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398_pkg_0364b.xlsx" sheetId="1" r:id="rId1"/>
  </sheets>
  <definedNames>
    <definedName name="_xlnm._FilterDatabase" localSheetId="0" hidden="1">bdl210398_pkg_0364b.xlsx!$A$1:$N$6937</definedName>
    <definedName name="pkg_0364b">bdl210398_pkg_0364b.xlsx!$A$1:$Y$6937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8" i="1"/>
  <c r="K139" i="1"/>
  <c r="K140" i="1"/>
  <c r="K141" i="1"/>
  <c r="K142" i="1"/>
  <c r="K143" i="1"/>
  <c r="K144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5" i="1"/>
  <c r="K516" i="1"/>
  <c r="K517" i="1"/>
  <c r="K518" i="1"/>
  <c r="K519" i="1"/>
  <c r="K520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9" i="1"/>
  <c r="K690" i="1"/>
  <c r="K691" i="1"/>
  <c r="K692" i="1"/>
  <c r="K693" i="1"/>
  <c r="K694" i="1"/>
  <c r="K695" i="1"/>
  <c r="K696" i="1"/>
  <c r="K697" i="1"/>
  <c r="K698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2" i="1"/>
  <c r="K773" i="1"/>
  <c r="K774" i="1"/>
  <c r="K775" i="1"/>
  <c r="K776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1" i="1"/>
  <c r="K812" i="1"/>
  <c r="K813" i="1"/>
  <c r="K814" i="1"/>
  <c r="K815" i="1"/>
  <c r="K816" i="1"/>
  <c r="K817" i="1"/>
  <c r="K818" i="1"/>
  <c r="K819" i="1"/>
  <c r="K820" i="1"/>
  <c r="K821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3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2" i="1"/>
  <c r="K993" i="1"/>
  <c r="K994" i="1"/>
  <c r="K995" i="1"/>
  <c r="K996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3" i="1"/>
  <c r="K1074" i="1"/>
  <c r="K1075" i="1"/>
  <c r="K1076" i="1"/>
  <c r="K1077" i="1"/>
  <c r="K1078" i="1"/>
  <c r="K1079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1" i="1"/>
  <c r="K1312" i="1"/>
  <c r="K1313" i="1"/>
  <c r="K1314" i="1"/>
  <c r="K1315" i="1"/>
  <c r="K1316" i="1"/>
  <c r="K1317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6" i="1"/>
  <c r="K1467" i="1"/>
  <c r="K1468" i="1"/>
  <c r="K1469" i="1"/>
  <c r="K1470" i="1"/>
  <c r="K1471" i="1"/>
  <c r="K1472" i="1"/>
  <c r="K1473" i="1"/>
  <c r="K1474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30" i="1"/>
  <c r="K1731" i="1"/>
  <c r="K1732" i="1"/>
  <c r="K1733" i="1"/>
  <c r="K1734" i="1"/>
  <c r="K1735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4" i="1"/>
  <c r="K2265" i="1"/>
  <c r="K2266" i="1"/>
  <c r="K2267" i="1"/>
  <c r="K2268" i="1"/>
  <c r="K2269" i="1"/>
  <c r="K2270" i="1"/>
  <c r="K2271" i="1"/>
  <c r="K2272" i="1"/>
  <c r="K2273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6" i="1"/>
  <c r="K2877" i="1"/>
  <c r="K2878" i="1"/>
  <c r="K2879" i="1"/>
  <c r="K2880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5" i="1"/>
  <c r="K2906" i="1"/>
  <c r="K2907" i="1"/>
  <c r="K2908" i="1"/>
  <c r="K2909" i="1"/>
  <c r="K2910" i="1"/>
  <c r="K2911" i="1"/>
  <c r="K2912" i="1"/>
  <c r="K2913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6" i="1"/>
  <c r="K3177" i="1"/>
  <c r="K3178" i="1"/>
  <c r="K3179" i="1"/>
  <c r="K3180" i="1"/>
  <c r="K3181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4" i="1"/>
  <c r="K3235" i="1"/>
  <c r="K3236" i="1"/>
  <c r="K3237" i="1"/>
  <c r="K3238" i="1"/>
  <c r="K3239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6" i="1"/>
  <c r="K3337" i="1"/>
  <c r="K3338" i="1"/>
  <c r="K3339" i="1"/>
  <c r="K3340" i="1"/>
  <c r="K3341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1" i="1"/>
  <c r="K3802" i="1"/>
  <c r="K3803" i="1"/>
  <c r="K3804" i="1"/>
  <c r="K3805" i="1"/>
  <c r="K3806" i="1"/>
  <c r="K3807" i="1"/>
  <c r="K3808" i="1"/>
  <c r="K3809" i="1"/>
  <c r="K3810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2" i="1"/>
  <c r="K3843" i="1"/>
  <c r="K3844" i="1"/>
  <c r="K3845" i="1"/>
  <c r="K3846" i="1"/>
  <c r="K3847" i="1"/>
  <c r="K3848" i="1"/>
  <c r="K3849" i="1"/>
  <c r="K3850" i="1"/>
  <c r="K3851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7" i="1"/>
  <c r="K4148" i="1"/>
  <c r="K4149" i="1"/>
  <c r="K4150" i="1"/>
  <c r="K4151" i="1"/>
  <c r="K4152" i="1"/>
  <c r="K4153" i="1"/>
  <c r="K4154" i="1"/>
  <c r="K4156" i="1"/>
  <c r="K4157" i="1"/>
  <c r="K4158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7" i="1"/>
  <c r="K4748" i="1"/>
  <c r="K4749" i="1"/>
  <c r="K4750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5" i="1"/>
  <c r="K4786" i="1"/>
  <c r="K4787" i="1"/>
  <c r="K4788" i="1"/>
  <c r="K4789" i="1"/>
  <c r="K4790" i="1"/>
  <c r="K4791" i="1"/>
  <c r="K4792" i="1"/>
  <c r="K4793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1" i="1"/>
  <c r="K5062" i="1"/>
  <c r="K5063" i="1"/>
  <c r="K5064" i="1"/>
  <c r="K5065" i="1"/>
  <c r="K5066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2" i="1"/>
  <c r="K5443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60" i="1"/>
  <c r="K5561" i="1"/>
  <c r="K5562" i="1"/>
  <c r="K5563" i="1"/>
  <c r="K5564" i="1"/>
  <c r="K5565" i="1"/>
  <c r="K5566" i="1"/>
  <c r="K5567" i="1"/>
  <c r="K5568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5" i="1"/>
  <c r="K5836" i="1"/>
  <c r="K5837" i="1"/>
  <c r="K5838" i="1"/>
  <c r="K5839" i="1"/>
  <c r="K5840" i="1"/>
  <c r="K5841" i="1"/>
  <c r="K5842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60" i="1"/>
  <c r="K5961" i="1"/>
  <c r="K5962" i="1"/>
  <c r="K5963" i="1"/>
  <c r="K5964" i="1"/>
  <c r="K5965" i="1"/>
  <c r="K5966" i="1"/>
  <c r="K5967" i="1"/>
  <c r="K5968" i="1"/>
  <c r="K5969" i="1"/>
  <c r="K5970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8" i="1"/>
  <c r="K5999" i="1"/>
  <c r="K6000" i="1"/>
  <c r="K6001" i="1"/>
  <c r="K6002" i="1"/>
  <c r="K6003" i="1"/>
  <c r="K6004" i="1"/>
  <c r="K6005" i="1"/>
  <c r="K6006" i="1"/>
  <c r="K6007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5" i="1"/>
  <c r="K6336" i="1"/>
  <c r="K6337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2" i="1"/>
  <c r="K6433" i="1"/>
  <c r="K6434" i="1"/>
  <c r="K6435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7" i="1"/>
  <c r="K6638" i="1"/>
  <c r="K6639" i="1"/>
  <c r="K6640" i="1"/>
  <c r="K6641" i="1"/>
  <c r="K6642" i="1"/>
  <c r="K6643" i="1"/>
  <c r="K6644" i="1"/>
  <c r="K6645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8" i="1"/>
  <c r="J139" i="1"/>
  <c r="J140" i="1"/>
  <c r="J141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5" i="1"/>
  <c r="J516" i="1"/>
  <c r="J517" i="1"/>
  <c r="J518" i="1"/>
  <c r="J519" i="1"/>
  <c r="J520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9" i="1"/>
  <c r="J690" i="1"/>
  <c r="J691" i="1"/>
  <c r="J692" i="1"/>
  <c r="J693" i="1"/>
  <c r="J694" i="1"/>
  <c r="J695" i="1"/>
  <c r="J696" i="1"/>
  <c r="J697" i="1"/>
  <c r="J698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2" i="1"/>
  <c r="J773" i="1"/>
  <c r="J774" i="1"/>
  <c r="J775" i="1"/>
  <c r="J776" i="1"/>
  <c r="J777" i="1"/>
  <c r="J778" i="1"/>
  <c r="J779" i="1"/>
  <c r="J780" i="1"/>
  <c r="J781" i="1"/>
  <c r="J782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1" i="1"/>
  <c r="J812" i="1"/>
  <c r="J813" i="1"/>
  <c r="J814" i="1"/>
  <c r="J815" i="1"/>
  <c r="J816" i="1"/>
  <c r="J817" i="1"/>
  <c r="J818" i="1"/>
  <c r="J819" i="1"/>
  <c r="J820" i="1"/>
  <c r="J821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3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2" i="1"/>
  <c r="J993" i="1"/>
  <c r="J994" i="1"/>
  <c r="J995" i="1"/>
  <c r="J996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3" i="1"/>
  <c r="J1074" i="1"/>
  <c r="J1075" i="1"/>
  <c r="J1076" i="1"/>
  <c r="J1077" i="1"/>
  <c r="J1078" i="1"/>
  <c r="J1079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1" i="1"/>
  <c r="J1312" i="1"/>
  <c r="J1313" i="1"/>
  <c r="J1314" i="1"/>
  <c r="J1315" i="1"/>
  <c r="J1316" i="1"/>
  <c r="J1317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6" i="1"/>
  <c r="J1467" i="1"/>
  <c r="J1468" i="1"/>
  <c r="J1469" i="1"/>
  <c r="J1470" i="1"/>
  <c r="J1471" i="1"/>
  <c r="J1472" i="1"/>
  <c r="J1473" i="1"/>
  <c r="J1474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30" i="1"/>
  <c r="J1731" i="1"/>
  <c r="J1732" i="1"/>
  <c r="J1733" i="1"/>
  <c r="J1734" i="1"/>
  <c r="J1735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1" i="1"/>
  <c r="J1882" i="1"/>
  <c r="J1883" i="1"/>
  <c r="J1884" i="1"/>
  <c r="J1885" i="1"/>
  <c r="J1886" i="1"/>
  <c r="J1887" i="1"/>
  <c r="J1888" i="1"/>
  <c r="J1889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4" i="1"/>
  <c r="J2265" i="1"/>
  <c r="J2266" i="1"/>
  <c r="J2267" i="1"/>
  <c r="J2268" i="1"/>
  <c r="J2269" i="1"/>
  <c r="J2270" i="1"/>
  <c r="J2271" i="1"/>
  <c r="J2272" i="1"/>
  <c r="J2273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80" i="1"/>
  <c r="J2481" i="1"/>
  <c r="J2482" i="1"/>
  <c r="J2483" i="1"/>
  <c r="J2484" i="1"/>
  <c r="J2485" i="1"/>
  <c r="J2486" i="1"/>
  <c r="J2487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6" i="1"/>
  <c r="J2877" i="1"/>
  <c r="J2878" i="1"/>
  <c r="J2879" i="1"/>
  <c r="J2880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5" i="1"/>
  <c r="J2906" i="1"/>
  <c r="J2907" i="1"/>
  <c r="J2908" i="1"/>
  <c r="J2909" i="1"/>
  <c r="J2910" i="1"/>
  <c r="J2911" i="1"/>
  <c r="J2912" i="1"/>
  <c r="J2913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6" i="1"/>
  <c r="J3177" i="1"/>
  <c r="J3178" i="1"/>
  <c r="J3179" i="1"/>
  <c r="J3180" i="1"/>
  <c r="J3181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4" i="1"/>
  <c r="J3235" i="1"/>
  <c r="J3236" i="1"/>
  <c r="J3237" i="1"/>
  <c r="J3238" i="1"/>
  <c r="J3239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6" i="1"/>
  <c r="J3337" i="1"/>
  <c r="J3338" i="1"/>
  <c r="J3339" i="1"/>
  <c r="J3340" i="1"/>
  <c r="J3341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1" i="1"/>
  <c r="J3802" i="1"/>
  <c r="J3803" i="1"/>
  <c r="J3804" i="1"/>
  <c r="J3805" i="1"/>
  <c r="J3806" i="1"/>
  <c r="J3807" i="1"/>
  <c r="J3808" i="1"/>
  <c r="J3809" i="1"/>
  <c r="J3810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2" i="1"/>
  <c r="J3843" i="1"/>
  <c r="J3844" i="1"/>
  <c r="J3845" i="1"/>
  <c r="J3846" i="1"/>
  <c r="J3847" i="1"/>
  <c r="J3848" i="1"/>
  <c r="J3849" i="1"/>
  <c r="J3850" i="1"/>
  <c r="J3851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7" i="1"/>
  <c r="J4148" i="1"/>
  <c r="J4149" i="1"/>
  <c r="J4150" i="1"/>
  <c r="J4151" i="1"/>
  <c r="J4152" i="1"/>
  <c r="J4153" i="1"/>
  <c r="J4154" i="1"/>
  <c r="J4156" i="1"/>
  <c r="J4157" i="1"/>
  <c r="J4158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6" i="1"/>
  <c r="J4497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7" i="1"/>
  <c r="J4748" i="1"/>
  <c r="J4749" i="1"/>
  <c r="J4750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5" i="1"/>
  <c r="J4786" i="1"/>
  <c r="J4787" i="1"/>
  <c r="J4788" i="1"/>
  <c r="J4789" i="1"/>
  <c r="J4790" i="1"/>
  <c r="J4791" i="1"/>
  <c r="J4792" i="1"/>
  <c r="J4793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1" i="1"/>
  <c r="J5062" i="1"/>
  <c r="J5063" i="1"/>
  <c r="J5064" i="1"/>
  <c r="J5065" i="1"/>
  <c r="J5066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2" i="1"/>
  <c r="J5283" i="1"/>
  <c r="J5284" i="1"/>
  <c r="J5285" i="1"/>
  <c r="J5286" i="1"/>
  <c r="J5287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2" i="1"/>
  <c r="J5443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60" i="1"/>
  <c r="J5561" i="1"/>
  <c r="J5562" i="1"/>
  <c r="J5563" i="1"/>
  <c r="J5564" i="1"/>
  <c r="J5565" i="1"/>
  <c r="J5566" i="1"/>
  <c r="J5567" i="1"/>
  <c r="J5568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5" i="1"/>
  <c r="J5836" i="1"/>
  <c r="J5837" i="1"/>
  <c r="J5838" i="1"/>
  <c r="J5839" i="1"/>
  <c r="J5840" i="1"/>
  <c r="J5841" i="1"/>
  <c r="J5842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60" i="1"/>
  <c r="J5961" i="1"/>
  <c r="J5962" i="1"/>
  <c r="J5963" i="1"/>
  <c r="J5964" i="1"/>
  <c r="J5965" i="1"/>
  <c r="J5966" i="1"/>
  <c r="J5967" i="1"/>
  <c r="J5968" i="1"/>
  <c r="J5969" i="1"/>
  <c r="J5970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8" i="1"/>
  <c r="J5999" i="1"/>
  <c r="J6000" i="1"/>
  <c r="J6001" i="1"/>
  <c r="J6002" i="1"/>
  <c r="J6003" i="1"/>
  <c r="J6004" i="1"/>
  <c r="J6005" i="1"/>
  <c r="J6006" i="1"/>
  <c r="J6007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5" i="1"/>
  <c r="J6336" i="1"/>
  <c r="J6337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2" i="1"/>
  <c r="J6433" i="1"/>
  <c r="J6434" i="1"/>
  <c r="J6435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7" i="1"/>
  <c r="J6638" i="1"/>
  <c r="J6639" i="1"/>
  <c r="J6640" i="1"/>
  <c r="J6641" i="1"/>
  <c r="J6642" i="1"/>
  <c r="J6643" i="1"/>
  <c r="J6644" i="1"/>
  <c r="J6645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G17" i="1"/>
  <c r="G41" i="1"/>
  <c r="G44" i="1"/>
  <c r="G69" i="1"/>
  <c r="G88" i="1"/>
  <c r="G108" i="1"/>
  <c r="G113" i="1"/>
  <c r="G137" i="1"/>
  <c r="G145" i="1"/>
  <c r="G166" i="1"/>
  <c r="G194" i="1"/>
  <c r="G204" i="1"/>
  <c r="G226" i="1"/>
  <c r="G250" i="1"/>
  <c r="G275" i="1"/>
  <c r="G298" i="1"/>
  <c r="G313" i="1"/>
  <c r="G334" i="1"/>
  <c r="G347" i="1"/>
  <c r="G360" i="1"/>
  <c r="G388" i="1"/>
  <c r="G405" i="1"/>
  <c r="G419" i="1"/>
  <c r="G449" i="1"/>
  <c r="G474" i="1"/>
  <c r="G490" i="1"/>
  <c r="G514" i="1"/>
  <c r="G521" i="1"/>
  <c r="G543" i="1"/>
  <c r="G559" i="1"/>
  <c r="G584" i="1"/>
  <c r="G614" i="1"/>
  <c r="G630" i="1"/>
  <c r="G653" i="1"/>
  <c r="G675" i="1"/>
  <c r="G688" i="1"/>
  <c r="G699" i="1"/>
  <c r="G717" i="1"/>
  <c r="G738" i="1"/>
  <c r="G771" i="1"/>
  <c r="G783" i="1"/>
  <c r="G810" i="1"/>
  <c r="G822" i="1"/>
  <c r="G852" i="1"/>
  <c r="G854" i="1"/>
  <c r="G886" i="1"/>
  <c r="G912" i="1"/>
  <c r="G931" i="1"/>
  <c r="G944" i="1"/>
  <c r="G972" i="1"/>
  <c r="G991" i="1"/>
  <c r="G997" i="1"/>
  <c r="G1014" i="1"/>
  <c r="G1042" i="1"/>
  <c r="G1072" i="1"/>
  <c r="G1080" i="1"/>
  <c r="G1094" i="1"/>
  <c r="G1128" i="1"/>
  <c r="G1143" i="1"/>
  <c r="G1167" i="1"/>
  <c r="G1188" i="1"/>
  <c r="G1196" i="1"/>
  <c r="G1230" i="1"/>
  <c r="G1247" i="1"/>
  <c r="G1263" i="1"/>
  <c r="G1284" i="1"/>
  <c r="G1310" i="1"/>
  <c r="G1318" i="1"/>
  <c r="G1343" i="1"/>
  <c r="G1357" i="1"/>
  <c r="G1392" i="1"/>
  <c r="G1410" i="1"/>
  <c r="G1423" i="1"/>
  <c r="G1444" i="1"/>
  <c r="G1465" i="1"/>
  <c r="G1475" i="1"/>
  <c r="G1509" i="1"/>
  <c r="G1517" i="1"/>
  <c r="G1538" i="1"/>
  <c r="G1569" i="1"/>
  <c r="G1581" i="1"/>
  <c r="G1612" i="1"/>
  <c r="G1625" i="1"/>
  <c r="G1641" i="1"/>
  <c r="G1665" i="1"/>
  <c r="G1692" i="1"/>
  <c r="G1703" i="1"/>
  <c r="G1729" i="1"/>
  <c r="G1736" i="1"/>
  <c r="G1759" i="1"/>
  <c r="G1769" i="1"/>
  <c r="G1783" i="1"/>
  <c r="G1807" i="1"/>
  <c r="G1830" i="1"/>
  <c r="G1844" i="1"/>
  <c r="G1880" i="1"/>
  <c r="G1890" i="1"/>
  <c r="G1906" i="1"/>
  <c r="G1931" i="1"/>
  <c r="G1945" i="1"/>
  <c r="G1974" i="1"/>
  <c r="G1998" i="1"/>
  <c r="G2015" i="1"/>
  <c r="G2026" i="1"/>
  <c r="G2052" i="1"/>
  <c r="G2074" i="1"/>
  <c r="G2100" i="1"/>
  <c r="G2119" i="1"/>
  <c r="G2124" i="1"/>
  <c r="G2159" i="1"/>
  <c r="G2174" i="1"/>
  <c r="G2190" i="1"/>
  <c r="G2214" i="1"/>
  <c r="G2237" i="1"/>
  <c r="G2254" i="1"/>
  <c r="G2263" i="1"/>
  <c r="G2274" i="1"/>
  <c r="G2304" i="1"/>
  <c r="G2319" i="1"/>
  <c r="G2338" i="1"/>
  <c r="G2357" i="1"/>
  <c r="G2383" i="1"/>
  <c r="G2389" i="1"/>
  <c r="G2416" i="1"/>
  <c r="G2430" i="1"/>
  <c r="G2455" i="1"/>
  <c r="G2479" i="1"/>
  <c r="G2488" i="1"/>
  <c r="G2504" i="1"/>
  <c r="G2532" i="1"/>
  <c r="G2551" i="1"/>
  <c r="G2570" i="1"/>
  <c r="G2589" i="1"/>
  <c r="G2609" i="1"/>
  <c r="G2632" i="1"/>
  <c r="G2657" i="1"/>
  <c r="G2675" i="1"/>
  <c r="G2686" i="1"/>
  <c r="G2713" i="1"/>
  <c r="G2732" i="1"/>
  <c r="G2745" i="1"/>
  <c r="G2771" i="1"/>
  <c r="G2782" i="1"/>
  <c r="G2808" i="1"/>
  <c r="G2835" i="1"/>
  <c r="G2841" i="1"/>
  <c r="G2875" i="1"/>
  <c r="G2881" i="1"/>
  <c r="G2904" i="1"/>
  <c r="G2914" i="1"/>
  <c r="G2935" i="1"/>
  <c r="G2951" i="1"/>
  <c r="G2980" i="1"/>
  <c r="G3002" i="1"/>
  <c r="G3008" i="1"/>
  <c r="G3041" i="1"/>
  <c r="G3049" i="1"/>
  <c r="G3075" i="1"/>
  <c r="G3099" i="1"/>
  <c r="G3117" i="1"/>
  <c r="G3129" i="1"/>
  <c r="G3153" i="1"/>
  <c r="G3175" i="1"/>
  <c r="G3182" i="1"/>
  <c r="G3209" i="1"/>
  <c r="G3233" i="1"/>
  <c r="G3240" i="1"/>
  <c r="G3263" i="1"/>
  <c r="G3294" i="1"/>
  <c r="G3301" i="1"/>
  <c r="G3335" i="1"/>
  <c r="G3342" i="1"/>
  <c r="G3375" i="1"/>
  <c r="G3388" i="1"/>
  <c r="G3410" i="1"/>
  <c r="G3423" i="1"/>
  <c r="G3451" i="1"/>
  <c r="G3468" i="1"/>
  <c r="G3487" i="1"/>
  <c r="G3506" i="1"/>
  <c r="G3524" i="1"/>
  <c r="G3539" i="1"/>
  <c r="G3556" i="1"/>
  <c r="G3573" i="1"/>
  <c r="G3592" i="1"/>
  <c r="G3622" i="1"/>
  <c r="G3647" i="1"/>
  <c r="G3651" i="1"/>
  <c r="G3672" i="1"/>
  <c r="G3705" i="1"/>
  <c r="G3713" i="1"/>
  <c r="G3741" i="1"/>
  <c r="G3758" i="1"/>
  <c r="G3776" i="1"/>
  <c r="G3800" i="1"/>
  <c r="G3811" i="1"/>
  <c r="G3841" i="1"/>
  <c r="G3852" i="1"/>
  <c r="G3880" i="1"/>
  <c r="G3895" i="1"/>
  <c r="G3902" i="1"/>
  <c r="G3924" i="1"/>
  <c r="G3949" i="1"/>
  <c r="G3969" i="1"/>
  <c r="G3999" i="1"/>
  <c r="G4016" i="1"/>
  <c r="G4033" i="1"/>
  <c r="G4058" i="1"/>
  <c r="G4078" i="1"/>
  <c r="G4094" i="1"/>
  <c r="G4105" i="1"/>
  <c r="G4127" i="1"/>
  <c r="G4146" i="1"/>
  <c r="G4155" i="1"/>
  <c r="G4159" i="1"/>
  <c r="G4193" i="1"/>
  <c r="G4212" i="1"/>
  <c r="G4227" i="1"/>
  <c r="G4241" i="1"/>
  <c r="G4257" i="1"/>
  <c r="G4295" i="1"/>
  <c r="G4315" i="1"/>
  <c r="G4329" i="1"/>
  <c r="G4342" i="1"/>
  <c r="G4362" i="1"/>
  <c r="G4387" i="1"/>
  <c r="G4397" i="1"/>
  <c r="G4433" i="1"/>
  <c r="G4451" i="1"/>
  <c r="G4469" i="1"/>
  <c r="G4495" i="1"/>
  <c r="G4498" i="1"/>
  <c r="G4521" i="1"/>
  <c r="G4546" i="1"/>
  <c r="G4552" i="1"/>
  <c r="G4577" i="1"/>
  <c r="G4592" i="1"/>
  <c r="G4610" i="1"/>
  <c r="G4632" i="1"/>
  <c r="G4655" i="1"/>
  <c r="G4677" i="1"/>
  <c r="G4706" i="1"/>
  <c r="G4721" i="1"/>
  <c r="G4746" i="1"/>
  <c r="G4751" i="1"/>
  <c r="G4784" i="1"/>
  <c r="G4794" i="1"/>
  <c r="G4822" i="1"/>
  <c r="G4843" i="1"/>
  <c r="G4857" i="1"/>
  <c r="G4878" i="1"/>
  <c r="G4905" i="1"/>
  <c r="G4926" i="1"/>
  <c r="G4934" i="1"/>
  <c r="G4966" i="1"/>
  <c r="G4975" i="1"/>
  <c r="G4989" i="1"/>
  <c r="G5007" i="1"/>
  <c r="G5039" i="1"/>
  <c r="G5060" i="1"/>
  <c r="G5067" i="1"/>
  <c r="G5102" i="1"/>
  <c r="G5107" i="1"/>
  <c r="G5139" i="1"/>
  <c r="G5155" i="1"/>
  <c r="G5171" i="1"/>
  <c r="G5188" i="1"/>
  <c r="G5220" i="1"/>
  <c r="G5241" i="1"/>
  <c r="G5259" i="1"/>
  <c r="G5281" i="1"/>
  <c r="G5288" i="1"/>
  <c r="G5309" i="1"/>
  <c r="G5333" i="1"/>
  <c r="G5346" i="1"/>
  <c r="G5375" i="1"/>
  <c r="G5396" i="1"/>
  <c r="G5418" i="1"/>
  <c r="G5441" i="1"/>
  <c r="G5444" i="1"/>
  <c r="G5468" i="1"/>
  <c r="G5493" i="1"/>
  <c r="G5506" i="1"/>
  <c r="G5537" i="1"/>
  <c r="G5559" i="1"/>
  <c r="G5569" i="1"/>
  <c r="G5592" i="1"/>
  <c r="G5617" i="1"/>
  <c r="G5639" i="1"/>
  <c r="G5655" i="1"/>
  <c r="G5664" i="1"/>
  <c r="G5696" i="1"/>
  <c r="G5714" i="1"/>
  <c r="G5740" i="1"/>
  <c r="G5743" i="1"/>
  <c r="G5775" i="1"/>
  <c r="G5795" i="1"/>
  <c r="G5815" i="1"/>
  <c r="G5834" i="1"/>
  <c r="G5843" i="1"/>
  <c r="G5868" i="1"/>
  <c r="G5884" i="1"/>
  <c r="G5919" i="1"/>
  <c r="G5933" i="1"/>
  <c r="G5959" i="1"/>
  <c r="G5971" i="1"/>
  <c r="G5997" i="1"/>
  <c r="G6008" i="1"/>
  <c r="G6032" i="1"/>
  <c r="G6054" i="1"/>
  <c r="G6070" i="1"/>
  <c r="G6084" i="1"/>
  <c r="G6107" i="1"/>
  <c r="G6127" i="1"/>
  <c r="G6142" i="1"/>
  <c r="G6171" i="1"/>
  <c r="G6189" i="1"/>
  <c r="G6214" i="1"/>
  <c r="G6238" i="1"/>
  <c r="G6260" i="1"/>
  <c r="G6280" i="1"/>
  <c r="G6293" i="1"/>
  <c r="G6318" i="1"/>
  <c r="G6334" i="1"/>
  <c r="G6345" i="1"/>
  <c r="G6364" i="1"/>
  <c r="G6381" i="1"/>
  <c r="G6412" i="1"/>
  <c r="G6431" i="1"/>
  <c r="G6436" i="1"/>
  <c r="G6460" i="1"/>
  <c r="G6489" i="1"/>
  <c r="G6508" i="1"/>
  <c r="G6522" i="1"/>
  <c r="G6552" i="1"/>
  <c r="G6566" i="1"/>
  <c r="G6586" i="1"/>
  <c r="G6605" i="1"/>
  <c r="G6618" i="1"/>
  <c r="G6636" i="1"/>
  <c r="G6646" i="1"/>
  <c r="G6666" i="1"/>
  <c r="G6684" i="1"/>
  <c r="G6707" i="1"/>
  <c r="G6737" i="1"/>
  <c r="G6750" i="1"/>
  <c r="G6768" i="1"/>
  <c r="G6791" i="1"/>
  <c r="G6816" i="1"/>
  <c r="G6829" i="1"/>
  <c r="G6849" i="1"/>
  <c r="G6872" i="1"/>
  <c r="G6901" i="1"/>
  <c r="G6914" i="1"/>
  <c r="G6937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</calcChain>
</file>

<file path=xl/sharedStrings.xml><?xml version="1.0" encoding="utf-8"?>
<sst xmlns="http://schemas.openxmlformats.org/spreadsheetml/2006/main" count="34705" uniqueCount="26384">
  <si>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</si>
  <si>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</si>
  <si>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</si>
  <si>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</si>
  <si>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</si>
  <si>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</si>
  <si>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</si>
  <si>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</si>
  <si>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</si>
  <si>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</si>
  <si>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</si>
  <si>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</si>
  <si>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</si>
  <si>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</si>
  <si>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</si>
  <si>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</si>
  <si>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</si>
  <si>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</si>
  <si>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</si>
  <si>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</si>
  <si>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</si>
  <si>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</si>
  <si>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As_AAS</t>
  </si>
  <si>
    <t>Mo_AAS</t>
  </si>
  <si>
    <t>LOI</t>
  </si>
  <si>
    <t>041K  :781001:80:781007:20</t>
  </si>
  <si>
    <t>21:0395:000001</t>
  </si>
  <si>
    <t>21:0132:000005</t>
  </si>
  <si>
    <t>21:0132:000005:0002:0001:02</t>
  </si>
  <si>
    <t>0001:bffc1</t>
  </si>
  <si>
    <t>041K  :781002:00:------:--</t>
  </si>
  <si>
    <t>21:0395:000002</t>
  </si>
  <si>
    <t>21:0132:000001</t>
  </si>
  <si>
    <t>21:0132:000001:0001:0001:00</t>
  </si>
  <si>
    <t>0101:s__01</t>
  </si>
  <si>
    <t>041K  :781003:00:------:--</t>
  </si>
  <si>
    <t>21:0395:000003</t>
  </si>
  <si>
    <t>21:0132:000002</t>
  </si>
  <si>
    <t>21:0132:000002:0001:0001:00</t>
  </si>
  <si>
    <t>0102:s__02</t>
  </si>
  <si>
    <t>041K  :781004:00:------:--</t>
  </si>
  <si>
    <t>21:0395:000004</t>
  </si>
  <si>
    <t>21:0132:000003</t>
  </si>
  <si>
    <t>21:0132:000003:0001:0001:00</t>
  </si>
  <si>
    <t>0103:s__03</t>
  </si>
  <si>
    <t>041K  :781005:70:781006:10</t>
  </si>
  <si>
    <t>21:0395:000005</t>
  </si>
  <si>
    <t>21:0132:000004</t>
  </si>
  <si>
    <t>21:0132:000004:0001:0001:00</t>
  </si>
  <si>
    <t>0004:bffc1</t>
  </si>
  <si>
    <t>041K  :781006:10:------:--</t>
  </si>
  <si>
    <t>21:0395:000006</t>
  </si>
  <si>
    <t>21:0132:000005:0001:0001:00</t>
  </si>
  <si>
    <t>0003:bffc1</t>
  </si>
  <si>
    <t>041K  :781007:20:781006:10</t>
  </si>
  <si>
    <t>21:0395:000007</t>
  </si>
  <si>
    <t>21:0132:000005:0002:0001:01</t>
  </si>
  <si>
    <t>0002:bffc1</t>
  </si>
  <si>
    <t>041K  :781008:00:------:--</t>
  </si>
  <si>
    <t>21:0395:000008</t>
  </si>
  <si>
    <t>21:0132:000006</t>
  </si>
  <si>
    <t>21:0132:000006:0001:0001:00</t>
  </si>
  <si>
    <t>0104:s__04</t>
  </si>
  <si>
    <t>041K  :781009:00:------:--</t>
  </si>
  <si>
    <t>21:0395:000009</t>
  </si>
  <si>
    <t>21:0132:000007</t>
  </si>
  <si>
    <t>21:0132:000007:0001:0001:00</t>
  </si>
  <si>
    <t>0105:s__05</t>
  </si>
  <si>
    <t>041K  :781010:00:------:--</t>
  </si>
  <si>
    <t>21:0395:000010</t>
  </si>
  <si>
    <t>21:0132:000008</t>
  </si>
  <si>
    <t>21:0132:000008:0001:0001:00</t>
  </si>
  <si>
    <t>0106:s__06</t>
  </si>
  <si>
    <t>041K  :781011:00:------:--</t>
  </si>
  <si>
    <t>21:0395:000011</t>
  </si>
  <si>
    <t>21:0132:000009</t>
  </si>
  <si>
    <t>21:0132:000009:0001:0001:00</t>
  </si>
  <si>
    <t>0107:s__07</t>
  </si>
  <si>
    <t>041K  :781012:00:------:--</t>
  </si>
  <si>
    <t>21:0395:000012</t>
  </si>
  <si>
    <t>21:0132:000010</t>
  </si>
  <si>
    <t>21:0132:000010:0001:0001:00</t>
  </si>
  <si>
    <t>0108:s__08</t>
  </si>
  <si>
    <t>041K  :781013:00:------:--</t>
  </si>
  <si>
    <t>21:0395:000013</t>
  </si>
  <si>
    <t>21:0132:000011</t>
  </si>
  <si>
    <t>21:0132:000011:0001:0001:00</t>
  </si>
  <si>
    <t>0109:s__09</t>
  </si>
  <si>
    <t>041K  :781014:00:------:--</t>
  </si>
  <si>
    <t>21:0395:000014</t>
  </si>
  <si>
    <t>21:0132:000012</t>
  </si>
  <si>
    <t>21:0132:000012:0001:0001:00</t>
  </si>
  <si>
    <t>0110:s__10</t>
  </si>
  <si>
    <t>041K  :781015:00:------:--</t>
  </si>
  <si>
    <t>21:0395:000015</t>
  </si>
  <si>
    <t>21:0132:000013</t>
  </si>
  <si>
    <t>21:0132:000013:0001:0001:00</t>
  </si>
  <si>
    <t>0111:s__11</t>
  </si>
  <si>
    <t>041K  :781016:9G:------:--</t>
  </si>
  <si>
    <t>21:0395:000016</t>
  </si>
  <si>
    <t>Control Reference</t>
  </si>
  <si>
    <t>Unspecified</t>
  </si>
  <si>
    <t>0901:R__01</t>
  </si>
  <si>
    <t>041K  :781017:00:------:--</t>
  </si>
  <si>
    <t>21:0395:000017</t>
  </si>
  <si>
    <t>21:0132:000014</t>
  </si>
  <si>
    <t>21:0132:000014:0001:0001:00</t>
  </si>
  <si>
    <t>0112:s__12</t>
  </si>
  <si>
    <t>041K  :781018:00:------:--</t>
  </si>
  <si>
    <t>21:0395:000018</t>
  </si>
  <si>
    <t>21:0132:000015</t>
  </si>
  <si>
    <t>21:0132:000015:0001:0001:00</t>
  </si>
  <si>
    <t>0113:s__13</t>
  </si>
  <si>
    <t>041K  :781019:00:------:--</t>
  </si>
  <si>
    <t>21:0395:000019</t>
  </si>
  <si>
    <t>21:0132:000016</t>
  </si>
  <si>
    <t>21:0132:000016:0001:0001:00</t>
  </si>
  <si>
    <t>0114:s__14</t>
  </si>
  <si>
    <t>041K  :781020:00:------:--</t>
  </si>
  <si>
    <t>21:0395:000020</t>
  </si>
  <si>
    <t>21:0132:000017</t>
  </si>
  <si>
    <t>21:0132:000017:0001:0001:00</t>
  </si>
  <si>
    <t>0115:s__15</t>
  </si>
  <si>
    <t>041K  :781021:80:781026:20</t>
  </si>
  <si>
    <t>21:0395:000021</t>
  </si>
  <si>
    <t>21:0132:000021</t>
  </si>
  <si>
    <t>21:0132:000021:0002:0001:02</t>
  </si>
  <si>
    <t>041K  :781022:00:------:--</t>
  </si>
  <si>
    <t>21:0395:000022</t>
  </si>
  <si>
    <t>21:0132:000018</t>
  </si>
  <si>
    <t>21:0132:000018:0001:0001:00</t>
  </si>
  <si>
    <t>041K  :781023:00:------:--</t>
  </si>
  <si>
    <t>21:0395:000023</t>
  </si>
  <si>
    <t>21:0132:000019</t>
  </si>
  <si>
    <t>21:0132:000019:0001:0001:00</t>
  </si>
  <si>
    <t>041K  :781024:70:781025:10</t>
  </si>
  <si>
    <t>21:0395:000024</t>
  </si>
  <si>
    <t>21:0132:000020</t>
  </si>
  <si>
    <t>21:0132:000020:0001:0001:00</t>
  </si>
  <si>
    <t>041K  :781025:10:------:--</t>
  </si>
  <si>
    <t>21:0395:000025</t>
  </si>
  <si>
    <t>21:0132:000021:0001:0001:00</t>
  </si>
  <si>
    <t>041K  :781026:20:781025:10</t>
  </si>
  <si>
    <t>21:0395:000026</t>
  </si>
  <si>
    <t>21:0132:000021:0002:0001:01</t>
  </si>
  <si>
    <t>041K  :781027:00:------:--</t>
  </si>
  <si>
    <t>21:0395:000027</t>
  </si>
  <si>
    <t>21:0132:000022</t>
  </si>
  <si>
    <t>21:0132:000022:0001:0001:00</t>
  </si>
  <si>
    <t>041K  :781028:00:------:--</t>
  </si>
  <si>
    <t>21:0395:000028</t>
  </si>
  <si>
    <t>21:0132:000023</t>
  </si>
  <si>
    <t>21:0132:000023:0001:0001:00</t>
  </si>
  <si>
    <t>041K  :781029:00:------:--</t>
  </si>
  <si>
    <t>21:0395:000029</t>
  </si>
  <si>
    <t>21:0132:000024</t>
  </si>
  <si>
    <t>21:0132:000024:0001:0001:00</t>
  </si>
  <si>
    <t>041K  :781030:00:------:--</t>
  </si>
  <si>
    <t>21:0395:000030</t>
  </si>
  <si>
    <t>21:0132:000025</t>
  </si>
  <si>
    <t>21:0132:000025:0001:0001:00</t>
  </si>
  <si>
    <t>041K  :781031:00:------:--</t>
  </si>
  <si>
    <t>21:0395:000031</t>
  </si>
  <si>
    <t>21:0132:000026</t>
  </si>
  <si>
    <t>21:0132:000026:0001:0001:00</t>
  </si>
  <si>
    <t>041K  :781032:00:------:--</t>
  </si>
  <si>
    <t>21:0395:000032</t>
  </si>
  <si>
    <t>21:0132:000027</t>
  </si>
  <si>
    <t>21:0132:000027:0001:0001:00</t>
  </si>
  <si>
    <t>041K  :781033:00:------:--</t>
  </si>
  <si>
    <t>21:0395:000033</t>
  </si>
  <si>
    <t>21:0132:000028</t>
  </si>
  <si>
    <t>21:0132:000028:0001:0001:00</t>
  </si>
  <si>
    <t>041K  :781034:00:------:--</t>
  </si>
  <si>
    <t>21:0395:000034</t>
  </si>
  <si>
    <t>21:0132:000029</t>
  </si>
  <si>
    <t>21:0132:000029:0001:0001:00</t>
  </si>
  <si>
    <t>041K  :781035:00:------:--</t>
  </si>
  <si>
    <t>21:0395:000035</t>
  </si>
  <si>
    <t>21:0132:000030</t>
  </si>
  <si>
    <t>21:0132:000030:0001:0001:00</t>
  </si>
  <si>
    <t>041K  :781036:00:------:--</t>
  </si>
  <si>
    <t>21:0395:000036</t>
  </si>
  <si>
    <t>21:0132:000031</t>
  </si>
  <si>
    <t>21:0132:000031:0001:0001:00</t>
  </si>
  <si>
    <t>041K  :781037:00:------:--</t>
  </si>
  <si>
    <t>21:0395:000037</t>
  </si>
  <si>
    <t>21:0132:000032</t>
  </si>
  <si>
    <t>21:0132:000032:0001:0001:00</t>
  </si>
  <si>
    <t>041K  :781038:00:------:--</t>
  </si>
  <si>
    <t>21:0395:000038</t>
  </si>
  <si>
    <t>21:0132:000033</t>
  </si>
  <si>
    <t>21:0132:000033:0001:0001:00</t>
  </si>
  <si>
    <t>041K  :781039:00:------:--</t>
  </si>
  <si>
    <t>21:0395:000039</t>
  </si>
  <si>
    <t>21:0132:000034</t>
  </si>
  <si>
    <t>21:0132:000034:0001:0001:00</t>
  </si>
  <si>
    <t>041K  :781040:9F:------:--</t>
  </si>
  <si>
    <t>21:0395:000040</t>
  </si>
  <si>
    <t>041K  :781041:80:781048:10</t>
  </si>
  <si>
    <t>21:0395:000041</t>
  </si>
  <si>
    <t>21:0132:000040</t>
  </si>
  <si>
    <t>21:0132:000040:0001:0001:02</t>
  </si>
  <si>
    <t>041K  :781042:00:------:--</t>
  </si>
  <si>
    <t>21:0395:000042</t>
  </si>
  <si>
    <t>21:0132:000035</t>
  </si>
  <si>
    <t>21:0132:000035:0001:0001:00</t>
  </si>
  <si>
    <t>041K  :781043:9G:------:--</t>
  </si>
  <si>
    <t>21:0395:000043</t>
  </si>
  <si>
    <t>041K  :781044:00:------:--</t>
  </si>
  <si>
    <t>21:0395:000044</t>
  </si>
  <si>
    <t>21:0132:000036</t>
  </si>
  <si>
    <t>21:0132:000036:0001:0001:00</t>
  </si>
  <si>
    <t>041K  :781045:00:------:--</t>
  </si>
  <si>
    <t>21:0395:000045</t>
  </si>
  <si>
    <t>21:0132:000037</t>
  </si>
  <si>
    <t>21:0132:000037:0001:0001:00</t>
  </si>
  <si>
    <t>041K  :781046:00:------:--</t>
  </si>
  <si>
    <t>21:0395:000046</t>
  </si>
  <si>
    <t>21:0132:000038</t>
  </si>
  <si>
    <t>21:0132:000038:0001:0001:00</t>
  </si>
  <si>
    <t>041K  :781047:70:781048:10</t>
  </si>
  <si>
    <t>21:0395:000047</t>
  </si>
  <si>
    <t>21:0132:000039</t>
  </si>
  <si>
    <t>21:0132:000039:0001:0001:00</t>
  </si>
  <si>
    <t>041K  :781048:10:------:--</t>
  </si>
  <si>
    <t>21:0395:000048</t>
  </si>
  <si>
    <t>21:0132:000040:0001:0001:01</t>
  </si>
  <si>
    <t>041K  :781049:20:781048:10</t>
  </si>
  <si>
    <t>21:0395:000049</t>
  </si>
  <si>
    <t>21:0132:000040:0002:0001:00</t>
  </si>
  <si>
    <t>041K  :781050:00:------:--</t>
  </si>
  <si>
    <t>21:0395:000050</t>
  </si>
  <si>
    <t>21:0132:000041</t>
  </si>
  <si>
    <t>21:0132:000041:0001:0001:00</t>
  </si>
  <si>
    <t>041K  :781051:00:------:--</t>
  </si>
  <si>
    <t>21:0395:000051</t>
  </si>
  <si>
    <t>21:0132:000042</t>
  </si>
  <si>
    <t>21:0132:000042:0001:0001:00</t>
  </si>
  <si>
    <t>041K  :781052:00:------:--</t>
  </si>
  <si>
    <t>21:0395:000052</t>
  </si>
  <si>
    <t>21:0132:000043</t>
  </si>
  <si>
    <t>21:0132:000043:0001:0001:00</t>
  </si>
  <si>
    <t>041K  :781053:00:------:--</t>
  </si>
  <si>
    <t>21:0395:000053</t>
  </si>
  <si>
    <t>21:0132:000044</t>
  </si>
  <si>
    <t>21:0132:000044:0001:0001:00</t>
  </si>
  <si>
    <t>041K  :781054:00:------:--</t>
  </si>
  <si>
    <t>21:0395:000054</t>
  </si>
  <si>
    <t>21:0132:000045</t>
  </si>
  <si>
    <t>21:0132:000045:0001:0001:00</t>
  </si>
  <si>
    <t>041K  :781055:00:------:--</t>
  </si>
  <si>
    <t>21:0395:000055</t>
  </si>
  <si>
    <t>21:0132:000046</t>
  </si>
  <si>
    <t>21:0132:000046:0001:0001:00</t>
  </si>
  <si>
    <t>041K  :781056:00:------:--</t>
  </si>
  <si>
    <t>21:0395:000056</t>
  </si>
  <si>
    <t>21:0132:000047</t>
  </si>
  <si>
    <t>21:0132:000047:0001:0001:00</t>
  </si>
  <si>
    <t>041K  :781057:00:------:--</t>
  </si>
  <si>
    <t>21:0395:000057</t>
  </si>
  <si>
    <t>21:0132:000048</t>
  </si>
  <si>
    <t>21:0132:000048:0001:0001:00</t>
  </si>
  <si>
    <t>041K  :781058:00:------:--</t>
  </si>
  <si>
    <t>21:0395:000058</t>
  </si>
  <si>
    <t>21:0132:000049</t>
  </si>
  <si>
    <t>21:0132:000049:0001:0001:00</t>
  </si>
  <si>
    <t>041K  :781059:00:------:--</t>
  </si>
  <si>
    <t>21:0395:000059</t>
  </si>
  <si>
    <t>21:0132:000050</t>
  </si>
  <si>
    <t>21:0132:000050:0001:0001:00</t>
  </si>
  <si>
    <t>041K  :781060:00:------:--</t>
  </si>
  <si>
    <t>21:0395:000060</t>
  </si>
  <si>
    <t>21:0132:000051</t>
  </si>
  <si>
    <t>21:0132:000051:0001:0001:00</t>
  </si>
  <si>
    <t>041K  :781061:80:781064:10</t>
  </si>
  <si>
    <t>21:0395:000061</t>
  </si>
  <si>
    <t>21:0132:000054</t>
  </si>
  <si>
    <t>21:0132:000054:0001:0001:02</t>
  </si>
  <si>
    <t>041K  :781062:00:------:--</t>
  </si>
  <si>
    <t>21:0395:000062</t>
  </si>
  <si>
    <t>21:0132:000052</t>
  </si>
  <si>
    <t>21:0132:000052:0001:0001:00</t>
  </si>
  <si>
    <t>041K  :781063:70:781064:10</t>
  </si>
  <si>
    <t>21:0395:000063</t>
  </si>
  <si>
    <t>21:0132:000053</t>
  </si>
  <si>
    <t>21:0132:000053:0001:0001:00</t>
  </si>
  <si>
    <t>041K  :781064:10:------:--</t>
  </si>
  <si>
    <t>21:0395:000064</t>
  </si>
  <si>
    <t>21:0132:000054:0001:0001:01</t>
  </si>
  <si>
    <t>041K  :781065:20:781064:10</t>
  </si>
  <si>
    <t>21:0395:000065</t>
  </si>
  <si>
    <t>21:0132:000054:0002:0001:00</t>
  </si>
  <si>
    <t>041K  :781066:00:------:--</t>
  </si>
  <si>
    <t>21:0395:000066</t>
  </si>
  <si>
    <t>21:0132:000055</t>
  </si>
  <si>
    <t>21:0132:000055:0001:0001:00</t>
  </si>
  <si>
    <t>041K  :781067:00:------:--</t>
  </si>
  <si>
    <t>21:0395:000067</t>
  </si>
  <si>
    <t>21:0132:000056</t>
  </si>
  <si>
    <t>21:0132:000056:0001:0001:00</t>
  </si>
  <si>
    <t>041K  :781068:9H:------:--</t>
  </si>
  <si>
    <t>21:0395:000068</t>
  </si>
  <si>
    <t>041K  :783001:80:783007:20</t>
  </si>
  <si>
    <t>21:0395:000069</t>
  </si>
  <si>
    <t>21:0132:000061</t>
  </si>
  <si>
    <t>21:0132:000061:0002:0001:02</t>
  </si>
  <si>
    <t>041K  :783002:00:------:--</t>
  </si>
  <si>
    <t>21:0395:000070</t>
  </si>
  <si>
    <t>21:0132:000057</t>
  </si>
  <si>
    <t>21:0132:000057:0001:0001:00</t>
  </si>
  <si>
    <t>041K  :783003:00:------:--</t>
  </si>
  <si>
    <t>21:0395:000071</t>
  </si>
  <si>
    <t>21:0132:000058</t>
  </si>
  <si>
    <t>21:0132:000058:0001:0001:00</t>
  </si>
  <si>
    <t>041K  :783004:00:------:--</t>
  </si>
  <si>
    <t>21:0395:000072</t>
  </si>
  <si>
    <t>21:0132:000059</t>
  </si>
  <si>
    <t>21:0132:000059:0001:0001:00</t>
  </si>
  <si>
    <t>041K  :783005:70:783006:10</t>
  </si>
  <si>
    <t>21:0395:000073</t>
  </si>
  <si>
    <t>21:0132:000060</t>
  </si>
  <si>
    <t>21:0132:000060:0001:0001:00</t>
  </si>
  <si>
    <t>041K  :783006:10:------:--</t>
  </si>
  <si>
    <t>21:0395:000074</t>
  </si>
  <si>
    <t>21:0132:000061:0001:0001:00</t>
  </si>
  <si>
    <t>041K  :783007:20:783006:10</t>
  </si>
  <si>
    <t>21:0395:000075</t>
  </si>
  <si>
    <t>21:0132:000061:0002:0001:01</t>
  </si>
  <si>
    <t>041K  :783008:00:------:--</t>
  </si>
  <si>
    <t>21:0395:000076</t>
  </si>
  <si>
    <t>21:0132:000062</t>
  </si>
  <si>
    <t>21:0132:000062:0001:0001:00</t>
  </si>
  <si>
    <t>041K  :783009:00:------:--</t>
  </si>
  <si>
    <t>21:0395:000077</t>
  </si>
  <si>
    <t>21:0132:000063</t>
  </si>
  <si>
    <t>21:0132:000063:0001:0001:00</t>
  </si>
  <si>
    <t>041K  :783010:00:------:--</t>
  </si>
  <si>
    <t>21:0395:000078</t>
  </si>
  <si>
    <t>21:0132:000064</t>
  </si>
  <si>
    <t>21:0132:000064:0001:0001:00</t>
  </si>
  <si>
    <t>041K  :783011:00:------:--</t>
  </si>
  <si>
    <t>21:0395:000079</t>
  </si>
  <si>
    <t>21:0132:000065</t>
  </si>
  <si>
    <t>21:0132:000065:0001:0001:00</t>
  </si>
  <si>
    <t>041K  :783012:00:------:--</t>
  </si>
  <si>
    <t>21:0395:000080</t>
  </si>
  <si>
    <t>21:0132:000066</t>
  </si>
  <si>
    <t>21:0132:000066:0001:0001:00</t>
  </si>
  <si>
    <t>041K  :783013:00:------:--</t>
  </si>
  <si>
    <t>21:0395:000081</t>
  </si>
  <si>
    <t>21:0132:000067</t>
  </si>
  <si>
    <t>21:0132:000067:0001:0001:00</t>
  </si>
  <si>
    <t>041K  :783014:00:------:--</t>
  </si>
  <si>
    <t>21:0395:000082</t>
  </si>
  <si>
    <t>21:0132:000068</t>
  </si>
  <si>
    <t>21:0132:000068:0001:0001:00</t>
  </si>
  <si>
    <t>041K  :783015:00:------:--</t>
  </si>
  <si>
    <t>21:0395:000083</t>
  </si>
  <si>
    <t>21:0132:000069</t>
  </si>
  <si>
    <t>21:0132:000069:0001:0001:00</t>
  </si>
  <si>
    <t>041K  :783016:00:------:--</t>
  </si>
  <si>
    <t>21:0395:000084</t>
  </si>
  <si>
    <t>21:0132:000070</t>
  </si>
  <si>
    <t>21:0132:000070:0001:0001:00</t>
  </si>
  <si>
    <t>041K  :783017:00:------:--</t>
  </si>
  <si>
    <t>21:0395:000085</t>
  </si>
  <si>
    <t>21:0132:000071</t>
  </si>
  <si>
    <t>21:0132:000071:0001:0001:00</t>
  </si>
  <si>
    <t>041K  :783018:00:------:--</t>
  </si>
  <si>
    <t>21:0395:000086</t>
  </si>
  <si>
    <t>21:0132:000072</t>
  </si>
  <si>
    <t>21:0132:000072:0001:0001:00</t>
  </si>
  <si>
    <t>041K  :783019:9G:------:--</t>
  </si>
  <si>
    <t>21:0395:000087</t>
  </si>
  <si>
    <t>041K  :783020:00:------:--</t>
  </si>
  <si>
    <t>21:0395:000088</t>
  </si>
  <si>
    <t>21:0132:000073</t>
  </si>
  <si>
    <t>21:0132:000073:0001:0001:00</t>
  </si>
  <si>
    <t>041K  :783021:80:783023:10</t>
  </si>
  <si>
    <t>21:0395:000089</t>
  </si>
  <si>
    <t>21:0132:000075</t>
  </si>
  <si>
    <t>21:0132:000075:0001:0001:02</t>
  </si>
  <si>
    <t>041K  :783022:70:783023:10</t>
  </si>
  <si>
    <t>21:0395:000090</t>
  </si>
  <si>
    <t>21:0132:000074</t>
  </si>
  <si>
    <t>21:0132:000074:0001:0001:00</t>
  </si>
  <si>
    <t>041K  :783023:10:------:--</t>
  </si>
  <si>
    <t>21:0395:000091</t>
  </si>
  <si>
    <t>21:0132:000075:0001:0001:01</t>
  </si>
  <si>
    <t>041K  :783024:20:783023:10</t>
  </si>
  <si>
    <t>21:0395:000092</t>
  </si>
  <si>
    <t>21:0132:000075:0002:0001:00</t>
  </si>
  <si>
    <t>041K  :783025:00:------:--</t>
  </si>
  <si>
    <t>21:0395:000093</t>
  </si>
  <si>
    <t>21:0132:000076</t>
  </si>
  <si>
    <t>21:0132:000076:0001:0001:00</t>
  </si>
  <si>
    <t>041K  :783026:00:------:--</t>
  </si>
  <si>
    <t>21:0395:000094</t>
  </si>
  <si>
    <t>21:0132:000077</t>
  </si>
  <si>
    <t>21:0132:000077:0001:0001:00</t>
  </si>
  <si>
    <t>041K  :783027:00:------:--</t>
  </si>
  <si>
    <t>21:0395:000095</t>
  </si>
  <si>
    <t>21:0132:000078</t>
  </si>
  <si>
    <t>21:0132:000078:0001:0001:00</t>
  </si>
  <si>
    <t>041K  :783028:00:------:--</t>
  </si>
  <si>
    <t>21:0395:000096</t>
  </si>
  <si>
    <t>21:0132:000079</t>
  </si>
  <si>
    <t>21:0132:000079:0001:0001:00</t>
  </si>
  <si>
    <t>041K  :783029:00:------:--</t>
  </si>
  <si>
    <t>21:0395:000097</t>
  </si>
  <si>
    <t>21:0132:000080</t>
  </si>
  <si>
    <t>21:0132:000080:0001:0001:00</t>
  </si>
  <si>
    <t>041K  :783030:00:------:--</t>
  </si>
  <si>
    <t>21:0395:000098</t>
  </si>
  <si>
    <t>21:0132:000081</t>
  </si>
  <si>
    <t>21:0132:000081:0001:0001:00</t>
  </si>
  <si>
    <t>041K  :783031:00:------:--</t>
  </si>
  <si>
    <t>21:0395:000099</t>
  </si>
  <si>
    <t>21:0132:000082</t>
  </si>
  <si>
    <t>21:0132:000082:0001:0001:00</t>
  </si>
  <si>
    <t>041K  :783032:00:------:--</t>
  </si>
  <si>
    <t>21:0395:000100</t>
  </si>
  <si>
    <t>21:0132:000083</t>
  </si>
  <si>
    <t>21:0132:000083:0001:0001:00</t>
  </si>
  <si>
    <t>041K  :783033:00:------:--</t>
  </si>
  <si>
    <t>21:0395:000101</t>
  </si>
  <si>
    <t>21:0132:000084</t>
  </si>
  <si>
    <t>21:0132:000084:0001:0001:00</t>
  </si>
  <si>
    <t>041K  :783034:00:------:--</t>
  </si>
  <si>
    <t>21:0395:000102</t>
  </si>
  <si>
    <t>21:0132:000085</t>
  </si>
  <si>
    <t>21:0132:000085:0001:0001:00</t>
  </si>
  <si>
    <t>041K  :783035:00:------:--</t>
  </si>
  <si>
    <t>21:0395:000103</t>
  </si>
  <si>
    <t>21:0132:000086</t>
  </si>
  <si>
    <t>21:0132:000086:0001:0001:00</t>
  </si>
  <si>
    <t>041K  :783036:00:------:--</t>
  </si>
  <si>
    <t>21:0395:000104</t>
  </si>
  <si>
    <t>21:0132:000087</t>
  </si>
  <si>
    <t>21:0132:000087:0001:0001:00</t>
  </si>
  <si>
    <t>041K  :783037:00:------:--</t>
  </si>
  <si>
    <t>21:0395:000105</t>
  </si>
  <si>
    <t>21:0132:000088</t>
  </si>
  <si>
    <t>21:0132:000088:0001:0001:00</t>
  </si>
  <si>
    <t>041K  :783038:00:------:--</t>
  </si>
  <si>
    <t>21:0395:000106</t>
  </si>
  <si>
    <t>21:0132:000089</t>
  </si>
  <si>
    <t>21:0132:000089:0001:0001:00</t>
  </si>
  <si>
    <t>041K  :783039:9G:------:--</t>
  </si>
  <si>
    <t>21:0395:000107</t>
  </si>
  <si>
    <t>041K  :783040:00:------:--</t>
  </si>
  <si>
    <t>21:0395:000108</t>
  </si>
  <si>
    <t>21:0132:000090</t>
  </si>
  <si>
    <t>21:0132:000090:0001:0001:00</t>
  </si>
  <si>
    <t>041K  :783041:80:783047:20</t>
  </si>
  <si>
    <t>21:0395:000109</t>
  </si>
  <si>
    <t>21:0132:000094</t>
  </si>
  <si>
    <t>21:0132:000094:0002:0001:02</t>
  </si>
  <si>
    <t>041K  :783042:00:------:--</t>
  </si>
  <si>
    <t>21:0395:000110</t>
  </si>
  <si>
    <t>21:0132:000091</t>
  </si>
  <si>
    <t>21:0132:000091:0001:0001:00</t>
  </si>
  <si>
    <t>041K  :783043:00:------:--</t>
  </si>
  <si>
    <t>21:0395:000111</t>
  </si>
  <si>
    <t>21:0132:000092</t>
  </si>
  <si>
    <t>21:0132:000092:0001:0001:00</t>
  </si>
  <si>
    <t>041K  :783044:9G:------:--</t>
  </si>
  <si>
    <t>21:0395:000112</t>
  </si>
  <si>
    <t>041K  :783045:70:783046:10</t>
  </si>
  <si>
    <t>21:0395:000113</t>
  </si>
  <si>
    <t>21:0132:000093</t>
  </si>
  <si>
    <t>21:0132:000093:0001:0001:00</t>
  </si>
  <si>
    <t>041K  :783046:10:------:--</t>
  </si>
  <si>
    <t>21:0395:000114</t>
  </si>
  <si>
    <t>21:0132:000094:0001:0001:00</t>
  </si>
  <si>
    <t>041K  :783047:20:783046:10</t>
  </si>
  <si>
    <t>21:0395:000115</t>
  </si>
  <si>
    <t>21:0132:000094:0002:0001:01</t>
  </si>
  <si>
    <t>041K  :783048:00:------:--</t>
  </si>
  <si>
    <t>21:0395:000116</t>
  </si>
  <si>
    <t>21:0132:000095</t>
  </si>
  <si>
    <t>21:0132:000095:0001:0001:00</t>
  </si>
  <si>
    <t>041K  :783049:00:------:--</t>
  </si>
  <si>
    <t>21:0395:000117</t>
  </si>
  <si>
    <t>21:0132:000096</t>
  </si>
  <si>
    <t>21:0132:000096:0001:0001:00</t>
  </si>
  <si>
    <t>041K  :783050:00:------:--</t>
  </si>
  <si>
    <t>21:0395:000118</t>
  </si>
  <si>
    <t>21:0132:000097</t>
  </si>
  <si>
    <t>21:0132:000097:0001:0001:00</t>
  </si>
  <si>
    <t>041K  :783051:00:------:--</t>
  </si>
  <si>
    <t>21:0395:000119</t>
  </si>
  <si>
    <t>21:0132:000098</t>
  </si>
  <si>
    <t>21:0132:000098:0001:0001:00</t>
  </si>
  <si>
    <t>041K  :783052:00:------:--</t>
  </si>
  <si>
    <t>21:0395:000120</t>
  </si>
  <si>
    <t>21:0132:000099</t>
  </si>
  <si>
    <t>21:0132:000099:0001:0001:00</t>
  </si>
  <si>
    <t>041K  :783053:00:------:--</t>
  </si>
  <si>
    <t>21:0395:000121</t>
  </si>
  <si>
    <t>21:0132:000100</t>
  </si>
  <si>
    <t>21:0132:000100:0001:0001:00</t>
  </si>
  <si>
    <t>041K  :783054:00:------:--</t>
  </si>
  <si>
    <t>21:0395:000122</t>
  </si>
  <si>
    <t>21:0132:000101</t>
  </si>
  <si>
    <t>21:0132:000101:0001:0001:00</t>
  </si>
  <si>
    <t>041K  :783055:00:------:--</t>
  </si>
  <si>
    <t>21:0395:000123</t>
  </si>
  <si>
    <t>21:0132:000102</t>
  </si>
  <si>
    <t>21:0132:000102:0001:0001:00</t>
  </si>
  <si>
    <t>041K  :783056:00:------:--</t>
  </si>
  <si>
    <t>21:0395:000124</t>
  </si>
  <si>
    <t>21:0132:000103</t>
  </si>
  <si>
    <t>21:0132:000103:0001:0001:00</t>
  </si>
  <si>
    <t>041K  :783057:00:------:--</t>
  </si>
  <si>
    <t>21:0395:000125</t>
  </si>
  <si>
    <t>21:0132:000104</t>
  </si>
  <si>
    <t>21:0132:000104:0001:0001:00</t>
  </si>
  <si>
    <t>041K  :783058:00:------:--</t>
  </si>
  <si>
    <t>21:0395:000126</t>
  </si>
  <si>
    <t>21:0132:000105</t>
  </si>
  <si>
    <t>21:0132:000105:0001:0001:00</t>
  </si>
  <si>
    <t>041K  :783059:00:------:--</t>
  </si>
  <si>
    <t>21:0395:000127</t>
  </si>
  <si>
    <t>21:0132:000106</t>
  </si>
  <si>
    <t>21:0132:000106:0001:0001:00</t>
  </si>
  <si>
    <t>041K  :783060:00:------:--</t>
  </si>
  <si>
    <t>21:0395:000128</t>
  </si>
  <si>
    <t>21:0132:000107</t>
  </si>
  <si>
    <t>21:0132:000107:0001:0001:00</t>
  </si>
  <si>
    <t>041K  :783061:80:783064:20</t>
  </si>
  <si>
    <t>21:0395:000129</t>
  </si>
  <si>
    <t>21:0132:000109</t>
  </si>
  <si>
    <t>21:0132:000109:0002:0001:02</t>
  </si>
  <si>
    <t>041K  :783062:70:783063:10</t>
  </si>
  <si>
    <t>21:0395:000130</t>
  </si>
  <si>
    <t>21:0132:000108</t>
  </si>
  <si>
    <t>21:0132:000108:0001:0001:00</t>
  </si>
  <si>
    <t>041K  :783063:10:------:--</t>
  </si>
  <si>
    <t>21:0395:000131</t>
  </si>
  <si>
    <t>21:0132:000109:0001:0001:00</t>
  </si>
  <si>
    <t>041K  :783064:20:783063:10</t>
  </si>
  <si>
    <t>21:0395:000132</t>
  </si>
  <si>
    <t>21:0132:000109:0002:0001:01</t>
  </si>
  <si>
    <t>041K  :783065:00:------:--</t>
  </si>
  <si>
    <t>21:0395:000133</t>
  </si>
  <si>
    <t>21:0132:000110</t>
  </si>
  <si>
    <t>21:0132:000110:0001:0001:00</t>
  </si>
  <si>
    <t>041K  :783066:00:------:--</t>
  </si>
  <si>
    <t>21:0395:000134</t>
  </si>
  <si>
    <t>21:0132:000111</t>
  </si>
  <si>
    <t>21:0132:000111:0001:0001:00</t>
  </si>
  <si>
    <t>041K  :783067:00:------:--</t>
  </si>
  <si>
    <t>21:0395:000135</t>
  </si>
  <si>
    <t>21:0132:000112</t>
  </si>
  <si>
    <t>21:0132:000112:0001:0001:00</t>
  </si>
  <si>
    <t>041K  :783068:9G:------:--</t>
  </si>
  <si>
    <t>21:0395:000136</t>
  </si>
  <si>
    <t>041K  :783069:00:------:--</t>
  </si>
  <si>
    <t>21:0395:000137</t>
  </si>
  <si>
    <t>21:0132:000113</t>
  </si>
  <si>
    <t>21:0132:000113:0001:0001:00</t>
  </si>
  <si>
    <t>041N  :781001:80:781004:20</t>
  </si>
  <si>
    <t>21:0395:000138</t>
  </si>
  <si>
    <t>21:0132:000115</t>
  </si>
  <si>
    <t>21:0132:000115:0002:0001:02</t>
  </si>
  <si>
    <t>041N  :781002:70:781003:10</t>
  </si>
  <si>
    <t>21:0395:000139</t>
  </si>
  <si>
    <t>21:0132:000114</t>
  </si>
  <si>
    <t>21:0132:000114:0001:0001:00</t>
  </si>
  <si>
    <t>041N  :781003:10:------:--</t>
  </si>
  <si>
    <t>21:0395:000140</t>
  </si>
  <si>
    <t>21:0132:000115:0001:0001:00</t>
  </si>
  <si>
    <t>041N  :781004:20:781003:10</t>
  </si>
  <si>
    <t>21:0395:000141</t>
  </si>
  <si>
    <t>21:0132:000115:0002:0001:01</t>
  </si>
  <si>
    <t>041N  :781005:00:------:--</t>
  </si>
  <si>
    <t>21:0395:000142</t>
  </si>
  <si>
    <t>21:0132:000116</t>
  </si>
  <si>
    <t>21:0132:000116:0001:0001:00</t>
  </si>
  <si>
    <t>041N  :781006:00:------:--</t>
  </si>
  <si>
    <t>21:0395:000143</t>
  </si>
  <si>
    <t>21:0132:000117</t>
  </si>
  <si>
    <t>21:0132:000117:0001:0001:00</t>
  </si>
  <si>
    <t>041N  :781007:9B:------:--</t>
  </si>
  <si>
    <t>21:0395:000144</t>
  </si>
  <si>
    <t>041N  :781008:00:------:--</t>
  </si>
  <si>
    <t>21:0395:000145</t>
  </si>
  <si>
    <t>21:0132:000118</t>
  </si>
  <si>
    <t>21:0132:000118:0001:0001:00</t>
  </si>
  <si>
    <t>041N  :781009:00:------:--</t>
  </si>
  <si>
    <t>21:0395:000146</t>
  </si>
  <si>
    <t>21:0132:000119</t>
  </si>
  <si>
    <t>21:0132:000119:0001:0001:00</t>
  </si>
  <si>
    <t>041N  :781010:00:------:--</t>
  </si>
  <si>
    <t>21:0395:000147</t>
  </si>
  <si>
    <t>21:0132:000120</t>
  </si>
  <si>
    <t>21:0132:000120:0001:0001:00</t>
  </si>
  <si>
    <t>041N  :781011:00:------:--</t>
  </si>
  <si>
    <t>21:0395:000148</t>
  </si>
  <si>
    <t>21:0132:000121</t>
  </si>
  <si>
    <t>21:0132:000121:0001:0001:00</t>
  </si>
  <si>
    <t>041N  :781012:00:------:--</t>
  </si>
  <si>
    <t>21:0395:000149</t>
  </si>
  <si>
    <t>21:0132:000122</t>
  </si>
  <si>
    <t>21:0132:000122:0001:0001:00</t>
  </si>
  <si>
    <t>041N  :781013:00:------:--</t>
  </si>
  <si>
    <t>21:0395:000150</t>
  </si>
  <si>
    <t>21:0132:000123</t>
  </si>
  <si>
    <t>21:0132:000123:0001:0001:00</t>
  </si>
  <si>
    <t>041N  :781014:00:------:--</t>
  </si>
  <si>
    <t>21:0395:000151</t>
  </si>
  <si>
    <t>21:0132:000124</t>
  </si>
  <si>
    <t>21:0132:000124:0001:0001:00</t>
  </si>
  <si>
    <t>041N  :781015:00:------:--</t>
  </si>
  <si>
    <t>21:0395:000152</t>
  </si>
  <si>
    <t>21:0132:000125</t>
  </si>
  <si>
    <t>21:0132:000125:0001:0001:00</t>
  </si>
  <si>
    <t>041N  :781016:00:------:--</t>
  </si>
  <si>
    <t>21:0395:000153</t>
  </si>
  <si>
    <t>21:0132:000126</t>
  </si>
  <si>
    <t>21:0132:000126:0001:0001:00</t>
  </si>
  <si>
    <t>041N  :781017:00:------:--</t>
  </si>
  <si>
    <t>21:0395:000154</t>
  </si>
  <si>
    <t>21:0132:000127</t>
  </si>
  <si>
    <t>21:0132:000127:0001:0001:00</t>
  </si>
  <si>
    <t>041N  :781018:00:------:--</t>
  </si>
  <si>
    <t>21:0395:000155</t>
  </si>
  <si>
    <t>21:0132:000128</t>
  </si>
  <si>
    <t>21:0132:000128:0001:0001:00</t>
  </si>
  <si>
    <t>041N  :781019:00:------:--</t>
  </si>
  <si>
    <t>21:0395:000156</t>
  </si>
  <si>
    <t>21:0132:000129</t>
  </si>
  <si>
    <t>21:0132:000129:0001:0001:00</t>
  </si>
  <si>
    <t>041N  :781020:00:------:--</t>
  </si>
  <si>
    <t>21:0395:000157</t>
  </si>
  <si>
    <t>21:0132:000130</t>
  </si>
  <si>
    <t>21:0132:000130:0001:0001:00</t>
  </si>
  <si>
    <t>041N  :781021:80:781025:10</t>
  </si>
  <si>
    <t>21:0395:000158</t>
  </si>
  <si>
    <t>21:0132:000134</t>
  </si>
  <si>
    <t>21:0132:000134:0001:0001:02</t>
  </si>
  <si>
    <t>041N  :781022:00:------:--</t>
  </si>
  <si>
    <t>21:0395:000159</t>
  </si>
  <si>
    <t>21:0132:000131</t>
  </si>
  <si>
    <t>21:0132:000131:0001:0001:00</t>
  </si>
  <si>
    <t>041N  :781023:00:------:--</t>
  </si>
  <si>
    <t>21:0395:000160</t>
  </si>
  <si>
    <t>21:0132:000132</t>
  </si>
  <si>
    <t>21:0132:000132:0001:0001:00</t>
  </si>
  <si>
    <t>041N  :781024:70:781025:10</t>
  </si>
  <si>
    <t>21:0395:000161</t>
  </si>
  <si>
    <t>21:0132:000133</t>
  </si>
  <si>
    <t>21:0132:000133:0001:0001:00</t>
  </si>
  <si>
    <t>041N  :781025:10:------:--</t>
  </si>
  <si>
    <t>21:0395:000162</t>
  </si>
  <si>
    <t>21:0132:000134:0001:0001:01</t>
  </si>
  <si>
    <t>041N  :781026:20:781025:10</t>
  </si>
  <si>
    <t>21:0395:000163</t>
  </si>
  <si>
    <t>21:0132:000134:0002:0001:00</t>
  </si>
  <si>
    <t>041N  :781027:00:------:--</t>
  </si>
  <si>
    <t>21:0395:000164</t>
  </si>
  <si>
    <t>21:0132:000135</t>
  </si>
  <si>
    <t>21:0132:000135:0001:0001:00</t>
  </si>
  <si>
    <t>041N  :781028:9G:------:--</t>
  </si>
  <si>
    <t>21:0395:000165</t>
  </si>
  <si>
    <t>041N  :781029:00:------:--</t>
  </si>
  <si>
    <t>21:0395:000166</t>
  </si>
  <si>
    <t>21:0132:000136</t>
  </si>
  <si>
    <t>21:0132:000136:0001:0001:00</t>
  </si>
  <si>
    <t>041N  :781030:00:------:--</t>
  </si>
  <si>
    <t>21:0395:000167</t>
  </si>
  <si>
    <t>21:0132:000137</t>
  </si>
  <si>
    <t>21:0132:000137:0001:0001:00</t>
  </si>
  <si>
    <t>041N  :781031:00:------:--</t>
  </si>
  <si>
    <t>21:0395:000168</t>
  </si>
  <si>
    <t>21:0132:000138</t>
  </si>
  <si>
    <t>21:0132:000138:0001:0001:00</t>
  </si>
  <si>
    <t>041N  :781032:00:------:--</t>
  </si>
  <si>
    <t>21:0395:000169</t>
  </si>
  <si>
    <t>21:0132:000139</t>
  </si>
  <si>
    <t>21:0132:000139:0001:0001:00</t>
  </si>
  <si>
    <t>041N  :781033:00:------:--</t>
  </si>
  <si>
    <t>21:0395:000170</t>
  </si>
  <si>
    <t>21:0132:000140</t>
  </si>
  <si>
    <t>21:0132:000140:0001:0001:00</t>
  </si>
  <si>
    <t>041N  :781034:00:------:--</t>
  </si>
  <si>
    <t>21:0395:000171</t>
  </si>
  <si>
    <t>21:0132:000141</t>
  </si>
  <si>
    <t>21:0132:000141:0001:0001:00</t>
  </si>
  <si>
    <t>041N  :781035:00:------:--</t>
  </si>
  <si>
    <t>21:0395:000172</t>
  </si>
  <si>
    <t>21:0132:000142</t>
  </si>
  <si>
    <t>21:0132:000142:0001:0001:00</t>
  </si>
  <si>
    <t>041N  :781036:00:------:--</t>
  </si>
  <si>
    <t>21:0395:000173</t>
  </si>
  <si>
    <t>21:0132:000143</t>
  </si>
  <si>
    <t>21:0132:000143:0001:0001:00</t>
  </si>
  <si>
    <t>041N  :781037:00:------:--</t>
  </si>
  <si>
    <t>21:0395:000174</t>
  </si>
  <si>
    <t>21:0132:000144</t>
  </si>
  <si>
    <t>21:0132:000144:0001:0001:00</t>
  </si>
  <si>
    <t>041N  :781038:00:------:--</t>
  </si>
  <si>
    <t>21:0395:000175</t>
  </si>
  <si>
    <t>21:0132:000145</t>
  </si>
  <si>
    <t>21:0132:000145:0001:0001:00</t>
  </si>
  <si>
    <t>041N  :781039:00:------:--</t>
  </si>
  <si>
    <t>21:0395:000176</t>
  </si>
  <si>
    <t>21:0132:000146</t>
  </si>
  <si>
    <t>21:0132:000146:0001:0001:00</t>
  </si>
  <si>
    <t>041N  :781040:00:------:--</t>
  </si>
  <si>
    <t>21:0395:000177</t>
  </si>
  <si>
    <t>21:0132:000147</t>
  </si>
  <si>
    <t>21:0132:000147:0001:0001:00</t>
  </si>
  <si>
    <t>041N  :781041:80:781045:20</t>
  </si>
  <si>
    <t>21:0395:000178</t>
  </si>
  <si>
    <t>21:0132:000150</t>
  </si>
  <si>
    <t>21:0132:000150:0002:0001:02</t>
  </si>
  <si>
    <t>041N  :781042:00:------:--</t>
  </si>
  <si>
    <t>21:0395:000179</t>
  </si>
  <si>
    <t>21:0132:000148</t>
  </si>
  <si>
    <t>21:0132:000148:0001:0001:00</t>
  </si>
  <si>
    <t>041N  :781043:70:781044:10</t>
  </si>
  <si>
    <t>21:0395:000180</t>
  </si>
  <si>
    <t>21:0132:000149</t>
  </si>
  <si>
    <t>21:0132:000149:0001:0001:00</t>
  </si>
  <si>
    <t>041N  :781044:10:------:--</t>
  </si>
  <si>
    <t>21:0395:000181</t>
  </si>
  <si>
    <t>21:0132:000150:0001:0001:00</t>
  </si>
  <si>
    <t>041N  :781045:20:781044:10</t>
  </si>
  <si>
    <t>21:0395:000182</t>
  </si>
  <si>
    <t>21:0132:000150:0002:0001:01</t>
  </si>
  <si>
    <t>041N  :781046:00:------:--</t>
  </si>
  <si>
    <t>21:0395:000183</t>
  </si>
  <si>
    <t>21:0132:000151</t>
  </si>
  <si>
    <t>21:0132:000151:0001:0001:00</t>
  </si>
  <si>
    <t>041N  :781047:00:------:--</t>
  </si>
  <si>
    <t>21:0395:000184</t>
  </si>
  <si>
    <t>21:0132:000152</t>
  </si>
  <si>
    <t>21:0132:000152:0001:0001:00</t>
  </si>
  <si>
    <t>041N  :781048:00:------:--</t>
  </si>
  <si>
    <t>21:0395:000185</t>
  </si>
  <si>
    <t>21:0132:000153</t>
  </si>
  <si>
    <t>21:0132:000153:0001:0001:00</t>
  </si>
  <si>
    <t>041N  :781049:00:------:--</t>
  </si>
  <si>
    <t>21:0395:000186</t>
  </si>
  <si>
    <t>21:0132:000154</t>
  </si>
  <si>
    <t>21:0132:000154:0001:0001:00</t>
  </si>
  <si>
    <t>041N  :781050:00:------:--</t>
  </si>
  <si>
    <t>21:0395:000187</t>
  </si>
  <si>
    <t>21:0132:000155</t>
  </si>
  <si>
    <t>21:0132:000155:0001:0001:00</t>
  </si>
  <si>
    <t>041N  :781051:00:------:--</t>
  </si>
  <si>
    <t>21:0395:000188</t>
  </si>
  <si>
    <t>21:0132:000156</t>
  </si>
  <si>
    <t>21:0132:000156:0001:0001:00</t>
  </si>
  <si>
    <t>041N  :781052:00:------:--</t>
  </si>
  <si>
    <t>21:0395:000189</t>
  </si>
  <si>
    <t>21:0132:000157</t>
  </si>
  <si>
    <t>21:0132:000157:0001:0001:00</t>
  </si>
  <si>
    <t>041N  :781053:00:------:--</t>
  </si>
  <si>
    <t>21:0395:000190</t>
  </si>
  <si>
    <t>21:0132:000158</t>
  </si>
  <si>
    <t>21:0132:000158:0001:0001:00</t>
  </si>
  <si>
    <t>041N  :781054:00:------:--</t>
  </si>
  <si>
    <t>21:0395:000191</t>
  </si>
  <si>
    <t>21:0132:000159</t>
  </si>
  <si>
    <t>21:0132:000159:0001:0001:00</t>
  </si>
  <si>
    <t>041N  :781055:00:------:--</t>
  </si>
  <si>
    <t>21:0395:000192</t>
  </si>
  <si>
    <t>21:0132:000160</t>
  </si>
  <si>
    <t>21:0132:000160:0001:0001:00</t>
  </si>
  <si>
    <t>041N  :781056:9B:------:--</t>
  </si>
  <si>
    <t>21:0395:000193</t>
  </si>
  <si>
    <t>041N  :781057:00:------:--</t>
  </si>
  <si>
    <t>21:0395:000194</t>
  </si>
  <si>
    <t>21:0132:000161</t>
  </si>
  <si>
    <t>21:0132:000161:0001:0001:00</t>
  </si>
  <si>
    <t>041N  :781058:00:------:--</t>
  </si>
  <si>
    <t>21:0395:000195</t>
  </si>
  <si>
    <t>21:0132:000162</t>
  </si>
  <si>
    <t>21:0132:000162:0001:0001:00</t>
  </si>
  <si>
    <t>041N  :781059:00:------:--</t>
  </si>
  <si>
    <t>21:0395:000196</t>
  </si>
  <si>
    <t>21:0132:000163</t>
  </si>
  <si>
    <t>21:0132:000163:0001:0001:00</t>
  </si>
  <si>
    <t>041N  :781060:00:------:--</t>
  </si>
  <si>
    <t>21:0395:000197</t>
  </si>
  <si>
    <t>21:0132:000164</t>
  </si>
  <si>
    <t>21:0132:000164:0001:0001:00</t>
  </si>
  <si>
    <t>041N  :781061:80:781070:10</t>
  </si>
  <si>
    <t>21:0395:000198</t>
  </si>
  <si>
    <t>21:0132:000172</t>
  </si>
  <si>
    <t>21:0132:000172:0001:0001:02</t>
  </si>
  <si>
    <t>041N  :781062:00:------:--</t>
  </si>
  <si>
    <t>21:0395:000199</t>
  </si>
  <si>
    <t>21:0132:000165</t>
  </si>
  <si>
    <t>21:0132:000165:0001:0001:00</t>
  </si>
  <si>
    <t>041N  :781063:00:------:--</t>
  </si>
  <si>
    <t>21:0395:000200</t>
  </si>
  <si>
    <t>21:0132:000166</t>
  </si>
  <si>
    <t>21:0132:000166:0001:0001:00</t>
  </si>
  <si>
    <t>041N  :781064:00:------:--</t>
  </si>
  <si>
    <t>21:0395:000201</t>
  </si>
  <si>
    <t>21:0132:000167</t>
  </si>
  <si>
    <t>21:0132:000167:0001:0001:00</t>
  </si>
  <si>
    <t>041N  :781065:00:------:--</t>
  </si>
  <si>
    <t>21:0395:000202</t>
  </si>
  <si>
    <t>21:0132:000168</t>
  </si>
  <si>
    <t>21:0132:000168:0001:0001:00</t>
  </si>
  <si>
    <t>041N  :781066:9G:------:--</t>
  </si>
  <si>
    <t>21:0395:000203</t>
  </si>
  <si>
    <t>041N  :781067:00:------:--</t>
  </si>
  <si>
    <t>21:0395:000204</t>
  </si>
  <si>
    <t>21:0132:000169</t>
  </si>
  <si>
    <t>21:0132:000169:0001:0001:00</t>
  </si>
  <si>
    <t>041N  :781068:00:------:--</t>
  </si>
  <si>
    <t>21:0395:000205</t>
  </si>
  <si>
    <t>21:0132:000170</t>
  </si>
  <si>
    <t>21:0132:000170:0001:0001:00</t>
  </si>
  <si>
    <t>041N  :781069:70:781070:10</t>
  </si>
  <si>
    <t>21:0395:000206</t>
  </si>
  <si>
    <t>21:0132:000171</t>
  </si>
  <si>
    <t>21:0132:000171:0001:0001:00</t>
  </si>
  <si>
    <t>041N  :781070:10:------:--</t>
  </si>
  <si>
    <t>21:0395:000207</t>
  </si>
  <si>
    <t>21:0132:000172:0001:0001:01</t>
  </si>
  <si>
    <t>041N  :781071:20:781070:10</t>
  </si>
  <si>
    <t>21:0395:000208</t>
  </si>
  <si>
    <t>21:0132:000172:0002:0001:00</t>
  </si>
  <si>
    <t>041N  :781072:00:------:--</t>
  </si>
  <si>
    <t>21:0395:000209</t>
  </si>
  <si>
    <t>21:0132:000173</t>
  </si>
  <si>
    <t>21:0132:000173:0001:0001:00</t>
  </si>
  <si>
    <t>041N  :781073:00:------:--</t>
  </si>
  <si>
    <t>21:0395:000210</t>
  </si>
  <si>
    <t>21:0132:000174</t>
  </si>
  <si>
    <t>21:0132:000174:0001:0001:00</t>
  </si>
  <si>
    <t>041N  :781074:00:------:--</t>
  </si>
  <si>
    <t>21:0395:000211</t>
  </si>
  <si>
    <t>21:0132:000175</t>
  </si>
  <si>
    <t>21:0132:000175:0001:0001:00</t>
  </si>
  <si>
    <t>041N  :781075:00:------:--</t>
  </si>
  <si>
    <t>21:0395:000212</t>
  </si>
  <si>
    <t>21:0132:000176</t>
  </si>
  <si>
    <t>21:0132:000176:0001:0001:00</t>
  </si>
  <si>
    <t>041N  :781076:00:------:--</t>
  </si>
  <si>
    <t>21:0395:000213</t>
  </si>
  <si>
    <t>21:0132:000177</t>
  </si>
  <si>
    <t>21:0132:000177:0001:0001:00</t>
  </si>
  <si>
    <t>041N  :781077:00:------:--</t>
  </si>
  <si>
    <t>21:0395:000214</t>
  </si>
  <si>
    <t>21:0132:000178</t>
  </si>
  <si>
    <t>21:0132:000178:0001:0001:00</t>
  </si>
  <si>
    <t>041N  :781078:00:------:--</t>
  </si>
  <si>
    <t>21:0395:000215</t>
  </si>
  <si>
    <t>21:0132:000179</t>
  </si>
  <si>
    <t>21:0132:000179:0001:0001:00</t>
  </si>
  <si>
    <t>041N  :781079:00:------:--</t>
  </si>
  <si>
    <t>21:0395:000216</t>
  </si>
  <si>
    <t>21:0132:000180</t>
  </si>
  <si>
    <t>21:0132:000180:0001:0001:00</t>
  </si>
  <si>
    <t>041N  :781080:00:------:--</t>
  </si>
  <si>
    <t>21:0395:000217</t>
  </si>
  <si>
    <t>21:0132:000181</t>
  </si>
  <si>
    <t>21:0132:000181:0001:0001:00</t>
  </si>
  <si>
    <t>041N  :781081:80:781084:10</t>
  </si>
  <si>
    <t>21:0395:000218</t>
  </si>
  <si>
    <t>21:0132:000184</t>
  </si>
  <si>
    <t>21:0132:000184:0001:0001:02</t>
  </si>
  <si>
    <t>041N  :781082:00:------:--</t>
  </si>
  <si>
    <t>21:0395:000219</t>
  </si>
  <si>
    <t>21:0132:000182</t>
  </si>
  <si>
    <t>21:0132:000182:0001:0001:00</t>
  </si>
  <si>
    <t>041N  :781083:70:781084:10</t>
  </si>
  <si>
    <t>21:0395:000220</t>
  </si>
  <si>
    <t>21:0132:000183</t>
  </si>
  <si>
    <t>21:0132:000183:0001:0001:00</t>
  </si>
  <si>
    <t>041N  :781084:10:------:--</t>
  </si>
  <si>
    <t>21:0395:000221</t>
  </si>
  <si>
    <t>21:0132:000184:0001:0001:01</t>
  </si>
  <si>
    <t>041N  :781085:20:781084:10</t>
  </si>
  <si>
    <t>21:0395:000222</t>
  </si>
  <si>
    <t>21:0132:000184:0002:0001:00</t>
  </si>
  <si>
    <t>041N  :781086:00:------:--</t>
  </si>
  <si>
    <t>21:0395:000223</t>
  </si>
  <si>
    <t>21:0132:000185</t>
  </si>
  <si>
    <t>21:0132:000185:0001:0001:00</t>
  </si>
  <si>
    <t>041N  :781087:00:------:--</t>
  </si>
  <si>
    <t>21:0395:000224</t>
  </si>
  <si>
    <t>21:0132:000186</t>
  </si>
  <si>
    <t>21:0132:000186:0001:0001:00</t>
  </si>
  <si>
    <t>041N  :781088:9F:------:--</t>
  </si>
  <si>
    <t>21:0395:000225</t>
  </si>
  <si>
    <t>041N  :781089:00:------:--</t>
  </si>
  <si>
    <t>21:0395:000226</t>
  </si>
  <si>
    <t>21:0132:000187</t>
  </si>
  <si>
    <t>21:0132:000187:0001:0001:00</t>
  </si>
  <si>
    <t>041N  :781090:00:------:--</t>
  </si>
  <si>
    <t>21:0395:000227</t>
  </si>
  <si>
    <t>21:0132:000188</t>
  </si>
  <si>
    <t>21:0132:000188:0001:0001:00</t>
  </si>
  <si>
    <t>041N  :781091:00:------:--</t>
  </si>
  <si>
    <t>21:0395:000228</t>
  </si>
  <si>
    <t>21:0132:000189</t>
  </si>
  <si>
    <t>21:0132:000189:0001:0001:00</t>
  </si>
  <si>
    <t>041N  :781092:00:------:--</t>
  </si>
  <si>
    <t>21:0395:000229</t>
  </si>
  <si>
    <t>21:0132:000190</t>
  </si>
  <si>
    <t>21:0132:000190:0001:0001:00</t>
  </si>
  <si>
    <t>041N  :781093:00:------:--</t>
  </si>
  <si>
    <t>21:0395:000230</t>
  </si>
  <si>
    <t>21:0132:000191</t>
  </si>
  <si>
    <t>21:0132:000191:0001:0001:00</t>
  </si>
  <si>
    <t>041N  :781094:00:------:--</t>
  </si>
  <si>
    <t>21:0395:000231</t>
  </si>
  <si>
    <t>21:0132:000192</t>
  </si>
  <si>
    <t>21:0132:000192:0001:0001:00</t>
  </si>
  <si>
    <t>041N  :781095:00:------:--</t>
  </si>
  <si>
    <t>21:0395:000232</t>
  </si>
  <si>
    <t>21:0132:000193</t>
  </si>
  <si>
    <t>21:0132:000193:0001:0001:00</t>
  </si>
  <si>
    <t>041N  :781096:00:------:--</t>
  </si>
  <si>
    <t>21:0395:000233</t>
  </si>
  <si>
    <t>21:0132:000194</t>
  </si>
  <si>
    <t>21:0132:000194:0001:0001:00</t>
  </si>
  <si>
    <t>041N  :781097:00:------:--</t>
  </si>
  <si>
    <t>21:0395:000234</t>
  </si>
  <si>
    <t>21:0132:000195</t>
  </si>
  <si>
    <t>21:0132:000195:0001:0001:00</t>
  </si>
  <si>
    <t>041N  :781098:00:------:--</t>
  </si>
  <si>
    <t>21:0395:000235</t>
  </si>
  <si>
    <t>21:0132:000196</t>
  </si>
  <si>
    <t>21:0132:000196:0001:0001:00</t>
  </si>
  <si>
    <t>041N  :781099:00:------:--</t>
  </si>
  <si>
    <t>21:0395:000236</t>
  </si>
  <si>
    <t>21:0132:000197</t>
  </si>
  <si>
    <t>21:0132:000197:0001:0001:00</t>
  </si>
  <si>
    <t>041N  :781100:00:------:--</t>
  </si>
  <si>
    <t>21:0395:000237</t>
  </si>
  <si>
    <t>21:0132:000198</t>
  </si>
  <si>
    <t>21:0132:000198:0001:0001:00</t>
  </si>
  <si>
    <t>041N  :781101:80:781106:20</t>
  </si>
  <si>
    <t>21:0395:000238</t>
  </si>
  <si>
    <t>21:0132:000202</t>
  </si>
  <si>
    <t>21:0132:000202:0002:0001:02</t>
  </si>
  <si>
    <t>041N  :781102:00:------:--</t>
  </si>
  <si>
    <t>21:0395:000239</t>
  </si>
  <si>
    <t>21:0132:000199</t>
  </si>
  <si>
    <t>21:0132:000199:0001:0001:00</t>
  </si>
  <si>
    <t>041N  :781103:00:------:--</t>
  </si>
  <si>
    <t>21:0395:000240</t>
  </si>
  <si>
    <t>21:0132:000200</t>
  </si>
  <si>
    <t>21:0132:000200:0001:0001:00</t>
  </si>
  <si>
    <t>041N  :781104:70:781105:10</t>
  </si>
  <si>
    <t>21:0395:000241</t>
  </si>
  <si>
    <t>21:0132:000201</t>
  </si>
  <si>
    <t>21:0132:000201:0001:0001:00</t>
  </si>
  <si>
    <t>041N  :781105:10:------:--</t>
  </si>
  <si>
    <t>21:0395:000242</t>
  </si>
  <si>
    <t>21:0132:000202:0001:0001:00</t>
  </si>
  <si>
    <t>041N  :781106:20:781105:10</t>
  </si>
  <si>
    <t>21:0395:000243</t>
  </si>
  <si>
    <t>21:0132:000202:0002:0001:01</t>
  </si>
  <si>
    <t>041N  :781107:00:------:--</t>
  </si>
  <si>
    <t>21:0395:000244</t>
  </si>
  <si>
    <t>21:0132:000203</t>
  </si>
  <si>
    <t>21:0132:000203:0001:0001:00</t>
  </si>
  <si>
    <t>041N  :781108:00:------:--</t>
  </si>
  <si>
    <t>21:0395:000245</t>
  </si>
  <si>
    <t>21:0132:000204</t>
  </si>
  <si>
    <t>21:0132:000204:0001:0001:00</t>
  </si>
  <si>
    <t>041N  :781109:00:------:--</t>
  </si>
  <si>
    <t>21:0395:000246</t>
  </si>
  <si>
    <t>21:0132:000205</t>
  </si>
  <si>
    <t>21:0132:000205:0001:0001:00</t>
  </si>
  <si>
    <t>041N  :781110:00:------:--</t>
  </si>
  <si>
    <t>21:0395:000247</t>
  </si>
  <si>
    <t>21:0132:000206</t>
  </si>
  <si>
    <t>21:0132:000206:0001:0001:00</t>
  </si>
  <si>
    <t>041N  :781111:00:------:--</t>
  </si>
  <si>
    <t>21:0395:000248</t>
  </si>
  <si>
    <t>21:0132:000207</t>
  </si>
  <si>
    <t>21:0132:000207:0001:0001:00</t>
  </si>
  <si>
    <t>041N  :781112:9F:------:--</t>
  </si>
  <si>
    <t>21:0395:000249</t>
  </si>
  <si>
    <t>041N  :781113:00:------:--</t>
  </si>
  <si>
    <t>21:0395:000250</t>
  </si>
  <si>
    <t>21:0132:000208</t>
  </si>
  <si>
    <t>21:0132:000208:0001:0001:00</t>
  </si>
  <si>
    <t>041N  :781114:00:------:--</t>
  </si>
  <si>
    <t>21:0395:000251</t>
  </si>
  <si>
    <t>21:0132:000209</t>
  </si>
  <si>
    <t>21:0132:000209:0001:0001:00</t>
  </si>
  <si>
    <t>041N  :781115:00:------:--</t>
  </si>
  <si>
    <t>21:0395:000252</t>
  </si>
  <si>
    <t>21:0132:000210</t>
  </si>
  <si>
    <t>21:0132:000210:0001:0001:00</t>
  </si>
  <si>
    <t>041N  :781116:00:------:--</t>
  </si>
  <si>
    <t>21:0395:000253</t>
  </si>
  <si>
    <t>21:0132:000211</t>
  </si>
  <si>
    <t>21:0132:000211:0001:0001:00</t>
  </si>
  <si>
    <t>041N  :781117:00:------:--</t>
  </si>
  <si>
    <t>21:0395:000254</t>
  </si>
  <si>
    <t>21:0132:000212</t>
  </si>
  <si>
    <t>21:0132:000212:0001:0001:00</t>
  </si>
  <si>
    <t>041N  :781118:00:------:--</t>
  </si>
  <si>
    <t>21:0395:000255</t>
  </si>
  <si>
    <t>21:0132:000213</t>
  </si>
  <si>
    <t>21:0132:000213:0001:0001:00</t>
  </si>
  <si>
    <t>041N  :781119:00:------:--</t>
  </si>
  <si>
    <t>21:0395:000256</t>
  </si>
  <si>
    <t>21:0132:000214</t>
  </si>
  <si>
    <t>21:0132:000214:0001:0001:00</t>
  </si>
  <si>
    <t>041N  :781120:00:------:--</t>
  </si>
  <si>
    <t>21:0395:000257</t>
  </si>
  <si>
    <t>21:0132:000215</t>
  </si>
  <si>
    <t>21:0132:000215:0001:0001:00</t>
  </si>
  <si>
    <t>041N  :781121:80:781125:10</t>
  </si>
  <si>
    <t>21:0395:000258</t>
  </si>
  <si>
    <t>21:0132:000219</t>
  </si>
  <si>
    <t>21:0132:000219:0001:0001:02</t>
  </si>
  <si>
    <t>041N  :781122:00:------:--</t>
  </si>
  <si>
    <t>21:0395:000259</t>
  </si>
  <si>
    <t>21:0132:000216</t>
  </si>
  <si>
    <t>21:0132:000216:0001:0001:00</t>
  </si>
  <si>
    <t>041N  :781123:00:------:--</t>
  </si>
  <si>
    <t>21:0395:000260</t>
  </si>
  <si>
    <t>21:0132:000217</t>
  </si>
  <si>
    <t>21:0132:000217:0001:0001:00</t>
  </si>
  <si>
    <t>041N  :781124:70:781125:10</t>
  </si>
  <si>
    <t>21:0395:000261</t>
  </si>
  <si>
    <t>21:0132:000218</t>
  </si>
  <si>
    <t>21:0132:000218:0001:0001:00</t>
  </si>
  <si>
    <t>041N  :781125:10:------:--</t>
  </si>
  <si>
    <t>21:0395:000262</t>
  </si>
  <si>
    <t>21:0132:000219:0001:0001:01</t>
  </si>
  <si>
    <t>041N  :781126:20:781125:10</t>
  </si>
  <si>
    <t>21:0395:000263</t>
  </si>
  <si>
    <t>21:0132:000219:0002:0001:00</t>
  </si>
  <si>
    <t>041N  :781127:00:------:--</t>
  </si>
  <si>
    <t>21:0395:000264</t>
  </si>
  <si>
    <t>21:0132:000220</t>
  </si>
  <si>
    <t>21:0132:000220:0001:0001:00</t>
  </si>
  <si>
    <t>041N  :781128:00:------:--</t>
  </si>
  <si>
    <t>21:0395:000265</t>
  </si>
  <si>
    <t>21:0132:000221</t>
  </si>
  <si>
    <t>21:0132:000221:0001:0001:00</t>
  </si>
  <si>
    <t>041N  :781129:00:------:--</t>
  </si>
  <si>
    <t>21:0395:000266</t>
  </si>
  <si>
    <t>21:0132:000222</t>
  </si>
  <si>
    <t>21:0132:000222:0001:0001:00</t>
  </si>
  <si>
    <t>041N  :781130:00:------:--</t>
  </si>
  <si>
    <t>21:0395:000267</t>
  </si>
  <si>
    <t>21:0132:000223</t>
  </si>
  <si>
    <t>21:0132:000223:0001:0001:00</t>
  </si>
  <si>
    <t>041N  :781131:00:------:--</t>
  </si>
  <si>
    <t>21:0395:000268</t>
  </si>
  <si>
    <t>21:0132:000224</t>
  </si>
  <si>
    <t>21:0132:000224:0001:0001:00</t>
  </si>
  <si>
    <t>041N  :781132:00:------:--</t>
  </si>
  <si>
    <t>21:0395:000269</t>
  </si>
  <si>
    <t>21:0132:000225</t>
  </si>
  <si>
    <t>21:0132:000225:0001:0001:00</t>
  </si>
  <si>
    <t>041N  :781133:00:------:--</t>
  </si>
  <si>
    <t>21:0395:000270</t>
  </si>
  <si>
    <t>21:0132:000226</t>
  </si>
  <si>
    <t>21:0132:000226:0001:0001:00</t>
  </si>
  <si>
    <t>041N  :781134:00:------:--</t>
  </si>
  <si>
    <t>21:0395:000271</t>
  </si>
  <si>
    <t>21:0132:000227</t>
  </si>
  <si>
    <t>21:0132:000227:0001:0001:00</t>
  </si>
  <si>
    <t>041N  :781135:00:------:--</t>
  </si>
  <si>
    <t>21:0395:000272</t>
  </si>
  <si>
    <t>21:0132:000228</t>
  </si>
  <si>
    <t>21:0132:000228:0001:0001:00</t>
  </si>
  <si>
    <t>041N  :781136:00:------:--</t>
  </si>
  <si>
    <t>21:0395:000273</t>
  </si>
  <si>
    <t>21:0132:000229</t>
  </si>
  <si>
    <t>21:0132:000229:0001:0001:00</t>
  </si>
  <si>
    <t>041N  :781137:9B:------:--</t>
  </si>
  <si>
    <t>21:0395:000274</t>
  </si>
  <si>
    <t>041N  :781138:00:------:--</t>
  </si>
  <si>
    <t>21:0395:000275</t>
  </si>
  <si>
    <t>21:0132:000230</t>
  </si>
  <si>
    <t>21:0132:000230:0001:0001:00</t>
  </si>
  <si>
    <t>041N  :781139:00:------:--</t>
  </si>
  <si>
    <t>21:0395:000276</t>
  </si>
  <si>
    <t>21:0132:000231</t>
  </si>
  <si>
    <t>21:0132:000231:0001:0001:00</t>
  </si>
  <si>
    <t>041N  :781140:00:------:--</t>
  </si>
  <si>
    <t>21:0395:000277</t>
  </si>
  <si>
    <t>21:0132:000232</t>
  </si>
  <si>
    <t>21:0132:000232:0001:0001:00</t>
  </si>
  <si>
    <t>041N  :781141:80:781148:20</t>
  </si>
  <si>
    <t>21:0395:000278</t>
  </si>
  <si>
    <t>21:0132:000238</t>
  </si>
  <si>
    <t>21:0132:000238:0002:0001:02</t>
  </si>
  <si>
    <t>041N  :781142:00:------:--</t>
  </si>
  <si>
    <t>21:0395:000279</t>
  </si>
  <si>
    <t>21:0132:000233</t>
  </si>
  <si>
    <t>21:0132:000233:0001:0001:00</t>
  </si>
  <si>
    <t>041N  :781143:00:------:--</t>
  </si>
  <si>
    <t>21:0395:000280</t>
  </si>
  <si>
    <t>21:0132:000234</t>
  </si>
  <si>
    <t>21:0132:000234:0001:0001:00</t>
  </si>
  <si>
    <t>041N  :781144:00:------:--</t>
  </si>
  <si>
    <t>21:0395:000281</t>
  </si>
  <si>
    <t>21:0132:000235</t>
  </si>
  <si>
    <t>21:0132:000235:0001:0001:00</t>
  </si>
  <si>
    <t>041N  :781145:00:------:--</t>
  </si>
  <si>
    <t>21:0395:000282</t>
  </si>
  <si>
    <t>21:0132:000236</t>
  </si>
  <si>
    <t>21:0132:000236:0001:0001:00</t>
  </si>
  <si>
    <t>041N  :781146:70:781147:10</t>
  </si>
  <si>
    <t>21:0395:000283</t>
  </si>
  <si>
    <t>21:0132:000237</t>
  </si>
  <si>
    <t>21:0132:000237:0001:0001:00</t>
  </si>
  <si>
    <t>041N  :781147:10:------:--</t>
  </si>
  <si>
    <t>21:0395:000284</t>
  </si>
  <si>
    <t>21:0132:000238:0001:0001:00</t>
  </si>
  <si>
    <t>041N  :781148:20:781147:10</t>
  </si>
  <si>
    <t>21:0395:000285</t>
  </si>
  <si>
    <t>21:0132:000238:0002:0001:01</t>
  </si>
  <si>
    <t>041N  :781149:00:------:--</t>
  </si>
  <si>
    <t>21:0395:000286</t>
  </si>
  <si>
    <t>21:0132:000239</t>
  </si>
  <si>
    <t>21:0132:000239:0001:0001:00</t>
  </si>
  <si>
    <t>041N  :781150:00:------:--</t>
  </si>
  <si>
    <t>21:0395:000287</t>
  </si>
  <si>
    <t>21:0132:000240</t>
  </si>
  <si>
    <t>21:0132:000240:0001:0001:00</t>
  </si>
  <si>
    <t>041N  :781151:00:------:--</t>
  </si>
  <si>
    <t>21:0395:000288</t>
  </si>
  <si>
    <t>21:0132:000241</t>
  </si>
  <si>
    <t>21:0132:000241:0001:0001:00</t>
  </si>
  <si>
    <t>041N  :781152:00:------:--</t>
  </si>
  <si>
    <t>21:0395:000289</t>
  </si>
  <si>
    <t>21:0132:000242</t>
  </si>
  <si>
    <t>21:0132:000242:0001:0001:00</t>
  </si>
  <si>
    <t>041N  :781153:00:------:--</t>
  </si>
  <si>
    <t>21:0395:000290</t>
  </si>
  <si>
    <t>21:0132:000243</t>
  </si>
  <si>
    <t>21:0132:000243:0001:0001:00</t>
  </si>
  <si>
    <t>041N  :781154:00:------:--</t>
  </si>
  <si>
    <t>21:0395:000291</t>
  </si>
  <si>
    <t>21:0132:000244</t>
  </si>
  <si>
    <t>21:0132:000244:0001:0001:00</t>
  </si>
  <si>
    <t>041N  :781155:00:------:--</t>
  </si>
  <si>
    <t>21:0395:000292</t>
  </si>
  <si>
    <t>21:0132:000245</t>
  </si>
  <si>
    <t>21:0132:000245:0001:0001:00</t>
  </si>
  <si>
    <t>041N  :781156:00:------:--</t>
  </si>
  <si>
    <t>21:0395:000293</t>
  </si>
  <si>
    <t>21:0132:000246</t>
  </si>
  <si>
    <t>21:0132:000246:0001:0001:00</t>
  </si>
  <si>
    <t>041N  :781157:00:------:--</t>
  </si>
  <si>
    <t>21:0395:000294</t>
  </si>
  <si>
    <t>21:0132:000247</t>
  </si>
  <si>
    <t>21:0132:000247:0001:0001:00</t>
  </si>
  <si>
    <t>041N  :781158:00:------:--</t>
  </si>
  <si>
    <t>21:0395:000295</t>
  </si>
  <si>
    <t>21:0132:000248</t>
  </si>
  <si>
    <t>21:0132:000248:0001:0001:00</t>
  </si>
  <si>
    <t>041N  :781159:00:------:--</t>
  </si>
  <si>
    <t>21:0395:000296</t>
  </si>
  <si>
    <t>21:0132:000249</t>
  </si>
  <si>
    <t>21:0132:000249:0001:0001:00</t>
  </si>
  <si>
    <t>041N  :781160:9H:------:--</t>
  </si>
  <si>
    <t>21:0395:000297</t>
  </si>
  <si>
    <t>041N  :781161:80:781165:10</t>
  </si>
  <si>
    <t>21:0395:000298</t>
  </si>
  <si>
    <t>21:0132:000253</t>
  </si>
  <si>
    <t>21:0132:000253:0001:0001:02</t>
  </si>
  <si>
    <t>041N  :781162:00:------:--</t>
  </si>
  <si>
    <t>21:0395:000299</t>
  </si>
  <si>
    <t>21:0132:000250</t>
  </si>
  <si>
    <t>21:0132:000250:0001:0001:00</t>
  </si>
  <si>
    <t>041N  :781163:00:------:--</t>
  </si>
  <si>
    <t>21:0395:000300</t>
  </si>
  <si>
    <t>21:0132:000251</t>
  </si>
  <si>
    <t>21:0132:000251:0001:0001:00</t>
  </si>
  <si>
    <t>041N  :781164:70:781165:10</t>
  </si>
  <si>
    <t>21:0395:000301</t>
  </si>
  <si>
    <t>21:0132:000252</t>
  </si>
  <si>
    <t>21:0132:000252:0001:0001:00</t>
  </si>
  <si>
    <t>041N  :781165:10:------:--</t>
  </si>
  <si>
    <t>21:0395:000302</t>
  </si>
  <si>
    <t>21:0132:000253:0001:0001:01</t>
  </si>
  <si>
    <t>041N  :781166:20:781165:10</t>
  </si>
  <si>
    <t>21:0395:000303</t>
  </si>
  <si>
    <t>21:0132:000253:0002:0001:00</t>
  </si>
  <si>
    <t>041N  :781167:00:------:--</t>
  </si>
  <si>
    <t>21:0395:000304</t>
  </si>
  <si>
    <t>21:0132:000254</t>
  </si>
  <si>
    <t>21:0132:000254:0001:0001:00</t>
  </si>
  <si>
    <t>041N  :781168:00:------:--</t>
  </si>
  <si>
    <t>21:0395:000305</t>
  </si>
  <si>
    <t>21:0132:000255</t>
  </si>
  <si>
    <t>21:0132:000255:0001:0001:00</t>
  </si>
  <si>
    <t>041N  :781169:00:------:--</t>
  </si>
  <si>
    <t>21:0395:000306</t>
  </si>
  <si>
    <t>21:0132:000256</t>
  </si>
  <si>
    <t>21:0132:000256:0001:0001:00</t>
  </si>
  <si>
    <t>041N  :781170:00:------:--</t>
  </si>
  <si>
    <t>21:0395:000307</t>
  </si>
  <si>
    <t>21:0132:000257</t>
  </si>
  <si>
    <t>21:0132:000257:0001:0001:00</t>
  </si>
  <si>
    <t>041N  :781171:00:------:--</t>
  </si>
  <si>
    <t>21:0395:000308</t>
  </si>
  <si>
    <t>21:0132:000258</t>
  </si>
  <si>
    <t>21:0132:000258:0001:0001:00</t>
  </si>
  <si>
    <t>041N  :781172:00:------:--</t>
  </si>
  <si>
    <t>21:0395:000309</t>
  </si>
  <si>
    <t>21:0132:000259</t>
  </si>
  <si>
    <t>21:0132:000259:0001:0001:00</t>
  </si>
  <si>
    <t>041N  :781173:00:------:--</t>
  </si>
  <si>
    <t>21:0395:000310</t>
  </si>
  <si>
    <t>21:0132:000260</t>
  </si>
  <si>
    <t>21:0132:000260:0001:0001:00</t>
  </si>
  <si>
    <t>041N  :781174:00:------:--</t>
  </si>
  <si>
    <t>21:0395:000311</t>
  </si>
  <si>
    <t>21:0132:000261</t>
  </si>
  <si>
    <t>21:0132:000261:0001:0001:00</t>
  </si>
  <si>
    <t>041N  :781175:9B:------:--</t>
  </si>
  <si>
    <t>21:0395:000312</t>
  </si>
  <si>
    <t>041N  :781176:00:------:--</t>
  </si>
  <si>
    <t>21:0395:000313</t>
  </si>
  <si>
    <t>21:0132:000262</t>
  </si>
  <si>
    <t>21:0132:000262:0001:0001:00</t>
  </si>
  <si>
    <t>041N  :781177:00:------:--</t>
  </si>
  <si>
    <t>21:0395:000314</t>
  </si>
  <si>
    <t>21:0132:000263</t>
  </si>
  <si>
    <t>21:0132:000263:0001:0001:00</t>
  </si>
  <si>
    <t>041N  :781178:00:------:--</t>
  </si>
  <si>
    <t>21:0395:000315</t>
  </si>
  <si>
    <t>21:0132:000264</t>
  </si>
  <si>
    <t>21:0132:000264:0001:0001:00</t>
  </si>
  <si>
    <t>041N  :781179:00:------:--</t>
  </si>
  <si>
    <t>21:0395:000316</t>
  </si>
  <si>
    <t>21:0132:000265</t>
  </si>
  <si>
    <t>21:0132:000265:0001:0001:00</t>
  </si>
  <si>
    <t>041N  :781180:00:------:--</t>
  </si>
  <si>
    <t>21:0395:000317</t>
  </si>
  <si>
    <t>21:0132:000266</t>
  </si>
  <si>
    <t>21:0132:000266:0001:0001:00</t>
  </si>
  <si>
    <t>041N  :781181:80:781185:20</t>
  </si>
  <si>
    <t>21:0395:000318</t>
  </si>
  <si>
    <t>21:0132:000269</t>
  </si>
  <si>
    <t>21:0132:000269:0002:0001:02</t>
  </si>
  <si>
    <t>041N  :781182:00:------:--</t>
  </si>
  <si>
    <t>21:0395:000319</t>
  </si>
  <si>
    <t>21:0132:000267</t>
  </si>
  <si>
    <t>21:0132:000267:0001:0001:00</t>
  </si>
  <si>
    <t>041N  :781183:70:781184:10</t>
  </si>
  <si>
    <t>21:0395:000320</t>
  </si>
  <si>
    <t>21:0132:000268</t>
  </si>
  <si>
    <t>21:0132:000268:0001:0001:00</t>
  </si>
  <si>
    <t>041N  :781184:10:------:--</t>
  </si>
  <si>
    <t>21:0395:000321</t>
  </si>
  <si>
    <t>21:0132:000269:0001:0001:00</t>
  </si>
  <si>
    <t>041N  :781185:20:781184:10</t>
  </si>
  <si>
    <t>21:0395:000322</t>
  </si>
  <si>
    <t>21:0132:000269:0002:0001:01</t>
  </si>
  <si>
    <t>041N  :781186:00:------:--</t>
  </si>
  <si>
    <t>21:0395:000323</t>
  </si>
  <si>
    <t>21:0132:000270</t>
  </si>
  <si>
    <t>21:0132:000270:0001:0001:00</t>
  </si>
  <si>
    <t>041N  :781187:00:------:--</t>
  </si>
  <si>
    <t>21:0395:000324</t>
  </si>
  <si>
    <t>21:0132:000271</t>
  </si>
  <si>
    <t>21:0132:000271:0001:0001:00</t>
  </si>
  <si>
    <t>041N  :781188:00:------:--</t>
  </si>
  <si>
    <t>21:0395:000325</t>
  </si>
  <si>
    <t>21:0132:000272</t>
  </si>
  <si>
    <t>21:0132:000272:0001:0001:00</t>
  </si>
  <si>
    <t>041N  :781189:00:------:--</t>
  </si>
  <si>
    <t>21:0395:000326</t>
  </si>
  <si>
    <t>21:0132:000273</t>
  </si>
  <si>
    <t>21:0132:000273:0001:0001:00</t>
  </si>
  <si>
    <t>041N  :781190:00:------:--</t>
  </si>
  <si>
    <t>21:0395:000327</t>
  </si>
  <si>
    <t>21:0132:000274</t>
  </si>
  <si>
    <t>21:0132:000274:0001:0001:00</t>
  </si>
  <si>
    <t>041N  :781191:00:------:--</t>
  </si>
  <si>
    <t>21:0395:000328</t>
  </si>
  <si>
    <t>21:0132:000275</t>
  </si>
  <si>
    <t>21:0132:000275:0001:0001:00</t>
  </si>
  <si>
    <t>041N  :781192:00:------:--</t>
  </si>
  <si>
    <t>21:0395:000329</t>
  </si>
  <si>
    <t>21:0132:000276</t>
  </si>
  <si>
    <t>21:0132:000276:0001:0001:00</t>
  </si>
  <si>
    <t>041N  :781193:00:------:--</t>
  </si>
  <si>
    <t>21:0395:000330</t>
  </si>
  <si>
    <t>21:0132:000277</t>
  </si>
  <si>
    <t>21:0132:000277:0001:0001:00</t>
  </si>
  <si>
    <t>041N  :781194:00:------:--</t>
  </si>
  <si>
    <t>21:0395:000331</t>
  </si>
  <si>
    <t>21:0132:000278</t>
  </si>
  <si>
    <t>21:0132:000278:0001:0001:00</t>
  </si>
  <si>
    <t>041N  :781195:00:------:--</t>
  </si>
  <si>
    <t>21:0395:000332</t>
  </si>
  <si>
    <t>21:0132:000279</t>
  </si>
  <si>
    <t>21:0132:000279:0001:0001:00</t>
  </si>
  <si>
    <t>041N  :781196:9H:------:--</t>
  </si>
  <si>
    <t>21:0395:000333</t>
  </si>
  <si>
    <t>041N  :781197:00:------:--</t>
  </si>
  <si>
    <t>21:0395:000334</t>
  </si>
  <si>
    <t>21:0132:000280</t>
  </si>
  <si>
    <t>21:0132:000280:0001:0001:00</t>
  </si>
  <si>
    <t>041N  :781198:00:------:--</t>
  </si>
  <si>
    <t>21:0395:000335</t>
  </si>
  <si>
    <t>21:0132:000281</t>
  </si>
  <si>
    <t>21:0132:000281:0001:0001:00</t>
  </si>
  <si>
    <t>041N  :781199:00:------:--</t>
  </si>
  <si>
    <t>21:0395:000336</t>
  </si>
  <si>
    <t>21:0132:000282</t>
  </si>
  <si>
    <t>21:0132:000282:0001:0001:00</t>
  </si>
  <si>
    <t>041N  :781200:00:------:--</t>
  </si>
  <si>
    <t>21:0395:000337</t>
  </si>
  <si>
    <t>21:0132:000283</t>
  </si>
  <si>
    <t>21:0132:000283:0001:0001:00</t>
  </si>
  <si>
    <t>041N  :781201:80:781205:10</t>
  </si>
  <si>
    <t>21:0395:000338</t>
  </si>
  <si>
    <t>21:0132:000287</t>
  </si>
  <si>
    <t>21:0132:000287:0001:0001:02</t>
  </si>
  <si>
    <t>041N  :781202:00:------:--</t>
  </si>
  <si>
    <t>21:0395:000339</t>
  </si>
  <si>
    <t>21:0132:000284</t>
  </si>
  <si>
    <t>21:0132:000284:0001:0001:00</t>
  </si>
  <si>
    <t>041N  :781203:00:------:--</t>
  </si>
  <si>
    <t>21:0395:000340</t>
  </si>
  <si>
    <t>21:0132:000285</t>
  </si>
  <si>
    <t>21:0132:000285:0001:0001:00</t>
  </si>
  <si>
    <t>041N  :781204:70:781205:10</t>
  </si>
  <si>
    <t>21:0395:000341</t>
  </si>
  <si>
    <t>21:0132:000286</t>
  </si>
  <si>
    <t>21:0132:000286:0001:0001:00</t>
  </si>
  <si>
    <t>041N  :781205:10:------:--</t>
  </si>
  <si>
    <t>21:0395:000342</t>
  </si>
  <si>
    <t>21:0132:000287:0001:0001:01</t>
  </si>
  <si>
    <t>041N  :781206:20:781205:10</t>
  </si>
  <si>
    <t>21:0395:000343</t>
  </si>
  <si>
    <t>21:0132:000287:0002:0001:00</t>
  </si>
  <si>
    <t>041N  :781207:00:------:--</t>
  </si>
  <si>
    <t>21:0395:000344</t>
  </si>
  <si>
    <t>21:0132:000288</t>
  </si>
  <si>
    <t>21:0132:000288:0001:0001:00</t>
  </si>
  <si>
    <t>041N  :781208:00:------:--</t>
  </si>
  <si>
    <t>21:0395:000345</t>
  </si>
  <si>
    <t>21:0132:000289</t>
  </si>
  <si>
    <t>21:0132:000289:0001:0001:00</t>
  </si>
  <si>
    <t>041N  :781209:9G:------:--</t>
  </si>
  <si>
    <t>21:0395:000346</t>
  </si>
  <si>
    <t>041N  :781210:00:------:--</t>
  </si>
  <si>
    <t>21:0395:000347</t>
  </si>
  <si>
    <t>21:0132:000290</t>
  </si>
  <si>
    <t>21:0132:000290:0001:0001:00</t>
  </si>
  <si>
    <t>041N  :781211:00:------:--</t>
  </si>
  <si>
    <t>21:0395:000348</t>
  </si>
  <si>
    <t>21:0132:000291</t>
  </si>
  <si>
    <t>21:0132:000291:0001:0001:00</t>
  </si>
  <si>
    <t>041N  :781212:00:------:--</t>
  </si>
  <si>
    <t>21:0395:000349</t>
  </si>
  <si>
    <t>21:0132:000292</t>
  </si>
  <si>
    <t>21:0132:000292:0001:0001:00</t>
  </si>
  <si>
    <t>041N  :781213:00:------:--</t>
  </si>
  <si>
    <t>21:0395:000350</t>
  </si>
  <si>
    <t>21:0132:000293</t>
  </si>
  <si>
    <t>21:0132:000293:0001:0001:00</t>
  </si>
  <si>
    <t>041N  :781214:00:------:--</t>
  </si>
  <si>
    <t>21:0395:000351</t>
  </si>
  <si>
    <t>21:0132:000294</t>
  </si>
  <si>
    <t>21:0132:000294:0001:0001:00</t>
  </si>
  <si>
    <t>041N  :781215:00:------:--</t>
  </si>
  <si>
    <t>21:0395:000352</t>
  </si>
  <si>
    <t>21:0132:000295</t>
  </si>
  <si>
    <t>21:0132:000295:0001:0001:00</t>
  </si>
  <si>
    <t>041N  :781216:00:------:--</t>
  </si>
  <si>
    <t>21:0395:000353</t>
  </si>
  <si>
    <t>21:0132:000296</t>
  </si>
  <si>
    <t>21:0132:000296:0001:0001:00</t>
  </si>
  <si>
    <t>041N  :781217:00:------:--</t>
  </si>
  <si>
    <t>21:0395:000354</t>
  </si>
  <si>
    <t>21:0132:000297</t>
  </si>
  <si>
    <t>21:0132:000297:0001:0001:00</t>
  </si>
  <si>
    <t>041N  :781218:00:------:--</t>
  </si>
  <si>
    <t>21:0395:000355</t>
  </si>
  <si>
    <t>21:0132:000298</t>
  </si>
  <si>
    <t>21:0132:000298:0001:0001:00</t>
  </si>
  <si>
    <t>041N  :781219:00:------:--</t>
  </si>
  <si>
    <t>21:0395:000356</t>
  </si>
  <si>
    <t>21:0132:000299</t>
  </si>
  <si>
    <t>21:0132:000299:0001:0001:00</t>
  </si>
  <si>
    <t>041N  :781220:00:------:--</t>
  </si>
  <si>
    <t>21:0395:000357</t>
  </si>
  <si>
    <t>21:0132:000300</t>
  </si>
  <si>
    <t>21:0132:000300:0001:0001:00</t>
  </si>
  <si>
    <t>041N  :781221:80:781231:20</t>
  </si>
  <si>
    <t>21:0395:000358</t>
  </si>
  <si>
    <t>21:0132:000308</t>
  </si>
  <si>
    <t>21:0132:000308:0002:0001:02</t>
  </si>
  <si>
    <t>041N  :781222:9G:------:--</t>
  </si>
  <si>
    <t>21:0395:000359</t>
  </si>
  <si>
    <t>041N  :781223:00:------:--</t>
  </si>
  <si>
    <t>21:0395:000360</t>
  </si>
  <si>
    <t>21:0132:000301</t>
  </si>
  <si>
    <t>21:0132:000301:0001:0001:00</t>
  </si>
  <si>
    <t>041N  :781224:00:------:--</t>
  </si>
  <si>
    <t>21:0395:000361</t>
  </si>
  <si>
    <t>21:0132:000302</t>
  </si>
  <si>
    <t>21:0132:000302:0001:0001:00</t>
  </si>
  <si>
    <t>041N  :781225:00:------:--</t>
  </si>
  <si>
    <t>21:0395:000362</t>
  </si>
  <si>
    <t>21:0132:000303</t>
  </si>
  <si>
    <t>21:0132:000303:0001:0001:00</t>
  </si>
  <si>
    <t>041N  :781226:00:------:--</t>
  </si>
  <si>
    <t>21:0395:000363</t>
  </si>
  <si>
    <t>21:0132:000304</t>
  </si>
  <si>
    <t>21:0132:000304:0001:0001:00</t>
  </si>
  <si>
    <t>041N  :781227:00:------:--</t>
  </si>
  <si>
    <t>21:0395:000364</t>
  </si>
  <si>
    <t>21:0132:000305</t>
  </si>
  <si>
    <t>21:0132:000305:0001:0001:00</t>
  </si>
  <si>
    <t>041N  :781228:00:------:--</t>
  </si>
  <si>
    <t>21:0395:000365</t>
  </si>
  <si>
    <t>21:0132:000306</t>
  </si>
  <si>
    <t>21:0132:000306:0001:0001:00</t>
  </si>
  <si>
    <t>041N  :781229:70:781230:10</t>
  </si>
  <si>
    <t>21:0395:000366</t>
  </si>
  <si>
    <t>21:0132:000307</t>
  </si>
  <si>
    <t>21:0132:000307:0001:0001:00</t>
  </si>
  <si>
    <t>041N  :781230:10:------:--</t>
  </si>
  <si>
    <t>21:0395:000367</t>
  </si>
  <si>
    <t>21:0132:000308:0001:0001:00</t>
  </si>
  <si>
    <t>041N  :781231:20:781230:10</t>
  </si>
  <si>
    <t>21:0395:000368</t>
  </si>
  <si>
    <t>21:0132:000308:0002:0001:01</t>
  </si>
  <si>
    <t>041N  :781232:00:------:--</t>
  </si>
  <si>
    <t>21:0395:000369</t>
  </si>
  <si>
    <t>21:0132:000309</t>
  </si>
  <si>
    <t>21:0132:000309:0001:0001:00</t>
  </si>
  <si>
    <t>041N  :781233:00:------:--</t>
  </si>
  <si>
    <t>21:0395:000370</t>
  </si>
  <si>
    <t>21:0132:000310</t>
  </si>
  <si>
    <t>21:0132:000310:0001:0001:00</t>
  </si>
  <si>
    <t>041N  :781234:00:------:--</t>
  </si>
  <si>
    <t>21:0395:000371</t>
  </si>
  <si>
    <t>21:0132:000311</t>
  </si>
  <si>
    <t>21:0132:000311:0001:0001:00</t>
  </si>
  <si>
    <t>041N  :781235:00:------:--</t>
  </si>
  <si>
    <t>21:0395:000372</t>
  </si>
  <si>
    <t>21:0132:000312</t>
  </si>
  <si>
    <t>21:0132:000312:0001:0001:00</t>
  </si>
  <si>
    <t>041N  :781236:00:------:--</t>
  </si>
  <si>
    <t>21:0395:000373</t>
  </si>
  <si>
    <t>21:0132:000313</t>
  </si>
  <si>
    <t>21:0132:000313:0001:0001:00</t>
  </si>
  <si>
    <t>041N  :781237:00:------:--</t>
  </si>
  <si>
    <t>21:0395:000374</t>
  </si>
  <si>
    <t>21:0132:000314</t>
  </si>
  <si>
    <t>21:0132:000314:0001:0001:00</t>
  </si>
  <si>
    <t>041N  :781238:00:------:--</t>
  </si>
  <si>
    <t>21:0395:000375</t>
  </si>
  <si>
    <t>21:0132:000315</t>
  </si>
  <si>
    <t>21:0132:000315:0001:0001:00</t>
  </si>
  <si>
    <t>041N  :781239:00:------:--</t>
  </si>
  <si>
    <t>21:0395:000376</t>
  </si>
  <si>
    <t>21:0132:000316</t>
  </si>
  <si>
    <t>21:0132:000316:0001:0001:00</t>
  </si>
  <si>
    <t>041N  :781240:00:------:--</t>
  </si>
  <si>
    <t>21:0395:000377</t>
  </si>
  <si>
    <t>21:0132:000317</t>
  </si>
  <si>
    <t>21:0132:000317:0001:0001:00</t>
  </si>
  <si>
    <t>041N  :781241:80:781244:10</t>
  </si>
  <si>
    <t>21:0395:000378</t>
  </si>
  <si>
    <t>21:0132:000320</t>
  </si>
  <si>
    <t>21:0132:000320:0001:0001:02</t>
  </si>
  <si>
    <t>041N  :781242:00:------:--</t>
  </si>
  <si>
    <t>21:0395:000379</t>
  </si>
  <si>
    <t>21:0132:000318</t>
  </si>
  <si>
    <t>21:0132:000318:0001:0001:00</t>
  </si>
  <si>
    <t>041N  :781243:70:781244:10</t>
  </si>
  <si>
    <t>21:0395:000380</t>
  </si>
  <si>
    <t>21:0132:000319</t>
  </si>
  <si>
    <t>21:0132:000319:0001:0001:00</t>
  </si>
  <si>
    <t>041N  :781244:10:------:--</t>
  </si>
  <si>
    <t>21:0395:000381</t>
  </si>
  <si>
    <t>21:0132:000320:0001:0001:01</t>
  </si>
  <si>
    <t>041N  :781245:20:781244:10</t>
  </si>
  <si>
    <t>21:0395:000382</t>
  </si>
  <si>
    <t>21:0132:000320:0002:0001:00</t>
  </si>
  <si>
    <t>041N  :781246:00:------:--</t>
  </si>
  <si>
    <t>21:0395:000383</t>
  </si>
  <si>
    <t>21:0132:000321</t>
  </si>
  <si>
    <t>21:0132:000321:0001:0001:00</t>
  </si>
  <si>
    <t>041N  :781247:00:------:--</t>
  </si>
  <si>
    <t>21:0395:000384</t>
  </si>
  <si>
    <t>21:0132:000322</t>
  </si>
  <si>
    <t>21:0132:000322:0001:0001:00</t>
  </si>
  <si>
    <t>041N  :781248:00:------:--</t>
  </si>
  <si>
    <t>21:0395:000385</t>
  </si>
  <si>
    <t>21:0132:000323</t>
  </si>
  <si>
    <t>21:0132:000323:0001:0001:00</t>
  </si>
  <si>
    <t>041N  :781249:00:------:--</t>
  </si>
  <si>
    <t>21:0395:000386</t>
  </si>
  <si>
    <t>21:0132:000324</t>
  </si>
  <si>
    <t>21:0132:000324:0001:0001:00</t>
  </si>
  <si>
    <t>041N  :781250:9B:------:--</t>
  </si>
  <si>
    <t>21:0395:000387</t>
  </si>
  <si>
    <t>041N  :781251:00:------:--</t>
  </si>
  <si>
    <t>21:0395:000388</t>
  </si>
  <si>
    <t>21:0132:000325</t>
  </si>
  <si>
    <t>21:0132:000325:0001:0001:00</t>
  </si>
  <si>
    <t>041N  :781252:00:------:--</t>
  </si>
  <si>
    <t>21:0395:000389</t>
  </si>
  <si>
    <t>21:0132:000326</t>
  </si>
  <si>
    <t>21:0132:000326:0001:0001:00</t>
  </si>
  <si>
    <t>041N  :781253:00:------:--</t>
  </si>
  <si>
    <t>21:0395:000390</t>
  </si>
  <si>
    <t>21:0132:000327</t>
  </si>
  <si>
    <t>21:0132:000327:0001:0001:00</t>
  </si>
  <si>
    <t>041N  :781254:00:------:--</t>
  </si>
  <si>
    <t>21:0395:000391</t>
  </si>
  <si>
    <t>21:0132:000328</t>
  </si>
  <si>
    <t>21:0132:000328:0001:0001:00</t>
  </si>
  <si>
    <t>041N  :781255:00:------:--</t>
  </si>
  <si>
    <t>21:0395:000392</t>
  </si>
  <si>
    <t>21:0132:000329</t>
  </si>
  <si>
    <t>21:0132:000329:0001:0001:00</t>
  </si>
  <si>
    <t>041N  :781256:00:------:--</t>
  </si>
  <si>
    <t>21:0395:000393</t>
  </si>
  <si>
    <t>21:0132:000330</t>
  </si>
  <si>
    <t>21:0132:000330:0001:0001:00</t>
  </si>
  <si>
    <t>041N  :781257:00:------:--</t>
  </si>
  <si>
    <t>21:0395:000394</t>
  </si>
  <si>
    <t>21:0132:000331</t>
  </si>
  <si>
    <t>21:0132:000331:0001:0001:00</t>
  </si>
  <si>
    <t>041N  :781258:00:------:--</t>
  </si>
  <si>
    <t>21:0395:000395</t>
  </si>
  <si>
    <t>21:0132:000332</t>
  </si>
  <si>
    <t>21:0132:000332:0001:0001:00</t>
  </si>
  <si>
    <t>041N  :781259:00:------:--</t>
  </si>
  <si>
    <t>21:0395:000396</t>
  </si>
  <si>
    <t>21:0132:000333</t>
  </si>
  <si>
    <t>21:0132:000333:0001:0001:00</t>
  </si>
  <si>
    <t>041N  :781260:00:------:--</t>
  </si>
  <si>
    <t>21:0395:000397</t>
  </si>
  <si>
    <t>21:0132:000334</t>
  </si>
  <si>
    <t>21:0132:000334:0001:0001:00</t>
  </si>
  <si>
    <t>041N  :781261:80:781266:20</t>
  </si>
  <si>
    <t>21:0395:000398</t>
  </si>
  <si>
    <t>21:0132:000338</t>
  </si>
  <si>
    <t>21:0132:000338:0002:0001:02</t>
  </si>
  <si>
    <t>041N  :781262:00:------:--</t>
  </si>
  <si>
    <t>21:0395:000399</t>
  </si>
  <si>
    <t>21:0132:000335</t>
  </si>
  <si>
    <t>21:0132:000335:0001:0001:00</t>
  </si>
  <si>
    <t>041N  :781263:00:------:--</t>
  </si>
  <si>
    <t>21:0395:000400</t>
  </si>
  <si>
    <t>21:0132:000336</t>
  </si>
  <si>
    <t>21:0132:000336:0001:0001:00</t>
  </si>
  <si>
    <t>041N  :781264:70:781265:10</t>
  </si>
  <si>
    <t>21:0395:000401</t>
  </si>
  <si>
    <t>21:0132:000337</t>
  </si>
  <si>
    <t>21:0132:000337:0001:0001:00</t>
  </si>
  <si>
    <t>041N  :781265:10:------:--</t>
  </si>
  <si>
    <t>21:0395:000402</t>
  </si>
  <si>
    <t>21:0132:000338:0001:0001:00</t>
  </si>
  <si>
    <t>041N  :781266:20:781265:10</t>
  </si>
  <si>
    <t>21:0395:000403</t>
  </si>
  <si>
    <t>21:0132:000338:0002:0001:01</t>
  </si>
  <si>
    <t>041N  :781267:9G:------:--</t>
  </si>
  <si>
    <t>21:0395:000404</t>
  </si>
  <si>
    <t>041N  :781268:00:------:--</t>
  </si>
  <si>
    <t>21:0395:000405</t>
  </si>
  <si>
    <t>21:0132:000339</t>
  </si>
  <si>
    <t>21:0132:000339:0001:0001:00</t>
  </si>
  <si>
    <t>041N  :781269:00:------:--</t>
  </si>
  <si>
    <t>21:0395:000406</t>
  </si>
  <si>
    <t>21:0132:000340</t>
  </si>
  <si>
    <t>21:0132:000340:0001:0001:00</t>
  </si>
  <si>
    <t>041N  :781270:00:------:--</t>
  </si>
  <si>
    <t>21:0395:000407</t>
  </si>
  <si>
    <t>21:0132:000341</t>
  </si>
  <si>
    <t>21:0132:000341:0001:0001:00</t>
  </si>
  <si>
    <t>041N  :781271:00:------:--</t>
  </si>
  <si>
    <t>21:0395:000408</t>
  </si>
  <si>
    <t>21:0132:000342</t>
  </si>
  <si>
    <t>21:0132:000342:0001:0001:00</t>
  </si>
  <si>
    <t>041N  :781272:00:------:--</t>
  </si>
  <si>
    <t>21:0395:000409</t>
  </si>
  <si>
    <t>21:0132:000343</t>
  </si>
  <si>
    <t>21:0132:000343:0001:0001:00</t>
  </si>
  <si>
    <t>041N  :781273:00:------:--</t>
  </si>
  <si>
    <t>21:0395:000410</t>
  </si>
  <si>
    <t>21:0132:000344</t>
  </si>
  <si>
    <t>21:0132:000344:0001:0001:00</t>
  </si>
  <si>
    <t>041N  :781274:00:------:--</t>
  </si>
  <si>
    <t>21:0395:000411</t>
  </si>
  <si>
    <t>21:0132:000345</t>
  </si>
  <si>
    <t>21:0132:000345:0001:0001:00</t>
  </si>
  <si>
    <t>041N  :781275:00:------:--</t>
  </si>
  <si>
    <t>21:0395:000412</t>
  </si>
  <si>
    <t>21:0132:000346</t>
  </si>
  <si>
    <t>21:0132:000346:0001:0001:00</t>
  </si>
  <si>
    <t>041N  :781276:00:------:--</t>
  </si>
  <si>
    <t>21:0395:000413</t>
  </si>
  <si>
    <t>21:0132:000347</t>
  </si>
  <si>
    <t>21:0132:000347:0001:0001:00</t>
  </si>
  <si>
    <t>041N  :781277:00:------:--</t>
  </si>
  <si>
    <t>21:0395:000414</t>
  </si>
  <si>
    <t>21:0132:000348</t>
  </si>
  <si>
    <t>21:0132:000348:0001:0001:00</t>
  </si>
  <si>
    <t>041N  :783001:80:783005:10</t>
  </si>
  <si>
    <t>21:0395:000415</t>
  </si>
  <si>
    <t>21:0132:000351</t>
  </si>
  <si>
    <t>21:0132:000351:0001:0001:02</t>
  </si>
  <si>
    <t>041N  :783002:00:------:--</t>
  </si>
  <si>
    <t>21:0395:000416</t>
  </si>
  <si>
    <t>21:0132:000349</t>
  </si>
  <si>
    <t>21:0132:000349:0001:0001:00</t>
  </si>
  <si>
    <t>041N  :783003:70:783005:10</t>
  </si>
  <si>
    <t>21:0395:000417</t>
  </si>
  <si>
    <t>21:0132:000350</t>
  </si>
  <si>
    <t>21:0132:000350:0001:0001:00</t>
  </si>
  <si>
    <t>041N  :783004:9B:------:--</t>
  </si>
  <si>
    <t>21:0395:000418</t>
  </si>
  <si>
    <t>041N  :783005:10:------:--</t>
  </si>
  <si>
    <t>21:0395:000419</t>
  </si>
  <si>
    <t>21:0132:000351:0001:0001:01</t>
  </si>
  <si>
    <t>041N  :783006:20:783005:10</t>
  </si>
  <si>
    <t>21:0395:000420</t>
  </si>
  <si>
    <t>21:0132:000351:0002:0001:00</t>
  </si>
  <si>
    <t>041N  :783007:00:------:--</t>
  </si>
  <si>
    <t>21:0395:000421</t>
  </si>
  <si>
    <t>21:0132:000352</t>
  </si>
  <si>
    <t>21:0132:000352:0001:0001:00</t>
  </si>
  <si>
    <t>041N  :783008:00:------:--</t>
  </si>
  <si>
    <t>21:0395:000422</t>
  </si>
  <si>
    <t>21:0132:000353</t>
  </si>
  <si>
    <t>21:0132:000353:0001:0001:00</t>
  </si>
  <si>
    <t>041N  :783009:00:------:--</t>
  </si>
  <si>
    <t>21:0395:000423</t>
  </si>
  <si>
    <t>21:0132:000354</t>
  </si>
  <si>
    <t>21:0132:000354:0001:0001:00</t>
  </si>
  <si>
    <t>041N  :783010:00:------:--</t>
  </si>
  <si>
    <t>21:0395:000424</t>
  </si>
  <si>
    <t>21:0132:000355</t>
  </si>
  <si>
    <t>21:0132:000355:0001:0001:00</t>
  </si>
  <si>
    <t>041N  :783011:00:------:--</t>
  </si>
  <si>
    <t>21:0395:000425</t>
  </si>
  <si>
    <t>21:0132:000356</t>
  </si>
  <si>
    <t>21:0132:000356:0001:0001:00</t>
  </si>
  <si>
    <t>041N  :783012:00:------:--</t>
  </si>
  <si>
    <t>21:0395:000426</t>
  </si>
  <si>
    <t>21:0132:000357</t>
  </si>
  <si>
    <t>21:0132:000357:0001:0001:00</t>
  </si>
  <si>
    <t>041N  :783013:00:------:--</t>
  </si>
  <si>
    <t>21:0395:000427</t>
  </si>
  <si>
    <t>21:0132:000358</t>
  </si>
  <si>
    <t>21:0132:000358:0001:0001:00</t>
  </si>
  <si>
    <t>041N  :783014:00:------:--</t>
  </si>
  <si>
    <t>21:0395:000428</t>
  </si>
  <si>
    <t>21:0132:000359</t>
  </si>
  <si>
    <t>21:0132:000359:0001:0001:00</t>
  </si>
  <si>
    <t>041N  :783015:00:------:--</t>
  </si>
  <si>
    <t>21:0395:000429</t>
  </si>
  <si>
    <t>21:0132:000360</t>
  </si>
  <si>
    <t>21:0132:000360:0001:0001:00</t>
  </si>
  <si>
    <t>041N  :783016:00:------:--</t>
  </si>
  <si>
    <t>21:0395:000430</t>
  </si>
  <si>
    <t>21:0132:000361</t>
  </si>
  <si>
    <t>21:0132:000361:0001:0001:00</t>
  </si>
  <si>
    <t>041N  :783017:00:------:--</t>
  </si>
  <si>
    <t>21:0395:000431</t>
  </si>
  <si>
    <t>21:0132:000362</t>
  </si>
  <si>
    <t>21:0132:000362:0001:0001:00</t>
  </si>
  <si>
    <t>041N  :783018:00:------:--</t>
  </si>
  <si>
    <t>21:0395:000432</t>
  </si>
  <si>
    <t>21:0132:000363</t>
  </si>
  <si>
    <t>21:0132:000363:0001:0001:00</t>
  </si>
  <si>
    <t>041N  :783019:00:------:--</t>
  </si>
  <si>
    <t>21:0395:000433</t>
  </si>
  <si>
    <t>21:0132:000364</t>
  </si>
  <si>
    <t>21:0132:000364:0001:0001:00</t>
  </si>
  <si>
    <t>041N  :783020:00:------:--</t>
  </si>
  <si>
    <t>21:0395:000434</t>
  </si>
  <si>
    <t>21:0132:000365</t>
  </si>
  <si>
    <t>21:0132:000365:0001:0001:00</t>
  </si>
  <si>
    <t>041N  :783021:80:783025:20</t>
  </si>
  <si>
    <t>21:0395:000435</t>
  </si>
  <si>
    <t>21:0132:000368</t>
  </si>
  <si>
    <t>21:0132:000368:0002:0001:02</t>
  </si>
  <si>
    <t>041N  :783022:00:------:--</t>
  </si>
  <si>
    <t>21:0395:000436</t>
  </si>
  <si>
    <t>21:0132:000366</t>
  </si>
  <si>
    <t>21:0132:000366:0001:0001:00</t>
  </si>
  <si>
    <t>041N  :783023:70:783024:10</t>
  </si>
  <si>
    <t>21:0395:000437</t>
  </si>
  <si>
    <t>21:0132:000367</t>
  </si>
  <si>
    <t>21:0132:000367:0001:0001:00</t>
  </si>
  <si>
    <t>041N  :783024:10:------:--</t>
  </si>
  <si>
    <t>21:0395:000438</t>
  </si>
  <si>
    <t>21:0132:000368:0001:0001:00</t>
  </si>
  <si>
    <t>041N  :783025:20:783024:10</t>
  </si>
  <si>
    <t>21:0395:000439</t>
  </si>
  <si>
    <t>21:0132:000368:0002:0001:01</t>
  </si>
  <si>
    <t>041N  :783026:00:------:--</t>
  </si>
  <si>
    <t>21:0395:000440</t>
  </si>
  <si>
    <t>21:0132:000369</t>
  </si>
  <si>
    <t>21:0132:000369:0001:0001:00</t>
  </si>
  <si>
    <t>041N  :783027:00:------:--</t>
  </si>
  <si>
    <t>21:0395:000441</t>
  </si>
  <si>
    <t>21:0132:000370</t>
  </si>
  <si>
    <t>21:0132:000370:0001:0001:00</t>
  </si>
  <si>
    <t>041N  :783028:00:------:--</t>
  </si>
  <si>
    <t>21:0395:000442</t>
  </si>
  <si>
    <t>21:0132:000371</t>
  </si>
  <si>
    <t>21:0132:000371:0001:0001:00</t>
  </si>
  <si>
    <t>041N  :783029:00:------:--</t>
  </si>
  <si>
    <t>21:0395:000443</t>
  </si>
  <si>
    <t>21:0132:000372</t>
  </si>
  <si>
    <t>21:0132:000372:0001:0001:00</t>
  </si>
  <si>
    <t>041N  :783030:00:------:--</t>
  </si>
  <si>
    <t>21:0395:000444</t>
  </si>
  <si>
    <t>21:0132:000373</t>
  </si>
  <si>
    <t>21:0132:000373:0001:0001:00</t>
  </si>
  <si>
    <t>041N  :783031:00:------:--</t>
  </si>
  <si>
    <t>21:0395:000445</t>
  </si>
  <si>
    <t>21:0132:000374</t>
  </si>
  <si>
    <t>21:0132:000374:0001:0001:00</t>
  </si>
  <si>
    <t>041N  :783032:00:------:--</t>
  </si>
  <si>
    <t>21:0395:000446</t>
  </si>
  <si>
    <t>21:0132:000375</t>
  </si>
  <si>
    <t>21:0132:000375:0001:0001:00</t>
  </si>
  <si>
    <t>041N  :783033:00:------:--</t>
  </si>
  <si>
    <t>21:0395:000447</t>
  </si>
  <si>
    <t>21:0132:000376</t>
  </si>
  <si>
    <t>21:0132:000376:0001:0001:00</t>
  </si>
  <si>
    <t>041N  :783034:9H:------:--</t>
  </si>
  <si>
    <t>21:0395:000448</t>
  </si>
  <si>
    <t>041N  :783035:00:------:--</t>
  </si>
  <si>
    <t>21:0395:000449</t>
  </si>
  <si>
    <t>21:0132:000377</t>
  </si>
  <si>
    <t>21:0132:000377:0001:0001:00</t>
  </si>
  <si>
    <t>041N  :783036:00:------:--</t>
  </si>
  <si>
    <t>21:0395:000450</t>
  </si>
  <si>
    <t>21:0132:000378</t>
  </si>
  <si>
    <t>21:0132:000378:0001:0001:00</t>
  </si>
  <si>
    <t>041N  :783037:00:------:--</t>
  </si>
  <si>
    <t>21:0395:000451</t>
  </si>
  <si>
    <t>21:0132:000379</t>
  </si>
  <si>
    <t>21:0132:000379:0001:0001:00</t>
  </si>
  <si>
    <t>041N  :783038:00:------:--</t>
  </si>
  <si>
    <t>21:0395:000452</t>
  </si>
  <si>
    <t>21:0132:000380</t>
  </si>
  <si>
    <t>21:0132:000380:0001:0001:00</t>
  </si>
  <si>
    <t>041N  :783039:00:------:--</t>
  </si>
  <si>
    <t>21:0395:000453</t>
  </si>
  <si>
    <t>21:0132:000381</t>
  </si>
  <si>
    <t>21:0132:000381:0001:0001:00</t>
  </si>
  <si>
    <t>041N  :783040:00:------:--</t>
  </si>
  <si>
    <t>21:0395:000454</t>
  </si>
  <si>
    <t>21:0132:000382</t>
  </si>
  <si>
    <t>21:0132:000382:0001:0001:00</t>
  </si>
  <si>
    <t>041N  :783041:80:783045:10</t>
  </si>
  <si>
    <t>21:0395:000455</t>
  </si>
  <si>
    <t>21:0132:000386</t>
  </si>
  <si>
    <t>21:0132:000386:0001:0001:02</t>
  </si>
  <si>
    <t>041N  :783042:00:------:--</t>
  </si>
  <si>
    <t>21:0395:000456</t>
  </si>
  <si>
    <t>21:0132:000383</t>
  </si>
  <si>
    <t>21:0132:000383:0001:0001:00</t>
  </si>
  <si>
    <t>041N  :783043:00:------:--</t>
  </si>
  <si>
    <t>21:0395:000457</t>
  </si>
  <si>
    <t>21:0132:000384</t>
  </si>
  <si>
    <t>21:0132:000384:0001:0001:00</t>
  </si>
  <si>
    <t>041N  :783044:70:783045:10</t>
  </si>
  <si>
    <t>21:0395:000458</t>
  </si>
  <si>
    <t>21:0132:000385</t>
  </si>
  <si>
    <t>21:0132:000385:0001:0001:00</t>
  </si>
  <si>
    <t>041N  :783045:10:------:--</t>
  </si>
  <si>
    <t>21:0395:000459</t>
  </si>
  <si>
    <t>21:0132:000386:0001:0001:01</t>
  </si>
  <si>
    <t>041N  :783046:20:783045:10</t>
  </si>
  <si>
    <t>21:0395:000460</t>
  </si>
  <si>
    <t>21:0132:000386:0002:0001:00</t>
  </si>
  <si>
    <t>041N  :783047:00:------:--</t>
  </si>
  <si>
    <t>21:0395:000461</t>
  </si>
  <si>
    <t>21:0132:000387</t>
  </si>
  <si>
    <t>21:0132:000387:0001:0001:00</t>
  </si>
  <si>
    <t>041N  :783048:00:------:--</t>
  </si>
  <si>
    <t>21:0395:000462</t>
  </si>
  <si>
    <t>21:0132:000388</t>
  </si>
  <si>
    <t>21:0132:000388:0001:0001:00</t>
  </si>
  <si>
    <t>041N  :783049:00:------:--</t>
  </si>
  <si>
    <t>21:0395:000463</t>
  </si>
  <si>
    <t>21:0132:000389</t>
  </si>
  <si>
    <t>21:0132:000389:0001:0001:00</t>
  </si>
  <si>
    <t>041N  :783050:00:------:--</t>
  </si>
  <si>
    <t>21:0395:000464</t>
  </si>
  <si>
    <t>21:0132:000390</t>
  </si>
  <si>
    <t>21:0132:000390:0001:0001:00</t>
  </si>
  <si>
    <t>041N  :783051:00:------:--</t>
  </si>
  <si>
    <t>21:0395:000465</t>
  </si>
  <si>
    <t>21:0132:000391</t>
  </si>
  <si>
    <t>21:0132:000391:0001:0001:00</t>
  </si>
  <si>
    <t>041N  :783052:00:------:--</t>
  </si>
  <si>
    <t>21:0395:000466</t>
  </si>
  <si>
    <t>21:0132:000392</t>
  </si>
  <si>
    <t>21:0132:000392:0001:0001:00</t>
  </si>
  <si>
    <t>041N  :783053:00:------:--</t>
  </si>
  <si>
    <t>21:0395:000467</t>
  </si>
  <si>
    <t>21:0132:000393</t>
  </si>
  <si>
    <t>21:0132:000393:0001:0001:00</t>
  </si>
  <si>
    <t>041N  :783054:00:------:--</t>
  </si>
  <si>
    <t>21:0395:000468</t>
  </si>
  <si>
    <t>21:0132:000394</t>
  </si>
  <si>
    <t>21:0132:000394:0001:0001:00</t>
  </si>
  <si>
    <t>041N  :783055:00:------:--</t>
  </si>
  <si>
    <t>21:0395:000469</t>
  </si>
  <si>
    <t>21:0132:000395</t>
  </si>
  <si>
    <t>21:0132:000395:0001:0001:00</t>
  </si>
  <si>
    <t>041N  :783056:00:------:--</t>
  </si>
  <si>
    <t>21:0395:000470</t>
  </si>
  <si>
    <t>21:0132:000396</t>
  </si>
  <si>
    <t>21:0132:000396:0001:0001:00</t>
  </si>
  <si>
    <t>041N  :783057:00:------:--</t>
  </si>
  <si>
    <t>21:0395:000471</t>
  </si>
  <si>
    <t>21:0132:000397</t>
  </si>
  <si>
    <t>21:0132:000397:0001:0001:00</t>
  </si>
  <si>
    <t>041N  :783058:00:------:--</t>
  </si>
  <si>
    <t>21:0395:000472</t>
  </si>
  <si>
    <t>21:0132:000398</t>
  </si>
  <si>
    <t>21:0132:000398:0001:0001:00</t>
  </si>
  <si>
    <t>041N  :783059:9H:------:--</t>
  </si>
  <si>
    <t>21:0395:000473</t>
  </si>
  <si>
    <t>041N  :783060:00:------:--</t>
  </si>
  <si>
    <t>21:0395:000474</t>
  </si>
  <si>
    <t>21:0132:000399</t>
  </si>
  <si>
    <t>21:0132:000399:0001:0001:00</t>
  </si>
  <si>
    <t>041N  :783061:80:783066:20</t>
  </si>
  <si>
    <t>21:0395:000475</t>
  </si>
  <si>
    <t>21:0132:000403</t>
  </si>
  <si>
    <t>21:0132:000403:0002:0001:02</t>
  </si>
  <si>
    <t>041N  :783062:00:------:--</t>
  </si>
  <si>
    <t>21:0395:000476</t>
  </si>
  <si>
    <t>21:0132:000400</t>
  </si>
  <si>
    <t>21:0132:000400:0001:0001:00</t>
  </si>
  <si>
    <t>041N  :783063:00:------:--</t>
  </si>
  <si>
    <t>21:0395:000477</t>
  </si>
  <si>
    <t>21:0132:000401</t>
  </si>
  <si>
    <t>21:0132:000401:0001:0001:00</t>
  </si>
  <si>
    <t>041N  :783064:70:783065:10</t>
  </si>
  <si>
    <t>21:0395:000478</t>
  </si>
  <si>
    <t>21:0132:000402</t>
  </si>
  <si>
    <t>21:0132:000402:0001:0001:00</t>
  </si>
  <si>
    <t>041N  :783065:10:------:--</t>
  </si>
  <si>
    <t>21:0395:000479</t>
  </si>
  <si>
    <t>21:0132:000403:0001:0001:00</t>
  </si>
  <si>
    <t>041N  :783066:20:783065:10</t>
  </si>
  <si>
    <t>21:0395:000480</t>
  </si>
  <si>
    <t>21:0132:000403:0002:0001:01</t>
  </si>
  <si>
    <t>041N  :783067:00:------:--</t>
  </si>
  <si>
    <t>21:0395:000481</t>
  </si>
  <si>
    <t>21:0132:000404</t>
  </si>
  <si>
    <t>21:0132:000404:0001:0001:00</t>
  </si>
  <si>
    <t>041N  :783068:00:------:--</t>
  </si>
  <si>
    <t>21:0395:000482</t>
  </si>
  <si>
    <t>21:0132:000405</t>
  </si>
  <si>
    <t>21:0132:000405:0001:0001:00</t>
  </si>
  <si>
    <t>041N  :783069:00:------:--</t>
  </si>
  <si>
    <t>21:0395:000483</t>
  </si>
  <si>
    <t>21:0132:000406</t>
  </si>
  <si>
    <t>21:0132:000406:0001:0001:00</t>
  </si>
  <si>
    <t>041N  :783070:00:------:--</t>
  </si>
  <si>
    <t>21:0395:000484</t>
  </si>
  <si>
    <t>21:0132:000407</t>
  </si>
  <si>
    <t>21:0132:000407:0001:0001:00</t>
  </si>
  <si>
    <t>041N  :783071:00:------:--</t>
  </si>
  <si>
    <t>21:0395:000485</t>
  </si>
  <si>
    <t>21:0132:000408</t>
  </si>
  <si>
    <t>21:0132:000408:0001:0001:00</t>
  </si>
  <si>
    <t>041N  :783072:00:------:--</t>
  </si>
  <si>
    <t>21:0395:000486</t>
  </si>
  <si>
    <t>21:0132:000409</t>
  </si>
  <si>
    <t>21:0132:000409:0001:0001:00</t>
  </si>
  <si>
    <t>041N  :783073:00:------:--</t>
  </si>
  <si>
    <t>21:0395:000487</t>
  </si>
  <si>
    <t>21:0132:000410</t>
  </si>
  <si>
    <t>21:0132:000410:0001:0001:00</t>
  </si>
  <si>
    <t>041N  :783074:00:------:--</t>
  </si>
  <si>
    <t>21:0395:000488</t>
  </si>
  <si>
    <t>21:0132:000411</t>
  </si>
  <si>
    <t>21:0132:000411:0001:0001:00</t>
  </si>
  <si>
    <t>041N  :783075:9F:------:--</t>
  </si>
  <si>
    <t>21:0395:000489</t>
  </si>
  <si>
    <t>041N  :783076:00:------:--</t>
  </si>
  <si>
    <t>21:0395:000490</t>
  </si>
  <si>
    <t>21:0132:000412</t>
  </si>
  <si>
    <t>21:0132:000412:0001:0001:00</t>
  </si>
  <si>
    <t>041N  :783077:00:------:--</t>
  </si>
  <si>
    <t>21:0395:000491</t>
  </si>
  <si>
    <t>21:0132:000413</t>
  </si>
  <si>
    <t>21:0132:000413:0001:0001:00</t>
  </si>
  <si>
    <t>041N  :783078:00:------:--</t>
  </si>
  <si>
    <t>21:0395:000492</t>
  </si>
  <si>
    <t>21:0132:000414</t>
  </si>
  <si>
    <t>21:0132:000414:0001:0001:00</t>
  </si>
  <si>
    <t>041N  :783079:00:------:--</t>
  </si>
  <si>
    <t>21:0395:000493</t>
  </si>
  <si>
    <t>21:0132:000415</t>
  </si>
  <si>
    <t>21:0132:000415:0001:0001:00</t>
  </si>
  <si>
    <t>041N  :783080:00:------:--</t>
  </si>
  <si>
    <t>21:0395:000494</t>
  </si>
  <si>
    <t>21:0132:000416</t>
  </si>
  <si>
    <t>21:0132:000416:0001:0001:00</t>
  </si>
  <si>
    <t>041N  :783081:80:783084:10</t>
  </si>
  <si>
    <t>21:0395:000495</t>
  </si>
  <si>
    <t>21:0132:000419</t>
  </si>
  <si>
    <t>21:0132:000419:0001:0001:02</t>
  </si>
  <si>
    <t>041N  :783082:00:------:--</t>
  </si>
  <si>
    <t>21:0395:000496</t>
  </si>
  <si>
    <t>21:0132:000417</t>
  </si>
  <si>
    <t>21:0132:000417:0001:0001:00</t>
  </si>
  <si>
    <t>041N  :783083:70:783084:10</t>
  </si>
  <si>
    <t>21:0395:000497</t>
  </si>
  <si>
    <t>21:0132:000418</t>
  </si>
  <si>
    <t>21:0132:000418:0001:0001:00</t>
  </si>
  <si>
    <t>041N  :783084:10:------:--</t>
  </si>
  <si>
    <t>21:0395:000498</t>
  </si>
  <si>
    <t>21:0132:000419:0001:0001:01</t>
  </si>
  <si>
    <t>041N  :783085:20:783084:10</t>
  </si>
  <si>
    <t>21:0395:000499</t>
  </si>
  <si>
    <t>21:0132:000419:0002:0001:00</t>
  </si>
  <si>
    <t>041N  :783086:00:------:--</t>
  </si>
  <si>
    <t>21:0395:000500</t>
  </si>
  <si>
    <t>21:0132:000420</t>
  </si>
  <si>
    <t>21:0132:000420:0001:0001:00</t>
  </si>
  <si>
    <t>041N  :783087:00:------:--</t>
  </si>
  <si>
    <t>21:0395:000501</t>
  </si>
  <si>
    <t>21:0132:000421</t>
  </si>
  <si>
    <t>21:0132:000421:0001:0001:00</t>
  </si>
  <si>
    <t>041N  :783088:00:------:--</t>
  </si>
  <si>
    <t>21:0395:000502</t>
  </si>
  <si>
    <t>21:0132:000422</t>
  </si>
  <si>
    <t>21:0132:000422:0001:0001:00</t>
  </si>
  <si>
    <t>041N  :783089:00:------:--</t>
  </si>
  <si>
    <t>21:0395:000503</t>
  </si>
  <si>
    <t>21:0132:000423</t>
  </si>
  <si>
    <t>21:0132:000423:0001:0001:00</t>
  </si>
  <si>
    <t>041N  :783090:00:------:--</t>
  </si>
  <si>
    <t>21:0395:000504</t>
  </si>
  <si>
    <t>21:0132:000424</t>
  </si>
  <si>
    <t>21:0132:000424:0001:0001:00</t>
  </si>
  <si>
    <t>041N  :783091:00:------:--</t>
  </si>
  <si>
    <t>21:0395:000505</t>
  </si>
  <si>
    <t>21:0132:000425</t>
  </si>
  <si>
    <t>21:0132:000425:0001:0001:00</t>
  </si>
  <si>
    <t>041N  :783092:00:------:--</t>
  </si>
  <si>
    <t>21:0395:000506</t>
  </si>
  <si>
    <t>21:0132:000426</t>
  </si>
  <si>
    <t>21:0132:000426:0001:0001:00</t>
  </si>
  <si>
    <t>041N  :783093:00:------:--</t>
  </si>
  <si>
    <t>21:0395:000507</t>
  </si>
  <si>
    <t>21:0132:000427</t>
  </si>
  <si>
    <t>21:0132:000427:0001:0001:00</t>
  </si>
  <si>
    <t>041N  :783094:00:------:--</t>
  </si>
  <si>
    <t>21:0395:000508</t>
  </si>
  <si>
    <t>21:0132:000428</t>
  </si>
  <si>
    <t>21:0132:000428:0001:0001:00</t>
  </si>
  <si>
    <t>041N  :783095:00:------:--</t>
  </si>
  <si>
    <t>21:0395:000509</t>
  </si>
  <si>
    <t>21:0132:000429</t>
  </si>
  <si>
    <t>21:0132:000429:0001:0001:00</t>
  </si>
  <si>
    <t>041N  :783096:00:------:--</t>
  </si>
  <si>
    <t>21:0395:000510</t>
  </si>
  <si>
    <t>21:0132:000430</t>
  </si>
  <si>
    <t>21:0132:000430:0001:0001:00</t>
  </si>
  <si>
    <t>041N  :783097:00:------:--</t>
  </si>
  <si>
    <t>21:0395:000511</t>
  </si>
  <si>
    <t>21:0132:000431</t>
  </si>
  <si>
    <t>21:0132:000431:0001:0001:00</t>
  </si>
  <si>
    <t>041N  :783098:00:------:--</t>
  </si>
  <si>
    <t>21:0395:000512</t>
  </si>
  <si>
    <t>21:0132:000432</t>
  </si>
  <si>
    <t>21:0132:000432:0001:0001:00</t>
  </si>
  <si>
    <t>041N  :783099:9F:------:--</t>
  </si>
  <si>
    <t>21:0395:000513</t>
  </si>
  <si>
    <t>041N  :783100:00:------:--</t>
  </si>
  <si>
    <t>21:0395:000514</t>
  </si>
  <si>
    <t>21:0132:000433</t>
  </si>
  <si>
    <t>21:0132:000433:0001:0001:00</t>
  </si>
  <si>
    <t>041N  :783101:80:783103:10</t>
  </si>
  <si>
    <t>21:0395:000515</t>
  </si>
  <si>
    <t>21:0132:000435</t>
  </si>
  <si>
    <t>21:0132:000435:0001:0001:02</t>
  </si>
  <si>
    <t>041N  :783102:70:783103:10</t>
  </si>
  <si>
    <t>21:0395:000516</t>
  </si>
  <si>
    <t>21:0132:000434</t>
  </si>
  <si>
    <t>21:0132:000434:0001:0001:00</t>
  </si>
  <si>
    <t>041N  :783103:10:------:--</t>
  </si>
  <si>
    <t>21:0395:000517</t>
  </si>
  <si>
    <t>21:0132:000435:0001:0001:01</t>
  </si>
  <si>
    <t>041N  :783104:20:783103:10</t>
  </si>
  <si>
    <t>21:0395:000518</t>
  </si>
  <si>
    <t>21:0132:000435:0002:0001:00</t>
  </si>
  <si>
    <t>041N  :783105:00:------:--</t>
  </si>
  <si>
    <t>21:0395:000519</t>
  </si>
  <si>
    <t>21:0132:000436</t>
  </si>
  <si>
    <t>21:0132:000436:0001:0001:00</t>
  </si>
  <si>
    <t>041N  :783106:9G:------:--</t>
  </si>
  <si>
    <t>21:0395:000520</t>
  </si>
  <si>
    <t>041N  :783107:00:------:--</t>
  </si>
  <si>
    <t>21:0395:000521</t>
  </si>
  <si>
    <t>21:0132:000437</t>
  </si>
  <si>
    <t>21:0132:000437:0001:0001:00</t>
  </si>
  <si>
    <t>041N  :783108:00:------:--</t>
  </si>
  <si>
    <t>21:0395:000522</t>
  </si>
  <si>
    <t>21:0132:000438</t>
  </si>
  <si>
    <t>21:0132:000438:0001:0001:00</t>
  </si>
  <si>
    <t>041N  :783109:00:------:--</t>
  </si>
  <si>
    <t>21:0395:000523</t>
  </si>
  <si>
    <t>21:0132:000439</t>
  </si>
  <si>
    <t>21:0132:000439:0001:0001:00</t>
  </si>
  <si>
    <t>041N  :783110:00:------:--</t>
  </si>
  <si>
    <t>21:0395:000524</t>
  </si>
  <si>
    <t>21:0132:000440</t>
  </si>
  <si>
    <t>21:0132:000440:0001:0001:00</t>
  </si>
  <si>
    <t>041N  :783111:00:------:--</t>
  </si>
  <si>
    <t>21:0395:000525</t>
  </si>
  <si>
    <t>21:0132:000441</t>
  </si>
  <si>
    <t>21:0132:000441:0001:0001:00</t>
  </si>
  <si>
    <t>041N  :783112:00:------:--</t>
  </si>
  <si>
    <t>21:0395:000526</t>
  </si>
  <si>
    <t>21:0132:000442</t>
  </si>
  <si>
    <t>21:0132:000442:0001:0001:00</t>
  </si>
  <si>
    <t>041N  :783113:00:------:--</t>
  </si>
  <si>
    <t>21:0395:000527</t>
  </si>
  <si>
    <t>21:0132:000443</t>
  </si>
  <si>
    <t>21:0132:000443:0001:0001:00</t>
  </si>
  <si>
    <t>041N  :783114:00:------:--</t>
  </si>
  <si>
    <t>21:0395:000528</t>
  </si>
  <si>
    <t>21:0132:000444</t>
  </si>
  <si>
    <t>21:0132:000444:0001:0001:00</t>
  </si>
  <si>
    <t>041N  :783115:00:------:--</t>
  </si>
  <si>
    <t>21:0395:000529</t>
  </si>
  <si>
    <t>21:0132:000445</t>
  </si>
  <si>
    <t>21:0132:000445:0001:0001:00</t>
  </si>
  <si>
    <t>041N  :783116:00:------:--</t>
  </si>
  <si>
    <t>21:0395:000530</t>
  </si>
  <si>
    <t>21:0132:000446</t>
  </si>
  <si>
    <t>21:0132:000446:0001:0001:00</t>
  </si>
  <si>
    <t>041N  :783117:00:------:--</t>
  </si>
  <si>
    <t>21:0395:000531</t>
  </si>
  <si>
    <t>21:0132:000447</t>
  </si>
  <si>
    <t>21:0132:000447:0001:0001:00</t>
  </si>
  <si>
    <t>041N  :783118:00:------:--</t>
  </si>
  <si>
    <t>21:0395:000532</t>
  </si>
  <si>
    <t>21:0132:000448</t>
  </si>
  <si>
    <t>21:0132:000448:0001:0001:00</t>
  </si>
  <si>
    <t>041N  :783119:00:------:--</t>
  </si>
  <si>
    <t>21:0395:000533</t>
  </si>
  <si>
    <t>21:0132:000449</t>
  </si>
  <si>
    <t>21:0132:000449:0001:0001:00</t>
  </si>
  <si>
    <t>041N  :783120:00:------:--</t>
  </si>
  <si>
    <t>21:0395:000534</t>
  </si>
  <si>
    <t>21:0132:000450</t>
  </si>
  <si>
    <t>21:0132:000450:0001:0001:00</t>
  </si>
  <si>
    <t>041N  :783121:80:783124:20</t>
  </si>
  <si>
    <t>21:0395:000535</t>
  </si>
  <si>
    <t>21:0132:000452</t>
  </si>
  <si>
    <t>21:0132:000452:0002:0001:02</t>
  </si>
  <si>
    <t>041N  :783122:70:783123:10</t>
  </si>
  <si>
    <t>21:0395:000536</t>
  </si>
  <si>
    <t>21:0132:000451</t>
  </si>
  <si>
    <t>21:0132:000451:0001:0001:00</t>
  </si>
  <si>
    <t>041N  :783123:10:------:--</t>
  </si>
  <si>
    <t>21:0395:000537</t>
  </si>
  <si>
    <t>21:0132:000452:0001:0001:00</t>
  </si>
  <si>
    <t>041N  :783124:20:783123:10</t>
  </si>
  <si>
    <t>21:0395:000538</t>
  </si>
  <si>
    <t>21:0132:000452:0002:0001:01</t>
  </si>
  <si>
    <t>041N  :783125:00:------:--</t>
  </si>
  <si>
    <t>21:0395:000539</t>
  </si>
  <si>
    <t>21:0132:000453</t>
  </si>
  <si>
    <t>21:0132:000453:0001:0001:00</t>
  </si>
  <si>
    <t>041N  :783126:00:------:--</t>
  </si>
  <si>
    <t>21:0395:000540</t>
  </si>
  <si>
    <t>21:0132:000454</t>
  </si>
  <si>
    <t>21:0132:000454:0001:0001:00</t>
  </si>
  <si>
    <t>041N  :783127:00:------:--</t>
  </si>
  <si>
    <t>21:0395:000541</t>
  </si>
  <si>
    <t>21:0132:000455</t>
  </si>
  <si>
    <t>21:0132:000455:0001:0001:00</t>
  </si>
  <si>
    <t>041N  :783128:9B:------:--</t>
  </si>
  <si>
    <t>21:0395:000542</t>
  </si>
  <si>
    <t>041N  :783129:00:------:--</t>
  </si>
  <si>
    <t>21:0395:000543</t>
  </si>
  <si>
    <t>21:0132:000456</t>
  </si>
  <si>
    <t>21:0132:000456:0001:0001:00</t>
  </si>
  <si>
    <t>041N  :783130:00:------:--</t>
  </si>
  <si>
    <t>21:0395:000544</t>
  </si>
  <si>
    <t>21:0132:000457</t>
  </si>
  <si>
    <t>21:0132:000457:0001:0001:00</t>
  </si>
  <si>
    <t>041N  :783131:00:------:--</t>
  </si>
  <si>
    <t>21:0395:000545</t>
  </si>
  <si>
    <t>21:0132:000458</t>
  </si>
  <si>
    <t>21:0132:000458:0001:0001:00</t>
  </si>
  <si>
    <t>041N  :783132:00:------:--</t>
  </si>
  <si>
    <t>21:0395:000546</t>
  </si>
  <si>
    <t>21:0132:000459</t>
  </si>
  <si>
    <t>21:0132:000459:0001:0001:00</t>
  </si>
  <si>
    <t>041N  :783133:00:------:--</t>
  </si>
  <si>
    <t>21:0395:000547</t>
  </si>
  <si>
    <t>21:0132:000460</t>
  </si>
  <si>
    <t>21:0132:000460:0001:0001:00</t>
  </si>
  <si>
    <t>041N  :783134:00:------:--</t>
  </si>
  <si>
    <t>21:0395:000548</t>
  </si>
  <si>
    <t>21:0132:000461</t>
  </si>
  <si>
    <t>21:0132:000461:0001:0001:00</t>
  </si>
  <si>
    <t>041N  :783135:00:------:--</t>
  </si>
  <si>
    <t>21:0395:000549</t>
  </si>
  <si>
    <t>21:0132:000462</t>
  </si>
  <si>
    <t>21:0132:000462:0001:0001:00</t>
  </si>
  <si>
    <t>041N  :783136:00:------:--</t>
  </si>
  <si>
    <t>21:0395:000550</t>
  </si>
  <si>
    <t>21:0132:000463</t>
  </si>
  <si>
    <t>21:0132:000463:0001:0001:00</t>
  </si>
  <si>
    <t>041N  :783137:00:------:--</t>
  </si>
  <si>
    <t>21:0395:000551</t>
  </si>
  <si>
    <t>21:0132:000464</t>
  </si>
  <si>
    <t>21:0132:000464:0001:0001:00</t>
  </si>
  <si>
    <t>041N  :783138:00:------:--</t>
  </si>
  <si>
    <t>21:0395:000552</t>
  </si>
  <si>
    <t>21:0132:000465</t>
  </si>
  <si>
    <t>21:0132:000465:0001:0001:00</t>
  </si>
  <si>
    <t>041N  :783139:00:------:--</t>
  </si>
  <si>
    <t>21:0395:000553</t>
  </si>
  <si>
    <t>21:0132:000466</t>
  </si>
  <si>
    <t>21:0132:000466:0001:0001:00</t>
  </si>
  <si>
    <t>041N  :783140:00:------:--</t>
  </si>
  <si>
    <t>21:0395:000554</t>
  </si>
  <si>
    <t>21:0132:000467</t>
  </si>
  <si>
    <t>21:0132:000467:0001:0001:00</t>
  </si>
  <si>
    <t>041N  :783141:80:783148:20</t>
  </si>
  <si>
    <t>21:0395:000555</t>
  </si>
  <si>
    <t>21:0132:000472</t>
  </si>
  <si>
    <t>21:0132:000472:0002:0001:02</t>
  </si>
  <si>
    <t>041N  :783142:00:------:--</t>
  </si>
  <si>
    <t>21:0395:000556</t>
  </si>
  <si>
    <t>21:0132:000468</t>
  </si>
  <si>
    <t>21:0132:000468:0001:0001:00</t>
  </si>
  <si>
    <t>041N  :783143:00:------:--</t>
  </si>
  <si>
    <t>21:0395:000557</t>
  </si>
  <si>
    <t>21:0132:000469</t>
  </si>
  <si>
    <t>21:0132:000469:0001:0001:00</t>
  </si>
  <si>
    <t>041N  :783144:9F:------:--</t>
  </si>
  <si>
    <t>21:0395:000558</t>
  </si>
  <si>
    <t>041N  :783145:00:------:--</t>
  </si>
  <si>
    <t>21:0395:000559</t>
  </si>
  <si>
    <t>21:0132:000470</t>
  </si>
  <si>
    <t>21:0132:000470:0001:0001:00</t>
  </si>
  <si>
    <t>041N  :783146:70:783147:10</t>
  </si>
  <si>
    <t>21:0395:000560</t>
  </si>
  <si>
    <t>21:0132:000471</t>
  </si>
  <si>
    <t>21:0132:000471:0001:0001:00</t>
  </si>
  <si>
    <t>041N  :783147:10:------:--</t>
  </si>
  <si>
    <t>21:0395:000561</t>
  </si>
  <si>
    <t>21:0132:000472:0001:0001:00</t>
  </si>
  <si>
    <t>041N  :783148:20:783147:10</t>
  </si>
  <si>
    <t>21:0395:000562</t>
  </si>
  <si>
    <t>21:0132:000472:0002:0001:01</t>
  </si>
  <si>
    <t>041N  :783149:00:------:--</t>
  </si>
  <si>
    <t>21:0395:000563</t>
  </si>
  <si>
    <t>21:0132:000473</t>
  </si>
  <si>
    <t>21:0132:000473:0001:0001:00</t>
  </si>
  <si>
    <t>041N  :783150:00:------:--</t>
  </si>
  <si>
    <t>21:0395:000564</t>
  </si>
  <si>
    <t>21:0132:000474</t>
  </si>
  <si>
    <t>21:0132:000474:0001:0001:00</t>
  </si>
  <si>
    <t>041N  :783151:00:------:--</t>
  </si>
  <si>
    <t>21:0395:000565</t>
  </si>
  <si>
    <t>21:0132:000475</t>
  </si>
  <si>
    <t>21:0132:000475:0001:0001:00</t>
  </si>
  <si>
    <t>041N  :783152:00:------:--</t>
  </si>
  <si>
    <t>21:0395:000566</t>
  </si>
  <si>
    <t>21:0132:000476</t>
  </si>
  <si>
    <t>21:0132:000476:0001:0001:00</t>
  </si>
  <si>
    <t>041N  :783153:00:------:--</t>
  </si>
  <si>
    <t>21:0395:000567</t>
  </si>
  <si>
    <t>21:0132:000477</t>
  </si>
  <si>
    <t>21:0132:000477:0001:0001:00</t>
  </si>
  <si>
    <t>041N  :783154:00:------:--</t>
  </si>
  <si>
    <t>21:0395:000568</t>
  </si>
  <si>
    <t>21:0132:000478</t>
  </si>
  <si>
    <t>21:0132:000478:0001:0001:00</t>
  </si>
  <si>
    <t>041N  :783155:00:------:--</t>
  </si>
  <si>
    <t>21:0395:000569</t>
  </si>
  <si>
    <t>21:0132:000479</t>
  </si>
  <si>
    <t>21:0132:000479:0001:0001:00</t>
  </si>
  <si>
    <t>041N  :783156:00:------:--</t>
  </si>
  <si>
    <t>21:0395:000570</t>
  </si>
  <si>
    <t>21:0132:000480</t>
  </si>
  <si>
    <t>21:0132:000480:0001:0001:00</t>
  </si>
  <si>
    <t>041N  :783157:00:------:--</t>
  </si>
  <si>
    <t>21:0395:000571</t>
  </si>
  <si>
    <t>21:0132:000481</t>
  </si>
  <si>
    <t>21:0132:000481:0001:0001:00</t>
  </si>
  <si>
    <t>041N  :783158:00:------:--</t>
  </si>
  <si>
    <t>21:0395:000572</t>
  </si>
  <si>
    <t>21:0132:000482</t>
  </si>
  <si>
    <t>21:0132:000482:0001:0001:00</t>
  </si>
  <si>
    <t>041N  :783159:00:------:--</t>
  </si>
  <si>
    <t>21:0395:000573</t>
  </si>
  <si>
    <t>21:0132:000483</t>
  </si>
  <si>
    <t>21:0132:000483:0001:0001:00</t>
  </si>
  <si>
    <t>041N  :783160:00:------:--</t>
  </si>
  <si>
    <t>21:0395:000574</t>
  </si>
  <si>
    <t>21:0132:000484</t>
  </si>
  <si>
    <t>21:0132:000484:0001:0001:00</t>
  </si>
  <si>
    <t>041N  :783161:80:783168:20</t>
  </si>
  <si>
    <t>21:0395:000575</t>
  </si>
  <si>
    <t>21:0132:000490</t>
  </si>
  <si>
    <t>21:0132:000490:0002:0001:02</t>
  </si>
  <si>
    <t>041N  :783162:00:------:--</t>
  </si>
  <si>
    <t>21:0395:000576</t>
  </si>
  <si>
    <t>21:0132:000485</t>
  </si>
  <si>
    <t>21:0132:000485:0001:0001:00</t>
  </si>
  <si>
    <t>041N  :783163:00:------:--</t>
  </si>
  <si>
    <t>21:0395:000577</t>
  </si>
  <si>
    <t>21:0132:000486</t>
  </si>
  <si>
    <t>21:0132:000486:0001:0001:00</t>
  </si>
  <si>
    <t>041N  :783164:00:------:--</t>
  </si>
  <si>
    <t>21:0395:000578</t>
  </si>
  <si>
    <t>21:0132:000487</t>
  </si>
  <si>
    <t>21:0132:000487:0001:0001:00</t>
  </si>
  <si>
    <t>041N  :783165:00:------:--</t>
  </si>
  <si>
    <t>21:0395:000579</t>
  </si>
  <si>
    <t>21:0132:000488</t>
  </si>
  <si>
    <t>21:0132:000488:0001:0001:00</t>
  </si>
  <si>
    <t>041N  :783166:70:783167:10</t>
  </si>
  <si>
    <t>21:0395:000580</t>
  </si>
  <si>
    <t>21:0132:000489</t>
  </si>
  <si>
    <t>21:0132:000489:0001:0001:00</t>
  </si>
  <si>
    <t>041N  :783167:10:------:--</t>
  </si>
  <si>
    <t>21:0395:000581</t>
  </si>
  <si>
    <t>21:0132:000490:0001:0001:00</t>
  </si>
  <si>
    <t>041N  :783168:20:783167:10</t>
  </si>
  <si>
    <t>21:0395:000582</t>
  </si>
  <si>
    <t>21:0132:000490:0002:0001:01</t>
  </si>
  <si>
    <t>041N  :783169:9F:------:--</t>
  </si>
  <si>
    <t>21:0395:000583</t>
  </si>
  <si>
    <t>041N  :783170:00:------:--</t>
  </si>
  <si>
    <t>21:0395:000584</t>
  </si>
  <si>
    <t>21:0132:000491</t>
  </si>
  <si>
    <t>21:0132:000491:0001:0001:00</t>
  </si>
  <si>
    <t>041N  :783171:00:------:--</t>
  </si>
  <si>
    <t>21:0395:000585</t>
  </si>
  <si>
    <t>21:0132:000492</t>
  </si>
  <si>
    <t>21:0132:000492:0001:0001:00</t>
  </si>
  <si>
    <t>041N  :783172:00:------:--</t>
  </si>
  <si>
    <t>21:0395:000586</t>
  </si>
  <si>
    <t>21:0132:000493</t>
  </si>
  <si>
    <t>21:0132:000493:0001:0001:00</t>
  </si>
  <si>
    <t>041N  :783173:00:------:--</t>
  </si>
  <si>
    <t>21:0395:000587</t>
  </si>
  <si>
    <t>21:0132:000494</t>
  </si>
  <si>
    <t>21:0132:000494:0001:0001:00</t>
  </si>
  <si>
    <t>041N  :783174:00:------:--</t>
  </si>
  <si>
    <t>21:0395:000588</t>
  </si>
  <si>
    <t>21:0132:000495</t>
  </si>
  <si>
    <t>21:0132:000495:0001:0001:00</t>
  </si>
  <si>
    <t>041N  :783175:00:------:--</t>
  </si>
  <si>
    <t>21:0395:000589</t>
  </si>
  <si>
    <t>21:0132:000496</t>
  </si>
  <si>
    <t>21:0132:000496:0001:0001:00</t>
  </si>
  <si>
    <t>041N  :783176:00:------:--</t>
  </si>
  <si>
    <t>21:0395:000590</t>
  </si>
  <si>
    <t>21:0132:000497</t>
  </si>
  <si>
    <t>21:0132:000497:0001:0001:00</t>
  </si>
  <si>
    <t>041N  :783177:00:------:--</t>
  </si>
  <si>
    <t>21:0395:000591</t>
  </si>
  <si>
    <t>21:0132:000498</t>
  </si>
  <si>
    <t>21:0132:000498:0001:0001:00</t>
  </si>
  <si>
    <t>041N  :783178:00:------:--</t>
  </si>
  <si>
    <t>21:0395:000592</t>
  </si>
  <si>
    <t>21:0132:000499</t>
  </si>
  <si>
    <t>21:0132:000499:0001:0001:00</t>
  </si>
  <si>
    <t>041N  :783179:00:------:--</t>
  </si>
  <si>
    <t>21:0395:000593</t>
  </si>
  <si>
    <t>21:0132:000500</t>
  </si>
  <si>
    <t>21:0132:000500:0001:0001:00</t>
  </si>
  <si>
    <t>041N  :783180:00:------:--</t>
  </si>
  <si>
    <t>21:0395:000594</t>
  </si>
  <si>
    <t>21:0132:000501</t>
  </si>
  <si>
    <t>21:0132:000501:0001:0001:00</t>
  </si>
  <si>
    <t>041N  :783181:80:783191:10</t>
  </si>
  <si>
    <t>21:0395:000595</t>
  </si>
  <si>
    <t>21:0132:000511</t>
  </si>
  <si>
    <t>21:0132:000511:0001:0001:02</t>
  </si>
  <si>
    <t>041N  :783182:00:------:--</t>
  </si>
  <si>
    <t>21:0395:000596</t>
  </si>
  <si>
    <t>21:0132:000502</t>
  </si>
  <si>
    <t>21:0132:000502:0001:0001:00</t>
  </si>
  <si>
    <t>041N  :783183:00:------:--</t>
  </si>
  <si>
    <t>21:0395:000597</t>
  </si>
  <si>
    <t>21:0132:000503</t>
  </si>
  <si>
    <t>21:0132:000503:0001:0001:00</t>
  </si>
  <si>
    <t>041N  :783184:00:------:--</t>
  </si>
  <si>
    <t>21:0395:000598</t>
  </si>
  <si>
    <t>21:0132:000504</t>
  </si>
  <si>
    <t>21:0132:000504:0001:0001:00</t>
  </si>
  <si>
    <t>041N  :783185:00:------:--</t>
  </si>
  <si>
    <t>21:0395:000599</t>
  </si>
  <si>
    <t>21:0132:000505</t>
  </si>
  <si>
    <t>21:0132:000505:0001:0001:00</t>
  </si>
  <si>
    <t>041N  :783186:00:------:--</t>
  </si>
  <si>
    <t>21:0395:000600</t>
  </si>
  <si>
    <t>21:0132:000506</t>
  </si>
  <si>
    <t>21:0132:000506:0001:0001:00</t>
  </si>
  <si>
    <t>041N  :783187:00:------:--</t>
  </si>
  <si>
    <t>21:0395:000601</t>
  </si>
  <si>
    <t>21:0132:000507</t>
  </si>
  <si>
    <t>21:0132:000507:0001:0001:00</t>
  </si>
  <si>
    <t>041N  :783188:00:------:--</t>
  </si>
  <si>
    <t>21:0395:000602</t>
  </si>
  <si>
    <t>21:0132:000508</t>
  </si>
  <si>
    <t>21:0132:000508:0001:0001:00</t>
  </si>
  <si>
    <t>041N  :783189:00:------:--</t>
  </si>
  <si>
    <t>21:0395:000603</t>
  </si>
  <si>
    <t>21:0132:000509</t>
  </si>
  <si>
    <t>21:0132:000509:0001:0001:00</t>
  </si>
  <si>
    <t>041N  :783190:70:783191:10</t>
  </si>
  <si>
    <t>21:0395:000604</t>
  </si>
  <si>
    <t>21:0132:000510</t>
  </si>
  <si>
    <t>21:0132:000510:0001:0001:00</t>
  </si>
  <si>
    <t>041N  :783191:10:------:--</t>
  </si>
  <si>
    <t>21:0395:000605</t>
  </si>
  <si>
    <t>21:0132:000511:0001:0001:01</t>
  </si>
  <si>
    <t>041N  :783192:20:783191:10</t>
  </si>
  <si>
    <t>21:0395:000606</t>
  </si>
  <si>
    <t>21:0132:000511:0002:0001:00</t>
  </si>
  <si>
    <t>041N  :783193:00:------:--</t>
  </si>
  <si>
    <t>21:0395:000607</t>
  </si>
  <si>
    <t>21:0132:000512</t>
  </si>
  <si>
    <t>21:0132:000512:0001:0001:00</t>
  </si>
  <si>
    <t>041N  :783194:00:------:--</t>
  </si>
  <si>
    <t>21:0395:000608</t>
  </si>
  <si>
    <t>21:0132:000513</t>
  </si>
  <si>
    <t>21:0132:000513:0001:0001:00</t>
  </si>
  <si>
    <t>041N  :783195:00:------:--</t>
  </si>
  <si>
    <t>21:0395:000609</t>
  </si>
  <si>
    <t>21:0132:000514</t>
  </si>
  <si>
    <t>21:0132:000514:0001:0001:00</t>
  </si>
  <si>
    <t>041N  :783196:00:------:--</t>
  </si>
  <si>
    <t>21:0395:000610</t>
  </si>
  <si>
    <t>21:0132:000515</t>
  </si>
  <si>
    <t>21:0132:000515:0001:0001:00</t>
  </si>
  <si>
    <t>041N  :783197:00:------:--</t>
  </si>
  <si>
    <t>21:0395:000611</t>
  </si>
  <si>
    <t>21:0132:000516</t>
  </si>
  <si>
    <t>21:0132:000516:0001:0001:00</t>
  </si>
  <si>
    <t>041N  :783198:00:------:--</t>
  </si>
  <si>
    <t>21:0395:000612</t>
  </si>
  <si>
    <t>21:0132:000517</t>
  </si>
  <si>
    <t>21:0132:000517:0001:0001:00</t>
  </si>
  <si>
    <t>041N  :783199:9H:------:--</t>
  </si>
  <si>
    <t>21:0395:000613</t>
  </si>
  <si>
    <t>041N  :783200:00:------:--</t>
  </si>
  <si>
    <t>21:0395:000614</t>
  </si>
  <si>
    <t>21:0132:000518</t>
  </si>
  <si>
    <t>21:0132:000518:0001:0001:00</t>
  </si>
  <si>
    <t>041N  :783201:80:783204:10</t>
  </si>
  <si>
    <t>21:0395:000615</t>
  </si>
  <si>
    <t>21:0132:000521</t>
  </si>
  <si>
    <t>21:0132:000521:0001:0001:02</t>
  </si>
  <si>
    <t>041N  :783202:00:------:--</t>
  </si>
  <si>
    <t>21:0395:000616</t>
  </si>
  <si>
    <t>21:0132:000519</t>
  </si>
  <si>
    <t>21:0132:000519:0001:0001:00</t>
  </si>
  <si>
    <t>041N  :783203:70:783204:10</t>
  </si>
  <si>
    <t>21:0395:000617</t>
  </si>
  <si>
    <t>21:0132:000520</t>
  </si>
  <si>
    <t>21:0132:000520:0001:0001:00</t>
  </si>
  <si>
    <t>041N  :783204:10:------:--</t>
  </si>
  <si>
    <t>21:0395:000618</t>
  </si>
  <si>
    <t>21:0132:000521:0001:0001:01</t>
  </si>
  <si>
    <t>041N  :783205:20:783204:10</t>
  </si>
  <si>
    <t>21:0395:000619</t>
  </si>
  <si>
    <t>21:0132:000521:0002:0001:00</t>
  </si>
  <si>
    <t>041N  :783206:00:------:--</t>
  </si>
  <si>
    <t>21:0395:000620</t>
  </si>
  <si>
    <t>21:0132:000522</t>
  </si>
  <si>
    <t>21:0132:000522:0001:0001:00</t>
  </si>
  <si>
    <t>041N  :783207:00:------:--</t>
  </si>
  <si>
    <t>21:0395:000621</t>
  </si>
  <si>
    <t>21:0132:000523</t>
  </si>
  <si>
    <t>21:0132:000523:0001:0001:00</t>
  </si>
  <si>
    <t>041N  :783208:00:------:--</t>
  </si>
  <si>
    <t>21:0395:000622</t>
  </si>
  <si>
    <t>21:0132:000524</t>
  </si>
  <si>
    <t>21:0132:000524:0001:0001:00</t>
  </si>
  <si>
    <t>041N  :783209:00:------:--</t>
  </si>
  <si>
    <t>21:0395:000623</t>
  </si>
  <si>
    <t>21:0132:000525</t>
  </si>
  <si>
    <t>21:0132:000525:0001:0001:00</t>
  </si>
  <si>
    <t>041N  :783210:00:------:--</t>
  </si>
  <si>
    <t>21:0395:000624</t>
  </si>
  <si>
    <t>21:0132:000526</t>
  </si>
  <si>
    <t>21:0132:000526:0001:0001:00</t>
  </si>
  <si>
    <t>041N  :783211:00:------:--</t>
  </si>
  <si>
    <t>21:0395:000625</t>
  </si>
  <si>
    <t>21:0132:000527</t>
  </si>
  <si>
    <t>21:0132:000527:0001:0001:00</t>
  </si>
  <si>
    <t>041N  :783212:00:------:--</t>
  </si>
  <si>
    <t>21:0395:000626</t>
  </si>
  <si>
    <t>21:0132:000528</t>
  </si>
  <si>
    <t>21:0132:000528:0001:0001:00</t>
  </si>
  <si>
    <t>041N  :783213:00:------:--</t>
  </si>
  <si>
    <t>21:0395:000627</t>
  </si>
  <si>
    <t>21:0132:000529</t>
  </si>
  <si>
    <t>21:0132:000529:0001:0001:00</t>
  </si>
  <si>
    <t>041N  :783214:00:------:--</t>
  </si>
  <si>
    <t>21:0395:000628</t>
  </si>
  <si>
    <t>21:0132:000530</t>
  </si>
  <si>
    <t>21:0132:000530:0001:0001:00</t>
  </si>
  <si>
    <t>041N  :783215:9B:------:--</t>
  </si>
  <si>
    <t>21:0395:000629</t>
  </si>
  <si>
    <t>041N  :783216:00:------:--</t>
  </si>
  <si>
    <t>21:0395:000630</t>
  </si>
  <si>
    <t>21:0132:000531</t>
  </si>
  <si>
    <t>21:0132:000531:0001:0001:00</t>
  </si>
  <si>
    <t>041N  :783217:00:------:--</t>
  </si>
  <si>
    <t>21:0395:000631</t>
  </si>
  <si>
    <t>21:0132:000532</t>
  </si>
  <si>
    <t>21:0132:000532:0001:0001:00</t>
  </si>
  <si>
    <t>041N  :783218:00:------:--</t>
  </si>
  <si>
    <t>21:0395:000632</t>
  </si>
  <si>
    <t>21:0132:000533</t>
  </si>
  <si>
    <t>21:0132:000533:0001:0001:00</t>
  </si>
  <si>
    <t>041N  :783219:00:------:--</t>
  </si>
  <si>
    <t>21:0395:000633</t>
  </si>
  <si>
    <t>21:0132:000534</t>
  </si>
  <si>
    <t>21:0132:000534:0001:0001:00</t>
  </si>
  <si>
    <t>041N  :783220:00:------:--</t>
  </si>
  <si>
    <t>21:0395:000634</t>
  </si>
  <si>
    <t>21:0132:000535</t>
  </si>
  <si>
    <t>21:0132:000535:0001:0001:00</t>
  </si>
  <si>
    <t>041N  :783221:80:783224:10</t>
  </si>
  <si>
    <t>21:0395:000635</t>
  </si>
  <si>
    <t>21:0132:000538</t>
  </si>
  <si>
    <t>21:0132:000538:0001:0001:02</t>
  </si>
  <si>
    <t>041N  :783222:00:------:--</t>
  </si>
  <si>
    <t>21:0395:000636</t>
  </si>
  <si>
    <t>21:0132:000536</t>
  </si>
  <si>
    <t>21:0132:000536:0001:0001:00</t>
  </si>
  <si>
    <t>041N  :783223:70:783224:10</t>
  </si>
  <si>
    <t>21:0395:000637</t>
  </si>
  <si>
    <t>21:0132:000537</t>
  </si>
  <si>
    <t>21:0132:000537:0001:0001:00</t>
  </si>
  <si>
    <t>041N  :783224:10:------:--</t>
  </si>
  <si>
    <t>21:0395:000638</t>
  </si>
  <si>
    <t>21:0132:000538:0001:0001:01</t>
  </si>
  <si>
    <t>041N  :783225:20:783224:10</t>
  </si>
  <si>
    <t>21:0395:000639</t>
  </si>
  <si>
    <t>21:0132:000538:0002:0001:00</t>
  </si>
  <si>
    <t>041N  :783226:00:------:--</t>
  </si>
  <si>
    <t>21:0395:000640</t>
  </si>
  <si>
    <t>21:0132:000539</t>
  </si>
  <si>
    <t>21:0132:000539:0001:0001:00</t>
  </si>
  <si>
    <t>041N  :783227:00:------:--</t>
  </si>
  <si>
    <t>21:0395:000641</t>
  </si>
  <si>
    <t>21:0132:000540</t>
  </si>
  <si>
    <t>21:0132:000540:0001:0001:00</t>
  </si>
  <si>
    <t>041N  :783228:00:------:--</t>
  </si>
  <si>
    <t>21:0395:000642</t>
  </si>
  <si>
    <t>21:0132:000541</t>
  </si>
  <si>
    <t>21:0132:000541:0001:0001:00</t>
  </si>
  <si>
    <t>041N  :783229:00:------:--</t>
  </si>
  <si>
    <t>21:0395:000643</t>
  </si>
  <si>
    <t>21:0132:000542</t>
  </si>
  <si>
    <t>21:0132:000542:0001:0001:00</t>
  </si>
  <si>
    <t>041N  :783230:00:------:--</t>
  </si>
  <si>
    <t>21:0395:000644</t>
  </si>
  <si>
    <t>21:0132:000543</t>
  </si>
  <si>
    <t>21:0132:000543:0001:0001:00</t>
  </si>
  <si>
    <t>041N  :783231:00:------:--</t>
  </si>
  <si>
    <t>21:0395:000645</t>
  </si>
  <si>
    <t>21:0132:000544</t>
  </si>
  <si>
    <t>21:0132:000544:0001:0001:00</t>
  </si>
  <si>
    <t>041N  :783232:00:------:--</t>
  </si>
  <si>
    <t>21:0395:000646</t>
  </si>
  <si>
    <t>21:0132:000545</t>
  </si>
  <si>
    <t>21:0132:000545:0001:0001:00</t>
  </si>
  <si>
    <t>041N  :783233:00:------:--</t>
  </si>
  <si>
    <t>21:0395:000647</t>
  </si>
  <si>
    <t>21:0132:000546</t>
  </si>
  <si>
    <t>21:0132:000546:0001:0001:00</t>
  </si>
  <si>
    <t>041N  :783234:00:------:--</t>
  </si>
  <si>
    <t>21:0395:000648</t>
  </si>
  <si>
    <t>21:0132:000547</t>
  </si>
  <si>
    <t>21:0132:000547:0001:0001:00</t>
  </si>
  <si>
    <t>041N  :783235:00:------:--</t>
  </si>
  <si>
    <t>21:0395:000649</t>
  </si>
  <si>
    <t>21:0132:000548</t>
  </si>
  <si>
    <t>21:0132:000548:0001:0001:00</t>
  </si>
  <si>
    <t>041N  :783236:00:------:--</t>
  </si>
  <si>
    <t>21:0395:000650</t>
  </si>
  <si>
    <t>21:0132:000549</t>
  </si>
  <si>
    <t>21:0132:000549:0001:0001:00</t>
  </si>
  <si>
    <t>041N  :783237:00:------:--</t>
  </si>
  <si>
    <t>21:0395:000651</t>
  </si>
  <si>
    <t>21:0132:000550</t>
  </si>
  <si>
    <t>21:0132:000550:0001:0001:00</t>
  </si>
  <si>
    <t>041N  :783238:9H:------:--</t>
  </si>
  <si>
    <t>21:0395:000652</t>
  </si>
  <si>
    <t>041N  :783239:00:------:--</t>
  </si>
  <si>
    <t>21:0395:000653</t>
  </si>
  <si>
    <t>21:0132:000551</t>
  </si>
  <si>
    <t>21:0132:000551:0001:0001:00</t>
  </si>
  <si>
    <t>041N  :783240:00:------:--</t>
  </si>
  <si>
    <t>21:0395:000654</t>
  </si>
  <si>
    <t>21:0132:000552</t>
  </si>
  <si>
    <t>21:0132:000552:0001:0001:00</t>
  </si>
  <si>
    <t>041N  :783241:80:783246:20</t>
  </si>
  <si>
    <t>21:0395:000655</t>
  </si>
  <si>
    <t>21:0132:000556</t>
  </si>
  <si>
    <t>21:0132:000556:0002:0001:02</t>
  </si>
  <si>
    <t>041N  :783242:00:------:--</t>
  </si>
  <si>
    <t>21:0395:000656</t>
  </si>
  <si>
    <t>21:0132:000553</t>
  </si>
  <si>
    <t>21:0132:000553:0001:0001:00</t>
  </si>
  <si>
    <t>041N  :783243:00:------:--</t>
  </si>
  <si>
    <t>21:0395:000657</t>
  </si>
  <si>
    <t>21:0132:000554</t>
  </si>
  <si>
    <t>21:0132:000554:0001:0001:00</t>
  </si>
  <si>
    <t>041N  :783244:70:783245:10</t>
  </si>
  <si>
    <t>21:0395:000658</t>
  </si>
  <si>
    <t>21:0132:000555</t>
  </si>
  <si>
    <t>21:0132:000555:0001:0001:00</t>
  </si>
  <si>
    <t>041N  :783245:10:------:--</t>
  </si>
  <si>
    <t>21:0395:000659</t>
  </si>
  <si>
    <t>21:0132:000556:0001:0001:00</t>
  </si>
  <si>
    <t>041N  :783246:20:783245:10</t>
  </si>
  <si>
    <t>21:0395:000660</t>
  </si>
  <si>
    <t>21:0132:000556:0002:0001:01</t>
  </si>
  <si>
    <t>041N  :783247:00:------:--</t>
  </si>
  <si>
    <t>21:0395:000661</t>
  </si>
  <si>
    <t>21:0132:000557</t>
  </si>
  <si>
    <t>21:0132:000557:0001:0001:00</t>
  </si>
  <si>
    <t>041N  :783248:00:------:--</t>
  </si>
  <si>
    <t>21:0395:000662</t>
  </si>
  <si>
    <t>21:0132:000558</t>
  </si>
  <si>
    <t>21:0132:000558:0001:0001:00</t>
  </si>
  <si>
    <t>041N  :783249:00:------:--</t>
  </si>
  <si>
    <t>21:0395:000663</t>
  </si>
  <si>
    <t>21:0132:000559</t>
  </si>
  <si>
    <t>21:0132:000559:0001:0001:00</t>
  </si>
  <si>
    <t>041N  :783250:00:------:--</t>
  </si>
  <si>
    <t>21:0395:000664</t>
  </si>
  <si>
    <t>21:0132:000560</t>
  </si>
  <si>
    <t>21:0132:000560:0001:0001:00</t>
  </si>
  <si>
    <t>041N  :783251:00:------:--</t>
  </si>
  <si>
    <t>21:0395:000665</t>
  </si>
  <si>
    <t>21:0132:000561</t>
  </si>
  <si>
    <t>21:0132:000561:0001:0001:00</t>
  </si>
  <si>
    <t>041N  :783252:00:------:--</t>
  </si>
  <si>
    <t>21:0395:000666</t>
  </si>
  <si>
    <t>21:0132:000562</t>
  </si>
  <si>
    <t>21:0132:000562:0001:0001:00</t>
  </si>
  <si>
    <t>041N  :783253:00:------:--</t>
  </si>
  <si>
    <t>21:0395:000667</t>
  </si>
  <si>
    <t>21:0132:000563</t>
  </si>
  <si>
    <t>21:0132:000563:0001:0001:00</t>
  </si>
  <si>
    <t>041N  :783254:00:------:--</t>
  </si>
  <si>
    <t>21:0395:000668</t>
  </si>
  <si>
    <t>21:0132:000564</t>
  </si>
  <si>
    <t>21:0132:000564:0001:0001:00</t>
  </si>
  <si>
    <t>041N  :783255:00:------:--</t>
  </si>
  <si>
    <t>21:0395:000669</t>
  </si>
  <si>
    <t>21:0132:000565</t>
  </si>
  <si>
    <t>21:0132:000565:0001:0001:00</t>
  </si>
  <si>
    <t>041N  :783256:00:------:--</t>
  </si>
  <si>
    <t>21:0395:000670</t>
  </si>
  <si>
    <t>21:0132:000566</t>
  </si>
  <si>
    <t>21:0132:000566:0001:0001:00</t>
  </si>
  <si>
    <t>041N  :783257:00:------:--</t>
  </si>
  <si>
    <t>21:0395:000671</t>
  </si>
  <si>
    <t>21:0132:000567</t>
  </si>
  <si>
    <t>21:0132:000567:0001:0001:00</t>
  </si>
  <si>
    <t>041N  :783258:00:------:--</t>
  </si>
  <si>
    <t>21:0395:000672</t>
  </si>
  <si>
    <t>21:0132:000568</t>
  </si>
  <si>
    <t>21:0132:000568:0001:0001:00</t>
  </si>
  <si>
    <t>041N  :783259:00:------:--</t>
  </si>
  <si>
    <t>21:0395:000673</t>
  </si>
  <si>
    <t>21:0132:000569</t>
  </si>
  <si>
    <t>21:0132:000569:0001:0001:00</t>
  </si>
  <si>
    <t>041N  :783260:9F:------:--</t>
  </si>
  <si>
    <t>21:0395:000674</t>
  </si>
  <si>
    <t>041N  :783261:80:783266:20</t>
  </si>
  <si>
    <t>21:0395:000675</t>
  </si>
  <si>
    <t>21:0132:000573</t>
  </si>
  <si>
    <t>21:0132:000573:0002:0001:02</t>
  </si>
  <si>
    <t>041N  :783262:00:------:--</t>
  </si>
  <si>
    <t>21:0395:000676</t>
  </si>
  <si>
    <t>21:0132:000570</t>
  </si>
  <si>
    <t>21:0132:000570:0001:0001:00</t>
  </si>
  <si>
    <t>041N  :783263:00:------:--</t>
  </si>
  <si>
    <t>21:0395:000677</t>
  </si>
  <si>
    <t>21:0132:000571</t>
  </si>
  <si>
    <t>21:0132:000571:0001:0001:00</t>
  </si>
  <si>
    <t>041N  :783264:70:783265:10</t>
  </si>
  <si>
    <t>21:0395:000678</t>
  </si>
  <si>
    <t>21:0132:000572</t>
  </si>
  <si>
    <t>21:0132:000572:0001:0001:00</t>
  </si>
  <si>
    <t>041N  :783265:10:------:--</t>
  </si>
  <si>
    <t>21:0395:000679</t>
  </si>
  <si>
    <t>21:0132:000573:0001:0001:00</t>
  </si>
  <si>
    <t>041N  :783266:20:783265:10</t>
  </si>
  <si>
    <t>21:0395:000680</t>
  </si>
  <si>
    <t>21:0132:000573:0002:0001:01</t>
  </si>
  <si>
    <t>041N  :783267:00:------:--</t>
  </si>
  <si>
    <t>21:0395:000681</t>
  </si>
  <si>
    <t>21:0132:000574</t>
  </si>
  <si>
    <t>21:0132:000574:0001:0001:00</t>
  </si>
  <si>
    <t>041N  :783268:00:------:--</t>
  </si>
  <si>
    <t>21:0395:000682</t>
  </si>
  <si>
    <t>21:0132:000575</t>
  </si>
  <si>
    <t>21:0132:000575:0001:0001:00</t>
  </si>
  <si>
    <t>041N  :783269:00:------:--</t>
  </si>
  <si>
    <t>21:0395:000683</t>
  </si>
  <si>
    <t>21:0132:000576</t>
  </si>
  <si>
    <t>21:0132:000576:0001:0001:00</t>
  </si>
  <si>
    <t>041N  :783270:00:------:--</t>
  </si>
  <si>
    <t>21:0395:000684</t>
  </si>
  <si>
    <t>21:0132:000577</t>
  </si>
  <si>
    <t>21:0132:000577:0001:0001:00</t>
  </si>
  <si>
    <t>041N  :783271:00:------:--</t>
  </si>
  <si>
    <t>21:0395:000685</t>
  </si>
  <si>
    <t>21:0132:000578</t>
  </si>
  <si>
    <t>21:0132:000578:0001:0001:00</t>
  </si>
  <si>
    <t>041N  :783272:00:------:--</t>
  </si>
  <si>
    <t>21:0395:000686</t>
  </si>
  <si>
    <t>21:0132:000579</t>
  </si>
  <si>
    <t>21:0132:000579:0001:0001:00</t>
  </si>
  <si>
    <t>041N  :783273:9B:------:--</t>
  </si>
  <si>
    <t>21:0395:000687</t>
  </si>
  <si>
    <t>041N  :783274:00:------:--</t>
  </si>
  <si>
    <t>21:0395:000688</t>
  </si>
  <si>
    <t>21:0132:000580</t>
  </si>
  <si>
    <t>21:0132:000580:0001:0001:00</t>
  </si>
  <si>
    <t>041N  :783275:00:------:--</t>
  </si>
  <si>
    <t>21:0395:000689</t>
  </si>
  <si>
    <t>21:0132:000581</t>
  </si>
  <si>
    <t>21:0132:000581:0001:0001:00</t>
  </si>
  <si>
    <t>041N  :783276:00:------:--</t>
  </si>
  <si>
    <t>21:0395:000690</t>
  </si>
  <si>
    <t>21:0132:000582</t>
  </si>
  <si>
    <t>21:0132:000582:0001:0001:00</t>
  </si>
  <si>
    <t>041N  :783277:00:------:--</t>
  </si>
  <si>
    <t>21:0395:000691</t>
  </si>
  <si>
    <t>21:0132:000583</t>
  </si>
  <si>
    <t>21:0132:000583:0001:0001:00</t>
  </si>
  <si>
    <t>041N  :783278:00:------:--</t>
  </si>
  <si>
    <t>21:0395:000692</t>
  </si>
  <si>
    <t>21:0132:000584</t>
  </si>
  <si>
    <t>21:0132:000584:0001:0001:00</t>
  </si>
  <si>
    <t>041N  :783279:00:------:--</t>
  </si>
  <si>
    <t>21:0395:000693</t>
  </si>
  <si>
    <t>21:0132:000585</t>
  </si>
  <si>
    <t>21:0132:000585:0001:0001:00</t>
  </si>
  <si>
    <t>041N  :783280:00:------:--</t>
  </si>
  <si>
    <t>21:0395:000694</t>
  </si>
  <si>
    <t>21:0132:000586</t>
  </si>
  <si>
    <t>21:0132:000586:0001:0001:00</t>
  </si>
  <si>
    <t>041N  :783281:80:783287:20</t>
  </si>
  <si>
    <t>21:0395:000695</t>
  </si>
  <si>
    <t>21:0132:000590</t>
  </si>
  <si>
    <t>21:0132:000590:0002:0001:02</t>
  </si>
  <si>
    <t>041N  :783282:00:------:--</t>
  </si>
  <si>
    <t>21:0395:000696</t>
  </si>
  <si>
    <t>21:0132:000587</t>
  </si>
  <si>
    <t>21:0132:000587:0001:0001:00</t>
  </si>
  <si>
    <t>041N  :783283:00:------:--</t>
  </si>
  <si>
    <t>21:0395:000697</t>
  </si>
  <si>
    <t>21:0132:000588</t>
  </si>
  <si>
    <t>21:0132:000588:0001:0001:00</t>
  </si>
  <si>
    <t>041N  :783284:9G:------:--</t>
  </si>
  <si>
    <t>21:0395:000698</t>
  </si>
  <si>
    <t>041N  :783285:70:783286:10</t>
  </si>
  <si>
    <t>21:0395:000699</t>
  </si>
  <si>
    <t>21:0132:000589</t>
  </si>
  <si>
    <t>21:0132:000589:0001:0001:00</t>
  </si>
  <si>
    <t>041N  :783286:10:------:--</t>
  </si>
  <si>
    <t>21:0395:000700</t>
  </si>
  <si>
    <t>21:0132:000590:0001:0001:00</t>
  </si>
  <si>
    <t>041N  :783287:20:783286:10</t>
  </si>
  <si>
    <t>21:0395:000701</t>
  </si>
  <si>
    <t>21:0132:000590:0002:0001:01</t>
  </si>
  <si>
    <t>041N  :783288:00:------:--</t>
  </si>
  <si>
    <t>21:0395:000702</t>
  </si>
  <si>
    <t>21:0132:000591</t>
  </si>
  <si>
    <t>21:0132:000591:0001:0001:00</t>
  </si>
  <si>
    <t>041N  :783289:00:------:--</t>
  </si>
  <si>
    <t>21:0395:000703</t>
  </si>
  <si>
    <t>21:0132:000592</t>
  </si>
  <si>
    <t>21:0132:000592:0001:0001:00</t>
  </si>
  <si>
    <t>041N  :783290:00:------:--</t>
  </si>
  <si>
    <t>21:0395:000704</t>
  </si>
  <si>
    <t>21:0132:000593</t>
  </si>
  <si>
    <t>21:0132:000593:0001:0001:00</t>
  </si>
  <si>
    <t>041N  :783291:00:------:--</t>
  </si>
  <si>
    <t>21:0395:000705</t>
  </si>
  <si>
    <t>21:0132:000594</t>
  </si>
  <si>
    <t>21:0132:000594:0001:0001:00</t>
  </si>
  <si>
    <t>041N  :783292:00:------:--</t>
  </si>
  <si>
    <t>21:0395:000706</t>
  </si>
  <si>
    <t>21:0132:000595</t>
  </si>
  <si>
    <t>21:0132:000595:0001:0001:00</t>
  </si>
  <si>
    <t>041N  :783293:00:------:--</t>
  </si>
  <si>
    <t>21:0395:000707</t>
  </si>
  <si>
    <t>21:0132:000596</t>
  </si>
  <si>
    <t>21:0132:000596:0001:0001:00</t>
  </si>
  <si>
    <t>041N  :783294:00:------:--</t>
  </si>
  <si>
    <t>21:0395:000708</t>
  </si>
  <si>
    <t>21:0132:000597</t>
  </si>
  <si>
    <t>21:0132:000597:0001:0001:00</t>
  </si>
  <si>
    <t>041N  :783295:00:------:--</t>
  </si>
  <si>
    <t>21:0395:000709</t>
  </si>
  <si>
    <t>21:0132:000598</t>
  </si>
  <si>
    <t>21:0132:000598:0001:0001:00</t>
  </si>
  <si>
    <t>041N  :783296:00:------:--</t>
  </si>
  <si>
    <t>21:0395:000710</t>
  </si>
  <si>
    <t>21:0132:000599</t>
  </si>
  <si>
    <t>21:0132:000599:0001:0001:00</t>
  </si>
  <si>
    <t>041N  :783297:00:------:--</t>
  </si>
  <si>
    <t>21:0395:000711</t>
  </si>
  <si>
    <t>21:0132:000600</t>
  </si>
  <si>
    <t>21:0132:000600:0001:0001:00</t>
  </si>
  <si>
    <t>041N  :783298:00:------:--</t>
  </si>
  <si>
    <t>21:0395:000712</t>
  </si>
  <si>
    <t>21:0132:000601</t>
  </si>
  <si>
    <t>21:0132:000601:0001:0001:00</t>
  </si>
  <si>
    <t>041N  :783299:00:------:--</t>
  </si>
  <si>
    <t>21:0395:000713</t>
  </si>
  <si>
    <t>21:0132:000602</t>
  </si>
  <si>
    <t>21:0132:000602:0001:0001:00</t>
  </si>
  <si>
    <t>041N  :783300:00:------:--</t>
  </si>
  <si>
    <t>21:0395:000714</t>
  </si>
  <si>
    <t>21:0132:000603</t>
  </si>
  <si>
    <t>21:0132:000603:0001:0001:00</t>
  </si>
  <si>
    <t>041N  :783301:80:783304:10</t>
  </si>
  <si>
    <t>21:0395:000715</t>
  </si>
  <si>
    <t>21:0132:000605</t>
  </si>
  <si>
    <t>21:0132:000605:0001:0001:02</t>
  </si>
  <si>
    <t>041N  :783302:9G:------:--</t>
  </si>
  <si>
    <t>21:0395:000716</t>
  </si>
  <si>
    <t>041N  :783303:70:783304:10</t>
  </si>
  <si>
    <t>21:0395:000717</t>
  </si>
  <si>
    <t>21:0132:000604</t>
  </si>
  <si>
    <t>21:0132:000604:0001:0001:00</t>
  </si>
  <si>
    <t>041N  :783304:10:------:--</t>
  </si>
  <si>
    <t>21:0395:000718</t>
  </si>
  <si>
    <t>21:0132:000605:0001:0001:01</t>
  </si>
  <si>
    <t>041N  :783305:20:783304:10</t>
  </si>
  <si>
    <t>21:0395:000719</t>
  </si>
  <si>
    <t>21:0132:000605:0002:0001:00</t>
  </si>
  <si>
    <t>041N  :783306:00:------:--</t>
  </si>
  <si>
    <t>21:0395:000720</t>
  </si>
  <si>
    <t>21:0132:000606</t>
  </si>
  <si>
    <t>21:0132:000606:0001:0001:00</t>
  </si>
  <si>
    <t>041N  :783307:00:------:--</t>
  </si>
  <si>
    <t>21:0395:000721</t>
  </si>
  <si>
    <t>21:0132:000607</t>
  </si>
  <si>
    <t>21:0132:000607:0001:0001:00</t>
  </si>
  <si>
    <t>041N  :783308:00:------:--</t>
  </si>
  <si>
    <t>21:0395:000722</t>
  </si>
  <si>
    <t>21:0132:000608</t>
  </si>
  <si>
    <t>21:0132:000608:0001:0001:00</t>
  </si>
  <si>
    <t>041N  :783309:00:------:--</t>
  </si>
  <si>
    <t>21:0395:000723</t>
  </si>
  <si>
    <t>21:0132:000609</t>
  </si>
  <si>
    <t>21:0132:000609:0001:0001:00</t>
  </si>
  <si>
    <t>041N  :783310:00:------:--</t>
  </si>
  <si>
    <t>21:0395:000724</t>
  </si>
  <si>
    <t>21:0132:000610</t>
  </si>
  <si>
    <t>21:0132:000610:0001:0001:00</t>
  </si>
  <si>
    <t>041N  :783311:00:------:--</t>
  </si>
  <si>
    <t>21:0395:000725</t>
  </si>
  <si>
    <t>21:0132:000611</t>
  </si>
  <si>
    <t>21:0132:000611:0001:0001:00</t>
  </si>
  <si>
    <t>041N  :783312:00:------:--</t>
  </si>
  <si>
    <t>21:0395:000726</t>
  </si>
  <si>
    <t>21:0132:000612</t>
  </si>
  <si>
    <t>21:0132:000612:0001:0001:00</t>
  </si>
  <si>
    <t>041N  :783313:00:------:--</t>
  </si>
  <si>
    <t>21:0395:000727</t>
  </si>
  <si>
    <t>21:0132:000613</t>
  </si>
  <si>
    <t>21:0132:000613:0001:0001:00</t>
  </si>
  <si>
    <t>041N  :783314:00:------:--</t>
  </si>
  <si>
    <t>21:0395:000728</t>
  </si>
  <si>
    <t>21:0132:000614</t>
  </si>
  <si>
    <t>21:0132:000614:0001:0001:00</t>
  </si>
  <si>
    <t>041N  :783315:00:------:--</t>
  </si>
  <si>
    <t>21:0395:000729</t>
  </si>
  <si>
    <t>21:0132:000615</t>
  </si>
  <si>
    <t>21:0132:000615:0001:0001:00</t>
  </si>
  <si>
    <t>041N  :783316:00:------:--</t>
  </si>
  <si>
    <t>21:0395:000730</t>
  </si>
  <si>
    <t>21:0132:000616</t>
  </si>
  <si>
    <t>21:0132:000616:0001:0001:00</t>
  </si>
  <si>
    <t>041N  :783317:00:------:--</t>
  </si>
  <si>
    <t>21:0395:000731</t>
  </si>
  <si>
    <t>21:0132:000617</t>
  </si>
  <si>
    <t>21:0132:000617:0001:0001:00</t>
  </si>
  <si>
    <t>041N  :783318:00:------:--</t>
  </si>
  <si>
    <t>21:0395:000732</t>
  </si>
  <si>
    <t>21:0132:000618</t>
  </si>
  <si>
    <t>21:0132:000618:0001:0001:00</t>
  </si>
  <si>
    <t>041N  :783319:00:------:--</t>
  </si>
  <si>
    <t>21:0395:000733</t>
  </si>
  <si>
    <t>21:0132:000619</t>
  </si>
  <si>
    <t>21:0132:000619:0001:0001:00</t>
  </si>
  <si>
    <t>041N  :783320:00:------:--</t>
  </si>
  <si>
    <t>21:0395:000734</t>
  </si>
  <si>
    <t>21:0132:000620</t>
  </si>
  <si>
    <t>21:0132:000620:0001:0001:00</t>
  </si>
  <si>
    <t>041N  :783321:80:783327:20</t>
  </si>
  <si>
    <t>21:0395:000735</t>
  </si>
  <si>
    <t>21:0132:000624</t>
  </si>
  <si>
    <t>21:0132:000624:0002:0001:02</t>
  </si>
  <si>
    <t>041N  :783322:00:------:--</t>
  </si>
  <si>
    <t>21:0395:000736</t>
  </si>
  <si>
    <t>21:0132:000621</t>
  </si>
  <si>
    <t>21:0132:000621:0001:0001:00</t>
  </si>
  <si>
    <t>041N  :783323:9B:------:--</t>
  </si>
  <si>
    <t>21:0395:000737</t>
  </si>
  <si>
    <t>041N  :783324:00:------:--</t>
  </si>
  <si>
    <t>21:0395:000738</t>
  </si>
  <si>
    <t>21:0132:000622</t>
  </si>
  <si>
    <t>21:0132:000622:0001:0001:00</t>
  </si>
  <si>
    <t>041N  :783325:70:783326:10</t>
  </si>
  <si>
    <t>21:0395:000739</t>
  </si>
  <si>
    <t>21:0132:000623</t>
  </si>
  <si>
    <t>21:0132:000623:0001:0001:00</t>
  </si>
  <si>
    <t>041N  :783326:10:------:--</t>
  </si>
  <si>
    <t>21:0395:000740</t>
  </si>
  <si>
    <t>21:0132:000624:0001:0001:00</t>
  </si>
  <si>
    <t>041N  :783327:20:783326:10</t>
  </si>
  <si>
    <t>21:0395:000741</t>
  </si>
  <si>
    <t>21:0132:000624:0002:0001:01</t>
  </si>
  <si>
    <t>041N  :783328:00:------:--</t>
  </si>
  <si>
    <t>21:0395:000742</t>
  </si>
  <si>
    <t>21:0132:000625</t>
  </si>
  <si>
    <t>21:0132:000625:0001:0001:00</t>
  </si>
  <si>
    <t>041N  :783329:00:------:--</t>
  </si>
  <si>
    <t>21:0395:000743</t>
  </si>
  <si>
    <t>21:0132:000626</t>
  </si>
  <si>
    <t>21:0132:000626:0001:0001:00</t>
  </si>
  <si>
    <t>041N  :783330:00:------:--</t>
  </si>
  <si>
    <t>21:0395:000744</t>
  </si>
  <si>
    <t>21:0132:000627</t>
  </si>
  <si>
    <t>21:0132:000627:0001:0001:00</t>
  </si>
  <si>
    <t>041N  :783331:00:------:--</t>
  </si>
  <si>
    <t>21:0395:000745</t>
  </si>
  <si>
    <t>21:0132:000628</t>
  </si>
  <si>
    <t>21:0132:000628:0001:0001:00</t>
  </si>
  <si>
    <t>041N  :783332:00:------:--</t>
  </si>
  <si>
    <t>21:0395:000746</t>
  </si>
  <si>
    <t>21:0132:000629</t>
  </si>
  <si>
    <t>21:0132:000629:0001:0001:00</t>
  </si>
  <si>
    <t>041N  :783333:00:------:--</t>
  </si>
  <si>
    <t>21:0395:000747</t>
  </si>
  <si>
    <t>21:0132:000630</t>
  </si>
  <si>
    <t>21:0132:000630:0001:0001:00</t>
  </si>
  <si>
    <t>041N  :783334:00:------:--</t>
  </si>
  <si>
    <t>21:0395:000748</t>
  </si>
  <si>
    <t>21:0132:000631</t>
  </si>
  <si>
    <t>21:0132:000631:0001:0001:00</t>
  </si>
  <si>
    <t>041N  :783335:00:------:--</t>
  </si>
  <si>
    <t>21:0395:000749</t>
  </si>
  <si>
    <t>21:0132:000632</t>
  </si>
  <si>
    <t>21:0132:000632:0001:0001:00</t>
  </si>
  <si>
    <t>041N  :783336:00:------:--</t>
  </si>
  <si>
    <t>21:0395:000750</t>
  </si>
  <si>
    <t>21:0132:000633</t>
  </si>
  <si>
    <t>21:0132:000633:0001:0001:00</t>
  </si>
  <si>
    <t>041N  :783337:00:------:--</t>
  </si>
  <si>
    <t>21:0395:000751</t>
  </si>
  <si>
    <t>21:0132:000634</t>
  </si>
  <si>
    <t>21:0132:000634:0001:0001:00</t>
  </si>
  <si>
    <t>041N  :783338:00:------:--</t>
  </si>
  <si>
    <t>21:0395:000752</t>
  </si>
  <si>
    <t>21:0132:000635</t>
  </si>
  <si>
    <t>21:0132:000635:0001:0001:00</t>
  </si>
  <si>
    <t>041N  :783339:00:------:--</t>
  </si>
  <si>
    <t>21:0395:000753</t>
  </si>
  <si>
    <t>21:0132:000636</t>
  </si>
  <si>
    <t>21:0132:000636:0001:0001:00</t>
  </si>
  <si>
    <t>041N  :783340:00:------:--</t>
  </si>
  <si>
    <t>21:0395:000754</t>
  </si>
  <si>
    <t>21:0132:000637</t>
  </si>
  <si>
    <t>21:0132:000637:0001:0001:00</t>
  </si>
  <si>
    <t>041N  :783341:80:783347:20</t>
  </si>
  <si>
    <t>21:0395:000755</t>
  </si>
  <si>
    <t>21:0132:000642</t>
  </si>
  <si>
    <t>21:0132:000642:0002:0001:02</t>
  </si>
  <si>
    <t>041N  :783342:00:------:--</t>
  </si>
  <si>
    <t>21:0395:000756</t>
  </si>
  <si>
    <t>21:0132:000638</t>
  </si>
  <si>
    <t>21:0132:000638:0001:0001:00</t>
  </si>
  <si>
    <t>041N  :783343:00:------:--</t>
  </si>
  <si>
    <t>21:0395:000757</t>
  </si>
  <si>
    <t>21:0132:000639</t>
  </si>
  <si>
    <t>21:0132:000639:0001:0001:00</t>
  </si>
  <si>
    <t>041N  :783344:00:------:--</t>
  </si>
  <si>
    <t>21:0395:000758</t>
  </si>
  <si>
    <t>21:0132:000640</t>
  </si>
  <si>
    <t>21:0132:000640:0001:0001:00</t>
  </si>
  <si>
    <t>041N  :783345:70:783346:10</t>
  </si>
  <si>
    <t>21:0395:000759</t>
  </si>
  <si>
    <t>21:0132:000641</t>
  </si>
  <si>
    <t>21:0132:000641:0001:0001:00</t>
  </si>
  <si>
    <t>041N  :783346:10:------:--</t>
  </si>
  <si>
    <t>21:0395:000760</t>
  </si>
  <si>
    <t>21:0132:000642:0001:0001:00</t>
  </si>
  <si>
    <t>041N  :783347:20:783346:10</t>
  </si>
  <si>
    <t>21:0395:000761</t>
  </si>
  <si>
    <t>21:0132:000642:0002:0001:01</t>
  </si>
  <si>
    <t>041N  :783348:00:------:--</t>
  </si>
  <si>
    <t>21:0395:000762</t>
  </si>
  <si>
    <t>21:0132:000643</t>
  </si>
  <si>
    <t>21:0132:000643:0001:0001:00</t>
  </si>
  <si>
    <t>041N  :783349:00:------:--</t>
  </si>
  <si>
    <t>21:0395:000763</t>
  </si>
  <si>
    <t>21:0132:000644</t>
  </si>
  <si>
    <t>21:0132:000644:0001:0001:00</t>
  </si>
  <si>
    <t>041N  :783350:00:------:--</t>
  </si>
  <si>
    <t>21:0395:000764</t>
  </si>
  <si>
    <t>21:0132:000645</t>
  </si>
  <si>
    <t>21:0132:000645:0001:0001:00</t>
  </si>
  <si>
    <t>041N  :783351:00:------:--</t>
  </si>
  <si>
    <t>21:0395:000765</t>
  </si>
  <si>
    <t>21:0132:000646</t>
  </si>
  <si>
    <t>21:0132:000646:0001:0001:00</t>
  </si>
  <si>
    <t>041N  :783352:00:------:--</t>
  </si>
  <si>
    <t>21:0395:000766</t>
  </si>
  <si>
    <t>21:0132:000647</t>
  </si>
  <si>
    <t>21:0132:000647:0001:0001:00</t>
  </si>
  <si>
    <t>041N  :783353:00:------:--</t>
  </si>
  <si>
    <t>21:0395:000767</t>
  </si>
  <si>
    <t>21:0132:000648</t>
  </si>
  <si>
    <t>21:0132:000648:0001:0001:00</t>
  </si>
  <si>
    <t>041N  :783354:00:------:--</t>
  </si>
  <si>
    <t>21:0395:000768</t>
  </si>
  <si>
    <t>21:0132:000649</t>
  </si>
  <si>
    <t>21:0132:000649:0001:0001:00</t>
  </si>
  <si>
    <t>041N  :783355:00:------:--</t>
  </si>
  <si>
    <t>21:0395:000769</t>
  </si>
  <si>
    <t>21:0132:000650</t>
  </si>
  <si>
    <t>21:0132:000650:0001:0001:00</t>
  </si>
  <si>
    <t>041N  :783356:9F:------:--</t>
  </si>
  <si>
    <t>21:0395:000770</t>
  </si>
  <si>
    <t>041N  :783357:00:------:--</t>
  </si>
  <si>
    <t>21:0395:000771</t>
  </si>
  <si>
    <t>21:0132:000651</t>
  </si>
  <si>
    <t>21:0132:000651:0001:0001:00</t>
  </si>
  <si>
    <t>041N  :783358:00:------:--</t>
  </si>
  <si>
    <t>21:0395:000772</t>
  </si>
  <si>
    <t>21:0132:000652</t>
  </si>
  <si>
    <t>21:0132:000652:0001:0001:00</t>
  </si>
  <si>
    <t>041N  :783359:00:------:--</t>
  </si>
  <si>
    <t>21:0395:000773</t>
  </si>
  <si>
    <t>21:0132:000653</t>
  </si>
  <si>
    <t>21:0132:000653:0001:0001:00</t>
  </si>
  <si>
    <t>041N  :783360:00:------:--</t>
  </si>
  <si>
    <t>21:0395:000774</t>
  </si>
  <si>
    <t>21:0132:000654</t>
  </si>
  <si>
    <t>21:0132:000654:0001:0001:00</t>
  </si>
  <si>
    <t>041N  :783361:80:783364:10</t>
  </si>
  <si>
    <t>21:0395:000775</t>
  </si>
  <si>
    <t>21:0132:000657</t>
  </si>
  <si>
    <t>21:0132:000657:0001:0001:02</t>
  </si>
  <si>
    <t>041N  :783362:00:------:--</t>
  </si>
  <si>
    <t>21:0395:000776</t>
  </si>
  <si>
    <t>21:0132:000655</t>
  </si>
  <si>
    <t>21:0132:000655:0001:0001:00</t>
  </si>
  <si>
    <t>041N  :783363:70:783364:10</t>
  </si>
  <si>
    <t>21:0395:000777</t>
  </si>
  <si>
    <t>21:0132:000656</t>
  </si>
  <si>
    <t>21:0132:000656:0001:0001:00</t>
  </si>
  <si>
    <t>041N  :783364:10:------:--</t>
  </si>
  <si>
    <t>21:0395:000778</t>
  </si>
  <si>
    <t>21:0132:000657:0001:0001:01</t>
  </si>
  <si>
    <t>041N  :783365:20:783364:10</t>
  </si>
  <si>
    <t>21:0395:000779</t>
  </si>
  <si>
    <t>21:0132:000657:0002:0001:00</t>
  </si>
  <si>
    <t>041N  :783366:00:------:--</t>
  </si>
  <si>
    <t>21:0395:000780</t>
  </si>
  <si>
    <t>21:0132:000658</t>
  </si>
  <si>
    <t>21:0132:000658:0001:0001:00</t>
  </si>
  <si>
    <t>041N  :783367:00:------:--</t>
  </si>
  <si>
    <t>21:0395:000781</t>
  </si>
  <si>
    <t>21:0132:000659</t>
  </si>
  <si>
    <t>21:0132:000659:0001:0001:00</t>
  </si>
  <si>
    <t>041N  :783368:9H:------:--</t>
  </si>
  <si>
    <t>21:0395:000782</t>
  </si>
  <si>
    <t>041N  :783369:00:------:--</t>
  </si>
  <si>
    <t>21:0395:000783</t>
  </si>
  <si>
    <t>21:0132:000660</t>
  </si>
  <si>
    <t>21:0132:000660:0001:0001:00</t>
  </si>
  <si>
    <t>041N  :783370:00:------:--</t>
  </si>
  <si>
    <t>21:0395:000784</t>
  </si>
  <si>
    <t>21:0132:000661</t>
  </si>
  <si>
    <t>21:0132:000661:0001:0001:00</t>
  </si>
  <si>
    <t>041N  :783371:00:------:--</t>
  </si>
  <si>
    <t>21:0395:000785</t>
  </si>
  <si>
    <t>21:0132:000662</t>
  </si>
  <si>
    <t>21:0132:000662:0001:0001:00</t>
  </si>
  <si>
    <t>041N  :783372:00:------:--</t>
  </si>
  <si>
    <t>21:0395:000786</t>
  </si>
  <si>
    <t>21:0132:000663</t>
  </si>
  <si>
    <t>21:0132:000663:0001:0001:00</t>
  </si>
  <si>
    <t>041N  :783373:00:------:--</t>
  </si>
  <si>
    <t>21:0395:000787</t>
  </si>
  <si>
    <t>21:0132:000664</t>
  </si>
  <si>
    <t>21:0132:000664:0001:0001:00</t>
  </si>
  <si>
    <t>041N  :783374:00:------:--</t>
  </si>
  <si>
    <t>21:0395:000788</t>
  </si>
  <si>
    <t>21:0132:000665</t>
  </si>
  <si>
    <t>21:0132:000665:0001:0001:00</t>
  </si>
  <si>
    <t>041N  :783375:00:------:--</t>
  </si>
  <si>
    <t>21:0395:000789</t>
  </si>
  <si>
    <t>21:0132:000666</t>
  </si>
  <si>
    <t>21:0132:000666:0001:0001:00</t>
  </si>
  <si>
    <t>041N  :783376:00:------:--</t>
  </si>
  <si>
    <t>21:0395:000790</t>
  </si>
  <si>
    <t>21:0132:000667</t>
  </si>
  <si>
    <t>21:0132:000667:0001:0001:00</t>
  </si>
  <si>
    <t>041N  :783377:00:------:--</t>
  </si>
  <si>
    <t>21:0395:000791</t>
  </si>
  <si>
    <t>21:0132:000668</t>
  </si>
  <si>
    <t>21:0132:000668:0001:0001:00</t>
  </si>
  <si>
    <t>041N  :783378:00:------:--</t>
  </si>
  <si>
    <t>21:0395:000792</t>
  </si>
  <si>
    <t>21:0132:000669</t>
  </si>
  <si>
    <t>21:0132:000669:0001:0001:00</t>
  </si>
  <si>
    <t>041N  :783379:00:------:--</t>
  </si>
  <si>
    <t>21:0395:000793</t>
  </si>
  <si>
    <t>21:0132:000670</t>
  </si>
  <si>
    <t>21:0132:000670:0001:0001:00</t>
  </si>
  <si>
    <t>041N  :783380:00:------:--</t>
  </si>
  <si>
    <t>21:0395:000794</t>
  </si>
  <si>
    <t>21:0132:000671</t>
  </si>
  <si>
    <t>21:0132:000671:0001:0001:00</t>
  </si>
  <si>
    <t>041N  :783381:80:783385:10</t>
  </si>
  <si>
    <t>21:0395:000795</t>
  </si>
  <si>
    <t>21:0132:000675</t>
  </si>
  <si>
    <t>21:0132:000675:0001:0001:02</t>
  </si>
  <si>
    <t>041N  :783382:00:------:--</t>
  </si>
  <si>
    <t>21:0395:000796</t>
  </si>
  <si>
    <t>21:0132:000672</t>
  </si>
  <si>
    <t>21:0132:000672:0001:0001:00</t>
  </si>
  <si>
    <t>041N  :783383:00:------:--</t>
  </si>
  <si>
    <t>21:0395:000797</t>
  </si>
  <si>
    <t>21:0132:000673</t>
  </si>
  <si>
    <t>21:0132:000673:0001:0001:00</t>
  </si>
  <si>
    <t>041N  :783384:70:783385:10</t>
  </si>
  <si>
    <t>21:0395:000798</t>
  </si>
  <si>
    <t>21:0132:000674</t>
  </si>
  <si>
    <t>21:0132:000674:0001:0001:00</t>
  </si>
  <si>
    <t>041N  :783385:10:------:--</t>
  </si>
  <si>
    <t>21:0395:000799</t>
  </si>
  <si>
    <t>21:0132:000675:0001:0001:01</t>
  </si>
  <si>
    <t>041N  :783386:20:783385:10</t>
  </si>
  <si>
    <t>21:0395:000800</t>
  </si>
  <si>
    <t>21:0132:000675:0002:0001:00</t>
  </si>
  <si>
    <t>041N  :783387:00:------:--</t>
  </si>
  <si>
    <t>21:0395:000801</t>
  </si>
  <si>
    <t>21:0132:000676</t>
  </si>
  <si>
    <t>21:0132:000676:0001:0001:00</t>
  </si>
  <si>
    <t>041N  :783388:00:------:--</t>
  </si>
  <si>
    <t>21:0395:000802</t>
  </si>
  <si>
    <t>21:0132:000677</t>
  </si>
  <si>
    <t>21:0132:000677:0001:0001:00</t>
  </si>
  <si>
    <t>041N  :783389:00:------:--</t>
  </si>
  <si>
    <t>21:0395:000803</t>
  </si>
  <si>
    <t>21:0132:000678</t>
  </si>
  <si>
    <t>21:0132:000678:0001:0001:00</t>
  </si>
  <si>
    <t>041N  :783390:00:------:--</t>
  </si>
  <si>
    <t>21:0395:000804</t>
  </si>
  <si>
    <t>21:0132:000679</t>
  </si>
  <si>
    <t>21:0132:000679:0001:0001:00</t>
  </si>
  <si>
    <t>041N  :783391:00:------:--</t>
  </si>
  <si>
    <t>21:0395:000805</t>
  </si>
  <si>
    <t>21:0132:000680</t>
  </si>
  <si>
    <t>21:0132:000680:0001:0001:00</t>
  </si>
  <si>
    <t>041N  :783392:00:------:--</t>
  </si>
  <si>
    <t>21:0395:000806</t>
  </si>
  <si>
    <t>21:0132:000681</t>
  </si>
  <si>
    <t>21:0132:000681:0001:0001:00</t>
  </si>
  <si>
    <t>041N  :783393:00:------:--</t>
  </si>
  <si>
    <t>21:0395:000807</t>
  </si>
  <si>
    <t>21:0132:000682</t>
  </si>
  <si>
    <t>21:0132:000682:0001:0001:00</t>
  </si>
  <si>
    <t>041N  :783394:00:------:--</t>
  </si>
  <si>
    <t>21:0395:000808</t>
  </si>
  <si>
    <t>21:0132:000683</t>
  </si>
  <si>
    <t>21:0132:000683:0001:0001:00</t>
  </si>
  <si>
    <t>041N  :783395:9H:------:--</t>
  </si>
  <si>
    <t>21:0395:000809</t>
  </si>
  <si>
    <t>041N  :783396:00:------:--</t>
  </si>
  <si>
    <t>21:0395:000810</t>
  </si>
  <si>
    <t>21:0132:000684</t>
  </si>
  <si>
    <t>21:0132:000684:0001:0001:00</t>
  </si>
  <si>
    <t>041N  :783397:00:------:--</t>
  </si>
  <si>
    <t>21:0395:000811</t>
  </si>
  <si>
    <t>21:0132:000685</t>
  </si>
  <si>
    <t>21:0132:000685:0001:0001:00</t>
  </si>
  <si>
    <t>042C  :781001:80:781009:10</t>
  </si>
  <si>
    <t>21:0398:000001</t>
  </si>
  <si>
    <t>21:0133:000008</t>
  </si>
  <si>
    <t>21:0133:000008:0001:0001:02</t>
  </si>
  <si>
    <t>042C  :781002:00:------:--</t>
  </si>
  <si>
    <t>21:0398:000002</t>
  </si>
  <si>
    <t>21:0133:000001</t>
  </si>
  <si>
    <t>21:0133:000001:0001:0001:00</t>
  </si>
  <si>
    <t>042C  :781003:00:------:--</t>
  </si>
  <si>
    <t>21:0398:000003</t>
  </si>
  <si>
    <t>21:0133:000002</t>
  </si>
  <si>
    <t>21:0133:000002:0001:0001:00</t>
  </si>
  <si>
    <t>042C  :781004:00:------:--</t>
  </si>
  <si>
    <t>21:0398:000004</t>
  </si>
  <si>
    <t>21:0133:000003</t>
  </si>
  <si>
    <t>21:0133:000003:0001:0001:00</t>
  </si>
  <si>
    <t>042C  :781005:00:------:--</t>
  </si>
  <si>
    <t>21:0398:000005</t>
  </si>
  <si>
    <t>21:0133:000004</t>
  </si>
  <si>
    <t>21:0133:000004:0001:0001:00</t>
  </si>
  <si>
    <t>042C  :781006:00:------:--</t>
  </si>
  <si>
    <t>21:0398:000006</t>
  </si>
  <si>
    <t>21:0133:000005</t>
  </si>
  <si>
    <t>21:0133:000005:0001:0001:00</t>
  </si>
  <si>
    <t>042C  :781007:00:------:--</t>
  </si>
  <si>
    <t>21:0398:000007</t>
  </si>
  <si>
    <t>21:0133:000006</t>
  </si>
  <si>
    <t>21:0133:000006:0001:0001:00</t>
  </si>
  <si>
    <t>042C  :781008:70:781009:10</t>
  </si>
  <si>
    <t>21:0398:000008</t>
  </si>
  <si>
    <t>21:0133:000007</t>
  </si>
  <si>
    <t>21:0133:000007:0001:0001:00</t>
  </si>
  <si>
    <t>042C  :781009:10:------:--</t>
  </si>
  <si>
    <t>21:0398:000009</t>
  </si>
  <si>
    <t>21:0133:000008:0001:0001:01</t>
  </si>
  <si>
    <t>042C  :781010:9H:------:--</t>
  </si>
  <si>
    <t>21:0398:000010</t>
  </si>
  <si>
    <t>042C  :781011:20:781009:10</t>
  </si>
  <si>
    <t>21:0398:000011</t>
  </si>
  <si>
    <t>21:0133:000008:0002:0001:00</t>
  </si>
  <si>
    <t>042C  :781012:00:------:--</t>
  </si>
  <si>
    <t>21:0398:000012</t>
  </si>
  <si>
    <t>21:0133:000009</t>
  </si>
  <si>
    <t>21:0133:000009:0001:0001:00</t>
  </si>
  <si>
    <t>042C  :781013:00:------:--</t>
  </si>
  <si>
    <t>21:0398:000013</t>
  </si>
  <si>
    <t>21:0133:000010</t>
  </si>
  <si>
    <t>21:0133:000010:0001:0001:00</t>
  </si>
  <si>
    <t>042C  :781014:00:------:--</t>
  </si>
  <si>
    <t>21:0398:000014</t>
  </si>
  <si>
    <t>21:0133:000011</t>
  </si>
  <si>
    <t>21:0133:000011:0001:0001:00</t>
  </si>
  <si>
    <t>042C  :781015:00:------:--</t>
  </si>
  <si>
    <t>21:0398:000015</t>
  </si>
  <si>
    <t>21:0133:000012</t>
  </si>
  <si>
    <t>21:0133:000012:0001:0001:00</t>
  </si>
  <si>
    <t>042C  :781016:00:------:--</t>
  </si>
  <si>
    <t>21:0398:000016</t>
  </si>
  <si>
    <t>21:0133:000013</t>
  </si>
  <si>
    <t>21:0133:000013:0001:0001:00</t>
  </si>
  <si>
    <t>042C  :781017:00:------:--</t>
  </si>
  <si>
    <t>21:0398:000017</t>
  </si>
  <si>
    <t>21:0133:000014</t>
  </si>
  <si>
    <t>21:0133:000014:0001:0001:00</t>
  </si>
  <si>
    <t>042C  :781018:00:------:--</t>
  </si>
  <si>
    <t>21:0398:000018</t>
  </si>
  <si>
    <t>21:0133:000015</t>
  </si>
  <si>
    <t>21:0133:000015:0001:0001:00</t>
  </si>
  <si>
    <t>042C  :781019:00:------:--</t>
  </si>
  <si>
    <t>21:0398:000019</t>
  </si>
  <si>
    <t>21:0133:000016</t>
  </si>
  <si>
    <t>21:0133:000016:0001:0001:00</t>
  </si>
  <si>
    <t>042C  :781020:00:------:--</t>
  </si>
  <si>
    <t>21:0398:000020</t>
  </si>
  <si>
    <t>21:0133:000017</t>
  </si>
  <si>
    <t>21:0133:000017:0001:0001:00</t>
  </si>
  <si>
    <t>042C  :781021:80:781024:20</t>
  </si>
  <si>
    <t>21:0398:000021</t>
  </si>
  <si>
    <t>21:0133:000019</t>
  </si>
  <si>
    <t>21:0133:000019:0002:0001:02</t>
  </si>
  <si>
    <t>042C  :781022:70:781023:10</t>
  </si>
  <si>
    <t>21:0398:000022</t>
  </si>
  <si>
    <t>21:0133:000018</t>
  </si>
  <si>
    <t>21:0133:000018:0001:0001:00</t>
  </si>
  <si>
    <t>042C  :781023:10:------:--</t>
  </si>
  <si>
    <t>21:0398:000023</t>
  </si>
  <si>
    <t>21:0133:000019:0001:0001:00</t>
  </si>
  <si>
    <t>042C  :781024:20:781023:10</t>
  </si>
  <si>
    <t>21:0398:000024</t>
  </si>
  <si>
    <t>21:0133:000019:0002:0001:01</t>
  </si>
  <si>
    <t>042C  :781025:00:------:--</t>
  </si>
  <si>
    <t>21:0398:000025</t>
  </si>
  <si>
    <t>21:0133:000020</t>
  </si>
  <si>
    <t>21:0133:000020:0001:0001:00</t>
  </si>
  <si>
    <t>042C  :781026:00:------:--</t>
  </si>
  <si>
    <t>21:0398:000026</t>
  </si>
  <si>
    <t>21:0133:000021</t>
  </si>
  <si>
    <t>21:0133:000021:0001:0001:00</t>
  </si>
  <si>
    <t>042C  :781027:00:------:--</t>
  </si>
  <si>
    <t>21:0398:000027</t>
  </si>
  <si>
    <t>21:0133:000022</t>
  </si>
  <si>
    <t>21:0133:000022:0001:0001:00</t>
  </si>
  <si>
    <t>042C  :781028:00:------:--</t>
  </si>
  <si>
    <t>21:0398:000028</t>
  </si>
  <si>
    <t>21:0133:000023</t>
  </si>
  <si>
    <t>21:0133:000023:0001:0001:00</t>
  </si>
  <si>
    <t>042C  :781029:00:------:--</t>
  </si>
  <si>
    <t>21:0398:000029</t>
  </si>
  <si>
    <t>21:0133:000024</t>
  </si>
  <si>
    <t>21:0133:000024:0001:0001:00</t>
  </si>
  <si>
    <t>042C  :781030:00:------:--</t>
  </si>
  <si>
    <t>21:0398:000030</t>
  </si>
  <si>
    <t>21:0133:000025</t>
  </si>
  <si>
    <t>21:0133:000025:0001:0001:00</t>
  </si>
  <si>
    <t>042C  :781031:00:------:--</t>
  </si>
  <si>
    <t>21:0398:000031</t>
  </si>
  <si>
    <t>21:0133:000026</t>
  </si>
  <si>
    <t>21:0133:000026:0001:0001:00</t>
  </si>
  <si>
    <t>042C  :781032:00:------:--</t>
  </si>
  <si>
    <t>21:0398:000032</t>
  </si>
  <si>
    <t>21:0133:000027</t>
  </si>
  <si>
    <t>21:0133:000027:0001:0001:00</t>
  </si>
  <si>
    <t>042C  :781033:00:------:--</t>
  </si>
  <si>
    <t>21:0398:000033</t>
  </si>
  <si>
    <t>21:0133:000028</t>
  </si>
  <si>
    <t>21:0133:000028:0001:0001:00</t>
  </si>
  <si>
    <t>042C  :781034:00:------:--</t>
  </si>
  <si>
    <t>21:0398:000034</t>
  </si>
  <si>
    <t>21:0133:000029</t>
  </si>
  <si>
    <t>21:0133:000029:0001:0001:00</t>
  </si>
  <si>
    <t>042C  :781035:00:------:--</t>
  </si>
  <si>
    <t>21:0398:000035</t>
  </si>
  <si>
    <t>21:0133:000030</t>
  </si>
  <si>
    <t>21:0133:000030:0001:0001:00</t>
  </si>
  <si>
    <t>042C  :781036:00:------:--</t>
  </si>
  <si>
    <t>21:0398:000036</t>
  </si>
  <si>
    <t>21:0133:000031</t>
  </si>
  <si>
    <t>21:0133:000031:0001:0001:00</t>
  </si>
  <si>
    <t>042C  :781037:00:------:--</t>
  </si>
  <si>
    <t>21:0398:000037</t>
  </si>
  <si>
    <t>21:0133:000032</t>
  </si>
  <si>
    <t>21:0133:000032:0001:0001:00</t>
  </si>
  <si>
    <t>042C  :781038:00:------:--</t>
  </si>
  <si>
    <t>21:0398:000038</t>
  </si>
  <si>
    <t>21:0133:000033</t>
  </si>
  <si>
    <t>21:0133:000033:0001:0001:00</t>
  </si>
  <si>
    <t>042C  :781039:00:------:--</t>
  </si>
  <si>
    <t>21:0398:000039</t>
  </si>
  <si>
    <t>21:0133:000034</t>
  </si>
  <si>
    <t>21:0133:000034:0001:0001:00</t>
  </si>
  <si>
    <t>042C  :781040:9G:------:--</t>
  </si>
  <si>
    <t>21:0398:000040</t>
  </si>
  <si>
    <t>042C  :781041:80:781055:00</t>
  </si>
  <si>
    <t>21:0398:000041</t>
  </si>
  <si>
    <t>21:0133:000046</t>
  </si>
  <si>
    <t>21:0133:000046:0001:0001:02</t>
  </si>
  <si>
    <t>0041:bs__1</t>
  </si>
  <si>
    <t>042C  :781042:9G:------:--</t>
  </si>
  <si>
    <t>21:0398:000042</t>
  </si>
  <si>
    <t>042C  :781043:00:------:--</t>
  </si>
  <si>
    <t>21:0398:000043</t>
  </si>
  <si>
    <t>21:0133:000035</t>
  </si>
  <si>
    <t>21:0133:000035:0001:0001:00</t>
  </si>
  <si>
    <t>042C  :781044:00:------:--</t>
  </si>
  <si>
    <t>21:0398:000044</t>
  </si>
  <si>
    <t>21:0133:000036</t>
  </si>
  <si>
    <t>21:0133:000036:0001:0001:00</t>
  </si>
  <si>
    <t>042C  :781045:00:------:--</t>
  </si>
  <si>
    <t>21:0398:000045</t>
  </si>
  <si>
    <t>21:0133:000037</t>
  </si>
  <si>
    <t>21:0133:000037:0001:0001:00</t>
  </si>
  <si>
    <t>042C  :781046:00:------:--</t>
  </si>
  <si>
    <t>21:0398:000046</t>
  </si>
  <si>
    <t>21:0133:000038</t>
  </si>
  <si>
    <t>21:0133:000038:0001:0001:00</t>
  </si>
  <si>
    <t>042C  :781047:70:781048:10</t>
  </si>
  <si>
    <t>21:0398:000047</t>
  </si>
  <si>
    <t>21:0133:000039</t>
  </si>
  <si>
    <t>21:0133:000039:0001:0001:00</t>
  </si>
  <si>
    <t>0053:ffc_1</t>
  </si>
  <si>
    <t>042C  :781048:10:------:--</t>
  </si>
  <si>
    <t>21:0398:000048</t>
  </si>
  <si>
    <t>21:0133:000040</t>
  </si>
  <si>
    <t>21:0133:000040:0001:0001:00</t>
  </si>
  <si>
    <t>0051:ffc_1</t>
  </si>
  <si>
    <t>042C  :781049:20:781048:10</t>
  </si>
  <si>
    <t>21:0398:000049</t>
  </si>
  <si>
    <t>21:0133:000040:0002:0001:00</t>
  </si>
  <si>
    <t>0052:ffc_1</t>
  </si>
  <si>
    <t>042C  :781050:00:------:--</t>
  </si>
  <si>
    <t>21:0398:000050</t>
  </si>
  <si>
    <t>21:0133:000041</t>
  </si>
  <si>
    <t>21:0133:000041:0001:0001:00</t>
  </si>
  <si>
    <t>042C  :781051:00:------:--</t>
  </si>
  <si>
    <t>21:0398:000051</t>
  </si>
  <si>
    <t>21:0133:000042</t>
  </si>
  <si>
    <t>21:0133:000042:0001:0001:00</t>
  </si>
  <si>
    <t>042C  :781052:00:------:--</t>
  </si>
  <si>
    <t>21:0398:000052</t>
  </si>
  <si>
    <t>21:0133:000043</t>
  </si>
  <si>
    <t>21:0133:000043:0001:0001:00</t>
  </si>
  <si>
    <t>042C  :781053:00:------:--</t>
  </si>
  <si>
    <t>21:0398:000053</t>
  </si>
  <si>
    <t>21:0133:000044</t>
  </si>
  <si>
    <t>21:0133:000044:0001:0001:00</t>
  </si>
  <si>
    <t>042C  :781054:00:------:--</t>
  </si>
  <si>
    <t>21:0398:000054</t>
  </si>
  <si>
    <t>21:0133:000045</t>
  </si>
  <si>
    <t>21:0133:000045:0001:0001:00</t>
  </si>
  <si>
    <t>042C  :781055:00:------:--</t>
  </si>
  <si>
    <t>21:0398:000055</t>
  </si>
  <si>
    <t>21:0133:000046:0001:0001:01</t>
  </si>
  <si>
    <t>0042:bs__1</t>
  </si>
  <si>
    <t>042C  :781056:00:------:--</t>
  </si>
  <si>
    <t>21:0398:000056</t>
  </si>
  <si>
    <t>21:0133:000047</t>
  </si>
  <si>
    <t>21:0133:000047:0001:0001:00</t>
  </si>
  <si>
    <t>042C  :781057:00:------:--</t>
  </si>
  <si>
    <t>21:0398:000057</t>
  </si>
  <si>
    <t>21:0133:000048</t>
  </si>
  <si>
    <t>21:0133:000048:0001:0001:00</t>
  </si>
  <si>
    <t>042C  :781058:00:------:--</t>
  </si>
  <si>
    <t>21:0398:000058</t>
  </si>
  <si>
    <t>21:0133:000049</t>
  </si>
  <si>
    <t>21:0133:000049:0001:0001:00</t>
  </si>
  <si>
    <t>042C  :781059:00:------:--</t>
  </si>
  <si>
    <t>21:0398:000059</t>
  </si>
  <si>
    <t>21:0133:000050</t>
  </si>
  <si>
    <t>21:0133:000050:0001:0001:00</t>
  </si>
  <si>
    <t>042C  :781060:00:------:--</t>
  </si>
  <si>
    <t>21:0398:000060</t>
  </si>
  <si>
    <t>21:0133:000051</t>
  </si>
  <si>
    <t>21:0133:000051:0001:0001:00</t>
  </si>
  <si>
    <t>042C  :781061:80:781063:10</t>
  </si>
  <si>
    <t>21:0398:000061</t>
  </si>
  <si>
    <t>21:0133:000053</t>
  </si>
  <si>
    <t>21:0133:000053:0001:0001:02</t>
  </si>
  <si>
    <t>042C  :781062:70:781063:10</t>
  </si>
  <si>
    <t>21:0398:000062</t>
  </si>
  <si>
    <t>21:0133:000052</t>
  </si>
  <si>
    <t>21:0133:000052:0001:0001:00</t>
  </si>
  <si>
    <t>042C  :781063:10:------:--</t>
  </si>
  <si>
    <t>21:0398:000063</t>
  </si>
  <si>
    <t>21:0133:000053:0001:0001:01</t>
  </si>
  <si>
    <t>042C  :781064:20:781063:10</t>
  </si>
  <si>
    <t>21:0398:000064</t>
  </si>
  <si>
    <t>21:0133:000053:0002:0001:00</t>
  </si>
  <si>
    <t>042C  :781065:00:------:--</t>
  </si>
  <si>
    <t>21:0398:000065</t>
  </si>
  <si>
    <t>21:0133:000054</t>
  </si>
  <si>
    <t>21:0133:000054:0001:0001:00</t>
  </si>
  <si>
    <t>042C  :781066:00:------:--</t>
  </si>
  <si>
    <t>21:0398:000066</t>
  </si>
  <si>
    <t>21:0133:000055</t>
  </si>
  <si>
    <t>21:0133:000055:0001:0001:00</t>
  </si>
  <si>
    <t>042C  :781067:00:------:--</t>
  </si>
  <si>
    <t>21:0398:000067</t>
  </si>
  <si>
    <t>21:0133:000056</t>
  </si>
  <si>
    <t>21:0133:000056:0001:0001:00</t>
  </si>
  <si>
    <t>042C  :781068:00:------:--</t>
  </si>
  <si>
    <t>21:0398:000068</t>
  </si>
  <si>
    <t>21:0133:000057</t>
  </si>
  <si>
    <t>21:0133:000057:0001:0001:00</t>
  </si>
  <si>
    <t>042C  :781069:00:------:--</t>
  </si>
  <si>
    <t>21:0398:000069</t>
  </si>
  <si>
    <t>21:0133:000058</t>
  </si>
  <si>
    <t>21:0133:000058:0001:0001:00</t>
  </si>
  <si>
    <t>042C  :781070:00:------:--</t>
  </si>
  <si>
    <t>21:0398:000070</t>
  </si>
  <si>
    <t>21:0133:000059</t>
  </si>
  <si>
    <t>21:0133:000059:0001:0001:00</t>
  </si>
  <si>
    <t>042C  :781071:00:------:--</t>
  </si>
  <si>
    <t>21:0398:000071</t>
  </si>
  <si>
    <t>21:0133:000060</t>
  </si>
  <si>
    <t>21:0133:000060:0001:0001:00</t>
  </si>
  <si>
    <t>042C  :781072:00:------:--</t>
  </si>
  <si>
    <t>21:0398:000072</t>
  </si>
  <si>
    <t>21:0133:000061</t>
  </si>
  <si>
    <t>21:0133:000061:0001:0001:00</t>
  </si>
  <si>
    <t>042C  :781073:00:------:--</t>
  </si>
  <si>
    <t>21:0398:000073</t>
  </si>
  <si>
    <t>21:0133:000062</t>
  </si>
  <si>
    <t>21:0133:000062:0001:0001:00</t>
  </si>
  <si>
    <t>042C  :781074:9H:------:--</t>
  </si>
  <si>
    <t>21:0398:000074</t>
  </si>
  <si>
    <t>042C  :781075:00:------:--</t>
  </si>
  <si>
    <t>21:0398:000075</t>
  </si>
  <si>
    <t>21:0133:000063</t>
  </si>
  <si>
    <t>21:0133:000063:0001:0001:00</t>
  </si>
  <si>
    <t>042C  :781076:00:------:--</t>
  </si>
  <si>
    <t>21:0398:000076</t>
  </si>
  <si>
    <t>21:0133:000064</t>
  </si>
  <si>
    <t>21:0133:000064:0001:0001:00</t>
  </si>
  <si>
    <t>042C  :781077:00:------:--</t>
  </si>
  <si>
    <t>21:0398:000077</t>
  </si>
  <si>
    <t>21:0133:000065</t>
  </si>
  <si>
    <t>21:0133:000065:0001:0001:00</t>
  </si>
  <si>
    <t>042C  :781078:00:------:--</t>
  </si>
  <si>
    <t>21:0398:000078</t>
  </si>
  <si>
    <t>21:0133:000066</t>
  </si>
  <si>
    <t>21:0133:000066:0001:0001:00</t>
  </si>
  <si>
    <t>042C  :781079:00:------:--</t>
  </si>
  <si>
    <t>21:0398:000079</t>
  </si>
  <si>
    <t>21:0133:000067</t>
  </si>
  <si>
    <t>21:0133:000067:0001:0001:00</t>
  </si>
  <si>
    <t>042C  :781080:00:------:--</t>
  </si>
  <si>
    <t>21:0398:000080</t>
  </si>
  <si>
    <t>21:0133:000068</t>
  </si>
  <si>
    <t>21:0133:000068:0001:0001:00</t>
  </si>
  <si>
    <t>042C  :781081:80:781085:10</t>
  </si>
  <si>
    <t>21:0398:000081</t>
  </si>
  <si>
    <t>21:0133:000072</t>
  </si>
  <si>
    <t>21:0133:000072:0001:0001:02</t>
  </si>
  <si>
    <t>042C  :781082:00:------:--</t>
  </si>
  <si>
    <t>21:0398:000082</t>
  </si>
  <si>
    <t>21:0133:000069</t>
  </si>
  <si>
    <t>21:0133:000069:0001:0001:00</t>
  </si>
  <si>
    <t>042C  :781083:00:------:--</t>
  </si>
  <si>
    <t>21:0398:000083</t>
  </si>
  <si>
    <t>21:0133:000070</t>
  </si>
  <si>
    <t>21:0133:000070:0001:0001:00</t>
  </si>
  <si>
    <t>042C  :781084:70:781085:10</t>
  </si>
  <si>
    <t>21:0398:000084</t>
  </si>
  <si>
    <t>21:0133:000071</t>
  </si>
  <si>
    <t>21:0133:000071:0001:0001:00</t>
  </si>
  <si>
    <t>042C  :781085:10:------:--</t>
  </si>
  <si>
    <t>21:0398:000085</t>
  </si>
  <si>
    <t>21:0133:000072:0001:0001:01</t>
  </si>
  <si>
    <t>042C  :781086:20:781085:10</t>
  </si>
  <si>
    <t>21:0398:000086</t>
  </si>
  <si>
    <t>21:0133:000072:0002:0001:00</t>
  </si>
  <si>
    <t>042C  :781087:00:------:--</t>
  </si>
  <si>
    <t>21:0398:000087</t>
  </si>
  <si>
    <t>21:0133:000073</t>
  </si>
  <si>
    <t>21:0133:000073:0001:0001:00</t>
  </si>
  <si>
    <t>042C  :781088:00:------:--</t>
  </si>
  <si>
    <t>21:0398:000088</t>
  </si>
  <si>
    <t>21:0133:000074</t>
  </si>
  <si>
    <t>21:0133:000074:0001:0001:00</t>
  </si>
  <si>
    <t>042C  :781089:00:------:--</t>
  </si>
  <si>
    <t>21:0398:000089</t>
  </si>
  <si>
    <t>21:0133:000075</t>
  </si>
  <si>
    <t>21:0133:000075:0001:0001:00</t>
  </si>
  <si>
    <t>042C  :781090:00:------:--</t>
  </si>
  <si>
    <t>21:0398:000090</t>
  </si>
  <si>
    <t>21:0133:000076</t>
  </si>
  <si>
    <t>21:0133:000076:0001:0001:00</t>
  </si>
  <si>
    <t>042C  :781091:00:------:--</t>
  </si>
  <si>
    <t>21:0398:000091</t>
  </si>
  <si>
    <t>21:0133:000077</t>
  </si>
  <si>
    <t>21:0133:000077:0001:0001:00</t>
  </si>
  <si>
    <t>042C  :781092:00:------:--</t>
  </si>
  <si>
    <t>21:0398:000092</t>
  </si>
  <si>
    <t>21:0133:000078</t>
  </si>
  <si>
    <t>21:0133:000078:0001:0001:00</t>
  </si>
  <si>
    <t>042C  :781093:00:------:--</t>
  </si>
  <si>
    <t>21:0398:000093</t>
  </si>
  <si>
    <t>21:0133:000079</t>
  </si>
  <si>
    <t>21:0133:000079:0001:0001:00</t>
  </si>
  <si>
    <t>042C  :781094:00:------:--</t>
  </si>
  <si>
    <t>21:0398:000094</t>
  </si>
  <si>
    <t>21:0133:000080</t>
  </si>
  <si>
    <t>21:0133:000080:0001:0001:00</t>
  </si>
  <si>
    <t>042C  :781095:00:------:--</t>
  </si>
  <si>
    <t>21:0398:000095</t>
  </si>
  <si>
    <t>21:0133:000081</t>
  </si>
  <si>
    <t>21:0133:000081:0001:0001:00</t>
  </si>
  <si>
    <t>042C  :781096:00:------:--</t>
  </si>
  <si>
    <t>21:0398:000096</t>
  </si>
  <si>
    <t>21:0133:000082</t>
  </si>
  <si>
    <t>21:0133:000082:0001:0001:00</t>
  </si>
  <si>
    <t>042C  :781097:00:------:--</t>
  </si>
  <si>
    <t>21:0398:000097</t>
  </si>
  <si>
    <t>21:0133:000083</t>
  </si>
  <si>
    <t>21:0133:000083:0001:0001:00</t>
  </si>
  <si>
    <t>042C  :781098:00:------:--</t>
  </si>
  <si>
    <t>21:0398:000098</t>
  </si>
  <si>
    <t>21:0133:000084</t>
  </si>
  <si>
    <t>21:0133:000084:0001:0001:00</t>
  </si>
  <si>
    <t>042C  :781099:00:------:--</t>
  </si>
  <si>
    <t>21:0398:000099</t>
  </si>
  <si>
    <t>21:0133:000085</t>
  </si>
  <si>
    <t>21:0133:000085:0001:0001:00</t>
  </si>
  <si>
    <t>042C  :781100:9B:------:--</t>
  </si>
  <si>
    <t>21:0398:000100</t>
  </si>
  <si>
    <t>042C  :781101:80:781105:10</t>
  </si>
  <si>
    <t>21:0398:000101</t>
  </si>
  <si>
    <t>21:0133:000089</t>
  </si>
  <si>
    <t>21:0133:000089:0001:0001:02</t>
  </si>
  <si>
    <t>042C  :781102:00:------:--</t>
  </si>
  <si>
    <t>21:0398:000102</t>
  </si>
  <si>
    <t>21:0133:000086</t>
  </si>
  <si>
    <t>21:0133:000086:0001:0001:00</t>
  </si>
  <si>
    <t>042C  :781103:00:------:--</t>
  </si>
  <si>
    <t>21:0398:000103</t>
  </si>
  <si>
    <t>21:0133:000087</t>
  </si>
  <si>
    <t>21:0133:000087:0001:0001:00</t>
  </si>
  <si>
    <t>042C  :781104:70:781105:10</t>
  </si>
  <si>
    <t>21:0398:000104</t>
  </si>
  <si>
    <t>21:0133:000088</t>
  </si>
  <si>
    <t>21:0133:000088:0001:0001:00</t>
  </si>
  <si>
    <t>042C  :781105:10:------:--</t>
  </si>
  <si>
    <t>21:0398:000105</t>
  </si>
  <si>
    <t>21:0133:000089:0001:0001:01</t>
  </si>
  <si>
    <t>042C  :781106:20:781105:10</t>
  </si>
  <si>
    <t>21:0398:000106</t>
  </si>
  <si>
    <t>21:0133:000089:0002:0001:00</t>
  </si>
  <si>
    <t>042C  :781107:00:------:--</t>
  </si>
  <si>
    <t>21:0398:000107</t>
  </si>
  <si>
    <t>21:0133:000090</t>
  </si>
  <si>
    <t>21:0133:000090:0001:0001:00</t>
  </si>
  <si>
    <t>042C  :781108:00:------:--</t>
  </si>
  <si>
    <t>21:0398:000108</t>
  </si>
  <si>
    <t>21:0133:000091</t>
  </si>
  <si>
    <t>21:0133:000091:0001:0001:00</t>
  </si>
  <si>
    <t>042C  :781109:00:------:--</t>
  </si>
  <si>
    <t>21:0398:000109</t>
  </si>
  <si>
    <t>21:0133:000092</t>
  </si>
  <si>
    <t>21:0133:000092:0001:0001:00</t>
  </si>
  <si>
    <t>042C  :781110:00:------:--</t>
  </si>
  <si>
    <t>21:0398:000110</t>
  </si>
  <si>
    <t>21:0133:000093</t>
  </si>
  <si>
    <t>21:0133:000093:0001:0001:00</t>
  </si>
  <si>
    <t>042C  :781111:00:------:--</t>
  </si>
  <si>
    <t>21:0398:000111</t>
  </si>
  <si>
    <t>21:0133:000094</t>
  </si>
  <si>
    <t>21:0133:000094:0001:0001:00</t>
  </si>
  <si>
    <t>042C  :781112:00:------:--</t>
  </si>
  <si>
    <t>21:0398:000112</t>
  </si>
  <si>
    <t>21:0133:000095</t>
  </si>
  <si>
    <t>21:0133:000095:0001:0001:00</t>
  </si>
  <si>
    <t>042C  :781113:00:------:--</t>
  </si>
  <si>
    <t>21:0398:000113</t>
  </si>
  <si>
    <t>21:0133:000096</t>
  </si>
  <si>
    <t>21:0133:000096:0001:0001:00</t>
  </si>
  <si>
    <t>042C  :781114:00:------:--</t>
  </si>
  <si>
    <t>21:0398:000114</t>
  </si>
  <si>
    <t>21:0133:000097</t>
  </si>
  <si>
    <t>21:0133:000097:0001:0001:00</t>
  </si>
  <si>
    <t>042C  :781115:00:------:--</t>
  </si>
  <si>
    <t>21:0398:000115</t>
  </si>
  <si>
    <t>21:0133:000098</t>
  </si>
  <si>
    <t>21:0133:000098:0001:0001:00</t>
  </si>
  <si>
    <t>042C  :781116:00:------:--</t>
  </si>
  <si>
    <t>21:0398:000116</t>
  </si>
  <si>
    <t>21:0133:000099</t>
  </si>
  <si>
    <t>21:0133:000099:0001:0001:00</t>
  </si>
  <si>
    <t>042C  :781117:00:------:--</t>
  </si>
  <si>
    <t>21:0398:000117</t>
  </si>
  <si>
    <t>21:0133:000100</t>
  </si>
  <si>
    <t>21:0133:000100:0001:0001:00</t>
  </si>
  <si>
    <t>042C  :781118:00:------:--</t>
  </si>
  <si>
    <t>21:0398:000118</t>
  </si>
  <si>
    <t>21:0133:000101</t>
  </si>
  <si>
    <t>21:0133:000101:0001:0001:00</t>
  </si>
  <si>
    <t>042C  :781119:9H:------:--</t>
  </si>
  <si>
    <t>21:0398:000119</t>
  </si>
  <si>
    <t>042C  :781120:00:------:--</t>
  </si>
  <si>
    <t>21:0398:000120</t>
  </si>
  <si>
    <t>21:0133:000102</t>
  </si>
  <si>
    <t>21:0133:000102:0001:0001:00</t>
  </si>
  <si>
    <t>042C  :781121:80:781130:20</t>
  </si>
  <si>
    <t>21:0398:000121</t>
  </si>
  <si>
    <t>21:0133:000110</t>
  </si>
  <si>
    <t>21:0133:000110:0002:0001:02</t>
  </si>
  <si>
    <t>042C  :781122:00:------:--</t>
  </si>
  <si>
    <t>21:0398:000122</t>
  </si>
  <si>
    <t>21:0133:000103</t>
  </si>
  <si>
    <t>21:0133:000103:0001:0001:00</t>
  </si>
  <si>
    <t>042C  :781123:00:------:--</t>
  </si>
  <si>
    <t>21:0398:000123</t>
  </si>
  <si>
    <t>21:0133:000104</t>
  </si>
  <si>
    <t>21:0133:000104:0001:0001:00</t>
  </si>
  <si>
    <t>042C  :781124:00:------:--</t>
  </si>
  <si>
    <t>21:0398:000124</t>
  </si>
  <si>
    <t>21:0133:000105</t>
  </si>
  <si>
    <t>21:0133:000105:0001:0001:00</t>
  </si>
  <si>
    <t>042C  :781125:00:------:--</t>
  </si>
  <si>
    <t>21:0398:000125</t>
  </si>
  <si>
    <t>21:0133:000106</t>
  </si>
  <si>
    <t>21:0133:000106:0001:0001:00</t>
  </si>
  <si>
    <t>042C  :781126:00:------:--</t>
  </si>
  <si>
    <t>21:0398:000126</t>
  </si>
  <si>
    <t>21:0133:000107</t>
  </si>
  <si>
    <t>21:0133:000107:0001:0001:00</t>
  </si>
  <si>
    <t>042C  :781127:00:------:--</t>
  </si>
  <si>
    <t>21:0398:000127</t>
  </si>
  <si>
    <t>21:0133:000108</t>
  </si>
  <si>
    <t>21:0133:000108:0001:0001:00</t>
  </si>
  <si>
    <t>042C  :781128:70:781129:10</t>
  </si>
  <si>
    <t>21:0398:000128</t>
  </si>
  <si>
    <t>21:0133:000109</t>
  </si>
  <si>
    <t>21:0133:000109:0001:0001:00</t>
  </si>
  <si>
    <t>042C  :781129:10:------:--</t>
  </si>
  <si>
    <t>21:0398:000129</t>
  </si>
  <si>
    <t>21:0133:000110:0001:0001:00</t>
  </si>
  <si>
    <t>042C  :781130:20:781129:10</t>
  </si>
  <si>
    <t>21:0398:000130</t>
  </si>
  <si>
    <t>21:0133:000110:0002:0001:01</t>
  </si>
  <si>
    <t>042C  :781131:00:------:--</t>
  </si>
  <si>
    <t>21:0398:000131</t>
  </si>
  <si>
    <t>21:0133:000111</t>
  </si>
  <si>
    <t>21:0133:000111:0001:0001:00</t>
  </si>
  <si>
    <t>042C  :781132:9H:------:--</t>
  </si>
  <si>
    <t>21:0398:000132</t>
  </si>
  <si>
    <t>042C  :781133:00:------:--</t>
  </si>
  <si>
    <t>21:0398:000133</t>
  </si>
  <si>
    <t>21:0133:000112</t>
  </si>
  <si>
    <t>21:0133:000112:0001:0001:00</t>
  </si>
  <si>
    <t>042C  :781134:00:------:--</t>
  </si>
  <si>
    <t>21:0398:000134</t>
  </si>
  <si>
    <t>21:0133:000113</t>
  </si>
  <si>
    <t>21:0133:000113:0001:0001:00</t>
  </si>
  <si>
    <t>042C  :781135:00:------:--</t>
  </si>
  <si>
    <t>21:0398:000135</t>
  </si>
  <si>
    <t>21:0133:000114</t>
  </si>
  <si>
    <t>21:0133:000114:0001:0001:00</t>
  </si>
  <si>
    <t>042C  :781136:00:------:--</t>
  </si>
  <si>
    <t>21:0398:000136</t>
  </si>
  <si>
    <t>21:0133:000115</t>
  </si>
  <si>
    <t>21:0133:000115:0001:0001:00</t>
  </si>
  <si>
    <t>042C  :781137:00:------:--</t>
  </si>
  <si>
    <t>21:0398:000137</t>
  </si>
  <si>
    <t>21:0133:000116</t>
  </si>
  <si>
    <t>21:0133:000116:0001:0001:00</t>
  </si>
  <si>
    <t>042C  :781138:00:------:--</t>
  </si>
  <si>
    <t>21:0398:000138</t>
  </si>
  <si>
    <t>21:0133:000117</t>
  </si>
  <si>
    <t>21:0133:000117:0001:0001:00</t>
  </si>
  <si>
    <t>042C  :781139:00:------:--</t>
  </si>
  <si>
    <t>21:0398:000139</t>
  </si>
  <si>
    <t>21:0133:000118</t>
  </si>
  <si>
    <t>21:0133:000118:0001:0001:00</t>
  </si>
  <si>
    <t>042C  :781140:00:------:--</t>
  </si>
  <si>
    <t>21:0398:000140</t>
  </si>
  <si>
    <t>21:0133:000119</t>
  </si>
  <si>
    <t>21:0133:000119:0001:0001:00</t>
  </si>
  <si>
    <t>042C  :781141:80:781145:10</t>
  </si>
  <si>
    <t>21:0398:000141</t>
  </si>
  <si>
    <t>21:0133:000123</t>
  </si>
  <si>
    <t>21:0133:000123:0001:0001:02</t>
  </si>
  <si>
    <t>042C  :781142:00:------:--</t>
  </si>
  <si>
    <t>21:0398:000142</t>
  </si>
  <si>
    <t>21:0133:000120</t>
  </si>
  <si>
    <t>21:0133:000120:0001:0001:00</t>
  </si>
  <si>
    <t>042C  :781143:00:------:--</t>
  </si>
  <si>
    <t>21:0398:000143</t>
  </si>
  <si>
    <t>21:0133:000121</t>
  </si>
  <si>
    <t>21:0133:000121:0001:0001:00</t>
  </si>
  <si>
    <t>042C  :781144:70:781145:10</t>
  </si>
  <si>
    <t>21:0398:000144</t>
  </si>
  <si>
    <t>21:0133:000122</t>
  </si>
  <si>
    <t>21:0133:000122:0001:0001:00</t>
  </si>
  <si>
    <t>042C  :781145:10:------:--</t>
  </si>
  <si>
    <t>21:0398:000145</t>
  </si>
  <si>
    <t>21:0133:000123:0001:0001:01</t>
  </si>
  <si>
    <t>042C  :781146:20:781145:10</t>
  </si>
  <si>
    <t>21:0398:000146</t>
  </si>
  <si>
    <t>21:0133:000123:0002:0001:00</t>
  </si>
  <si>
    <t>042C  :781147:00:------:--</t>
  </si>
  <si>
    <t>21:0398:000147</t>
  </si>
  <si>
    <t>21:0133:000124</t>
  </si>
  <si>
    <t>21:0133:000124:0001:0001:00</t>
  </si>
  <si>
    <t>042C  :781148:00:------:--</t>
  </si>
  <si>
    <t>21:0398:000148</t>
  </si>
  <si>
    <t>21:0133:000125</t>
  </si>
  <si>
    <t>21:0133:000125:0001:0001:00</t>
  </si>
  <si>
    <t>042C  :781149:00:------:--</t>
  </si>
  <si>
    <t>21:0398:000149</t>
  </si>
  <si>
    <t>21:0133:000126</t>
  </si>
  <si>
    <t>21:0133:000126:0001:0001:00</t>
  </si>
  <si>
    <t>042C  :781150:00:------:--</t>
  </si>
  <si>
    <t>21:0398:000150</t>
  </si>
  <si>
    <t>21:0133:000127</t>
  </si>
  <si>
    <t>21:0133:000127:0001:0001:00</t>
  </si>
  <si>
    <t>042C  :781151:00:------:--</t>
  </si>
  <si>
    <t>21:0398:000151</t>
  </si>
  <si>
    <t>21:0133:000128</t>
  </si>
  <si>
    <t>21:0133:000128:0001:0001:00</t>
  </si>
  <si>
    <t>042C  :781152:00:------:--</t>
  </si>
  <si>
    <t>21:0398:000152</t>
  </si>
  <si>
    <t>21:0133:000129</t>
  </si>
  <si>
    <t>21:0133:000129:0001:0001:00</t>
  </si>
  <si>
    <t>042C  :781153:00:------:--</t>
  </si>
  <si>
    <t>21:0398:000153</t>
  </si>
  <si>
    <t>21:0133:000130</t>
  </si>
  <si>
    <t>21:0133:000130:0001:0001:00</t>
  </si>
  <si>
    <t>042C  :781154:00:------:--</t>
  </si>
  <si>
    <t>21:0398:000154</t>
  </si>
  <si>
    <t>21:0133:000131</t>
  </si>
  <si>
    <t>21:0133:000131:0001:0001:00</t>
  </si>
  <si>
    <t>042C  :781155:00:------:--</t>
  </si>
  <si>
    <t>21:0398:000155</t>
  </si>
  <si>
    <t>21:0133:000132</t>
  </si>
  <si>
    <t>21:0133:000132:0001:0001:00</t>
  </si>
  <si>
    <t>042C  :781156:00:------:--</t>
  </si>
  <si>
    <t>21:0398:000156</t>
  </si>
  <si>
    <t>21:0133:000133</t>
  </si>
  <si>
    <t>21:0133:000133:0001:0001:00</t>
  </si>
  <si>
    <t>042C  :781157:00:------:--</t>
  </si>
  <si>
    <t>21:0398:000157</t>
  </si>
  <si>
    <t>21:0133:000134</t>
  </si>
  <si>
    <t>21:0133:000134:0001:0001:00</t>
  </si>
  <si>
    <t>042C  :781158:00:------:--</t>
  </si>
  <si>
    <t>21:0398:000158</t>
  </si>
  <si>
    <t>21:0133:000135</t>
  </si>
  <si>
    <t>21:0133:000135:0001:0001:00</t>
  </si>
  <si>
    <t>042C  :781159:00:------:--</t>
  </si>
  <si>
    <t>21:0398:000159</t>
  </si>
  <si>
    <t>21:0133:000136</t>
  </si>
  <si>
    <t>21:0133:000136:0001:0001:00</t>
  </si>
  <si>
    <t>042C  :781160:9H:------:--</t>
  </si>
  <si>
    <t>21:0398:000160</t>
  </si>
  <si>
    <t>042C  :781161:80:781165:20</t>
  </si>
  <si>
    <t>21:0398:000161</t>
  </si>
  <si>
    <t>21:0133:000139</t>
  </si>
  <si>
    <t>21:0133:000139:0002:0001:02</t>
  </si>
  <si>
    <t>042C  :781162:00:------:--</t>
  </si>
  <si>
    <t>21:0398:000162</t>
  </si>
  <si>
    <t>21:0133:000137</t>
  </si>
  <si>
    <t>21:0133:000137:0001:0001:00</t>
  </si>
  <si>
    <t>042C  :781163:70:781164:10</t>
  </si>
  <si>
    <t>21:0398:000163</t>
  </si>
  <si>
    <t>21:0133:000138</t>
  </si>
  <si>
    <t>21:0133:000138:0001:0001:00</t>
  </si>
  <si>
    <t>042C  :781164:10:------:--</t>
  </si>
  <si>
    <t>21:0398:000164</t>
  </si>
  <si>
    <t>21:0133:000139:0001:0001:00</t>
  </si>
  <si>
    <t>042C  :781165:20:781164:10</t>
  </si>
  <si>
    <t>21:0398:000165</t>
  </si>
  <si>
    <t>21:0133:000139:0002:0001:01</t>
  </si>
  <si>
    <t>042C  :781166:00:------:--</t>
  </si>
  <si>
    <t>21:0398:000166</t>
  </si>
  <si>
    <t>21:0133:000140</t>
  </si>
  <si>
    <t>21:0133:000140:0001:0001:00</t>
  </si>
  <si>
    <t>042C  :781167:00:------:--</t>
  </si>
  <si>
    <t>21:0398:000167</t>
  </si>
  <si>
    <t>21:0133:000141</t>
  </si>
  <si>
    <t>21:0133:000141:0001:0001:00</t>
  </si>
  <si>
    <t>042C  :781168:00:------:--</t>
  </si>
  <si>
    <t>21:0398:000168</t>
  </si>
  <si>
    <t>21:0133:000142</t>
  </si>
  <si>
    <t>21:0133:000142:0001:0001:00</t>
  </si>
  <si>
    <t>042C  :781169:00:------:--</t>
  </si>
  <si>
    <t>21:0398:000169</t>
  </si>
  <si>
    <t>21:0133:000143</t>
  </si>
  <si>
    <t>21:0133:000143:0001:0001:00</t>
  </si>
  <si>
    <t>042C  :781170:00:------:--</t>
  </si>
  <si>
    <t>21:0398:000170</t>
  </si>
  <si>
    <t>21:0133:000144</t>
  </si>
  <si>
    <t>21:0133:000144:0001:0001:00</t>
  </si>
  <si>
    <t>042C  :781171:00:------:--</t>
  </si>
  <si>
    <t>21:0398:000171</t>
  </si>
  <si>
    <t>21:0133:000145</t>
  </si>
  <si>
    <t>21:0133:000145:0001:0001:00</t>
  </si>
  <si>
    <t>042C  :781172:00:------:--</t>
  </si>
  <si>
    <t>21:0398:000172</t>
  </si>
  <si>
    <t>21:0133:000146</t>
  </si>
  <si>
    <t>21:0133:000146:0001:0001:00</t>
  </si>
  <si>
    <t>042C  :781173:00:------:--</t>
  </si>
  <si>
    <t>21:0398:000173</t>
  </si>
  <si>
    <t>21:0133:000147</t>
  </si>
  <si>
    <t>21:0133:000147:0001:0001:00</t>
  </si>
  <si>
    <t>042C  :781174:00:------:--</t>
  </si>
  <si>
    <t>21:0398:000174</t>
  </si>
  <si>
    <t>21:0133:000148</t>
  </si>
  <si>
    <t>21:0133:000148:0001:0001:00</t>
  </si>
  <si>
    <t>042C  :781175:00:------:--</t>
  </si>
  <si>
    <t>21:0398:000175</t>
  </si>
  <si>
    <t>21:0133:000149</t>
  </si>
  <si>
    <t>21:0133:000149:0001:0001:00</t>
  </si>
  <si>
    <t>042C  :781176:00:------:--</t>
  </si>
  <si>
    <t>21:0398:000176</t>
  </si>
  <si>
    <t>21:0133:000150</t>
  </si>
  <si>
    <t>21:0133:000150:0001:0001:00</t>
  </si>
  <si>
    <t>042C  :781177:00:------:--</t>
  </si>
  <si>
    <t>21:0398:000177</t>
  </si>
  <si>
    <t>21:0133:000151</t>
  </si>
  <si>
    <t>21:0133:000151:0001:0001:00</t>
  </si>
  <si>
    <t>042C  :781178:00:------:--</t>
  </si>
  <si>
    <t>21:0398:000178</t>
  </si>
  <si>
    <t>21:0133:000152</t>
  </si>
  <si>
    <t>21:0133:000152:0001:0001:00</t>
  </si>
  <si>
    <t>042C  :781179:9G:------:--</t>
  </si>
  <si>
    <t>21:0398:000179</t>
  </si>
  <si>
    <t>042C  :781180:00:------:--</t>
  </si>
  <si>
    <t>21:0398:000180</t>
  </si>
  <si>
    <t>21:0133:000153</t>
  </si>
  <si>
    <t>21:0133:000153:0001:0001:00</t>
  </si>
  <si>
    <t>042C  :781181:80:781186:20</t>
  </si>
  <si>
    <t>21:0398:000181</t>
  </si>
  <si>
    <t>21:0133:000156</t>
  </si>
  <si>
    <t>21:0133:000156:0002:0001:02</t>
  </si>
  <si>
    <t>042C  :781182:00:------:--</t>
  </si>
  <si>
    <t>21:0398:000182</t>
  </si>
  <si>
    <t>21:0133:000154</t>
  </si>
  <si>
    <t>21:0133:000154:0001:0001:00</t>
  </si>
  <si>
    <t>042C  :781183:70:781184:10</t>
  </si>
  <si>
    <t>21:0398:000183</t>
  </si>
  <si>
    <t>21:0133:000155</t>
  </si>
  <si>
    <t>21:0133:000155:0001:0001:00</t>
  </si>
  <si>
    <t>042C  :781184:10:------:--</t>
  </si>
  <si>
    <t>21:0398:000184</t>
  </si>
  <si>
    <t>21:0133:000156:0001:0001:00</t>
  </si>
  <si>
    <t>042C  :781185:9G:------:--</t>
  </si>
  <si>
    <t>21:0398:000185</t>
  </si>
  <si>
    <t>042C  :781186:20:781184:10</t>
  </si>
  <si>
    <t>21:0398:000186</t>
  </si>
  <si>
    <t>21:0133:000156:0002:0001:01</t>
  </si>
  <si>
    <t>042C  :781187:00:------:--</t>
  </si>
  <si>
    <t>21:0398:000187</t>
  </si>
  <si>
    <t>21:0133:000157</t>
  </si>
  <si>
    <t>21:0133:000157:0001:0001:00</t>
  </si>
  <si>
    <t>042C  :781188:00:------:--</t>
  </si>
  <si>
    <t>21:0398:000188</t>
  </si>
  <si>
    <t>21:0133:000158</t>
  </si>
  <si>
    <t>21:0133:000158:0001:0001:00</t>
  </si>
  <si>
    <t>042C  :781189:00:------:--</t>
  </si>
  <si>
    <t>21:0398:000189</t>
  </si>
  <si>
    <t>21:0133:000159</t>
  </si>
  <si>
    <t>21:0133:000159:0001:0001:00</t>
  </si>
  <si>
    <t>042C  :781190:00:------:--</t>
  </si>
  <si>
    <t>21:0398:000190</t>
  </si>
  <si>
    <t>21:0133:000160</t>
  </si>
  <si>
    <t>21:0133:000160:0001:0001:00</t>
  </si>
  <si>
    <t>042C  :781191:00:------:--</t>
  </si>
  <si>
    <t>21:0398:000191</t>
  </si>
  <si>
    <t>21:0133:000161</t>
  </si>
  <si>
    <t>21:0133:000161:0001:0001:00</t>
  </si>
  <si>
    <t>042C  :781192:00:------:--</t>
  </si>
  <si>
    <t>21:0398:000192</t>
  </si>
  <si>
    <t>21:0133:000162</t>
  </si>
  <si>
    <t>21:0133:000162:0001:0001:00</t>
  </si>
  <si>
    <t>042C  :781193:00:------:--</t>
  </si>
  <si>
    <t>21:0398:000193</t>
  </si>
  <si>
    <t>21:0133:000163</t>
  </si>
  <si>
    <t>21:0133:000163:0001:0001:00</t>
  </si>
  <si>
    <t>042C  :781194:00:------:--</t>
  </si>
  <si>
    <t>21:0398:000194</t>
  </si>
  <si>
    <t>21:0133:000164</t>
  </si>
  <si>
    <t>21:0133:000164:0001:0001:00</t>
  </si>
  <si>
    <t>042C  :781195:00:------:--</t>
  </si>
  <si>
    <t>21:0398:000195</t>
  </si>
  <si>
    <t>21:0133:000165</t>
  </si>
  <si>
    <t>21:0133:000165:0001:0001:00</t>
  </si>
  <si>
    <t>042C  :781196:00:------:--</t>
  </si>
  <si>
    <t>21:0398:000196</t>
  </si>
  <si>
    <t>21:0133:000166</t>
  </si>
  <si>
    <t>21:0133:000166:0001:0001:00</t>
  </si>
  <si>
    <t>042C  :781197:00:------:--</t>
  </si>
  <si>
    <t>21:0398:000197</t>
  </si>
  <si>
    <t>21:0133:000167</t>
  </si>
  <si>
    <t>21:0133:000167:0001:0001:00</t>
  </si>
  <si>
    <t>042C  :781198:00:------:--</t>
  </si>
  <si>
    <t>21:0398:000198</t>
  </si>
  <si>
    <t>21:0133:000168</t>
  </si>
  <si>
    <t>21:0133:000168:0001:0001:00</t>
  </si>
  <si>
    <t>042C  :781199:00:------:--</t>
  </si>
  <si>
    <t>21:0398:000199</t>
  </si>
  <si>
    <t>21:0133:000169</t>
  </si>
  <si>
    <t>21:0133:000169:0001:0001:00</t>
  </si>
  <si>
    <t>042C  :781200:00:------:--</t>
  </si>
  <si>
    <t>21:0398:000200</t>
  </si>
  <si>
    <t>21:0133:000170</t>
  </si>
  <si>
    <t>21:0133:000170:0001:0001:00</t>
  </si>
  <si>
    <t>042C  :781201:80:781209:10</t>
  </si>
  <si>
    <t>21:0398:000201</t>
  </si>
  <si>
    <t>21:0133:000177</t>
  </si>
  <si>
    <t>21:0133:000177:0001:0001:02</t>
  </si>
  <si>
    <t>042C  :781202:9G:------:--</t>
  </si>
  <si>
    <t>21:0398:000202</t>
  </si>
  <si>
    <t>042C  :781203:00:------:--</t>
  </si>
  <si>
    <t>21:0398:000203</t>
  </si>
  <si>
    <t>21:0133:000171</t>
  </si>
  <si>
    <t>21:0133:000171:0001:0001:00</t>
  </si>
  <si>
    <t>042C  :781204:00:------:--</t>
  </si>
  <si>
    <t>21:0398:000204</t>
  </si>
  <si>
    <t>21:0133:000172</t>
  </si>
  <si>
    <t>21:0133:000172:0001:0001:00</t>
  </si>
  <si>
    <t>042C  :781205:00:------:--</t>
  </si>
  <si>
    <t>21:0398:000205</t>
  </si>
  <si>
    <t>21:0133:000173</t>
  </si>
  <si>
    <t>21:0133:000173:0001:0001:00</t>
  </si>
  <si>
    <t>042C  :781206:00:------:--</t>
  </si>
  <si>
    <t>21:0398:000206</t>
  </si>
  <si>
    <t>21:0133:000174</t>
  </si>
  <si>
    <t>21:0133:000174:0001:0001:00</t>
  </si>
  <si>
    <t>042C  :781207:00:------:--</t>
  </si>
  <si>
    <t>21:0398:000207</t>
  </si>
  <si>
    <t>21:0133:000175</t>
  </si>
  <si>
    <t>21:0133:000175:0001:0001:00</t>
  </si>
  <si>
    <t>042C  :781208:70:781209:10</t>
  </si>
  <si>
    <t>21:0398:000208</t>
  </si>
  <si>
    <t>21:0133:000176</t>
  </si>
  <si>
    <t>21:0133:000176:0001:0001:00</t>
  </si>
  <si>
    <t>042C  :781209:10:------:--</t>
  </si>
  <si>
    <t>21:0398:000209</t>
  </si>
  <si>
    <t>21:0133:000177:0001:0001:01</t>
  </si>
  <si>
    <t>042C  :781210:20:781209:10</t>
  </si>
  <si>
    <t>21:0398:000210</t>
  </si>
  <si>
    <t>21:0133:000177:0002:0001:00</t>
  </si>
  <si>
    <t>042C  :781211:00:------:--</t>
  </si>
  <si>
    <t>21:0398:000211</t>
  </si>
  <si>
    <t>21:0133:000178</t>
  </si>
  <si>
    <t>21:0133:000178:0001:0001:00</t>
  </si>
  <si>
    <t>042C  :781212:00:------:--</t>
  </si>
  <si>
    <t>21:0398:000212</t>
  </si>
  <si>
    <t>21:0133:000179</t>
  </si>
  <si>
    <t>21:0133:000179:0001:0001:00</t>
  </si>
  <si>
    <t>042C  :781213:00:------:--</t>
  </si>
  <si>
    <t>21:0398:000213</t>
  </si>
  <si>
    <t>21:0133:000180</t>
  </si>
  <si>
    <t>21:0133:000180:0001:0001:00</t>
  </si>
  <si>
    <t>042C  :781214:00:------:--</t>
  </si>
  <si>
    <t>21:0398:000214</t>
  </si>
  <si>
    <t>21:0133:000181</t>
  </si>
  <si>
    <t>21:0133:000181:0001:0001:00</t>
  </si>
  <si>
    <t>042C  :781215:00:------:--</t>
  </si>
  <si>
    <t>21:0398:000215</t>
  </si>
  <si>
    <t>21:0133:000182</t>
  </si>
  <si>
    <t>21:0133:000182:0001:0001:00</t>
  </si>
  <si>
    <t>042C  :781216:00:------:--</t>
  </si>
  <si>
    <t>21:0398:000216</t>
  </si>
  <si>
    <t>21:0133:000183</t>
  </si>
  <si>
    <t>21:0133:000183:0001:0001:00</t>
  </si>
  <si>
    <t>042C  :781217:00:------:--</t>
  </si>
  <si>
    <t>21:0398:000217</t>
  </si>
  <si>
    <t>21:0133:000184</t>
  </si>
  <si>
    <t>21:0133:000184:0001:0001:00</t>
  </si>
  <si>
    <t>042C  :781218:00:------:--</t>
  </si>
  <si>
    <t>21:0398:000218</t>
  </si>
  <si>
    <t>21:0133:000185</t>
  </si>
  <si>
    <t>21:0133:000185:0001:0001:00</t>
  </si>
  <si>
    <t>042C  :781219:00:------:--</t>
  </si>
  <si>
    <t>21:0398:000219</t>
  </si>
  <si>
    <t>21:0133:000186</t>
  </si>
  <si>
    <t>21:0133:000186:0001:0001:00</t>
  </si>
  <si>
    <t>042C  :781220:00:------:--</t>
  </si>
  <si>
    <t>21:0398:000220</t>
  </si>
  <si>
    <t>21:0133:000187</t>
  </si>
  <si>
    <t>21:0133:000187:0001:0001:00</t>
  </si>
  <si>
    <t>042C  :781221:80:781226:10</t>
  </si>
  <si>
    <t>21:0398:000221</t>
  </si>
  <si>
    <t>21:0133:000192</t>
  </si>
  <si>
    <t>21:0133:000192:0001:0001:02</t>
  </si>
  <si>
    <t>042C  :781222:00:------:--</t>
  </si>
  <si>
    <t>21:0398:000222</t>
  </si>
  <si>
    <t>21:0133:000188</t>
  </si>
  <si>
    <t>21:0133:000188:0001:0001:00</t>
  </si>
  <si>
    <t>042C  :781223:00:------:--</t>
  </si>
  <si>
    <t>21:0398:000223</t>
  </si>
  <si>
    <t>21:0133:000189</t>
  </si>
  <si>
    <t>21:0133:000189:0001:0001:00</t>
  </si>
  <si>
    <t>042C  :781224:00:------:--</t>
  </si>
  <si>
    <t>21:0398:000224</t>
  </si>
  <si>
    <t>21:0133:000190</t>
  </si>
  <si>
    <t>21:0133:000190:0001:0001:00</t>
  </si>
  <si>
    <t>042C  :781225:70:781226:10</t>
  </si>
  <si>
    <t>21:0398:000225</t>
  </si>
  <si>
    <t>21:0133:000191</t>
  </si>
  <si>
    <t>21:0133:000191:0001:0001:00</t>
  </si>
  <si>
    <t>042C  :781226:10:------:--</t>
  </si>
  <si>
    <t>21:0398:000226</t>
  </si>
  <si>
    <t>21:0133:000192:0001:0001:01</t>
  </si>
  <si>
    <t>042C  :781227:20:781226:10</t>
  </si>
  <si>
    <t>21:0398:000227</t>
  </si>
  <si>
    <t>21:0133:000192:0002:0001:00</t>
  </si>
  <si>
    <t>042C  :781228:00:------:--</t>
  </si>
  <si>
    <t>21:0398:000228</t>
  </si>
  <si>
    <t>21:0133:000193</t>
  </si>
  <si>
    <t>21:0133:000193:0001:0001:00</t>
  </si>
  <si>
    <t>042C  :781229:00:------:--</t>
  </si>
  <si>
    <t>21:0398:000229</t>
  </si>
  <si>
    <t>21:0133:000194</t>
  </si>
  <si>
    <t>21:0133:000194:0001:0001:00</t>
  </si>
  <si>
    <t>042C  :781230:9H:------:--</t>
  </si>
  <si>
    <t>21:0398:000230</t>
  </si>
  <si>
    <t>042C  :781231:00:------:--</t>
  </si>
  <si>
    <t>21:0398:000231</t>
  </si>
  <si>
    <t>21:0133:000195</t>
  </si>
  <si>
    <t>21:0133:000195:0001:0001:00</t>
  </si>
  <si>
    <t>042C  :781232:00:------:--</t>
  </si>
  <si>
    <t>21:0398:000232</t>
  </si>
  <si>
    <t>21:0133:000196</t>
  </si>
  <si>
    <t>21:0133:000196:0001:0001:00</t>
  </si>
  <si>
    <t>042C  :781233:00:------:--</t>
  </si>
  <si>
    <t>21:0398:000233</t>
  </si>
  <si>
    <t>21:0133:000197</t>
  </si>
  <si>
    <t>21:0133:000197:0001:0001:00</t>
  </si>
  <si>
    <t>042C  :781234:00:------:--</t>
  </si>
  <si>
    <t>21:0398:000234</t>
  </si>
  <si>
    <t>21:0133:000198</t>
  </si>
  <si>
    <t>21:0133:000198:0001:0001:00</t>
  </si>
  <si>
    <t>042C  :781235:00:------:--</t>
  </si>
  <si>
    <t>21:0398:000235</t>
  </si>
  <si>
    <t>21:0133:000199</t>
  </si>
  <si>
    <t>21:0133:000199:0001:0001:00</t>
  </si>
  <si>
    <t>042C  :781236:00:------:--</t>
  </si>
  <si>
    <t>21:0398:000236</t>
  </si>
  <si>
    <t>21:0133:000200</t>
  </si>
  <si>
    <t>21:0133:000200:0001:0001:00</t>
  </si>
  <si>
    <t>042C  :781237:00:------:--</t>
  </si>
  <si>
    <t>21:0398:000237</t>
  </si>
  <si>
    <t>21:0133:000201</t>
  </si>
  <si>
    <t>21:0133:000201:0001:0001:00</t>
  </si>
  <si>
    <t>042C  :781238:00:------:--</t>
  </si>
  <si>
    <t>21:0398:000238</t>
  </si>
  <si>
    <t>21:0133:000202</t>
  </si>
  <si>
    <t>21:0133:000202:0001:0001:00</t>
  </si>
  <si>
    <t>042C  :781239:00:------:--</t>
  </si>
  <si>
    <t>21:0398:000239</t>
  </si>
  <si>
    <t>21:0133:000203</t>
  </si>
  <si>
    <t>21:0133:000203:0001:0001:00</t>
  </si>
  <si>
    <t>042C  :781240:00:------:--</t>
  </si>
  <si>
    <t>21:0398:000240</t>
  </si>
  <si>
    <t>21:0133:000204</t>
  </si>
  <si>
    <t>21:0133:000204:0001:0001:00</t>
  </si>
  <si>
    <t>042C  :781241:80:781244:10</t>
  </si>
  <si>
    <t>21:0398:000241</t>
  </si>
  <si>
    <t>21:0133:000207</t>
  </si>
  <si>
    <t>21:0133:000207:0001:0001:02</t>
  </si>
  <si>
    <t>042C  :781242:00:------:--</t>
  </si>
  <si>
    <t>21:0398:000242</t>
  </si>
  <si>
    <t>21:0133:000205</t>
  </si>
  <si>
    <t>21:0133:000205:0001:0001:00</t>
  </si>
  <si>
    <t>042C  :781243:70:781244:10</t>
  </si>
  <si>
    <t>21:0398:000243</t>
  </si>
  <si>
    <t>21:0133:000206</t>
  </si>
  <si>
    <t>21:0133:000206:0001:0001:00</t>
  </si>
  <si>
    <t>042C  :781244:10:------:--</t>
  </si>
  <si>
    <t>21:0398:000244</t>
  </si>
  <si>
    <t>21:0133:000207:0001:0001:01</t>
  </si>
  <si>
    <t>042C  :781245:20:781244:10</t>
  </si>
  <si>
    <t>21:0398:000245</t>
  </si>
  <si>
    <t>21:0133:000207:0002:0001:00</t>
  </si>
  <si>
    <t>042C  :781246:00:------:--</t>
  </si>
  <si>
    <t>21:0398:000246</t>
  </si>
  <si>
    <t>21:0133:000208</t>
  </si>
  <si>
    <t>21:0133:000208:0001:0001:00</t>
  </si>
  <si>
    <t>042C  :781247:00:------:--</t>
  </si>
  <si>
    <t>21:0398:000247</t>
  </si>
  <si>
    <t>21:0133:000209</t>
  </si>
  <si>
    <t>21:0133:000209:0001:0001:00</t>
  </si>
  <si>
    <t>042C  :781248:00:------:--</t>
  </si>
  <si>
    <t>21:0398:000248</t>
  </si>
  <si>
    <t>21:0133:000210</t>
  </si>
  <si>
    <t>21:0133:000210:0001:0001:00</t>
  </si>
  <si>
    <t>042C  :781249:00:------:--</t>
  </si>
  <si>
    <t>21:0398:000249</t>
  </si>
  <si>
    <t>21:0133:000211</t>
  </si>
  <si>
    <t>21:0133:000211:0001:0001:00</t>
  </si>
  <si>
    <t>042C  :781250:00:------:--</t>
  </si>
  <si>
    <t>21:0398:000250</t>
  </si>
  <si>
    <t>21:0133:000212</t>
  </si>
  <si>
    <t>21:0133:000212:0001:0001:00</t>
  </si>
  <si>
    <t>042C  :781251:00:------:--</t>
  </si>
  <si>
    <t>21:0398:000251</t>
  </si>
  <si>
    <t>21:0133:000213</t>
  </si>
  <si>
    <t>21:0133:000213:0001:0001:00</t>
  </si>
  <si>
    <t>042C  :781252:00:------:--</t>
  </si>
  <si>
    <t>21:0398:000252</t>
  </si>
  <si>
    <t>21:0133:000214</t>
  </si>
  <si>
    <t>21:0133:000214:0001:0001:00</t>
  </si>
  <si>
    <t>042C  :781253:00:------:--</t>
  </si>
  <si>
    <t>21:0398:000253</t>
  </si>
  <si>
    <t>21:0133:000215</t>
  </si>
  <si>
    <t>21:0133:000215:0001:0001:00</t>
  </si>
  <si>
    <t>042C  :781254:00:------:--</t>
  </si>
  <si>
    <t>21:0398:000254</t>
  </si>
  <si>
    <t>21:0133:000216</t>
  </si>
  <si>
    <t>21:0133:000216:0001:0001:00</t>
  </si>
  <si>
    <t>042C  :781255:00:------:--</t>
  </si>
  <si>
    <t>21:0398:000255</t>
  </si>
  <si>
    <t>21:0133:000217</t>
  </si>
  <si>
    <t>21:0133:000217:0001:0001:00</t>
  </si>
  <si>
    <t>042C  :781256:00:------:--</t>
  </si>
  <si>
    <t>21:0398:000256</t>
  </si>
  <si>
    <t>21:0133:000218</t>
  </si>
  <si>
    <t>21:0133:000218:0001:0001:00</t>
  </si>
  <si>
    <t>042C  :781257:00:------:--</t>
  </si>
  <si>
    <t>21:0398:000257</t>
  </si>
  <si>
    <t>21:0133:000219</t>
  </si>
  <si>
    <t>21:0133:000219:0001:0001:00</t>
  </si>
  <si>
    <t>042C  :781258:00:------:--</t>
  </si>
  <si>
    <t>21:0398:000258</t>
  </si>
  <si>
    <t>21:0133:000220</t>
  </si>
  <si>
    <t>21:0133:000220:0001:0001:00</t>
  </si>
  <si>
    <t>042C  :781259:00:------:--</t>
  </si>
  <si>
    <t>21:0398:000259</t>
  </si>
  <si>
    <t>21:0133:000221</t>
  </si>
  <si>
    <t>21:0133:000221:0001:0001:00</t>
  </si>
  <si>
    <t>042C  :781260:9G:------:--</t>
  </si>
  <si>
    <t>21:0398:000260</t>
  </si>
  <si>
    <t>042C  :781261:80:781264:20</t>
  </si>
  <si>
    <t>21:0398:000261</t>
  </si>
  <si>
    <t>21:0133:000223</t>
  </si>
  <si>
    <t>21:0133:000223:0002:0001:02</t>
  </si>
  <si>
    <t>042C  :781262:70:781263:10</t>
  </si>
  <si>
    <t>21:0398:000262</t>
  </si>
  <si>
    <t>21:0133:000222</t>
  </si>
  <si>
    <t>21:0133:000222:0001:0001:00</t>
  </si>
  <si>
    <t>042C  :781263:10:------:--</t>
  </si>
  <si>
    <t>21:0398:000263</t>
  </si>
  <si>
    <t>21:0133:000223:0001:0001:00</t>
  </si>
  <si>
    <t>042C  :781264:20:781263:10</t>
  </si>
  <si>
    <t>21:0398:000264</t>
  </si>
  <si>
    <t>21:0133:000223:0002:0001:01</t>
  </si>
  <si>
    <t>042C  :781265:00:------:--</t>
  </si>
  <si>
    <t>21:0398:000265</t>
  </si>
  <si>
    <t>21:0133:000224</t>
  </si>
  <si>
    <t>21:0133:000224:0001:0001:00</t>
  </si>
  <si>
    <t>042C  :781266:00:------:--</t>
  </si>
  <si>
    <t>21:0398:000266</t>
  </si>
  <si>
    <t>21:0133:000225</t>
  </si>
  <si>
    <t>21:0133:000225:0001:0001:00</t>
  </si>
  <si>
    <t>042C  :781267:00:------:--</t>
  </si>
  <si>
    <t>21:0398:000267</t>
  </si>
  <si>
    <t>21:0133:000226</t>
  </si>
  <si>
    <t>21:0133:000226:0001:0001:00</t>
  </si>
  <si>
    <t>042C  :781268:9H:------:--</t>
  </si>
  <si>
    <t>21:0398:000268</t>
  </si>
  <si>
    <t>042C  :781269:00:------:--</t>
  </si>
  <si>
    <t>21:0398:000269</t>
  </si>
  <si>
    <t>21:0133:000227</t>
  </si>
  <si>
    <t>21:0133:000227:0001:0001:00</t>
  </si>
  <si>
    <t>042C  :781270:00:------:--</t>
  </si>
  <si>
    <t>21:0398:000270</t>
  </si>
  <si>
    <t>21:0133:000228</t>
  </si>
  <si>
    <t>21:0133:000228:0001:0001:00</t>
  </si>
  <si>
    <t>042C  :781271:00:------:--</t>
  </si>
  <si>
    <t>21:0398:000271</t>
  </si>
  <si>
    <t>21:0133:000229</t>
  </si>
  <si>
    <t>21:0133:000229:0001:0001:00</t>
  </si>
  <si>
    <t>042C  :781272:00:------:--</t>
  </si>
  <si>
    <t>21:0398:000272</t>
  </si>
  <si>
    <t>21:0133:000230</t>
  </si>
  <si>
    <t>21:0133:000230:0001:0001:00</t>
  </si>
  <si>
    <t>042C  :781273:00:------:--</t>
  </si>
  <si>
    <t>21:0398:000273</t>
  </si>
  <si>
    <t>21:0133:000231</t>
  </si>
  <si>
    <t>21:0133:000231:0001:0001:00</t>
  </si>
  <si>
    <t>042C  :781274:00:------:--</t>
  </si>
  <si>
    <t>21:0398:000274</t>
  </si>
  <si>
    <t>21:0133:000232</t>
  </si>
  <si>
    <t>21:0133:000232:0001:0001:00</t>
  </si>
  <si>
    <t>042C  :781275:00:------:--</t>
  </si>
  <si>
    <t>21:0398:000275</t>
  </si>
  <si>
    <t>21:0133:000233</t>
  </si>
  <si>
    <t>21:0133:000233:0001:0001:00</t>
  </si>
  <si>
    <t>042C  :781276:00:------:--</t>
  </si>
  <si>
    <t>21:0398:000276</t>
  </si>
  <si>
    <t>21:0133:000234</t>
  </si>
  <si>
    <t>21:0133:000234:0001:0001:00</t>
  </si>
  <si>
    <t>042C  :781277:00:------:--</t>
  </si>
  <si>
    <t>21:0398:000277</t>
  </si>
  <si>
    <t>21:0133:000235</t>
  </si>
  <si>
    <t>21:0133:000235:0001:0001:00</t>
  </si>
  <si>
    <t>042C  :781278:00:------:--</t>
  </si>
  <si>
    <t>21:0398:000278</t>
  </si>
  <si>
    <t>21:0133:000236</t>
  </si>
  <si>
    <t>21:0133:000236:0001:0001:00</t>
  </si>
  <si>
    <t>042C  :781279:00:------:--</t>
  </si>
  <si>
    <t>21:0398:000279</t>
  </si>
  <si>
    <t>21:0133:000237</t>
  </si>
  <si>
    <t>21:0133:000237:0001:0001:00</t>
  </si>
  <si>
    <t>042C  :781280:00:------:--</t>
  </si>
  <si>
    <t>21:0398:000280</t>
  </si>
  <si>
    <t>21:0133:000238</t>
  </si>
  <si>
    <t>21:0133:000238:0001:0001:00</t>
  </si>
  <si>
    <t>042C  :781281:80:781288:00</t>
  </si>
  <si>
    <t>21:0398:000281</t>
  </si>
  <si>
    <t>21:0133:000243</t>
  </si>
  <si>
    <t>21:0133:000243:0001:0001:02</t>
  </si>
  <si>
    <t>042C  :781282:9H:------:--</t>
  </si>
  <si>
    <t>21:0398:000282</t>
  </si>
  <si>
    <t>042C  :781283:00:------:--</t>
  </si>
  <si>
    <t>21:0398:000283</t>
  </si>
  <si>
    <t>21:0133:000239</t>
  </si>
  <si>
    <t>21:0133:000239:0001:0001:00</t>
  </si>
  <si>
    <t>042C  :781284:70:781285:10</t>
  </si>
  <si>
    <t>21:0398:000284</t>
  </si>
  <si>
    <t>21:0133:000240</t>
  </si>
  <si>
    <t>21:0133:000240:0001:0001:00</t>
  </si>
  <si>
    <t>042C  :781285:10:------:--</t>
  </si>
  <si>
    <t>21:0398:000285</t>
  </si>
  <si>
    <t>21:0133:000241</t>
  </si>
  <si>
    <t>21:0133:000241:0001:0001:00</t>
  </si>
  <si>
    <t>042C  :781286:20:781285:10</t>
  </si>
  <si>
    <t>21:0398:000286</t>
  </si>
  <si>
    <t>21:0133:000241:0002:0001:00</t>
  </si>
  <si>
    <t>042C  :781287:00:------:--</t>
  </si>
  <si>
    <t>21:0398:000287</t>
  </si>
  <si>
    <t>21:0133:000242</t>
  </si>
  <si>
    <t>21:0133:000242:0001:0001:00</t>
  </si>
  <si>
    <t>042C  :781288:00:------:--</t>
  </si>
  <si>
    <t>21:0398:000288</t>
  </si>
  <si>
    <t>21:0133:000243:0001:0001:01</t>
  </si>
  <si>
    <t>042C  :781289:00:------:--</t>
  </si>
  <si>
    <t>21:0398:000289</t>
  </si>
  <si>
    <t>21:0133:000244</t>
  </si>
  <si>
    <t>21:0133:000244:0001:0001:00</t>
  </si>
  <si>
    <t>042C  :781290:00:------:--</t>
  </si>
  <si>
    <t>21:0398:000290</t>
  </si>
  <si>
    <t>21:0133:000245</t>
  </si>
  <si>
    <t>21:0133:000245:0001:0001:00</t>
  </si>
  <si>
    <t>042C  :781291:00:------:--</t>
  </si>
  <si>
    <t>21:0398:000291</t>
  </si>
  <si>
    <t>21:0133:000246</t>
  </si>
  <si>
    <t>21:0133:000246:0001:0001:00</t>
  </si>
  <si>
    <t>042C  :781292:00:------:--</t>
  </si>
  <si>
    <t>21:0398:000292</t>
  </si>
  <si>
    <t>21:0133:000247</t>
  </si>
  <si>
    <t>21:0133:000247:0001:0001:00</t>
  </si>
  <si>
    <t>042C  :781293:00:------:--</t>
  </si>
  <si>
    <t>21:0398:000293</t>
  </si>
  <si>
    <t>21:0133:000248</t>
  </si>
  <si>
    <t>21:0133:000248:0001:0001:00</t>
  </si>
  <si>
    <t>042C  :781294:00:------:--</t>
  </si>
  <si>
    <t>21:0398:000294</t>
  </si>
  <si>
    <t>21:0133:000249</t>
  </si>
  <si>
    <t>21:0133:000249:0001:0001:00</t>
  </si>
  <si>
    <t>042C  :781295:00:------:--</t>
  </si>
  <si>
    <t>21:0398:000295</t>
  </si>
  <si>
    <t>21:0133:000250</t>
  </si>
  <si>
    <t>21:0133:000250:0001:0001:00</t>
  </si>
  <si>
    <t>042C  :781296:00:------:--</t>
  </si>
  <si>
    <t>21:0398:000296</t>
  </si>
  <si>
    <t>21:0133:000251</t>
  </si>
  <si>
    <t>21:0133:000251:0001:0001:00</t>
  </si>
  <si>
    <t>042C  :781297:00:------:--</t>
  </si>
  <si>
    <t>21:0398:000297</t>
  </si>
  <si>
    <t>21:0133:000252</t>
  </si>
  <si>
    <t>21:0133:000252:0001:0001:00</t>
  </si>
  <si>
    <t>042C  :781298:00:------:--</t>
  </si>
  <si>
    <t>21:0398:000298</t>
  </si>
  <si>
    <t>21:0133:000253</t>
  </si>
  <si>
    <t>21:0133:000253:0001:0001:00</t>
  </si>
  <si>
    <t>042C  :781299:00:------:--</t>
  </si>
  <si>
    <t>21:0398:000299</t>
  </si>
  <si>
    <t>21:0133:000254</t>
  </si>
  <si>
    <t>21:0133:000254:0001:0001:00</t>
  </si>
  <si>
    <t>042C  :781300:00:------:--</t>
  </si>
  <si>
    <t>21:0398:000300</t>
  </si>
  <si>
    <t>21:0133:000255</t>
  </si>
  <si>
    <t>21:0133:000255:0001:0001:00</t>
  </si>
  <si>
    <t>042C  :781301:80:781302:70</t>
  </si>
  <si>
    <t>21:0398:000301</t>
  </si>
  <si>
    <t>21:0133:000256</t>
  </si>
  <si>
    <t>21:0133:000256:0001:0001:02</t>
  </si>
  <si>
    <t>0021:bcff1</t>
  </si>
  <si>
    <t>042C  :781302:70:781303:10</t>
  </si>
  <si>
    <t>21:0398:000302</t>
  </si>
  <si>
    <t>21:0133:000256:0001:0001:01</t>
  </si>
  <si>
    <t>0022:bcff1</t>
  </si>
  <si>
    <t>042C  :781303:10:------:--</t>
  </si>
  <si>
    <t>21:0398:000303</t>
  </si>
  <si>
    <t>21:0133:000257</t>
  </si>
  <si>
    <t>21:0133:000257:0001:0001:00</t>
  </si>
  <si>
    <t>0023:bcff1</t>
  </si>
  <si>
    <t>042C  :781304:20:781303:10</t>
  </si>
  <si>
    <t>21:0398:000304</t>
  </si>
  <si>
    <t>21:0133:000257:0002:0001:00</t>
  </si>
  <si>
    <t>0024:bcff1</t>
  </si>
  <si>
    <t>042C  :781305:00:------:--</t>
  </si>
  <si>
    <t>21:0398:000305</t>
  </si>
  <si>
    <t>21:0133:000258</t>
  </si>
  <si>
    <t>21:0133:000258:0001:0001:00</t>
  </si>
  <si>
    <t>042C  :781306:00:------:--</t>
  </si>
  <si>
    <t>21:0398:000306</t>
  </si>
  <si>
    <t>21:0133:000259</t>
  </si>
  <si>
    <t>21:0133:000259:0001:0001:00</t>
  </si>
  <si>
    <t>042C  :781307:00:------:--</t>
  </si>
  <si>
    <t>21:0398:000307</t>
  </si>
  <si>
    <t>21:0133:000260</t>
  </si>
  <si>
    <t>21:0133:000260:0001:0001:00</t>
  </si>
  <si>
    <t>042C  :781308:00:------:--</t>
  </si>
  <si>
    <t>21:0398:000308</t>
  </si>
  <si>
    <t>21:0133:000261</t>
  </si>
  <si>
    <t>21:0133:000261:0001:0001:00</t>
  </si>
  <si>
    <t>042C  :781309:00:------:--</t>
  </si>
  <si>
    <t>21:0398:000309</t>
  </si>
  <si>
    <t>21:0133:000262</t>
  </si>
  <si>
    <t>21:0133:000262:0001:0001:00</t>
  </si>
  <si>
    <t>042C  :781310:00:------:--</t>
  </si>
  <si>
    <t>21:0398:000310</t>
  </si>
  <si>
    <t>21:0133:000263</t>
  </si>
  <si>
    <t>21:0133:000263:0001:0001:00</t>
  </si>
  <si>
    <t>042C  :781311:00:------:--</t>
  </si>
  <si>
    <t>21:0398:000311</t>
  </si>
  <si>
    <t>21:0133:000264</t>
  </si>
  <si>
    <t>21:0133:000264:0001:0001:00</t>
  </si>
  <si>
    <t>042C  :781312:00:------:--</t>
  </si>
  <si>
    <t>21:0398:000312</t>
  </si>
  <si>
    <t>21:0133:000265</t>
  </si>
  <si>
    <t>21:0133:000265:0001:0001:00</t>
  </si>
  <si>
    <t>042C  :781313:00:------:--</t>
  </si>
  <si>
    <t>21:0398:000313</t>
  </si>
  <si>
    <t>21:0133:000266</t>
  </si>
  <si>
    <t>21:0133:000266:0001:0001:00</t>
  </si>
  <si>
    <t>042C  :781314:00:------:--</t>
  </si>
  <si>
    <t>21:0398:000314</t>
  </si>
  <si>
    <t>21:0133:000267</t>
  </si>
  <si>
    <t>21:0133:000267:0001:0001:00</t>
  </si>
  <si>
    <t>042C  :781315:00:------:--</t>
  </si>
  <si>
    <t>21:0398:000315</t>
  </si>
  <si>
    <t>21:0133:000268</t>
  </si>
  <si>
    <t>21:0133:000268:0001:0001:00</t>
  </si>
  <si>
    <t>042C  :781316:9H:------:--</t>
  </si>
  <si>
    <t>21:0398:000316</t>
  </si>
  <si>
    <t>042C  :781317:00:------:--</t>
  </si>
  <si>
    <t>21:0398:000317</t>
  </si>
  <si>
    <t>21:0133:000269</t>
  </si>
  <si>
    <t>21:0133:000269:0001:0001:00</t>
  </si>
  <si>
    <t>042C  :781318:00:------:--</t>
  </si>
  <si>
    <t>21:0398:000318</t>
  </si>
  <si>
    <t>21:0133:000270</t>
  </si>
  <si>
    <t>21:0133:000270:0001:0001:00</t>
  </si>
  <si>
    <t>042C  :781319:00:------:--</t>
  </si>
  <si>
    <t>21:0398:000319</t>
  </si>
  <si>
    <t>21:0133:000271</t>
  </si>
  <si>
    <t>21:0133:000271:0001:0001:00</t>
  </si>
  <si>
    <t>042C  :781320:00:------:--</t>
  </si>
  <si>
    <t>21:0398:000320</t>
  </si>
  <si>
    <t>21:0133:000272</t>
  </si>
  <si>
    <t>21:0133:000272:0001:0001:00</t>
  </si>
  <si>
    <t>042C  :781321:80:781327:10</t>
  </si>
  <si>
    <t>21:0398:000321</t>
  </si>
  <si>
    <t>21:0133:000278</t>
  </si>
  <si>
    <t>21:0133:000278:0001:0001:02</t>
  </si>
  <si>
    <t>042C  :781322:00:------:--</t>
  </si>
  <si>
    <t>21:0398:000322</t>
  </si>
  <si>
    <t>21:0133:000273</t>
  </si>
  <si>
    <t>21:0133:000273:0001:0001:00</t>
  </si>
  <si>
    <t>042C  :781323:00:------:--</t>
  </si>
  <si>
    <t>21:0398:000323</t>
  </si>
  <si>
    <t>21:0133:000274</t>
  </si>
  <si>
    <t>21:0133:000274:0001:0001:00</t>
  </si>
  <si>
    <t>042C  :781324:00:------:--</t>
  </si>
  <si>
    <t>21:0398:000324</t>
  </si>
  <si>
    <t>21:0133:000275</t>
  </si>
  <si>
    <t>21:0133:000275:0001:0001:00</t>
  </si>
  <si>
    <t>042C  :781325:00:------:--</t>
  </si>
  <si>
    <t>21:0398:000325</t>
  </si>
  <si>
    <t>21:0133:000276</t>
  </si>
  <si>
    <t>21:0133:000276:0001:0001:00</t>
  </si>
  <si>
    <t>042C  :781326:70:781327:10</t>
  </si>
  <si>
    <t>21:0398:000326</t>
  </si>
  <si>
    <t>21:0133:000277</t>
  </si>
  <si>
    <t>21:0133:000277:0001:0001:00</t>
  </si>
  <si>
    <t>042C  :781327:10:------:--</t>
  </si>
  <si>
    <t>21:0398:000327</t>
  </si>
  <si>
    <t>21:0133:000278:0001:0001:01</t>
  </si>
  <si>
    <t>042C  :781328:20:781327:10</t>
  </si>
  <si>
    <t>21:0398:000328</t>
  </si>
  <si>
    <t>21:0133:000278:0002:0001:00</t>
  </si>
  <si>
    <t>042C  :781329:00:------:--</t>
  </si>
  <si>
    <t>21:0398:000329</t>
  </si>
  <si>
    <t>21:0133:000279</t>
  </si>
  <si>
    <t>21:0133:000279:0001:0001:00</t>
  </si>
  <si>
    <t>042C  :781330:00:------:--</t>
  </si>
  <si>
    <t>21:0398:000330</t>
  </si>
  <si>
    <t>21:0133:000280</t>
  </si>
  <si>
    <t>21:0133:000280:0001:0001:00</t>
  </si>
  <si>
    <t>042C  :781331:9B:------:--</t>
  </si>
  <si>
    <t>21:0398:000331</t>
  </si>
  <si>
    <t>042C  :781332:00:------:--</t>
  </si>
  <si>
    <t>21:0398:000332</t>
  </si>
  <si>
    <t>21:0133:000281</t>
  </si>
  <si>
    <t>21:0133:000281:0001:0001:00</t>
  </si>
  <si>
    <t>042C  :781333:00:------:--</t>
  </si>
  <si>
    <t>21:0398:000333</t>
  </si>
  <si>
    <t>21:0133:000282</t>
  </si>
  <si>
    <t>21:0133:000282:0001:0001:00</t>
  </si>
  <si>
    <t>042C  :781334:00:------:--</t>
  </si>
  <si>
    <t>21:0398:000334</t>
  </si>
  <si>
    <t>21:0133:000283</t>
  </si>
  <si>
    <t>21:0133:000283:0001:0001:00</t>
  </si>
  <si>
    <t>042C  :781335:00:------:--</t>
  </si>
  <si>
    <t>21:0398:000335</t>
  </si>
  <si>
    <t>21:0133:000284</t>
  </si>
  <si>
    <t>21:0133:000284:0001:0001:00</t>
  </si>
  <si>
    <t>042C  :781336:00:------:--</t>
  </si>
  <si>
    <t>21:0398:000336</t>
  </si>
  <si>
    <t>21:0133:000285</t>
  </si>
  <si>
    <t>21:0133:000285:0001:0001:00</t>
  </si>
  <si>
    <t>042C  :781337:00:------:--</t>
  </si>
  <si>
    <t>21:0398:000337</t>
  </si>
  <si>
    <t>21:0133:000286</t>
  </si>
  <si>
    <t>21:0133:000286:0001:0001:00</t>
  </si>
  <si>
    <t>042C  :781338:00:------:--</t>
  </si>
  <si>
    <t>21:0398:000338</t>
  </si>
  <si>
    <t>21:0133:000287</t>
  </si>
  <si>
    <t>21:0133:000287:0001:0001:00</t>
  </si>
  <si>
    <t>042C  :781339:00:------:--</t>
  </si>
  <si>
    <t>21:0398:000339</t>
  </si>
  <si>
    <t>21:0133:000288</t>
  </si>
  <si>
    <t>21:0133:000288:0001:0001:00</t>
  </si>
  <si>
    <t>042C  :781340:00:------:--</t>
  </si>
  <si>
    <t>21:0398:000340</t>
  </si>
  <si>
    <t>21:0133:000289</t>
  </si>
  <si>
    <t>21:0133:000289:0001:0001:00</t>
  </si>
  <si>
    <t>042C  :781341:80:781347:10</t>
  </si>
  <si>
    <t>21:0398:000341</t>
  </si>
  <si>
    <t>21:0133:000295</t>
  </si>
  <si>
    <t>21:0133:000295:0001:0001:02</t>
  </si>
  <si>
    <t>042C  :781342:00:------:--</t>
  </si>
  <si>
    <t>21:0398:000342</t>
  </si>
  <si>
    <t>21:0133:000290</t>
  </si>
  <si>
    <t>21:0133:000290:0001:0001:00</t>
  </si>
  <si>
    <t>042C  :781343:00:------:--</t>
  </si>
  <si>
    <t>21:0398:000343</t>
  </si>
  <si>
    <t>21:0133:000291</t>
  </si>
  <si>
    <t>21:0133:000291:0001:0001:00</t>
  </si>
  <si>
    <t>042C  :781344:00:------:--</t>
  </si>
  <si>
    <t>21:0398:000344</t>
  </si>
  <si>
    <t>21:0133:000292</t>
  </si>
  <si>
    <t>21:0133:000292:0001:0001:00</t>
  </si>
  <si>
    <t>042C  :781345:00:------:--</t>
  </si>
  <si>
    <t>21:0398:000345</t>
  </si>
  <si>
    <t>21:0133:000293</t>
  </si>
  <si>
    <t>21:0133:000293:0001:0001:00</t>
  </si>
  <si>
    <t>042C  :781346:70:781347:10</t>
  </si>
  <si>
    <t>21:0398:000346</t>
  </si>
  <si>
    <t>21:0133:000294</t>
  </si>
  <si>
    <t>21:0133:000294:0001:0001:00</t>
  </si>
  <si>
    <t>042C  :781347:10:------:--</t>
  </si>
  <si>
    <t>21:0398:000347</t>
  </si>
  <si>
    <t>21:0133:000295:0001:0001:01</t>
  </si>
  <si>
    <t>042C  :781348:20:781347:10</t>
  </si>
  <si>
    <t>21:0398:000348</t>
  </si>
  <si>
    <t>21:0133:000295:0002:0001:00</t>
  </si>
  <si>
    <t>042C  :781349:00:------:--</t>
  </si>
  <si>
    <t>21:0398:000349</t>
  </si>
  <si>
    <t>21:0133:000296</t>
  </si>
  <si>
    <t>21:0133:000296:0001:0001:00</t>
  </si>
  <si>
    <t>042C  :781350:00:------:--</t>
  </si>
  <si>
    <t>21:0398:000350</t>
  </si>
  <si>
    <t>21:0133:000297</t>
  </si>
  <si>
    <t>21:0133:000297:0001:0001:00</t>
  </si>
  <si>
    <t>042C  :781351:00:------:--</t>
  </si>
  <si>
    <t>21:0398:000351</t>
  </si>
  <si>
    <t>21:0133:000298</t>
  </si>
  <si>
    <t>21:0133:000298:0001:0001:00</t>
  </si>
  <si>
    <t>042C  :781352:00:------:--</t>
  </si>
  <si>
    <t>21:0398:000352</t>
  </si>
  <si>
    <t>21:0133:000299</t>
  </si>
  <si>
    <t>21:0133:000299:0001:0001:00</t>
  </si>
  <si>
    <t>042C  :781353:00:------:--</t>
  </si>
  <si>
    <t>21:0398:000353</t>
  </si>
  <si>
    <t>21:0133:000300</t>
  </si>
  <si>
    <t>21:0133:000300:0001:0001:00</t>
  </si>
  <si>
    <t>042C  :781354:00:------:--</t>
  </si>
  <si>
    <t>21:0398:000354</t>
  </si>
  <si>
    <t>21:0133:000301</t>
  </si>
  <si>
    <t>21:0133:000301:0001:0001:00</t>
  </si>
  <si>
    <t>042C  :781355:9F:------:--</t>
  </si>
  <si>
    <t>21:0398:000355</t>
  </si>
  <si>
    <t>042C  :781356:00:------:--</t>
  </si>
  <si>
    <t>21:0398:000356</t>
  </si>
  <si>
    <t>21:0133:000302</t>
  </si>
  <si>
    <t>21:0133:000302:0001:0001:00</t>
  </si>
  <si>
    <t>042C  :781357:00:------:--</t>
  </si>
  <si>
    <t>21:0398:000357</t>
  </si>
  <si>
    <t>21:0133:000303</t>
  </si>
  <si>
    <t>21:0133:000303:0001:0001:00</t>
  </si>
  <si>
    <t>042C  :781358:00:------:--</t>
  </si>
  <si>
    <t>21:0398:000358</t>
  </si>
  <si>
    <t>21:0133:000304</t>
  </si>
  <si>
    <t>21:0133:000304:0001:0001:00</t>
  </si>
  <si>
    <t>042C  :781359:00:------:--</t>
  </si>
  <si>
    <t>21:0398:000359</t>
  </si>
  <si>
    <t>21:0133:000305</t>
  </si>
  <si>
    <t>21:0133:000305:0001:0001:00</t>
  </si>
  <si>
    <t>042C  :781360:00:------:--</t>
  </si>
  <si>
    <t>21:0398:000360</t>
  </si>
  <si>
    <t>21:0133:000306</t>
  </si>
  <si>
    <t>21:0133:000306:0001:0001:00</t>
  </si>
  <si>
    <t>042C  :781361:80:781365:10</t>
  </si>
  <si>
    <t>21:0398:000361</t>
  </si>
  <si>
    <t>21:0133:000310</t>
  </si>
  <si>
    <t>21:0133:000310:0001:0001:02</t>
  </si>
  <si>
    <t>042C  :781362:00:------:--</t>
  </si>
  <si>
    <t>21:0398:000362</t>
  </si>
  <si>
    <t>21:0133:000307</t>
  </si>
  <si>
    <t>21:0133:000307:0001:0001:00</t>
  </si>
  <si>
    <t>042C  :781363:00:------:--</t>
  </si>
  <si>
    <t>21:0398:000363</t>
  </si>
  <si>
    <t>21:0133:000308</t>
  </si>
  <si>
    <t>21:0133:000308:0001:0001:00</t>
  </si>
  <si>
    <t>042C  :781364:70:781365:10</t>
  </si>
  <si>
    <t>21:0398:000364</t>
  </si>
  <si>
    <t>21:0133:000309</t>
  </si>
  <si>
    <t>21:0133:000309:0001:0001:00</t>
  </si>
  <si>
    <t>042C  :781365:10:------:--</t>
  </si>
  <si>
    <t>21:0398:000365</t>
  </si>
  <si>
    <t>21:0133:000310:0001:0001:01</t>
  </si>
  <si>
    <t>042C  :781366:20:781365:10</t>
  </si>
  <si>
    <t>21:0398:000366</t>
  </si>
  <si>
    <t>21:0133:000310:0002:0001:00</t>
  </si>
  <si>
    <t>042C  :781367:00:------:--</t>
  </si>
  <si>
    <t>21:0398:000367</t>
  </si>
  <si>
    <t>21:0133:000311</t>
  </si>
  <si>
    <t>21:0133:000311:0001:0001:00</t>
  </si>
  <si>
    <t>042C  :781368:00:------:--</t>
  </si>
  <si>
    <t>21:0398:000368</t>
  </si>
  <si>
    <t>21:0133:000312</t>
  </si>
  <si>
    <t>21:0133:000312:0001:0001:00</t>
  </si>
  <si>
    <t>042C  :781369:00:------:--</t>
  </si>
  <si>
    <t>21:0398:000369</t>
  </si>
  <si>
    <t>21:0133:000313</t>
  </si>
  <si>
    <t>21:0133:000313:0001:0001:00</t>
  </si>
  <si>
    <t>042C  :781370:00:------:--</t>
  </si>
  <si>
    <t>21:0398:000370</t>
  </si>
  <si>
    <t>21:0133:000314</t>
  </si>
  <si>
    <t>21:0133:000314:0001:0001:00</t>
  </si>
  <si>
    <t>042C  :781371:00:------:--</t>
  </si>
  <si>
    <t>21:0398:000371</t>
  </si>
  <si>
    <t>21:0133:000315</t>
  </si>
  <si>
    <t>21:0133:000315:0001:0001:00</t>
  </si>
  <si>
    <t>042C  :781372:00:------:--</t>
  </si>
  <si>
    <t>21:0398:000372</t>
  </si>
  <si>
    <t>21:0133:000316</t>
  </si>
  <si>
    <t>21:0133:000316:0001:0001:00</t>
  </si>
  <si>
    <t>042C  :781373:00:------:--</t>
  </si>
  <si>
    <t>21:0398:000373</t>
  </si>
  <si>
    <t>21:0133:000317</t>
  </si>
  <si>
    <t>21:0133:000317:0001:0001:00</t>
  </si>
  <si>
    <t>042C  :781374:00:------:--</t>
  </si>
  <si>
    <t>21:0398:000374</t>
  </si>
  <si>
    <t>21:0133:000318</t>
  </si>
  <si>
    <t>21:0133:000318:0001:0001:00</t>
  </si>
  <si>
    <t>042C  :781375:00:------:--</t>
  </si>
  <si>
    <t>21:0398:000375</t>
  </si>
  <si>
    <t>21:0133:000319</t>
  </si>
  <si>
    <t>21:0133:000319:0001:0001:00</t>
  </si>
  <si>
    <t>042C  :781376:9B:------:--</t>
  </si>
  <si>
    <t>21:0398:000376</t>
  </si>
  <si>
    <t>042C  :781377:00:------:--</t>
  </si>
  <si>
    <t>21:0398:000377</t>
  </si>
  <si>
    <t>21:0133:000320</t>
  </si>
  <si>
    <t>21:0133:000320:0001:0001:00</t>
  </si>
  <si>
    <t>042C  :781378:00:------:--</t>
  </si>
  <si>
    <t>21:0398:000378</t>
  </si>
  <si>
    <t>21:0133:000321</t>
  </si>
  <si>
    <t>21:0133:000321:0001:0001:00</t>
  </si>
  <si>
    <t>042C  :781379:00:------:--</t>
  </si>
  <si>
    <t>21:0398:000379</t>
  </si>
  <si>
    <t>21:0133:000322</t>
  </si>
  <si>
    <t>21:0133:000322:0001:0001:00</t>
  </si>
  <si>
    <t>042C  :781380:00:------:--</t>
  </si>
  <si>
    <t>21:0398:000380</t>
  </si>
  <si>
    <t>21:0133:000323</t>
  </si>
  <si>
    <t>21:0133:000323:0001:0001:00</t>
  </si>
  <si>
    <t>042C  :781381:80:781387:20</t>
  </si>
  <si>
    <t>21:0398:000381</t>
  </si>
  <si>
    <t>21:0133:000327</t>
  </si>
  <si>
    <t>21:0133:000327:0002:0001:02</t>
  </si>
  <si>
    <t>042C  :781382:00:------:--</t>
  </si>
  <si>
    <t>21:0398:000382</t>
  </si>
  <si>
    <t>21:0133:000324</t>
  </si>
  <si>
    <t>21:0133:000324:0001:0001:00</t>
  </si>
  <si>
    <t>042C  :781383:00:------:--</t>
  </si>
  <si>
    <t>21:0398:000383</t>
  </si>
  <si>
    <t>21:0133:000325</t>
  </si>
  <si>
    <t>21:0133:000325:0001:0001:00</t>
  </si>
  <si>
    <t>042C  :781384:9B:------:--</t>
  </si>
  <si>
    <t>21:0398:000384</t>
  </si>
  <si>
    <t>042C  :781385:70:781386:10</t>
  </si>
  <si>
    <t>21:0398:000385</t>
  </si>
  <si>
    <t>21:0133:000326</t>
  </si>
  <si>
    <t>21:0133:000326:0001:0001:00</t>
  </si>
  <si>
    <t>042C  :781386:10:------:--</t>
  </si>
  <si>
    <t>21:0398:000386</t>
  </si>
  <si>
    <t>21:0133:000327:0001:0001:00</t>
  </si>
  <si>
    <t>042C  :781387:20:781386:10</t>
  </si>
  <si>
    <t>21:0398:000387</t>
  </si>
  <si>
    <t>21:0133:000327:0002:0001:01</t>
  </si>
  <si>
    <t>042C  :781388:00:------:--</t>
  </si>
  <si>
    <t>21:0398:000388</t>
  </si>
  <si>
    <t>21:0133:000328</t>
  </si>
  <si>
    <t>21:0133:000328:0001:0001:00</t>
  </si>
  <si>
    <t>042C  :781389:00:------:--</t>
  </si>
  <si>
    <t>21:0398:000389</t>
  </si>
  <si>
    <t>21:0133:000329</t>
  </si>
  <si>
    <t>21:0133:000329:0001:0001:00</t>
  </si>
  <si>
    <t>042C  :781390:00:------:--</t>
  </si>
  <si>
    <t>21:0398:000390</t>
  </si>
  <si>
    <t>21:0133:000330</t>
  </si>
  <si>
    <t>21:0133:000330:0001:0001:00</t>
  </si>
  <si>
    <t>042C  :781391:00:------:--</t>
  </si>
  <si>
    <t>21:0398:000391</t>
  </si>
  <si>
    <t>21:0133:000331</t>
  </si>
  <si>
    <t>21:0133:000331:0001:0001:00</t>
  </si>
  <si>
    <t>042C  :781392:00:------:--</t>
  </si>
  <si>
    <t>21:0398:000392</t>
  </si>
  <si>
    <t>21:0133:000332</t>
  </si>
  <si>
    <t>21:0133:000332:0001:0001:00</t>
  </si>
  <si>
    <t>042C  :781393:00:------:--</t>
  </si>
  <si>
    <t>21:0398:000393</t>
  </si>
  <si>
    <t>21:0133:000333</t>
  </si>
  <si>
    <t>21:0133:000333:0001:0001:00</t>
  </si>
  <si>
    <t>042C  :781394:00:------:--</t>
  </si>
  <si>
    <t>21:0398:000394</t>
  </si>
  <si>
    <t>21:0133:000334</t>
  </si>
  <si>
    <t>21:0133:000334:0001:0001:00</t>
  </si>
  <si>
    <t>042C  :781395:00:------:--</t>
  </si>
  <si>
    <t>21:0398:000395</t>
  </si>
  <si>
    <t>21:0133:000335</t>
  </si>
  <si>
    <t>21:0133:000335:0001:0001:00</t>
  </si>
  <si>
    <t>042C  :781396:00:------:--</t>
  </si>
  <si>
    <t>21:0398:000396</t>
  </si>
  <si>
    <t>21:0133:000336</t>
  </si>
  <si>
    <t>21:0133:000336:0001:0001:00</t>
  </si>
  <si>
    <t>042C  :781397:00:------:--</t>
  </si>
  <si>
    <t>21:0398:000397</t>
  </si>
  <si>
    <t>21:0133:000337</t>
  </si>
  <si>
    <t>21:0133:000337:0001:0001:00</t>
  </si>
  <si>
    <t>042C  :781398:00:------:--</t>
  </si>
  <si>
    <t>21:0398:000398</t>
  </si>
  <si>
    <t>21:0133:000338</t>
  </si>
  <si>
    <t>21:0133:000338:0001:0001:00</t>
  </si>
  <si>
    <t>042C  :781399:00:------:--</t>
  </si>
  <si>
    <t>21:0398:000399</t>
  </si>
  <si>
    <t>21:0133:000339</t>
  </si>
  <si>
    <t>21:0133:000339:0001:0001:00</t>
  </si>
  <si>
    <t>042C  :781400:00:------:--</t>
  </si>
  <si>
    <t>21:0398:000400</t>
  </si>
  <si>
    <t>21:0133:000340</t>
  </si>
  <si>
    <t>21:0133:000340:0001:0001:00</t>
  </si>
  <si>
    <t>042C  :781401:80:781406:20</t>
  </si>
  <si>
    <t>21:0398:000401</t>
  </si>
  <si>
    <t>21:0133:000344</t>
  </si>
  <si>
    <t>21:0133:000344:0002:0001:02</t>
  </si>
  <si>
    <t>042C  :781402:00:------:--</t>
  </si>
  <si>
    <t>21:0398:000402</t>
  </si>
  <si>
    <t>21:0133:000341</t>
  </si>
  <si>
    <t>21:0133:000341:0001:0001:00</t>
  </si>
  <si>
    <t>042C  :781403:00:------:--</t>
  </si>
  <si>
    <t>21:0398:000403</t>
  </si>
  <si>
    <t>21:0133:000342</t>
  </si>
  <si>
    <t>21:0133:000342:0001:0001:00</t>
  </si>
  <si>
    <t>042C  :781404:70:781405:10</t>
  </si>
  <si>
    <t>21:0398:000404</t>
  </si>
  <si>
    <t>21:0133:000343</t>
  </si>
  <si>
    <t>21:0133:000343:0001:0001:00</t>
  </si>
  <si>
    <t>042C  :781405:10:------:--</t>
  </si>
  <si>
    <t>21:0398:000405</t>
  </si>
  <si>
    <t>21:0133:000344:0001:0001:00</t>
  </si>
  <si>
    <t>042C  :781406:20:781405:10</t>
  </si>
  <si>
    <t>21:0398:000406</t>
  </si>
  <si>
    <t>21:0133:000344:0002:0001:01</t>
  </si>
  <si>
    <t>042C  :781407:00:------:--</t>
  </si>
  <si>
    <t>21:0398:000407</t>
  </si>
  <si>
    <t>21:0133:000345</t>
  </si>
  <si>
    <t>21:0133:000345:0001:0001:00</t>
  </si>
  <si>
    <t>042C  :781408:00:------:--</t>
  </si>
  <si>
    <t>21:0398:000408</t>
  </si>
  <si>
    <t>21:0133:000346</t>
  </si>
  <si>
    <t>21:0133:000346:0001:0001:00</t>
  </si>
  <si>
    <t>042C  :781409:00:------:--</t>
  </si>
  <si>
    <t>21:0398:000409</t>
  </si>
  <si>
    <t>21:0133:000347</t>
  </si>
  <si>
    <t>21:0133:000347:0001:0001:00</t>
  </si>
  <si>
    <t>042C  :781410:00:------:--</t>
  </si>
  <si>
    <t>21:0398:000410</t>
  </si>
  <si>
    <t>21:0133:000348</t>
  </si>
  <si>
    <t>21:0133:000348:0001:0001:00</t>
  </si>
  <si>
    <t>042C  :781411:00:------:--</t>
  </si>
  <si>
    <t>21:0398:000411</t>
  </si>
  <si>
    <t>21:0133:000349</t>
  </si>
  <si>
    <t>21:0133:000349:0001:0001:00</t>
  </si>
  <si>
    <t>042C  :781412:00:------:--</t>
  </si>
  <si>
    <t>21:0398:000412</t>
  </si>
  <si>
    <t>21:0133:000350</t>
  </si>
  <si>
    <t>21:0133:000350:0001:0001:00</t>
  </si>
  <si>
    <t>042C  :781413:00:------:--</t>
  </si>
  <si>
    <t>21:0398:000413</t>
  </si>
  <si>
    <t>21:0133:000351</t>
  </si>
  <si>
    <t>21:0133:000351:0001:0001:00</t>
  </si>
  <si>
    <t>042C  :781414:00:------:--</t>
  </si>
  <si>
    <t>21:0398:000414</t>
  </si>
  <si>
    <t>21:0133:000352</t>
  </si>
  <si>
    <t>21:0133:000352:0001:0001:00</t>
  </si>
  <si>
    <t>042C  :781415:00:------:--</t>
  </si>
  <si>
    <t>21:0398:000415</t>
  </si>
  <si>
    <t>21:0133:000353</t>
  </si>
  <si>
    <t>21:0133:000353:0001:0001:00</t>
  </si>
  <si>
    <t>042C  :781416:00:------:--</t>
  </si>
  <si>
    <t>21:0398:000416</t>
  </si>
  <si>
    <t>21:0133:000354</t>
  </si>
  <si>
    <t>21:0133:000354:0001:0001:00</t>
  </si>
  <si>
    <t>042C  :781417:00:------:--</t>
  </si>
  <si>
    <t>21:0398:000417</t>
  </si>
  <si>
    <t>21:0133:000355</t>
  </si>
  <si>
    <t>21:0133:000355:0001:0001:00</t>
  </si>
  <si>
    <t>042C  :781418:9G:------:--</t>
  </si>
  <si>
    <t>21:0398:000418</t>
  </si>
  <si>
    <t>042C  :781419:00:------:--</t>
  </si>
  <si>
    <t>21:0398:000419</t>
  </si>
  <si>
    <t>21:0133:000356</t>
  </si>
  <si>
    <t>21:0133:000356:0001:0001:00</t>
  </si>
  <si>
    <t>042C  :781420:00:------:--</t>
  </si>
  <si>
    <t>21:0398:000420</t>
  </si>
  <si>
    <t>21:0133:000357</t>
  </si>
  <si>
    <t>21:0133:000357:0001:0001:00</t>
  </si>
  <si>
    <t>042C  :781421:80:781425:20</t>
  </si>
  <si>
    <t>21:0398:000421</t>
  </si>
  <si>
    <t>21:0133:000360</t>
  </si>
  <si>
    <t>21:0133:000360:0002:0001:02</t>
  </si>
  <si>
    <t>042C  :781422:00:------:--</t>
  </si>
  <si>
    <t>21:0398:000422</t>
  </si>
  <si>
    <t>21:0133:000358</t>
  </si>
  <si>
    <t>21:0133:000358:0001:0001:00</t>
  </si>
  <si>
    <t>042C  :781423:70:781424:10</t>
  </si>
  <si>
    <t>21:0398:000423</t>
  </si>
  <si>
    <t>21:0133:000359</t>
  </si>
  <si>
    <t>21:0133:000359:0001:0001:00</t>
  </si>
  <si>
    <t>042C  :781424:10:------:--</t>
  </si>
  <si>
    <t>21:0398:000424</t>
  </si>
  <si>
    <t>21:0133:000360:0001:0001:00</t>
  </si>
  <si>
    <t>042C  :781425:20:781424:10</t>
  </si>
  <si>
    <t>21:0398:000425</t>
  </si>
  <si>
    <t>21:0133:000360:0002:0001:01</t>
  </si>
  <si>
    <t>042C  :781426:00:------:--</t>
  </si>
  <si>
    <t>21:0398:000426</t>
  </si>
  <si>
    <t>21:0133:000361</t>
  </si>
  <si>
    <t>21:0133:000361:0001:0001:00</t>
  </si>
  <si>
    <t>042C  :781427:00:------:--</t>
  </si>
  <si>
    <t>21:0398:000427</t>
  </si>
  <si>
    <t>21:0133:000362</t>
  </si>
  <si>
    <t>21:0133:000362:0001:0001:00</t>
  </si>
  <si>
    <t>042C  :781428:00:------:--</t>
  </si>
  <si>
    <t>21:0398:000428</t>
  </si>
  <si>
    <t>21:0133:000363</t>
  </si>
  <si>
    <t>21:0133:000363:0001:0001:00</t>
  </si>
  <si>
    <t>042C  :781429:00:------:--</t>
  </si>
  <si>
    <t>21:0398:000429</t>
  </si>
  <si>
    <t>21:0133:000364</t>
  </si>
  <si>
    <t>21:0133:000364:0001:0001:00</t>
  </si>
  <si>
    <t>042C  :781430:00:------:--</t>
  </si>
  <si>
    <t>21:0398:000430</t>
  </si>
  <si>
    <t>21:0133:000365</t>
  </si>
  <si>
    <t>21:0133:000365:0001:0001:00</t>
  </si>
  <si>
    <t>042C  :781431:00:------:--</t>
  </si>
  <si>
    <t>21:0398:000431</t>
  </si>
  <si>
    <t>21:0133:000366</t>
  </si>
  <si>
    <t>21:0133:000366:0001:0001:00</t>
  </si>
  <si>
    <t>042C  :781432:00:------:--</t>
  </si>
  <si>
    <t>21:0398:000432</t>
  </si>
  <si>
    <t>21:0133:000367</t>
  </si>
  <si>
    <t>21:0133:000367:0001:0001:00</t>
  </si>
  <si>
    <t>042C  :781433:00:------:--</t>
  </si>
  <si>
    <t>21:0398:000433</t>
  </si>
  <si>
    <t>21:0133:000368</t>
  </si>
  <si>
    <t>21:0133:000368:0001:0001:00</t>
  </si>
  <si>
    <t>042C  :781434:00:------:--</t>
  </si>
  <si>
    <t>21:0398:000434</t>
  </si>
  <si>
    <t>21:0133:000369</t>
  </si>
  <si>
    <t>21:0133:000369:0001:0001:00</t>
  </si>
  <si>
    <t>042C  :781435:9G:------:--</t>
  </si>
  <si>
    <t>21:0398:000435</t>
  </si>
  <si>
    <t>042C  :781436:00:------:--</t>
  </si>
  <si>
    <t>21:0398:000436</t>
  </si>
  <si>
    <t>21:0133:000370</t>
  </si>
  <si>
    <t>21:0133:000370:0001:0001:00</t>
  </si>
  <si>
    <t>042C  :781437:00:------:--</t>
  </si>
  <si>
    <t>21:0398:000437</t>
  </si>
  <si>
    <t>21:0133:000371</t>
  </si>
  <si>
    <t>21:0133:000371:0001:0001:00</t>
  </si>
  <si>
    <t>042C  :781438:00:------:--</t>
  </si>
  <si>
    <t>21:0398:000438</t>
  </si>
  <si>
    <t>21:0133:000372</t>
  </si>
  <si>
    <t>21:0133:000372:0001:0001:00</t>
  </si>
  <si>
    <t>042C  :781439:00:------:--</t>
  </si>
  <si>
    <t>21:0398:000439</t>
  </si>
  <si>
    <t>21:0133:000373</t>
  </si>
  <si>
    <t>21:0133:000373:0001:0001:00</t>
  </si>
  <si>
    <t>042C  :781440:00:------:--</t>
  </si>
  <si>
    <t>21:0398:000440</t>
  </si>
  <si>
    <t>21:0133:000374</t>
  </si>
  <si>
    <t>21:0133:000374:0001:0001:00</t>
  </si>
  <si>
    <t>042C  :781441:80:781446:20</t>
  </si>
  <si>
    <t>21:0398:000441</t>
  </si>
  <si>
    <t>21:0133:000378</t>
  </si>
  <si>
    <t>21:0133:000378:0002:0001:02</t>
  </si>
  <si>
    <t>042C  :781442:00:------:--</t>
  </si>
  <si>
    <t>21:0398:000442</t>
  </si>
  <si>
    <t>21:0133:000375</t>
  </si>
  <si>
    <t>21:0133:000375:0001:0001:00</t>
  </si>
  <si>
    <t>042C  :781443:00:------:--</t>
  </si>
  <si>
    <t>21:0398:000443</t>
  </si>
  <si>
    <t>21:0133:000376</t>
  </si>
  <si>
    <t>21:0133:000376:0001:0001:00</t>
  </si>
  <si>
    <t>042C  :781444:70:781445:10</t>
  </si>
  <si>
    <t>21:0398:000444</t>
  </si>
  <si>
    <t>21:0133:000377</t>
  </si>
  <si>
    <t>21:0133:000377:0001:0001:00</t>
  </si>
  <si>
    <t>042C  :781445:10:------:--</t>
  </si>
  <si>
    <t>21:0398:000445</t>
  </si>
  <si>
    <t>21:0133:000378:0001:0001:00</t>
  </si>
  <si>
    <t>042C  :781446:20:781445:10</t>
  </si>
  <si>
    <t>21:0398:000446</t>
  </si>
  <si>
    <t>21:0133:000378:0002:0001:01</t>
  </si>
  <si>
    <t>042C  :781447:00:------:--</t>
  </si>
  <si>
    <t>21:0398:000447</t>
  </si>
  <si>
    <t>21:0133:000379</t>
  </si>
  <si>
    <t>21:0133:000379:0001:0001:00</t>
  </si>
  <si>
    <t>042C  :781448:00:------:--</t>
  </si>
  <si>
    <t>21:0398:000448</t>
  </si>
  <si>
    <t>21:0133:000380</t>
  </si>
  <si>
    <t>21:0133:000380:0001:0001:00</t>
  </si>
  <si>
    <t>042C  :781449:00:------:--</t>
  </si>
  <si>
    <t>21:0398:000449</t>
  </si>
  <si>
    <t>21:0133:000381</t>
  </si>
  <si>
    <t>21:0133:000381:0001:0001:00</t>
  </si>
  <si>
    <t>042C  :781450:00:------:--</t>
  </si>
  <si>
    <t>21:0398:000450</t>
  </si>
  <si>
    <t>21:0133:000382</t>
  </si>
  <si>
    <t>21:0133:000382:0001:0001:00</t>
  </si>
  <si>
    <t>042C  :781451:9F:------:--</t>
  </si>
  <si>
    <t>21:0398:000451</t>
  </si>
  <si>
    <t>042C  :781452:00:------:--</t>
  </si>
  <si>
    <t>21:0398:000452</t>
  </si>
  <si>
    <t>21:0133:000383</t>
  </si>
  <si>
    <t>21:0133:000383:0001:0001:00</t>
  </si>
  <si>
    <t>042C  :781453:00:------:--</t>
  </si>
  <si>
    <t>21:0398:000453</t>
  </si>
  <si>
    <t>21:0133:000384</t>
  </si>
  <si>
    <t>21:0133:000384:0001:0001:00</t>
  </si>
  <si>
    <t>042C  :781454:00:------:--</t>
  </si>
  <si>
    <t>21:0398:000454</t>
  </si>
  <si>
    <t>21:0133:000385</t>
  </si>
  <si>
    <t>21:0133:000385:0001:0001:00</t>
  </si>
  <si>
    <t>042C  :781455:00:------:--</t>
  </si>
  <si>
    <t>21:0398:000455</t>
  </si>
  <si>
    <t>21:0133:000386</t>
  </si>
  <si>
    <t>21:0133:000386:0001:0001:00</t>
  </si>
  <si>
    <t>042C  :781456:00:------:--</t>
  </si>
  <si>
    <t>21:0398:000456</t>
  </si>
  <si>
    <t>21:0133:000387</t>
  </si>
  <si>
    <t>21:0133:000387:0001:0001:00</t>
  </si>
  <si>
    <t>042C  :781457:00:------:--</t>
  </si>
  <si>
    <t>21:0398:000457</t>
  </si>
  <si>
    <t>21:0133:000388</t>
  </si>
  <si>
    <t>21:0133:000388:0001:0001:00</t>
  </si>
  <si>
    <t>042C  :781458:00:------:--</t>
  </si>
  <si>
    <t>21:0398:000458</t>
  </si>
  <si>
    <t>21:0133:000389</t>
  </si>
  <si>
    <t>21:0133:000389:0001:0001:00</t>
  </si>
  <si>
    <t>042C  :781459:00:------:--</t>
  </si>
  <si>
    <t>21:0398:000459</t>
  </si>
  <si>
    <t>21:0133:000390</t>
  </si>
  <si>
    <t>21:0133:000390:0001:0001:00</t>
  </si>
  <si>
    <t>042C  :781460:00:------:--</t>
  </si>
  <si>
    <t>21:0398:000460</t>
  </si>
  <si>
    <t>21:0133:000391</t>
  </si>
  <si>
    <t>21:0133:000391:0001:0001:00</t>
  </si>
  <si>
    <t>042C  :781461:80:781470:20</t>
  </si>
  <si>
    <t>21:0398:000461</t>
  </si>
  <si>
    <t>21:0133:000399</t>
  </si>
  <si>
    <t>21:0133:000399:0002:0001:02</t>
  </si>
  <si>
    <t>042C  :781462:00:------:--</t>
  </si>
  <si>
    <t>21:0398:000462</t>
  </si>
  <si>
    <t>21:0133:000392</t>
  </si>
  <si>
    <t>21:0133:000392:0001:0001:00</t>
  </si>
  <si>
    <t>042C  :781463:00:------:--</t>
  </si>
  <si>
    <t>21:0398:000463</t>
  </si>
  <si>
    <t>21:0133:000393</t>
  </si>
  <si>
    <t>21:0133:000393:0001:0001:00</t>
  </si>
  <si>
    <t>042C  :781464:00:------:--</t>
  </si>
  <si>
    <t>21:0398:000464</t>
  </si>
  <si>
    <t>21:0133:000394</t>
  </si>
  <si>
    <t>21:0133:000394:0001:0001:00</t>
  </si>
  <si>
    <t>042C  :781465:00:------:--</t>
  </si>
  <si>
    <t>21:0398:000465</t>
  </si>
  <si>
    <t>21:0133:000395</t>
  </si>
  <si>
    <t>21:0133:000395:0001:0001:00</t>
  </si>
  <si>
    <t>042C  :781466:00:------:--</t>
  </si>
  <si>
    <t>21:0398:000466</t>
  </si>
  <si>
    <t>21:0133:000396</t>
  </si>
  <si>
    <t>21:0133:000396:0001:0001:00</t>
  </si>
  <si>
    <t>042C  :781467:00:------:--</t>
  </si>
  <si>
    <t>21:0398:000467</t>
  </si>
  <si>
    <t>21:0133:000397</t>
  </si>
  <si>
    <t>21:0133:000397:0001:0001:00</t>
  </si>
  <si>
    <t>042C  :781468:70:781469:10</t>
  </si>
  <si>
    <t>21:0398:000468</t>
  </si>
  <si>
    <t>21:0133:000398</t>
  </si>
  <si>
    <t>21:0133:000398:0001:0001:00</t>
  </si>
  <si>
    <t>042C  :781469:10:------:--</t>
  </si>
  <si>
    <t>21:0398:000469</t>
  </si>
  <si>
    <t>21:0133:000399:0001:0001:00</t>
  </si>
  <si>
    <t>042C  :781470:20:781469:10</t>
  </si>
  <si>
    <t>21:0398:000470</t>
  </si>
  <si>
    <t>21:0133:000399:0002:0001:01</t>
  </si>
  <si>
    <t>042C  :781471:00:------:--</t>
  </si>
  <si>
    <t>21:0398:000471</t>
  </si>
  <si>
    <t>21:0133:000400</t>
  </si>
  <si>
    <t>21:0133:000400:0001:0001:00</t>
  </si>
  <si>
    <t>042C  :781472:9F:------:--</t>
  </si>
  <si>
    <t>21:0398:000472</t>
  </si>
  <si>
    <t>042C  :781473:00:------:--</t>
  </si>
  <si>
    <t>21:0398:000473</t>
  </si>
  <si>
    <t>21:0133:000401</t>
  </si>
  <si>
    <t>21:0133:000401:0001:0001:00</t>
  </si>
  <si>
    <t>042C  :781474:00:------:--</t>
  </si>
  <si>
    <t>21:0398:000474</t>
  </si>
  <si>
    <t>21:0133:000402</t>
  </si>
  <si>
    <t>21:0133:000402:0001:0001:00</t>
  </si>
  <si>
    <t>042C  :781475:00:------:--</t>
  </si>
  <si>
    <t>21:0398:000475</t>
  </si>
  <si>
    <t>21:0133:000403</t>
  </si>
  <si>
    <t>21:0133:000403:0001:0001:00</t>
  </si>
  <si>
    <t>042C  :781476:00:------:--</t>
  </si>
  <si>
    <t>21:0398:000476</t>
  </si>
  <si>
    <t>21:0133:000404</t>
  </si>
  <si>
    <t>21:0133:000404:0001:0001:00</t>
  </si>
  <si>
    <t>042C  :781477:00:------:--</t>
  </si>
  <si>
    <t>21:0398:000477</t>
  </si>
  <si>
    <t>21:0133:000405</t>
  </si>
  <si>
    <t>21:0133:000405:0001:0001:00</t>
  </si>
  <si>
    <t>042C  :781478:00:------:--</t>
  </si>
  <si>
    <t>21:0398:000478</t>
  </si>
  <si>
    <t>21:0133:000406</t>
  </si>
  <si>
    <t>21:0133:000406:0001:0001:00</t>
  </si>
  <si>
    <t>042C  :781479:00:------:--</t>
  </si>
  <si>
    <t>21:0398:000479</t>
  </si>
  <si>
    <t>21:0133:000407</t>
  </si>
  <si>
    <t>21:0133:000407:0001:0001:00</t>
  </si>
  <si>
    <t>042C  :781480:00:------:--</t>
  </si>
  <si>
    <t>21:0398:000480</t>
  </si>
  <si>
    <t>21:0133:000408</t>
  </si>
  <si>
    <t>21:0133:000408:0001:0001:00</t>
  </si>
  <si>
    <t>042C  :781481:80:781484:10</t>
  </si>
  <si>
    <t>21:0398:000481</t>
  </si>
  <si>
    <t>21:0133:000411</t>
  </si>
  <si>
    <t>21:0133:000411:0001:0001:02</t>
  </si>
  <si>
    <t>042C  :781482:00:------:--</t>
  </si>
  <si>
    <t>21:0398:000482</t>
  </si>
  <si>
    <t>21:0133:000409</t>
  </si>
  <si>
    <t>21:0133:000409:0001:0001:00</t>
  </si>
  <si>
    <t>042C  :781483:70:781484:10</t>
  </si>
  <si>
    <t>21:0398:000483</t>
  </si>
  <si>
    <t>21:0133:000410</t>
  </si>
  <si>
    <t>21:0133:000410:0001:0001:00</t>
  </si>
  <si>
    <t>042C  :781484:10:------:--</t>
  </si>
  <si>
    <t>21:0398:000484</t>
  </si>
  <si>
    <t>21:0133:000411:0001:0001:01</t>
  </si>
  <si>
    <t>042C  :781485:20:781484:10</t>
  </si>
  <si>
    <t>21:0398:000485</t>
  </si>
  <si>
    <t>21:0133:000411:0002:0001:00</t>
  </si>
  <si>
    <t>042C  :781486:00:------:--</t>
  </si>
  <si>
    <t>21:0398:000486</t>
  </si>
  <si>
    <t>21:0133:000412</t>
  </si>
  <si>
    <t>21:0133:000412:0001:0001:00</t>
  </si>
  <si>
    <t>042C  :781487:00:------:--</t>
  </si>
  <si>
    <t>21:0398:000487</t>
  </si>
  <si>
    <t>21:0133:000413</t>
  </si>
  <si>
    <t>21:0133:000413:0001:0001:00</t>
  </si>
  <si>
    <t>042C  :781488:00:------:--</t>
  </si>
  <si>
    <t>21:0398:000488</t>
  </si>
  <si>
    <t>21:0133:000414</t>
  </si>
  <si>
    <t>21:0133:000414:0001:0001:00</t>
  </si>
  <si>
    <t>042C  :781489:00:------:--</t>
  </si>
  <si>
    <t>21:0398:000489</t>
  </si>
  <si>
    <t>21:0133:000415</t>
  </si>
  <si>
    <t>21:0133:000415:0001:0001:00</t>
  </si>
  <si>
    <t>042C  :781490:00:------:--</t>
  </si>
  <si>
    <t>21:0398:000490</t>
  </si>
  <si>
    <t>21:0133:000416</t>
  </si>
  <si>
    <t>21:0133:000416:0001:0001:00</t>
  </si>
  <si>
    <t>042C  :781491:00:------:--</t>
  </si>
  <si>
    <t>21:0398:000491</t>
  </si>
  <si>
    <t>21:0133:000417</t>
  </si>
  <si>
    <t>21:0133:000417:0001:0001:00</t>
  </si>
  <si>
    <t>042C  :781492:00:------:--</t>
  </si>
  <si>
    <t>21:0398:000492</t>
  </si>
  <si>
    <t>21:0133:000418</t>
  </si>
  <si>
    <t>21:0133:000418:0001:0001:00</t>
  </si>
  <si>
    <t>042C  :781493:00:------:--</t>
  </si>
  <si>
    <t>21:0398:000493</t>
  </si>
  <si>
    <t>21:0133:000419</t>
  </si>
  <si>
    <t>21:0133:000419:0001:0001:00</t>
  </si>
  <si>
    <t>042C  :781494:00:------:--</t>
  </si>
  <si>
    <t>21:0398:000494</t>
  </si>
  <si>
    <t>21:0133:000420</t>
  </si>
  <si>
    <t>21:0133:000420:0001:0001:00</t>
  </si>
  <si>
    <t>042C  :781495:00:------:--</t>
  </si>
  <si>
    <t>21:0398:000495</t>
  </si>
  <si>
    <t>21:0133:000421</t>
  </si>
  <si>
    <t>21:0133:000421:0001:0001:00</t>
  </si>
  <si>
    <t>042C  :781496:00:------:--</t>
  </si>
  <si>
    <t>21:0398:000496</t>
  </si>
  <si>
    <t>21:0133:000422</t>
  </si>
  <si>
    <t>21:0133:000422:0001:0001:00</t>
  </si>
  <si>
    <t>042C  :781497:00:------:--</t>
  </si>
  <si>
    <t>21:0398:000497</t>
  </si>
  <si>
    <t>21:0133:000423</t>
  </si>
  <si>
    <t>21:0133:000423:0001:0001:00</t>
  </si>
  <si>
    <t>042C  :781498:9B:------:--</t>
  </si>
  <si>
    <t>21:0398:000498</t>
  </si>
  <si>
    <t>042C  :781499:00:------:--</t>
  </si>
  <si>
    <t>21:0398:000499</t>
  </si>
  <si>
    <t>21:0133:000424</t>
  </si>
  <si>
    <t>21:0133:000424:0001:0001:00</t>
  </si>
  <si>
    <t>042C  :781500:00:------:--</t>
  </si>
  <si>
    <t>21:0398:000500</t>
  </si>
  <si>
    <t>21:0133:000425</t>
  </si>
  <si>
    <t>21:0133:000425:0001:0001:00</t>
  </si>
  <si>
    <t>042C  :781501:80:781505:10</t>
  </si>
  <si>
    <t>21:0398:000501</t>
  </si>
  <si>
    <t>21:0133:000429</t>
  </si>
  <si>
    <t>21:0133:000429:0001:0001:02</t>
  </si>
  <si>
    <t>042C  :781502:00:------:--</t>
  </si>
  <si>
    <t>21:0398:000502</t>
  </si>
  <si>
    <t>21:0133:000426</t>
  </si>
  <si>
    <t>21:0133:000426:0001:0001:00</t>
  </si>
  <si>
    <t>042C  :781503:00:------:--</t>
  </si>
  <si>
    <t>21:0398:000503</t>
  </si>
  <si>
    <t>21:0133:000427</t>
  </si>
  <si>
    <t>21:0133:000427:0001:0001:00</t>
  </si>
  <si>
    <t>042C  :781504:70:781505:10</t>
  </si>
  <si>
    <t>21:0398:000504</t>
  </si>
  <si>
    <t>21:0133:000428</t>
  </si>
  <si>
    <t>21:0133:000428:0001:0001:00</t>
  </si>
  <si>
    <t>042C  :781505:10:------:--</t>
  </si>
  <si>
    <t>21:0398:000505</t>
  </si>
  <si>
    <t>21:0133:000429:0001:0001:01</t>
  </si>
  <si>
    <t>042C  :781506:9B:------:--</t>
  </si>
  <si>
    <t>21:0398:000506</t>
  </si>
  <si>
    <t>042C  :781507:20:781505:10</t>
  </si>
  <si>
    <t>21:0398:000507</t>
  </si>
  <si>
    <t>21:0133:000429:0002:0001:00</t>
  </si>
  <si>
    <t>042C  :781508:00:------:--</t>
  </si>
  <si>
    <t>21:0398:000508</t>
  </si>
  <si>
    <t>21:0133:000430</t>
  </si>
  <si>
    <t>21:0133:000430:0001:0001:00</t>
  </si>
  <si>
    <t>042C  :781509:00:------:--</t>
  </si>
  <si>
    <t>21:0398:000509</t>
  </si>
  <si>
    <t>21:0133:000431</t>
  </si>
  <si>
    <t>21:0133:000431:0001:0001:00</t>
  </si>
  <si>
    <t>042C  :781510:00:------:--</t>
  </si>
  <si>
    <t>21:0398:000510</t>
  </si>
  <si>
    <t>21:0133:000432</t>
  </si>
  <si>
    <t>21:0133:000432:0001:0001:00</t>
  </si>
  <si>
    <t>042C  :781511:00:------:--</t>
  </si>
  <si>
    <t>21:0398:000511</t>
  </si>
  <si>
    <t>21:0133:000433</t>
  </si>
  <si>
    <t>21:0133:000433:0001:0001:00</t>
  </si>
  <si>
    <t>042C  :781512:00:------:--</t>
  </si>
  <si>
    <t>21:0398:000512</t>
  </si>
  <si>
    <t>21:0133:000434</t>
  </si>
  <si>
    <t>21:0133:000434:0001:0001:00</t>
  </si>
  <si>
    <t>042C  :781513:00:------:--</t>
  </si>
  <si>
    <t>21:0398:000513</t>
  </si>
  <si>
    <t>21:0133:000435</t>
  </si>
  <si>
    <t>21:0133:000435:0001:0001:00</t>
  </si>
  <si>
    <t>042C  :781514:00:------:--</t>
  </si>
  <si>
    <t>21:0398:000514</t>
  </si>
  <si>
    <t>21:0133:000436</t>
  </si>
  <si>
    <t>21:0133:000436:0001:0001:00</t>
  </si>
  <si>
    <t>042C  :781515:00:------:--</t>
  </si>
  <si>
    <t>21:0398:000515</t>
  </si>
  <si>
    <t>21:0133:000437</t>
  </si>
  <si>
    <t>21:0133:000437:0001:0001:00</t>
  </si>
  <si>
    <t>042C  :781516:00:------:--</t>
  </si>
  <si>
    <t>21:0398:000516</t>
  </si>
  <si>
    <t>21:0133:000438</t>
  </si>
  <si>
    <t>21:0133:000438:0001:0001:00</t>
  </si>
  <si>
    <t>042C  :781517:00:------:--</t>
  </si>
  <si>
    <t>21:0398:000517</t>
  </si>
  <si>
    <t>21:0133:000439</t>
  </si>
  <si>
    <t>21:0133:000439:0001:0001:00</t>
  </si>
  <si>
    <t>042C  :781518:00:------:--</t>
  </si>
  <si>
    <t>21:0398:000518</t>
  </si>
  <si>
    <t>21:0133:000440</t>
  </si>
  <si>
    <t>21:0133:000440:0001:0001:00</t>
  </si>
  <si>
    <t>042C  :781519:00:------:--</t>
  </si>
  <si>
    <t>21:0398:000519</t>
  </si>
  <si>
    <t>21:0133:000441</t>
  </si>
  <si>
    <t>21:0133:000441:0001:0001:00</t>
  </si>
  <si>
    <t>042C  :781520:00:------:--</t>
  </si>
  <si>
    <t>21:0398:000520</t>
  </si>
  <si>
    <t>21:0133:000442</t>
  </si>
  <si>
    <t>21:0133:000442:0001:0001:00</t>
  </si>
  <si>
    <t>042C  :781521:80:781525:10</t>
  </si>
  <si>
    <t>21:0398:000521</t>
  </si>
  <si>
    <t>21:0133:000446</t>
  </si>
  <si>
    <t>21:0133:000446:0001:0001:02</t>
  </si>
  <si>
    <t>0011:bff_1</t>
  </si>
  <si>
    <t>042C  :781522:00:------:--</t>
  </si>
  <si>
    <t>21:0398:000522</t>
  </si>
  <si>
    <t>21:0133:000443</t>
  </si>
  <si>
    <t>21:0133:000443:0001:0001:00</t>
  </si>
  <si>
    <t>042C  :781523:00:------:--</t>
  </si>
  <si>
    <t>21:0398:000523</t>
  </si>
  <si>
    <t>21:0133:000444</t>
  </si>
  <si>
    <t>21:0133:000444:0001:0001:00</t>
  </si>
  <si>
    <t>042C  :781524:00:------:--</t>
  </si>
  <si>
    <t>21:0398:000524</t>
  </si>
  <si>
    <t>21:0133:000445</t>
  </si>
  <si>
    <t>21:0133:000445:0001:0001:00</t>
  </si>
  <si>
    <t>042C  :781525:10:------:--</t>
  </si>
  <si>
    <t>21:0398:000525</t>
  </si>
  <si>
    <t>21:0133:000446:0001:0001:01</t>
  </si>
  <si>
    <t>0012:bff_1</t>
  </si>
  <si>
    <t>042C  :781526:20:781525:10</t>
  </si>
  <si>
    <t>21:0398:000526</t>
  </si>
  <si>
    <t>21:0133:000446:0002:0001:00</t>
  </si>
  <si>
    <t>0013:bff_1</t>
  </si>
  <si>
    <t>042C  :781527:00:------:--</t>
  </si>
  <si>
    <t>21:0398:000527</t>
  </si>
  <si>
    <t>21:0133:000447</t>
  </si>
  <si>
    <t>21:0133:000447:0001:0001:00</t>
  </si>
  <si>
    <t>042C  :781528:00:------:--</t>
  </si>
  <si>
    <t>21:0398:000528</t>
  </si>
  <si>
    <t>21:0133:000448</t>
  </si>
  <si>
    <t>21:0133:000448:0001:0001:00</t>
  </si>
  <si>
    <t>042C  :781529:00:------:--</t>
  </si>
  <si>
    <t>21:0398:000529</t>
  </si>
  <si>
    <t>21:0133:000449</t>
  </si>
  <si>
    <t>21:0133:000449:0001:0001:00</t>
  </si>
  <si>
    <t>042C  :781530:00:------:--</t>
  </si>
  <si>
    <t>21:0398:000530</t>
  </si>
  <si>
    <t>21:0133:000450</t>
  </si>
  <si>
    <t>21:0133:000450:0001:0001:00</t>
  </si>
  <si>
    <t>042C  :781531:9G:------:--</t>
  </si>
  <si>
    <t>21:0398:000531</t>
  </si>
  <si>
    <t>042C  :781532:00:------:--</t>
  </si>
  <si>
    <t>21:0398:000532</t>
  </si>
  <si>
    <t>21:0133:000451</t>
  </si>
  <si>
    <t>21:0133:000451:0001:0001:00</t>
  </si>
  <si>
    <t>042C  :781533:00:------:--</t>
  </si>
  <si>
    <t>21:0398:000533</t>
  </si>
  <si>
    <t>21:0133:000452</t>
  </si>
  <si>
    <t>21:0133:000452:0001:0001:00</t>
  </si>
  <si>
    <t>042C  :781534:00:------:--</t>
  </si>
  <si>
    <t>21:0398:000534</t>
  </si>
  <si>
    <t>21:0133:000453</t>
  </si>
  <si>
    <t>21:0133:000453:0001:0001:00</t>
  </si>
  <si>
    <t>042C  :781535:00:------:--</t>
  </si>
  <si>
    <t>21:0398:000535</t>
  </si>
  <si>
    <t>21:0133:000454</t>
  </si>
  <si>
    <t>21:0133:000454:0001:0001:00</t>
  </si>
  <si>
    <t>042C  :781536:00:------:--</t>
  </si>
  <si>
    <t>21:0398:000536</t>
  </si>
  <si>
    <t>21:0133:000455</t>
  </si>
  <si>
    <t>21:0133:000455:0001:0001:00</t>
  </si>
  <si>
    <t>042C  :781537:00:------:--</t>
  </si>
  <si>
    <t>21:0398:000537</t>
  </si>
  <si>
    <t>21:0133:000456</t>
  </si>
  <si>
    <t>21:0133:000456:0001:0001:00</t>
  </si>
  <si>
    <t>042C  :781538:00:------:--</t>
  </si>
  <si>
    <t>21:0398:000538</t>
  </si>
  <si>
    <t>21:0133:000457</t>
  </si>
  <si>
    <t>21:0133:000457:0001:0001:00</t>
  </si>
  <si>
    <t>042C  :781539:00:------:--</t>
  </si>
  <si>
    <t>21:0398:000539</t>
  </si>
  <si>
    <t>21:0133:000458</t>
  </si>
  <si>
    <t>21:0133:000458:0001:0001:00</t>
  </si>
  <si>
    <t>042C  :781540:00:------:--</t>
  </si>
  <si>
    <t>21:0398:000540</t>
  </si>
  <si>
    <t>21:0133:000459</t>
  </si>
  <si>
    <t>21:0133:000459:0001:0001:00</t>
  </si>
  <si>
    <t>0116:s__16</t>
  </si>
  <si>
    <t>042C  :781541:80:781543:10</t>
  </si>
  <si>
    <t>21:0398:000541</t>
  </si>
  <si>
    <t>21:0133:000461</t>
  </si>
  <si>
    <t>21:0133:000461:0001:0001:02</t>
  </si>
  <si>
    <t>042C  :781542:70:781543:10</t>
  </si>
  <si>
    <t>21:0398:000542</t>
  </si>
  <si>
    <t>21:0133:000460</t>
  </si>
  <si>
    <t>21:0133:000460:0001:0001:00</t>
  </si>
  <si>
    <t>042C  :781543:10:------:--</t>
  </si>
  <si>
    <t>21:0398:000543</t>
  </si>
  <si>
    <t>21:0133:000461:0001:0001:01</t>
  </si>
  <si>
    <t>042C  :781544:20:781543:10</t>
  </si>
  <si>
    <t>21:0398:000544</t>
  </si>
  <si>
    <t>21:0133:000461:0002:0001:00</t>
  </si>
  <si>
    <t>042C  :781545:9H:------:--</t>
  </si>
  <si>
    <t>21:0398:000545</t>
  </si>
  <si>
    <t>042C  :781546:00:------:--</t>
  </si>
  <si>
    <t>21:0398:000546</t>
  </si>
  <si>
    <t>21:0133:000462</t>
  </si>
  <si>
    <t>21:0133:000462:0001:0001:00</t>
  </si>
  <si>
    <t>042C  :781547:00:------:--</t>
  </si>
  <si>
    <t>21:0398:000547</t>
  </si>
  <si>
    <t>21:0133:000463</t>
  </si>
  <si>
    <t>21:0133:000463:0001:0001:00</t>
  </si>
  <si>
    <t>042C  :781548:00:------:--</t>
  </si>
  <si>
    <t>21:0398:000548</t>
  </si>
  <si>
    <t>21:0133:000464</t>
  </si>
  <si>
    <t>21:0133:000464:0001:0001:00</t>
  </si>
  <si>
    <t>042C  :781549:00:------:--</t>
  </si>
  <si>
    <t>21:0398:000549</t>
  </si>
  <si>
    <t>21:0133:000465</t>
  </si>
  <si>
    <t>21:0133:000465:0001:0001:00</t>
  </si>
  <si>
    <t>042C  :781550:00:------:--</t>
  </si>
  <si>
    <t>21:0398:000550</t>
  </si>
  <si>
    <t>21:0133:000466</t>
  </si>
  <si>
    <t>21:0133:000466:0001:0001:00</t>
  </si>
  <si>
    <t>042C  :781551:00:------:--</t>
  </si>
  <si>
    <t>21:0398:000551</t>
  </si>
  <si>
    <t>21:0133:000467</t>
  </si>
  <si>
    <t>21:0133:000467:0001:0001:00</t>
  </si>
  <si>
    <t>042C  :781552:00:------:--</t>
  </si>
  <si>
    <t>21:0398:000552</t>
  </si>
  <si>
    <t>21:0133:000468</t>
  </si>
  <si>
    <t>21:0133:000468:0001:0001:00</t>
  </si>
  <si>
    <t>042C  :781553:00:------:--</t>
  </si>
  <si>
    <t>21:0398:000553</t>
  </si>
  <si>
    <t>21:0133:000469</t>
  </si>
  <si>
    <t>21:0133:000469:0001:0001:00</t>
  </si>
  <si>
    <t>042C  :781554:00:------:--</t>
  </si>
  <si>
    <t>21:0398:000554</t>
  </si>
  <si>
    <t>21:0133:000470</t>
  </si>
  <si>
    <t>21:0133:000470:0001:0001:00</t>
  </si>
  <si>
    <t>042C  :781555:00:------:--</t>
  </si>
  <si>
    <t>21:0398:000555</t>
  </si>
  <si>
    <t>21:0133:000471</t>
  </si>
  <si>
    <t>21:0133:000471:0001:0001:00</t>
  </si>
  <si>
    <t>042C  :781556:00:------:--</t>
  </si>
  <si>
    <t>21:0398:000556</t>
  </si>
  <si>
    <t>21:0133:000472</t>
  </si>
  <si>
    <t>21:0133:000472:0001:0001:00</t>
  </si>
  <si>
    <t>042C  :781557:00:------:--</t>
  </si>
  <si>
    <t>21:0398:000557</t>
  </si>
  <si>
    <t>21:0133:000473</t>
  </si>
  <si>
    <t>21:0133:000473:0001:0001:00</t>
  </si>
  <si>
    <t>042C  :781558:00:------:--</t>
  </si>
  <si>
    <t>21:0398:000558</t>
  </si>
  <si>
    <t>21:0133:000474</t>
  </si>
  <si>
    <t>21:0133:000474:0001:0001:00</t>
  </si>
  <si>
    <t>042C  :781559:00:------:--</t>
  </si>
  <si>
    <t>21:0398:000559</t>
  </si>
  <si>
    <t>21:0133:000475</t>
  </si>
  <si>
    <t>21:0133:000475:0001:0001:00</t>
  </si>
  <si>
    <t>042C  :781560:00:------:--</t>
  </si>
  <si>
    <t>21:0398:000560</t>
  </si>
  <si>
    <t>21:0133:000476</t>
  </si>
  <si>
    <t>21:0133:000476:0001:0001:00</t>
  </si>
  <si>
    <t>042C  :781561:80:781571:20</t>
  </si>
  <si>
    <t>21:0398:000561</t>
  </si>
  <si>
    <t>21:0133:000485</t>
  </si>
  <si>
    <t>21:0133:000485:0002:0001:02</t>
  </si>
  <si>
    <t>042C  :781562:00:------:--</t>
  </si>
  <si>
    <t>21:0398:000562</t>
  </si>
  <si>
    <t>21:0133:000477</t>
  </si>
  <si>
    <t>21:0133:000477:0001:0001:00</t>
  </si>
  <si>
    <t>042C  :781563:00:------:--</t>
  </si>
  <si>
    <t>21:0398:000563</t>
  </si>
  <si>
    <t>21:0133:000478</t>
  </si>
  <si>
    <t>21:0133:000478:0001:0001:00</t>
  </si>
  <si>
    <t>042C  :781564:00:------:--</t>
  </si>
  <si>
    <t>21:0398:000564</t>
  </si>
  <si>
    <t>21:0133:000479</t>
  </si>
  <si>
    <t>21:0133:000479:0001:0001:00</t>
  </si>
  <si>
    <t>042C  :781565:00:------:--</t>
  </si>
  <si>
    <t>21:0398:000565</t>
  </si>
  <si>
    <t>21:0133:000480</t>
  </si>
  <si>
    <t>21:0133:000480:0001:0001:00</t>
  </si>
  <si>
    <t>042C  :781566:00:------:--</t>
  </si>
  <si>
    <t>21:0398:000566</t>
  </si>
  <si>
    <t>21:0133:000481</t>
  </si>
  <si>
    <t>21:0133:000481:0001:0001:00</t>
  </si>
  <si>
    <t>042C  :781567:00:------:--</t>
  </si>
  <si>
    <t>21:0398:000567</t>
  </si>
  <si>
    <t>21:0133:000482</t>
  </si>
  <si>
    <t>21:0133:000482:0001:0001:00</t>
  </si>
  <si>
    <t>042C  :781568:00:------:--</t>
  </si>
  <si>
    <t>21:0398:000568</t>
  </si>
  <si>
    <t>21:0133:000483</t>
  </si>
  <si>
    <t>21:0133:000483:0001:0001:00</t>
  </si>
  <si>
    <t>042C  :781569:70:781570:10</t>
  </si>
  <si>
    <t>21:0398:000569</t>
  </si>
  <si>
    <t>21:0133:000484</t>
  </si>
  <si>
    <t>21:0133:000484:0001:0001:00</t>
  </si>
  <si>
    <t>042C  :781570:10:------:--</t>
  </si>
  <si>
    <t>21:0398:000570</t>
  </si>
  <si>
    <t>21:0133:000485:0001:0001:00</t>
  </si>
  <si>
    <t>042C  :781571:20:781570:10</t>
  </si>
  <si>
    <t>21:0398:000571</t>
  </si>
  <si>
    <t>21:0133:000485:0002:0001:01</t>
  </si>
  <si>
    <t>042C  :781572:00:------:--</t>
  </si>
  <si>
    <t>21:0398:000572</t>
  </si>
  <si>
    <t>21:0133:000486</t>
  </si>
  <si>
    <t>21:0133:000486:0001:0001:00</t>
  </si>
  <si>
    <t>042C  :781573:00:------:--</t>
  </si>
  <si>
    <t>21:0398:000573</t>
  </si>
  <si>
    <t>21:0133:000487</t>
  </si>
  <si>
    <t>21:0133:000487:0001:0001:00</t>
  </si>
  <si>
    <t>042C  :781574:00:------:--</t>
  </si>
  <si>
    <t>21:0398:000574</t>
  </si>
  <si>
    <t>21:0133:000488</t>
  </si>
  <si>
    <t>21:0133:000488:0001:0001:00</t>
  </si>
  <si>
    <t>042C  :781575:00:------:--</t>
  </si>
  <si>
    <t>21:0398:000575</t>
  </si>
  <si>
    <t>21:0133:000489</t>
  </si>
  <si>
    <t>21:0133:000489:0001:0001:00</t>
  </si>
  <si>
    <t>042C  :781576:00:------:--</t>
  </si>
  <si>
    <t>21:0398:000576</t>
  </si>
  <si>
    <t>21:0133:000490</t>
  </si>
  <si>
    <t>21:0133:000490:0001:0001:00</t>
  </si>
  <si>
    <t>042C  :781577:00:------:--</t>
  </si>
  <si>
    <t>21:0398:000577</t>
  </si>
  <si>
    <t>21:0133:000491</t>
  </si>
  <si>
    <t>21:0133:000491:0001:0001:00</t>
  </si>
  <si>
    <t>042C  :781578:00:------:--</t>
  </si>
  <si>
    <t>21:0398:000578</t>
  </si>
  <si>
    <t>21:0133:000492</t>
  </si>
  <si>
    <t>21:0133:000492:0001:0001:00</t>
  </si>
  <si>
    <t>042C  :781579:00:------:--</t>
  </si>
  <si>
    <t>21:0398:000579</t>
  </si>
  <si>
    <t>21:0133:000493</t>
  </si>
  <si>
    <t>21:0133:000493:0001:0001:00</t>
  </si>
  <si>
    <t>042C  :781580:9H:------:--</t>
  </si>
  <si>
    <t>21:0398:000580</t>
  </si>
  <si>
    <t>042C  :781581:80:781587:10</t>
  </si>
  <si>
    <t>21:0398:000581</t>
  </si>
  <si>
    <t>21:0133:000499</t>
  </si>
  <si>
    <t>21:0133:000499:0001:0001:02</t>
  </si>
  <si>
    <t>042C  :781582:00:------:--</t>
  </si>
  <si>
    <t>21:0398:000582</t>
  </si>
  <si>
    <t>21:0133:000494</t>
  </si>
  <si>
    <t>21:0133:000494:0001:0001:00</t>
  </si>
  <si>
    <t>042C  :781583:00:------:--</t>
  </si>
  <si>
    <t>21:0398:000583</t>
  </si>
  <si>
    <t>21:0133:000495</t>
  </si>
  <si>
    <t>21:0133:000495:0001:0001:00</t>
  </si>
  <si>
    <t>042C  :781584:00:------:--</t>
  </si>
  <si>
    <t>21:0398:000584</t>
  </si>
  <si>
    <t>21:0133:000496</t>
  </si>
  <si>
    <t>21:0133:000496:0001:0001:00</t>
  </si>
  <si>
    <t>042C  :781585:00:------:--</t>
  </si>
  <si>
    <t>21:0398:000585</t>
  </si>
  <si>
    <t>21:0133:000497</t>
  </si>
  <si>
    <t>21:0133:000497:0001:0001:00</t>
  </si>
  <si>
    <t>042C  :781586:70:781587:10</t>
  </si>
  <si>
    <t>21:0398:000586</t>
  </si>
  <si>
    <t>21:0133:000498</t>
  </si>
  <si>
    <t>21:0133:000498:0001:0001:00</t>
  </si>
  <si>
    <t>042C  :781587:10:------:--</t>
  </si>
  <si>
    <t>21:0398:000587</t>
  </si>
  <si>
    <t>21:0133:000499:0001:0001:01</t>
  </si>
  <si>
    <t>042C  :781588:20:781587:10</t>
  </si>
  <si>
    <t>21:0398:000588</t>
  </si>
  <si>
    <t>21:0133:000499:0002:0001:00</t>
  </si>
  <si>
    <t>042C  :781589:00:------:--</t>
  </si>
  <si>
    <t>21:0398:000589</t>
  </si>
  <si>
    <t>21:0133:000500</t>
  </si>
  <si>
    <t>21:0133:000500:0001:0001:00</t>
  </si>
  <si>
    <t>042C  :781590:00:------:--</t>
  </si>
  <si>
    <t>21:0398:000590</t>
  </si>
  <si>
    <t>21:0133:000501</t>
  </si>
  <si>
    <t>21:0133:000501:0001:0001:00</t>
  </si>
  <si>
    <t>042C  :781591:00:------:--</t>
  </si>
  <si>
    <t>21:0398:000591</t>
  </si>
  <si>
    <t>21:0133:000502</t>
  </si>
  <si>
    <t>21:0133:000502:0001:0001:00</t>
  </si>
  <si>
    <t>042C  :781592:00:------:--</t>
  </si>
  <si>
    <t>21:0398:000592</t>
  </si>
  <si>
    <t>21:0133:000503</t>
  </si>
  <si>
    <t>21:0133:000503:0001:0001:00</t>
  </si>
  <si>
    <t>042C  :781593:00:------:--</t>
  </si>
  <si>
    <t>21:0398:000593</t>
  </si>
  <si>
    <t>21:0133:000504</t>
  </si>
  <si>
    <t>21:0133:000504:0001:0001:00</t>
  </si>
  <si>
    <t>042C  :781594:00:------:--</t>
  </si>
  <si>
    <t>21:0398:000594</t>
  </si>
  <si>
    <t>21:0133:000505</t>
  </si>
  <si>
    <t>21:0133:000505:0001:0001:00</t>
  </si>
  <si>
    <t>042C  :781595:00:------:--</t>
  </si>
  <si>
    <t>21:0398:000595</t>
  </si>
  <si>
    <t>21:0133:000506</t>
  </si>
  <si>
    <t>21:0133:000506:0001:0001:00</t>
  </si>
  <si>
    <t>042C  :781596:00:------:--</t>
  </si>
  <si>
    <t>21:0398:000596</t>
  </si>
  <si>
    <t>21:0133:000507</t>
  </si>
  <si>
    <t>21:0133:000507:0001:0001:00</t>
  </si>
  <si>
    <t>042C  :781597:00:------:--</t>
  </si>
  <si>
    <t>21:0398:000597</t>
  </si>
  <si>
    <t>21:0133:000508</t>
  </si>
  <si>
    <t>21:0133:000508:0001:0001:00</t>
  </si>
  <si>
    <t>042C  :781598:9B:------:--</t>
  </si>
  <si>
    <t>21:0398:000598</t>
  </si>
  <si>
    <t>042C  :781599:00:------:--</t>
  </si>
  <si>
    <t>21:0398:000599</t>
  </si>
  <si>
    <t>21:0133:000509</t>
  </si>
  <si>
    <t>21:0133:000509:0001:0001:00</t>
  </si>
  <si>
    <t>042C  :781600:00:------:--</t>
  </si>
  <si>
    <t>21:0398:000600</t>
  </si>
  <si>
    <t>21:0133:000510</t>
  </si>
  <si>
    <t>21:0133:000510:0001:0001:00</t>
  </si>
  <si>
    <t>042C  :781601:80:781604:20</t>
  </si>
  <si>
    <t>21:0398:000601</t>
  </si>
  <si>
    <t>21:0133:000512</t>
  </si>
  <si>
    <t>21:0133:000512:0002:0001:02</t>
  </si>
  <si>
    <t>042C  :781602:70:781603:10</t>
  </si>
  <si>
    <t>21:0398:000602</t>
  </si>
  <si>
    <t>21:0133:000511</t>
  </si>
  <si>
    <t>21:0133:000511:0001:0001:00</t>
  </si>
  <si>
    <t>042C  :781603:10:------:--</t>
  </si>
  <si>
    <t>21:0398:000603</t>
  </si>
  <si>
    <t>21:0133:000512:0001:0001:00</t>
  </si>
  <si>
    <t>042C  :781604:20:781603:10</t>
  </si>
  <si>
    <t>21:0398:000604</t>
  </si>
  <si>
    <t>21:0133:000512:0002:0001:01</t>
  </si>
  <si>
    <t>042C  :781605:00:------:--</t>
  </si>
  <si>
    <t>21:0398:000605</t>
  </si>
  <si>
    <t>21:0133:000513</t>
  </si>
  <si>
    <t>21:0133:000513:0001:0001:00</t>
  </si>
  <si>
    <t>042C  :781606:00:------:--</t>
  </si>
  <si>
    <t>21:0398:000606</t>
  </si>
  <si>
    <t>21:0133:000514</t>
  </si>
  <si>
    <t>21:0133:000514:0001:0001:00</t>
  </si>
  <si>
    <t>042C  :781607:00:------:--</t>
  </si>
  <si>
    <t>21:0398:000607</t>
  </si>
  <si>
    <t>21:0133:000515</t>
  </si>
  <si>
    <t>21:0133:000515:0001:0001:00</t>
  </si>
  <si>
    <t>042C  :781608:00:------:--</t>
  </si>
  <si>
    <t>21:0398:000608</t>
  </si>
  <si>
    <t>21:0133:000516</t>
  </si>
  <si>
    <t>21:0133:000516:0001:0001:00</t>
  </si>
  <si>
    <t>042C  :781609:00:------:--</t>
  </si>
  <si>
    <t>21:0398:000609</t>
  </si>
  <si>
    <t>21:0133:000517</t>
  </si>
  <si>
    <t>21:0133:000517:0001:0001:00</t>
  </si>
  <si>
    <t>042C  :781610:00:------:--</t>
  </si>
  <si>
    <t>21:0398:000610</t>
  </si>
  <si>
    <t>21:0133:000518</t>
  </si>
  <si>
    <t>21:0133:000518:0001:0001:00</t>
  </si>
  <si>
    <t>042C  :781611:9H:------:--</t>
  </si>
  <si>
    <t>21:0398:000611</t>
  </si>
  <si>
    <t>042C  :781612:00:------:--</t>
  </si>
  <si>
    <t>21:0398:000612</t>
  </si>
  <si>
    <t>21:0133:000519</t>
  </si>
  <si>
    <t>21:0133:000519:0001:0001:00</t>
  </si>
  <si>
    <t>042C  :781613:00:------:--</t>
  </si>
  <si>
    <t>21:0398:000613</t>
  </si>
  <si>
    <t>21:0133:000520</t>
  </si>
  <si>
    <t>21:0133:000520:0001:0001:00</t>
  </si>
  <si>
    <t>042C  :781614:00:------:--</t>
  </si>
  <si>
    <t>21:0398:000614</t>
  </si>
  <si>
    <t>21:0133:000521</t>
  </si>
  <si>
    <t>21:0133:000521:0001:0001:00</t>
  </si>
  <si>
    <t>042C  :781615:00:------:--</t>
  </si>
  <si>
    <t>21:0398:000615</t>
  </si>
  <si>
    <t>21:0133:000522</t>
  </si>
  <si>
    <t>21:0133:000522:0001:0001:00</t>
  </si>
  <si>
    <t>042C  :781616:00:------:--</t>
  </si>
  <si>
    <t>21:0398:000616</t>
  </si>
  <si>
    <t>21:0133:000523</t>
  </si>
  <si>
    <t>21:0133:000523:0001:0001:00</t>
  </si>
  <si>
    <t>042C  :781617:00:------:--</t>
  </si>
  <si>
    <t>21:0398:000617</t>
  </si>
  <si>
    <t>21:0133:000524</t>
  </si>
  <si>
    <t>21:0133:000524:0001:0001:00</t>
  </si>
  <si>
    <t>042C  :781618:00:------:--</t>
  </si>
  <si>
    <t>21:0398:000618</t>
  </si>
  <si>
    <t>21:0133:000525</t>
  </si>
  <si>
    <t>21:0133:000525:0001:0001:00</t>
  </si>
  <si>
    <t>042C  :781619:00:------:--</t>
  </si>
  <si>
    <t>21:0398:000619</t>
  </si>
  <si>
    <t>21:0133:000526</t>
  </si>
  <si>
    <t>21:0133:000526:0001:0001:00</t>
  </si>
  <si>
    <t>042C  :781620:00:------:--</t>
  </si>
  <si>
    <t>21:0398:000620</t>
  </si>
  <si>
    <t>21:0133:000527</t>
  </si>
  <si>
    <t>21:0133:000527:0001:0001:00</t>
  </si>
  <si>
    <t>042C  :781621:80:781629:10</t>
  </si>
  <si>
    <t>21:0398:000621</t>
  </si>
  <si>
    <t>21:0133:000535</t>
  </si>
  <si>
    <t>21:0133:000535:0001:0001:02</t>
  </si>
  <si>
    <t>042C  :781622:00:------:--</t>
  </si>
  <si>
    <t>21:0398:000622</t>
  </si>
  <si>
    <t>21:0133:000528</t>
  </si>
  <si>
    <t>21:0133:000528:0001:0001:00</t>
  </si>
  <si>
    <t>042C  :781623:00:------:--</t>
  </si>
  <si>
    <t>21:0398:000623</t>
  </si>
  <si>
    <t>21:0133:000529</t>
  </si>
  <si>
    <t>21:0133:000529:0001:0001:00</t>
  </si>
  <si>
    <t>042C  :781624:00:------:--</t>
  </si>
  <si>
    <t>21:0398:000624</t>
  </si>
  <si>
    <t>21:0133:000530</t>
  </si>
  <si>
    <t>21:0133:000530:0001:0001:00</t>
  </si>
  <si>
    <t>042C  :781625:00:------:--</t>
  </si>
  <si>
    <t>21:0398:000625</t>
  </si>
  <si>
    <t>21:0133:000531</t>
  </si>
  <si>
    <t>21:0133:000531:0001:0001:00</t>
  </si>
  <si>
    <t>042C  :781626:00:------:--</t>
  </si>
  <si>
    <t>21:0398:000626</t>
  </si>
  <si>
    <t>21:0133:000532</t>
  </si>
  <si>
    <t>21:0133:000532:0001:0001:00</t>
  </si>
  <si>
    <t>042C  :781627:00:------:--</t>
  </si>
  <si>
    <t>21:0398:000627</t>
  </si>
  <si>
    <t>21:0133:000533</t>
  </si>
  <si>
    <t>21:0133:000533:0001:0001:00</t>
  </si>
  <si>
    <t>042C  :781628:70:781629:10</t>
  </si>
  <si>
    <t>21:0398:000628</t>
  </si>
  <si>
    <t>21:0133:000534</t>
  </si>
  <si>
    <t>21:0133:000534:0001:0001:00</t>
  </si>
  <si>
    <t>042C  :781629:10:------:--</t>
  </si>
  <si>
    <t>21:0398:000629</t>
  </si>
  <si>
    <t>21:0133:000535:0001:0001:01</t>
  </si>
  <si>
    <t>042C  :781630:20:781629:10</t>
  </si>
  <si>
    <t>21:0398:000630</t>
  </si>
  <si>
    <t>21:0133:000535:0002:0001:00</t>
  </si>
  <si>
    <t>042C  :781631:00:------:--</t>
  </si>
  <si>
    <t>21:0398:000631</t>
  </si>
  <si>
    <t>21:0133:000536</t>
  </si>
  <si>
    <t>21:0133:000536:0001:0001:00</t>
  </si>
  <si>
    <t>042C  :781632:9H:------:--</t>
  </si>
  <si>
    <t>21:0398:000632</t>
  </si>
  <si>
    <t>042C  :781633:00:------:--</t>
  </si>
  <si>
    <t>21:0398:000633</t>
  </si>
  <si>
    <t>21:0133:000537</t>
  </si>
  <si>
    <t>21:0133:000537:0001:0001:00</t>
  </si>
  <si>
    <t>042C  :781634:00:------:--</t>
  </si>
  <si>
    <t>21:0398:000634</t>
  </si>
  <si>
    <t>21:0133:000538</t>
  </si>
  <si>
    <t>21:0133:000538:0001:0001:00</t>
  </si>
  <si>
    <t>042C  :781635:00:------:--</t>
  </si>
  <si>
    <t>21:0398:000635</t>
  </si>
  <si>
    <t>21:0133:000539</t>
  </si>
  <si>
    <t>21:0133:000539:0001:0001:00</t>
  </si>
  <si>
    <t>042C  :781636:00:------:--</t>
  </si>
  <si>
    <t>21:0398:000636</t>
  </si>
  <si>
    <t>21:0133:000540</t>
  </si>
  <si>
    <t>21:0133:000540:0001:0001:00</t>
  </si>
  <si>
    <t>042C  :781637:00:------:--</t>
  </si>
  <si>
    <t>21:0398:000637</t>
  </si>
  <si>
    <t>21:0133:000541</t>
  </si>
  <si>
    <t>21:0133:000541:0001:0001:00</t>
  </si>
  <si>
    <t>042C  :781638:00:------:--</t>
  </si>
  <si>
    <t>21:0398:000638</t>
  </si>
  <si>
    <t>21:0133:000542</t>
  </si>
  <si>
    <t>21:0133:000542:0001:0001:00</t>
  </si>
  <si>
    <t>042C  :781639:00:------:--</t>
  </si>
  <si>
    <t>21:0398:000639</t>
  </si>
  <si>
    <t>21:0133:000543</t>
  </si>
  <si>
    <t>21:0133:000543:0001:0001:00</t>
  </si>
  <si>
    <t>042C  :781640:00:------:--</t>
  </si>
  <si>
    <t>21:0398:000640</t>
  </si>
  <si>
    <t>21:0133:000544</t>
  </si>
  <si>
    <t>21:0133:000544:0001:0001:00</t>
  </si>
  <si>
    <t>042C  :781641:80:781646:20</t>
  </si>
  <si>
    <t>21:0398:000641</t>
  </si>
  <si>
    <t>21:0133:000548</t>
  </si>
  <si>
    <t>21:0133:000548:0002:0001:02</t>
  </si>
  <si>
    <t>042C  :781642:00:------:--</t>
  </si>
  <si>
    <t>21:0398:000642</t>
  </si>
  <si>
    <t>21:0133:000545</t>
  </si>
  <si>
    <t>21:0133:000545:0001:0001:00</t>
  </si>
  <si>
    <t>042C  :781643:00:------:--</t>
  </si>
  <si>
    <t>21:0398:000643</t>
  </si>
  <si>
    <t>21:0133:000546</t>
  </si>
  <si>
    <t>21:0133:000546:0001:0001:00</t>
  </si>
  <si>
    <t>042C  :781644:70:781645:10</t>
  </si>
  <si>
    <t>21:0398:000644</t>
  </si>
  <si>
    <t>21:0133:000547</t>
  </si>
  <si>
    <t>21:0133:000547:0001:0001:00</t>
  </si>
  <si>
    <t>042C  :781645:10:------:--</t>
  </si>
  <si>
    <t>21:0398:000645</t>
  </si>
  <si>
    <t>21:0133:000548:0001:0001:00</t>
  </si>
  <si>
    <t>042C  :781646:20:781645:10</t>
  </si>
  <si>
    <t>21:0398:000646</t>
  </si>
  <si>
    <t>21:0133:000548:0002:0001:01</t>
  </si>
  <si>
    <t>042C  :781647:00:------:--</t>
  </si>
  <si>
    <t>21:0398:000647</t>
  </si>
  <si>
    <t>21:0133:000549</t>
  </si>
  <si>
    <t>21:0133:000549:0001:0001:00</t>
  </si>
  <si>
    <t>042C  :781648:00:------:--</t>
  </si>
  <si>
    <t>21:0398:000648</t>
  </si>
  <si>
    <t>21:0133:000550</t>
  </si>
  <si>
    <t>21:0133:000550:0001:0001:00</t>
  </si>
  <si>
    <t>042C  :781649:00:------:--</t>
  </si>
  <si>
    <t>21:0398:000649</t>
  </si>
  <si>
    <t>21:0133:000551</t>
  </si>
  <si>
    <t>21:0133:000551:0001:0001:00</t>
  </si>
  <si>
    <t>042C  :781650:00:------:--</t>
  </si>
  <si>
    <t>21:0398:000650</t>
  </si>
  <si>
    <t>21:0133:000552</t>
  </si>
  <si>
    <t>21:0133:000552:0001:0001:00</t>
  </si>
  <si>
    <t>042C  :781651:00:------:--</t>
  </si>
  <si>
    <t>21:0398:000651</t>
  </si>
  <si>
    <t>21:0133:000553</t>
  </si>
  <si>
    <t>21:0133:000553:0001:0001:00</t>
  </si>
  <si>
    <t>042C  :781652:00:------:--</t>
  </si>
  <si>
    <t>21:0398:000652</t>
  </si>
  <si>
    <t>21:0133:000554</t>
  </si>
  <si>
    <t>21:0133:000554:0001:0001:00</t>
  </si>
  <si>
    <t>042C  :781653:9B:------:--</t>
  </si>
  <si>
    <t>21:0398:000653</t>
  </si>
  <si>
    <t>042C  :781654:00:------:--</t>
  </si>
  <si>
    <t>21:0398:000654</t>
  </si>
  <si>
    <t>21:0133:000555</t>
  </si>
  <si>
    <t>21:0133:000555:0001:0001:00</t>
  </si>
  <si>
    <t>042C  :781655:00:------:--</t>
  </si>
  <si>
    <t>21:0398:000655</t>
  </si>
  <si>
    <t>21:0133:000556</t>
  </si>
  <si>
    <t>21:0133:000556:0001:0001:00</t>
  </si>
  <si>
    <t>042C  :781656:00:------:--</t>
  </si>
  <si>
    <t>21:0398:000656</t>
  </si>
  <si>
    <t>21:0133:000557</t>
  </si>
  <si>
    <t>21:0133:000557:0001:0001:00</t>
  </si>
  <si>
    <t>042C  :781657:00:------:--</t>
  </si>
  <si>
    <t>21:0398:000657</t>
  </si>
  <si>
    <t>21:0133:000558</t>
  </si>
  <si>
    <t>21:0133:000558:0001:0001:00</t>
  </si>
  <si>
    <t>042C  :781658:00:------:--</t>
  </si>
  <si>
    <t>21:0398:000658</t>
  </si>
  <si>
    <t>21:0133:000559</t>
  </si>
  <si>
    <t>21:0133:000559:0001:0001:00</t>
  </si>
  <si>
    <t>042C  :781659:00:------:--</t>
  </si>
  <si>
    <t>21:0398:000659</t>
  </si>
  <si>
    <t>21:0133:000560</t>
  </si>
  <si>
    <t>21:0133:000560:0001:0001:00</t>
  </si>
  <si>
    <t>042C  :781660:00:------:--</t>
  </si>
  <si>
    <t>21:0398:000660</t>
  </si>
  <si>
    <t>21:0133:000561</t>
  </si>
  <si>
    <t>21:0133:000561:0001:0001:00</t>
  </si>
  <si>
    <t>042C  :781661:80:781666:10</t>
  </si>
  <si>
    <t>21:0398:000661</t>
  </si>
  <si>
    <t>21:0133:000565</t>
  </si>
  <si>
    <t>21:0133:000565:0001:0001:02</t>
  </si>
  <si>
    <t>042C  :781662:00:------:--</t>
  </si>
  <si>
    <t>21:0398:000662</t>
  </si>
  <si>
    <t>21:0133:000562</t>
  </si>
  <si>
    <t>21:0133:000562:0001:0001:00</t>
  </si>
  <si>
    <t>042C  :781663:9G:------:--</t>
  </si>
  <si>
    <t>21:0398:000663</t>
  </si>
  <si>
    <t>042C  :781664:00:------:--</t>
  </si>
  <si>
    <t>21:0398:000664</t>
  </si>
  <si>
    <t>21:0133:000563</t>
  </si>
  <si>
    <t>21:0133:000563:0001:0001:00</t>
  </si>
  <si>
    <t>042C  :781665:70:781666:10</t>
  </si>
  <si>
    <t>21:0398:000665</t>
  </si>
  <si>
    <t>21:0133:000564</t>
  </si>
  <si>
    <t>21:0133:000564:0001:0001:00</t>
  </si>
  <si>
    <t>042C  :781666:10:------:--</t>
  </si>
  <si>
    <t>21:0398:000666</t>
  </si>
  <si>
    <t>21:0133:000565:0001:0001:01</t>
  </si>
  <si>
    <t>042C  :781667:20:781666:10</t>
  </si>
  <si>
    <t>21:0398:000667</t>
  </si>
  <si>
    <t>21:0133:000565:0002:0001:00</t>
  </si>
  <si>
    <t>042C  :781668:00:------:--</t>
  </si>
  <si>
    <t>21:0398:000668</t>
  </si>
  <si>
    <t>21:0133:000566</t>
  </si>
  <si>
    <t>21:0133:000566:0001:0001:00</t>
  </si>
  <si>
    <t>042C  :781669:00:------:--</t>
  </si>
  <si>
    <t>21:0398:000669</t>
  </si>
  <si>
    <t>21:0133:000567</t>
  </si>
  <si>
    <t>21:0133:000567:0001:0001:00</t>
  </si>
  <si>
    <t>042C  :781670:00:------:--</t>
  </si>
  <si>
    <t>21:0398:000670</t>
  </si>
  <si>
    <t>21:0133:000568</t>
  </si>
  <si>
    <t>21:0133:000568:0001:0001:00</t>
  </si>
  <si>
    <t>042C  :781671:00:------:--</t>
  </si>
  <si>
    <t>21:0398:000671</t>
  </si>
  <si>
    <t>21:0133:000569</t>
  </si>
  <si>
    <t>21:0133:000569:0001:0001:00</t>
  </si>
  <si>
    <t>042C  :781672:00:------:--</t>
  </si>
  <si>
    <t>21:0398:000672</t>
  </si>
  <si>
    <t>21:0133:000570</t>
  </si>
  <si>
    <t>21:0133:000570:0001:0001:00</t>
  </si>
  <si>
    <t>042C  :781673:00:------:--</t>
  </si>
  <si>
    <t>21:0398:000673</t>
  </si>
  <si>
    <t>21:0133:000571</t>
  </si>
  <si>
    <t>21:0133:000571:0001:0001:00</t>
  </si>
  <si>
    <t>042C  :781674:00:------:--</t>
  </si>
  <si>
    <t>21:0398:000674</t>
  </si>
  <si>
    <t>21:0133:000572</t>
  </si>
  <si>
    <t>21:0133:000572:0001:0001:00</t>
  </si>
  <si>
    <t>042C  :781675:00:------:--</t>
  </si>
  <si>
    <t>21:0398:000675</t>
  </si>
  <si>
    <t>21:0133:000573</t>
  </si>
  <si>
    <t>21:0133:000573:0001:0001:00</t>
  </si>
  <si>
    <t>042C  :781676:00:------:--</t>
  </si>
  <si>
    <t>21:0398:000676</t>
  </si>
  <si>
    <t>21:0133:000574</t>
  </si>
  <si>
    <t>21:0133:000574:0001:0001:00</t>
  </si>
  <si>
    <t>042C  :781677:00:------:--</t>
  </si>
  <si>
    <t>21:0398:000677</t>
  </si>
  <si>
    <t>21:0133:000575</t>
  </si>
  <si>
    <t>21:0133:000575:0001:0001:00</t>
  </si>
  <si>
    <t>042C  :781678:00:------:--</t>
  </si>
  <si>
    <t>21:0398:000678</t>
  </si>
  <si>
    <t>21:0133:000576</t>
  </si>
  <si>
    <t>21:0133:000576:0001:0001:00</t>
  </si>
  <si>
    <t>042C  :781679:00:------:--</t>
  </si>
  <si>
    <t>21:0398:000679</t>
  </si>
  <si>
    <t>21:0133:000577</t>
  </si>
  <si>
    <t>21:0133:000577:0001:0001:00</t>
  </si>
  <si>
    <t>042C  :781680:00:------:--</t>
  </si>
  <si>
    <t>21:0398:000680</t>
  </si>
  <si>
    <t>21:0133:000578</t>
  </si>
  <si>
    <t>21:0133:000578:0001:0001:00</t>
  </si>
  <si>
    <t>042C  :781681:80:781683:10</t>
  </si>
  <si>
    <t>21:0398:000681</t>
  </si>
  <si>
    <t>21:0133:000580</t>
  </si>
  <si>
    <t>21:0133:000580:0001:0001:02</t>
  </si>
  <si>
    <t>042C  :781682:70:781683:10</t>
  </si>
  <si>
    <t>21:0398:000682</t>
  </si>
  <si>
    <t>21:0133:000579</t>
  </si>
  <si>
    <t>21:0133:000579:0001:0001:00</t>
  </si>
  <si>
    <t>042C  :781683:10:------:--</t>
  </si>
  <si>
    <t>21:0398:000683</t>
  </si>
  <si>
    <t>21:0133:000580:0001:0001:01</t>
  </si>
  <si>
    <t>042C  :781684:20:781683:10</t>
  </si>
  <si>
    <t>21:0398:000684</t>
  </si>
  <si>
    <t>21:0133:000580:0002:0001:00</t>
  </si>
  <si>
    <t>042C  :781685:00:------:--</t>
  </si>
  <si>
    <t>21:0398:000685</t>
  </si>
  <si>
    <t>21:0133:000581</t>
  </si>
  <si>
    <t>21:0133:000581:0001:0001:00</t>
  </si>
  <si>
    <t>042C  :781686:00:------:--</t>
  </si>
  <si>
    <t>21:0398:000686</t>
  </si>
  <si>
    <t>21:0133:000582</t>
  </si>
  <si>
    <t>21:0133:000582:0001:0001:00</t>
  </si>
  <si>
    <t>042C  :781687:00:------:--</t>
  </si>
  <si>
    <t>21:0398:000687</t>
  </si>
  <si>
    <t>21:0133:000583</t>
  </si>
  <si>
    <t>21:0133:000583:0001:0001:00</t>
  </si>
  <si>
    <t>042C  :781688:00:------:--</t>
  </si>
  <si>
    <t>21:0398:000688</t>
  </si>
  <si>
    <t>21:0133:000584</t>
  </si>
  <si>
    <t>21:0133:000584:0001:0001:00</t>
  </si>
  <si>
    <t>042C  :781689:00:------:--</t>
  </si>
  <si>
    <t>21:0398:000689</t>
  </si>
  <si>
    <t>21:0133:000585</t>
  </si>
  <si>
    <t>21:0133:000585:0001:0001:00</t>
  </si>
  <si>
    <t>042C  :781690:00:------:--</t>
  </si>
  <si>
    <t>21:0398:000690</t>
  </si>
  <si>
    <t>21:0133:000586</t>
  </si>
  <si>
    <t>21:0133:000586:0001:0001:00</t>
  </si>
  <si>
    <t>042C  :781691:00:------:--</t>
  </si>
  <si>
    <t>21:0398:000691</t>
  </si>
  <si>
    <t>21:0133:000587</t>
  </si>
  <si>
    <t>21:0133:000587:0001:0001:00</t>
  </si>
  <si>
    <t>042C  :781692:00:------:--</t>
  </si>
  <si>
    <t>21:0398:000692</t>
  </si>
  <si>
    <t>21:0133:000588</t>
  </si>
  <si>
    <t>21:0133:000588:0001:0001:00</t>
  </si>
  <si>
    <t>042C  :781693:00:------:--</t>
  </si>
  <si>
    <t>21:0398:000693</t>
  </si>
  <si>
    <t>21:0133:000589</t>
  </si>
  <si>
    <t>21:0133:000589:0001:0001:00</t>
  </si>
  <si>
    <t>042C  :781694:00:------:--</t>
  </si>
  <si>
    <t>21:0398:000694</t>
  </si>
  <si>
    <t>21:0133:000590</t>
  </si>
  <si>
    <t>21:0133:000590:0001:0001:00</t>
  </si>
  <si>
    <t>042C  :781695:00:------:--</t>
  </si>
  <si>
    <t>21:0398:000695</t>
  </si>
  <si>
    <t>21:0133:000591</t>
  </si>
  <si>
    <t>21:0133:000591:0001:0001:00</t>
  </si>
  <si>
    <t>042C  :781696:00:------:--</t>
  </si>
  <si>
    <t>21:0398:000696</t>
  </si>
  <si>
    <t>21:0133:000592</t>
  </si>
  <si>
    <t>21:0133:000592:0001:0001:00</t>
  </si>
  <si>
    <t>042C  :781697:9F:------:--</t>
  </si>
  <si>
    <t>21:0398:000697</t>
  </si>
  <si>
    <t>042C  :781698:00:------:--</t>
  </si>
  <si>
    <t>21:0398:000698</t>
  </si>
  <si>
    <t>21:0133:000593</t>
  </si>
  <si>
    <t>21:0133:000593:0001:0001:00</t>
  </si>
  <si>
    <t>042C  :781699:00:------:--</t>
  </si>
  <si>
    <t>21:0398:000699</t>
  </si>
  <si>
    <t>21:0133:000594</t>
  </si>
  <si>
    <t>21:0133:000594:0001:0001:00</t>
  </si>
  <si>
    <t>042C  :781700:00:------:--</t>
  </si>
  <si>
    <t>21:0398:000700</t>
  </si>
  <si>
    <t>21:0133:000595</t>
  </si>
  <si>
    <t>21:0133:000595:0001:0001:00</t>
  </si>
  <si>
    <t>042C  :781701:80:781703:10</t>
  </si>
  <si>
    <t>21:0398:000701</t>
  </si>
  <si>
    <t>21:0133:000597</t>
  </si>
  <si>
    <t>21:0133:000597:0001:0001:02</t>
  </si>
  <si>
    <t>042C  :781702:70:781703:10</t>
  </si>
  <si>
    <t>21:0398:000702</t>
  </si>
  <si>
    <t>21:0133:000596</t>
  </si>
  <si>
    <t>21:0133:000596:0001:0001:00</t>
  </si>
  <si>
    <t>042C  :781703:10:------:--</t>
  </si>
  <si>
    <t>21:0398:000703</t>
  </si>
  <si>
    <t>21:0133:000597:0001:0001:01</t>
  </si>
  <si>
    <t>042C  :781704:20:781703:10</t>
  </si>
  <si>
    <t>21:0398:000704</t>
  </si>
  <si>
    <t>21:0133:000597:0002:0001:00</t>
  </si>
  <si>
    <t>042C  :781705:9H:------:--</t>
  </si>
  <si>
    <t>21:0398:000705</t>
  </si>
  <si>
    <t>042C  :781706:00:------:--</t>
  </si>
  <si>
    <t>21:0398:000706</t>
  </si>
  <si>
    <t>21:0133:000598</t>
  </si>
  <si>
    <t>21:0133:000598:0001:0001:00</t>
  </si>
  <si>
    <t>042C  :781707:00:------:--</t>
  </si>
  <si>
    <t>21:0398:000707</t>
  </si>
  <si>
    <t>21:0133:000599</t>
  </si>
  <si>
    <t>21:0133:000599:0001:0001:00</t>
  </si>
  <si>
    <t>042C  :781708:00:------:--</t>
  </si>
  <si>
    <t>21:0398:000708</t>
  </si>
  <si>
    <t>21:0133:000600</t>
  </si>
  <si>
    <t>21:0133:000600:0001:0001:00</t>
  </si>
  <si>
    <t>042C  :781709:00:------:--</t>
  </si>
  <si>
    <t>21:0398:000709</t>
  </si>
  <si>
    <t>21:0133:000601</t>
  </si>
  <si>
    <t>21:0133:000601:0001:0001:00</t>
  </si>
  <si>
    <t>042C  :781710:00:------:--</t>
  </si>
  <si>
    <t>21:0398:000710</t>
  </si>
  <si>
    <t>21:0133:000602</t>
  </si>
  <si>
    <t>21:0133:000602:0001:0001:00</t>
  </si>
  <si>
    <t>042C  :781711:00:------:--</t>
  </si>
  <si>
    <t>21:0398:000711</t>
  </si>
  <si>
    <t>21:0133:000603</t>
  </si>
  <si>
    <t>21:0133:000603:0001:0001:00</t>
  </si>
  <si>
    <t>042C  :781712:00:------:--</t>
  </si>
  <si>
    <t>21:0398:000712</t>
  </si>
  <si>
    <t>21:0133:000604</t>
  </si>
  <si>
    <t>21:0133:000604:0001:0001:00</t>
  </si>
  <si>
    <t>042C  :781713:00:------:--</t>
  </si>
  <si>
    <t>21:0398:000713</t>
  </si>
  <si>
    <t>21:0133:000605</t>
  </si>
  <si>
    <t>21:0133:000605:0001:0001:00</t>
  </si>
  <si>
    <t>042C  :781714:00:------:--</t>
  </si>
  <si>
    <t>21:0398:000714</t>
  </si>
  <si>
    <t>21:0133:000606</t>
  </si>
  <si>
    <t>21:0133:000606:0001:0001:00</t>
  </si>
  <si>
    <t>042C  :781715:00:------:--</t>
  </si>
  <si>
    <t>21:0398:000715</t>
  </si>
  <si>
    <t>21:0133:000607</t>
  </si>
  <si>
    <t>21:0133:000607:0001:0001:00</t>
  </si>
  <si>
    <t>042C  :781716:00:------:--</t>
  </si>
  <si>
    <t>21:0398:000716</t>
  </si>
  <si>
    <t>21:0133:000608</t>
  </si>
  <si>
    <t>21:0133:000608:0001:0001:00</t>
  </si>
  <si>
    <t>042C  :781717:00:------:--</t>
  </si>
  <si>
    <t>21:0398:000717</t>
  </si>
  <si>
    <t>21:0133:000609</t>
  </si>
  <si>
    <t>21:0133:000609:0001:0001:00</t>
  </si>
  <si>
    <t>042C  :781718:00:------:--</t>
  </si>
  <si>
    <t>21:0398:000718</t>
  </si>
  <si>
    <t>21:0133:000610</t>
  </si>
  <si>
    <t>21:0133:000610:0001:0001:00</t>
  </si>
  <si>
    <t>042C  :781719:00:------:--</t>
  </si>
  <si>
    <t>21:0398:000719</t>
  </si>
  <si>
    <t>21:0133:000611</t>
  </si>
  <si>
    <t>21:0133:000611:0001:0001:00</t>
  </si>
  <si>
    <t>042C  :781720:00:------:--</t>
  </si>
  <si>
    <t>21:0398:000720</t>
  </si>
  <si>
    <t>21:0133:000612</t>
  </si>
  <si>
    <t>21:0133:000612:0001:0001:00</t>
  </si>
  <si>
    <t>042C  :781721:80:781725:20</t>
  </si>
  <si>
    <t>21:0398:000721</t>
  </si>
  <si>
    <t>21:0133:000615</t>
  </si>
  <si>
    <t>21:0133:000615:0002:0001:02</t>
  </si>
  <si>
    <t>042C  :781722:00:------:--</t>
  </si>
  <si>
    <t>21:0398:000722</t>
  </si>
  <si>
    <t>21:0133:000613</t>
  </si>
  <si>
    <t>21:0133:000613:0001:0001:00</t>
  </si>
  <si>
    <t>042C  :781723:70:781724:10</t>
  </si>
  <si>
    <t>21:0398:000723</t>
  </si>
  <si>
    <t>21:0133:000614</t>
  </si>
  <si>
    <t>21:0133:000614:0001:0001:00</t>
  </si>
  <si>
    <t>042C  :781724:10:------:--</t>
  </si>
  <si>
    <t>21:0398:000724</t>
  </si>
  <si>
    <t>21:0133:000615:0001:0001:00</t>
  </si>
  <si>
    <t>042C  :781725:20:781724:10</t>
  </si>
  <si>
    <t>21:0398:000725</t>
  </si>
  <si>
    <t>21:0133:000615:0002:0001:01</t>
  </si>
  <si>
    <t>042C  :781726:9H:------:--</t>
  </si>
  <si>
    <t>21:0398:000726</t>
  </si>
  <si>
    <t>042C  :781727:00:------:--</t>
  </si>
  <si>
    <t>21:0398:000727</t>
  </si>
  <si>
    <t>21:0133:000616</t>
  </si>
  <si>
    <t>21:0133:000616:0001:0001:00</t>
  </si>
  <si>
    <t>042C  :781728:00:------:--</t>
  </si>
  <si>
    <t>21:0398:000728</t>
  </si>
  <si>
    <t>21:0133:000617</t>
  </si>
  <si>
    <t>21:0133:000617:0001:0001:00</t>
  </si>
  <si>
    <t>042C  :781729:00:------:--</t>
  </si>
  <si>
    <t>21:0398:000729</t>
  </si>
  <si>
    <t>21:0133:000618</t>
  </si>
  <si>
    <t>21:0133:000618:0001:0001:00</t>
  </si>
  <si>
    <t>042C  :781730:00:------:--</t>
  </si>
  <si>
    <t>21:0398:000730</t>
  </si>
  <si>
    <t>21:0133:000619</t>
  </si>
  <si>
    <t>21:0133:000619:0001:0001:00</t>
  </si>
  <si>
    <t>042C  :781731:00:------:--</t>
  </si>
  <si>
    <t>21:0398:000731</t>
  </si>
  <si>
    <t>21:0133:000620</t>
  </si>
  <si>
    <t>21:0133:000620:0001:0001:00</t>
  </si>
  <si>
    <t>042C  :781732:00:------:--</t>
  </si>
  <si>
    <t>21:0398:000732</t>
  </si>
  <si>
    <t>21:0133:000621</t>
  </si>
  <si>
    <t>21:0133:000621:0001:0001:00</t>
  </si>
  <si>
    <t>042C  :781733:00:------:--</t>
  </si>
  <si>
    <t>21:0398:000733</t>
  </si>
  <si>
    <t>21:0133:000622</t>
  </si>
  <si>
    <t>21:0133:000622:0001:0001:00</t>
  </si>
  <si>
    <t>042C  :781734:00:------:--</t>
  </si>
  <si>
    <t>21:0398:000734</t>
  </si>
  <si>
    <t>21:0133:000623</t>
  </si>
  <si>
    <t>21:0133:000623:0001:0001:00</t>
  </si>
  <si>
    <t>042C  :781735:00:------:--</t>
  </si>
  <si>
    <t>21:0398:000735</t>
  </si>
  <si>
    <t>21:0133:000624</t>
  </si>
  <si>
    <t>21:0133:000624:0001:0001:00</t>
  </si>
  <si>
    <t>042C  :781736:00:------:--</t>
  </si>
  <si>
    <t>21:0398:000736</t>
  </si>
  <si>
    <t>21:0133:000625</t>
  </si>
  <si>
    <t>21:0133:000625:0001:0001:00</t>
  </si>
  <si>
    <t>042C  :781737:00:------:--</t>
  </si>
  <si>
    <t>21:0398:000737</t>
  </si>
  <si>
    <t>21:0133:000626</t>
  </si>
  <si>
    <t>21:0133:000626:0001:0001:00</t>
  </si>
  <si>
    <t>042C  :781738:00:------:--</t>
  </si>
  <si>
    <t>21:0398:000738</t>
  </si>
  <si>
    <t>21:0133:000627</t>
  </si>
  <si>
    <t>21:0133:000627:0001:0001:00</t>
  </si>
  <si>
    <t>042C  :781739:00:------:--</t>
  </si>
  <si>
    <t>21:0398:000739</t>
  </si>
  <si>
    <t>21:0133:000628</t>
  </si>
  <si>
    <t>21:0133:000628:0001:0001:00</t>
  </si>
  <si>
    <t>042C  :781740:00:------:--</t>
  </si>
  <si>
    <t>21:0398:000740</t>
  </si>
  <si>
    <t>21:0133:000629</t>
  </si>
  <si>
    <t>21:0133:000629:0001:0001:00</t>
  </si>
  <si>
    <t>042C  :781741:80:781744:10</t>
  </si>
  <si>
    <t>21:0398:000741</t>
  </si>
  <si>
    <t>21:0133:000632</t>
  </si>
  <si>
    <t>21:0133:000632:0001:0001:02</t>
  </si>
  <si>
    <t>042C  :781742:00:------:--</t>
  </si>
  <si>
    <t>21:0398:000742</t>
  </si>
  <si>
    <t>21:0133:000630</t>
  </si>
  <si>
    <t>21:0133:000630:0001:0001:00</t>
  </si>
  <si>
    <t>042C  :781743:70:781744:10</t>
  </si>
  <si>
    <t>21:0398:000743</t>
  </si>
  <si>
    <t>21:0133:000631</t>
  </si>
  <si>
    <t>21:0133:000631:0001:0001:00</t>
  </si>
  <si>
    <t>042C  :781744:10:------:--</t>
  </si>
  <si>
    <t>21:0398:000744</t>
  </si>
  <si>
    <t>21:0133:000632:0001:0001:01</t>
  </si>
  <si>
    <t>042C  :781745:20:781744:10</t>
  </si>
  <si>
    <t>21:0398:000745</t>
  </si>
  <si>
    <t>21:0133:000632:0002:0001:00</t>
  </si>
  <si>
    <t>042C  :781746:00:------:--</t>
  </si>
  <si>
    <t>21:0398:000746</t>
  </si>
  <si>
    <t>21:0133:000633</t>
  </si>
  <si>
    <t>21:0133:000633:0001:0001:00</t>
  </si>
  <si>
    <t>042C  :781747:00:------:--</t>
  </si>
  <si>
    <t>21:0398:000747</t>
  </si>
  <si>
    <t>21:0133:000634</t>
  </si>
  <si>
    <t>21:0133:000634:0001:0001:00</t>
  </si>
  <si>
    <t>042C  :781748:00:------:--</t>
  </si>
  <si>
    <t>21:0398:000748</t>
  </si>
  <si>
    <t>21:0133:000635</t>
  </si>
  <si>
    <t>21:0133:000635:0001:0001:00</t>
  </si>
  <si>
    <t>042C  :781749:00:------:--</t>
  </si>
  <si>
    <t>21:0398:000749</t>
  </si>
  <si>
    <t>21:0133:000636</t>
  </si>
  <si>
    <t>21:0133:000636:0001:0001:00</t>
  </si>
  <si>
    <t>042C  :781750:00:------:--</t>
  </si>
  <si>
    <t>21:0398:000750</t>
  </si>
  <si>
    <t>21:0133:000637</t>
  </si>
  <si>
    <t>21:0133:000637:0001:0001:00</t>
  </si>
  <si>
    <t>042C  :781751:00:------:--</t>
  </si>
  <si>
    <t>21:0398:000751</t>
  </si>
  <si>
    <t>21:0133:000638</t>
  </si>
  <si>
    <t>21:0133:000638:0001:0001:00</t>
  </si>
  <si>
    <t>042C  :781752:00:------:--</t>
  </si>
  <si>
    <t>21:0398:000752</t>
  </si>
  <si>
    <t>21:0133:000639</t>
  </si>
  <si>
    <t>21:0133:000639:0001:0001:00</t>
  </si>
  <si>
    <t>042C  :781753:00:------:--</t>
  </si>
  <si>
    <t>21:0398:000753</t>
  </si>
  <si>
    <t>21:0133:000640</t>
  </si>
  <si>
    <t>21:0133:000640:0001:0001:00</t>
  </si>
  <si>
    <t>042C  :781754:00:------:--</t>
  </si>
  <si>
    <t>21:0398:000754</t>
  </si>
  <si>
    <t>21:0133:000641</t>
  </si>
  <si>
    <t>21:0133:000641:0001:0001:00</t>
  </si>
  <si>
    <t>042C  :781755:00:------:--</t>
  </si>
  <si>
    <t>21:0398:000755</t>
  </si>
  <si>
    <t>21:0133:000642</t>
  </si>
  <si>
    <t>21:0133:000642:0001:0001:00</t>
  </si>
  <si>
    <t>042C  :781756:00:------:--</t>
  </si>
  <si>
    <t>21:0398:000756</t>
  </si>
  <si>
    <t>21:0133:000643</t>
  </si>
  <si>
    <t>21:0133:000643:0001:0001:00</t>
  </si>
  <si>
    <t>042C  :781757:9F:------:--</t>
  </si>
  <si>
    <t>21:0398:000757</t>
  </si>
  <si>
    <t>042C  :781758:00:------:--</t>
  </si>
  <si>
    <t>21:0398:000758</t>
  </si>
  <si>
    <t>21:0133:000644</t>
  </si>
  <si>
    <t>21:0133:000644:0001:0001:00</t>
  </si>
  <si>
    <t>042C  :781759:00:------:--</t>
  </si>
  <si>
    <t>21:0398:000759</t>
  </si>
  <si>
    <t>21:0133:000645</t>
  </si>
  <si>
    <t>21:0133:000645:0001:0001:00</t>
  </si>
  <si>
    <t>042C  :781760:00:------:--</t>
  </si>
  <si>
    <t>21:0398:000760</t>
  </si>
  <si>
    <t>21:0133:000646</t>
  </si>
  <si>
    <t>21:0133:000646:0001:0001:00</t>
  </si>
  <si>
    <t>042C  :781761:80:781765:20</t>
  </si>
  <si>
    <t>21:0398:000761</t>
  </si>
  <si>
    <t>21:0133:000649</t>
  </si>
  <si>
    <t>21:0133:000649:0002:0001:02</t>
  </si>
  <si>
    <t>042C  :781762:00:------:--</t>
  </si>
  <si>
    <t>21:0398:000762</t>
  </si>
  <si>
    <t>21:0133:000647</t>
  </si>
  <si>
    <t>21:0133:000647:0001:0001:00</t>
  </si>
  <si>
    <t>042C  :781763:70:781764:10</t>
  </si>
  <si>
    <t>21:0398:000763</t>
  </si>
  <si>
    <t>21:0133:000648</t>
  </si>
  <si>
    <t>21:0133:000648:0001:0001:00</t>
  </si>
  <si>
    <t>042C  :781764:10:------:--</t>
  </si>
  <si>
    <t>21:0398:000764</t>
  </si>
  <si>
    <t>21:0133:000649:0001:0001:00</t>
  </si>
  <si>
    <t>042C  :781765:20:781764:10</t>
  </si>
  <si>
    <t>21:0398:000765</t>
  </si>
  <si>
    <t>21:0133:000649:0002:0001:01</t>
  </si>
  <si>
    <t>042C  :781766:00:------:--</t>
  </si>
  <si>
    <t>21:0398:000766</t>
  </si>
  <si>
    <t>21:0133:000650</t>
  </si>
  <si>
    <t>21:0133:000650:0001:0001:00</t>
  </si>
  <si>
    <t>042C  :781767:00:------:--</t>
  </si>
  <si>
    <t>21:0398:000767</t>
  </si>
  <si>
    <t>21:0133:000651</t>
  </si>
  <si>
    <t>21:0133:000651:0001:0001:00</t>
  </si>
  <si>
    <t>042C  :781768:00:------:--</t>
  </si>
  <si>
    <t>21:0398:000768</t>
  </si>
  <si>
    <t>21:0133:000652</t>
  </si>
  <si>
    <t>21:0133:000652:0001:0001:00</t>
  </si>
  <si>
    <t>042C  :781769:9G:------:--</t>
  </si>
  <si>
    <t>21:0398:000769</t>
  </si>
  <si>
    <t>042C  :781770:00:------:--</t>
  </si>
  <si>
    <t>21:0398:000770</t>
  </si>
  <si>
    <t>21:0133:000653</t>
  </si>
  <si>
    <t>21:0133:000653:0001:0001:00</t>
  </si>
  <si>
    <t>042C  :781771:00:------:--</t>
  </si>
  <si>
    <t>21:0398:000771</t>
  </si>
  <si>
    <t>21:0133:000654</t>
  </si>
  <si>
    <t>21:0133:000654:0001:0001:00</t>
  </si>
  <si>
    <t>042C  :781772:00:------:--</t>
  </si>
  <si>
    <t>21:0398:000772</t>
  </si>
  <si>
    <t>21:0133:000655</t>
  </si>
  <si>
    <t>21:0133:000655:0001:0001:00</t>
  </si>
  <si>
    <t>042C  :781773:00:------:--</t>
  </si>
  <si>
    <t>21:0398:000773</t>
  </si>
  <si>
    <t>21:0133:000656</t>
  </si>
  <si>
    <t>21:0133:000656:0001:0001:00</t>
  </si>
  <si>
    <t>042C  :781774:00:------:--</t>
  </si>
  <si>
    <t>21:0398:000774</t>
  </si>
  <si>
    <t>21:0133:000657</t>
  </si>
  <si>
    <t>21:0133:000657:0001:0001:00</t>
  </si>
  <si>
    <t>042C  :781775:00:------:--</t>
  </si>
  <si>
    <t>21:0398:000775</t>
  </si>
  <si>
    <t>21:0133:000658</t>
  </si>
  <si>
    <t>21:0133:000658:0001:0001:00</t>
  </si>
  <si>
    <t>042C  :781776:00:------:--</t>
  </si>
  <si>
    <t>21:0398:000776</t>
  </si>
  <si>
    <t>21:0133:000659</t>
  </si>
  <si>
    <t>21:0133:000659:0001:0001:00</t>
  </si>
  <si>
    <t>042C  :781777:00:------:--</t>
  </si>
  <si>
    <t>21:0398:000777</t>
  </si>
  <si>
    <t>21:0133:000660</t>
  </si>
  <si>
    <t>21:0133:000660:0001:0001:00</t>
  </si>
  <si>
    <t>042C  :781778:00:------:--</t>
  </si>
  <si>
    <t>21:0398:000778</t>
  </si>
  <si>
    <t>21:0133:000661</t>
  </si>
  <si>
    <t>21:0133:000661:0001:0001:00</t>
  </si>
  <si>
    <t>042C  :781779:00:------:--</t>
  </si>
  <si>
    <t>21:0398:000779</t>
  </si>
  <si>
    <t>21:0133:000662</t>
  </si>
  <si>
    <t>21:0133:000662:0001:0001:00</t>
  </si>
  <si>
    <t>042C  :781780:00:------:--</t>
  </si>
  <si>
    <t>21:0398:000780</t>
  </si>
  <si>
    <t>21:0133:000663</t>
  </si>
  <si>
    <t>21:0133:000663:0001:0001:00</t>
  </si>
  <si>
    <t>042C  :781781:80:781785:10</t>
  </si>
  <si>
    <t>21:0398:000781</t>
  </si>
  <si>
    <t>21:0133:000667</t>
  </si>
  <si>
    <t>21:0133:000667:0001:0001:02</t>
  </si>
  <si>
    <t>042C  :781782:00:------:--</t>
  </si>
  <si>
    <t>21:0398:000782</t>
  </si>
  <si>
    <t>21:0133:000664</t>
  </si>
  <si>
    <t>21:0133:000664:0001:0001:00</t>
  </si>
  <si>
    <t>042C  :781783:00:------:--</t>
  </si>
  <si>
    <t>21:0398:000783</t>
  </si>
  <si>
    <t>21:0133:000665</t>
  </si>
  <si>
    <t>21:0133:000665:0001:0001:00</t>
  </si>
  <si>
    <t>042C  :781784:70:781785:10</t>
  </si>
  <si>
    <t>21:0398:000784</t>
  </si>
  <si>
    <t>21:0133:000666</t>
  </si>
  <si>
    <t>21:0133:000666:0001:0001:00</t>
  </si>
  <si>
    <t>042C  :781785:10:------:--</t>
  </si>
  <si>
    <t>21:0398:000785</t>
  </si>
  <si>
    <t>21:0133:000667:0001:0001:01</t>
  </si>
  <si>
    <t>042C  :781786:20:781785:10</t>
  </si>
  <si>
    <t>21:0398:000786</t>
  </si>
  <si>
    <t>21:0133:000667:0002:0001:00</t>
  </si>
  <si>
    <t>042C  :781787:00:------:--</t>
  </si>
  <si>
    <t>21:0398:000787</t>
  </si>
  <si>
    <t>21:0133:000668</t>
  </si>
  <si>
    <t>21:0133:000668:0001:0001:00</t>
  </si>
  <si>
    <t>042C  :781788:00:------:--</t>
  </si>
  <si>
    <t>21:0398:000788</t>
  </si>
  <si>
    <t>21:0133:000669</t>
  </si>
  <si>
    <t>21:0133:000669:0001:0001:00</t>
  </si>
  <si>
    <t>042C  :781789:00:------:--</t>
  </si>
  <si>
    <t>21:0398:000789</t>
  </si>
  <si>
    <t>21:0133:000670</t>
  </si>
  <si>
    <t>21:0133:000670:0001:0001:00</t>
  </si>
  <si>
    <t>042C  :781790:00:------:--</t>
  </si>
  <si>
    <t>21:0398:000790</t>
  </si>
  <si>
    <t>21:0133:000671</t>
  </si>
  <si>
    <t>21:0133:000671:0001:0001:00</t>
  </si>
  <si>
    <t>042C  :781791:00:------:--</t>
  </si>
  <si>
    <t>21:0398:000791</t>
  </si>
  <si>
    <t>21:0133:000672</t>
  </si>
  <si>
    <t>21:0133:000672:0001:0001:00</t>
  </si>
  <si>
    <t>042C  :781792:00:------:--</t>
  </si>
  <si>
    <t>21:0398:000792</t>
  </si>
  <si>
    <t>21:0133:000673</t>
  </si>
  <si>
    <t>21:0133:000673:0001:0001:00</t>
  </si>
  <si>
    <t>042C  :781793:00:------:--</t>
  </si>
  <si>
    <t>21:0398:000793</t>
  </si>
  <si>
    <t>21:0133:000674</t>
  </si>
  <si>
    <t>21:0133:000674:0001:0001:00</t>
  </si>
  <si>
    <t>042C  :781794:00:------:--</t>
  </si>
  <si>
    <t>21:0398:000794</t>
  </si>
  <si>
    <t>21:0133:000675</t>
  </si>
  <si>
    <t>21:0133:000675:0001:0001:00</t>
  </si>
  <si>
    <t>042C  :781795:00:------:--</t>
  </si>
  <si>
    <t>21:0398:000795</t>
  </si>
  <si>
    <t>21:0133:000676</t>
  </si>
  <si>
    <t>21:0133:000676:0001:0001:00</t>
  </si>
  <si>
    <t>042C  :781796:00:------:--</t>
  </si>
  <si>
    <t>21:0398:000796</t>
  </si>
  <si>
    <t>21:0133:000677</t>
  </si>
  <si>
    <t>21:0133:000677:0001:0001:00</t>
  </si>
  <si>
    <t>042C  :781797:00:------:--</t>
  </si>
  <si>
    <t>21:0398:000797</t>
  </si>
  <si>
    <t>21:0133:000678</t>
  </si>
  <si>
    <t>21:0133:000678:0001:0001:00</t>
  </si>
  <si>
    <t>042C  :781798:00:------:--</t>
  </si>
  <si>
    <t>21:0398:000798</t>
  </si>
  <si>
    <t>21:0133:000679</t>
  </si>
  <si>
    <t>21:0133:000679:0001:0001:00</t>
  </si>
  <si>
    <t>042C  :781799:00:------:--</t>
  </si>
  <si>
    <t>21:0398:000799</t>
  </si>
  <si>
    <t>21:0133:000680</t>
  </si>
  <si>
    <t>21:0133:000680:0001:0001:00</t>
  </si>
  <si>
    <t>042C  :781800:9H:------:--</t>
  </si>
  <si>
    <t>21:0398:000800</t>
  </si>
  <si>
    <t>042C  :781801:80:781809:10</t>
  </si>
  <si>
    <t>21:0398:000801</t>
  </si>
  <si>
    <t>21:0133:000688</t>
  </si>
  <si>
    <t>21:0133:000688:0001:0001:02</t>
  </si>
  <si>
    <t>042C  :781802:00:------:--</t>
  </si>
  <si>
    <t>21:0398:000802</t>
  </si>
  <si>
    <t>21:0133:000681</t>
  </si>
  <si>
    <t>21:0133:000681:0001:0001:00</t>
  </si>
  <si>
    <t>042C  :781803:00:------:--</t>
  </si>
  <si>
    <t>21:0398:000803</t>
  </si>
  <si>
    <t>21:0133:000682</t>
  </si>
  <si>
    <t>21:0133:000682:0001:0001:00</t>
  </si>
  <si>
    <t>042C  :781804:00:------:--</t>
  </si>
  <si>
    <t>21:0398:000804</t>
  </si>
  <si>
    <t>21:0133:000683</t>
  </si>
  <si>
    <t>21:0133:000683:0001:0001:00</t>
  </si>
  <si>
    <t>042C  :781805:00:------:--</t>
  </si>
  <si>
    <t>21:0398:000805</t>
  </si>
  <si>
    <t>21:0133:000684</t>
  </si>
  <si>
    <t>21:0133:000684:0001:0001:00</t>
  </si>
  <si>
    <t>042C  :781806:00:------:--</t>
  </si>
  <si>
    <t>21:0398:000806</t>
  </si>
  <si>
    <t>21:0133:000685</t>
  </si>
  <si>
    <t>21:0133:000685:0001:0001:00</t>
  </si>
  <si>
    <t>042C  :781807:00:------:--</t>
  </si>
  <si>
    <t>21:0398:000807</t>
  </si>
  <si>
    <t>21:0133:000686</t>
  </si>
  <si>
    <t>21:0133:000686:0001:0001:00</t>
  </si>
  <si>
    <t>042C  :781808:70:781809:10</t>
  </si>
  <si>
    <t>21:0398:000808</t>
  </si>
  <si>
    <t>21:0133:000687</t>
  </si>
  <si>
    <t>21:0133:000687:0001:0001:00</t>
  </si>
  <si>
    <t>042C  :781809:10:------:--</t>
  </si>
  <si>
    <t>21:0398:000809</t>
  </si>
  <si>
    <t>21:0133:000688:0001:0001:01</t>
  </si>
  <si>
    <t>042C  :781810:20:781809:10</t>
  </si>
  <si>
    <t>21:0398:000810</t>
  </si>
  <si>
    <t>21:0133:000688:0002:0001:00</t>
  </si>
  <si>
    <t>042C  :781811:00:------:--</t>
  </si>
  <si>
    <t>21:0398:000811</t>
  </si>
  <si>
    <t>21:0133:000689</t>
  </si>
  <si>
    <t>21:0133:000689:0001:0001:00</t>
  </si>
  <si>
    <t>042C  :781812:00:------:--</t>
  </si>
  <si>
    <t>21:0398:000812</t>
  </si>
  <si>
    <t>21:0133:000690</t>
  </si>
  <si>
    <t>21:0133:000690:0001:0001:00</t>
  </si>
  <si>
    <t>042C  :781813:9H:------:--</t>
  </si>
  <si>
    <t>21:0398:000813</t>
  </si>
  <si>
    <t>042C  :781814:00:------:--</t>
  </si>
  <si>
    <t>21:0398:000814</t>
  </si>
  <si>
    <t>21:0133:000691</t>
  </si>
  <si>
    <t>21:0133:000691:0001:0001:00</t>
  </si>
  <si>
    <t>042C  :781815:00:------:--</t>
  </si>
  <si>
    <t>21:0398:000815</t>
  </si>
  <si>
    <t>21:0133:000692</t>
  </si>
  <si>
    <t>21:0133:000692:0001:0001:00</t>
  </si>
  <si>
    <t>042C  :781816:00:------:--</t>
  </si>
  <si>
    <t>21:0398:000816</t>
  </si>
  <si>
    <t>21:0133:000693</t>
  </si>
  <si>
    <t>21:0133:000693:0001:0001:00</t>
  </si>
  <si>
    <t>042C  :781817:00:------:--</t>
  </si>
  <si>
    <t>21:0398:000817</t>
  </si>
  <si>
    <t>21:0133:000694</t>
  </si>
  <si>
    <t>21:0133:000694:0001:0001:00</t>
  </si>
  <si>
    <t>042C  :781818:00:------:--</t>
  </si>
  <si>
    <t>21:0398:000818</t>
  </si>
  <si>
    <t>21:0133:000695</t>
  </si>
  <si>
    <t>21:0133:000695:0001:0001:00</t>
  </si>
  <si>
    <t>042C  :781819:00:------:--</t>
  </si>
  <si>
    <t>21:0398:000819</t>
  </si>
  <si>
    <t>21:0133:000696</t>
  </si>
  <si>
    <t>21:0133:000696:0001:0001:00</t>
  </si>
  <si>
    <t>042C  :781820:00:------:--</t>
  </si>
  <si>
    <t>21:0398:000820</t>
  </si>
  <si>
    <t>21:0133:000697</t>
  </si>
  <si>
    <t>21:0133:000697:0001:0001:00</t>
  </si>
  <si>
    <t>042C  :781821:80:781826:20</t>
  </si>
  <si>
    <t>21:0398:000821</t>
  </si>
  <si>
    <t>21:0133:000701</t>
  </si>
  <si>
    <t>21:0133:000701:0002:0001:02</t>
  </si>
  <si>
    <t>042C  :781822:00:------:--</t>
  </si>
  <si>
    <t>21:0398:000822</t>
  </si>
  <si>
    <t>21:0133:000698</t>
  </si>
  <si>
    <t>21:0133:000698:0001:0001:00</t>
  </si>
  <si>
    <t>042C  :781823:00:------:--</t>
  </si>
  <si>
    <t>21:0398:000823</t>
  </si>
  <si>
    <t>21:0133:000699</t>
  </si>
  <si>
    <t>21:0133:000699:0001:0001:00</t>
  </si>
  <si>
    <t>042C  :781824:70:781825:10</t>
  </si>
  <si>
    <t>21:0398:000824</t>
  </si>
  <si>
    <t>21:0133:000700</t>
  </si>
  <si>
    <t>21:0133:000700:0001:0001:00</t>
  </si>
  <si>
    <t>042C  :781825:10:------:--</t>
  </si>
  <si>
    <t>21:0398:000825</t>
  </si>
  <si>
    <t>21:0133:000701:0001:0001:00</t>
  </si>
  <si>
    <t>042C  :781826:20:781825:10</t>
  </si>
  <si>
    <t>21:0398:000826</t>
  </si>
  <si>
    <t>21:0133:000701:0002:0001:01</t>
  </si>
  <si>
    <t>042C  :781827:00:------:--</t>
  </si>
  <si>
    <t>21:0398:000827</t>
  </si>
  <si>
    <t>21:0133:000702</t>
  </si>
  <si>
    <t>21:0133:000702:0001:0001:00</t>
  </si>
  <si>
    <t>042C  :781828:00:------:--</t>
  </si>
  <si>
    <t>21:0398:000828</t>
  </si>
  <si>
    <t>21:0133:000703</t>
  </si>
  <si>
    <t>21:0133:000703:0001:0001:00</t>
  </si>
  <si>
    <t>042C  :781829:9B:------:--</t>
  </si>
  <si>
    <t>21:0398:000829</t>
  </si>
  <si>
    <t>042C  :781830:00:------:--</t>
  </si>
  <si>
    <t>21:0398:000830</t>
  </si>
  <si>
    <t>21:0133:000704</t>
  </si>
  <si>
    <t>21:0133:000704:0001:0001:00</t>
  </si>
  <si>
    <t>042C  :781831:00:------:--</t>
  </si>
  <si>
    <t>21:0398:000831</t>
  </si>
  <si>
    <t>21:0133:000705</t>
  </si>
  <si>
    <t>21:0133:000705:0001:0001:00</t>
  </si>
  <si>
    <t>042C  :781832:00:------:--</t>
  </si>
  <si>
    <t>21:0398:000832</t>
  </si>
  <si>
    <t>21:0133:000706</t>
  </si>
  <si>
    <t>21:0133:000706:0001:0001:00</t>
  </si>
  <si>
    <t>042C  :781833:00:------:--</t>
  </si>
  <si>
    <t>21:0398:000833</t>
  </si>
  <si>
    <t>21:0133:000707</t>
  </si>
  <si>
    <t>21:0133:000707:0001:0001:00</t>
  </si>
  <si>
    <t>042C  :781834:00:------:--</t>
  </si>
  <si>
    <t>21:0398:000834</t>
  </si>
  <si>
    <t>21:0133:000708</t>
  </si>
  <si>
    <t>21:0133:000708:0001:0001:00</t>
  </si>
  <si>
    <t>042C  :781835:00:------:--</t>
  </si>
  <si>
    <t>21:0398:000835</t>
  </si>
  <si>
    <t>21:0133:000709</t>
  </si>
  <si>
    <t>21:0133:000709:0001:0001:00</t>
  </si>
  <si>
    <t>042C  :781836:00:------:--</t>
  </si>
  <si>
    <t>21:0398:000836</t>
  </si>
  <si>
    <t>21:0133:000710</t>
  </si>
  <si>
    <t>21:0133:000710:0001:0001:00</t>
  </si>
  <si>
    <t>042C  :781837:00:------:--</t>
  </si>
  <si>
    <t>21:0398:000837</t>
  </si>
  <si>
    <t>21:0133:000711</t>
  </si>
  <si>
    <t>21:0133:000711:0001:0001:00</t>
  </si>
  <si>
    <t>042C  :781838:00:------:--</t>
  </si>
  <si>
    <t>21:0398:000838</t>
  </si>
  <si>
    <t>21:0133:000712</t>
  </si>
  <si>
    <t>21:0133:000712:0001:0001:00</t>
  </si>
  <si>
    <t>042C  :781839:00:------:--</t>
  </si>
  <si>
    <t>21:0398:000839</t>
  </si>
  <si>
    <t>21:0133:000713</t>
  </si>
  <si>
    <t>21:0133:000713:0001:0001:00</t>
  </si>
  <si>
    <t>042C  :781840:00:------:--</t>
  </si>
  <si>
    <t>21:0398:000840</t>
  </si>
  <si>
    <t>21:0133:000714</t>
  </si>
  <si>
    <t>21:0133:000714:0001:0001:00</t>
  </si>
  <si>
    <t>042C  :781841:80:781854:10</t>
  </si>
  <si>
    <t>21:0398:000841</t>
  </si>
  <si>
    <t>21:0133:000726</t>
  </si>
  <si>
    <t>21:0133:000726:0001:0001:02</t>
  </si>
  <si>
    <t>042C  :781842:00:------:--</t>
  </si>
  <si>
    <t>21:0398:000842</t>
  </si>
  <si>
    <t>21:0133:000715</t>
  </si>
  <si>
    <t>21:0133:000715:0001:0001:00</t>
  </si>
  <si>
    <t>042C  :781843:00:------:--</t>
  </si>
  <si>
    <t>21:0398:000843</t>
  </si>
  <si>
    <t>21:0133:000716</t>
  </si>
  <si>
    <t>21:0133:000716:0001:0001:00</t>
  </si>
  <si>
    <t>042C  :781844:00:------:--</t>
  </si>
  <si>
    <t>21:0398:000844</t>
  </si>
  <si>
    <t>21:0133:000717</t>
  </si>
  <si>
    <t>21:0133:000717:0001:0001:00</t>
  </si>
  <si>
    <t>042C  :781845:00:------:--</t>
  </si>
  <si>
    <t>21:0398:000845</t>
  </si>
  <si>
    <t>21:0133:000718</t>
  </si>
  <si>
    <t>21:0133:000718:0001:0001:00</t>
  </si>
  <si>
    <t>042C  :781846:00:------:--</t>
  </si>
  <si>
    <t>21:0398:000846</t>
  </si>
  <si>
    <t>21:0133:000719</t>
  </si>
  <si>
    <t>21:0133:000719:0001:0001:00</t>
  </si>
  <si>
    <t>042C  :781847:00:------:--</t>
  </si>
  <si>
    <t>21:0398:000847</t>
  </si>
  <si>
    <t>21:0133:000720</t>
  </si>
  <si>
    <t>21:0133:000720:0001:0001:00</t>
  </si>
  <si>
    <t>042C  :781848:00:------:--</t>
  </si>
  <si>
    <t>21:0398:000848</t>
  </si>
  <si>
    <t>21:0133:000721</t>
  </si>
  <si>
    <t>21:0133:000721:0001:0001:00</t>
  </si>
  <si>
    <t>042C  :781849:00:------:--</t>
  </si>
  <si>
    <t>21:0398:000849</t>
  </si>
  <si>
    <t>21:0133:000722</t>
  </si>
  <si>
    <t>21:0133:000722:0001:0001:00</t>
  </si>
  <si>
    <t>042C  :781850:00:------:--</t>
  </si>
  <si>
    <t>21:0398:000850</t>
  </si>
  <si>
    <t>21:0133:000723</t>
  </si>
  <si>
    <t>21:0133:000723:0001:0001:00</t>
  </si>
  <si>
    <t>042C  :781851:00:------:--</t>
  </si>
  <si>
    <t>21:0398:000851</t>
  </si>
  <si>
    <t>21:0133:000724</t>
  </si>
  <si>
    <t>21:0133:000724:0001:0001:00</t>
  </si>
  <si>
    <t>042C  :781852:70:781854:10</t>
  </si>
  <si>
    <t>21:0398:000852</t>
  </si>
  <si>
    <t>21:0133:000725</t>
  </si>
  <si>
    <t>21:0133:000725:0001:0001:00</t>
  </si>
  <si>
    <t>042C  :781853:9G:------:--</t>
  </si>
  <si>
    <t>21:0398:000853</t>
  </si>
  <si>
    <t>042C  :781854:10:------:--</t>
  </si>
  <si>
    <t>21:0398:000854</t>
  </si>
  <si>
    <t>21:0133:000726:0001:0001:01</t>
  </si>
  <si>
    <t>042C  :781855:20:781854:10</t>
  </si>
  <si>
    <t>21:0398:000855</t>
  </si>
  <si>
    <t>21:0133:000726:0002:0001:00</t>
  </si>
  <si>
    <t>042C  :781856:00:------:--</t>
  </si>
  <si>
    <t>21:0398:000856</t>
  </si>
  <si>
    <t>21:0133:000727</t>
  </si>
  <si>
    <t>21:0133:000727:0001:0001:00</t>
  </si>
  <si>
    <t>042C  :781857:00:------:--</t>
  </si>
  <si>
    <t>21:0398:000857</t>
  </si>
  <si>
    <t>21:0133:000728</t>
  </si>
  <si>
    <t>21:0133:000728:0001:0001:00</t>
  </si>
  <si>
    <t>042C  :781858:00:------:--</t>
  </si>
  <si>
    <t>21:0398:000858</t>
  </si>
  <si>
    <t>21:0133:000729</t>
  </si>
  <si>
    <t>21:0133:000729:0001:0001:00</t>
  </si>
  <si>
    <t>042C  :781859:00:------:--</t>
  </si>
  <si>
    <t>21:0398:000859</t>
  </si>
  <si>
    <t>21:0133:000730</t>
  </si>
  <si>
    <t>21:0133:000730:0001:0001:00</t>
  </si>
  <si>
    <t>042C  :781860:00:------:--</t>
  </si>
  <si>
    <t>21:0398:000860</t>
  </si>
  <si>
    <t>21:0133:000731</t>
  </si>
  <si>
    <t>21:0133:000731:0001:0001:00</t>
  </si>
  <si>
    <t>042C  :781861:80:781865:70</t>
  </si>
  <si>
    <t>21:0398:000861</t>
  </si>
  <si>
    <t>21:0133:000735</t>
  </si>
  <si>
    <t>21:0133:000735:0001:0001:02</t>
  </si>
  <si>
    <t>042C  :781862:00:------:--</t>
  </si>
  <si>
    <t>21:0398:000862</t>
  </si>
  <si>
    <t>21:0133:000732</t>
  </si>
  <si>
    <t>21:0133:000732:0001:0001:00</t>
  </si>
  <si>
    <t>042C  :781863:00:------:--</t>
  </si>
  <si>
    <t>21:0398:000863</t>
  </si>
  <si>
    <t>21:0133:000733</t>
  </si>
  <si>
    <t>21:0133:000733:0001:0001:00</t>
  </si>
  <si>
    <t>042C  :781864:00:------:--</t>
  </si>
  <si>
    <t>21:0398:000864</t>
  </si>
  <si>
    <t>21:0133:000734</t>
  </si>
  <si>
    <t>21:0133:000734:0001:0001:00</t>
  </si>
  <si>
    <t>042C  :781865:70:781866:10</t>
  </si>
  <si>
    <t>21:0398:000865</t>
  </si>
  <si>
    <t>21:0133:000735:0001:0001:01</t>
  </si>
  <si>
    <t>042C  :781866:10:------:--</t>
  </si>
  <si>
    <t>21:0398:000866</t>
  </si>
  <si>
    <t>21:0133:000736</t>
  </si>
  <si>
    <t>21:0133:000736:0001:0001:00</t>
  </si>
  <si>
    <t>042C  :781867:20:781866:10</t>
  </si>
  <si>
    <t>21:0398:000867</t>
  </si>
  <si>
    <t>21:0133:000736:0002:0001:00</t>
  </si>
  <si>
    <t>042C  :781868:00:------:--</t>
  </si>
  <si>
    <t>21:0398:000868</t>
  </si>
  <si>
    <t>21:0133:000737</t>
  </si>
  <si>
    <t>21:0133:000737:0001:0001:00</t>
  </si>
  <si>
    <t>042C  :781869:00:------:--</t>
  </si>
  <si>
    <t>21:0398:000869</t>
  </si>
  <si>
    <t>21:0133:000738</t>
  </si>
  <si>
    <t>21:0133:000738:0001:0001:00</t>
  </si>
  <si>
    <t>042C  :781870:00:------:--</t>
  </si>
  <si>
    <t>21:0398:000870</t>
  </si>
  <si>
    <t>21:0133:000739</t>
  </si>
  <si>
    <t>21:0133:000739:0001:0001:00</t>
  </si>
  <si>
    <t>042C  :781871:00:------:--</t>
  </si>
  <si>
    <t>21:0398:000871</t>
  </si>
  <si>
    <t>21:0133:000740</t>
  </si>
  <si>
    <t>21:0133:000740:0001:0001:00</t>
  </si>
  <si>
    <t>042C  :781872:00:------:--</t>
  </si>
  <si>
    <t>21:0398:000872</t>
  </si>
  <si>
    <t>21:0133:000741</t>
  </si>
  <si>
    <t>21:0133:000741:0001:0001:00</t>
  </si>
  <si>
    <t>042C  :781873:00:------:--</t>
  </si>
  <si>
    <t>21:0398:000873</t>
  </si>
  <si>
    <t>21:0133:000742</t>
  </si>
  <si>
    <t>21:0133:000742:0001:0001:00</t>
  </si>
  <si>
    <t>042C  :781874:00:------:--</t>
  </si>
  <si>
    <t>21:0398:000874</t>
  </si>
  <si>
    <t>21:0133:000743</t>
  </si>
  <si>
    <t>21:0133:000743:0001:0001:00</t>
  </si>
  <si>
    <t>042C  :781875:00:------:--</t>
  </si>
  <si>
    <t>21:0398:000875</t>
  </si>
  <si>
    <t>21:0133:000744</t>
  </si>
  <si>
    <t>21:0133:000744:0001:0001:00</t>
  </si>
  <si>
    <t>042C  :781876:00:------:--</t>
  </si>
  <si>
    <t>21:0398:000876</t>
  </si>
  <si>
    <t>21:0133:000745</t>
  </si>
  <si>
    <t>21:0133:000745:0001:0001:00</t>
  </si>
  <si>
    <t>042C  :781877:00:------:--</t>
  </si>
  <si>
    <t>21:0398:000877</t>
  </si>
  <si>
    <t>21:0133:000746</t>
  </si>
  <si>
    <t>21:0133:000746:0001:0001:00</t>
  </si>
  <si>
    <t>042C  :781878:00:------:--</t>
  </si>
  <si>
    <t>21:0398:000878</t>
  </si>
  <si>
    <t>21:0133:000747</t>
  </si>
  <si>
    <t>21:0133:000747:0001:0001:00</t>
  </si>
  <si>
    <t>042C  :781879:00:------:--</t>
  </si>
  <si>
    <t>21:0398:000879</t>
  </si>
  <si>
    <t>21:0133:000748</t>
  </si>
  <si>
    <t>21:0133:000748:0001:0001:00</t>
  </si>
  <si>
    <t>042C  :781880:9B:------:--</t>
  </si>
  <si>
    <t>21:0398:000880</t>
  </si>
  <si>
    <t>042C  :781881:80:781885:20</t>
  </si>
  <si>
    <t>21:0398:000881</t>
  </si>
  <si>
    <t>21:0133:000751</t>
  </si>
  <si>
    <t>21:0133:000751:0002:0001:02</t>
  </si>
  <si>
    <t>042C  :781882:00:------:--</t>
  </si>
  <si>
    <t>21:0398:000882</t>
  </si>
  <si>
    <t>21:0133:000749</t>
  </si>
  <si>
    <t>21:0133:000749:0001:0001:00</t>
  </si>
  <si>
    <t>042C  :781883:70:781884:10</t>
  </si>
  <si>
    <t>21:0398:000883</t>
  </si>
  <si>
    <t>21:0133:000750</t>
  </si>
  <si>
    <t>21:0133:000750:0001:0001:00</t>
  </si>
  <si>
    <t>042C  :781884:10:------:--</t>
  </si>
  <si>
    <t>21:0398:000884</t>
  </si>
  <si>
    <t>21:0133:000751:0001:0001:00</t>
  </si>
  <si>
    <t>042C  :781885:20:781884:10</t>
  </si>
  <si>
    <t>21:0398:000885</t>
  </si>
  <si>
    <t>21:0133:000751:0002:0001:01</t>
  </si>
  <si>
    <t>042C  :781886:00:------:--</t>
  </si>
  <si>
    <t>21:0398:000886</t>
  </si>
  <si>
    <t>21:0133:000752</t>
  </si>
  <si>
    <t>21:0133:000752:0001:0001:00</t>
  </si>
  <si>
    <t>042C  :781887:00:------:--</t>
  </si>
  <si>
    <t>21:0398:000887</t>
  </si>
  <si>
    <t>21:0133:000753</t>
  </si>
  <si>
    <t>21:0133:000753:0001:0001:00</t>
  </si>
  <si>
    <t>042C  :781888:00:------:--</t>
  </si>
  <si>
    <t>21:0398:000888</t>
  </si>
  <si>
    <t>21:0133:000754</t>
  </si>
  <si>
    <t>21:0133:000754:0001:0001:00</t>
  </si>
  <si>
    <t>042C  :781889:00:------:--</t>
  </si>
  <si>
    <t>21:0398:000889</t>
  </si>
  <si>
    <t>21:0133:000755</t>
  </si>
  <si>
    <t>21:0133:000755:0001:0001:00</t>
  </si>
  <si>
    <t>042C  :781890:00:------:--</t>
  </si>
  <si>
    <t>21:0398:000890</t>
  </si>
  <si>
    <t>21:0133:000756</t>
  </si>
  <si>
    <t>21:0133:000756:0001:0001:00</t>
  </si>
  <si>
    <t>042C  :781891:9F:------:--</t>
  </si>
  <si>
    <t>21:0398:000891</t>
  </si>
  <si>
    <t>042C  :781892:00:------:--</t>
  </si>
  <si>
    <t>21:0398:000892</t>
  </si>
  <si>
    <t>21:0133:000757</t>
  </si>
  <si>
    <t>21:0133:000757:0001:0001:00</t>
  </si>
  <si>
    <t>042C  :781893:00:------:--</t>
  </si>
  <si>
    <t>21:0398:000893</t>
  </si>
  <si>
    <t>21:0133:000758</t>
  </si>
  <si>
    <t>21:0133:000758:0001:0001:00</t>
  </si>
  <si>
    <t>042C  :781894:00:------:--</t>
  </si>
  <si>
    <t>21:0398:000894</t>
  </si>
  <si>
    <t>21:0133:000759</t>
  </si>
  <si>
    <t>21:0133:000759:0001:0001:00</t>
  </si>
  <si>
    <t>042C  :781895:00:------:--</t>
  </si>
  <si>
    <t>21:0398:000895</t>
  </si>
  <si>
    <t>21:0133:000760</t>
  </si>
  <si>
    <t>21:0133:000760:0001:0001:00</t>
  </si>
  <si>
    <t>042C  :781896:00:------:--</t>
  </si>
  <si>
    <t>21:0398:000896</t>
  </si>
  <si>
    <t>21:0133:000761</t>
  </si>
  <si>
    <t>21:0133:000761:0001:0001:00</t>
  </si>
  <si>
    <t>042C  :781897:00:------:--</t>
  </si>
  <si>
    <t>21:0398:000897</t>
  </si>
  <si>
    <t>21:0133:000762</t>
  </si>
  <si>
    <t>21:0133:000762:0001:0001:00</t>
  </si>
  <si>
    <t>042C  :781898:00:------:--</t>
  </si>
  <si>
    <t>21:0398:000898</t>
  </si>
  <si>
    <t>21:0133:000763</t>
  </si>
  <si>
    <t>21:0133:000763:0001:0001:00</t>
  </si>
  <si>
    <t>042C  :781899:00:------:--</t>
  </si>
  <si>
    <t>21:0398:000899</t>
  </si>
  <si>
    <t>21:0133:000764</t>
  </si>
  <si>
    <t>21:0133:000764:0001:0001:00</t>
  </si>
  <si>
    <t>042C  :781900:00:------:--</t>
  </si>
  <si>
    <t>21:0398:000900</t>
  </si>
  <si>
    <t>21:0133:000765</t>
  </si>
  <si>
    <t>21:0133:000765:0001:0001:00</t>
  </si>
  <si>
    <t>042C  :781901:80:781904:20</t>
  </si>
  <si>
    <t>21:0398:000901</t>
  </si>
  <si>
    <t>21:0133:000767</t>
  </si>
  <si>
    <t>21:0133:000767:0002:0001:02</t>
  </si>
  <si>
    <t>042C  :781902:70:781903:10</t>
  </si>
  <si>
    <t>21:0398:000902</t>
  </si>
  <si>
    <t>21:0133:000766</t>
  </si>
  <si>
    <t>21:0133:000766:0001:0001:00</t>
  </si>
  <si>
    <t>042C  :781903:10:------:--</t>
  </si>
  <si>
    <t>21:0398:000903</t>
  </si>
  <si>
    <t>21:0133:000767:0001:0001:00</t>
  </si>
  <si>
    <t>042C  :781904:20:781903:10</t>
  </si>
  <si>
    <t>21:0398:000904</t>
  </si>
  <si>
    <t>21:0133:000767:0002:0001:01</t>
  </si>
  <si>
    <t>042C  :781905:00:------:--</t>
  </si>
  <si>
    <t>21:0398:000905</t>
  </si>
  <si>
    <t>21:0133:000768</t>
  </si>
  <si>
    <t>21:0133:000768:0001:0001:00</t>
  </si>
  <si>
    <t>042C  :781906:00:------:--</t>
  </si>
  <si>
    <t>21:0398:000906</t>
  </si>
  <si>
    <t>21:0133:000769</t>
  </si>
  <si>
    <t>21:0133:000769:0001:0001:00</t>
  </si>
  <si>
    <t>042C  :781907:00:------:--</t>
  </si>
  <si>
    <t>21:0398:000907</t>
  </si>
  <si>
    <t>21:0133:000770</t>
  </si>
  <si>
    <t>21:0133:000770:0001:0001:00</t>
  </si>
  <si>
    <t>042C  :781908:00:------:--</t>
  </si>
  <si>
    <t>21:0398:000908</t>
  </si>
  <si>
    <t>21:0133:000771</t>
  </si>
  <si>
    <t>21:0133:000771:0001:0001:00</t>
  </si>
  <si>
    <t>042C  :781909:00:------:--</t>
  </si>
  <si>
    <t>21:0398:000909</t>
  </si>
  <si>
    <t>21:0133:000772</t>
  </si>
  <si>
    <t>21:0133:000772:0001:0001:00</t>
  </si>
  <si>
    <t>042C  :781910:00:------:--</t>
  </si>
  <si>
    <t>21:0398:000910</t>
  </si>
  <si>
    <t>21:0133:000773</t>
  </si>
  <si>
    <t>21:0133:000773:0001:0001:00</t>
  </si>
  <si>
    <t>042C  :781911:00:------:--</t>
  </si>
  <si>
    <t>21:0398:000911</t>
  </si>
  <si>
    <t>21:0133:000774</t>
  </si>
  <si>
    <t>21:0133:000774:0001:0001:00</t>
  </si>
  <si>
    <t>042C  :781912:00:------:--</t>
  </si>
  <si>
    <t>21:0398:000912</t>
  </si>
  <si>
    <t>21:0133:000775</t>
  </si>
  <si>
    <t>21:0133:000775:0001:0001:00</t>
  </si>
  <si>
    <t>042C  :781913:00:------:--</t>
  </si>
  <si>
    <t>21:0398:000913</t>
  </si>
  <si>
    <t>21:0133:000776</t>
  </si>
  <si>
    <t>21:0133:000776:0001:0001:00</t>
  </si>
  <si>
    <t>042C  :781914:00:------:--</t>
  </si>
  <si>
    <t>21:0398:000914</t>
  </si>
  <si>
    <t>21:0133:000777</t>
  </si>
  <si>
    <t>21:0133:000777:0001:0001:00</t>
  </si>
  <si>
    <t>042C  :781915:00:------:--</t>
  </si>
  <si>
    <t>21:0398:000915</t>
  </si>
  <si>
    <t>21:0133:000778</t>
  </si>
  <si>
    <t>21:0133:000778:0001:0001:00</t>
  </si>
  <si>
    <t>042C  :781916:00:------:--</t>
  </si>
  <si>
    <t>21:0398:000916</t>
  </si>
  <si>
    <t>21:0133:000779</t>
  </si>
  <si>
    <t>21:0133:000779:0001:0001:00</t>
  </si>
  <si>
    <t>042C  :781917:9B:------:--</t>
  </si>
  <si>
    <t>21:0398:000917</t>
  </si>
  <si>
    <t>042C  :781918:00:------:--</t>
  </si>
  <si>
    <t>21:0398:000918</t>
  </si>
  <si>
    <t>21:0133:000780</t>
  </si>
  <si>
    <t>21:0133:000780:0001:0001:00</t>
  </si>
  <si>
    <t>042C  :781919:00:------:--</t>
  </si>
  <si>
    <t>21:0398:000919</t>
  </si>
  <si>
    <t>21:0133:000781</t>
  </si>
  <si>
    <t>21:0133:000781:0001:0001:00</t>
  </si>
  <si>
    <t>042C  :781920:00:------:--</t>
  </si>
  <si>
    <t>21:0398:000920</t>
  </si>
  <si>
    <t>21:0133:000782</t>
  </si>
  <si>
    <t>21:0133:000782:0001:0001:00</t>
  </si>
  <si>
    <t>042C  :781921:80:781925:10</t>
  </si>
  <si>
    <t>21:0398:000921</t>
  </si>
  <si>
    <t>21:0133:000785</t>
  </si>
  <si>
    <t>21:0133:000785:0001:0001:02</t>
  </si>
  <si>
    <t>042C  :781922:00:------:--</t>
  </si>
  <si>
    <t>21:0398:000922</t>
  </si>
  <si>
    <t>21:0133:000783</t>
  </si>
  <si>
    <t>21:0133:000783:0001:0001:00</t>
  </si>
  <si>
    <t>042C  :781923:70:781925:10</t>
  </si>
  <si>
    <t>21:0398:000923</t>
  </si>
  <si>
    <t>21:0133:000784</t>
  </si>
  <si>
    <t>21:0133:000784:0001:0001:00</t>
  </si>
  <si>
    <t>042C  :781924:9G:------:--</t>
  </si>
  <si>
    <t>21:0398:000924</t>
  </si>
  <si>
    <t>042C  :781925:10:------:--</t>
  </si>
  <si>
    <t>21:0398:000925</t>
  </si>
  <si>
    <t>21:0133:000785:0001:0001:01</t>
  </si>
  <si>
    <t>042C  :781926:20:781925:10</t>
  </si>
  <si>
    <t>21:0398:000926</t>
  </si>
  <si>
    <t>21:0133:000785:0002:0001:00</t>
  </si>
  <si>
    <t>042C  :781927:00:------:--</t>
  </si>
  <si>
    <t>21:0398:000927</t>
  </si>
  <si>
    <t>21:0133:000786</t>
  </si>
  <si>
    <t>21:0133:000786:0001:0001:00</t>
  </si>
  <si>
    <t>042C  :781928:00:------:--</t>
  </si>
  <si>
    <t>21:0398:000928</t>
  </si>
  <si>
    <t>21:0133:000787</t>
  </si>
  <si>
    <t>21:0133:000787:0001:0001:00</t>
  </si>
  <si>
    <t>042C  :781929:00:------:--</t>
  </si>
  <si>
    <t>21:0398:000929</t>
  </si>
  <si>
    <t>21:0133:000788</t>
  </si>
  <si>
    <t>21:0133:000788:0001:0001:00</t>
  </si>
  <si>
    <t>042C  :781930:00:------:--</t>
  </si>
  <si>
    <t>21:0398:000930</t>
  </si>
  <si>
    <t>21:0133:000789</t>
  </si>
  <si>
    <t>21:0133:000789:0001:0001:00</t>
  </si>
  <si>
    <t>042C  :781931:00:------:--</t>
  </si>
  <si>
    <t>21:0398:000931</t>
  </si>
  <si>
    <t>21:0133:000790</t>
  </si>
  <si>
    <t>21:0133:000790:0001:0001:00</t>
  </si>
  <si>
    <t>042C  :781932:00:------:--</t>
  </si>
  <si>
    <t>21:0398:000932</t>
  </si>
  <si>
    <t>21:0133:000791</t>
  </si>
  <si>
    <t>21:0133:000791:0001:0001:00</t>
  </si>
  <si>
    <t>042C  :781933:00:------:--</t>
  </si>
  <si>
    <t>21:0398:000933</t>
  </si>
  <si>
    <t>21:0133:000792</t>
  </si>
  <si>
    <t>21:0133:000792:0001:0001:00</t>
  </si>
  <si>
    <t>042C  :781934:00:------:--</t>
  </si>
  <si>
    <t>21:0398:000934</t>
  </si>
  <si>
    <t>21:0133:000793</t>
  </si>
  <si>
    <t>21:0133:000793:0001:0001:00</t>
  </si>
  <si>
    <t>042C  :781935:00:------:--</t>
  </si>
  <si>
    <t>21:0398:000935</t>
  </si>
  <si>
    <t>21:0133:000794</t>
  </si>
  <si>
    <t>21:0133:000794:0001:0001:00</t>
  </si>
  <si>
    <t>042C  :781936:00:------:--</t>
  </si>
  <si>
    <t>21:0398:000936</t>
  </si>
  <si>
    <t>21:0133:000795</t>
  </si>
  <si>
    <t>21:0133:000795:0001:0001:00</t>
  </si>
  <si>
    <t>042C  :781937:00:------:--</t>
  </si>
  <si>
    <t>21:0398:000937</t>
  </si>
  <si>
    <t>21:0133:000796</t>
  </si>
  <si>
    <t>21:0133:000796:0001:0001:00</t>
  </si>
  <si>
    <t>042C  :781938:00:------:--</t>
  </si>
  <si>
    <t>21:0398:000938</t>
  </si>
  <si>
    <t>21:0133:000797</t>
  </si>
  <si>
    <t>21:0133:000797:0001:0001:00</t>
  </si>
  <si>
    <t>042C  :781939:00:------:--</t>
  </si>
  <si>
    <t>21:0398:000939</t>
  </si>
  <si>
    <t>21:0133:000798</t>
  </si>
  <si>
    <t>21:0133:000798:0001:0001:00</t>
  </si>
  <si>
    <t>042C  :781940:00:------:--</t>
  </si>
  <si>
    <t>21:0398:000940</t>
  </si>
  <si>
    <t>21:0133:000799</t>
  </si>
  <si>
    <t>21:0133:000799:0001:0001:00</t>
  </si>
  <si>
    <t>042C  :781941:80:781943:10</t>
  </si>
  <si>
    <t>21:0398:000941</t>
  </si>
  <si>
    <t>21:0133:000801</t>
  </si>
  <si>
    <t>21:0133:000801:0001:0001:02</t>
  </si>
  <si>
    <t>042C  :781942:70:781943:10</t>
  </si>
  <si>
    <t>21:0398:000942</t>
  </si>
  <si>
    <t>21:0133:000800</t>
  </si>
  <si>
    <t>21:0133:000800:0001:0001:00</t>
  </si>
  <si>
    <t>042C  :781943:10:------:--</t>
  </si>
  <si>
    <t>21:0398:000943</t>
  </si>
  <si>
    <t>21:0133:000801:0001:0001:01</t>
  </si>
  <si>
    <t>042C  :781944:20:781943:10</t>
  </si>
  <si>
    <t>21:0398:000944</t>
  </si>
  <si>
    <t>21:0133:000801:0002:0001:00</t>
  </si>
  <si>
    <t>042C  :781945:00:------:--</t>
  </si>
  <si>
    <t>21:0398:000945</t>
  </si>
  <si>
    <t>21:0133:000802</t>
  </si>
  <si>
    <t>21:0133:000802:0001:0001:00</t>
  </si>
  <si>
    <t>042C  :781946:00:------:--</t>
  </si>
  <si>
    <t>21:0398:000946</t>
  </si>
  <si>
    <t>21:0133:000803</t>
  </si>
  <si>
    <t>21:0133:000803:0001:0001:00</t>
  </si>
  <si>
    <t>042C  :781947:9B:------:--</t>
  </si>
  <si>
    <t>21:0398:000947</t>
  </si>
  <si>
    <t>042C  :781948:00:------:--</t>
  </si>
  <si>
    <t>21:0398:000948</t>
  </si>
  <si>
    <t>21:0133:000804</t>
  </si>
  <si>
    <t>21:0133:000804:0001:0001:00</t>
  </si>
  <si>
    <t>042C  :781949:00:------:--</t>
  </si>
  <si>
    <t>21:0398:000949</t>
  </si>
  <si>
    <t>21:0133:000805</t>
  </si>
  <si>
    <t>21:0133:000805:0001:0001:00</t>
  </si>
  <si>
    <t>042C  :783001:80:783004:10</t>
  </si>
  <si>
    <t>21:0398:000950</t>
  </si>
  <si>
    <t>21:0133:000808</t>
  </si>
  <si>
    <t>21:0133:000808:0001:0001:02</t>
  </si>
  <si>
    <t>042C  :783002:00:------:--</t>
  </si>
  <si>
    <t>21:0398:000951</t>
  </si>
  <si>
    <t>21:0133:000806</t>
  </si>
  <si>
    <t>21:0133:000806:0001:0001:00</t>
  </si>
  <si>
    <t>042C  :783003:70:783004:10</t>
  </si>
  <si>
    <t>21:0398:000952</t>
  </si>
  <si>
    <t>21:0133:000807</t>
  </si>
  <si>
    <t>21:0133:000807:0001:0001:00</t>
  </si>
  <si>
    <t>042C  :783004:10:------:--</t>
  </si>
  <si>
    <t>21:0398:000953</t>
  </si>
  <si>
    <t>21:0133:000808:0001:0001:01</t>
  </si>
  <si>
    <t>042C  :783005:20:783004:10</t>
  </si>
  <si>
    <t>21:0398:000954</t>
  </si>
  <si>
    <t>21:0133:000808:0002:0001:00</t>
  </si>
  <si>
    <t>042C  :783006:00:------:--</t>
  </si>
  <si>
    <t>21:0398:000955</t>
  </si>
  <si>
    <t>21:0133:000809</t>
  </si>
  <si>
    <t>21:0133:000809:0001:0001:00</t>
  </si>
  <si>
    <t>042C  :783007:00:------:--</t>
  </si>
  <si>
    <t>21:0398:000956</t>
  </si>
  <si>
    <t>21:0133:000810</t>
  </si>
  <si>
    <t>21:0133:000810:0001:0001:00</t>
  </si>
  <si>
    <t>042C  :783008:9B:------:--</t>
  </si>
  <si>
    <t>21:0398:000957</t>
  </si>
  <si>
    <t>042C  :783009:00:------:--</t>
  </si>
  <si>
    <t>21:0398:000958</t>
  </si>
  <si>
    <t>21:0133:000811</t>
  </si>
  <si>
    <t>21:0133:000811:0001:0001:00</t>
  </si>
  <si>
    <t>042C  :783010:00:------:--</t>
  </si>
  <si>
    <t>21:0398:000959</t>
  </si>
  <si>
    <t>21:0133:000812</t>
  </si>
  <si>
    <t>21:0133:000812:0001:0001:00</t>
  </si>
  <si>
    <t>042C  :783011:00:------:--</t>
  </si>
  <si>
    <t>21:0398:000960</t>
  </si>
  <si>
    <t>21:0133:000813</t>
  </si>
  <si>
    <t>21:0133:000813:0001:0001:00</t>
  </si>
  <si>
    <t>042C  :783012:00:------:--</t>
  </si>
  <si>
    <t>21:0398:000961</t>
  </si>
  <si>
    <t>21:0133:000814</t>
  </si>
  <si>
    <t>21:0133:000814:0001:0001:00</t>
  </si>
  <si>
    <t>042C  :783013:00:------:--</t>
  </si>
  <si>
    <t>21:0398:000962</t>
  </si>
  <si>
    <t>21:0133:000815</t>
  </si>
  <si>
    <t>21:0133:000815:0001:0001:00</t>
  </si>
  <si>
    <t>042C  :783014:00:------:--</t>
  </si>
  <si>
    <t>21:0398:000963</t>
  </si>
  <si>
    <t>21:0133:000816</t>
  </si>
  <si>
    <t>21:0133:000816:0001:0001:00</t>
  </si>
  <si>
    <t>042C  :783015:00:------:--</t>
  </si>
  <si>
    <t>21:0398:000964</t>
  </si>
  <si>
    <t>21:0133:000817</t>
  </si>
  <si>
    <t>21:0133:000817:0001:0001:00</t>
  </si>
  <si>
    <t>042C  :783016:00:------:--</t>
  </si>
  <si>
    <t>21:0398:000965</t>
  </si>
  <si>
    <t>21:0133:000818</t>
  </si>
  <si>
    <t>21:0133:000818:0001:0001:00</t>
  </si>
  <si>
    <t>042C  :783017:00:------:--</t>
  </si>
  <si>
    <t>21:0398:000966</t>
  </si>
  <si>
    <t>21:0133:000819</t>
  </si>
  <si>
    <t>21:0133:000819:0001:0001:00</t>
  </si>
  <si>
    <t>042C  :783018:00:------:--</t>
  </si>
  <si>
    <t>21:0398:000967</t>
  </si>
  <si>
    <t>21:0133:000820</t>
  </si>
  <si>
    <t>21:0133:000820:0001:0001:00</t>
  </si>
  <si>
    <t>042C  :783019:00:------:--</t>
  </si>
  <si>
    <t>21:0398:000968</t>
  </si>
  <si>
    <t>21:0133:000821</t>
  </si>
  <si>
    <t>21:0133:000821:0001:0001:00</t>
  </si>
  <si>
    <t>042C  :783020:00:------:--</t>
  </si>
  <si>
    <t>21:0398:000969</t>
  </si>
  <si>
    <t>21:0133:000822</t>
  </si>
  <si>
    <t>21:0133:000822:0001:0001:00</t>
  </si>
  <si>
    <t>042C  :783021:80:783027:10</t>
  </si>
  <si>
    <t>21:0398:000970</t>
  </si>
  <si>
    <t>21:0133:000827</t>
  </si>
  <si>
    <t>21:0133:000827:0001:0001:02</t>
  </si>
  <si>
    <t>042C  :783022:9G:------:--</t>
  </si>
  <si>
    <t>21:0398:000971</t>
  </si>
  <si>
    <t>042C  :783023:00:------:--</t>
  </si>
  <si>
    <t>21:0398:000972</t>
  </si>
  <si>
    <t>21:0133:000823</t>
  </si>
  <si>
    <t>21:0133:000823:0001:0001:00</t>
  </si>
  <si>
    <t>042C  :783024:00:------:--</t>
  </si>
  <si>
    <t>21:0398:000973</t>
  </si>
  <si>
    <t>21:0133:000824</t>
  </si>
  <si>
    <t>21:0133:000824:0001:0001:00</t>
  </si>
  <si>
    <t>042C  :783025:00:------:--</t>
  </si>
  <si>
    <t>21:0398:000974</t>
  </si>
  <si>
    <t>21:0133:000825</t>
  </si>
  <si>
    <t>21:0133:000825:0001:0001:00</t>
  </si>
  <si>
    <t>042C  :783026:70:783027:10</t>
  </si>
  <si>
    <t>21:0398:000975</t>
  </si>
  <si>
    <t>21:0133:000826</t>
  </si>
  <si>
    <t>21:0133:000826:0001:0001:00</t>
  </si>
  <si>
    <t>042C  :783027:10:------:--</t>
  </si>
  <si>
    <t>21:0398:000976</t>
  </si>
  <si>
    <t>21:0133:000827:0001:0001:01</t>
  </si>
  <si>
    <t>042C  :783028:20:783027:10</t>
  </si>
  <si>
    <t>21:0398:000977</t>
  </si>
  <si>
    <t>21:0133:000827:0002:0001:00</t>
  </si>
  <si>
    <t>042C  :783029:00:------:--</t>
  </si>
  <si>
    <t>21:0398:000978</t>
  </si>
  <si>
    <t>21:0133:000828</t>
  </si>
  <si>
    <t>21:0133:000828:0001:0001:00</t>
  </si>
  <si>
    <t>042C  :783030:00:------:--</t>
  </si>
  <si>
    <t>21:0398:000979</t>
  </si>
  <si>
    <t>21:0133:000829</t>
  </si>
  <si>
    <t>21:0133:000829:0001:0001:00</t>
  </si>
  <si>
    <t>042C  :783031:00:------:--</t>
  </si>
  <si>
    <t>21:0398:000980</t>
  </si>
  <si>
    <t>21:0133:000830</t>
  </si>
  <si>
    <t>21:0133:000830:0001:0001:00</t>
  </si>
  <si>
    <t>042C  :783032:00:------:--</t>
  </si>
  <si>
    <t>21:0398:000981</t>
  </si>
  <si>
    <t>21:0133:000831</t>
  </si>
  <si>
    <t>21:0133:000831:0001:0001:00</t>
  </si>
  <si>
    <t>042C  :783033:00:------:--</t>
  </si>
  <si>
    <t>21:0398:000982</t>
  </si>
  <si>
    <t>21:0133:000832</t>
  </si>
  <si>
    <t>21:0133:000832:0001:0001:00</t>
  </si>
  <si>
    <t>042C  :783034:00:------:--</t>
  </si>
  <si>
    <t>21:0398:000983</t>
  </si>
  <si>
    <t>21:0133:000833</t>
  </si>
  <si>
    <t>21:0133:000833:0001:0001:00</t>
  </si>
  <si>
    <t>042C  :783035:00:------:--</t>
  </si>
  <si>
    <t>21:0398:000984</t>
  </si>
  <si>
    <t>21:0133:000834</t>
  </si>
  <si>
    <t>21:0133:000834:0001:0001:00</t>
  </si>
  <si>
    <t>042C  :783036:00:------:--</t>
  </si>
  <si>
    <t>21:0398:000985</t>
  </si>
  <si>
    <t>21:0133:000835</t>
  </si>
  <si>
    <t>21:0133:000835:0001:0001:00</t>
  </si>
  <si>
    <t>042C  :783037:00:------:--</t>
  </si>
  <si>
    <t>21:0398:000986</t>
  </si>
  <si>
    <t>21:0133:000836</t>
  </si>
  <si>
    <t>21:0133:000836:0001:0001:00</t>
  </si>
  <si>
    <t>042C  :783038:00:------:--</t>
  </si>
  <si>
    <t>21:0398:000987</t>
  </si>
  <si>
    <t>21:0133:000837</t>
  </si>
  <si>
    <t>21:0133:000837:0001:0001:00</t>
  </si>
  <si>
    <t>042C  :783039:00:------:--</t>
  </si>
  <si>
    <t>21:0398:000988</t>
  </si>
  <si>
    <t>21:0133:000838</t>
  </si>
  <si>
    <t>21:0133:000838:0001:0001:00</t>
  </si>
  <si>
    <t>042C  :783040:00:------:--</t>
  </si>
  <si>
    <t>21:0398:000989</t>
  </si>
  <si>
    <t>21:0133:000839</t>
  </si>
  <si>
    <t>21:0133:000839:0001:0001:00</t>
  </si>
  <si>
    <t>042C  :783041:80:783051:10</t>
  </si>
  <si>
    <t>21:0398:000990</t>
  </si>
  <si>
    <t>21:0133:000848</t>
  </si>
  <si>
    <t>21:0133:000848:0001:0001:02</t>
  </si>
  <si>
    <t>042C  :783042:00:------:--</t>
  </si>
  <si>
    <t>21:0398:000991</t>
  </si>
  <si>
    <t>21:0133:000840</t>
  </si>
  <si>
    <t>21:0133:000840:0001:0001:00</t>
  </si>
  <si>
    <t>042C  :783043:00:------:--</t>
  </si>
  <si>
    <t>21:0398:000992</t>
  </si>
  <si>
    <t>21:0133:000841</t>
  </si>
  <si>
    <t>21:0133:000841:0001:0001:00</t>
  </si>
  <si>
    <t>042C  :783044:00:------:--</t>
  </si>
  <si>
    <t>21:0398:000993</t>
  </si>
  <si>
    <t>21:0133:000842</t>
  </si>
  <si>
    <t>21:0133:000842:0001:0001:00</t>
  </si>
  <si>
    <t>042C  :783045:00:------:--</t>
  </si>
  <si>
    <t>21:0398:000994</t>
  </si>
  <si>
    <t>21:0133:000843</t>
  </si>
  <si>
    <t>21:0133:000843:0001:0001:00</t>
  </si>
  <si>
    <t>042C  :783046:9B:------:--</t>
  </si>
  <si>
    <t>21:0398:000995</t>
  </si>
  <si>
    <t>042C  :783047:00:------:--</t>
  </si>
  <si>
    <t>21:0398:000996</t>
  </si>
  <si>
    <t>21:0133:000844</t>
  </si>
  <si>
    <t>21:0133:000844:0001:0001:00</t>
  </si>
  <si>
    <t>042C  :783048:00:------:--</t>
  </si>
  <si>
    <t>21:0398:000997</t>
  </si>
  <si>
    <t>21:0133:000845</t>
  </si>
  <si>
    <t>21:0133:000845:0001:0001:00</t>
  </si>
  <si>
    <t>042C  :783049:00:------:--</t>
  </si>
  <si>
    <t>21:0398:000998</t>
  </si>
  <si>
    <t>21:0133:000846</t>
  </si>
  <si>
    <t>21:0133:000846:0001:0001:00</t>
  </si>
  <si>
    <t>042C  :783050:70:783051:10</t>
  </si>
  <si>
    <t>21:0398:000999</t>
  </si>
  <si>
    <t>21:0133:000847</t>
  </si>
  <si>
    <t>21:0133:000847:0001:0001:00</t>
  </si>
  <si>
    <t>042C  :783051:10:------:--</t>
  </si>
  <si>
    <t>21:0398:001000</t>
  </si>
  <si>
    <t>21:0133:000848:0001:0001:01</t>
  </si>
  <si>
    <t>042C  :783052:20:783051:10</t>
  </si>
  <si>
    <t>21:0398:001001</t>
  </si>
  <si>
    <t>21:0133:000848:0002:0001:00</t>
  </si>
  <si>
    <t>042C  :783053:00:------:--</t>
  </si>
  <si>
    <t>21:0398:001002</t>
  </si>
  <si>
    <t>21:0133:000849</t>
  </si>
  <si>
    <t>21:0133:000849:0001:0001:00</t>
  </si>
  <si>
    <t>042C  :783054:00:------:--</t>
  </si>
  <si>
    <t>21:0398:001003</t>
  </si>
  <si>
    <t>21:0133:000850</t>
  </si>
  <si>
    <t>21:0133:000850:0001:0001:00</t>
  </si>
  <si>
    <t>042C  :783055:00:------:--</t>
  </si>
  <si>
    <t>21:0398:001004</t>
  </si>
  <si>
    <t>21:0133:000851</t>
  </si>
  <si>
    <t>21:0133:000851:0001:0001:00</t>
  </si>
  <si>
    <t>042C  :783056:00:------:--</t>
  </si>
  <si>
    <t>21:0398:001005</t>
  </si>
  <si>
    <t>21:0133:000852</t>
  </si>
  <si>
    <t>21:0133:000852:0001:0001:00</t>
  </si>
  <si>
    <t>042C  :783057:00:------:--</t>
  </si>
  <si>
    <t>21:0398:001006</t>
  </si>
  <si>
    <t>21:0133:000853</t>
  </si>
  <si>
    <t>21:0133:000853:0001:0001:00</t>
  </si>
  <si>
    <t>042C  :783058:00:------:--</t>
  </si>
  <si>
    <t>21:0398:001007</t>
  </si>
  <si>
    <t>21:0133:000854</t>
  </si>
  <si>
    <t>21:0133:000854:0001:0001:00</t>
  </si>
  <si>
    <t>042C  :783059:00:------:--</t>
  </si>
  <si>
    <t>21:0398:001008</t>
  </si>
  <si>
    <t>21:0133:000855</t>
  </si>
  <si>
    <t>21:0133:000855:0001:0001:00</t>
  </si>
  <si>
    <t>042C  :783060:00:------:--</t>
  </si>
  <si>
    <t>21:0398:001009</t>
  </si>
  <si>
    <t>21:0133:000856</t>
  </si>
  <si>
    <t>21:0133:000856:0001:0001:00</t>
  </si>
  <si>
    <t>042C  :783061:80:783065:20</t>
  </si>
  <si>
    <t>21:0398:001010</t>
  </si>
  <si>
    <t>21:0133:000859</t>
  </si>
  <si>
    <t>21:0133:000859:0002:0001:02</t>
  </si>
  <si>
    <t>042C  :783062:00:------:--</t>
  </si>
  <si>
    <t>21:0398:001011</t>
  </si>
  <si>
    <t>21:0133:000857</t>
  </si>
  <si>
    <t>21:0133:000857:0001:0001:00</t>
  </si>
  <si>
    <t>042C  :783063:70:783064:10</t>
  </si>
  <si>
    <t>21:0398:001012</t>
  </si>
  <si>
    <t>21:0133:000858</t>
  </si>
  <si>
    <t>21:0133:000858:0001:0001:00</t>
  </si>
  <si>
    <t>042C  :783064:10:------:--</t>
  </si>
  <si>
    <t>21:0398:001013</t>
  </si>
  <si>
    <t>21:0133:000859:0001:0001:00</t>
  </si>
  <si>
    <t>042C  :783065:20:783064:10</t>
  </si>
  <si>
    <t>21:0398:001014</t>
  </si>
  <si>
    <t>21:0133:000859:0002:0001:01</t>
  </si>
  <si>
    <t>042C  :783066:00:------:--</t>
  </si>
  <si>
    <t>21:0398:001015</t>
  </si>
  <si>
    <t>21:0133:000860</t>
  </si>
  <si>
    <t>21:0133:000860:0001:0001:00</t>
  </si>
  <si>
    <t>042C  :783067:00:------:--</t>
  </si>
  <si>
    <t>21:0398:001016</t>
  </si>
  <si>
    <t>21:0133:000861</t>
  </si>
  <si>
    <t>21:0133:000861:0001:0001:00</t>
  </si>
  <si>
    <t>042C  :783068:00:------:--</t>
  </si>
  <si>
    <t>21:0398:001017</t>
  </si>
  <si>
    <t>21:0133:000862</t>
  </si>
  <si>
    <t>21:0133:000862:0001:0001:00</t>
  </si>
  <si>
    <t>042C  :783069:9G:------:--</t>
  </si>
  <si>
    <t>21:0398:001018</t>
  </si>
  <si>
    <t>042C  :783070:00:------:--</t>
  </si>
  <si>
    <t>21:0398:001019</t>
  </si>
  <si>
    <t>21:0133:000863</t>
  </si>
  <si>
    <t>21:0133:000863:0001:0001:00</t>
  </si>
  <si>
    <t>042C  :783071:00:------:--</t>
  </si>
  <si>
    <t>21:0398:001020</t>
  </si>
  <si>
    <t>21:0133:000864</t>
  </si>
  <si>
    <t>21:0133:000864:0001:0001:00</t>
  </si>
  <si>
    <t>042C  :783072:00:------:--</t>
  </si>
  <si>
    <t>21:0398:001021</t>
  </si>
  <si>
    <t>21:0133:000865</t>
  </si>
  <si>
    <t>21:0133:000865:0001:0001:00</t>
  </si>
  <si>
    <t>042C  :783073:00:------:--</t>
  </si>
  <si>
    <t>21:0398:001022</t>
  </si>
  <si>
    <t>21:0133:000866</t>
  </si>
  <si>
    <t>21:0133:000866:0001:0001:00</t>
  </si>
  <si>
    <t>042C  :783074:00:------:--</t>
  </si>
  <si>
    <t>21:0398:001023</t>
  </si>
  <si>
    <t>21:0133:000867</t>
  </si>
  <si>
    <t>21:0133:000867:0001:0001:00</t>
  </si>
  <si>
    <t>042C  :783075:00:------:--</t>
  </si>
  <si>
    <t>21:0398:001024</t>
  </si>
  <si>
    <t>21:0133:000868</t>
  </si>
  <si>
    <t>21:0133:000868:0001:0001:00</t>
  </si>
  <si>
    <t>042C  :783076:00:------:--</t>
  </si>
  <si>
    <t>21:0398:001025</t>
  </si>
  <si>
    <t>21:0133:000869</t>
  </si>
  <si>
    <t>21:0133:000869:0001:0001:00</t>
  </si>
  <si>
    <t>042C  :783077:00:------:--</t>
  </si>
  <si>
    <t>21:0398:001026</t>
  </si>
  <si>
    <t>21:0133:000870</t>
  </si>
  <si>
    <t>21:0133:000870:0001:0001:00</t>
  </si>
  <si>
    <t>042C  :783078:00:------:--</t>
  </si>
  <si>
    <t>21:0398:001027</t>
  </si>
  <si>
    <t>21:0133:000871</t>
  </si>
  <si>
    <t>21:0133:000871:0001:0001:00</t>
  </si>
  <si>
    <t>042C  :783079:00:------:--</t>
  </si>
  <si>
    <t>21:0398:001028</t>
  </si>
  <si>
    <t>21:0133:000872</t>
  </si>
  <si>
    <t>21:0133:000872:0001:0001:00</t>
  </si>
  <si>
    <t>042C  :783080:00:------:--</t>
  </si>
  <si>
    <t>21:0398:001029</t>
  </si>
  <si>
    <t>21:0133:000873</t>
  </si>
  <si>
    <t>21:0133:000873:0001:0001:00</t>
  </si>
  <si>
    <t>042C  :783081:80:783095:00</t>
  </si>
  <si>
    <t>21:0398:001030</t>
  </si>
  <si>
    <t>21:0133:000885</t>
  </si>
  <si>
    <t>21:0133:000885:0001:0001:02</t>
  </si>
  <si>
    <t>042C  :783082:00:------:--</t>
  </si>
  <si>
    <t>21:0398:001031</t>
  </si>
  <si>
    <t>21:0133:000874</t>
  </si>
  <si>
    <t>21:0133:000874:0001:0001:00</t>
  </si>
  <si>
    <t>042C  :783083:9H:------:--</t>
  </si>
  <si>
    <t>21:0398:001032</t>
  </si>
  <si>
    <t>042C  :783084:70:783085:10</t>
  </si>
  <si>
    <t>21:0398:001033</t>
  </si>
  <si>
    <t>21:0133:000875</t>
  </si>
  <si>
    <t>21:0133:000875:0001:0001:00</t>
  </si>
  <si>
    <t>042C  :783085:10:------:--</t>
  </si>
  <si>
    <t>21:0398:001034</t>
  </si>
  <si>
    <t>21:0133:000876</t>
  </si>
  <si>
    <t>21:0133:000876:0001:0001:00</t>
  </si>
  <si>
    <t>042C  :783086:20:783085:10</t>
  </si>
  <si>
    <t>21:0398:001035</t>
  </si>
  <si>
    <t>21:0133:000876:0002:0001:00</t>
  </si>
  <si>
    <t>042C  :783087:00:------:--</t>
  </si>
  <si>
    <t>21:0398:001036</t>
  </si>
  <si>
    <t>21:0133:000877</t>
  </si>
  <si>
    <t>21:0133:000877:0001:0001:00</t>
  </si>
  <si>
    <t>042C  :783088:00:------:--</t>
  </si>
  <si>
    <t>21:0398:001037</t>
  </si>
  <si>
    <t>21:0133:000878</t>
  </si>
  <si>
    <t>21:0133:000878:0001:0001:00</t>
  </si>
  <si>
    <t>042C  :783089:00:------:--</t>
  </si>
  <si>
    <t>21:0398:001038</t>
  </si>
  <si>
    <t>21:0133:000879</t>
  </si>
  <si>
    <t>21:0133:000879:0001:0001:00</t>
  </si>
  <si>
    <t>042C  :783090:00:------:--</t>
  </si>
  <si>
    <t>21:0398:001039</t>
  </si>
  <si>
    <t>21:0133:000880</t>
  </si>
  <si>
    <t>21:0133:000880:0001:0001:00</t>
  </si>
  <si>
    <t>042C  :783091:00:------:--</t>
  </si>
  <si>
    <t>21:0398:001040</t>
  </si>
  <si>
    <t>21:0133:000881</t>
  </si>
  <si>
    <t>21:0133:000881:0001:0001:00</t>
  </si>
  <si>
    <t>042C  :783092:00:------:--</t>
  </si>
  <si>
    <t>21:0398:001041</t>
  </si>
  <si>
    <t>21:0133:000882</t>
  </si>
  <si>
    <t>21:0133:000882:0001:0001:00</t>
  </si>
  <si>
    <t>042C  :783093:00:------:--</t>
  </si>
  <si>
    <t>21:0398:001042</t>
  </si>
  <si>
    <t>21:0133:000883</t>
  </si>
  <si>
    <t>21:0133:000883:0001:0001:00</t>
  </si>
  <si>
    <t>042C  :783094:00:------:--</t>
  </si>
  <si>
    <t>21:0398:001043</t>
  </si>
  <si>
    <t>21:0133:000884</t>
  </si>
  <si>
    <t>21:0133:000884:0001:0001:00</t>
  </si>
  <si>
    <t>042C  :783095:00:------:--</t>
  </si>
  <si>
    <t>21:0398:001044</t>
  </si>
  <si>
    <t>21:0133:000885:0001:0001:01</t>
  </si>
  <si>
    <t>042C  :783096:00:------:--</t>
  </si>
  <si>
    <t>21:0398:001045</t>
  </si>
  <si>
    <t>21:0133:000886</t>
  </si>
  <si>
    <t>21:0133:000886:0001:0001:00</t>
  </si>
  <si>
    <t>042C  :783097:00:------:--</t>
  </si>
  <si>
    <t>21:0398:001046</t>
  </si>
  <si>
    <t>21:0133:000887</t>
  </si>
  <si>
    <t>21:0133:000887:0001:0001:00</t>
  </si>
  <si>
    <t>042C  :783098:00:------:--</t>
  </si>
  <si>
    <t>21:0398:001047</t>
  </si>
  <si>
    <t>21:0133:000888</t>
  </si>
  <si>
    <t>21:0133:000888:0001:0001:00</t>
  </si>
  <si>
    <t>042C  :783099:00:------:--</t>
  </si>
  <si>
    <t>21:0398:001048</t>
  </si>
  <si>
    <t>21:0133:000889</t>
  </si>
  <si>
    <t>21:0133:000889:0001:0001:00</t>
  </si>
  <si>
    <t>042C  :783100:00:------:--</t>
  </si>
  <si>
    <t>21:0398:001049</t>
  </si>
  <si>
    <t>21:0133:000890</t>
  </si>
  <si>
    <t>21:0133:000890:0001:0001:00</t>
  </si>
  <si>
    <t>042C  :783101:80:783109:10</t>
  </si>
  <si>
    <t>21:0398:001050</t>
  </si>
  <si>
    <t>21:0133:000898</t>
  </si>
  <si>
    <t>21:0133:000898:0001:0001:02</t>
  </si>
  <si>
    <t>042C  :783102:00:------:--</t>
  </si>
  <si>
    <t>21:0398:001051</t>
  </si>
  <si>
    <t>21:0133:000891</t>
  </si>
  <si>
    <t>21:0133:000891:0001:0001:00</t>
  </si>
  <si>
    <t>042C  :783103:00:------:--</t>
  </si>
  <si>
    <t>21:0398:001052</t>
  </si>
  <si>
    <t>21:0133:000892</t>
  </si>
  <si>
    <t>21:0133:000892:0001:0001:00</t>
  </si>
  <si>
    <t>042C  :783104:00:------:--</t>
  </si>
  <si>
    <t>21:0398:001053</t>
  </si>
  <si>
    <t>21:0133:000893</t>
  </si>
  <si>
    <t>21:0133:000893:0001:0001:00</t>
  </si>
  <si>
    <t>042C  :783105:00:------:--</t>
  </si>
  <si>
    <t>21:0398:001054</t>
  </si>
  <si>
    <t>21:0133:000894</t>
  </si>
  <si>
    <t>21:0133:000894:0001:0001:00</t>
  </si>
  <si>
    <t>042C  :783106:00:------:--</t>
  </si>
  <si>
    <t>21:0398:001055</t>
  </si>
  <si>
    <t>21:0133:000895</t>
  </si>
  <si>
    <t>21:0133:000895:0001:0001:00</t>
  </si>
  <si>
    <t>042C  :783107:00:------:--</t>
  </si>
  <si>
    <t>21:0398:001056</t>
  </si>
  <si>
    <t>21:0133:000896</t>
  </si>
  <si>
    <t>21:0133:000896:0001:0001:00</t>
  </si>
  <si>
    <t>042C  :783108:70:783109:10</t>
  </si>
  <si>
    <t>21:0398:001057</t>
  </si>
  <si>
    <t>21:0133:000897</t>
  </si>
  <si>
    <t>21:0133:000897:0001:0001:00</t>
  </si>
  <si>
    <t>042C  :783109:10:------:--</t>
  </si>
  <si>
    <t>21:0398:001058</t>
  </si>
  <si>
    <t>21:0133:000898:0001:0001:01</t>
  </si>
  <si>
    <t>042C  :783110:20:783109:10</t>
  </si>
  <si>
    <t>21:0398:001059</t>
  </si>
  <si>
    <t>21:0133:000898:0002:0001:00</t>
  </si>
  <si>
    <t>042C  :783111:00:------:--</t>
  </si>
  <si>
    <t>21:0398:001060</t>
  </si>
  <si>
    <t>21:0133:000899</t>
  </si>
  <si>
    <t>21:0133:000899:0001:0001:00</t>
  </si>
  <si>
    <t>042C  :783112:00:------:--</t>
  </si>
  <si>
    <t>21:0398:001061</t>
  </si>
  <si>
    <t>21:0133:000900</t>
  </si>
  <si>
    <t>21:0133:000900:0001:0001:00</t>
  </si>
  <si>
    <t>042C  :783113:00:------:--</t>
  </si>
  <si>
    <t>21:0398:001062</t>
  </si>
  <si>
    <t>21:0133:000901</t>
  </si>
  <si>
    <t>21:0133:000901:0001:0001:00</t>
  </si>
  <si>
    <t>042C  :783114:00:------:--</t>
  </si>
  <si>
    <t>21:0398:001063</t>
  </si>
  <si>
    <t>21:0133:000902</t>
  </si>
  <si>
    <t>21:0133:000902:0001:0001:00</t>
  </si>
  <si>
    <t>042C  :783115:00:------:--</t>
  </si>
  <si>
    <t>21:0398:001064</t>
  </si>
  <si>
    <t>21:0133:000903</t>
  </si>
  <si>
    <t>21:0133:000903:0001:0001:00</t>
  </si>
  <si>
    <t>042C  :783116:00:------:--</t>
  </si>
  <si>
    <t>21:0398:001065</t>
  </si>
  <si>
    <t>21:0133:000904</t>
  </si>
  <si>
    <t>21:0133:000904:0001:0001:00</t>
  </si>
  <si>
    <t>042C  :783117:00:------:--</t>
  </si>
  <si>
    <t>21:0398:001066</t>
  </si>
  <si>
    <t>21:0133:000905</t>
  </si>
  <si>
    <t>21:0133:000905:0001:0001:00</t>
  </si>
  <si>
    <t>042C  :783118:00:------:--</t>
  </si>
  <si>
    <t>21:0398:001067</t>
  </si>
  <si>
    <t>21:0133:000906</t>
  </si>
  <si>
    <t>21:0133:000906:0001:0001:00</t>
  </si>
  <si>
    <t>042C  :783119:9G:------:--</t>
  </si>
  <si>
    <t>21:0398:001068</t>
  </si>
  <si>
    <t>042C  :783120:00:------:--</t>
  </si>
  <si>
    <t>21:0398:001069</t>
  </si>
  <si>
    <t>21:0133:000907</t>
  </si>
  <si>
    <t>21:0133:000907:0001:0001:00</t>
  </si>
  <si>
    <t>042C  :783121:80:783124:20</t>
  </si>
  <si>
    <t>21:0398:001070</t>
  </si>
  <si>
    <t>21:0133:000909</t>
  </si>
  <si>
    <t>21:0133:000909:0002:0001:02</t>
  </si>
  <si>
    <t>042C  :783122:70:783123:10</t>
  </si>
  <si>
    <t>21:0398:001071</t>
  </si>
  <si>
    <t>21:0133:000908</t>
  </si>
  <si>
    <t>21:0133:000908:0001:0001:00</t>
  </si>
  <si>
    <t>042C  :783123:10:------:--</t>
  </si>
  <si>
    <t>21:0398:001072</t>
  </si>
  <si>
    <t>21:0133:000909:0001:0001:00</t>
  </si>
  <si>
    <t>042C  :783124:20:783123:10</t>
  </si>
  <si>
    <t>21:0398:001073</t>
  </si>
  <si>
    <t>21:0133:000909:0002:0001:01</t>
  </si>
  <si>
    <t>042C  :783125:00:------:--</t>
  </si>
  <si>
    <t>21:0398:001074</t>
  </si>
  <si>
    <t>21:0133:000910</t>
  </si>
  <si>
    <t>21:0133:000910:0001:0001:00</t>
  </si>
  <si>
    <t>042C  :783126:00:------:--</t>
  </si>
  <si>
    <t>21:0398:001075</t>
  </si>
  <si>
    <t>21:0133:000911</t>
  </si>
  <si>
    <t>21:0133:000911:0001:0001:00</t>
  </si>
  <si>
    <t>042C  :783127:00:------:--</t>
  </si>
  <si>
    <t>21:0398:001076</t>
  </si>
  <si>
    <t>21:0133:000912</t>
  </si>
  <si>
    <t>21:0133:000912:0001:0001:00</t>
  </si>
  <si>
    <t>042C  :783128:00:------:--</t>
  </si>
  <si>
    <t>21:0398:001077</t>
  </si>
  <si>
    <t>21:0133:000913</t>
  </si>
  <si>
    <t>21:0133:000913:0001:0001:00</t>
  </si>
  <si>
    <t>042C  :783129:9G:------:--</t>
  </si>
  <si>
    <t>21:0398:001078</t>
  </si>
  <si>
    <t>042C  :783130:00:------:--</t>
  </si>
  <si>
    <t>21:0398:001079</t>
  </si>
  <si>
    <t>21:0133:000914</t>
  </si>
  <si>
    <t>21:0133:000914:0001:0001:00</t>
  </si>
  <si>
    <t>042C  :783131:00:------:--</t>
  </si>
  <si>
    <t>21:0398:001080</t>
  </si>
  <si>
    <t>21:0133:000915</t>
  </si>
  <si>
    <t>21:0133:000915:0001:0001:00</t>
  </si>
  <si>
    <t>042C  :783132:00:------:--</t>
  </si>
  <si>
    <t>21:0398:001081</t>
  </si>
  <si>
    <t>21:0133:000916</t>
  </si>
  <si>
    <t>21:0133:000916:0001:0001:00</t>
  </si>
  <si>
    <t>042C  :783133:00:------:--</t>
  </si>
  <si>
    <t>21:0398:001082</t>
  </si>
  <si>
    <t>21:0133:000917</t>
  </si>
  <si>
    <t>21:0133:000917:0001:0001:00</t>
  </si>
  <si>
    <t>042C  :783134:00:------:--</t>
  </si>
  <si>
    <t>21:0398:001083</t>
  </si>
  <si>
    <t>21:0133:000918</t>
  </si>
  <si>
    <t>21:0133:000918:0001:0001:00</t>
  </si>
  <si>
    <t>042C  :783135:00:------:--</t>
  </si>
  <si>
    <t>21:0398:001084</t>
  </si>
  <si>
    <t>21:0133:000919</t>
  </si>
  <si>
    <t>21:0133:000919:0001:0001:00</t>
  </si>
  <si>
    <t>042C  :783136:00:------:--</t>
  </si>
  <si>
    <t>21:0398:001085</t>
  </si>
  <si>
    <t>21:0133:000920</t>
  </si>
  <si>
    <t>21:0133:000920:0001:0001:00</t>
  </si>
  <si>
    <t>042C  :783137:00:------:--</t>
  </si>
  <si>
    <t>21:0398:001086</t>
  </si>
  <si>
    <t>21:0133:000921</t>
  </si>
  <si>
    <t>21:0133:000921:0001:0001:00</t>
  </si>
  <si>
    <t>042C  :783138:00:------:--</t>
  </si>
  <si>
    <t>21:0398:001087</t>
  </si>
  <si>
    <t>21:0133:000922</t>
  </si>
  <si>
    <t>21:0133:000922:0001:0001:00</t>
  </si>
  <si>
    <t>042C  :783139:00:------:--</t>
  </si>
  <si>
    <t>21:0398:001088</t>
  </si>
  <si>
    <t>21:0133:000923</t>
  </si>
  <si>
    <t>21:0133:000923:0001:0001:00</t>
  </si>
  <si>
    <t>042C  :783140:00:------:--</t>
  </si>
  <si>
    <t>21:0398:001089</t>
  </si>
  <si>
    <t>21:0133:000924</t>
  </si>
  <si>
    <t>21:0133:000924:0001:0001:00</t>
  </si>
  <si>
    <t>042C  :783141:80:783144:10</t>
  </si>
  <si>
    <t>21:0398:001090</t>
  </si>
  <si>
    <t>21:0133:000927</t>
  </si>
  <si>
    <t>21:0133:000927:0001:0001:02</t>
  </si>
  <si>
    <t>042C  :783142:00:------:--</t>
  </si>
  <si>
    <t>21:0398:001091</t>
  </si>
  <si>
    <t>21:0133:000925</t>
  </si>
  <si>
    <t>21:0133:000925:0001:0001:00</t>
  </si>
  <si>
    <t>042C  :783143:70:783144:10</t>
  </si>
  <si>
    <t>21:0398:001092</t>
  </si>
  <si>
    <t>21:0133:000926</t>
  </si>
  <si>
    <t>21:0133:000926:0001:0001:00</t>
  </si>
  <si>
    <t>042C  :783144:10:------:--</t>
  </si>
  <si>
    <t>21:0398:001093</t>
  </si>
  <si>
    <t>21:0133:000927:0001:0001:01</t>
  </si>
  <si>
    <t>042C  :783145:9B:------:--</t>
  </si>
  <si>
    <t>21:0398:001094</t>
  </si>
  <si>
    <t>042C  :783146:20:783144:10</t>
  </si>
  <si>
    <t>21:0398:001095</t>
  </si>
  <si>
    <t>21:0133:000927:0002:0001:00</t>
  </si>
  <si>
    <t>042C  :783147:00:------:--</t>
  </si>
  <si>
    <t>21:0398:001096</t>
  </si>
  <si>
    <t>21:0133:000928</t>
  </si>
  <si>
    <t>21:0133:000928:0001:0001:00</t>
  </si>
  <si>
    <t>042C  :783148:00:------:--</t>
  </si>
  <si>
    <t>21:0398:001097</t>
  </si>
  <si>
    <t>21:0133:000929</t>
  </si>
  <si>
    <t>21:0133:000929:0001:0001:00</t>
  </si>
  <si>
    <t>042C  :783149:00:------:--</t>
  </si>
  <si>
    <t>21:0398:001098</t>
  </si>
  <si>
    <t>21:0133:000930</t>
  </si>
  <si>
    <t>21:0133:000930:0001:0001:00</t>
  </si>
  <si>
    <t>042C  :783150:00:------:--</t>
  </si>
  <si>
    <t>21:0398:001099</t>
  </si>
  <si>
    <t>21:0133:000931</t>
  </si>
  <si>
    <t>21:0133:000931:0001:0001:00</t>
  </si>
  <si>
    <t>042C  :783151:00:------:--</t>
  </si>
  <si>
    <t>21:0398:001100</t>
  </si>
  <si>
    <t>21:0133:000932</t>
  </si>
  <si>
    <t>21:0133:000932:0001:0001:00</t>
  </si>
  <si>
    <t>042C  :783152:00:------:--</t>
  </si>
  <si>
    <t>21:0398:001101</t>
  </si>
  <si>
    <t>21:0133:000933</t>
  </si>
  <si>
    <t>21:0133:000933:0001:0001:00</t>
  </si>
  <si>
    <t>042C  :783153:00:------:--</t>
  </si>
  <si>
    <t>21:0398:001102</t>
  </si>
  <si>
    <t>21:0133:000934</t>
  </si>
  <si>
    <t>21:0133:000934:0001:0001:00</t>
  </si>
  <si>
    <t>042C  :783154:00:------:--</t>
  </si>
  <si>
    <t>21:0398:001103</t>
  </si>
  <si>
    <t>21:0133:000935</t>
  </si>
  <si>
    <t>21:0133:000935:0001:0001:00</t>
  </si>
  <si>
    <t>042C  :783155:00:------:--</t>
  </si>
  <si>
    <t>21:0398:001104</t>
  </si>
  <si>
    <t>21:0133:000936</t>
  </si>
  <si>
    <t>21:0133:000936:0001:0001:00</t>
  </si>
  <si>
    <t>042C  :783156:00:------:--</t>
  </si>
  <si>
    <t>21:0398:001105</t>
  </si>
  <si>
    <t>21:0133:000937</t>
  </si>
  <si>
    <t>21:0133:000937:0001:0001:00</t>
  </si>
  <si>
    <t>042C  :783157:00:------:--</t>
  </si>
  <si>
    <t>21:0398:001106</t>
  </si>
  <si>
    <t>21:0133:000938</t>
  </si>
  <si>
    <t>21:0133:000938:0001:0001:00</t>
  </si>
  <si>
    <t>042C  :783158:00:------:--</t>
  </si>
  <si>
    <t>21:0398:001107</t>
  </si>
  <si>
    <t>21:0133:000939</t>
  </si>
  <si>
    <t>21:0133:000939:0001:0001:00</t>
  </si>
  <si>
    <t>042C  :783159:00:------:--</t>
  </si>
  <si>
    <t>21:0398:001108</t>
  </si>
  <si>
    <t>21:0133:000940</t>
  </si>
  <si>
    <t>21:0133:000940:0001:0001:00</t>
  </si>
  <si>
    <t>042C  :783160:00:------:--</t>
  </si>
  <si>
    <t>21:0398:001109</t>
  </si>
  <si>
    <t>21:0133:000941</t>
  </si>
  <si>
    <t>21:0133:000941:0001:0001:00</t>
  </si>
  <si>
    <t>042C  :783161:80:783172:10</t>
  </si>
  <si>
    <t>21:0398:001110</t>
  </si>
  <si>
    <t>21:0133:000951</t>
  </si>
  <si>
    <t>21:0133:000951:0001:0001:02</t>
  </si>
  <si>
    <t>042C  :783162:00:------:--</t>
  </si>
  <si>
    <t>21:0398:001111</t>
  </si>
  <si>
    <t>21:0133:000942</t>
  </si>
  <si>
    <t>21:0133:000942:0001:0001:00</t>
  </si>
  <si>
    <t>042C  :783163:00:------:--</t>
  </si>
  <si>
    <t>21:0398:001112</t>
  </si>
  <si>
    <t>21:0133:000943</t>
  </si>
  <si>
    <t>21:0133:000943:0001:0001:00</t>
  </si>
  <si>
    <t>042C  :783164:00:------:--</t>
  </si>
  <si>
    <t>21:0398:001113</t>
  </si>
  <si>
    <t>21:0133:000944</t>
  </si>
  <si>
    <t>21:0133:000944:0001:0001:00</t>
  </si>
  <si>
    <t>042C  :783165:00:------:--</t>
  </si>
  <si>
    <t>21:0398:001114</t>
  </si>
  <si>
    <t>21:0133:000945</t>
  </si>
  <si>
    <t>21:0133:000945:0001:0001:00</t>
  </si>
  <si>
    <t>042C  :783166:00:------:--</t>
  </si>
  <si>
    <t>21:0398:001115</t>
  </si>
  <si>
    <t>21:0133:000946</t>
  </si>
  <si>
    <t>21:0133:000946:0001:0001:00</t>
  </si>
  <si>
    <t>042C  :783167:00:------:--</t>
  </si>
  <si>
    <t>21:0398:001116</t>
  </si>
  <si>
    <t>21:0133:000947</t>
  </si>
  <si>
    <t>21:0133:000947:0001:0001:00</t>
  </si>
  <si>
    <t>042C  :783168:00:------:--</t>
  </si>
  <si>
    <t>21:0398:001117</t>
  </si>
  <si>
    <t>21:0133:000948</t>
  </si>
  <si>
    <t>21:0133:000948:0001:0001:00</t>
  </si>
  <si>
    <t>042C  :783169:00:------:--</t>
  </si>
  <si>
    <t>21:0398:001118</t>
  </si>
  <si>
    <t>21:0133:000949</t>
  </si>
  <si>
    <t>21:0133:000949:0001:0001:00</t>
  </si>
  <si>
    <t>042C  :783170:9G:------:--</t>
  </si>
  <si>
    <t>21:0398:001119</t>
  </si>
  <si>
    <t>042C  :783171:70:783172:10</t>
  </si>
  <si>
    <t>21:0398:001120</t>
  </si>
  <si>
    <t>21:0133:000950</t>
  </si>
  <si>
    <t>21:0133:000950:0001:0001:00</t>
  </si>
  <si>
    <t>042C  :783172:10:------:--</t>
  </si>
  <si>
    <t>21:0398:001121</t>
  </si>
  <si>
    <t>21:0133:000951:0001:0001:01</t>
  </si>
  <si>
    <t>042C  :783173:20:783172:10</t>
  </si>
  <si>
    <t>21:0398:001122</t>
  </si>
  <si>
    <t>21:0133:000951:0002:0001:00</t>
  </si>
  <si>
    <t>042C  :783174:00:------:--</t>
  </si>
  <si>
    <t>21:0398:001123</t>
  </si>
  <si>
    <t>21:0133:000952</t>
  </si>
  <si>
    <t>21:0133:000952:0001:0001:00</t>
  </si>
  <si>
    <t>042C  :783175:00:------:--</t>
  </si>
  <si>
    <t>21:0398:001124</t>
  </si>
  <si>
    <t>21:0133:000953</t>
  </si>
  <si>
    <t>21:0133:000953:0001:0001:00</t>
  </si>
  <si>
    <t>042C  :783176:00:------:--</t>
  </si>
  <si>
    <t>21:0398:001125</t>
  </si>
  <si>
    <t>21:0133:000954</t>
  </si>
  <si>
    <t>21:0133:000954:0001:0001:00</t>
  </si>
  <si>
    <t>042C  :783177:00:------:--</t>
  </si>
  <si>
    <t>21:0398:001126</t>
  </si>
  <si>
    <t>21:0133:000955</t>
  </si>
  <si>
    <t>21:0133:000955:0001:0001:00</t>
  </si>
  <si>
    <t>042C  :783178:00:------:--</t>
  </si>
  <si>
    <t>21:0398:001127</t>
  </si>
  <si>
    <t>21:0133:000956</t>
  </si>
  <si>
    <t>21:0133:000956:0001:0001:00</t>
  </si>
  <si>
    <t>042C  :783179:00:------:--</t>
  </si>
  <si>
    <t>21:0398:001128</t>
  </si>
  <si>
    <t>21:0133:000957</t>
  </si>
  <si>
    <t>21:0133:000957:0001:0001:00</t>
  </si>
  <si>
    <t>042C  :783180:00:------:--</t>
  </si>
  <si>
    <t>21:0398:001129</t>
  </si>
  <si>
    <t>21:0133:000958</t>
  </si>
  <si>
    <t>21:0133:000958:0001:0001:00</t>
  </si>
  <si>
    <t>042C  :783181:80:783188:20</t>
  </si>
  <si>
    <t>21:0398:001130</t>
  </si>
  <si>
    <t>21:0133:000963</t>
  </si>
  <si>
    <t>21:0133:000963:0002:0001:02</t>
  </si>
  <si>
    <t>042C  :783182:00:------:--</t>
  </si>
  <si>
    <t>21:0398:001131</t>
  </si>
  <si>
    <t>21:0133:000959</t>
  </si>
  <si>
    <t>21:0133:000959:0001:0001:00</t>
  </si>
  <si>
    <t>042C  :783183:00:------:--</t>
  </si>
  <si>
    <t>21:0398:001132</t>
  </si>
  <si>
    <t>21:0133:000960</t>
  </si>
  <si>
    <t>21:0133:000960:0001:0001:00</t>
  </si>
  <si>
    <t>042C  :783184:9H:------:--</t>
  </si>
  <si>
    <t>21:0398:001133</t>
  </si>
  <si>
    <t>042C  :783185:00:------:--</t>
  </si>
  <si>
    <t>21:0398:001134</t>
  </si>
  <si>
    <t>21:0133:000961</t>
  </si>
  <si>
    <t>21:0133:000961:0001:0001:00</t>
  </si>
  <si>
    <t>042C  :783186:70:783187:10</t>
  </si>
  <si>
    <t>21:0398:001135</t>
  </si>
  <si>
    <t>21:0133:000962</t>
  </si>
  <si>
    <t>21:0133:000962:0001:0001:00</t>
  </si>
  <si>
    <t>042C  :783187:10:------:--</t>
  </si>
  <si>
    <t>21:0398:001136</t>
  </si>
  <si>
    <t>21:0133:000963:0001:0001:00</t>
  </si>
  <si>
    <t>042C  :783188:20:783187:10</t>
  </si>
  <si>
    <t>21:0398:001137</t>
  </si>
  <si>
    <t>21:0133:000963:0002:0001:01</t>
  </si>
  <si>
    <t>042C  :783189:00:------:--</t>
  </si>
  <si>
    <t>21:0398:001138</t>
  </si>
  <si>
    <t>21:0133:000964</t>
  </si>
  <si>
    <t>21:0133:000964:0001:0001:00</t>
  </si>
  <si>
    <t>042C  :783190:00:------:--</t>
  </si>
  <si>
    <t>21:0398:001139</t>
  </si>
  <si>
    <t>21:0133:000965</t>
  </si>
  <si>
    <t>21:0133:000965:0001:0001:00</t>
  </si>
  <si>
    <t>042C  :783191:00:------:--</t>
  </si>
  <si>
    <t>21:0398:001140</t>
  </si>
  <si>
    <t>21:0133:000966</t>
  </si>
  <si>
    <t>21:0133:000966:0001:0001:00</t>
  </si>
  <si>
    <t>042C  :783192:00:------:--</t>
  </si>
  <si>
    <t>21:0398:001141</t>
  </si>
  <si>
    <t>21:0133:000967</t>
  </si>
  <si>
    <t>21:0133:000967:0001:0001:00</t>
  </si>
  <si>
    <t>042C  :783193:00:------:--</t>
  </si>
  <si>
    <t>21:0398:001142</t>
  </si>
  <si>
    <t>21:0133:000968</t>
  </si>
  <si>
    <t>21:0133:000968:0001:0001:00</t>
  </si>
  <si>
    <t>042C  :783194:00:------:--</t>
  </si>
  <si>
    <t>21:0398:001143</t>
  </si>
  <si>
    <t>21:0133:000969</t>
  </si>
  <si>
    <t>21:0133:000969:0001:0001:00</t>
  </si>
  <si>
    <t>042C  :783195:00:------:--</t>
  </si>
  <si>
    <t>21:0398:001144</t>
  </si>
  <si>
    <t>21:0133:000970</t>
  </si>
  <si>
    <t>21:0133:000970:0001:0001:00</t>
  </si>
  <si>
    <t>042C  :783196:00:------:--</t>
  </si>
  <si>
    <t>21:0398:001145</t>
  </si>
  <si>
    <t>21:0133:000971</t>
  </si>
  <si>
    <t>21:0133:000971:0001:0001:00</t>
  </si>
  <si>
    <t>042C  :783197:00:------:--</t>
  </si>
  <si>
    <t>21:0398:001146</t>
  </si>
  <si>
    <t>21:0133:000972</t>
  </si>
  <si>
    <t>21:0133:000972:0001:0001:00</t>
  </si>
  <si>
    <t>042C  :783198:00:------:--</t>
  </si>
  <si>
    <t>21:0398:001147</t>
  </si>
  <si>
    <t>21:0133:000973</t>
  </si>
  <si>
    <t>21:0133:000973:0001:0001:00</t>
  </si>
  <si>
    <t>042C  :783199:00:------:--</t>
  </si>
  <si>
    <t>21:0398:001148</t>
  </si>
  <si>
    <t>21:0133:000974</t>
  </si>
  <si>
    <t>21:0133:000974:0001:0001:00</t>
  </si>
  <si>
    <t>042C  :783200:00:------:--</t>
  </si>
  <si>
    <t>21:0398:001149</t>
  </si>
  <si>
    <t>21:0133:000975</t>
  </si>
  <si>
    <t>21:0133:000975:0001:0001:00</t>
  </si>
  <si>
    <t>042C  :783201:80:783210:10</t>
  </si>
  <si>
    <t>21:0398:001150</t>
  </si>
  <si>
    <t>21:0133:000984</t>
  </si>
  <si>
    <t>21:0133:000984:0001:0001:02</t>
  </si>
  <si>
    <t>042C  :783202:00:------:--</t>
  </si>
  <si>
    <t>21:0398:001151</t>
  </si>
  <si>
    <t>21:0133:000976</t>
  </si>
  <si>
    <t>21:0133:000976:0001:0001:00</t>
  </si>
  <si>
    <t>042C  :783203:00:------:--</t>
  </si>
  <si>
    <t>21:0398:001152</t>
  </si>
  <si>
    <t>21:0133:000977</t>
  </si>
  <si>
    <t>21:0133:000977:0001:0001:00</t>
  </si>
  <si>
    <t>042C  :783204:00:------:--</t>
  </si>
  <si>
    <t>21:0398:001153</t>
  </si>
  <si>
    <t>21:0133:000978</t>
  </si>
  <si>
    <t>21:0133:000978:0001:0001:00</t>
  </si>
  <si>
    <t>042C  :783205:00:------:--</t>
  </si>
  <si>
    <t>21:0398:001154</t>
  </si>
  <si>
    <t>21:0133:000979</t>
  </si>
  <si>
    <t>21:0133:000979:0001:0001:00</t>
  </si>
  <si>
    <t>042C  :783206:00:------:--</t>
  </si>
  <si>
    <t>21:0398:001155</t>
  </si>
  <si>
    <t>21:0133:000980</t>
  </si>
  <si>
    <t>21:0133:000980:0001:0001:00</t>
  </si>
  <si>
    <t>042C  :783207:00:------:--</t>
  </si>
  <si>
    <t>21:0398:001156</t>
  </si>
  <si>
    <t>21:0133:000981</t>
  </si>
  <si>
    <t>21:0133:000981:0001:0001:00</t>
  </si>
  <si>
    <t>042C  :783208:00:------:--</t>
  </si>
  <si>
    <t>21:0398:001157</t>
  </si>
  <si>
    <t>21:0133:000982</t>
  </si>
  <si>
    <t>21:0133:000982:0001:0001:00</t>
  </si>
  <si>
    <t>042C  :783209:70:783210:10</t>
  </si>
  <si>
    <t>21:0398:001158</t>
  </si>
  <si>
    <t>21:0133:000983</t>
  </si>
  <si>
    <t>21:0133:000983:0001:0001:00</t>
  </si>
  <si>
    <t>042C  :783210:10:------:--</t>
  </si>
  <si>
    <t>21:0398:001159</t>
  </si>
  <si>
    <t>21:0133:000984:0001:0001:01</t>
  </si>
  <si>
    <t>042C  :783211:20:783210:10</t>
  </si>
  <si>
    <t>21:0398:001160</t>
  </si>
  <si>
    <t>21:0133:000984:0002:0001:00</t>
  </si>
  <si>
    <t>042C  :783212:00:------:--</t>
  </si>
  <si>
    <t>21:0398:001161</t>
  </si>
  <si>
    <t>21:0133:000985</t>
  </si>
  <si>
    <t>21:0133:000985:0001:0001:00</t>
  </si>
  <si>
    <t>042C  :783213:9B:------:--</t>
  </si>
  <si>
    <t>21:0398:001162</t>
  </si>
  <si>
    <t>042C  :783214:00:------:--</t>
  </si>
  <si>
    <t>21:0398:001163</t>
  </si>
  <si>
    <t>21:0133:000986</t>
  </si>
  <si>
    <t>21:0133:000986:0001:0001:00</t>
  </si>
  <si>
    <t>042C  :783215:00:------:--</t>
  </si>
  <si>
    <t>21:0398:001164</t>
  </si>
  <si>
    <t>21:0133:000987</t>
  </si>
  <si>
    <t>21:0133:000987:0001:0001:00</t>
  </si>
  <si>
    <t>042C  :783216:00:------:--</t>
  </si>
  <si>
    <t>21:0398:001165</t>
  </si>
  <si>
    <t>21:0133:000988</t>
  </si>
  <si>
    <t>21:0133:000988:0001:0001:00</t>
  </si>
  <si>
    <t>042C  :783217:00:------:--</t>
  </si>
  <si>
    <t>21:0398:001166</t>
  </si>
  <si>
    <t>21:0133:000989</t>
  </si>
  <si>
    <t>21:0133:000989:0001:0001:00</t>
  </si>
  <si>
    <t>042C  :783218:00:------:--</t>
  </si>
  <si>
    <t>21:0398:001167</t>
  </si>
  <si>
    <t>21:0133:000990</t>
  </si>
  <si>
    <t>21:0133:000990:0001:0001:00</t>
  </si>
  <si>
    <t>042C  :783219:00:------:--</t>
  </si>
  <si>
    <t>21:0398:001168</t>
  </si>
  <si>
    <t>21:0133:000991</t>
  </si>
  <si>
    <t>21:0133:000991:0001:0001:00</t>
  </si>
  <si>
    <t>042C  :783220:00:------:--</t>
  </si>
  <si>
    <t>21:0398:001169</t>
  </si>
  <si>
    <t>21:0133:000992</t>
  </si>
  <si>
    <t>21:0133:000992:0001:0001:00</t>
  </si>
  <si>
    <t>042C  :783221:80:783224:10</t>
  </si>
  <si>
    <t>21:0398:001170</t>
  </si>
  <si>
    <t>21:0133:000995</t>
  </si>
  <si>
    <t>21:0133:000995:0001:0001:02</t>
  </si>
  <si>
    <t>042C  :783222:00:------:--</t>
  </si>
  <si>
    <t>21:0398:001171</t>
  </si>
  <si>
    <t>21:0133:000993</t>
  </si>
  <si>
    <t>21:0133:000993:0001:0001:00</t>
  </si>
  <si>
    <t>042C  :783223:70:783224:10</t>
  </si>
  <si>
    <t>21:0398:001172</t>
  </si>
  <si>
    <t>21:0133:000994</t>
  </si>
  <si>
    <t>21:0133:000994:0001:0001:00</t>
  </si>
  <si>
    <t>042C  :783224:10:------:--</t>
  </si>
  <si>
    <t>21:0398:001173</t>
  </si>
  <si>
    <t>21:0133:000995:0001:0001:01</t>
  </si>
  <si>
    <t>042C  :783225:20:783224:10</t>
  </si>
  <si>
    <t>21:0398:001174</t>
  </si>
  <si>
    <t>21:0133:000995:0002:0001:00</t>
  </si>
  <si>
    <t>042C  :783226:00:------:--</t>
  </si>
  <si>
    <t>21:0398:001175</t>
  </si>
  <si>
    <t>21:0133:000996</t>
  </si>
  <si>
    <t>21:0133:000996:0001:0001:00</t>
  </si>
  <si>
    <t>042C  :783227:00:------:--</t>
  </si>
  <si>
    <t>21:0398:001176</t>
  </si>
  <si>
    <t>21:0133:000997</t>
  </si>
  <si>
    <t>21:0133:000997:0001:0001:00</t>
  </si>
  <si>
    <t>042C  :783228:00:------:--</t>
  </si>
  <si>
    <t>21:0398:001177</t>
  </si>
  <si>
    <t>21:0133:000998</t>
  </si>
  <si>
    <t>21:0133:000998:0001:0001:00</t>
  </si>
  <si>
    <t>042C  :783229:00:------:--</t>
  </si>
  <si>
    <t>21:0398:001178</t>
  </si>
  <si>
    <t>21:0133:000999</t>
  </si>
  <si>
    <t>21:0133:000999:0001:0001:00</t>
  </si>
  <si>
    <t>042C  :783230:00:------:--</t>
  </si>
  <si>
    <t>21:0398:001179</t>
  </si>
  <si>
    <t>21:0133:001000</t>
  </si>
  <si>
    <t>21:0133:001000:0001:0001:00</t>
  </si>
  <si>
    <t>042C  :783231:00:------:--</t>
  </si>
  <si>
    <t>21:0398:001180</t>
  </si>
  <si>
    <t>21:0133:001001</t>
  </si>
  <si>
    <t>21:0133:001001:0001:0001:00</t>
  </si>
  <si>
    <t>042C  :783232:00:------:--</t>
  </si>
  <si>
    <t>21:0398:001181</t>
  </si>
  <si>
    <t>21:0133:001002</t>
  </si>
  <si>
    <t>21:0133:001002:0001:0001:00</t>
  </si>
  <si>
    <t>042C  :783233:00:------:--</t>
  </si>
  <si>
    <t>21:0398:001182</t>
  </si>
  <si>
    <t>21:0133:001003</t>
  </si>
  <si>
    <t>21:0133:001003:0001:0001:00</t>
  </si>
  <si>
    <t>042C  :783234:00:------:--</t>
  </si>
  <si>
    <t>21:0398:001183</t>
  </si>
  <si>
    <t>21:0133:001004</t>
  </si>
  <si>
    <t>21:0133:001004:0001:0001:00</t>
  </si>
  <si>
    <t>042C  :783235:00:------:--</t>
  </si>
  <si>
    <t>21:0398:001184</t>
  </si>
  <si>
    <t>21:0133:001005</t>
  </si>
  <si>
    <t>21:0133:001005:0001:0001:00</t>
  </si>
  <si>
    <t>042C  :783236:00:------:--</t>
  </si>
  <si>
    <t>21:0398:001185</t>
  </si>
  <si>
    <t>21:0133:001006</t>
  </si>
  <si>
    <t>21:0133:001006:0001:0001:00</t>
  </si>
  <si>
    <t>042C  :783237:9G:------:--</t>
  </si>
  <si>
    <t>21:0398:001186</t>
  </si>
  <si>
    <t>042C  :783238:00:------:--</t>
  </si>
  <si>
    <t>21:0398:001187</t>
  </si>
  <si>
    <t>21:0133:001007</t>
  </si>
  <si>
    <t>21:0133:001007:0001:0001:00</t>
  </si>
  <si>
    <t>042C  :783239:00:------:--</t>
  </si>
  <si>
    <t>21:0398:001188</t>
  </si>
  <si>
    <t>21:0133:001008</t>
  </si>
  <si>
    <t>21:0133:001008:0001:0001:00</t>
  </si>
  <si>
    <t>042C  :783240:00:------:--</t>
  </si>
  <si>
    <t>21:0398:001189</t>
  </si>
  <si>
    <t>21:0133:001009</t>
  </si>
  <si>
    <t>21:0133:001009:0001:0001:00</t>
  </si>
  <si>
    <t>042C  :783241:80:783244:10</t>
  </si>
  <si>
    <t>21:0398:001190</t>
  </si>
  <si>
    <t>21:0133:001012</t>
  </si>
  <si>
    <t>21:0133:001012:0001:0001:02</t>
  </si>
  <si>
    <t>042C  :783242:00:------:--</t>
  </si>
  <si>
    <t>21:0398:001191</t>
  </si>
  <si>
    <t>21:0133:001010</t>
  </si>
  <si>
    <t>21:0133:001010:0001:0001:00</t>
  </si>
  <si>
    <t>042C  :783243:70:783244:10</t>
  </si>
  <si>
    <t>21:0398:001192</t>
  </si>
  <si>
    <t>21:0133:001011</t>
  </si>
  <si>
    <t>21:0133:001011:0001:0001:00</t>
  </si>
  <si>
    <t>042C  :783244:10:------:--</t>
  </si>
  <si>
    <t>21:0398:001193</t>
  </si>
  <si>
    <t>21:0133:001012:0001:0001:01</t>
  </si>
  <si>
    <t>042C  :783245:20:783244:10</t>
  </si>
  <si>
    <t>21:0398:001194</t>
  </si>
  <si>
    <t>21:0133:001012:0002:0001:00</t>
  </si>
  <si>
    <t>042C  :783246:00:------:--</t>
  </si>
  <si>
    <t>21:0398:001195</t>
  </si>
  <si>
    <t>21:0133:001013</t>
  </si>
  <si>
    <t>21:0133:001013:0001:0001:00</t>
  </si>
  <si>
    <t>042C  :783247:00:------:--</t>
  </si>
  <si>
    <t>21:0398:001196</t>
  </si>
  <si>
    <t>21:0133:001014</t>
  </si>
  <si>
    <t>21:0133:001014:0001:0001:00</t>
  </si>
  <si>
    <t>042C  :783248:00:------:--</t>
  </si>
  <si>
    <t>21:0398:001197</t>
  </si>
  <si>
    <t>21:0133:001015</t>
  </si>
  <si>
    <t>21:0133:001015:0001:0001:00</t>
  </si>
  <si>
    <t>042C  :783249:00:------:--</t>
  </si>
  <si>
    <t>21:0398:001198</t>
  </si>
  <si>
    <t>21:0133:001016</t>
  </si>
  <si>
    <t>21:0133:001016:0001:0001:00</t>
  </si>
  <si>
    <t>042C  :783250:00:------:--</t>
  </si>
  <si>
    <t>21:0398:001199</t>
  </si>
  <si>
    <t>21:0133:001017</t>
  </si>
  <si>
    <t>21:0133:001017:0001:0001:00</t>
  </si>
  <si>
    <t>042C  :783251:00:------:--</t>
  </si>
  <si>
    <t>21:0398:001200</t>
  </si>
  <si>
    <t>21:0133:001018</t>
  </si>
  <si>
    <t>21:0133:001018:0001:0001:00</t>
  </si>
  <si>
    <t>042C  :783252:00:------:--</t>
  </si>
  <si>
    <t>21:0398:001201</t>
  </si>
  <si>
    <t>21:0133:001019</t>
  </si>
  <si>
    <t>21:0133:001019:0001:0001:00</t>
  </si>
  <si>
    <t>042C  :783253:00:------:--</t>
  </si>
  <si>
    <t>21:0398:001202</t>
  </si>
  <si>
    <t>21:0133:001020</t>
  </si>
  <si>
    <t>21:0133:001020:0001:0001:00</t>
  </si>
  <si>
    <t>042C  :783254:9F:------:--</t>
  </si>
  <si>
    <t>21:0398:001203</t>
  </si>
  <si>
    <t>042C  :783255:00:------:--</t>
  </si>
  <si>
    <t>21:0398:001204</t>
  </si>
  <si>
    <t>21:0133:001021</t>
  </si>
  <si>
    <t>21:0133:001021:0001:0001:00</t>
  </si>
  <si>
    <t>042C  :783256:00:------:--</t>
  </si>
  <si>
    <t>21:0398:001205</t>
  </si>
  <si>
    <t>21:0133:001022</t>
  </si>
  <si>
    <t>21:0133:001022:0001:0001:00</t>
  </si>
  <si>
    <t>042C  :783257:00:------:--</t>
  </si>
  <si>
    <t>21:0398:001206</t>
  </si>
  <si>
    <t>21:0133:001023</t>
  </si>
  <si>
    <t>21:0133:001023:0001:0001:00</t>
  </si>
  <si>
    <t>042C  :783258:00:------:--</t>
  </si>
  <si>
    <t>21:0398:001207</t>
  </si>
  <si>
    <t>21:0133:001024</t>
  </si>
  <si>
    <t>21:0133:001024:0001:0001:00</t>
  </si>
  <si>
    <t>042C  :783259:00:------:--</t>
  </si>
  <si>
    <t>21:0398:001208</t>
  </si>
  <si>
    <t>21:0133:001025</t>
  </si>
  <si>
    <t>21:0133:001025:0001:0001:00</t>
  </si>
  <si>
    <t>042C  :783260:00:------:--</t>
  </si>
  <si>
    <t>21:0398:001209</t>
  </si>
  <si>
    <t>21:0133:001026</t>
  </si>
  <si>
    <t>21:0133:001026:0001:0001:00</t>
  </si>
  <si>
    <t>042C  :783261:80:783267:10</t>
  </si>
  <si>
    <t>21:0398:001210</t>
  </si>
  <si>
    <t>21:0133:001031</t>
  </si>
  <si>
    <t>21:0133:001031:0001:0001:02</t>
  </si>
  <si>
    <t>042C  :783262:00:------:--</t>
  </si>
  <si>
    <t>21:0398:001211</t>
  </si>
  <si>
    <t>21:0133:001027</t>
  </si>
  <si>
    <t>21:0133:001027:0001:0001:00</t>
  </si>
  <si>
    <t>042C  :783263:00:------:--</t>
  </si>
  <si>
    <t>21:0398:001212</t>
  </si>
  <si>
    <t>21:0133:001028</t>
  </si>
  <si>
    <t>21:0133:001028:0001:0001:00</t>
  </si>
  <si>
    <t>042C  :783264:00:------:--</t>
  </si>
  <si>
    <t>21:0398:001213</t>
  </si>
  <si>
    <t>21:0133:001029</t>
  </si>
  <si>
    <t>21:0133:001029:0001:0001:00</t>
  </si>
  <si>
    <t>042C  :783265:9F:------:--</t>
  </si>
  <si>
    <t>21:0398:001214</t>
  </si>
  <si>
    <t>042C  :783266:70:783267:10</t>
  </si>
  <si>
    <t>21:0398:001215</t>
  </si>
  <si>
    <t>21:0133:001030</t>
  </si>
  <si>
    <t>21:0133:001030:0001:0001:00</t>
  </si>
  <si>
    <t>042C  :783267:10:------:--</t>
  </si>
  <si>
    <t>21:0398:001216</t>
  </si>
  <si>
    <t>21:0133:001031:0001:0001:01</t>
  </si>
  <si>
    <t>042C  :783268:20:783267:10</t>
  </si>
  <si>
    <t>21:0398:001217</t>
  </si>
  <si>
    <t>21:0133:001031:0002:0001:00</t>
  </si>
  <si>
    <t>042C  :783269:00:------:--</t>
  </si>
  <si>
    <t>21:0398:001218</t>
  </si>
  <si>
    <t>21:0133:001032</t>
  </si>
  <si>
    <t>21:0133:001032:0001:0001:00</t>
  </si>
  <si>
    <t>042C  :783270:00:------:--</t>
  </si>
  <si>
    <t>21:0398:001219</t>
  </si>
  <si>
    <t>21:0133:001033</t>
  </si>
  <si>
    <t>21:0133:001033:0001:0001:00</t>
  </si>
  <si>
    <t>042C  :783271:00:------:--</t>
  </si>
  <si>
    <t>21:0398:001220</t>
  </si>
  <si>
    <t>21:0133:001034</t>
  </si>
  <si>
    <t>21:0133:001034:0001:0001:00</t>
  </si>
  <si>
    <t>042C  :783272:00:------:--</t>
  </si>
  <si>
    <t>21:0398:001221</t>
  </si>
  <si>
    <t>21:0133:001035</t>
  </si>
  <si>
    <t>21:0133:001035:0001:0001:00</t>
  </si>
  <si>
    <t>042C  :783273:00:------:--</t>
  </si>
  <si>
    <t>21:0398:001222</t>
  </si>
  <si>
    <t>21:0133:001036</t>
  </si>
  <si>
    <t>21:0133:001036:0001:0001:00</t>
  </si>
  <si>
    <t>042C  :783274:00:------:--</t>
  </si>
  <si>
    <t>21:0398:001223</t>
  </si>
  <si>
    <t>21:0133:001037</t>
  </si>
  <si>
    <t>21:0133:001037:0001:0001:00</t>
  </si>
  <si>
    <t>042C  :783275:00:------:--</t>
  </si>
  <si>
    <t>21:0398:001224</t>
  </si>
  <si>
    <t>21:0133:001038</t>
  </si>
  <si>
    <t>21:0133:001038:0001:0001:00</t>
  </si>
  <si>
    <t>042C  :783276:00:------:--</t>
  </si>
  <si>
    <t>21:0398:001225</t>
  </si>
  <si>
    <t>21:0133:001039</t>
  </si>
  <si>
    <t>21:0133:001039:0001:0001:00</t>
  </si>
  <si>
    <t>042C  :783277:00:------:--</t>
  </si>
  <si>
    <t>21:0398:001226</t>
  </si>
  <si>
    <t>21:0133:001040</t>
  </si>
  <si>
    <t>21:0133:001040:0001:0001:00</t>
  </si>
  <si>
    <t>042C  :783278:00:------:--</t>
  </si>
  <si>
    <t>21:0398:001227</t>
  </si>
  <si>
    <t>21:0133:001041</t>
  </si>
  <si>
    <t>21:0133:001041:0001:0001:00</t>
  </si>
  <si>
    <t>042C  :783279:00:------:--</t>
  </si>
  <si>
    <t>21:0398:001228</t>
  </si>
  <si>
    <t>21:0133:001042</t>
  </si>
  <si>
    <t>21:0133:001042:0001:0001:00</t>
  </si>
  <si>
    <t>042C  :783280:00:------:--</t>
  </si>
  <si>
    <t>21:0398:001229</t>
  </si>
  <si>
    <t>21:0133:001043</t>
  </si>
  <si>
    <t>21:0133:001043:0001:0001:00</t>
  </si>
  <si>
    <t>042C  :783281:80:783283:10</t>
  </si>
  <si>
    <t>21:0398:001230</t>
  </si>
  <si>
    <t>21:0133:001045</t>
  </si>
  <si>
    <t>21:0133:001045:0001:0001:02</t>
  </si>
  <si>
    <t>042C  :783282:70:783283:10</t>
  </si>
  <si>
    <t>21:0398:001231</t>
  </si>
  <si>
    <t>21:0133:001044</t>
  </si>
  <si>
    <t>21:0133:001044:0001:0001:00</t>
  </si>
  <si>
    <t>042C  :783283:10:------:--</t>
  </si>
  <si>
    <t>21:0398:001232</t>
  </si>
  <si>
    <t>21:0133:001045:0001:0001:01</t>
  </si>
  <si>
    <t>042C  :783284:20:783283:10</t>
  </si>
  <si>
    <t>21:0398:001233</t>
  </si>
  <si>
    <t>21:0133:001045:0002:0001:00</t>
  </si>
  <si>
    <t>042C  :783285:00:------:--</t>
  </si>
  <si>
    <t>21:0398:001234</t>
  </si>
  <si>
    <t>21:0133:001046</t>
  </si>
  <si>
    <t>21:0133:001046:0001:0001:00</t>
  </si>
  <si>
    <t>042C  :783286:00:------:--</t>
  </si>
  <si>
    <t>21:0398:001235</t>
  </si>
  <si>
    <t>21:0133:001047</t>
  </si>
  <si>
    <t>21:0133:001047:0001:0001:00</t>
  </si>
  <si>
    <t>042C  :783287:00:------:--</t>
  </si>
  <si>
    <t>21:0398:001236</t>
  </si>
  <si>
    <t>21:0133:001048</t>
  </si>
  <si>
    <t>21:0133:001048:0001:0001:00</t>
  </si>
  <si>
    <t>042C  :783288:00:------:--</t>
  </si>
  <si>
    <t>21:0398:001237</t>
  </si>
  <si>
    <t>21:0133:001049</t>
  </si>
  <si>
    <t>21:0133:001049:0001:0001:00</t>
  </si>
  <si>
    <t>042C  :783289:00:------:--</t>
  </si>
  <si>
    <t>21:0398:001238</t>
  </si>
  <si>
    <t>21:0133:001050</t>
  </si>
  <si>
    <t>21:0133:001050:0001:0001:00</t>
  </si>
  <si>
    <t>042C  :783290:00:------:--</t>
  </si>
  <si>
    <t>21:0398:001239</t>
  </si>
  <si>
    <t>21:0133:001051</t>
  </si>
  <si>
    <t>21:0133:001051:0001:0001:00</t>
  </si>
  <si>
    <t>042C  :783291:9G:------:--</t>
  </si>
  <si>
    <t>21:0398:001240</t>
  </si>
  <si>
    <t>042C  :783292:00:------:--</t>
  </si>
  <si>
    <t>21:0398:001241</t>
  </si>
  <si>
    <t>21:0133:001052</t>
  </si>
  <si>
    <t>21:0133:001052:0001:0001:00</t>
  </si>
  <si>
    <t>042C  :783293:00:------:--</t>
  </si>
  <si>
    <t>21:0398:001242</t>
  </si>
  <si>
    <t>21:0133:001053</t>
  </si>
  <si>
    <t>21:0133:001053:0001:0001:00</t>
  </si>
  <si>
    <t>042C  :783294:00:------:--</t>
  </si>
  <si>
    <t>21:0398:001243</t>
  </si>
  <si>
    <t>21:0133:001054</t>
  </si>
  <si>
    <t>21:0133:001054:0001:0001:00</t>
  </si>
  <si>
    <t>042C  :783295:00:------:--</t>
  </si>
  <si>
    <t>21:0398:001244</t>
  </si>
  <si>
    <t>21:0133:001055</t>
  </si>
  <si>
    <t>21:0133:001055:0001:0001:00</t>
  </si>
  <si>
    <t>042C  :783296:00:------:--</t>
  </si>
  <si>
    <t>21:0398:001245</t>
  </si>
  <si>
    <t>21:0133:001056</t>
  </si>
  <si>
    <t>21:0133:001056:0001:0001:00</t>
  </si>
  <si>
    <t>042C  :783297:00:------:--</t>
  </si>
  <si>
    <t>21:0398:001246</t>
  </si>
  <si>
    <t>21:0133:001057</t>
  </si>
  <si>
    <t>21:0133:001057:0001:0001:00</t>
  </si>
  <si>
    <t>042C  :783298:00:------:--</t>
  </si>
  <si>
    <t>21:0398:001247</t>
  </si>
  <si>
    <t>21:0133:001058</t>
  </si>
  <si>
    <t>21:0133:001058:0001:0001:00</t>
  </si>
  <si>
    <t>042C  :783299:00:------:--</t>
  </si>
  <si>
    <t>21:0398:001248</t>
  </si>
  <si>
    <t>21:0133:001059</t>
  </si>
  <si>
    <t>21:0133:001059:0001:0001:00</t>
  </si>
  <si>
    <t>042C  :783300:00:------:--</t>
  </si>
  <si>
    <t>21:0398:001249</t>
  </si>
  <si>
    <t>21:0133:001060</t>
  </si>
  <si>
    <t>21:0133:001060:0001:0001:00</t>
  </si>
  <si>
    <t>042C  :783301:80:783305:10</t>
  </si>
  <si>
    <t>21:0398:001250</t>
  </si>
  <si>
    <t>21:0133:001064</t>
  </si>
  <si>
    <t>21:0133:001064:0001:0001:02</t>
  </si>
  <si>
    <t>042C  :783302:00:------:--</t>
  </si>
  <si>
    <t>21:0398:001251</t>
  </si>
  <si>
    <t>21:0133:001061</t>
  </si>
  <si>
    <t>21:0133:001061:0001:0001:00</t>
  </si>
  <si>
    <t>042C  :783303:00:------:--</t>
  </si>
  <si>
    <t>21:0398:001252</t>
  </si>
  <si>
    <t>21:0133:001062</t>
  </si>
  <si>
    <t>21:0133:001062:0001:0001:00</t>
  </si>
  <si>
    <t>042C  :783304:70:783305:10</t>
  </si>
  <si>
    <t>21:0398:001253</t>
  </si>
  <si>
    <t>21:0133:001063</t>
  </si>
  <si>
    <t>21:0133:001063:0001:0001:00</t>
  </si>
  <si>
    <t>042C  :783305:10:------:--</t>
  </si>
  <si>
    <t>21:0398:001254</t>
  </si>
  <si>
    <t>21:0133:001064:0001:0001:01</t>
  </si>
  <si>
    <t>042C  :783306:20:783305:10</t>
  </si>
  <si>
    <t>21:0398:001255</t>
  </si>
  <si>
    <t>21:0133:001064:0002:0001:00</t>
  </si>
  <si>
    <t>042C  :783307:00:------:--</t>
  </si>
  <si>
    <t>21:0398:001256</t>
  </si>
  <si>
    <t>21:0133:001065</t>
  </si>
  <si>
    <t>21:0133:001065:0001:0001:00</t>
  </si>
  <si>
    <t>042C  :783308:00:------:--</t>
  </si>
  <si>
    <t>21:0398:001257</t>
  </si>
  <si>
    <t>21:0133:001066</t>
  </si>
  <si>
    <t>21:0133:001066:0001:0001:00</t>
  </si>
  <si>
    <t>042C  :783309:00:------:--</t>
  </si>
  <si>
    <t>21:0398:001258</t>
  </si>
  <si>
    <t>21:0133:001067</t>
  </si>
  <si>
    <t>21:0133:001067:0001:0001:00</t>
  </si>
  <si>
    <t>042C  :783310:00:------:--</t>
  </si>
  <si>
    <t>21:0398:001259</t>
  </si>
  <si>
    <t>21:0133:001068</t>
  </si>
  <si>
    <t>21:0133:001068:0001:0001:00</t>
  </si>
  <si>
    <t>042C  :783311:00:------:--</t>
  </si>
  <si>
    <t>21:0398:001260</t>
  </si>
  <si>
    <t>21:0133:001069</t>
  </si>
  <si>
    <t>21:0133:001069:0001:0001:00</t>
  </si>
  <si>
    <t>042C  :783312:00:------:--</t>
  </si>
  <si>
    <t>21:0398:001261</t>
  </si>
  <si>
    <t>21:0133:001070</t>
  </si>
  <si>
    <t>21:0133:001070:0001:0001:00</t>
  </si>
  <si>
    <t>042C  :783313:9H:------:--</t>
  </si>
  <si>
    <t>21:0398:001262</t>
  </si>
  <si>
    <t>042C  :783314:00:------:--</t>
  </si>
  <si>
    <t>21:0398:001263</t>
  </si>
  <si>
    <t>21:0133:001071</t>
  </si>
  <si>
    <t>21:0133:001071:0001:0001:00</t>
  </si>
  <si>
    <t>042C  :783315:00:------:--</t>
  </si>
  <si>
    <t>21:0398:001264</t>
  </si>
  <si>
    <t>21:0133:001072</t>
  </si>
  <si>
    <t>21:0133:001072:0001:0001:00</t>
  </si>
  <si>
    <t>042C  :783316:00:------:--</t>
  </si>
  <si>
    <t>21:0398:001265</t>
  </si>
  <si>
    <t>21:0133:001073</t>
  </si>
  <si>
    <t>21:0133:001073:0001:0001:00</t>
  </si>
  <si>
    <t>042C  :783317:00:------:--</t>
  </si>
  <si>
    <t>21:0398:001266</t>
  </si>
  <si>
    <t>21:0133:001074</t>
  </si>
  <si>
    <t>21:0133:001074:0001:0001:00</t>
  </si>
  <si>
    <t>042C  :783318:00:------:--</t>
  </si>
  <si>
    <t>21:0398:001267</t>
  </si>
  <si>
    <t>21:0133:001075</t>
  </si>
  <si>
    <t>21:0133:001075:0001:0001:00</t>
  </si>
  <si>
    <t>042C  :783319:00:------:--</t>
  </si>
  <si>
    <t>21:0398:001268</t>
  </si>
  <si>
    <t>21:0133:001076</t>
  </si>
  <si>
    <t>21:0133:001076:0001:0001:00</t>
  </si>
  <si>
    <t>042C  :783320:00:------:--</t>
  </si>
  <si>
    <t>21:0398:001269</t>
  </si>
  <si>
    <t>21:0133:001077</t>
  </si>
  <si>
    <t>21:0133:001077:0001:0001:00</t>
  </si>
  <si>
    <t>042C  :783321:80:783323:10</t>
  </si>
  <si>
    <t>21:0398:001270</t>
  </si>
  <si>
    <t>21:0133:001079</t>
  </si>
  <si>
    <t>21:0133:001079:0001:0001:02</t>
  </si>
  <si>
    <t>042C  :783322:70:783323:10</t>
  </si>
  <si>
    <t>21:0398:001271</t>
  </si>
  <si>
    <t>21:0133:001078</t>
  </si>
  <si>
    <t>21:0133:001078:0001:0001:00</t>
  </si>
  <si>
    <t>042C  :783323:10:------:--</t>
  </si>
  <si>
    <t>21:0398:001272</t>
  </si>
  <si>
    <t>21:0133:001079:0001:0001:01</t>
  </si>
  <si>
    <t>042C  :783324:20:783323:10</t>
  </si>
  <si>
    <t>21:0398:001273</t>
  </si>
  <si>
    <t>21:0133:001079:0002:0001:00</t>
  </si>
  <si>
    <t>042C  :783325:00:------:--</t>
  </si>
  <si>
    <t>21:0398:001274</t>
  </si>
  <si>
    <t>21:0133:001080</t>
  </si>
  <si>
    <t>21:0133:001080:0001:0001:00</t>
  </si>
  <si>
    <t>042C  :783326:00:------:--</t>
  </si>
  <si>
    <t>21:0398:001275</t>
  </si>
  <si>
    <t>21:0133:001081</t>
  </si>
  <si>
    <t>21:0133:001081:0001:0001:00</t>
  </si>
  <si>
    <t>042C  :783327:00:------:--</t>
  </si>
  <si>
    <t>21:0398:001276</t>
  </si>
  <si>
    <t>21:0133:001082</t>
  </si>
  <si>
    <t>21:0133:001082:0001:0001:00</t>
  </si>
  <si>
    <t>042C  :783328:00:------:--</t>
  </si>
  <si>
    <t>21:0398:001277</t>
  </si>
  <si>
    <t>21:0133:001083</t>
  </si>
  <si>
    <t>21:0133:001083:0001:0001:00</t>
  </si>
  <si>
    <t>042C  :783329:00:------:--</t>
  </si>
  <si>
    <t>21:0398:001278</t>
  </si>
  <si>
    <t>21:0133:001084</t>
  </si>
  <si>
    <t>21:0133:001084:0001:0001:00</t>
  </si>
  <si>
    <t>042C  :783330:00:------:--</t>
  </si>
  <si>
    <t>21:0398:001279</t>
  </si>
  <si>
    <t>21:0133:001085</t>
  </si>
  <si>
    <t>21:0133:001085:0001:0001:00</t>
  </si>
  <si>
    <t>042C  :783331:00:------:--</t>
  </si>
  <si>
    <t>21:0398:001280</t>
  </si>
  <si>
    <t>21:0133:001086</t>
  </si>
  <si>
    <t>21:0133:001086:0001:0001:00</t>
  </si>
  <si>
    <t>042C  :783332:00:------:--</t>
  </si>
  <si>
    <t>21:0398:001281</t>
  </si>
  <si>
    <t>21:0133:001087</t>
  </si>
  <si>
    <t>21:0133:001087:0001:0001:00</t>
  </si>
  <si>
    <t>042C  :783333:00:------:--</t>
  </si>
  <si>
    <t>21:0398:001282</t>
  </si>
  <si>
    <t>21:0133:001088</t>
  </si>
  <si>
    <t>21:0133:001088:0001:0001:00</t>
  </si>
  <si>
    <t>042C  :783334:00:------:--</t>
  </si>
  <si>
    <t>21:0398:001283</t>
  </si>
  <si>
    <t>21:0133:001089</t>
  </si>
  <si>
    <t>21:0133:001089:0001:0001:00</t>
  </si>
  <si>
    <t>042C  :783335:00:------:--</t>
  </si>
  <si>
    <t>21:0398:001284</t>
  </si>
  <si>
    <t>21:0133:001090</t>
  </si>
  <si>
    <t>21:0133:001090:0001:0001:00</t>
  </si>
  <si>
    <t>042C  :783336:00:------:--</t>
  </si>
  <si>
    <t>21:0398:001285</t>
  </si>
  <si>
    <t>21:0133:001091</t>
  </si>
  <si>
    <t>21:0133:001091:0001:0001:00</t>
  </si>
  <si>
    <t>042C  :783337:00:------:--</t>
  </si>
  <si>
    <t>21:0398:001286</t>
  </si>
  <si>
    <t>21:0133:001092</t>
  </si>
  <si>
    <t>21:0133:001092:0001:0001:00</t>
  </si>
  <si>
    <t>042C  :783338:00:------:--</t>
  </si>
  <si>
    <t>21:0398:001287</t>
  </si>
  <si>
    <t>21:0133:001093</t>
  </si>
  <si>
    <t>21:0133:001093:0001:0001:00</t>
  </si>
  <si>
    <t>042C  :783339:9G:------:--</t>
  </si>
  <si>
    <t>21:0398:001288</t>
  </si>
  <si>
    <t>042C  :783340:00:------:--</t>
  </si>
  <si>
    <t>21:0398:001289</t>
  </si>
  <si>
    <t>21:0133:001094</t>
  </si>
  <si>
    <t>21:0133:001094:0001:0001:00</t>
  </si>
  <si>
    <t>042C  :783341:80:783345:00</t>
  </si>
  <si>
    <t>21:0398:001290</t>
  </si>
  <si>
    <t>21:0133:001097</t>
  </si>
  <si>
    <t>21:0133:001097:0001:0001:02</t>
  </si>
  <si>
    <t>042C  :783342:70:783343:10</t>
  </si>
  <si>
    <t>21:0398:001291</t>
  </si>
  <si>
    <t>21:0133:001095</t>
  </si>
  <si>
    <t>21:0133:001095:0001:0001:00</t>
  </si>
  <si>
    <t>042C  :783343:10:------:--</t>
  </si>
  <si>
    <t>21:0398:001292</t>
  </si>
  <si>
    <t>21:0133:001096</t>
  </si>
  <si>
    <t>21:0133:001096:0001:0001:00</t>
  </si>
  <si>
    <t>042C  :783344:20:783343:10</t>
  </si>
  <si>
    <t>21:0398:001293</t>
  </si>
  <si>
    <t>21:0133:001096:0002:0001:00</t>
  </si>
  <si>
    <t>042C  :783345:00:------:--</t>
  </si>
  <si>
    <t>21:0398:001294</t>
  </si>
  <si>
    <t>21:0133:001097:0001:0001:01</t>
  </si>
  <si>
    <t>042C  :783346:00:------:--</t>
  </si>
  <si>
    <t>21:0398:001295</t>
  </si>
  <si>
    <t>21:0133:001098</t>
  </si>
  <si>
    <t>21:0133:001098:0001:0001:00</t>
  </si>
  <si>
    <t>042C  :783347:00:------:--</t>
  </si>
  <si>
    <t>21:0398:001296</t>
  </si>
  <si>
    <t>21:0133:001099</t>
  </si>
  <si>
    <t>21:0133:001099:0001:0001:00</t>
  </si>
  <si>
    <t>042C  :783348:00:------:--</t>
  </si>
  <si>
    <t>21:0398:001297</t>
  </si>
  <si>
    <t>21:0133:001100</t>
  </si>
  <si>
    <t>21:0133:001100:0001:0001:00</t>
  </si>
  <si>
    <t>042C  :783349:00:------:--</t>
  </si>
  <si>
    <t>21:0398:001298</t>
  </si>
  <si>
    <t>21:0133:001101</t>
  </si>
  <si>
    <t>21:0133:001101:0001:0001:00</t>
  </si>
  <si>
    <t>042C  :783350:00:------:--</t>
  </si>
  <si>
    <t>21:0398:001299</t>
  </si>
  <si>
    <t>21:0133:001102</t>
  </si>
  <si>
    <t>21:0133:001102:0001:0001:00</t>
  </si>
  <si>
    <t>042C  :783351:00:------:--</t>
  </si>
  <si>
    <t>21:0398:001300</t>
  </si>
  <si>
    <t>21:0133:001103</t>
  </si>
  <si>
    <t>21:0133:001103:0001:0001:00</t>
  </si>
  <si>
    <t>042C  :783352:00:------:--</t>
  </si>
  <si>
    <t>21:0398:001301</t>
  </si>
  <si>
    <t>21:0133:001104</t>
  </si>
  <si>
    <t>21:0133:001104:0001:0001:00</t>
  </si>
  <si>
    <t>042C  :783353:00:------:--</t>
  </si>
  <si>
    <t>21:0398:001302</t>
  </si>
  <si>
    <t>21:0133:001105</t>
  </si>
  <si>
    <t>21:0133:001105:0001:0001:00</t>
  </si>
  <si>
    <t>042C  :783354:00:------:--</t>
  </si>
  <si>
    <t>21:0398:001303</t>
  </si>
  <si>
    <t>21:0133:001106</t>
  </si>
  <si>
    <t>21:0133:001106:0001:0001:00</t>
  </si>
  <si>
    <t>042C  :783355:00:------:--</t>
  </si>
  <si>
    <t>21:0398:001304</t>
  </si>
  <si>
    <t>21:0133:001107</t>
  </si>
  <si>
    <t>21:0133:001107:0001:0001:00</t>
  </si>
  <si>
    <t>042C  :783356:00:------:--</t>
  </si>
  <si>
    <t>21:0398:001305</t>
  </si>
  <si>
    <t>21:0133:001108</t>
  </si>
  <si>
    <t>21:0133:001108:0001:0001:00</t>
  </si>
  <si>
    <t>042C  :783357:00:------:--</t>
  </si>
  <si>
    <t>21:0398:001306</t>
  </si>
  <si>
    <t>21:0133:001109</t>
  </si>
  <si>
    <t>21:0133:001109:0001:0001:00</t>
  </si>
  <si>
    <t>042C  :783358:9H:------:--</t>
  </si>
  <si>
    <t>21:0398:001307</t>
  </si>
  <si>
    <t>042C  :783359:00:------:--</t>
  </si>
  <si>
    <t>21:0398:001308</t>
  </si>
  <si>
    <t>21:0133:001110</t>
  </si>
  <si>
    <t>21:0133:001110:0001:0001:00</t>
  </si>
  <si>
    <t>042C  :783360:00:------:--</t>
  </si>
  <si>
    <t>21:0398:001309</t>
  </si>
  <si>
    <t>21:0133:001111</t>
  </si>
  <si>
    <t>21:0133:001111:0001:0001:00</t>
  </si>
  <si>
    <t>042C  :783361:80:783370:10</t>
  </si>
  <si>
    <t>21:0398:001310</t>
  </si>
  <si>
    <t>21:0133:001119</t>
  </si>
  <si>
    <t>21:0133:001119:0001:0001:02</t>
  </si>
  <si>
    <t>042C  :783362:00:------:--</t>
  </si>
  <si>
    <t>21:0398:001311</t>
  </si>
  <si>
    <t>21:0133:001112</t>
  </si>
  <si>
    <t>21:0133:001112:0001:0001:00</t>
  </si>
  <si>
    <t>042C  :783363:9G:------:--</t>
  </si>
  <si>
    <t>21:0398:001312</t>
  </si>
  <si>
    <t>042C  :783364:00:------:--</t>
  </si>
  <si>
    <t>21:0398:001313</t>
  </si>
  <si>
    <t>21:0133:001113</t>
  </si>
  <si>
    <t>21:0133:001113:0001:0001:00</t>
  </si>
  <si>
    <t>042C  :783365:00:------:--</t>
  </si>
  <si>
    <t>21:0398:001314</t>
  </si>
  <si>
    <t>21:0133:001114</t>
  </si>
  <si>
    <t>21:0133:001114:0001:0001:00</t>
  </si>
  <si>
    <t>042C  :783366:00:------:--</t>
  </si>
  <si>
    <t>21:0398:001315</t>
  </si>
  <si>
    <t>21:0133:001115</t>
  </si>
  <si>
    <t>21:0133:001115:0001:0001:00</t>
  </si>
  <si>
    <t>042C  :783367:00:------:--</t>
  </si>
  <si>
    <t>21:0398:001316</t>
  </si>
  <si>
    <t>21:0133:001116</t>
  </si>
  <si>
    <t>21:0133:001116:0001:0001:00</t>
  </si>
  <si>
    <t>042C  :783368:00:------:--</t>
  </si>
  <si>
    <t>21:0398:001317</t>
  </si>
  <si>
    <t>21:0133:001117</t>
  </si>
  <si>
    <t>21:0133:001117:0001:0001:00</t>
  </si>
  <si>
    <t>042C  :783369:70:783370:10</t>
  </si>
  <si>
    <t>21:0398:001318</t>
  </si>
  <si>
    <t>21:0133:001118</t>
  </si>
  <si>
    <t>21:0133:001118:0001:0001:00</t>
  </si>
  <si>
    <t>042C  :783370:10:------:--</t>
  </si>
  <si>
    <t>21:0398:001319</t>
  </si>
  <si>
    <t>21:0133:001119:0001:0001:01</t>
  </si>
  <si>
    <t>042C  :783371:20:783370:10</t>
  </si>
  <si>
    <t>21:0398:001320</t>
  </si>
  <si>
    <t>21:0133:001119:0002:0001:00</t>
  </si>
  <si>
    <t>042C  :783372:00:------:--</t>
  </si>
  <si>
    <t>21:0398:001321</t>
  </si>
  <si>
    <t>21:0133:001120</t>
  </si>
  <si>
    <t>21:0133:001120:0001:0001:00</t>
  </si>
  <si>
    <t>042C  :783373:00:------:--</t>
  </si>
  <si>
    <t>21:0398:001322</t>
  </si>
  <si>
    <t>21:0133:001121</t>
  </si>
  <si>
    <t>21:0133:001121:0001:0001:00</t>
  </si>
  <si>
    <t>042C  :783374:00:------:--</t>
  </si>
  <si>
    <t>21:0398:001323</t>
  </si>
  <si>
    <t>21:0133:001122</t>
  </si>
  <si>
    <t>21:0133:001122:0001:0001:00</t>
  </si>
  <si>
    <t>042C  :783375:00:------:--</t>
  </si>
  <si>
    <t>21:0398:001324</t>
  </si>
  <si>
    <t>21:0133:001123</t>
  </si>
  <si>
    <t>21:0133:001123:0001:0001:00</t>
  </si>
  <si>
    <t>042C  :783376:00:------:--</t>
  </si>
  <si>
    <t>21:0398:001325</t>
  </si>
  <si>
    <t>21:0133:001124</t>
  </si>
  <si>
    <t>21:0133:001124:0001:0001:00</t>
  </si>
  <si>
    <t>042C  :783377:00:------:--</t>
  </si>
  <si>
    <t>21:0398:001326</t>
  </si>
  <si>
    <t>21:0133:001125</t>
  </si>
  <si>
    <t>21:0133:001125:0001:0001:00</t>
  </si>
  <si>
    <t>042C  :783378:00:------:--</t>
  </si>
  <si>
    <t>21:0398:001327</t>
  </si>
  <si>
    <t>21:0133:001126</t>
  </si>
  <si>
    <t>21:0133:001126:0001:0001:00</t>
  </si>
  <si>
    <t>042C  :783379:00:------:--</t>
  </si>
  <si>
    <t>21:0398:001328</t>
  </si>
  <si>
    <t>21:0133:001127</t>
  </si>
  <si>
    <t>21:0133:001127:0001:0001:00</t>
  </si>
  <si>
    <t>042C  :783380:00:------:--</t>
  </si>
  <si>
    <t>21:0398:001329</t>
  </si>
  <si>
    <t>21:0133:001128</t>
  </si>
  <si>
    <t>21:0133:001128:0001:0001:00</t>
  </si>
  <si>
    <t>042C  :783381:80:783387:20</t>
  </si>
  <si>
    <t>21:0398:001330</t>
  </si>
  <si>
    <t>21:0133:001133</t>
  </si>
  <si>
    <t>21:0133:001133:0002:0001:02</t>
  </si>
  <si>
    <t>042C  :783382:00:------:--</t>
  </si>
  <si>
    <t>21:0398:001331</t>
  </si>
  <si>
    <t>21:0133:001129</t>
  </si>
  <si>
    <t>21:0133:001129:0001:0001:00</t>
  </si>
  <si>
    <t>042C  :783383:00:------:--</t>
  </si>
  <si>
    <t>21:0398:001332</t>
  </si>
  <si>
    <t>21:0133:001130</t>
  </si>
  <si>
    <t>21:0133:001130:0001:0001:00</t>
  </si>
  <si>
    <t>042C  :783384:00:------:--</t>
  </si>
  <si>
    <t>21:0398:001333</t>
  </si>
  <si>
    <t>21:0133:001131</t>
  </si>
  <si>
    <t>21:0133:001131:0001:0001:00</t>
  </si>
  <si>
    <t>042C  :783385:70:783386:10</t>
  </si>
  <si>
    <t>21:0398:001334</t>
  </si>
  <si>
    <t>21:0133:001132</t>
  </si>
  <si>
    <t>21:0133:001132:0001:0001:00</t>
  </si>
  <si>
    <t>042C  :783386:10:------:--</t>
  </si>
  <si>
    <t>21:0398:001335</t>
  </si>
  <si>
    <t>21:0133:001133:0001:0001:00</t>
  </si>
  <si>
    <t>042C  :783387:20:783386:10</t>
  </si>
  <si>
    <t>21:0398:001336</t>
  </si>
  <si>
    <t>21:0133:001133:0002:0001:01</t>
  </si>
  <si>
    <t>042C  :783388:00:------:--</t>
  </si>
  <si>
    <t>21:0398:001337</t>
  </si>
  <si>
    <t>21:0133:001134</t>
  </si>
  <si>
    <t>21:0133:001134:0001:0001:00</t>
  </si>
  <si>
    <t>042C  :783389:00:------:--</t>
  </si>
  <si>
    <t>21:0398:001338</t>
  </si>
  <si>
    <t>21:0133:001135</t>
  </si>
  <si>
    <t>21:0133:001135:0001:0001:00</t>
  </si>
  <si>
    <t>042C  :783390:00:------:--</t>
  </si>
  <si>
    <t>21:0398:001339</t>
  </si>
  <si>
    <t>21:0133:001136</t>
  </si>
  <si>
    <t>21:0133:001136:0001:0001:00</t>
  </si>
  <si>
    <t>042C  :783391:00:------:--</t>
  </si>
  <si>
    <t>21:0398:001340</t>
  </si>
  <si>
    <t>21:0133:001137</t>
  </si>
  <si>
    <t>21:0133:001137:0001:0001:00</t>
  </si>
  <si>
    <t>042C  :783392:00:------:--</t>
  </si>
  <si>
    <t>21:0398:001341</t>
  </si>
  <si>
    <t>21:0133:001138</t>
  </si>
  <si>
    <t>21:0133:001138:0001:0001:00</t>
  </si>
  <si>
    <t>042C  :783393:00:------:--</t>
  </si>
  <si>
    <t>21:0398:001342</t>
  </si>
  <si>
    <t>21:0133:001139</t>
  </si>
  <si>
    <t>21:0133:001139:0001:0001:00</t>
  </si>
  <si>
    <t>042C  :783394:00:------:--</t>
  </si>
  <si>
    <t>21:0398:001343</t>
  </si>
  <si>
    <t>21:0133:001140</t>
  </si>
  <si>
    <t>21:0133:001140:0001:0001:00</t>
  </si>
  <si>
    <t>042C  :783395:00:------:--</t>
  </si>
  <si>
    <t>21:0398:001344</t>
  </si>
  <si>
    <t>21:0133:001141</t>
  </si>
  <si>
    <t>21:0133:001141:0001:0001:00</t>
  </si>
  <si>
    <t>042C  :783396:00:------:--</t>
  </si>
  <si>
    <t>21:0398:001345</t>
  </si>
  <si>
    <t>21:0133:001142</t>
  </si>
  <si>
    <t>21:0133:001142:0001:0001:00</t>
  </si>
  <si>
    <t>042C  :783397:00:------:--</t>
  </si>
  <si>
    <t>21:0398:001346</t>
  </si>
  <si>
    <t>21:0133:001143</t>
  </si>
  <si>
    <t>21:0133:001143:0001:0001:00</t>
  </si>
  <si>
    <t>042C  :783398:9G:------:--</t>
  </si>
  <si>
    <t>21:0398:001347</t>
  </si>
  <si>
    <t>042C  :783399:00:------:--</t>
  </si>
  <si>
    <t>21:0398:001348</t>
  </si>
  <si>
    <t>21:0133:001144</t>
  </si>
  <si>
    <t>21:0133:001144:0001:0001:00</t>
  </si>
  <si>
    <t>042C  :783400:00:------:--</t>
  </si>
  <si>
    <t>21:0398:001349</t>
  </si>
  <si>
    <t>21:0133:001145</t>
  </si>
  <si>
    <t>21:0133:001145:0001:0001:00</t>
  </si>
  <si>
    <t>042C  :783401:80:783416:20</t>
  </si>
  <si>
    <t>21:0398:001350</t>
  </si>
  <si>
    <t>21:0133:001158</t>
  </si>
  <si>
    <t>21:0133:001158:0002:0001:02</t>
  </si>
  <si>
    <t>042C  :783402:00:------:--</t>
  </si>
  <si>
    <t>21:0398:001351</t>
  </si>
  <si>
    <t>21:0133:001146</t>
  </si>
  <si>
    <t>21:0133:001146:0001:0001:00</t>
  </si>
  <si>
    <t>042C  :783403:00:------:--</t>
  </si>
  <si>
    <t>21:0398:001352</t>
  </si>
  <si>
    <t>21:0133:001147</t>
  </si>
  <si>
    <t>21:0133:001147:0001:0001:00</t>
  </si>
  <si>
    <t>042C  :783404:00:------:--</t>
  </si>
  <si>
    <t>21:0398:001353</t>
  </si>
  <si>
    <t>21:0133:001148</t>
  </si>
  <si>
    <t>21:0133:001148:0001:0001:00</t>
  </si>
  <si>
    <t>042C  :783405:00:------:--</t>
  </si>
  <si>
    <t>21:0398:001354</t>
  </si>
  <si>
    <t>21:0133:001149</t>
  </si>
  <si>
    <t>21:0133:001149:0001:0001:00</t>
  </si>
  <si>
    <t>042C  :783406:00:------:--</t>
  </si>
  <si>
    <t>21:0398:001355</t>
  </si>
  <si>
    <t>21:0133:001150</t>
  </si>
  <si>
    <t>21:0133:001150:0001:0001:00</t>
  </si>
  <si>
    <t>042C  :783407:00:------:--</t>
  </si>
  <si>
    <t>21:0398:001356</t>
  </si>
  <si>
    <t>21:0133:001151</t>
  </si>
  <si>
    <t>21:0133:001151:0001:0001:00</t>
  </si>
  <si>
    <t>042C  :783408:00:------:--</t>
  </si>
  <si>
    <t>21:0398:001357</t>
  </si>
  <si>
    <t>21:0133:001152</t>
  </si>
  <si>
    <t>21:0133:001152:0001:0001:00</t>
  </si>
  <si>
    <t>042C  :783409:00:------:--</t>
  </si>
  <si>
    <t>21:0398:001358</t>
  </si>
  <si>
    <t>21:0133:001153</t>
  </si>
  <si>
    <t>21:0133:001153:0001:0001:00</t>
  </si>
  <si>
    <t>042C  :783410:00:------:--</t>
  </si>
  <si>
    <t>21:0398:001359</t>
  </si>
  <si>
    <t>21:0133:001154</t>
  </si>
  <si>
    <t>21:0133:001154:0001:0001:00</t>
  </si>
  <si>
    <t>042C  :783411:00:------:--</t>
  </si>
  <si>
    <t>21:0398:001360</t>
  </si>
  <si>
    <t>21:0133:001155</t>
  </si>
  <si>
    <t>21:0133:001155:0001:0001:00</t>
  </si>
  <si>
    <t>042C  :783412:00:------:--</t>
  </si>
  <si>
    <t>21:0398:001361</t>
  </si>
  <si>
    <t>21:0133:001156</t>
  </si>
  <si>
    <t>21:0133:001156:0001:0001:00</t>
  </si>
  <si>
    <t>042C  :783413:9G:------:--</t>
  </si>
  <si>
    <t>21:0398:001362</t>
  </si>
  <si>
    <t>042C  :783414:70:783415:10</t>
  </si>
  <si>
    <t>21:0398:001363</t>
  </si>
  <si>
    <t>21:0133:001157</t>
  </si>
  <si>
    <t>21:0133:001157:0001:0001:00</t>
  </si>
  <si>
    <t>042C  :783415:10:------:--</t>
  </si>
  <si>
    <t>21:0398:001364</t>
  </si>
  <si>
    <t>21:0133:001158:0001:0001:00</t>
  </si>
  <si>
    <t>042C  :783416:20:783415:10</t>
  </si>
  <si>
    <t>21:0398:001365</t>
  </si>
  <si>
    <t>21:0133:001158:0002:0001:01</t>
  </si>
  <si>
    <t>042C  :783417:00:------:--</t>
  </si>
  <si>
    <t>21:0398:001366</t>
  </si>
  <si>
    <t>21:0133:001159</t>
  </si>
  <si>
    <t>21:0133:001159:0001:0001:00</t>
  </si>
  <si>
    <t>042C  :783418:00:------:--</t>
  </si>
  <si>
    <t>21:0398:001367</t>
  </si>
  <si>
    <t>21:0133:001160</t>
  </si>
  <si>
    <t>21:0133:001160:0001:0001:00</t>
  </si>
  <si>
    <t>042C  :783419:00:------:--</t>
  </si>
  <si>
    <t>21:0398:001368</t>
  </si>
  <si>
    <t>21:0133:001161</t>
  </si>
  <si>
    <t>21:0133:001161:0001:0001:00</t>
  </si>
  <si>
    <t>042C  :783420:00:------:--</t>
  </si>
  <si>
    <t>21:0398:001369</t>
  </si>
  <si>
    <t>21:0133:001162</t>
  </si>
  <si>
    <t>21:0133:001162:0001:0001:00</t>
  </si>
  <si>
    <t>042C  :783421:80:783422:70</t>
  </si>
  <si>
    <t>21:0398:001370</t>
  </si>
  <si>
    <t>21:0133:001163</t>
  </si>
  <si>
    <t>21:0133:001163:0001:0001:02</t>
  </si>
  <si>
    <t>042C  :783422:70:783423:10</t>
  </si>
  <si>
    <t>21:0398:001371</t>
  </si>
  <si>
    <t>21:0133:001163:0001:0001:01</t>
  </si>
  <si>
    <t>042C  :783423:10:------:--</t>
  </si>
  <si>
    <t>21:0398:001372</t>
  </si>
  <si>
    <t>21:0133:001164</t>
  </si>
  <si>
    <t>21:0133:001164:0001:0001:00</t>
  </si>
  <si>
    <t>042C  :783424:20:783423:10</t>
  </si>
  <si>
    <t>21:0398:001373</t>
  </si>
  <si>
    <t>21:0133:001164:0002:0001:00</t>
  </si>
  <si>
    <t>042C  :783425:00:------:--</t>
  </si>
  <si>
    <t>21:0398:001374</t>
  </si>
  <si>
    <t>21:0133:001165</t>
  </si>
  <si>
    <t>21:0133:001165:0001:0001:00</t>
  </si>
  <si>
    <t>042C  :783426:00:------:--</t>
  </si>
  <si>
    <t>21:0398:001375</t>
  </si>
  <si>
    <t>21:0133:001166</t>
  </si>
  <si>
    <t>21:0133:001166:0001:0001:00</t>
  </si>
  <si>
    <t>042C  :783427:00:------:--</t>
  </si>
  <si>
    <t>21:0398:001376</t>
  </si>
  <si>
    <t>21:0133:001167</t>
  </si>
  <si>
    <t>21:0133:001167:0001:0001:00</t>
  </si>
  <si>
    <t>042C  :783428:00:------:--</t>
  </si>
  <si>
    <t>21:0398:001377</t>
  </si>
  <si>
    <t>21:0133:001168</t>
  </si>
  <si>
    <t>21:0133:001168:0001:0001:00</t>
  </si>
  <si>
    <t>042C  :783429:9G:------:--</t>
  </si>
  <si>
    <t>21:0398:001378</t>
  </si>
  <si>
    <t>042C  :783430:00:------:--</t>
  </si>
  <si>
    <t>21:0398:001379</t>
  </si>
  <si>
    <t>21:0133:001169</t>
  </si>
  <si>
    <t>21:0133:001169:0001:0001:00</t>
  </si>
  <si>
    <t>042C  :783431:00:------:--</t>
  </si>
  <si>
    <t>21:0398:001380</t>
  </si>
  <si>
    <t>21:0133:001170</t>
  </si>
  <si>
    <t>21:0133:001170:0001:0001:00</t>
  </si>
  <si>
    <t>042C  :783432:00:------:--</t>
  </si>
  <si>
    <t>21:0398:001381</t>
  </si>
  <si>
    <t>21:0133:001171</t>
  </si>
  <si>
    <t>21:0133:001171:0001:0001:00</t>
  </si>
  <si>
    <t>042C  :783433:00:------:--</t>
  </si>
  <si>
    <t>21:0398:001382</t>
  </si>
  <si>
    <t>21:0133:001172</t>
  </si>
  <si>
    <t>21:0133:001172:0001:0001:00</t>
  </si>
  <si>
    <t>042C  :783434:00:------:--</t>
  </si>
  <si>
    <t>21:0398:001383</t>
  </si>
  <si>
    <t>21:0133:001173</t>
  </si>
  <si>
    <t>21:0133:001173:0001:0001:00</t>
  </si>
  <si>
    <t>042C  :783435:00:------:--</t>
  </si>
  <si>
    <t>21:0398:001384</t>
  </si>
  <si>
    <t>21:0133:001174</t>
  </si>
  <si>
    <t>21:0133:001174:0001:0001:00</t>
  </si>
  <si>
    <t>042C  :783436:00:------:--</t>
  </si>
  <si>
    <t>21:0398:001385</t>
  </si>
  <si>
    <t>21:0133:001175</t>
  </si>
  <si>
    <t>21:0133:001175:0001:0001:00</t>
  </si>
  <si>
    <t>042C  :783437:00:------:--</t>
  </si>
  <si>
    <t>21:0398:001386</t>
  </si>
  <si>
    <t>21:0133:001176</t>
  </si>
  <si>
    <t>21:0133:001176:0001:0001:00</t>
  </si>
  <si>
    <t>042C  :783438:00:------:--</t>
  </si>
  <si>
    <t>21:0398:001387</t>
  </si>
  <si>
    <t>21:0133:001177</t>
  </si>
  <si>
    <t>21:0133:001177:0001:0001:00</t>
  </si>
  <si>
    <t>042C  :783439:00:------:--</t>
  </si>
  <si>
    <t>21:0398:001388</t>
  </si>
  <si>
    <t>21:0133:001178</t>
  </si>
  <si>
    <t>21:0133:001178:0001:0001:00</t>
  </si>
  <si>
    <t>042C  :783440:00:------:--</t>
  </si>
  <si>
    <t>21:0398:001389</t>
  </si>
  <si>
    <t>21:0133:001179</t>
  </si>
  <si>
    <t>21:0133:001179:0001:0001:00</t>
  </si>
  <si>
    <t>042C  :783441:80:783448:00</t>
  </si>
  <si>
    <t>21:0398:001390</t>
  </si>
  <si>
    <t>21:0133:001185</t>
  </si>
  <si>
    <t>21:0133:001185:0001:0001:02</t>
  </si>
  <si>
    <t>042C  :783442:00:------:--</t>
  </si>
  <si>
    <t>21:0398:001391</t>
  </si>
  <si>
    <t>21:0133:001180</t>
  </si>
  <si>
    <t>21:0133:001180:0001:0001:00</t>
  </si>
  <si>
    <t>042C  :783443:00:------:--</t>
  </si>
  <si>
    <t>21:0398:001392</t>
  </si>
  <si>
    <t>21:0133:001181</t>
  </si>
  <si>
    <t>21:0133:001181:0001:0001:00</t>
  </si>
  <si>
    <t>042C  :783444:00:------:--</t>
  </si>
  <si>
    <t>21:0398:001393</t>
  </si>
  <si>
    <t>21:0133:001182</t>
  </si>
  <si>
    <t>21:0133:001182:0001:0001:00</t>
  </si>
  <si>
    <t>042C  :783445:70:783446:10</t>
  </si>
  <si>
    <t>21:0398:001394</t>
  </si>
  <si>
    <t>21:0133:001183</t>
  </si>
  <si>
    <t>21:0133:001183:0001:0001:00</t>
  </si>
  <si>
    <t>042C  :783446:10:------:--</t>
  </si>
  <si>
    <t>21:0398:001395</t>
  </si>
  <si>
    <t>21:0133:001184</t>
  </si>
  <si>
    <t>21:0133:001184:0001:0001:00</t>
  </si>
  <si>
    <t>042C  :783447:20:783446:10</t>
  </si>
  <si>
    <t>21:0398:001396</t>
  </si>
  <si>
    <t>21:0133:001184:0002:0001:00</t>
  </si>
  <si>
    <t>042C  :783448:00:------:--</t>
  </si>
  <si>
    <t>21:0398:001397</t>
  </si>
  <si>
    <t>21:0133:001185:0001:0001:01</t>
  </si>
  <si>
    <t>042C  :783449:00:------:--</t>
  </si>
  <si>
    <t>21:0398:001398</t>
  </si>
  <si>
    <t>21:0133:001186</t>
  </si>
  <si>
    <t>21:0133:001186:0001:0001:00</t>
  </si>
  <si>
    <t>042C  :783450:00:------:--</t>
  </si>
  <si>
    <t>21:0398:001399</t>
  </si>
  <si>
    <t>21:0133:001187</t>
  </si>
  <si>
    <t>21:0133:001187:0001:0001:00</t>
  </si>
  <si>
    <t>042C  :783451:00:------:--</t>
  </si>
  <si>
    <t>21:0398:001400</t>
  </si>
  <si>
    <t>21:0133:001188</t>
  </si>
  <si>
    <t>21:0133:001188:0001:0001:00</t>
  </si>
  <si>
    <t>042C  :783452:00:------:--</t>
  </si>
  <si>
    <t>21:0398:001401</t>
  </si>
  <si>
    <t>21:0133:001189</t>
  </si>
  <si>
    <t>21:0133:001189:0001:0001:00</t>
  </si>
  <si>
    <t>042C  :783453:9H:------:--</t>
  </si>
  <si>
    <t>21:0398:001402</t>
  </si>
  <si>
    <t>042C  :783454:00:------:--</t>
  </si>
  <si>
    <t>21:0398:001403</t>
  </si>
  <si>
    <t>21:0133:001190</t>
  </si>
  <si>
    <t>21:0133:001190:0001:0001:00</t>
  </si>
  <si>
    <t>042C  :783455:00:------:--</t>
  </si>
  <si>
    <t>21:0398:001404</t>
  </si>
  <si>
    <t>21:0133:001191</t>
  </si>
  <si>
    <t>21:0133:001191:0001:0001:00</t>
  </si>
  <si>
    <t>042C  :783456:00:------:--</t>
  </si>
  <si>
    <t>21:0398:001405</t>
  </si>
  <si>
    <t>21:0133:001192</t>
  </si>
  <si>
    <t>21:0133:001192:0001:0001:00</t>
  </si>
  <si>
    <t>042C  :783457:00:------:--</t>
  </si>
  <si>
    <t>21:0398:001406</t>
  </si>
  <si>
    <t>21:0133:001193</t>
  </si>
  <si>
    <t>21:0133:001193:0001:0001:00</t>
  </si>
  <si>
    <t>042C  :783458:00:------:--</t>
  </si>
  <si>
    <t>21:0398:001407</t>
  </si>
  <si>
    <t>21:0133:001194</t>
  </si>
  <si>
    <t>21:0133:001194:0001:0001:00</t>
  </si>
  <si>
    <t>042C  :783459:00:------:--</t>
  </si>
  <si>
    <t>21:0398:001408</t>
  </si>
  <si>
    <t>21:0133:001195</t>
  </si>
  <si>
    <t>21:0133:001195:0001:0001:00</t>
  </si>
  <si>
    <t>042C  :783460:00:------:--</t>
  </si>
  <si>
    <t>21:0398:001409</t>
  </si>
  <si>
    <t>21:0133:001196</t>
  </si>
  <si>
    <t>21:0133:001196:0001:0001:00</t>
  </si>
  <si>
    <t>042C  :783461:80:783470:10</t>
  </si>
  <si>
    <t>21:0398:001410</t>
  </si>
  <si>
    <t>21:0133:001205</t>
  </si>
  <si>
    <t>21:0133:001205:0001:0001:02</t>
  </si>
  <si>
    <t>042C  :783462:00:------:--</t>
  </si>
  <si>
    <t>21:0398:001411</t>
  </si>
  <si>
    <t>21:0133:001197</t>
  </si>
  <si>
    <t>21:0133:001197:0001:0001:00</t>
  </si>
  <si>
    <t>042C  :783463:00:------:--</t>
  </si>
  <si>
    <t>21:0398:001412</t>
  </si>
  <si>
    <t>21:0133:001198</t>
  </si>
  <si>
    <t>21:0133:001198:0001:0001:00</t>
  </si>
  <si>
    <t>042C  :783464:00:------:--</t>
  </si>
  <si>
    <t>21:0398:001413</t>
  </si>
  <si>
    <t>21:0133:001199</t>
  </si>
  <si>
    <t>21:0133:001199:0001:0001:00</t>
  </si>
  <si>
    <t>042C  :783465:00:------:--</t>
  </si>
  <si>
    <t>21:0398:001414</t>
  </si>
  <si>
    <t>21:0133:001200</t>
  </si>
  <si>
    <t>21:0133:001200:0001:0001:00</t>
  </si>
  <si>
    <t>042C  :783466:00:------:--</t>
  </si>
  <si>
    <t>21:0398:001415</t>
  </si>
  <si>
    <t>21:0133:001201</t>
  </si>
  <si>
    <t>21:0133:001201:0001:0001:00</t>
  </si>
  <si>
    <t>042C  :783467:00:------:--</t>
  </si>
  <si>
    <t>21:0398:001416</t>
  </si>
  <si>
    <t>21:0133:001202</t>
  </si>
  <si>
    <t>21:0133:001202:0001:0001:00</t>
  </si>
  <si>
    <t>042C  :783468:00:------:--</t>
  </si>
  <si>
    <t>21:0398:001417</t>
  </si>
  <si>
    <t>21:0133:001203</t>
  </si>
  <si>
    <t>21:0133:001203:0001:0001:00</t>
  </si>
  <si>
    <t>042C  :783469:70:783470:10</t>
  </si>
  <si>
    <t>21:0398:001418</t>
  </si>
  <si>
    <t>21:0133:001204</t>
  </si>
  <si>
    <t>21:0133:001204:0001:0001:00</t>
  </si>
  <si>
    <t>042C  :783470:10:------:--</t>
  </si>
  <si>
    <t>21:0398:001419</t>
  </si>
  <si>
    <t>21:0133:001205:0001:0001:01</t>
  </si>
  <si>
    <t>042C  :783471:20:783470:10</t>
  </si>
  <si>
    <t>21:0398:001420</t>
  </si>
  <si>
    <t>21:0133:001205:0002:0001:00</t>
  </si>
  <si>
    <t>042C  :783472:00:------:--</t>
  </si>
  <si>
    <t>21:0398:001421</t>
  </si>
  <si>
    <t>21:0133:001206</t>
  </si>
  <si>
    <t>21:0133:001206:0001:0001:00</t>
  </si>
  <si>
    <t>042C  :783473:00:------:--</t>
  </si>
  <si>
    <t>21:0398:001422</t>
  </si>
  <si>
    <t>21:0133:001207</t>
  </si>
  <si>
    <t>21:0133:001207:0001:0001:00</t>
  </si>
  <si>
    <t>042C  :783474:00:------:--</t>
  </si>
  <si>
    <t>21:0398:001423</t>
  </si>
  <si>
    <t>21:0133:001208</t>
  </si>
  <si>
    <t>21:0133:001208:0001:0001:00</t>
  </si>
  <si>
    <t>042C  :783475:00:------:--</t>
  </si>
  <si>
    <t>21:0398:001424</t>
  </si>
  <si>
    <t>21:0133:001209</t>
  </si>
  <si>
    <t>21:0133:001209:0001:0001:00</t>
  </si>
  <si>
    <t>042C  :783476:9G:------:--</t>
  </si>
  <si>
    <t>21:0398:001425</t>
  </si>
  <si>
    <t>042C  :783477:00:------:--</t>
  </si>
  <si>
    <t>21:0398:001426</t>
  </si>
  <si>
    <t>21:0133:001210</t>
  </si>
  <si>
    <t>21:0133:001210:0001:0001:00</t>
  </si>
  <si>
    <t>042C  :783478:00:------:--</t>
  </si>
  <si>
    <t>21:0398:001427</t>
  </si>
  <si>
    <t>21:0133:001211</t>
  </si>
  <si>
    <t>21:0133:001211:0001:0001:00</t>
  </si>
  <si>
    <t>042C  :783479:00:------:--</t>
  </si>
  <si>
    <t>21:0398:001428</t>
  </si>
  <si>
    <t>21:0133:001212</t>
  </si>
  <si>
    <t>21:0133:001212:0001:0001:00</t>
  </si>
  <si>
    <t>042C  :783480:00:------:--</t>
  </si>
  <si>
    <t>21:0398:001429</t>
  </si>
  <si>
    <t>21:0133:001213</t>
  </si>
  <si>
    <t>21:0133:001213:0001:0001:00</t>
  </si>
  <si>
    <t>042C  :783481:80:783485:20</t>
  </si>
  <si>
    <t>21:0398:001430</t>
  </si>
  <si>
    <t>21:0133:001216</t>
  </si>
  <si>
    <t>21:0133:001216:0002:0001:02</t>
  </si>
  <si>
    <t>042C  :783482:00:------:--</t>
  </si>
  <si>
    <t>21:0398:001431</t>
  </si>
  <si>
    <t>21:0133:001214</t>
  </si>
  <si>
    <t>21:0133:001214:0001:0001:00</t>
  </si>
  <si>
    <t>042C  :783483:70:783484:10</t>
  </si>
  <si>
    <t>21:0398:001432</t>
  </si>
  <si>
    <t>21:0133:001215</t>
  </si>
  <si>
    <t>21:0133:001215:0001:0001:00</t>
  </si>
  <si>
    <t>042C  :783484:10:------:--</t>
  </si>
  <si>
    <t>21:0398:001433</t>
  </si>
  <si>
    <t>21:0133:001216:0001:0001:00</t>
  </si>
  <si>
    <t>042C  :783485:20:783484:10</t>
  </si>
  <si>
    <t>21:0398:001434</t>
  </si>
  <si>
    <t>21:0133:001216:0002:0001:01</t>
  </si>
  <si>
    <t>042C  :783486:00:------:--</t>
  </si>
  <si>
    <t>21:0398:001435</t>
  </si>
  <si>
    <t>21:0133:001217</t>
  </si>
  <si>
    <t>21:0133:001217:0001:0001:00</t>
  </si>
  <si>
    <t>042C  :783487:00:------:--</t>
  </si>
  <si>
    <t>21:0398:001436</t>
  </si>
  <si>
    <t>21:0133:001218</t>
  </si>
  <si>
    <t>21:0133:001218:0001:0001:00</t>
  </si>
  <si>
    <t>042C  :783488:00:------:--</t>
  </si>
  <si>
    <t>21:0398:001437</t>
  </si>
  <si>
    <t>21:0133:001219</t>
  </si>
  <si>
    <t>21:0133:001219:0001:0001:00</t>
  </si>
  <si>
    <t>042C  :783489:00:------:--</t>
  </si>
  <si>
    <t>21:0398:001438</t>
  </si>
  <si>
    <t>21:0133:001220</t>
  </si>
  <si>
    <t>21:0133:001220:0001:0001:00</t>
  </si>
  <si>
    <t>042C  :783490:00:------:--</t>
  </si>
  <si>
    <t>21:0398:001439</t>
  </si>
  <si>
    <t>21:0133:001221</t>
  </si>
  <si>
    <t>21:0133:001221:0001:0001:00</t>
  </si>
  <si>
    <t>042C  :783491:00:------:--</t>
  </si>
  <si>
    <t>21:0398:001440</t>
  </si>
  <si>
    <t>21:0133:001222</t>
  </si>
  <si>
    <t>21:0133:001222:0001:0001:00</t>
  </si>
  <si>
    <t>042C  :783492:00:------:--</t>
  </si>
  <si>
    <t>21:0398:001441</t>
  </si>
  <si>
    <t>21:0133:001223</t>
  </si>
  <si>
    <t>21:0133:001223:0001:0001:00</t>
  </si>
  <si>
    <t>042C  :783493:9G:------:--</t>
  </si>
  <si>
    <t>21:0398:001442</t>
  </si>
  <si>
    <t>042C  :783494:00:------:--</t>
  </si>
  <si>
    <t>21:0398:001443</t>
  </si>
  <si>
    <t>21:0133:001224</t>
  </si>
  <si>
    <t>21:0133:001224:0001:0001:00</t>
  </si>
  <si>
    <t>042C  :783495:00:------:--</t>
  </si>
  <si>
    <t>21:0398:001444</t>
  </si>
  <si>
    <t>21:0133:001225</t>
  </si>
  <si>
    <t>21:0133:001225:0001:0001:00</t>
  </si>
  <si>
    <t>042C  :783496:00:------:--</t>
  </si>
  <si>
    <t>21:0398:001445</t>
  </si>
  <si>
    <t>21:0133:001226</t>
  </si>
  <si>
    <t>21:0133:001226:0001:0001:00</t>
  </si>
  <si>
    <t>042C  :783497:00:------:--</t>
  </si>
  <si>
    <t>21:0398:001446</t>
  </si>
  <si>
    <t>21:0133:001227</t>
  </si>
  <si>
    <t>21:0133:001227:0001:0001:00</t>
  </si>
  <si>
    <t>042C  :783498:00:------:--</t>
  </si>
  <si>
    <t>21:0398:001447</t>
  </si>
  <si>
    <t>21:0133:001228</t>
  </si>
  <si>
    <t>21:0133:001228:0001:0001:00</t>
  </si>
  <si>
    <t>042C  :783499:00:------:--</t>
  </si>
  <si>
    <t>21:0398:001448</t>
  </si>
  <si>
    <t>21:0133:001229</t>
  </si>
  <si>
    <t>21:0133:001229:0001:0001:00</t>
  </si>
  <si>
    <t>042C  :783500:00:------:--</t>
  </si>
  <si>
    <t>21:0398:001449</t>
  </si>
  <si>
    <t>21:0133:001230</t>
  </si>
  <si>
    <t>21:0133:001230:0001:0001:00</t>
  </si>
  <si>
    <t>042C  :783501:80:783504:10</t>
  </si>
  <si>
    <t>21:0398:001450</t>
  </si>
  <si>
    <t>21:0133:001232</t>
  </si>
  <si>
    <t>21:0133:001232:0001:0001:02</t>
  </si>
  <si>
    <t>042C  :783502:9B:------:--</t>
  </si>
  <si>
    <t>21:0398:001451</t>
  </si>
  <si>
    <t>042C  :783503:70:783504:10</t>
  </si>
  <si>
    <t>21:0398:001452</t>
  </si>
  <si>
    <t>21:0133:001231</t>
  </si>
  <si>
    <t>21:0133:001231:0001:0001:00</t>
  </si>
  <si>
    <t>042C  :783504:10:------:--</t>
  </si>
  <si>
    <t>21:0398:001453</t>
  </si>
  <si>
    <t>21:0133:001232:0001:0001:01</t>
  </si>
  <si>
    <t>042C  :783505:20:783504:10</t>
  </si>
  <si>
    <t>21:0398:001454</t>
  </si>
  <si>
    <t>21:0133:001232:0002:0001:00</t>
  </si>
  <si>
    <t>042C  :783506:00:------:--</t>
  </si>
  <si>
    <t>21:0398:001455</t>
  </si>
  <si>
    <t>21:0133:001233</t>
  </si>
  <si>
    <t>21:0133:001233:0001:0001:00</t>
  </si>
  <si>
    <t>042F  :781001:80:781008:20</t>
  </si>
  <si>
    <t>21:0398:001456</t>
  </si>
  <si>
    <t>21:0133:001238</t>
  </si>
  <si>
    <t>21:0133:001238:0002:0001:02</t>
  </si>
  <si>
    <t>042F  :781002:00:------:--</t>
  </si>
  <si>
    <t>21:0398:001457</t>
  </si>
  <si>
    <t>21:0133:001234</t>
  </si>
  <si>
    <t>21:0133:001234:0001:0001:00</t>
  </si>
  <si>
    <t>042F  :781003:00:------:--</t>
  </si>
  <si>
    <t>21:0398:001458</t>
  </si>
  <si>
    <t>21:0133:001235</t>
  </si>
  <si>
    <t>21:0133:001235:0001:0001:00</t>
  </si>
  <si>
    <t>042F  :781004:00:------:--</t>
  </si>
  <si>
    <t>21:0398:001459</t>
  </si>
  <si>
    <t>21:0133:001236</t>
  </si>
  <si>
    <t>21:0133:001236:0001:0001:00</t>
  </si>
  <si>
    <t>042F  :781005:70:781006:10</t>
  </si>
  <si>
    <t>21:0398:001460</t>
  </si>
  <si>
    <t>21:0133:001237</t>
  </si>
  <si>
    <t>21:0133:001237:0001:0001:00</t>
  </si>
  <si>
    <t>042F  :781006:10:------:--</t>
  </si>
  <si>
    <t>21:0398:001461</t>
  </si>
  <si>
    <t>21:0133:001238:0001:0001:00</t>
  </si>
  <si>
    <t>042F  :781007:9B:------:--</t>
  </si>
  <si>
    <t>21:0398:001462</t>
  </si>
  <si>
    <t>042F  :781008:20:781006:10</t>
  </si>
  <si>
    <t>21:0398:001463</t>
  </si>
  <si>
    <t>21:0133:001238:0002:0001:01</t>
  </si>
  <si>
    <t>042F  :781009:00:------:--</t>
  </si>
  <si>
    <t>21:0398:001464</t>
  </si>
  <si>
    <t>21:0133:001239</t>
  </si>
  <si>
    <t>21:0133:001239:0001:0001:00</t>
  </si>
  <si>
    <t>042F  :781010:00:------:--</t>
  </si>
  <si>
    <t>21:0398:001465</t>
  </si>
  <si>
    <t>21:0133:001240</t>
  </si>
  <si>
    <t>21:0133:001240:0001:0001:00</t>
  </si>
  <si>
    <t>042F  :781011:00:------:--</t>
  </si>
  <si>
    <t>21:0398:001466</t>
  </si>
  <si>
    <t>21:0133:001241</t>
  </si>
  <si>
    <t>21:0133:001241:0001:0001:00</t>
  </si>
  <si>
    <t>042F  :781012:00:------:--</t>
  </si>
  <si>
    <t>21:0398:001467</t>
  </si>
  <si>
    <t>21:0133:001242</t>
  </si>
  <si>
    <t>21:0133:001242:0001:0001:00</t>
  </si>
  <si>
    <t>042F  :781013:00:------:--</t>
  </si>
  <si>
    <t>21:0398:001468</t>
  </si>
  <si>
    <t>21:0133:001243</t>
  </si>
  <si>
    <t>21:0133:001243:0001:0001:00</t>
  </si>
  <si>
    <t>042F  :781014:00:------:--</t>
  </si>
  <si>
    <t>21:0398:001469</t>
  </si>
  <si>
    <t>21:0133:001244</t>
  </si>
  <si>
    <t>21:0133:001244:0001:0001:00</t>
  </si>
  <si>
    <t>042F  :781015:00:------:--</t>
  </si>
  <si>
    <t>21:0398:001470</t>
  </si>
  <si>
    <t>21:0133:001245</t>
  </si>
  <si>
    <t>21:0133:001245:0001:0001:00</t>
  </si>
  <si>
    <t>042F  :781016:00:------:--</t>
  </si>
  <si>
    <t>21:0398:001471</t>
  </si>
  <si>
    <t>21:0133:001246</t>
  </si>
  <si>
    <t>21:0133:001246:0001:0001:00</t>
  </si>
  <si>
    <t>042F  :781017:00:------:--</t>
  </si>
  <si>
    <t>21:0398:001472</t>
  </si>
  <si>
    <t>21:0133:001247</t>
  </si>
  <si>
    <t>21:0133:001247:0001:0001:00</t>
  </si>
  <si>
    <t>042F  :781018:00:------:--</t>
  </si>
  <si>
    <t>21:0398:001473</t>
  </si>
  <si>
    <t>21:0133:001248</t>
  </si>
  <si>
    <t>21:0133:001248:0001:0001:00</t>
  </si>
  <si>
    <t>042F  :781019:00:------:--</t>
  </si>
  <si>
    <t>21:0398:001474</t>
  </si>
  <si>
    <t>21:0133:001249</t>
  </si>
  <si>
    <t>21:0133:001249:0001:0001:00</t>
  </si>
  <si>
    <t>042F  :781020:00:------:--</t>
  </si>
  <si>
    <t>21:0398:001475</t>
  </si>
  <si>
    <t>21:0133:001250</t>
  </si>
  <si>
    <t>21:0133:001250:0001:0001:00</t>
  </si>
  <si>
    <t>042F  :781021:80:781025:20</t>
  </si>
  <si>
    <t>21:0398:001476</t>
  </si>
  <si>
    <t>21:0133:001253</t>
  </si>
  <si>
    <t>21:0133:001253:0002:0001:02</t>
  </si>
  <si>
    <t>042F  :781022:00:------:--</t>
  </si>
  <si>
    <t>21:0398:001477</t>
  </si>
  <si>
    <t>21:0133:001251</t>
  </si>
  <si>
    <t>21:0133:001251:0001:0001:00</t>
  </si>
  <si>
    <t>042F  :781023:70:781024:10</t>
  </si>
  <si>
    <t>21:0398:001478</t>
  </si>
  <si>
    <t>21:0133:001252</t>
  </si>
  <si>
    <t>21:0133:001252:0001:0001:00</t>
  </si>
  <si>
    <t>042F  :781024:10:------:--</t>
  </si>
  <si>
    <t>21:0398:001479</t>
  </si>
  <si>
    <t>21:0133:001253:0001:0001:00</t>
  </si>
  <si>
    <t>042F  :781025:20:781024:10</t>
  </si>
  <si>
    <t>21:0398:001480</t>
  </si>
  <si>
    <t>21:0133:001253:0002:0001:01</t>
  </si>
  <si>
    <t>042F  :781026:00:------:--</t>
  </si>
  <si>
    <t>21:0398:001481</t>
  </si>
  <si>
    <t>21:0133:001254</t>
  </si>
  <si>
    <t>21:0133:001254:0001:0001:00</t>
  </si>
  <si>
    <t>042F  :781027:00:------:--</t>
  </si>
  <si>
    <t>21:0398:001482</t>
  </si>
  <si>
    <t>21:0133:001255</t>
  </si>
  <si>
    <t>21:0133:001255:0001:0001:00</t>
  </si>
  <si>
    <t>042F  :781028:00:------:--</t>
  </si>
  <si>
    <t>21:0398:001483</t>
  </si>
  <si>
    <t>21:0133:001256</t>
  </si>
  <si>
    <t>21:0133:001256:0001:0001:00</t>
  </si>
  <si>
    <t>042F  :781029:00:------:--</t>
  </si>
  <si>
    <t>21:0398:001484</t>
  </si>
  <si>
    <t>21:0133:001257</t>
  </si>
  <si>
    <t>21:0133:001257:0001:0001:00</t>
  </si>
  <si>
    <t>042F  :781030:00:------:--</t>
  </si>
  <si>
    <t>21:0398:001485</t>
  </si>
  <si>
    <t>21:0133:001258</t>
  </si>
  <si>
    <t>21:0133:001258:0001:0001:00</t>
  </si>
  <si>
    <t>042F  :781031:00:------:--</t>
  </si>
  <si>
    <t>21:0398:001486</t>
  </si>
  <si>
    <t>21:0133:001259</t>
  </si>
  <si>
    <t>21:0133:001259:0001:0001:00</t>
  </si>
  <si>
    <t>042F  :781032:00:------:--</t>
  </si>
  <si>
    <t>21:0398:001487</t>
  </si>
  <si>
    <t>21:0133:001260</t>
  </si>
  <si>
    <t>21:0133:001260:0001:0001:00</t>
  </si>
  <si>
    <t>042F  :781033:00:------:--</t>
  </si>
  <si>
    <t>21:0398:001488</t>
  </si>
  <si>
    <t>21:0133:001261</t>
  </si>
  <si>
    <t>21:0133:001261:0001:0001:00</t>
  </si>
  <si>
    <t>042F  :781034:00:------:--</t>
  </si>
  <si>
    <t>21:0398:001489</t>
  </si>
  <si>
    <t>21:0133:001262</t>
  </si>
  <si>
    <t>21:0133:001262:0001:0001:00</t>
  </si>
  <si>
    <t>042F  :781035:00:------:--</t>
  </si>
  <si>
    <t>21:0398:001490</t>
  </si>
  <si>
    <t>21:0133:001263</t>
  </si>
  <si>
    <t>21:0133:001263:0001:0001:00</t>
  </si>
  <si>
    <t>042F  :781036:00:------:--</t>
  </si>
  <si>
    <t>21:0398:001491</t>
  </si>
  <si>
    <t>21:0133:001264</t>
  </si>
  <si>
    <t>21:0133:001264:0001:0001:00</t>
  </si>
  <si>
    <t>042F  :781037:9G:------:--</t>
  </si>
  <si>
    <t>21:0398:001492</t>
  </si>
  <si>
    <t>042F  :781038:00:------:--</t>
  </si>
  <si>
    <t>21:0398:001493</t>
  </si>
  <si>
    <t>21:0133:001265</t>
  </si>
  <si>
    <t>21:0133:001265:0001:0001:00</t>
  </si>
  <si>
    <t>042F  :781039:00:------:--</t>
  </si>
  <si>
    <t>21:0398:001494</t>
  </si>
  <si>
    <t>21:0133:001266</t>
  </si>
  <si>
    <t>21:0133:001266:0001:0001:00</t>
  </si>
  <si>
    <t>042F  :781040:00:------:--</t>
  </si>
  <si>
    <t>21:0398:001495</t>
  </si>
  <si>
    <t>21:0133:001267</t>
  </si>
  <si>
    <t>21:0133:001267:0001:0001:00</t>
  </si>
  <si>
    <t>042F  :781041:80:781049:70</t>
  </si>
  <si>
    <t>21:0398:001496</t>
  </si>
  <si>
    <t>21:0133:001275</t>
  </si>
  <si>
    <t>21:0133:001275:0001:0001:02</t>
  </si>
  <si>
    <t>042F  :781042:00:------:--</t>
  </si>
  <si>
    <t>21:0398:001497</t>
  </si>
  <si>
    <t>21:0133:001268</t>
  </si>
  <si>
    <t>21:0133:001268:0001:0001:00</t>
  </si>
  <si>
    <t>042F  :781043:00:------:--</t>
  </si>
  <si>
    <t>21:0398:001498</t>
  </si>
  <si>
    <t>21:0133:001269</t>
  </si>
  <si>
    <t>21:0133:001269:0001:0001:00</t>
  </si>
  <si>
    <t>042F  :781044:00:------:--</t>
  </si>
  <si>
    <t>21:0398:001499</t>
  </si>
  <si>
    <t>21:0133:001270</t>
  </si>
  <si>
    <t>21:0133:001270:0001:0001:00</t>
  </si>
  <si>
    <t>042F  :781045:00:------:--</t>
  </si>
  <si>
    <t>21:0398:001500</t>
  </si>
  <si>
    <t>21:0133:001271</t>
  </si>
  <si>
    <t>21:0133:001271:0001:0001:00</t>
  </si>
  <si>
    <t>042F  :781046:00:------:--</t>
  </si>
  <si>
    <t>21:0398:001501</t>
  </si>
  <si>
    <t>21:0133:001272</t>
  </si>
  <si>
    <t>21:0133:001272:0001:0001:00</t>
  </si>
  <si>
    <t>042F  :781047:00:------:--</t>
  </si>
  <si>
    <t>21:0398:001502</t>
  </si>
  <si>
    <t>21:0133:001273</t>
  </si>
  <si>
    <t>21:0133:001273:0001:0001:00</t>
  </si>
  <si>
    <t>042F  :781048:00:------:--</t>
  </si>
  <si>
    <t>21:0398:001503</t>
  </si>
  <si>
    <t>21:0133:001274</t>
  </si>
  <si>
    <t>21:0133:001274:0001:0001:00</t>
  </si>
  <si>
    <t>042F  :781049:70:781050:10</t>
  </si>
  <si>
    <t>21:0398:001504</t>
  </si>
  <si>
    <t>21:0133:001275:0001:0001:01</t>
  </si>
  <si>
    <t>042F  :781050:10:------:--</t>
  </si>
  <si>
    <t>21:0398:001505</t>
  </si>
  <si>
    <t>21:0133:001276</t>
  </si>
  <si>
    <t>21:0133:001276:0001:0001:00</t>
  </si>
  <si>
    <t>042F  :781051:20:781050:10</t>
  </si>
  <si>
    <t>21:0398:001506</t>
  </si>
  <si>
    <t>21:0133:001276:0002:0001:00</t>
  </si>
  <si>
    <t>042F  :781052:9H:------:--</t>
  </si>
  <si>
    <t>21:0398:001507</t>
  </si>
  <si>
    <t>042F  :781053:00:------:--</t>
  </si>
  <si>
    <t>21:0398:001508</t>
  </si>
  <si>
    <t>21:0133:001277</t>
  </si>
  <si>
    <t>21:0133:001277:0001:0001:00</t>
  </si>
  <si>
    <t>042F  :781054:00:------:--</t>
  </si>
  <si>
    <t>21:0398:001509</t>
  </si>
  <si>
    <t>21:0133:001278</t>
  </si>
  <si>
    <t>21:0133:001278:0001:0001:00</t>
  </si>
  <si>
    <t>042F  :781055:00:------:--</t>
  </si>
  <si>
    <t>21:0398:001510</t>
  </si>
  <si>
    <t>21:0133:001279</t>
  </si>
  <si>
    <t>21:0133:001279:0001:0001:00</t>
  </si>
  <si>
    <t>042F  :781056:00:------:--</t>
  </si>
  <si>
    <t>21:0398:001511</t>
  </si>
  <si>
    <t>21:0133:001280</t>
  </si>
  <si>
    <t>21:0133:001280:0001:0001:00</t>
  </si>
  <si>
    <t>042F  :781057:00:------:--</t>
  </si>
  <si>
    <t>21:0398:001512</t>
  </si>
  <si>
    <t>21:0133:001281</t>
  </si>
  <si>
    <t>21:0133:001281:0001:0001:00</t>
  </si>
  <si>
    <t>042F  :781058:00:------:--</t>
  </si>
  <si>
    <t>21:0398:001513</t>
  </si>
  <si>
    <t>21:0133:001282</t>
  </si>
  <si>
    <t>21:0133:001282:0001:0001:00</t>
  </si>
  <si>
    <t>042F  :781059:00:------:--</t>
  </si>
  <si>
    <t>21:0398:001514</t>
  </si>
  <si>
    <t>21:0133:001283</t>
  </si>
  <si>
    <t>21:0133:001283:0001:0001:00</t>
  </si>
  <si>
    <t>042F  :781060:00:------:--</t>
  </si>
  <si>
    <t>21:0398:001515</t>
  </si>
  <si>
    <t>21:0133:001284</t>
  </si>
  <si>
    <t>21:0133:001284:0001:0001:00</t>
  </si>
  <si>
    <t>042F  :781061:80:781065:10</t>
  </si>
  <si>
    <t>21:0398:001516</t>
  </si>
  <si>
    <t>21:0133:001288</t>
  </si>
  <si>
    <t>21:0133:001288:0001:0001:02</t>
  </si>
  <si>
    <t>042F  :781062:00:------:--</t>
  </si>
  <si>
    <t>21:0398:001517</t>
  </si>
  <si>
    <t>21:0133:001285</t>
  </si>
  <si>
    <t>21:0133:001285:0001:0001:00</t>
  </si>
  <si>
    <t>042F  :781063:00:------:--</t>
  </si>
  <si>
    <t>21:0398:001518</t>
  </si>
  <si>
    <t>21:0133:001286</t>
  </si>
  <si>
    <t>21:0133:001286:0001:0001:00</t>
  </si>
  <si>
    <t>042F  :781064:70:781065:10</t>
  </si>
  <si>
    <t>21:0398:001519</t>
  </si>
  <si>
    <t>21:0133:001287</t>
  </si>
  <si>
    <t>21:0133:001287:0001:0001:00</t>
  </si>
  <si>
    <t>042F  :781065:10:------:--</t>
  </si>
  <si>
    <t>21:0398:001520</t>
  </si>
  <si>
    <t>21:0133:001288:0001:0001:01</t>
  </si>
  <si>
    <t>042F  :781066:20:781065:10</t>
  </si>
  <si>
    <t>21:0398:001521</t>
  </si>
  <si>
    <t>21:0133:001288:0002:0001:00</t>
  </si>
  <si>
    <t>042F  :781067:00:------:--</t>
  </si>
  <si>
    <t>21:0398:001522</t>
  </si>
  <si>
    <t>21:0133:001289</t>
  </si>
  <si>
    <t>21:0133:001289:0001:0001:00</t>
  </si>
  <si>
    <t>042F  :781068:00:------:--</t>
  </si>
  <si>
    <t>21:0398:001523</t>
  </si>
  <si>
    <t>21:0133:001290</t>
  </si>
  <si>
    <t>21:0133:001290:0001:0001:00</t>
  </si>
  <si>
    <t>042F  :781069:00:------:--</t>
  </si>
  <si>
    <t>21:0398:001524</t>
  </si>
  <si>
    <t>21:0133:001291</t>
  </si>
  <si>
    <t>21:0133:001291:0001:0001:00</t>
  </si>
  <si>
    <t>042F  :781070:00:------:--</t>
  </si>
  <si>
    <t>21:0398:001525</t>
  </si>
  <si>
    <t>21:0133:001292</t>
  </si>
  <si>
    <t>21:0133:001292:0001:0001:00</t>
  </si>
  <si>
    <t>042F  :781071:9H:------:--</t>
  </si>
  <si>
    <t>21:0398:001526</t>
  </si>
  <si>
    <t>042F  :781072:00:------:--</t>
  </si>
  <si>
    <t>21:0398:001527</t>
  </si>
  <si>
    <t>21:0133:001293</t>
  </si>
  <si>
    <t>21:0133:001293:0001:0001:00</t>
  </si>
  <si>
    <t>042F  :781073:00:------:--</t>
  </si>
  <si>
    <t>21:0398:001528</t>
  </si>
  <si>
    <t>21:0133:001294</t>
  </si>
  <si>
    <t>21:0133:001294:0001:0001:00</t>
  </si>
  <si>
    <t>042F  :781074:00:------:--</t>
  </si>
  <si>
    <t>21:0398:001529</t>
  </si>
  <si>
    <t>21:0133:001295</t>
  </si>
  <si>
    <t>21:0133:001295:0001:0001:00</t>
  </si>
  <si>
    <t>042F  :781075:00:------:--</t>
  </si>
  <si>
    <t>21:0398:001530</t>
  </si>
  <si>
    <t>21:0133:001296</t>
  </si>
  <si>
    <t>21:0133:001296:0001:0001:00</t>
  </si>
  <si>
    <t>042F  :781076:00:------:--</t>
  </si>
  <si>
    <t>21:0398:001531</t>
  </si>
  <si>
    <t>21:0133:001297</t>
  </si>
  <si>
    <t>21:0133:001297:0001:0001:00</t>
  </si>
  <si>
    <t>042F  :781077:00:------:--</t>
  </si>
  <si>
    <t>21:0398:001532</t>
  </si>
  <si>
    <t>21:0133:001298</t>
  </si>
  <si>
    <t>21:0133:001298:0001:0001:00</t>
  </si>
  <si>
    <t>042F  :781078:00:------:--</t>
  </si>
  <si>
    <t>21:0398:001533</t>
  </si>
  <si>
    <t>21:0133:001299</t>
  </si>
  <si>
    <t>21:0133:001299:0001:0001:00</t>
  </si>
  <si>
    <t>042F  :781079:00:------:--</t>
  </si>
  <si>
    <t>21:0398:001534</t>
  </si>
  <si>
    <t>21:0133:001300</t>
  </si>
  <si>
    <t>21:0133:001300:0001:0001:00</t>
  </si>
  <si>
    <t>042F  :781080:00:------:--</t>
  </si>
  <si>
    <t>21:0398:001535</t>
  </si>
  <si>
    <t>21:0133:001301</t>
  </si>
  <si>
    <t>21:0133:001301:0001:0001:00</t>
  </si>
  <si>
    <t>042F  :781081:80:781084:10</t>
  </si>
  <si>
    <t>21:0398:001536</t>
  </si>
  <si>
    <t>21:0133:001304</t>
  </si>
  <si>
    <t>21:0133:001304:0001:0001:02</t>
  </si>
  <si>
    <t>042F  :781082:00:------:--</t>
  </si>
  <si>
    <t>21:0398:001537</t>
  </si>
  <si>
    <t>21:0133:001302</t>
  </si>
  <si>
    <t>21:0133:001302:0001:0001:00</t>
  </si>
  <si>
    <t>042F  :781083:70:781084:10</t>
  </si>
  <si>
    <t>21:0398:001538</t>
  </si>
  <si>
    <t>21:0133:001303</t>
  </si>
  <si>
    <t>21:0133:001303:0001:0001:00</t>
  </si>
  <si>
    <t>042F  :781084:10:------:--</t>
  </si>
  <si>
    <t>21:0398:001539</t>
  </si>
  <si>
    <t>21:0133:001304:0001:0001:01</t>
  </si>
  <si>
    <t>042F  :781085:20:781084:10</t>
  </si>
  <si>
    <t>21:0398:001540</t>
  </si>
  <si>
    <t>21:0133:001304:0002:0001:00</t>
  </si>
  <si>
    <t>042F  :781086:00:------:--</t>
  </si>
  <si>
    <t>21:0398:001541</t>
  </si>
  <si>
    <t>21:0133:001305</t>
  </si>
  <si>
    <t>21:0133:001305:0001:0001:00</t>
  </si>
  <si>
    <t>042F  :781087:00:------:--</t>
  </si>
  <si>
    <t>21:0398:001542</t>
  </si>
  <si>
    <t>21:0133:001306</t>
  </si>
  <si>
    <t>21:0133:001306:0001:0001:00</t>
  </si>
  <si>
    <t>042F  :781088:00:------:--</t>
  </si>
  <si>
    <t>21:0398:001543</t>
  </si>
  <si>
    <t>21:0133:001307</t>
  </si>
  <si>
    <t>21:0133:001307:0001:0001:00</t>
  </si>
  <si>
    <t>042F  :781089:00:------:--</t>
  </si>
  <si>
    <t>21:0398:001544</t>
  </si>
  <si>
    <t>21:0133:001308</t>
  </si>
  <si>
    <t>21:0133:001308:0001:0001:00</t>
  </si>
  <si>
    <t>042F  :781090:9H:------:--</t>
  </si>
  <si>
    <t>21:0398:001545</t>
  </si>
  <si>
    <t>042F  :781091:00:------:--</t>
  </si>
  <si>
    <t>21:0398:001546</t>
  </si>
  <si>
    <t>21:0133:001309</t>
  </si>
  <si>
    <t>21:0133:001309:0001:0001:00</t>
  </si>
  <si>
    <t>042F  :781092:00:------:--</t>
  </si>
  <si>
    <t>21:0398:001547</t>
  </si>
  <si>
    <t>21:0133:001310</t>
  </si>
  <si>
    <t>21:0133:001310:0001:0001:00</t>
  </si>
  <si>
    <t>042F  :781093:00:------:--</t>
  </si>
  <si>
    <t>21:0398:001548</t>
  </si>
  <si>
    <t>21:0133:001311</t>
  </si>
  <si>
    <t>21:0133:001311:0001:0001:00</t>
  </si>
  <si>
    <t>042F  :781094:00:------:--</t>
  </si>
  <si>
    <t>21:0398:001549</t>
  </si>
  <si>
    <t>21:0133:001312</t>
  </si>
  <si>
    <t>21:0133:001312:0001:0001:00</t>
  </si>
  <si>
    <t>042F  :781095:00:------:--</t>
  </si>
  <si>
    <t>21:0398:001550</t>
  </si>
  <si>
    <t>21:0133:001313</t>
  </si>
  <si>
    <t>21:0133:001313:0001:0001:00</t>
  </si>
  <si>
    <t>042F  :781096:00:------:--</t>
  </si>
  <si>
    <t>21:0398:001551</t>
  </si>
  <si>
    <t>21:0133:001314</t>
  </si>
  <si>
    <t>21:0133:001314:0001:0001:00</t>
  </si>
  <si>
    <t>042F  :781097:00:------:--</t>
  </si>
  <si>
    <t>21:0398:001552</t>
  </si>
  <si>
    <t>21:0133:001315</t>
  </si>
  <si>
    <t>21:0133:001315:0001:0001:00</t>
  </si>
  <si>
    <t>042F  :781098:00:------:--</t>
  </si>
  <si>
    <t>21:0398:001553</t>
  </si>
  <si>
    <t>21:0133:001316</t>
  </si>
  <si>
    <t>21:0133:001316:0001:0001:00</t>
  </si>
  <si>
    <t>042F  :781099:00:------:--</t>
  </si>
  <si>
    <t>21:0398:001554</t>
  </si>
  <si>
    <t>21:0133:001317</t>
  </si>
  <si>
    <t>21:0133:001317:0001:0001:00</t>
  </si>
  <si>
    <t>042F  :781100:00:------:--</t>
  </si>
  <si>
    <t>21:0398:001555</t>
  </si>
  <si>
    <t>21:0133:001318</t>
  </si>
  <si>
    <t>21:0133:001318:0001:0001:00</t>
  </si>
  <si>
    <t>042F  :781101:80:781103:70</t>
  </si>
  <si>
    <t>21:0398:001556</t>
  </si>
  <si>
    <t>21:0133:001320</t>
  </si>
  <si>
    <t>21:0133:001320:0001:0001:02</t>
  </si>
  <si>
    <t>042F  :781102:00:------:--</t>
  </si>
  <si>
    <t>21:0398:001557</t>
  </si>
  <si>
    <t>21:0133:001319</t>
  </si>
  <si>
    <t>21:0133:001319:0001:0001:00</t>
  </si>
  <si>
    <t>042F  :781103:70:781104:10</t>
  </si>
  <si>
    <t>21:0398:001558</t>
  </si>
  <si>
    <t>21:0133:001320:0001:0001:01</t>
  </si>
  <si>
    <t>042F  :781104:10:------:--</t>
  </si>
  <si>
    <t>21:0398:001559</t>
  </si>
  <si>
    <t>21:0133:001321</t>
  </si>
  <si>
    <t>21:0133:001321:0001:0001:00</t>
  </si>
  <si>
    <t>042F  :781105:20:781104:10</t>
  </si>
  <si>
    <t>21:0398:001560</t>
  </si>
  <si>
    <t>21:0133:001321:0002:0001:00</t>
  </si>
  <si>
    <t>042F  :781106:00:------:--</t>
  </si>
  <si>
    <t>21:0398:001561</t>
  </si>
  <si>
    <t>21:0133:001322</t>
  </si>
  <si>
    <t>21:0133:001322:0001:0001:00</t>
  </si>
  <si>
    <t>042F  :781107:00:------:--</t>
  </si>
  <si>
    <t>21:0398:001562</t>
  </si>
  <si>
    <t>21:0133:001323</t>
  </si>
  <si>
    <t>21:0133:001323:0001:0001:00</t>
  </si>
  <si>
    <t>042F  :781108:00:------:--</t>
  </si>
  <si>
    <t>21:0398:001563</t>
  </si>
  <si>
    <t>21:0133:001324</t>
  </si>
  <si>
    <t>21:0133:001324:0001:0001:00</t>
  </si>
  <si>
    <t>042F  :781109:00:------:--</t>
  </si>
  <si>
    <t>21:0398:001564</t>
  </si>
  <si>
    <t>21:0133:001325</t>
  </si>
  <si>
    <t>21:0133:001325:0001:0001:00</t>
  </si>
  <si>
    <t>042F  :781110:00:------:--</t>
  </si>
  <si>
    <t>21:0398:001565</t>
  </si>
  <si>
    <t>21:0133:001326</t>
  </si>
  <si>
    <t>21:0133:001326:0001:0001:00</t>
  </si>
  <si>
    <t>042F  :781111:00:------:--</t>
  </si>
  <si>
    <t>21:0398:001566</t>
  </si>
  <si>
    <t>21:0133:001327</t>
  </si>
  <si>
    <t>21:0133:001327:0001:0001:00</t>
  </si>
  <si>
    <t>042F  :781112:00:------:--</t>
  </si>
  <si>
    <t>21:0398:001567</t>
  </si>
  <si>
    <t>21:0133:001328</t>
  </si>
  <si>
    <t>21:0133:001328:0001:0001:00</t>
  </si>
  <si>
    <t>042F  :781113:00:------:--</t>
  </si>
  <si>
    <t>21:0398:001568</t>
  </si>
  <si>
    <t>21:0133:001329</t>
  </si>
  <si>
    <t>21:0133:001329:0001:0001:00</t>
  </si>
  <si>
    <t>042F  :781114:00:------:--</t>
  </si>
  <si>
    <t>21:0398:001569</t>
  </si>
  <si>
    <t>21:0133:001330</t>
  </si>
  <si>
    <t>21:0133:001330:0001:0001:00</t>
  </si>
  <si>
    <t>042F  :781115:00:------:--</t>
  </si>
  <si>
    <t>21:0398:001570</t>
  </si>
  <si>
    <t>21:0133:001331</t>
  </si>
  <si>
    <t>21:0133:001331:0001:0001:00</t>
  </si>
  <si>
    <t>042F  :781116:9B:------:--</t>
  </si>
  <si>
    <t>21:0398:001571</t>
  </si>
  <si>
    <t>042F  :781117:00:------:--</t>
  </si>
  <si>
    <t>21:0398:001572</t>
  </si>
  <si>
    <t>21:0133:001332</t>
  </si>
  <si>
    <t>21:0133:001332:0001:0001:00</t>
  </si>
  <si>
    <t>042F  :781118:00:------:--</t>
  </si>
  <si>
    <t>21:0398:001573</t>
  </si>
  <si>
    <t>21:0133:001333</t>
  </si>
  <si>
    <t>21:0133:001333:0001:0001:00</t>
  </si>
  <si>
    <t>042F  :781119:00:------:--</t>
  </si>
  <si>
    <t>21:0398:001574</t>
  </si>
  <si>
    <t>21:0133:001334</t>
  </si>
  <si>
    <t>21:0133:001334:0001:0001:00</t>
  </si>
  <si>
    <t>042F  :781120:00:------:--</t>
  </si>
  <si>
    <t>21:0398:001575</t>
  </si>
  <si>
    <t>21:0133:001335</t>
  </si>
  <si>
    <t>21:0133:001335:0001:0001:00</t>
  </si>
  <si>
    <t>042F  :781121:80:781124:10</t>
  </si>
  <si>
    <t>21:0398:001576</t>
  </si>
  <si>
    <t>21:0133:001337</t>
  </si>
  <si>
    <t>21:0133:001337:0001:0001:02</t>
  </si>
  <si>
    <t>042F  :781122:9G:------:--</t>
  </si>
  <si>
    <t>21:0398:001577</t>
  </si>
  <si>
    <t>042F  :781123:70:781124:10</t>
  </si>
  <si>
    <t>21:0398:001578</t>
  </si>
  <si>
    <t>21:0133:001336</t>
  </si>
  <si>
    <t>21:0133:001336:0001:0001:00</t>
  </si>
  <si>
    <t>042F  :781124:10:------:--</t>
  </si>
  <si>
    <t>21:0398:001579</t>
  </si>
  <si>
    <t>21:0133:001337:0001:0001:01</t>
  </si>
  <si>
    <t>042F  :781125:20:781124:10</t>
  </si>
  <si>
    <t>21:0398:001580</t>
  </si>
  <si>
    <t>21:0133:001337:0002:0001:00</t>
  </si>
  <si>
    <t>042F  :781126:00:------:--</t>
  </si>
  <si>
    <t>21:0398:001581</t>
  </si>
  <si>
    <t>21:0133:001338</t>
  </si>
  <si>
    <t>21:0133:001338:0001:0001:00</t>
  </si>
  <si>
    <t>042F  :781127:00:------:--</t>
  </si>
  <si>
    <t>21:0398:001582</t>
  </si>
  <si>
    <t>21:0133:001339</t>
  </si>
  <si>
    <t>21:0133:001339:0001:0001:00</t>
  </si>
  <si>
    <t>042F  :781128:00:------:--</t>
  </si>
  <si>
    <t>21:0398:001583</t>
  </si>
  <si>
    <t>21:0133:001340</t>
  </si>
  <si>
    <t>21:0133:001340:0001:0001:00</t>
  </si>
  <si>
    <t>042F  :781129:00:------:--</t>
  </si>
  <si>
    <t>21:0398:001584</t>
  </si>
  <si>
    <t>21:0133:001341</t>
  </si>
  <si>
    <t>21:0133:001341:0001:0001:00</t>
  </si>
  <si>
    <t>042F  :781130:00:------:--</t>
  </si>
  <si>
    <t>21:0398:001585</t>
  </si>
  <si>
    <t>21:0133:001342</t>
  </si>
  <si>
    <t>21:0133:001342:0001:0001:00</t>
  </si>
  <si>
    <t>042F  :781131:00:------:--</t>
  </si>
  <si>
    <t>21:0398:001586</t>
  </si>
  <si>
    <t>21:0133:001343</t>
  </si>
  <si>
    <t>21:0133:001343:0001:0001:00</t>
  </si>
  <si>
    <t>042F  :781132:00:------:--</t>
  </si>
  <si>
    <t>21:0398:001587</t>
  </si>
  <si>
    <t>21:0133:001344</t>
  </si>
  <si>
    <t>21:0133:001344:0001:0001:00</t>
  </si>
  <si>
    <t>042F  :781133:00:------:--</t>
  </si>
  <si>
    <t>21:0398:001588</t>
  </si>
  <si>
    <t>21:0133:001345</t>
  </si>
  <si>
    <t>21:0133:001345:0001:0001:00</t>
  </si>
  <si>
    <t>042F  :781134:00:------:--</t>
  </si>
  <si>
    <t>21:0398:001589</t>
  </si>
  <si>
    <t>21:0133:001346</t>
  </si>
  <si>
    <t>21:0133:001346:0001:0001:00</t>
  </si>
  <si>
    <t>042F  :781135:00:------:--</t>
  </si>
  <si>
    <t>21:0398:001590</t>
  </si>
  <si>
    <t>21:0133:001347</t>
  </si>
  <si>
    <t>21:0133:001347:0001:0001:00</t>
  </si>
  <si>
    <t>042F  :781136:00:------:--</t>
  </si>
  <si>
    <t>21:0398:001591</t>
  </si>
  <si>
    <t>21:0133:001348</t>
  </si>
  <si>
    <t>21:0133:001348:0001:0001:00</t>
  </si>
  <si>
    <t>042F  :781137:00:------:--</t>
  </si>
  <si>
    <t>21:0398:001592</t>
  </si>
  <si>
    <t>21:0133:001349</t>
  </si>
  <si>
    <t>21:0133:001349:0001:0001:00</t>
  </si>
  <si>
    <t>042F  :781138:00:------:--</t>
  </si>
  <si>
    <t>21:0398:001593</t>
  </si>
  <si>
    <t>21:0133:001350</t>
  </si>
  <si>
    <t>21:0133:001350:0001:0001:00</t>
  </si>
  <si>
    <t>042F  :781139:00:------:--</t>
  </si>
  <si>
    <t>21:0398:001594</t>
  </si>
  <si>
    <t>21:0133:001351</t>
  </si>
  <si>
    <t>21:0133:001351:0001:0001:00</t>
  </si>
  <si>
    <t>042F  :781140:00:------:--</t>
  </si>
  <si>
    <t>21:0398:001595</t>
  </si>
  <si>
    <t>21:0133:001352</t>
  </si>
  <si>
    <t>21:0133:001352:0001:0001:00</t>
  </si>
  <si>
    <t>042F  :781141:80:781147:10</t>
  </si>
  <si>
    <t>21:0398:001596</t>
  </si>
  <si>
    <t>21:0133:001358</t>
  </si>
  <si>
    <t>21:0133:001358:0001:0001:02</t>
  </si>
  <si>
    <t>042F  :781142:00:------:--</t>
  </si>
  <si>
    <t>21:0398:001597</t>
  </si>
  <si>
    <t>21:0133:001353</t>
  </si>
  <si>
    <t>21:0133:001353:0001:0001:00</t>
  </si>
  <si>
    <t>042F  :781143:00:------:--</t>
  </si>
  <si>
    <t>21:0398:001598</t>
  </si>
  <si>
    <t>21:0133:001354</t>
  </si>
  <si>
    <t>21:0133:001354:0001:0001:00</t>
  </si>
  <si>
    <t>042F  :781144:00:------:--</t>
  </si>
  <si>
    <t>21:0398:001599</t>
  </si>
  <si>
    <t>21:0133:001355</t>
  </si>
  <si>
    <t>21:0133:001355:0001:0001:00</t>
  </si>
  <si>
    <t>042F  :781145:00:------:--</t>
  </si>
  <si>
    <t>21:0398:001600</t>
  </si>
  <si>
    <t>21:0133:001356</t>
  </si>
  <si>
    <t>21:0133:001356:0001:0001:00</t>
  </si>
  <si>
    <t>042F  :781146:70:781147:10</t>
  </si>
  <si>
    <t>21:0398:001601</t>
  </si>
  <si>
    <t>21:0133:001357</t>
  </si>
  <si>
    <t>21:0133:001357:0001:0001:00</t>
  </si>
  <si>
    <t>042F  :781147:10:------:--</t>
  </si>
  <si>
    <t>21:0398:001602</t>
  </si>
  <si>
    <t>21:0133:001358:0001:0001:01</t>
  </si>
  <si>
    <t>042F  :781148:20:781147:10</t>
  </si>
  <si>
    <t>21:0398:001603</t>
  </si>
  <si>
    <t>21:0133:001358:0002:0001:00</t>
  </si>
  <si>
    <t>042F  :781149:9F:------:--</t>
  </si>
  <si>
    <t>21:0398:001604</t>
  </si>
  <si>
    <t>042F  :781150:00:------:--</t>
  </si>
  <si>
    <t>21:0398:001605</t>
  </si>
  <si>
    <t>21:0133:001359</t>
  </si>
  <si>
    <t>21:0133:001359:0001:0001:00</t>
  </si>
  <si>
    <t>042F  :781151:00:------:--</t>
  </si>
  <si>
    <t>21:0398:001606</t>
  </si>
  <si>
    <t>21:0133:001360</t>
  </si>
  <si>
    <t>21:0133:001360:0001:0001:00</t>
  </si>
  <si>
    <t>042F  :781152:00:------:--</t>
  </si>
  <si>
    <t>21:0398:001607</t>
  </si>
  <si>
    <t>21:0133:001361</t>
  </si>
  <si>
    <t>21:0133:001361:0001:0001:00</t>
  </si>
  <si>
    <t>042F  :781153:00:------:--</t>
  </si>
  <si>
    <t>21:0398:001608</t>
  </si>
  <si>
    <t>21:0133:001362</t>
  </si>
  <si>
    <t>21:0133:001362:0001:0001:00</t>
  </si>
  <si>
    <t>042F  :781154:00:------:--</t>
  </si>
  <si>
    <t>21:0398:001609</t>
  </si>
  <si>
    <t>21:0133:001363</t>
  </si>
  <si>
    <t>21:0133:001363:0001:0001:00</t>
  </si>
  <si>
    <t>042F  :781155:00:------:--</t>
  </si>
  <si>
    <t>21:0398:001610</t>
  </si>
  <si>
    <t>21:0133:001364</t>
  </si>
  <si>
    <t>21:0133:001364:0001:0001:00</t>
  </si>
  <si>
    <t>042F  :781156:00:------:--</t>
  </si>
  <si>
    <t>21:0398:001611</t>
  </si>
  <si>
    <t>21:0133:001365</t>
  </si>
  <si>
    <t>21:0133:001365:0001:0001:00</t>
  </si>
  <si>
    <t>042F  :781157:00:------:--</t>
  </si>
  <si>
    <t>21:0398:001612</t>
  </si>
  <si>
    <t>21:0133:001366</t>
  </si>
  <si>
    <t>21:0133:001366:0001:0001:00</t>
  </si>
  <si>
    <t>042F  :781158:00:------:--</t>
  </si>
  <si>
    <t>21:0398:001613</t>
  </si>
  <si>
    <t>21:0133:001367</t>
  </si>
  <si>
    <t>21:0133:001367:0001:0001:00</t>
  </si>
  <si>
    <t>042F  :781159:00:------:--</t>
  </si>
  <si>
    <t>21:0398:001614</t>
  </si>
  <si>
    <t>21:0133:001368</t>
  </si>
  <si>
    <t>21:0133:001368:0001:0001:00</t>
  </si>
  <si>
    <t>042F  :781160:00:------:--</t>
  </si>
  <si>
    <t>21:0398:001615</t>
  </si>
  <si>
    <t>21:0133:001369</t>
  </si>
  <si>
    <t>21:0133:001369:0001:0001:00</t>
  </si>
  <si>
    <t>042F  :781161:80:781164:10</t>
  </si>
  <si>
    <t>21:0398:001616</t>
  </si>
  <si>
    <t>21:0133:001371</t>
  </si>
  <si>
    <t>21:0133:001371:0001:0001:02</t>
  </si>
  <si>
    <t>042F  :781162:70:781164:10</t>
  </si>
  <si>
    <t>21:0398:001617</t>
  </si>
  <si>
    <t>21:0133:001370</t>
  </si>
  <si>
    <t>21:0133:001370:0001:0001:00</t>
  </si>
  <si>
    <t>042F  :781163:9G:------:--</t>
  </si>
  <si>
    <t>21:0398:001618</t>
  </si>
  <si>
    <t>042F  :781164:10:------:--</t>
  </si>
  <si>
    <t>21:0398:001619</t>
  </si>
  <si>
    <t>21:0133:001371:0001:0001:01</t>
  </si>
  <si>
    <t>042F  :781165:20:781164:10</t>
  </si>
  <si>
    <t>21:0398:001620</t>
  </si>
  <si>
    <t>21:0133:001371:0002:0001:00</t>
  </si>
  <si>
    <t>042F  :781166:00:------:--</t>
  </si>
  <si>
    <t>21:0398:001621</t>
  </si>
  <si>
    <t>21:0133:001372</t>
  </si>
  <si>
    <t>21:0133:001372:0001:0001:00</t>
  </si>
  <si>
    <t>042F  :781167:00:------:--</t>
  </si>
  <si>
    <t>21:0398:001622</t>
  </si>
  <si>
    <t>21:0133:001373</t>
  </si>
  <si>
    <t>21:0133:001373:0001:0001:00</t>
  </si>
  <si>
    <t>042F  :781168:00:------:--</t>
  </si>
  <si>
    <t>21:0398:001623</t>
  </si>
  <si>
    <t>21:0133:001374</t>
  </si>
  <si>
    <t>21:0133:001374:0001:0001:00</t>
  </si>
  <si>
    <t>042F  :781169:00:------:--</t>
  </si>
  <si>
    <t>21:0398:001624</t>
  </si>
  <si>
    <t>21:0133:001375</t>
  </si>
  <si>
    <t>21:0133:001375:0001:0001:00</t>
  </si>
  <si>
    <t>042F  :781170:00:------:--</t>
  </si>
  <si>
    <t>21:0398:001625</t>
  </si>
  <si>
    <t>21:0133:001376</t>
  </si>
  <si>
    <t>21:0133:001376:0001:0001:00</t>
  </si>
  <si>
    <t>042F  :781171:00:------:--</t>
  </si>
  <si>
    <t>21:0398:001626</t>
  </si>
  <si>
    <t>21:0133:001377</t>
  </si>
  <si>
    <t>21:0133:001377:0001:0001:00</t>
  </si>
  <si>
    <t>042F  :781172:00:------:--</t>
  </si>
  <si>
    <t>21:0398:001627</t>
  </si>
  <si>
    <t>21:0133:001378</t>
  </si>
  <si>
    <t>21:0133:001378:0001:0001:00</t>
  </si>
  <si>
    <t>042F  :781173:00:------:--</t>
  </si>
  <si>
    <t>21:0398:001628</t>
  </si>
  <si>
    <t>21:0133:001379</t>
  </si>
  <si>
    <t>21:0133:001379:0001:0001:00</t>
  </si>
  <si>
    <t>042F  :781174:00:------:--</t>
  </si>
  <si>
    <t>21:0398:001629</t>
  </si>
  <si>
    <t>21:0133:001380</t>
  </si>
  <si>
    <t>21:0133:001380:0001:0001:00</t>
  </si>
  <si>
    <t>042F  :781175:00:------:--</t>
  </si>
  <si>
    <t>21:0398:001630</t>
  </si>
  <si>
    <t>21:0133:001381</t>
  </si>
  <si>
    <t>21:0133:001381:0001:0001:00</t>
  </si>
  <si>
    <t>042F  :781176:00:------:--</t>
  </si>
  <si>
    <t>21:0398:001631</t>
  </si>
  <si>
    <t>21:0133:001382</t>
  </si>
  <si>
    <t>21:0133:001382:0001:0001:00</t>
  </si>
  <si>
    <t>042F  :781177:00:------:--</t>
  </si>
  <si>
    <t>21:0398:001632</t>
  </si>
  <si>
    <t>21:0133:001383</t>
  </si>
  <si>
    <t>21:0133:001383:0001:0001:00</t>
  </si>
  <si>
    <t>042F  :781178:00:------:--</t>
  </si>
  <si>
    <t>21:0398:001633</t>
  </si>
  <si>
    <t>21:0133:001384</t>
  </si>
  <si>
    <t>21:0133:001384:0001:0001:00</t>
  </si>
  <si>
    <t>042F  :781179:00:------:--</t>
  </si>
  <si>
    <t>21:0398:001634</t>
  </si>
  <si>
    <t>21:0133:001385</t>
  </si>
  <si>
    <t>21:0133:001385:0001:0001:00</t>
  </si>
  <si>
    <t>042F  :781180:00:------:--</t>
  </si>
  <si>
    <t>21:0398:001635</t>
  </si>
  <si>
    <t>21:0133:001386</t>
  </si>
  <si>
    <t>21:0133:001386:0001:0001:00</t>
  </si>
  <si>
    <t>042F  :781181:80:781189:20</t>
  </si>
  <si>
    <t>21:0398:001636</t>
  </si>
  <si>
    <t>21:0133:001392</t>
  </si>
  <si>
    <t>21:0133:001392:0002:0001:02</t>
  </si>
  <si>
    <t>042F  :781182:00:------:--</t>
  </si>
  <si>
    <t>21:0398:001637</t>
  </si>
  <si>
    <t>21:0133:001387</t>
  </si>
  <si>
    <t>21:0133:001387:0001:0001:00</t>
  </si>
  <si>
    <t>042F  :781183:00:------:--</t>
  </si>
  <si>
    <t>21:0398:001638</t>
  </si>
  <si>
    <t>21:0133:001388</t>
  </si>
  <si>
    <t>21:0133:001388:0001:0001:00</t>
  </si>
  <si>
    <t>042F  :781184:00:------:--</t>
  </si>
  <si>
    <t>21:0398:001639</t>
  </si>
  <si>
    <t>21:0133:001389</t>
  </si>
  <si>
    <t>21:0133:001389:0001:0001:00</t>
  </si>
  <si>
    <t>042F  :781185:00:------:--</t>
  </si>
  <si>
    <t>21:0398:001640</t>
  </si>
  <si>
    <t>21:0133:001390</t>
  </si>
  <si>
    <t>21:0133:001390:0001:0001:00</t>
  </si>
  <si>
    <t>042F  :781186:70:781187:10</t>
  </si>
  <si>
    <t>21:0398:001641</t>
  </si>
  <si>
    <t>21:0133:001391</t>
  </si>
  <si>
    <t>21:0133:001391:0001:0001:00</t>
  </si>
  <si>
    <t>042F  :781187:10:------:--</t>
  </si>
  <si>
    <t>21:0398:001642</t>
  </si>
  <si>
    <t>21:0133:001392:0001:0001:00</t>
  </si>
  <si>
    <t>042F  :781188:9H:------:--</t>
  </si>
  <si>
    <t>21:0398:001643</t>
  </si>
  <si>
    <t>042F  :781189:20:781187:10</t>
  </si>
  <si>
    <t>21:0398:001644</t>
  </si>
  <si>
    <t>21:0133:001392:0002:0001:01</t>
  </si>
  <si>
    <t>042F  :781190:00:------:--</t>
  </si>
  <si>
    <t>21:0398:001645</t>
  </si>
  <si>
    <t>21:0133:001393</t>
  </si>
  <si>
    <t>21:0133:001393:0001:0001:00</t>
  </si>
  <si>
    <t>042F  :781191:00:------:--</t>
  </si>
  <si>
    <t>21:0398:001646</t>
  </si>
  <si>
    <t>21:0133:001394</t>
  </si>
  <si>
    <t>21:0133:001394:0001:0001:00</t>
  </si>
  <si>
    <t>042F  :781192:00:------:--</t>
  </si>
  <si>
    <t>21:0398:001647</t>
  </si>
  <si>
    <t>21:0133:001395</t>
  </si>
  <si>
    <t>21:0133:001395:0001:0001:00</t>
  </si>
  <si>
    <t>042F  :781193:00:------:--</t>
  </si>
  <si>
    <t>21:0398:001648</t>
  </si>
  <si>
    <t>21:0133:001396</t>
  </si>
  <si>
    <t>21:0133:001396:0001:0001:00</t>
  </si>
  <si>
    <t>042F  :781194:00:------:--</t>
  </si>
  <si>
    <t>21:0398:001649</t>
  </si>
  <si>
    <t>21:0133:001397</t>
  </si>
  <si>
    <t>21:0133:001397:0001:0001:00</t>
  </si>
  <si>
    <t>042F  :781195:00:------:--</t>
  </si>
  <si>
    <t>21:0398:001650</t>
  </si>
  <si>
    <t>21:0133:001398</t>
  </si>
  <si>
    <t>21:0133:001398:0001:0001:00</t>
  </si>
  <si>
    <t>042F  :781196:00:------:--</t>
  </si>
  <si>
    <t>21:0398:001651</t>
  </si>
  <si>
    <t>21:0133:001399</t>
  </si>
  <si>
    <t>21:0133:001399:0001:0001:00</t>
  </si>
  <si>
    <t>042F  :781197:00:------:--</t>
  </si>
  <si>
    <t>21:0398:001652</t>
  </si>
  <si>
    <t>21:0133:001400</t>
  </si>
  <si>
    <t>21:0133:001400:0001:0001:00</t>
  </si>
  <si>
    <t>042F  :781198:00:------:--</t>
  </si>
  <si>
    <t>21:0398:001653</t>
  </si>
  <si>
    <t>21:0133:001401</t>
  </si>
  <si>
    <t>21:0133:001401:0001:0001:00</t>
  </si>
  <si>
    <t>042F  :781199:00:------:--</t>
  </si>
  <si>
    <t>21:0398:001654</t>
  </si>
  <si>
    <t>21:0133:001402</t>
  </si>
  <si>
    <t>21:0133:001402:0001:0001:00</t>
  </si>
  <si>
    <t>042F  :781200:00:------:--</t>
  </si>
  <si>
    <t>21:0398:001655</t>
  </si>
  <si>
    <t>21:0133:001403</t>
  </si>
  <si>
    <t>21:0133:001403:0001:0001:00</t>
  </si>
  <si>
    <t>042F  :781201:80:781209:20</t>
  </si>
  <si>
    <t>21:0398:001656</t>
  </si>
  <si>
    <t>21:0133:001410</t>
  </si>
  <si>
    <t>21:0133:001410:0002:0001:02</t>
  </si>
  <si>
    <t>042F  :781202:00:------:--</t>
  </si>
  <si>
    <t>21:0398:001657</t>
  </si>
  <si>
    <t>21:0133:001404</t>
  </si>
  <si>
    <t>21:0133:001404:0001:0001:00</t>
  </si>
  <si>
    <t>042F  :781203:00:------:--</t>
  </si>
  <si>
    <t>21:0398:001658</t>
  </si>
  <si>
    <t>21:0133:001405</t>
  </si>
  <si>
    <t>21:0133:001405:0001:0001:00</t>
  </si>
  <si>
    <t>042F  :781204:00:------:--</t>
  </si>
  <si>
    <t>21:0398:001659</t>
  </si>
  <si>
    <t>21:0133:001406</t>
  </si>
  <si>
    <t>21:0133:001406:0001:0001:00</t>
  </si>
  <si>
    <t>042F  :781205:00:------:--</t>
  </si>
  <si>
    <t>21:0398:001660</t>
  </si>
  <si>
    <t>21:0133:001407</t>
  </si>
  <si>
    <t>21:0133:001407:0001:0001:00</t>
  </si>
  <si>
    <t>042F  :781206:00:------:--</t>
  </si>
  <si>
    <t>21:0398:001661</t>
  </si>
  <si>
    <t>21:0133:001408</t>
  </si>
  <si>
    <t>21:0133:001408:0001:0001:00</t>
  </si>
  <si>
    <t>042F  :781207:70:781208:10</t>
  </si>
  <si>
    <t>21:0398:001662</t>
  </si>
  <si>
    <t>21:0133:001409</t>
  </si>
  <si>
    <t>21:0133:001409:0001:0001:00</t>
  </si>
  <si>
    <t>042F  :781208:10:------:--</t>
  </si>
  <si>
    <t>21:0398:001663</t>
  </si>
  <si>
    <t>21:0133:001410:0001:0001:00</t>
  </si>
  <si>
    <t>042F  :781209:20:781208:10</t>
  </si>
  <si>
    <t>21:0398:001664</t>
  </si>
  <si>
    <t>21:0133:001410:0002:0001:01</t>
  </si>
  <si>
    <t>042F  :781210:00:------:--</t>
  </si>
  <si>
    <t>21:0398:001665</t>
  </si>
  <si>
    <t>21:0133:001411</t>
  </si>
  <si>
    <t>21:0133:001411:0001:0001:00</t>
  </si>
  <si>
    <t>042F  :781211:00:------:--</t>
  </si>
  <si>
    <t>21:0398:001666</t>
  </si>
  <si>
    <t>21:0133:001412</t>
  </si>
  <si>
    <t>21:0133:001412:0001:0001:00</t>
  </si>
  <si>
    <t>042F  :781212:9F:------:--</t>
  </si>
  <si>
    <t>21:0398:001667</t>
  </si>
  <si>
    <t>042F  :783001:80:783007:20</t>
  </si>
  <si>
    <t>21:0398:001668</t>
  </si>
  <si>
    <t>21:0133:001417</t>
  </si>
  <si>
    <t>21:0133:001417:0002:0001:02</t>
  </si>
  <si>
    <t>042F  :783002:00:------:--</t>
  </si>
  <si>
    <t>21:0398:001669</t>
  </si>
  <si>
    <t>21:0133:001413</t>
  </si>
  <si>
    <t>21:0133:001413:0001:0001:00</t>
  </si>
  <si>
    <t>042F  :783003:00:------:--</t>
  </si>
  <si>
    <t>21:0398:001670</t>
  </si>
  <si>
    <t>21:0133:001414</t>
  </si>
  <si>
    <t>21:0133:001414:0001:0001:00</t>
  </si>
  <si>
    <t>042F  :783004:00:------:--</t>
  </si>
  <si>
    <t>21:0398:001671</t>
  </si>
  <si>
    <t>21:0133:001415</t>
  </si>
  <si>
    <t>21:0133:001415:0001:0001:00</t>
  </si>
  <si>
    <t>042F  :783005:70:783006:10</t>
  </si>
  <si>
    <t>21:0398:001672</t>
  </si>
  <si>
    <t>21:0133:001416</t>
  </si>
  <si>
    <t>21:0133:001416:0001:0001:00</t>
  </si>
  <si>
    <t>042F  :783006:10:------:--</t>
  </si>
  <si>
    <t>21:0398:001673</t>
  </si>
  <si>
    <t>21:0133:001417:0001:0001:00</t>
  </si>
  <si>
    <t>042F  :783007:20:783006:10</t>
  </si>
  <si>
    <t>21:0398:001674</t>
  </si>
  <si>
    <t>21:0133:001417:0002:0001:01</t>
  </si>
  <si>
    <t>042F  :783008:00:------:--</t>
  </si>
  <si>
    <t>21:0398:001675</t>
  </si>
  <si>
    <t>21:0133:001418</t>
  </si>
  <si>
    <t>21:0133:001418:0001:0001:00</t>
  </si>
  <si>
    <t>042F  :783009:9B:------:--</t>
  </si>
  <si>
    <t>21:0398:001676</t>
  </si>
  <si>
    <t>042F  :783010:00:------:--</t>
  </si>
  <si>
    <t>21:0398:001677</t>
  </si>
  <si>
    <t>21:0133:001419</t>
  </si>
  <si>
    <t>21:0133:001419:0001:0001:00</t>
  </si>
  <si>
    <t>042F  :783011:00:------:--</t>
  </si>
  <si>
    <t>21:0398:001678</t>
  </si>
  <si>
    <t>21:0133:001420</t>
  </si>
  <si>
    <t>21:0133:001420:0001:0001:00</t>
  </si>
  <si>
    <t>042F  :783012:00:------:--</t>
  </si>
  <si>
    <t>21:0398:001679</t>
  </si>
  <si>
    <t>21:0133:001421</t>
  </si>
  <si>
    <t>21:0133:001421:0001:0001:00</t>
  </si>
  <si>
    <t>042F  :783013:00:------:--</t>
  </si>
  <si>
    <t>21:0398:001680</t>
  </si>
  <si>
    <t>21:0133:001422</t>
  </si>
  <si>
    <t>21:0133:001422:0001:0001:00</t>
  </si>
  <si>
    <t>042F  :783014:00:------:--</t>
  </si>
  <si>
    <t>21:0398:001681</t>
  </si>
  <si>
    <t>21:0133:001423</t>
  </si>
  <si>
    <t>21:0133:001423:0001:0001:00</t>
  </si>
  <si>
    <t>042F  :783015:00:------:--</t>
  </si>
  <si>
    <t>21:0398:001682</t>
  </si>
  <si>
    <t>21:0133:001424</t>
  </si>
  <si>
    <t>21:0133:001424:0001:0001:00</t>
  </si>
  <si>
    <t>042F  :783016:00:------:--</t>
  </si>
  <si>
    <t>21:0398:001683</t>
  </si>
  <si>
    <t>21:0133:001425</t>
  </si>
  <si>
    <t>21:0133:001425:0001:0001:00</t>
  </si>
  <si>
    <t>042F  :783017:00:------:--</t>
  </si>
  <si>
    <t>21:0398:001684</t>
  </si>
  <si>
    <t>21:0133:001426</t>
  </si>
  <si>
    <t>21:0133:001426:0001:0001:00</t>
  </si>
  <si>
    <t>042F  :783018:00:------:--</t>
  </si>
  <si>
    <t>21:0398:001685</t>
  </si>
  <si>
    <t>21:0133:001427</t>
  </si>
  <si>
    <t>21:0133:001427:0001:0001:00</t>
  </si>
  <si>
    <t>042F  :783019:00:------:--</t>
  </si>
  <si>
    <t>21:0398:001686</t>
  </si>
  <si>
    <t>21:0133:001428</t>
  </si>
  <si>
    <t>21:0133:001428:0001:0001:00</t>
  </si>
  <si>
    <t>042F  :783020:00:------:--</t>
  </si>
  <si>
    <t>21:0398:001687</t>
  </si>
  <si>
    <t>21:0133:001429</t>
  </si>
  <si>
    <t>21:0133:001429:0001:0001:00</t>
  </si>
  <si>
    <t>042F  :783021:80:783034:20</t>
  </si>
  <si>
    <t>21:0398:001688</t>
  </si>
  <si>
    <t>21:0133:001440</t>
  </si>
  <si>
    <t>21:0133:001440:0002:0001:02</t>
  </si>
  <si>
    <t>042F  :783022:00:------:--</t>
  </si>
  <si>
    <t>21:0398:001689</t>
  </si>
  <si>
    <t>21:0133:001430</t>
  </si>
  <si>
    <t>21:0133:001430:0001:0001:00</t>
  </si>
  <si>
    <t>042F  :783023:00:------:--</t>
  </si>
  <si>
    <t>21:0398:001690</t>
  </si>
  <si>
    <t>21:0133:001431</t>
  </si>
  <si>
    <t>21:0133:001431:0001:0001:00</t>
  </si>
  <si>
    <t>042F  :783024:00:------:--</t>
  </si>
  <si>
    <t>21:0398:001691</t>
  </si>
  <si>
    <t>21:0133:001432</t>
  </si>
  <si>
    <t>21:0133:001432:0001:0001:00</t>
  </si>
  <si>
    <t>042F  :783025:9H:------:--</t>
  </si>
  <si>
    <t>21:0398:001692</t>
  </si>
  <si>
    <t>042F  :783026:00:------:--</t>
  </si>
  <si>
    <t>21:0398:001693</t>
  </si>
  <si>
    <t>21:0133:001433</t>
  </si>
  <si>
    <t>21:0133:001433:0001:0001:00</t>
  </si>
  <si>
    <t>042F  :783027:00:------:--</t>
  </si>
  <si>
    <t>21:0398:001694</t>
  </si>
  <si>
    <t>21:0133:001434</t>
  </si>
  <si>
    <t>21:0133:001434:0001:0001:00</t>
  </si>
  <si>
    <t>042F  :783028:00:------:--</t>
  </si>
  <si>
    <t>21:0398:001695</t>
  </si>
  <si>
    <t>21:0133:001435</t>
  </si>
  <si>
    <t>21:0133:001435:0001:0001:00</t>
  </si>
  <si>
    <t>042F  :783029:00:------:--</t>
  </si>
  <si>
    <t>21:0398:001696</t>
  </si>
  <si>
    <t>21:0133:001436</t>
  </si>
  <si>
    <t>21:0133:001436:0001:0001:00</t>
  </si>
  <si>
    <t>042F  :783030:00:------:--</t>
  </si>
  <si>
    <t>21:0398:001697</t>
  </si>
  <si>
    <t>21:0133:001437</t>
  </si>
  <si>
    <t>21:0133:001437:0001:0001:00</t>
  </si>
  <si>
    <t>042F  :783031:00:------:--</t>
  </si>
  <si>
    <t>21:0398:001698</t>
  </si>
  <si>
    <t>21:0133:001438</t>
  </si>
  <si>
    <t>21:0133:001438:0001:0001:00</t>
  </si>
  <si>
    <t>042F  :783032:70:783033:10</t>
  </si>
  <si>
    <t>21:0398:001699</t>
  </si>
  <si>
    <t>21:0133:001439</t>
  </si>
  <si>
    <t>21:0133:001439:0001:0001:00</t>
  </si>
  <si>
    <t>042F  :783033:10:------:--</t>
  </si>
  <si>
    <t>21:0398:001700</t>
  </si>
  <si>
    <t>21:0133:001440:0001:0001:00</t>
  </si>
  <si>
    <t>042F  :783034:20:783033:10</t>
  </si>
  <si>
    <t>21:0398:001701</t>
  </si>
  <si>
    <t>21:0133:001440:0002:0001:01</t>
  </si>
  <si>
    <t>042F  :783035:00:------:--</t>
  </si>
  <si>
    <t>21:0398:001702</t>
  </si>
  <si>
    <t>21:0133:001441</t>
  </si>
  <si>
    <t>21:0133:001441:0001:0001:00</t>
  </si>
  <si>
    <t>042F  :783036:00:------:--</t>
  </si>
  <si>
    <t>21:0398:001703</t>
  </si>
  <si>
    <t>21:0133:001442</t>
  </si>
  <si>
    <t>21:0133:001442:0001:0001:00</t>
  </si>
  <si>
    <t>042F  :783037:00:------:--</t>
  </si>
  <si>
    <t>21:0398:001704</t>
  </si>
  <si>
    <t>21:0133:001443</t>
  </si>
  <si>
    <t>21:0133:001443:0001:0001:00</t>
  </si>
  <si>
    <t>042F  :783038:00:------:--</t>
  </si>
  <si>
    <t>21:0398:001705</t>
  </si>
  <si>
    <t>21:0133:001444</t>
  </si>
  <si>
    <t>21:0133:001444:0001:0001:00</t>
  </si>
  <si>
    <t>042F  :783039:00:------:--</t>
  </si>
  <si>
    <t>21:0398:001706</t>
  </si>
  <si>
    <t>21:0133:001445</t>
  </si>
  <si>
    <t>21:0133:001445:0001:0001:00</t>
  </si>
  <si>
    <t>042F  :783040:00:------:--</t>
  </si>
  <si>
    <t>21:0398:001707</t>
  </si>
  <si>
    <t>21:0133:001446</t>
  </si>
  <si>
    <t>21:0133:001446:0001:0001:00</t>
  </si>
  <si>
    <t>042F  :783041:80:783046:20</t>
  </si>
  <si>
    <t>21:0398:001708</t>
  </si>
  <si>
    <t>21:0133:001450</t>
  </si>
  <si>
    <t>21:0133:001450:0002:0001:02</t>
  </si>
  <si>
    <t>042F  :783042:00:------:--</t>
  </si>
  <si>
    <t>21:0398:001709</t>
  </si>
  <si>
    <t>21:0133:001447</t>
  </si>
  <si>
    <t>21:0133:001447:0001:0001:00</t>
  </si>
  <si>
    <t>042F  :783043:00:------:--</t>
  </si>
  <si>
    <t>21:0398:001710</t>
  </si>
  <si>
    <t>21:0133:001448</t>
  </si>
  <si>
    <t>21:0133:001448:0001:0001:00</t>
  </si>
  <si>
    <t>042F  :783044:70:783045:10</t>
  </si>
  <si>
    <t>21:0398:001711</t>
  </si>
  <si>
    <t>21:0133:001449</t>
  </si>
  <si>
    <t>21:0133:001449:0001:0001:00</t>
  </si>
  <si>
    <t>042F  :783045:10:------:--</t>
  </si>
  <si>
    <t>21:0398:001712</t>
  </si>
  <si>
    <t>21:0133:001450:0001:0001:00</t>
  </si>
  <si>
    <t>042F  :783046:20:783045:10</t>
  </si>
  <si>
    <t>21:0398:001713</t>
  </si>
  <si>
    <t>21:0133:001450:0002:0001:01</t>
  </si>
  <si>
    <t>042F  :783047:00:------:--</t>
  </si>
  <si>
    <t>21:0398:001714</t>
  </si>
  <si>
    <t>21:0133:001451</t>
  </si>
  <si>
    <t>21:0133:001451:0001:0001:00</t>
  </si>
  <si>
    <t>042F  :783048:00:------:--</t>
  </si>
  <si>
    <t>21:0398:001715</t>
  </si>
  <si>
    <t>21:0133:001452</t>
  </si>
  <si>
    <t>21:0133:001452:0001:0001:00</t>
  </si>
  <si>
    <t>042F  :783049:00:------:--</t>
  </si>
  <si>
    <t>21:0398:001716</t>
  </si>
  <si>
    <t>21:0133:001453</t>
  </si>
  <si>
    <t>21:0133:001453:0001:0001:00</t>
  </si>
  <si>
    <t>042F  :783050:00:------:--</t>
  </si>
  <si>
    <t>21:0398:001717</t>
  </si>
  <si>
    <t>21:0133:001454</t>
  </si>
  <si>
    <t>21:0133:001454:0001:0001:00</t>
  </si>
  <si>
    <t>042F  :783051:00:------:--</t>
  </si>
  <si>
    <t>21:0398:001718</t>
  </si>
  <si>
    <t>21:0133:001455</t>
  </si>
  <si>
    <t>21:0133:001455:0001:0001:00</t>
  </si>
  <si>
    <t>042F  :783052:00:------:--</t>
  </si>
  <si>
    <t>21:0398:001719</t>
  </si>
  <si>
    <t>21:0133:001456</t>
  </si>
  <si>
    <t>21:0133:001456:0001:0001:00</t>
  </si>
  <si>
    <t>042F  :783053:9H:------:--</t>
  </si>
  <si>
    <t>21:0398:001720</t>
  </si>
  <si>
    <t>042F  :783054:00:------:--</t>
  </si>
  <si>
    <t>21:0398:001721</t>
  </si>
  <si>
    <t>21:0133:001457</t>
  </si>
  <si>
    <t>21:0133:001457:0001:0001:00</t>
  </si>
  <si>
    <t>042F  :783055:00:------:--</t>
  </si>
  <si>
    <t>21:0398:001722</t>
  </si>
  <si>
    <t>21:0133:001458</t>
  </si>
  <si>
    <t>21:0133:001458:0001:0001:00</t>
  </si>
  <si>
    <t>042F  :783056:00:------:--</t>
  </si>
  <si>
    <t>21:0398:001723</t>
  </si>
  <si>
    <t>21:0133:001459</t>
  </si>
  <si>
    <t>21:0133:001459:0001:0001:00</t>
  </si>
  <si>
    <t>042F  :783057:00:------:--</t>
  </si>
  <si>
    <t>21:0398:001724</t>
  </si>
  <si>
    <t>21:0133:001460</t>
  </si>
  <si>
    <t>21:0133:001460:0001:0001:00</t>
  </si>
  <si>
    <t>042F  :783058:00:------:--</t>
  </si>
  <si>
    <t>21:0398:001725</t>
  </si>
  <si>
    <t>21:0133:001461</t>
  </si>
  <si>
    <t>21:0133:001461:0001:0001:00</t>
  </si>
  <si>
    <t>042F  :783059:00:------:--</t>
  </si>
  <si>
    <t>21:0398:001726</t>
  </si>
  <si>
    <t>21:0133:001462</t>
  </si>
  <si>
    <t>21:0133:001462:0001:0001:00</t>
  </si>
  <si>
    <t>042F  :783060:00:------:--</t>
  </si>
  <si>
    <t>21:0398:001727</t>
  </si>
  <si>
    <t>21:0133:001463</t>
  </si>
  <si>
    <t>21:0133:001463:0001:0001:00</t>
  </si>
  <si>
    <t>042F  :783061:80:783066:20</t>
  </si>
  <si>
    <t>21:0398:001728</t>
  </si>
  <si>
    <t>21:0133:001467</t>
  </si>
  <si>
    <t>21:0133:001467:0002:0001:02</t>
  </si>
  <si>
    <t>042F  :783062:00:------:--</t>
  </si>
  <si>
    <t>21:0398:001729</t>
  </si>
  <si>
    <t>21:0133:001464</t>
  </si>
  <si>
    <t>21:0133:001464:0001:0001:00</t>
  </si>
  <si>
    <t>042F  :783063:00:------:--</t>
  </si>
  <si>
    <t>21:0398:001730</t>
  </si>
  <si>
    <t>21:0133:001465</t>
  </si>
  <si>
    <t>21:0133:001465:0001:0001:00</t>
  </si>
  <si>
    <t>042F  :783064:70:783065:10</t>
  </si>
  <si>
    <t>21:0398:001731</t>
  </si>
  <si>
    <t>21:0133:001466</t>
  </si>
  <si>
    <t>21:0133:001466:0001:0001:00</t>
  </si>
  <si>
    <t>042F  :783065:10:------:--</t>
  </si>
  <si>
    <t>21:0398:001732</t>
  </si>
  <si>
    <t>21:0133:001467:0001:0001:00</t>
  </si>
  <si>
    <t>042F  :783066:20:783065:10</t>
  </si>
  <si>
    <t>21:0398:001733</t>
  </si>
  <si>
    <t>21:0133:001467:0002:0001:01</t>
  </si>
  <si>
    <t>042F  :783067:00:------:--</t>
  </si>
  <si>
    <t>21:0398:001734</t>
  </si>
  <si>
    <t>21:0133:001468</t>
  </si>
  <si>
    <t>21:0133:001468:0001:0001:00</t>
  </si>
  <si>
    <t>042F  :783068:00:------:--</t>
  </si>
  <si>
    <t>21:0398:001735</t>
  </si>
  <si>
    <t>21:0133:001469</t>
  </si>
  <si>
    <t>21:0133:001469:0001:0001:00</t>
  </si>
  <si>
    <t>042F  :783069:00:------:--</t>
  </si>
  <si>
    <t>21:0398:001736</t>
  </si>
  <si>
    <t>21:0133:001470</t>
  </si>
  <si>
    <t>21:0133:001470:0001:0001:00</t>
  </si>
  <si>
    <t>042F  :783070:00:------:--</t>
  </si>
  <si>
    <t>21:0398:001737</t>
  </si>
  <si>
    <t>21:0133:001471</t>
  </si>
  <si>
    <t>21:0133:001471:0001:0001:00</t>
  </si>
  <si>
    <t>042F  :783071:00:------:--</t>
  </si>
  <si>
    <t>21:0398:001738</t>
  </si>
  <si>
    <t>21:0133:001472</t>
  </si>
  <si>
    <t>21:0133:001472:0001:0001:00</t>
  </si>
  <si>
    <t>042F  :783072:9H:------:--</t>
  </si>
  <si>
    <t>21:0398:001739</t>
  </si>
  <si>
    <t>042F  :783073:00:------:--</t>
  </si>
  <si>
    <t>21:0398:001740</t>
  </si>
  <si>
    <t>21:0133:001473</t>
  </si>
  <si>
    <t>21:0133:001473:0001:0001:00</t>
  </si>
  <si>
    <t>042F  :783074:00:------:--</t>
  </si>
  <si>
    <t>21:0398:001741</t>
  </si>
  <si>
    <t>21:0133:001474</t>
  </si>
  <si>
    <t>21:0133:001474:0001:0001:00</t>
  </si>
  <si>
    <t>042F  :783075:00:------:--</t>
  </si>
  <si>
    <t>21:0398:001742</t>
  </si>
  <si>
    <t>21:0133:001475</t>
  </si>
  <si>
    <t>21:0133:001475:0001:0001:00</t>
  </si>
  <si>
    <t>042F  :783076:00:------:--</t>
  </si>
  <si>
    <t>21:0398:001743</t>
  </si>
  <si>
    <t>21:0133:001476</t>
  </si>
  <si>
    <t>21:0133:001476:0001:0001:00</t>
  </si>
  <si>
    <t>042F  :783077:00:------:--</t>
  </si>
  <si>
    <t>21:0398:001744</t>
  </si>
  <si>
    <t>21:0133:001477</t>
  </si>
  <si>
    <t>21:0133:001477:0001:0001:00</t>
  </si>
  <si>
    <t>042F  :783078:00:------:--</t>
  </si>
  <si>
    <t>21:0398:001745</t>
  </si>
  <si>
    <t>21:0133:001478</t>
  </si>
  <si>
    <t>21:0133:001478:0001:0001:00</t>
  </si>
  <si>
    <t>042F  :783079:00:------:--</t>
  </si>
  <si>
    <t>21:0398:001746</t>
  </si>
  <si>
    <t>21:0133:001479</t>
  </si>
  <si>
    <t>21:0133:001479:0001:0001:00</t>
  </si>
  <si>
    <t>042F  :783080:00:------:--</t>
  </si>
  <si>
    <t>21:0398:001747</t>
  </si>
  <si>
    <t>21:0133:001480</t>
  </si>
  <si>
    <t>21:0133:001480:0001:0001:00</t>
  </si>
  <si>
    <t>042F  :783081:80:783088:20</t>
  </si>
  <si>
    <t>21:0398:001748</t>
  </si>
  <si>
    <t>21:0133:001486</t>
  </si>
  <si>
    <t>21:0133:001486:0002:0001:02</t>
  </si>
  <si>
    <t>042F  :783082:00:------:--</t>
  </si>
  <si>
    <t>21:0398:001749</t>
  </si>
  <si>
    <t>21:0133:001481</t>
  </si>
  <si>
    <t>21:0133:001481:0001:0001:00</t>
  </si>
  <si>
    <t>042F  :783083:00:------:--</t>
  </si>
  <si>
    <t>21:0398:001750</t>
  </si>
  <si>
    <t>21:0133:001482</t>
  </si>
  <si>
    <t>21:0133:001482:0001:0001:00</t>
  </si>
  <si>
    <t>042F  :783084:00:------:--</t>
  </si>
  <si>
    <t>21:0398:001751</t>
  </si>
  <si>
    <t>21:0133:001483</t>
  </si>
  <si>
    <t>21:0133:001483:0001:0001:00</t>
  </si>
  <si>
    <t>042F  :783085:00:------:--</t>
  </si>
  <si>
    <t>21:0398:001752</t>
  </si>
  <si>
    <t>21:0133:001484</t>
  </si>
  <si>
    <t>21:0133:001484:0001:0001:00</t>
  </si>
  <si>
    <t>042F  :783086:70:783087:10</t>
  </si>
  <si>
    <t>21:0398:001753</t>
  </si>
  <si>
    <t>21:0133:001485</t>
  </si>
  <si>
    <t>21:0133:001485:0001:0001:00</t>
  </si>
  <si>
    <t>042F  :783087:10:------:--</t>
  </si>
  <si>
    <t>21:0398:001754</t>
  </si>
  <si>
    <t>21:0133:001486:0001:0001:00</t>
  </si>
  <si>
    <t>042F  :783088:20:783087:10</t>
  </si>
  <si>
    <t>21:0398:001755</t>
  </si>
  <si>
    <t>21:0133:001486:0002:0001:01</t>
  </si>
  <si>
    <t>042F  :783089:00:------:--</t>
  </si>
  <si>
    <t>21:0398:001756</t>
  </si>
  <si>
    <t>21:0133:001487</t>
  </si>
  <si>
    <t>21:0133:001487:0001:0001:00</t>
  </si>
  <si>
    <t>042F  :783090:00:------:--</t>
  </si>
  <si>
    <t>21:0398:001757</t>
  </si>
  <si>
    <t>21:0133:001488</t>
  </si>
  <si>
    <t>21:0133:001488:0001:0001:00</t>
  </si>
  <si>
    <t>042F  :783091:9B:------:--</t>
  </si>
  <si>
    <t>21:0398:001758</t>
  </si>
  <si>
    <t>042F  :783092:00:------:--</t>
  </si>
  <si>
    <t>21:0398:001759</t>
  </si>
  <si>
    <t>21:0133:001489</t>
  </si>
  <si>
    <t>21:0133:001489:0001:0001:00</t>
  </si>
  <si>
    <t>042F  :783093:00:------:--</t>
  </si>
  <si>
    <t>21:0398:001760</t>
  </si>
  <si>
    <t>21:0133:001490</t>
  </si>
  <si>
    <t>21:0133:001490:0001:0001:00</t>
  </si>
  <si>
    <t>042F  :783094:00:------:--</t>
  </si>
  <si>
    <t>21:0398:001761</t>
  </si>
  <si>
    <t>21:0133:001491</t>
  </si>
  <si>
    <t>21:0133:001491:0001:0001:00</t>
  </si>
  <si>
    <t>042F  :783095:00:------:--</t>
  </si>
  <si>
    <t>21:0398:001762</t>
  </si>
  <si>
    <t>21:0133:001492</t>
  </si>
  <si>
    <t>21:0133:001492:0001:0001:00</t>
  </si>
  <si>
    <t>042F  :783096:00:------:--</t>
  </si>
  <si>
    <t>21:0398:001763</t>
  </si>
  <si>
    <t>21:0133:001493</t>
  </si>
  <si>
    <t>21:0133:001493:0001:0001:00</t>
  </si>
  <si>
    <t>042F  :783097:00:------:--</t>
  </si>
  <si>
    <t>21:0398:001764</t>
  </si>
  <si>
    <t>21:0133:001494</t>
  </si>
  <si>
    <t>21:0133:001494:0001:0001:00</t>
  </si>
  <si>
    <t>042F  :783098:00:------:--</t>
  </si>
  <si>
    <t>21:0398:001765</t>
  </si>
  <si>
    <t>21:0133:001495</t>
  </si>
  <si>
    <t>21:0133:001495:0001:0001:00</t>
  </si>
  <si>
    <t>042F  :783099:00:------:--</t>
  </si>
  <si>
    <t>21:0398:001766</t>
  </si>
  <si>
    <t>21:0133:001496</t>
  </si>
  <si>
    <t>21:0133:001496:0001:0001:00</t>
  </si>
  <si>
    <t>042F  :783100:00:------:--</t>
  </si>
  <si>
    <t>21:0398:001767</t>
  </si>
  <si>
    <t>21:0133:001497</t>
  </si>
  <si>
    <t>21:0133:001497:0001:0001:00</t>
  </si>
  <si>
    <t>042F  :783101:80:783108:20</t>
  </si>
  <si>
    <t>21:0398:001768</t>
  </si>
  <si>
    <t>21:0133:001503</t>
  </si>
  <si>
    <t>21:0133:001503:0002:0001:02</t>
  </si>
  <si>
    <t>042F  :783102:00:------:--</t>
  </si>
  <si>
    <t>21:0398:001769</t>
  </si>
  <si>
    <t>21:0133:001498</t>
  </si>
  <si>
    <t>21:0133:001498:0001:0001:00</t>
  </si>
  <si>
    <t>042F  :783103:00:------:--</t>
  </si>
  <si>
    <t>21:0398:001770</t>
  </si>
  <si>
    <t>21:0133:001499</t>
  </si>
  <si>
    <t>21:0133:001499:0001:0001:00</t>
  </si>
  <si>
    <t>042F  :783104:00:------:--</t>
  </si>
  <si>
    <t>21:0398:001771</t>
  </si>
  <si>
    <t>21:0133:001500</t>
  </si>
  <si>
    <t>21:0133:001500:0001:0001:00</t>
  </si>
  <si>
    <t>042F  :783105:00:------:--</t>
  </si>
  <si>
    <t>21:0398:001772</t>
  </si>
  <si>
    <t>21:0133:001501</t>
  </si>
  <si>
    <t>21:0133:001501:0001:0001:00</t>
  </si>
  <si>
    <t>042F  :783106:70:783107:10</t>
  </si>
  <si>
    <t>21:0398:001773</t>
  </si>
  <si>
    <t>21:0133:001502</t>
  </si>
  <si>
    <t>21:0133:001502:0001:0001:00</t>
  </si>
  <si>
    <t>042F  :783107:10:------:--</t>
  </si>
  <si>
    <t>21:0398:001774</t>
  </si>
  <si>
    <t>21:0133:001503:0001:0001:00</t>
  </si>
  <si>
    <t>042F  :783108:20:783107:10</t>
  </si>
  <si>
    <t>21:0398:001775</t>
  </si>
  <si>
    <t>21:0133:001503:0002:0001:01</t>
  </si>
  <si>
    <t>042F  :783109:00:------:--</t>
  </si>
  <si>
    <t>21:0398:001776</t>
  </si>
  <si>
    <t>21:0133:001504</t>
  </si>
  <si>
    <t>21:0133:001504:0001:0001:00</t>
  </si>
  <si>
    <t>042F  :783110:9B:------:--</t>
  </si>
  <si>
    <t>21:0398:001777</t>
  </si>
  <si>
    <t>042F  :783111:00:------:--</t>
  </si>
  <si>
    <t>21:0398:001778</t>
  </si>
  <si>
    <t>21:0133:001505</t>
  </si>
  <si>
    <t>21:0133:001505:0001:0001:00</t>
  </si>
  <si>
    <t>042F  :783112:00:------:--</t>
  </si>
  <si>
    <t>21:0398:001779</t>
  </si>
  <si>
    <t>21:0133:001506</t>
  </si>
  <si>
    <t>21:0133:001506:0001:0001:00</t>
  </si>
  <si>
    <t>042F  :783113:00:------:--</t>
  </si>
  <si>
    <t>21:0398:001780</t>
  </si>
  <si>
    <t>21:0133:001507</t>
  </si>
  <si>
    <t>21:0133:001507:0001:0001:00</t>
  </si>
  <si>
    <t>042F  :783114:00:------:--</t>
  </si>
  <si>
    <t>21:0398:001781</t>
  </si>
  <si>
    <t>21:0133:001508</t>
  </si>
  <si>
    <t>21:0133:001508:0001:0001:00</t>
  </si>
  <si>
    <t>042F  :783115:00:------:--</t>
  </si>
  <si>
    <t>21:0398:001782</t>
  </si>
  <si>
    <t>21:0133:001509</t>
  </si>
  <si>
    <t>21:0133:001509:0001:0001:00</t>
  </si>
  <si>
    <t>042F  :783116:00:------:--</t>
  </si>
  <si>
    <t>21:0398:001783</t>
  </si>
  <si>
    <t>21:0133:001510</t>
  </si>
  <si>
    <t>21:0133:001510:0001:0001:00</t>
  </si>
  <si>
    <t>042F  :783117:00:------:--</t>
  </si>
  <si>
    <t>21:0398:001784</t>
  </si>
  <si>
    <t>21:0133:001511</t>
  </si>
  <si>
    <t>21:0133:001511:0001:0001:00</t>
  </si>
  <si>
    <t>042F  :783118:00:------:--</t>
  </si>
  <si>
    <t>21:0398:001785</t>
  </si>
  <si>
    <t>21:0133:001512</t>
  </si>
  <si>
    <t>21:0133:001512:0001:0001:00</t>
  </si>
  <si>
    <t>042F  :783119:00:------:--</t>
  </si>
  <si>
    <t>21:0398:001786</t>
  </si>
  <si>
    <t>21:0133:001513</t>
  </si>
  <si>
    <t>21:0133:001513:0001:0001:00</t>
  </si>
  <si>
    <t>042F  :783120:00:------:--</t>
  </si>
  <si>
    <t>21:0398:001787</t>
  </si>
  <si>
    <t>21:0133:001514</t>
  </si>
  <si>
    <t>21:0133:001514:0001:0001:00</t>
  </si>
  <si>
    <t>042F  :783121:80:783123:10</t>
  </si>
  <si>
    <t>21:0398:001788</t>
  </si>
  <si>
    <t>21:0133:001516</t>
  </si>
  <si>
    <t>21:0133:001516:0001:0001:02</t>
  </si>
  <si>
    <t>042F  :783122:70:783123:10</t>
  </si>
  <si>
    <t>21:0398:001789</t>
  </si>
  <si>
    <t>21:0133:001515</t>
  </si>
  <si>
    <t>21:0133:001515:0001:0001:00</t>
  </si>
  <si>
    <t>042F  :783123:10:------:--</t>
  </si>
  <si>
    <t>21:0398:001790</t>
  </si>
  <si>
    <t>21:0133:001516:0001:0001:01</t>
  </si>
  <si>
    <t>042F  :783124:20:783123:10</t>
  </si>
  <si>
    <t>21:0398:001791</t>
  </si>
  <si>
    <t>21:0133:001516:0002:0001:00</t>
  </si>
  <si>
    <t>042F  :783125:00:------:--</t>
  </si>
  <si>
    <t>21:0398:001792</t>
  </si>
  <si>
    <t>21:0133:001517</t>
  </si>
  <si>
    <t>21:0133:001517:0001:0001:00</t>
  </si>
  <si>
    <t>042F  :783126:00:------:--</t>
  </si>
  <si>
    <t>21:0398:001793</t>
  </si>
  <si>
    <t>21:0133:001518</t>
  </si>
  <si>
    <t>21:0133:001518:0001:0001:00</t>
  </si>
  <si>
    <t>042F  :783127:00:------:--</t>
  </si>
  <si>
    <t>21:0398:001794</t>
  </si>
  <si>
    <t>21:0133:001519</t>
  </si>
  <si>
    <t>21:0133:001519:0001:0001:00</t>
  </si>
  <si>
    <t>042F  :783128:00:------:--</t>
  </si>
  <si>
    <t>21:0398:001795</t>
  </si>
  <si>
    <t>21:0133:001520</t>
  </si>
  <si>
    <t>21:0133:001520:0001:0001:00</t>
  </si>
  <si>
    <t>042F  :783129:00:------:--</t>
  </si>
  <si>
    <t>21:0398:001796</t>
  </si>
  <si>
    <t>21:0133:001521</t>
  </si>
  <si>
    <t>21:0133:001521:0001:0001:00</t>
  </si>
  <si>
    <t>042F  :783130:9G:------:--</t>
  </si>
  <si>
    <t>21:0398:001797</t>
  </si>
  <si>
    <t>042F  :783131:00:------:--</t>
  </si>
  <si>
    <t>21:0398:001798</t>
  </si>
  <si>
    <t>21:0133:001522</t>
  </si>
  <si>
    <t>21:0133:001522:0001:0001:00</t>
  </si>
  <si>
    <t>042F  :783132:00:------:--</t>
  </si>
  <si>
    <t>21:0398:001799</t>
  </si>
  <si>
    <t>21:0133:001523</t>
  </si>
  <si>
    <t>21:0133:001523:0001:0001:00</t>
  </si>
  <si>
    <t>042F  :783133:00:------:--</t>
  </si>
  <si>
    <t>21:0398:001800</t>
  </si>
  <si>
    <t>21:0133:001524</t>
  </si>
  <si>
    <t>21:0133:001524:0001:0001:00</t>
  </si>
  <si>
    <t>042F  :783134:00:------:--</t>
  </si>
  <si>
    <t>21:0398:001801</t>
  </si>
  <si>
    <t>21:0133:001525</t>
  </si>
  <si>
    <t>21:0133:001525:0001:0001:00</t>
  </si>
  <si>
    <t>042F  :783135:00:------:--</t>
  </si>
  <si>
    <t>21:0398:001802</t>
  </si>
  <si>
    <t>21:0133:001526</t>
  </si>
  <si>
    <t>21:0133:001526:0001:0001:00</t>
  </si>
  <si>
    <t>042F  :783136:00:------:--</t>
  </si>
  <si>
    <t>21:0398:001803</t>
  </si>
  <si>
    <t>21:0133:001527</t>
  </si>
  <si>
    <t>21:0133:001527:0001:0001:00</t>
  </si>
  <si>
    <t>042F  :783137:00:------:--</t>
  </si>
  <si>
    <t>21:0398:001804</t>
  </si>
  <si>
    <t>21:0133:001528</t>
  </si>
  <si>
    <t>21:0133:001528:0001:0001:00</t>
  </si>
  <si>
    <t>042F  :783138:00:------:--</t>
  </si>
  <si>
    <t>21:0398:001805</t>
  </si>
  <si>
    <t>21:0133:001529</t>
  </si>
  <si>
    <t>21:0133:001529:0001:0001:00</t>
  </si>
  <si>
    <t>042F  :783139:00:------:--</t>
  </si>
  <si>
    <t>21:0398:001806</t>
  </si>
  <si>
    <t>21:0133:001530</t>
  </si>
  <si>
    <t>21:0133:001530:0001:0001:00</t>
  </si>
  <si>
    <t>042F  :783140:00:------:--</t>
  </si>
  <si>
    <t>21:0398:001807</t>
  </si>
  <si>
    <t>21:0133:001531</t>
  </si>
  <si>
    <t>21:0133:001531:0001:0001:00</t>
  </si>
  <si>
    <t>042F  :783141:80:783145:00</t>
  </si>
  <si>
    <t>21:0398:001808</t>
  </si>
  <si>
    <t>21:0133:001534</t>
  </si>
  <si>
    <t>21:0133:001534:0001:0001:02</t>
  </si>
  <si>
    <t>042F  :783142:70:783143:10</t>
  </si>
  <si>
    <t>21:0398:001809</t>
  </si>
  <si>
    <t>21:0133:001532</t>
  </si>
  <si>
    <t>21:0133:001532:0001:0001:00</t>
  </si>
  <si>
    <t>042F  :783143:10:------:--</t>
  </si>
  <si>
    <t>21:0398:001810</t>
  </si>
  <si>
    <t>21:0133:001533</t>
  </si>
  <si>
    <t>21:0133:001533:0001:0001:00</t>
  </si>
  <si>
    <t>042F  :783144:20:783143:10</t>
  </si>
  <si>
    <t>21:0398:001811</t>
  </si>
  <si>
    <t>21:0133:001533:0002:0001:00</t>
  </si>
  <si>
    <t>042F  :783145:00:------:--</t>
  </si>
  <si>
    <t>21:0398:001812</t>
  </si>
  <si>
    <t>21:0133:001534:0001:0001:01</t>
  </si>
  <si>
    <t>042F  :783146:00:------:--</t>
  </si>
  <si>
    <t>21:0398:001813</t>
  </si>
  <si>
    <t>21:0133:001535</t>
  </si>
  <si>
    <t>21:0133:001535:0001:0001:00</t>
  </si>
  <si>
    <t>042F  :783147:00:------:--</t>
  </si>
  <si>
    <t>21:0398:001814</t>
  </si>
  <si>
    <t>21:0133:001536</t>
  </si>
  <si>
    <t>21:0133:001536:0001:0001:00</t>
  </si>
  <si>
    <t>042F  :783148:00:------:--</t>
  </si>
  <si>
    <t>21:0398:001815</t>
  </si>
  <si>
    <t>21:0133:001537</t>
  </si>
  <si>
    <t>21:0133:001537:0001:0001:00</t>
  </si>
  <si>
    <t>042F  :783149:00:------:--</t>
  </si>
  <si>
    <t>21:0398:001816</t>
  </si>
  <si>
    <t>21:0133:001538</t>
  </si>
  <si>
    <t>21:0133:001538:0001:0001:00</t>
  </si>
  <si>
    <t>042F  :783150:00:------:--</t>
  </si>
  <si>
    <t>21:0398:001817</t>
  </si>
  <si>
    <t>21:0133:001539</t>
  </si>
  <si>
    <t>21:0133:001539:0001:0001:00</t>
  </si>
  <si>
    <t>042F  :783151:00:------:--</t>
  </si>
  <si>
    <t>21:0398:001818</t>
  </si>
  <si>
    <t>21:0133:001540</t>
  </si>
  <si>
    <t>21:0133:001540:0001:0001:00</t>
  </si>
  <si>
    <t>042F  :783152:00:------:--</t>
  </si>
  <si>
    <t>21:0398:001819</t>
  </si>
  <si>
    <t>21:0133:001541</t>
  </si>
  <si>
    <t>21:0133:001541:0001:0001:00</t>
  </si>
  <si>
    <t>042F  :783153:9G:------:--</t>
  </si>
  <si>
    <t>21:0398:001820</t>
  </si>
  <si>
    <t>042F  :783154:00:------:--</t>
  </si>
  <si>
    <t>21:0398:001821</t>
  </si>
  <si>
    <t>21:0133:001542</t>
  </si>
  <si>
    <t>21:0133:001542:0001:0001:00</t>
  </si>
  <si>
    <t>042F  :783155:00:------:--</t>
  </si>
  <si>
    <t>21:0398:001822</t>
  </si>
  <si>
    <t>21:0133:001543</t>
  </si>
  <si>
    <t>21:0133:001543:0001:0001:00</t>
  </si>
  <si>
    <t>042F  :783156:00:------:--</t>
  </si>
  <si>
    <t>21:0398:001823</t>
  </si>
  <si>
    <t>21:0133:001544</t>
  </si>
  <si>
    <t>21:0133:001544:0001:0001:00</t>
  </si>
  <si>
    <t>042F  :783157:00:------:--</t>
  </si>
  <si>
    <t>21:0398:001824</t>
  </si>
  <si>
    <t>21:0133:001545</t>
  </si>
  <si>
    <t>21:0133:001545:0001:0001:00</t>
  </si>
  <si>
    <t>042F  :783158:00:------:--</t>
  </si>
  <si>
    <t>21:0398:001825</t>
  </si>
  <si>
    <t>21:0133:001546</t>
  </si>
  <si>
    <t>21:0133:001546:0001:0001:00</t>
  </si>
  <si>
    <t>042F  :783159:00:------:--</t>
  </si>
  <si>
    <t>21:0398:001826</t>
  </si>
  <si>
    <t>21:0133:001547</t>
  </si>
  <si>
    <t>21:0133:001547:0001:0001:00</t>
  </si>
  <si>
    <t>042F  :783160:00:------:--</t>
  </si>
  <si>
    <t>21:0398:001827</t>
  </si>
  <si>
    <t>21:0133:001548</t>
  </si>
  <si>
    <t>21:0133:001548:0001:0001:00</t>
  </si>
  <si>
    <t>042F  :783161:80:783167:10</t>
  </si>
  <si>
    <t>21:0398:001828</t>
  </si>
  <si>
    <t>21:0133:001554</t>
  </si>
  <si>
    <t>21:0133:001554:0001:0001:02</t>
  </si>
  <si>
    <t>042F  :783162:00:------:--</t>
  </si>
  <si>
    <t>21:0398:001829</t>
  </si>
  <si>
    <t>21:0133:001549</t>
  </si>
  <si>
    <t>21:0133:001549:0001:0001:00</t>
  </si>
  <si>
    <t>042F  :783163:00:------:--</t>
  </si>
  <si>
    <t>21:0398:001830</t>
  </si>
  <si>
    <t>21:0133:001550</t>
  </si>
  <si>
    <t>21:0133:001550:0001:0001:00</t>
  </si>
  <si>
    <t>042F  :783164:00:------:--</t>
  </si>
  <si>
    <t>21:0398:001831</t>
  </si>
  <si>
    <t>21:0133:001551</t>
  </si>
  <si>
    <t>21:0133:001551:0001:0001:00</t>
  </si>
  <si>
    <t>042F  :783165:00:------:--</t>
  </si>
  <si>
    <t>21:0398:001832</t>
  </si>
  <si>
    <t>21:0133:001552</t>
  </si>
  <si>
    <t>21:0133:001552:0001:0001:00</t>
  </si>
  <si>
    <t>042F  :783166:70:783167:10</t>
  </si>
  <si>
    <t>21:0398:001833</t>
  </si>
  <si>
    <t>21:0133:001553</t>
  </si>
  <si>
    <t>21:0133:001553:0001:0001:00</t>
  </si>
  <si>
    <t>042F  :783167:10:------:--</t>
  </si>
  <si>
    <t>21:0398:001834</t>
  </si>
  <si>
    <t>21:0133:001554:0001:0001:01</t>
  </si>
  <si>
    <t>042F  :783168:20:783167:10</t>
  </si>
  <si>
    <t>21:0398:001835</t>
  </si>
  <si>
    <t>21:0133:001554:0002:0001:00</t>
  </si>
  <si>
    <t>042F  :783169:00:------:--</t>
  </si>
  <si>
    <t>21:0398:001836</t>
  </si>
  <si>
    <t>21:0133:001555</t>
  </si>
  <si>
    <t>21:0133:001555:0001:0001:00</t>
  </si>
  <si>
    <t>042F  :783170:00:------:--</t>
  </si>
  <si>
    <t>21:0398:001837</t>
  </si>
  <si>
    <t>21:0133:001556</t>
  </si>
  <si>
    <t>21:0133:001556:0001:0001:00</t>
  </si>
  <si>
    <t>042F  :783171:00:------:--</t>
  </si>
  <si>
    <t>21:0398:001838</t>
  </si>
  <si>
    <t>21:0133:001557</t>
  </si>
  <si>
    <t>21:0133:001557:0001:0001:00</t>
  </si>
  <si>
    <t>042F  :783172:00:------:--</t>
  </si>
  <si>
    <t>21:0398:001839</t>
  </si>
  <si>
    <t>21:0133:001558</t>
  </si>
  <si>
    <t>21:0133:001558:0001:0001:00</t>
  </si>
  <si>
    <t>042F  :783173:00:------:--</t>
  </si>
  <si>
    <t>21:0398:001840</t>
  </si>
  <si>
    <t>21:0133:001559</t>
  </si>
  <si>
    <t>21:0133:001559:0001:0001:00</t>
  </si>
  <si>
    <t>042F  :783174:00:------:--</t>
  </si>
  <si>
    <t>21:0398:001841</t>
  </si>
  <si>
    <t>21:0133:001560</t>
  </si>
  <si>
    <t>21:0133:001560:0001:0001:00</t>
  </si>
  <si>
    <t>042F  :783175:00:------:--</t>
  </si>
  <si>
    <t>21:0398:001842</t>
  </si>
  <si>
    <t>21:0133:001561</t>
  </si>
  <si>
    <t>21:0133:001561:0001:0001:00</t>
  </si>
  <si>
    <t>042F  :783176:00:------:--</t>
  </si>
  <si>
    <t>21:0398:001843</t>
  </si>
  <si>
    <t>21:0133:001562</t>
  </si>
  <si>
    <t>21:0133:001562:0001:0001:00</t>
  </si>
  <si>
    <t>042F  :783177:00:------:--</t>
  </si>
  <si>
    <t>21:0398:001844</t>
  </si>
  <si>
    <t>21:0133:001563</t>
  </si>
  <si>
    <t>21:0133:001563:0001:0001:00</t>
  </si>
  <si>
    <t>042F  :783178:9H:------:--</t>
  </si>
  <si>
    <t>21:0398:001845</t>
  </si>
  <si>
    <t>042F  :783179:00:------:--</t>
  </si>
  <si>
    <t>21:0398:001846</t>
  </si>
  <si>
    <t>21:0133:001564</t>
  </si>
  <si>
    <t>21:0133:001564:0001:0001:00</t>
  </si>
  <si>
    <t>042F  :783180:00:------:--</t>
  </si>
  <si>
    <t>21:0398:001847</t>
  </si>
  <si>
    <t>21:0133:001565</t>
  </si>
  <si>
    <t>21:0133:001565:0001:0001:00</t>
  </si>
  <si>
    <t>042F  :783181:80:783189:10</t>
  </si>
  <si>
    <t>21:0398:001848</t>
  </si>
  <si>
    <t>21:0133:001573</t>
  </si>
  <si>
    <t>21:0133:001573:0001:0001:02</t>
  </si>
  <si>
    <t>042F  :783182:00:------:--</t>
  </si>
  <si>
    <t>21:0398:001849</t>
  </si>
  <si>
    <t>21:0133:001566</t>
  </si>
  <si>
    <t>21:0133:001566:0001:0001:00</t>
  </si>
  <si>
    <t>042F  :783183:00:------:--</t>
  </si>
  <si>
    <t>21:0398:001850</t>
  </si>
  <si>
    <t>21:0133:001567</t>
  </si>
  <si>
    <t>21:0133:001567:0001:0001:00</t>
  </si>
  <si>
    <t>042F  :783184:00:------:--</t>
  </si>
  <si>
    <t>21:0398:001851</t>
  </si>
  <si>
    <t>21:0133:001568</t>
  </si>
  <si>
    <t>21:0133:001568:0001:0001:00</t>
  </si>
  <si>
    <t>042F  :783185:00:------:--</t>
  </si>
  <si>
    <t>21:0398:001852</t>
  </si>
  <si>
    <t>21:0133:001569</t>
  </si>
  <si>
    <t>21:0133:001569:0001:0001:00</t>
  </si>
  <si>
    <t>042F  :783186:00:------:--</t>
  </si>
  <si>
    <t>21:0398:001853</t>
  </si>
  <si>
    <t>21:0133:001570</t>
  </si>
  <si>
    <t>21:0133:001570:0001:0001:00</t>
  </si>
  <si>
    <t>042F  :783187:00:------:--</t>
  </si>
  <si>
    <t>21:0398:001854</t>
  </si>
  <si>
    <t>21:0133:001571</t>
  </si>
  <si>
    <t>21:0133:001571:0001:0001:00</t>
  </si>
  <si>
    <t>042F  :783188:70:783189:10</t>
  </si>
  <si>
    <t>21:0398:001855</t>
  </si>
  <si>
    <t>21:0133:001572</t>
  </si>
  <si>
    <t>21:0133:001572:0001:0001:00</t>
  </si>
  <si>
    <t>042F  :783189:10:------:--</t>
  </si>
  <si>
    <t>21:0398:001856</t>
  </si>
  <si>
    <t>21:0133:001573:0001:0001:01</t>
  </si>
  <si>
    <t>042F  :783190:20:783189:10</t>
  </si>
  <si>
    <t>21:0398:001857</t>
  </si>
  <si>
    <t>21:0133:001573:0002:0001:00</t>
  </si>
  <si>
    <t>042F  :783191:00:------:--</t>
  </si>
  <si>
    <t>21:0398:001858</t>
  </si>
  <si>
    <t>21:0133:001574</t>
  </si>
  <si>
    <t>21:0133:001574:0001:0001:00</t>
  </si>
  <si>
    <t>042F  :783192:00:------:--</t>
  </si>
  <si>
    <t>21:0398:001859</t>
  </si>
  <si>
    <t>21:0133:001575</t>
  </si>
  <si>
    <t>21:0133:001575:0001:0001:00</t>
  </si>
  <si>
    <t>042F  :783193:00:------:--</t>
  </si>
  <si>
    <t>21:0398:001860</t>
  </si>
  <si>
    <t>21:0133:001576</t>
  </si>
  <si>
    <t>21:0133:001576:0001:0001:00</t>
  </si>
  <si>
    <t>042F  :783194:00:------:--</t>
  </si>
  <si>
    <t>21:0398:001861</t>
  </si>
  <si>
    <t>21:0133:001577</t>
  </si>
  <si>
    <t>21:0133:001577:0001:0001:00</t>
  </si>
  <si>
    <t>042F  :783195:00:------:--</t>
  </si>
  <si>
    <t>21:0398:001862</t>
  </si>
  <si>
    <t>21:0133:001578</t>
  </si>
  <si>
    <t>21:0133:001578:0001:0001:00</t>
  </si>
  <si>
    <t>042F  :783196:9G:------:--</t>
  </si>
  <si>
    <t>21:0398:001863</t>
  </si>
  <si>
    <t>042F  :783197:00:------:--</t>
  </si>
  <si>
    <t>21:0398:001864</t>
  </si>
  <si>
    <t>21:0133:001579</t>
  </si>
  <si>
    <t>21:0133:001579:0001:0001:00</t>
  </si>
  <si>
    <t>042F  :783198:00:------:--</t>
  </si>
  <si>
    <t>21:0398:001865</t>
  </si>
  <si>
    <t>21:0133:001580</t>
  </si>
  <si>
    <t>21:0133:001580:0001:0001:00</t>
  </si>
  <si>
    <t>042F  :783199:00:------:--</t>
  </si>
  <si>
    <t>21:0398:001866</t>
  </si>
  <si>
    <t>21:0133:001581</t>
  </si>
  <si>
    <t>21:0133:001581:0001:0001:00</t>
  </si>
  <si>
    <t>042F  :783200:00:------:--</t>
  </si>
  <si>
    <t>21:0398:001867</t>
  </si>
  <si>
    <t>21:0133:001582</t>
  </si>
  <si>
    <t>21:0133:001582:0001:0001:00</t>
  </si>
  <si>
    <t>042F  :783201:80:783210:20</t>
  </si>
  <si>
    <t>21:0398:001868</t>
  </si>
  <si>
    <t>21:0133:001589</t>
  </si>
  <si>
    <t>21:0133:001589:0002:0001:02</t>
  </si>
  <si>
    <t>042F  :783202:00:------:--</t>
  </si>
  <si>
    <t>21:0398:001869</t>
  </si>
  <si>
    <t>21:0133:001583</t>
  </si>
  <si>
    <t>21:0133:001583:0001:0001:00</t>
  </si>
  <si>
    <t>042F  :783203:00:------:--</t>
  </si>
  <si>
    <t>21:0398:001870</t>
  </si>
  <si>
    <t>21:0133:001584</t>
  </si>
  <si>
    <t>21:0133:001584:0001:0001:00</t>
  </si>
  <si>
    <t>042F  :783204:00:------:--</t>
  </si>
  <si>
    <t>21:0398:001871</t>
  </si>
  <si>
    <t>21:0133:001585</t>
  </si>
  <si>
    <t>21:0133:001585:0001:0001:00</t>
  </si>
  <si>
    <t>042F  :783205:00:------:--</t>
  </si>
  <si>
    <t>21:0398:001872</t>
  </si>
  <si>
    <t>21:0133:001586</t>
  </si>
  <si>
    <t>21:0133:001586:0001:0001:00</t>
  </si>
  <si>
    <t>042F  :783206:00:------:--</t>
  </si>
  <si>
    <t>21:0398:001873</t>
  </si>
  <si>
    <t>21:0133:001587</t>
  </si>
  <si>
    <t>21:0133:001587:0001:0001:00</t>
  </si>
  <si>
    <t>042F  :783207:9B:------:--</t>
  </si>
  <si>
    <t>21:0398:001874</t>
  </si>
  <si>
    <t>042F  :783208:70:783209:10</t>
  </si>
  <si>
    <t>21:0398:001875</t>
  </si>
  <si>
    <t>21:0133:001588</t>
  </si>
  <si>
    <t>21:0133:001588:0001:0001:00</t>
  </si>
  <si>
    <t>042F  :783209:10:------:--</t>
  </si>
  <si>
    <t>21:0398:001876</t>
  </si>
  <si>
    <t>21:0133:001589:0001:0001:00</t>
  </si>
  <si>
    <t>042F  :783210:20:783209:10</t>
  </si>
  <si>
    <t>21:0398:001877</t>
  </si>
  <si>
    <t>21:0133:001589:0002:0001:01</t>
  </si>
  <si>
    <t>042F  :783211:00:------:--</t>
  </si>
  <si>
    <t>21:0398:001878</t>
  </si>
  <si>
    <t>21:0133:001590</t>
  </si>
  <si>
    <t>21:0133:001590:0001:0001:00</t>
  </si>
  <si>
    <t>042F  :783212:00:------:--</t>
  </si>
  <si>
    <t>21:0398:001879</t>
  </si>
  <si>
    <t>21:0133:001591</t>
  </si>
  <si>
    <t>21:0133:001591:0001:0001:00</t>
  </si>
  <si>
    <t>042F  :783213:00:------:--</t>
  </si>
  <si>
    <t>21:0398:001880</t>
  </si>
  <si>
    <t>21:0133:001592</t>
  </si>
  <si>
    <t>21:0133:001592:0001:0001:00</t>
  </si>
  <si>
    <t>042F  :783214:00:------:--</t>
  </si>
  <si>
    <t>21:0398:001881</t>
  </si>
  <si>
    <t>21:0133:001593</t>
  </si>
  <si>
    <t>21:0133:001593:0001:0001:00</t>
  </si>
  <si>
    <t>042F  :783215:00:------:--</t>
  </si>
  <si>
    <t>21:0398:001882</t>
  </si>
  <si>
    <t>21:0133:001594</t>
  </si>
  <si>
    <t>21:0133:001594:0001:0001:00</t>
  </si>
  <si>
    <t>042F  :783216:00:------:--</t>
  </si>
  <si>
    <t>21:0398:001883</t>
  </si>
  <si>
    <t>21:0133:001595</t>
  </si>
  <si>
    <t>21:0133:001595:0001:0001:00</t>
  </si>
  <si>
    <t>042F  :783217:00:------:--</t>
  </si>
  <si>
    <t>21:0398:001884</t>
  </si>
  <si>
    <t>21:0133:001596</t>
  </si>
  <si>
    <t>21:0133:001596:0001:0001:00</t>
  </si>
  <si>
    <t>042F  :783218:00:------:--</t>
  </si>
  <si>
    <t>21:0398:001885</t>
  </si>
  <si>
    <t>21:0133:001597</t>
  </si>
  <si>
    <t>21:0133:001597:0001:0001:00</t>
  </si>
  <si>
    <t>042F  :783219:00:------:--</t>
  </si>
  <si>
    <t>21:0398:001886</t>
  </si>
  <si>
    <t>21:0133:001598</t>
  </si>
  <si>
    <t>21:0133:001598:0001:0001:00</t>
  </si>
  <si>
    <t>042F  :783220:00:------:--</t>
  </si>
  <si>
    <t>21:0398:001887</t>
  </si>
  <si>
    <t>21:0133:001599</t>
  </si>
  <si>
    <t>21:0133:001599:0001:0001:00</t>
  </si>
  <si>
    <t>042F  :783221:80:783223:00</t>
  </si>
  <si>
    <t>21:0398:001888</t>
  </si>
  <si>
    <t>21:0133:001601</t>
  </si>
  <si>
    <t>21:0133:001601:0001:0001:02</t>
  </si>
  <si>
    <t>042F  :783222:00:------:--</t>
  </si>
  <si>
    <t>21:0398:001889</t>
  </si>
  <si>
    <t>21:0133:001600</t>
  </si>
  <si>
    <t>21:0133:001600:0001:0001:00</t>
  </si>
  <si>
    <t>042F  :783223:00:------:--</t>
  </si>
  <si>
    <t>21:0398:001890</t>
  </si>
  <si>
    <t>21:0133:001601:0001:0001:01</t>
  </si>
  <si>
    <t>042F  :783224:70:783225:10</t>
  </si>
  <si>
    <t>21:0398:001891</t>
  </si>
  <si>
    <t>21:0133:001602</t>
  </si>
  <si>
    <t>21:0133:001602:0001:0001:00</t>
  </si>
  <si>
    <t>042F  :783225:10:------:--</t>
  </si>
  <si>
    <t>21:0398:001892</t>
  </si>
  <si>
    <t>21:0133:001603</t>
  </si>
  <si>
    <t>21:0133:001603:0001:0001:00</t>
  </si>
  <si>
    <t>042F  :783226:20:783225:10</t>
  </si>
  <si>
    <t>21:0398:001893</t>
  </si>
  <si>
    <t>21:0133:001603:0002:0001:00</t>
  </si>
  <si>
    <t>042F  :783227:00:------:--</t>
  </si>
  <si>
    <t>21:0398:001894</t>
  </si>
  <si>
    <t>21:0133:001604</t>
  </si>
  <si>
    <t>21:0133:001604:0001:0001:00</t>
  </si>
  <si>
    <t>042F  :783228:00:------:--</t>
  </si>
  <si>
    <t>21:0398:001895</t>
  </si>
  <si>
    <t>21:0133:001605</t>
  </si>
  <si>
    <t>21:0133:001605:0001:0001:00</t>
  </si>
  <si>
    <t>042F  :783229:00:------:--</t>
  </si>
  <si>
    <t>21:0398:001896</t>
  </si>
  <si>
    <t>21:0133:001606</t>
  </si>
  <si>
    <t>21:0133:001606:0001:0001:00</t>
  </si>
  <si>
    <t>042F  :783230:00:------:--</t>
  </si>
  <si>
    <t>21:0398:001897</t>
  </si>
  <si>
    <t>21:0133:001607</t>
  </si>
  <si>
    <t>21:0133:001607:0001:0001:00</t>
  </si>
  <si>
    <t>042F  :783231:00:------:--</t>
  </si>
  <si>
    <t>21:0398:001898</t>
  </si>
  <si>
    <t>21:0133:001608</t>
  </si>
  <si>
    <t>21:0133:001608:0001:0001:00</t>
  </si>
  <si>
    <t>042F  :783232:00:------:--</t>
  </si>
  <si>
    <t>21:0398:001899</t>
  </si>
  <si>
    <t>21:0133:001609</t>
  </si>
  <si>
    <t>21:0133:001609:0001:0001:00</t>
  </si>
  <si>
    <t>042F  :783233:00:------:--</t>
  </si>
  <si>
    <t>21:0398:001900</t>
  </si>
  <si>
    <t>21:0133:001610</t>
  </si>
  <si>
    <t>21:0133:001610:0001:0001:00</t>
  </si>
  <si>
    <t>042F  :783234:9F:------:--</t>
  </si>
  <si>
    <t>21:0398:001901</t>
  </si>
  <si>
    <t>042F  :783235:00:------:--</t>
  </si>
  <si>
    <t>21:0398:001902</t>
  </si>
  <si>
    <t>21:0133:001611</t>
  </si>
  <si>
    <t>21:0133:001611:0001:0001:00</t>
  </si>
  <si>
    <t>042F  :783236:00:------:--</t>
  </si>
  <si>
    <t>21:0398:001903</t>
  </si>
  <si>
    <t>21:0133:001612</t>
  </si>
  <si>
    <t>21:0133:001612:0001:0001:00</t>
  </si>
  <si>
    <t>042F  :783237:00:------:--</t>
  </si>
  <si>
    <t>21:0398:001904</t>
  </si>
  <si>
    <t>21:0133:001613</t>
  </si>
  <si>
    <t>21:0133:001613:0001:0001:00</t>
  </si>
  <si>
    <t>042F  :783238:00:------:--</t>
  </si>
  <si>
    <t>21:0398:001905</t>
  </si>
  <si>
    <t>21:0133:001614</t>
  </si>
  <si>
    <t>21:0133:001614:0001:0001:00</t>
  </si>
  <si>
    <t>042F  :783239:00:------:--</t>
  </si>
  <si>
    <t>21:0398:001906</t>
  </si>
  <si>
    <t>21:0133:001615</t>
  </si>
  <si>
    <t>21:0133:001615:0001:0001:00</t>
  </si>
  <si>
    <t>042F  :783240:00:------:--</t>
  </si>
  <si>
    <t>21:0398:001907</t>
  </si>
  <si>
    <t>21:0133:001616</t>
  </si>
  <si>
    <t>21:0133:001616:0001:0001:00</t>
  </si>
  <si>
    <t>042F  :783241:80:783251:20</t>
  </si>
  <si>
    <t>21:0398:001908</t>
  </si>
  <si>
    <t>21:0133:001625</t>
  </si>
  <si>
    <t>21:0133:001625:0002:0001:02</t>
  </si>
  <si>
    <t>042F  :783242:00:------:--</t>
  </si>
  <si>
    <t>21:0398:001909</t>
  </si>
  <si>
    <t>21:0133:001617</t>
  </si>
  <si>
    <t>21:0133:001617:0001:0001:00</t>
  </si>
  <si>
    <t>042F  :783243:00:------:--</t>
  </si>
  <si>
    <t>21:0398:001910</t>
  </si>
  <si>
    <t>21:0133:001618</t>
  </si>
  <si>
    <t>21:0133:001618:0001:0001:00</t>
  </si>
  <si>
    <t>042F  :783244:00:------:--</t>
  </si>
  <si>
    <t>21:0398:001911</t>
  </si>
  <si>
    <t>21:0133:001619</t>
  </si>
  <si>
    <t>21:0133:001619:0001:0001:00</t>
  </si>
  <si>
    <t>042F  :783245:00:------:--</t>
  </si>
  <si>
    <t>21:0398:001912</t>
  </si>
  <si>
    <t>21:0133:001620</t>
  </si>
  <si>
    <t>21:0133:001620:0001:0001:00</t>
  </si>
  <si>
    <t>042F  :783246:00:------:--</t>
  </si>
  <si>
    <t>21:0398:001913</t>
  </si>
  <si>
    <t>21:0133:001621</t>
  </si>
  <si>
    <t>21:0133:001621:0001:0001:00</t>
  </si>
  <si>
    <t>042F  :783247:00:------:--</t>
  </si>
  <si>
    <t>21:0398:001914</t>
  </si>
  <si>
    <t>21:0133:001622</t>
  </si>
  <si>
    <t>21:0133:001622:0001:0001:00</t>
  </si>
  <si>
    <t>042F  :783248:00:------:--</t>
  </si>
  <si>
    <t>21:0398:001915</t>
  </si>
  <si>
    <t>21:0133:001623</t>
  </si>
  <si>
    <t>21:0133:001623:0001:0001:00</t>
  </si>
  <si>
    <t>042F  :783249:70:783250:10</t>
  </si>
  <si>
    <t>21:0398:001916</t>
  </si>
  <si>
    <t>21:0133:001624</t>
  </si>
  <si>
    <t>21:0133:001624:0001:0001:00</t>
  </si>
  <si>
    <t>042F  :783250:10:------:--</t>
  </si>
  <si>
    <t>21:0398:001917</t>
  </si>
  <si>
    <t>21:0133:001625:0001:0001:00</t>
  </si>
  <si>
    <t>042F  :783251:20:783250:10</t>
  </si>
  <si>
    <t>21:0398:001918</t>
  </si>
  <si>
    <t>21:0133:001625:0002:0001:01</t>
  </si>
  <si>
    <t>042F  :783252:00:------:--</t>
  </si>
  <si>
    <t>21:0398:001919</t>
  </si>
  <si>
    <t>21:0133:001626</t>
  </si>
  <si>
    <t>21:0133:001626:0001:0001:00</t>
  </si>
  <si>
    <t>042F  :783253:9H:------:--</t>
  </si>
  <si>
    <t>21:0398:001920</t>
  </si>
  <si>
    <t>042F  :783254:00:------:--</t>
  </si>
  <si>
    <t>21:0398:001921</t>
  </si>
  <si>
    <t>21:0133:001627</t>
  </si>
  <si>
    <t>21:0133:001627:0001:0001:00</t>
  </si>
  <si>
    <t>042F  :783255:00:------:--</t>
  </si>
  <si>
    <t>21:0398:001922</t>
  </si>
  <si>
    <t>21:0133:001628</t>
  </si>
  <si>
    <t>21:0133:001628:0001:0001:00</t>
  </si>
  <si>
    <t>042F  :783256:00:------:--</t>
  </si>
  <si>
    <t>21:0398:001923</t>
  </si>
  <si>
    <t>21:0133:001629</t>
  </si>
  <si>
    <t>21:0133:001629:0001:0001:00</t>
  </si>
  <si>
    <t>042F  :783257:00:------:--</t>
  </si>
  <si>
    <t>21:0398:001924</t>
  </si>
  <si>
    <t>21:0133:001630</t>
  </si>
  <si>
    <t>21:0133:001630:0001:0001:00</t>
  </si>
  <si>
    <t>042F  :783258:00:------:--</t>
  </si>
  <si>
    <t>21:0398:001925</t>
  </si>
  <si>
    <t>21:0133:001631</t>
  </si>
  <si>
    <t>21:0133:001631:0001:0001:00</t>
  </si>
  <si>
    <t>042F  :783259:00:------:--</t>
  </si>
  <si>
    <t>21:0398:001926</t>
  </si>
  <si>
    <t>21:0133:001632</t>
  </si>
  <si>
    <t>21:0133:001632:0001:0001:00</t>
  </si>
  <si>
    <t>042F  :783260:00:------:--</t>
  </si>
  <si>
    <t>21:0398:001927</t>
  </si>
  <si>
    <t>21:0133:001633</t>
  </si>
  <si>
    <t>21:0133:001633:0001:0001:00</t>
  </si>
  <si>
    <t>042F  :783261:80:783263:10</t>
  </si>
  <si>
    <t>21:0398:001928</t>
  </si>
  <si>
    <t>21:0133:001635</t>
  </si>
  <si>
    <t>21:0133:001635:0001:0001:02</t>
  </si>
  <si>
    <t>042F  :783262:70:783263:10</t>
  </si>
  <si>
    <t>21:0398:001929</t>
  </si>
  <si>
    <t>21:0133:001634</t>
  </si>
  <si>
    <t>21:0133:001634:0001:0001:00</t>
  </si>
  <si>
    <t>042F  :783263:10:------:--</t>
  </si>
  <si>
    <t>21:0398:001930</t>
  </si>
  <si>
    <t>21:0133:001635:0001:0001:01</t>
  </si>
  <si>
    <t>042F  :783264:20:783263:10</t>
  </si>
  <si>
    <t>21:0398:001931</t>
  </si>
  <si>
    <t>21:0133:001635:0002:0001:00</t>
  </si>
  <si>
    <t>042F  :783265:00:------:--</t>
  </si>
  <si>
    <t>21:0398:001932</t>
  </si>
  <si>
    <t>21:0133:001636</t>
  </si>
  <si>
    <t>21:0133:001636:0001:0001:00</t>
  </si>
  <si>
    <t>042F  :783266:9F:------:--</t>
  </si>
  <si>
    <t>21:0398:001933</t>
  </si>
  <si>
    <t>042F  :783267:00:------:--</t>
  </si>
  <si>
    <t>21:0398:001934</t>
  </si>
  <si>
    <t>21:0133:001637</t>
  </si>
  <si>
    <t>21:0133:001637:0001:0001:00</t>
  </si>
  <si>
    <t>042F  :783268:00:------:--</t>
  </si>
  <si>
    <t>21:0398:001935</t>
  </si>
  <si>
    <t>21:0133:001638</t>
  </si>
  <si>
    <t>21:0133:001638:0001:0001:00</t>
  </si>
  <si>
    <t>042F  :783269:00:------:--</t>
  </si>
  <si>
    <t>21:0398:001936</t>
  </si>
  <si>
    <t>21:0133:001639</t>
  </si>
  <si>
    <t>21:0133:001639:0001:0001:00</t>
  </si>
  <si>
    <t>042F  :783270:00:------:--</t>
  </si>
  <si>
    <t>21:0398:001937</t>
  </si>
  <si>
    <t>21:0133:001640</t>
  </si>
  <si>
    <t>21:0133:001640:0001:0001:00</t>
  </si>
  <si>
    <t>042F  :783271:00:------:--</t>
  </si>
  <si>
    <t>21:0398:001938</t>
  </si>
  <si>
    <t>21:0133:001641</t>
  </si>
  <si>
    <t>21:0133:001641:0001:0001:00</t>
  </si>
  <si>
    <t>042F  :783272:00:------:--</t>
  </si>
  <si>
    <t>21:0398:001939</t>
  </si>
  <si>
    <t>21:0133:001642</t>
  </si>
  <si>
    <t>21:0133:001642:0001:0001:00</t>
  </si>
  <si>
    <t>042F  :783273:00:------:--</t>
  </si>
  <si>
    <t>21:0398:001940</t>
  </si>
  <si>
    <t>21:0133:001643</t>
  </si>
  <si>
    <t>21:0133:001643:0001:0001:00</t>
  </si>
  <si>
    <t>042F  :783274:00:------:--</t>
  </si>
  <si>
    <t>21:0398:001941</t>
  </si>
  <si>
    <t>21:0133:001644</t>
  </si>
  <si>
    <t>21:0133:001644:0001:0001:00</t>
  </si>
  <si>
    <t>042F  :783275:00:------:--</t>
  </si>
  <si>
    <t>21:0398:001942</t>
  </si>
  <si>
    <t>21:0133:001645</t>
  </si>
  <si>
    <t>21:0133:001645:0001:0001:00</t>
  </si>
  <si>
    <t>042F  :783276:00:------:--</t>
  </si>
  <si>
    <t>21:0398:001943</t>
  </si>
  <si>
    <t>21:0133:001646</t>
  </si>
  <si>
    <t>21:0133:001646:0001:0001:00</t>
  </si>
  <si>
    <t>042F  :783277:00:------:--</t>
  </si>
  <si>
    <t>21:0398:001944</t>
  </si>
  <si>
    <t>21:0133:001647</t>
  </si>
  <si>
    <t>21:0133:001647:0001:0001:00</t>
  </si>
  <si>
    <t>042F  :783278:00:------:--</t>
  </si>
  <si>
    <t>21:0398:001945</t>
  </si>
  <si>
    <t>21:0133:001648</t>
  </si>
  <si>
    <t>21:0133:001648:0001:0001:00</t>
  </si>
  <si>
    <t>042F  :783279:00:------:--</t>
  </si>
  <si>
    <t>21:0398:001946</t>
  </si>
  <si>
    <t>21:0133:001649</t>
  </si>
  <si>
    <t>21:0133:001649:0001:0001:00</t>
  </si>
  <si>
    <t>042F  :783280:00:------:--</t>
  </si>
  <si>
    <t>21:0398:001947</t>
  </si>
  <si>
    <t>21:0133:001650</t>
  </si>
  <si>
    <t>21:0133:001650:0001:0001:00</t>
  </si>
  <si>
    <t>042F  :783281:80:783284:20</t>
  </si>
  <si>
    <t>21:0398:001948</t>
  </si>
  <si>
    <t>21:0133:001652</t>
  </si>
  <si>
    <t>21:0133:001652:0002:0001:02</t>
  </si>
  <si>
    <t>042F  :783282:70:783283:10</t>
  </si>
  <si>
    <t>21:0398:001949</t>
  </si>
  <si>
    <t>21:0133:001651</t>
  </si>
  <si>
    <t>21:0133:001651:0001:0001:00</t>
  </si>
  <si>
    <t>042F  :783283:10:------:--</t>
  </si>
  <si>
    <t>21:0398:001950</t>
  </si>
  <si>
    <t>21:0133:001652:0001:0001:00</t>
  </si>
  <si>
    <t>042F  :783284:20:783283:10</t>
  </si>
  <si>
    <t>21:0398:001951</t>
  </si>
  <si>
    <t>21:0133:001652:0002:0001:01</t>
  </si>
  <si>
    <t>042F  :783285:00:------:--</t>
  </si>
  <si>
    <t>21:0398:001952</t>
  </si>
  <si>
    <t>21:0133:001653</t>
  </si>
  <si>
    <t>21:0133:001653:0001:0001:00</t>
  </si>
  <si>
    <t>042F  :783286:00:------:--</t>
  </si>
  <si>
    <t>21:0398:001953</t>
  </si>
  <si>
    <t>21:0133:001654</t>
  </si>
  <si>
    <t>21:0133:001654:0001:0001:00</t>
  </si>
  <si>
    <t>042F  :783287:00:------:--</t>
  </si>
  <si>
    <t>21:0398:001954</t>
  </si>
  <si>
    <t>21:0133:001655</t>
  </si>
  <si>
    <t>21:0133:001655:0001:0001:00</t>
  </si>
  <si>
    <t>042F  :783288:00:------:--</t>
  </si>
  <si>
    <t>21:0398:001955</t>
  </si>
  <si>
    <t>21:0133:001656</t>
  </si>
  <si>
    <t>21:0133:001656:0001:0001:00</t>
  </si>
  <si>
    <t>042F  :783289:00:------:--</t>
  </si>
  <si>
    <t>21:0398:001956</t>
  </si>
  <si>
    <t>21:0133:001657</t>
  </si>
  <si>
    <t>21:0133:001657:0001:0001:00</t>
  </si>
  <si>
    <t>042F  :783290:00:------:--</t>
  </si>
  <si>
    <t>21:0398:001957</t>
  </si>
  <si>
    <t>21:0133:001658</t>
  </si>
  <si>
    <t>21:0133:001658:0001:0001:00</t>
  </si>
  <si>
    <t>042F  :783291:00:------:--</t>
  </si>
  <si>
    <t>21:0398:001958</t>
  </si>
  <si>
    <t>21:0133:001659</t>
  </si>
  <si>
    <t>21:0133:001659:0001:0001:00</t>
  </si>
  <si>
    <t>042F  :783292:9G:------:--</t>
  </si>
  <si>
    <t>21:0398:001959</t>
  </si>
  <si>
    <t>042F  :783293:00:------:--</t>
  </si>
  <si>
    <t>21:0398:001960</t>
  </si>
  <si>
    <t>21:0133:001660</t>
  </si>
  <si>
    <t>21:0133:001660:0001:0001:00</t>
  </si>
  <si>
    <t>042F  :783294:00:------:--</t>
  </si>
  <si>
    <t>21:0398:001961</t>
  </si>
  <si>
    <t>21:0133:001661</t>
  </si>
  <si>
    <t>21:0133:001661:0001:0001:00</t>
  </si>
  <si>
    <t>042F  :783295:00:------:--</t>
  </si>
  <si>
    <t>21:0398:001962</t>
  </si>
  <si>
    <t>21:0133:001662</t>
  </si>
  <si>
    <t>21:0133:001662:0001:0001:00</t>
  </si>
  <si>
    <t>042F  :783296:00:------:--</t>
  </si>
  <si>
    <t>21:0398:001963</t>
  </si>
  <si>
    <t>21:0133:001663</t>
  </si>
  <si>
    <t>21:0133:001663:0001:0001:00</t>
  </si>
  <si>
    <t>042F  :783297:00:------:--</t>
  </si>
  <si>
    <t>21:0398:001964</t>
  </si>
  <si>
    <t>21:0133:001664</t>
  </si>
  <si>
    <t>21:0133:001664:0001:0001:00</t>
  </si>
  <si>
    <t>042F  :783298:00:------:--</t>
  </si>
  <si>
    <t>21:0398:001965</t>
  </si>
  <si>
    <t>21:0133:001665</t>
  </si>
  <si>
    <t>21:0133:001665:0001:0001:00</t>
  </si>
  <si>
    <t>042F  :783299:00:------:--</t>
  </si>
  <si>
    <t>21:0398:001966</t>
  </si>
  <si>
    <t>21:0133:001666</t>
  </si>
  <si>
    <t>21:0133:001666:0001:0001:00</t>
  </si>
  <si>
    <t>042F  :783300:00:------:--</t>
  </si>
  <si>
    <t>21:0398:001967</t>
  </si>
  <si>
    <t>21:0133:001667</t>
  </si>
  <si>
    <t>21:0133:001667:0001:0001:00</t>
  </si>
  <si>
    <t>042F  :783301:80:783306:10</t>
  </si>
  <si>
    <t>21:0398:001968</t>
  </si>
  <si>
    <t>21:0133:001671</t>
  </si>
  <si>
    <t>21:0133:001671:0001:0001:02</t>
  </si>
  <si>
    <t>042F  :783302:00:------:--</t>
  </si>
  <si>
    <t>21:0398:001969</t>
  </si>
  <si>
    <t>21:0133:001668</t>
  </si>
  <si>
    <t>21:0133:001668:0001:0001:00</t>
  </si>
  <si>
    <t>042F  :783303:9F:------:--</t>
  </si>
  <si>
    <t>21:0398:001970</t>
  </si>
  <si>
    <t>042F  :783304:00:------:--</t>
  </si>
  <si>
    <t>21:0398:001971</t>
  </si>
  <si>
    <t>21:0133:001669</t>
  </si>
  <si>
    <t>21:0133:001669:0001:0001:00</t>
  </si>
  <si>
    <t>042F  :783305:70:783306:10</t>
  </si>
  <si>
    <t>21:0398:001972</t>
  </si>
  <si>
    <t>21:0133:001670</t>
  </si>
  <si>
    <t>21:0133:001670:0001:0001:00</t>
  </si>
  <si>
    <t>042F  :783306:10:------:--</t>
  </si>
  <si>
    <t>21:0398:001973</t>
  </si>
  <si>
    <t>21:0133:001671:0001:0001:01</t>
  </si>
  <si>
    <t>042F  :783307:20:783306:10</t>
  </si>
  <si>
    <t>21:0398:001974</t>
  </si>
  <si>
    <t>21:0133:001671:0002:0001:00</t>
  </si>
  <si>
    <t>042F  :783308:00:------:--</t>
  </si>
  <si>
    <t>21:0398:001975</t>
  </si>
  <si>
    <t>21:0133:001672</t>
  </si>
  <si>
    <t>21:0133:001672:0001:0001:00</t>
  </si>
  <si>
    <t>042F  :783309:00:------:--</t>
  </si>
  <si>
    <t>21:0398:001976</t>
  </si>
  <si>
    <t>21:0133:001673</t>
  </si>
  <si>
    <t>21:0133:001673:0001:0001:00</t>
  </si>
  <si>
    <t>042F  :783310:00:------:--</t>
  </si>
  <si>
    <t>21:0398:001977</t>
  </si>
  <si>
    <t>21:0133:001674</t>
  </si>
  <si>
    <t>21:0133:001674:0001:0001:00</t>
  </si>
  <si>
    <t>042F  :783311:00:------:--</t>
  </si>
  <si>
    <t>21:0398:001978</t>
  </si>
  <si>
    <t>21:0133:001675</t>
  </si>
  <si>
    <t>21:0133:001675:0001:0001:00</t>
  </si>
  <si>
    <t>042F  :783312:00:------:--</t>
  </si>
  <si>
    <t>21:0398:001979</t>
  </si>
  <si>
    <t>21:0133:001676</t>
  </si>
  <si>
    <t>21:0133:001676:0001:0001:00</t>
  </si>
  <si>
    <t>042F  :783313:00:------:--</t>
  </si>
  <si>
    <t>21:0398:001980</t>
  </si>
  <si>
    <t>21:0133:001677</t>
  </si>
  <si>
    <t>21:0133:001677:0001:0001:00</t>
  </si>
  <si>
    <t>042F  :783314:00:------:--</t>
  </si>
  <si>
    <t>21:0398:001981</t>
  </si>
  <si>
    <t>21:0133:001678</t>
  </si>
  <si>
    <t>21:0133:001678:0001:0001:00</t>
  </si>
  <si>
    <t>042F  :783315:00:------:--</t>
  </si>
  <si>
    <t>21:0398:001982</t>
  </si>
  <si>
    <t>21:0133:001679</t>
  </si>
  <si>
    <t>21:0133:001679:0001:0001:00</t>
  </si>
  <si>
    <t>042F  :783316:00:------:--</t>
  </si>
  <si>
    <t>21:0398:001983</t>
  </si>
  <si>
    <t>21:0133:001680</t>
  </si>
  <si>
    <t>21:0133:001680:0001:0001:00</t>
  </si>
  <si>
    <t>042F  :783317:00:------:--</t>
  </si>
  <si>
    <t>21:0398:001984</t>
  </si>
  <si>
    <t>21:0133:001681</t>
  </si>
  <si>
    <t>21:0133:001681:0001:0001:00</t>
  </si>
  <si>
    <t>042F  :783318:00:------:--</t>
  </si>
  <si>
    <t>21:0398:001985</t>
  </si>
  <si>
    <t>21:0133:001682</t>
  </si>
  <si>
    <t>21:0133:001682:0001:0001:00</t>
  </si>
  <si>
    <t>042F  :783319:00:------:--</t>
  </si>
  <si>
    <t>21:0398:001986</t>
  </si>
  <si>
    <t>21:0133:001683</t>
  </si>
  <si>
    <t>21:0133:001683:0001:0001:00</t>
  </si>
  <si>
    <t>042F  :783320:00:------:--</t>
  </si>
  <si>
    <t>21:0398:001987</t>
  </si>
  <si>
    <t>21:0133:001684</t>
  </si>
  <si>
    <t>21:0133:001684:0001:0001:00</t>
  </si>
  <si>
    <t>042F  :783321:80:783335:20</t>
  </si>
  <si>
    <t>21:0398:001988</t>
  </si>
  <si>
    <t>21:0133:001696</t>
  </si>
  <si>
    <t>21:0133:001696:0002:0001:02</t>
  </si>
  <si>
    <t>042F  :783322:00:------:--</t>
  </si>
  <si>
    <t>21:0398:001989</t>
  </si>
  <si>
    <t>21:0133:001685</t>
  </si>
  <si>
    <t>21:0133:001685:0001:0001:00</t>
  </si>
  <si>
    <t>042F  :783323:00:------:--</t>
  </si>
  <si>
    <t>21:0398:001990</t>
  </si>
  <si>
    <t>21:0133:001686</t>
  </si>
  <si>
    <t>21:0133:001686:0001:0001:00</t>
  </si>
  <si>
    <t>042F  :783324:00:------:--</t>
  </si>
  <si>
    <t>21:0398:001991</t>
  </si>
  <si>
    <t>21:0133:001687</t>
  </si>
  <si>
    <t>21:0133:001687:0001:0001:00</t>
  </si>
  <si>
    <t>042F  :783325:00:------:--</t>
  </si>
  <si>
    <t>21:0398:001992</t>
  </si>
  <si>
    <t>21:0133:001688</t>
  </si>
  <si>
    <t>21:0133:001688:0001:0001:00</t>
  </si>
  <si>
    <t>042F  :783326:00:------:--</t>
  </si>
  <si>
    <t>21:0398:001993</t>
  </si>
  <si>
    <t>21:0133:001689</t>
  </si>
  <si>
    <t>21:0133:001689:0001:0001:00</t>
  </si>
  <si>
    <t>042F  :783327:00:------:--</t>
  </si>
  <si>
    <t>21:0398:001994</t>
  </si>
  <si>
    <t>21:0133:001690</t>
  </si>
  <si>
    <t>21:0133:001690:0001:0001:00</t>
  </si>
  <si>
    <t>042F  :783328:00:------:--</t>
  </si>
  <si>
    <t>21:0398:001995</t>
  </si>
  <si>
    <t>21:0133:001691</t>
  </si>
  <si>
    <t>21:0133:001691:0001:0001:00</t>
  </si>
  <si>
    <t>042F  :783329:9F:------:--</t>
  </si>
  <si>
    <t>21:0398:001996</t>
  </si>
  <si>
    <t>042F  :783330:00:------:--</t>
  </si>
  <si>
    <t>21:0398:001997</t>
  </si>
  <si>
    <t>21:0133:001692</t>
  </si>
  <si>
    <t>21:0133:001692:0001:0001:00</t>
  </si>
  <si>
    <t>042F  :783331:00:------:--</t>
  </si>
  <si>
    <t>21:0398:001998</t>
  </si>
  <si>
    <t>21:0133:001693</t>
  </si>
  <si>
    <t>21:0133:001693:0001:0001:00</t>
  </si>
  <si>
    <t>042F  :783332:00:------:--</t>
  </si>
  <si>
    <t>21:0398:001999</t>
  </si>
  <si>
    <t>21:0133:001694</t>
  </si>
  <si>
    <t>21:0133:001694:0001:0001:00</t>
  </si>
  <si>
    <t>042F  :783333:70:783334:10</t>
  </si>
  <si>
    <t>21:0398:002000</t>
  </si>
  <si>
    <t>21:0133:001695</t>
  </si>
  <si>
    <t>21:0133:001695:0001:0001:00</t>
  </si>
  <si>
    <t>042F  :783334:10:------:--</t>
  </si>
  <si>
    <t>21:0398:002001</t>
  </si>
  <si>
    <t>21:0133:001696:0001:0001:00</t>
  </si>
  <si>
    <t>042F  :783335:20:783334:10</t>
  </si>
  <si>
    <t>21:0398:002002</t>
  </si>
  <si>
    <t>21:0133:001696:0002:0001:01</t>
  </si>
  <si>
    <t>042F  :783336:00:------:--</t>
  </si>
  <si>
    <t>21:0398:002003</t>
  </si>
  <si>
    <t>21:0133:001697</t>
  </si>
  <si>
    <t>21:0133:001697:0001:0001:00</t>
  </si>
  <si>
    <t>042F  :783337:00:------:--</t>
  </si>
  <si>
    <t>21:0398:002004</t>
  </si>
  <si>
    <t>21:0133:001698</t>
  </si>
  <si>
    <t>21:0133:001698:0001:0001:00</t>
  </si>
  <si>
    <t>042F  :783338:00:------:--</t>
  </si>
  <si>
    <t>21:0398:002005</t>
  </si>
  <si>
    <t>21:0133:001699</t>
  </si>
  <si>
    <t>21:0133:001699:0001:0001:00</t>
  </si>
  <si>
    <t>042F  :783339:00:------:--</t>
  </si>
  <si>
    <t>21:0398:002006</t>
  </si>
  <si>
    <t>21:0133:001700</t>
  </si>
  <si>
    <t>21:0133:001700:0001:0001:00</t>
  </si>
  <si>
    <t>042F  :783340:00:------:--</t>
  </si>
  <si>
    <t>21:0398:002007</t>
  </si>
  <si>
    <t>21:0133:001701</t>
  </si>
  <si>
    <t>21:0133:001701:0001:0001:00</t>
  </si>
  <si>
    <t>042F  :783341:80:783355:00</t>
  </si>
  <si>
    <t>21:0398:002008</t>
  </si>
  <si>
    <t>21:0133:001714</t>
  </si>
  <si>
    <t>21:0133:001714:0001:0001:02</t>
  </si>
  <si>
    <t>042F  :783342:00:------:--</t>
  </si>
  <si>
    <t>21:0398:002009</t>
  </si>
  <si>
    <t>21:0133:001702</t>
  </si>
  <si>
    <t>21:0133:001702:0001:0001:00</t>
  </si>
  <si>
    <t>042F  :783343:00:------:--</t>
  </si>
  <si>
    <t>21:0398:002010</t>
  </si>
  <si>
    <t>21:0133:001703</t>
  </si>
  <si>
    <t>21:0133:001703:0001:0001:00</t>
  </si>
  <si>
    <t>042F  :783344:00:------:--</t>
  </si>
  <si>
    <t>21:0398:002011</t>
  </si>
  <si>
    <t>21:0133:001704</t>
  </si>
  <si>
    <t>21:0133:001704:0001:0001:00</t>
  </si>
  <si>
    <t>042F  :783345:00:------:--</t>
  </si>
  <si>
    <t>21:0398:002012</t>
  </si>
  <si>
    <t>21:0133:001705</t>
  </si>
  <si>
    <t>21:0133:001705:0001:0001:00</t>
  </si>
  <si>
    <t>042F  :783346:00:------:--</t>
  </si>
  <si>
    <t>21:0398:002013</t>
  </si>
  <si>
    <t>21:0133:001706</t>
  </si>
  <si>
    <t>21:0133:001706:0001:0001:00</t>
  </si>
  <si>
    <t>042F  :783347:00:------:--</t>
  </si>
  <si>
    <t>21:0398:002014</t>
  </si>
  <si>
    <t>21:0133:001707</t>
  </si>
  <si>
    <t>21:0133:001707:0001:0001:00</t>
  </si>
  <si>
    <t>042F  :783348:00:------:--</t>
  </si>
  <si>
    <t>21:0398:002015</t>
  </si>
  <si>
    <t>21:0133:001708</t>
  </si>
  <si>
    <t>21:0133:001708:0001:0001:00</t>
  </si>
  <si>
    <t>042F  :783349:70:783350:10</t>
  </si>
  <si>
    <t>21:0398:002016</t>
  </si>
  <si>
    <t>21:0133:001709</t>
  </si>
  <si>
    <t>21:0133:001709:0001:0001:00</t>
  </si>
  <si>
    <t>042F  :783350:10:------:--</t>
  </si>
  <si>
    <t>21:0398:002017</t>
  </si>
  <si>
    <t>21:0133:001710</t>
  </si>
  <si>
    <t>21:0133:001710:0001:0001:00</t>
  </si>
  <si>
    <t>042F  :783351:20:783350:10</t>
  </si>
  <si>
    <t>21:0398:002018</t>
  </si>
  <si>
    <t>21:0133:001710:0002:0001:00</t>
  </si>
  <si>
    <t>042F  :783352:00:------:--</t>
  </si>
  <si>
    <t>21:0398:002019</t>
  </si>
  <si>
    <t>21:0133:001711</t>
  </si>
  <si>
    <t>21:0133:001711:0001:0001:00</t>
  </si>
  <si>
    <t>042F  :783353:00:------:--</t>
  </si>
  <si>
    <t>21:0398:002020</t>
  </si>
  <si>
    <t>21:0133:001712</t>
  </si>
  <si>
    <t>21:0133:001712:0001:0001:00</t>
  </si>
  <si>
    <t>042F  :783354:00:------:--</t>
  </si>
  <si>
    <t>21:0398:002021</t>
  </si>
  <si>
    <t>21:0133:001713</t>
  </si>
  <si>
    <t>21:0133:001713:0001:0001:00</t>
  </si>
  <si>
    <t>042F  :783355:00:------:--</t>
  </si>
  <si>
    <t>21:0398:002022</t>
  </si>
  <si>
    <t>21:0133:001714:0001:0001:01</t>
  </si>
  <si>
    <t>042F  :783356:9B:------:--</t>
  </si>
  <si>
    <t>21:0398:002023</t>
  </si>
  <si>
    <t>042F  :783357:00:------:--</t>
  </si>
  <si>
    <t>21:0398:002024</t>
  </si>
  <si>
    <t>21:0133:001715</t>
  </si>
  <si>
    <t>21:0133:001715:0001:0001:00</t>
  </si>
  <si>
    <t>042F  :783358:00:------:--</t>
  </si>
  <si>
    <t>21:0398:002025</t>
  </si>
  <si>
    <t>21:0133:001716</t>
  </si>
  <si>
    <t>21:0133:001716:0001:0001:00</t>
  </si>
  <si>
    <t>042F  :783359:00:------:--</t>
  </si>
  <si>
    <t>21:0398:002026</t>
  </si>
  <si>
    <t>21:0133:001717</t>
  </si>
  <si>
    <t>21:0133:001717:0001:0001:00</t>
  </si>
  <si>
    <t>042F  :783360:00:------:--</t>
  </si>
  <si>
    <t>21:0398:002027</t>
  </si>
  <si>
    <t>21:0133:001718</t>
  </si>
  <si>
    <t>21:0133:001718:0001:0001:00</t>
  </si>
  <si>
    <t>042F  :783361:80:783368:20</t>
  </si>
  <si>
    <t>21:0398:002028</t>
  </si>
  <si>
    <t>21:0133:001723</t>
  </si>
  <si>
    <t>21:0133:001723:0002:0001:02</t>
  </si>
  <si>
    <t>042F  :783362:9F:------:--</t>
  </si>
  <si>
    <t>21:0398:002029</t>
  </si>
  <si>
    <t>042F  :783363:00:------:--</t>
  </si>
  <si>
    <t>21:0398:002030</t>
  </si>
  <si>
    <t>21:0133:001719</t>
  </si>
  <si>
    <t>21:0133:001719:0001:0001:00</t>
  </si>
  <si>
    <t>042F  :783364:00:------:--</t>
  </si>
  <si>
    <t>21:0398:002031</t>
  </si>
  <si>
    <t>21:0133:001720</t>
  </si>
  <si>
    <t>21:0133:001720:0001:0001:00</t>
  </si>
  <si>
    <t>042F  :783365:00:------:--</t>
  </si>
  <si>
    <t>21:0398:002032</t>
  </si>
  <si>
    <t>21:0133:001721</t>
  </si>
  <si>
    <t>21:0133:001721:0001:0001:00</t>
  </si>
  <si>
    <t>042F  :783366:70:783367:10</t>
  </si>
  <si>
    <t>21:0398:002033</t>
  </si>
  <si>
    <t>21:0133:001722</t>
  </si>
  <si>
    <t>21:0133:001722:0001:0001:00</t>
  </si>
  <si>
    <t>042F  :783367:10:------:--</t>
  </si>
  <si>
    <t>21:0398:002034</t>
  </si>
  <si>
    <t>21:0133:001723:0001:0001:00</t>
  </si>
  <si>
    <t>042F  :783368:20:783367:10</t>
  </si>
  <si>
    <t>21:0398:002035</t>
  </si>
  <si>
    <t>21:0133:001723:0002:0001:01</t>
  </si>
  <si>
    <t>042F  :783369:00:------:--</t>
  </si>
  <si>
    <t>21:0398:002036</t>
  </si>
  <si>
    <t>21:0133:001724</t>
  </si>
  <si>
    <t>21:0133:001724:0001:0001:00</t>
  </si>
  <si>
    <t>042F  :783370:00:------:--</t>
  </si>
  <si>
    <t>21:0398:002037</t>
  </si>
  <si>
    <t>21:0133:001725</t>
  </si>
  <si>
    <t>21:0133:001725:0001:0001:00</t>
  </si>
  <si>
    <t>042F  :783371:00:------:--</t>
  </si>
  <si>
    <t>21:0398:002038</t>
  </si>
  <si>
    <t>21:0133:001726</t>
  </si>
  <si>
    <t>21:0133:001726:0001:0001:00</t>
  </si>
  <si>
    <t>042F  :783372:00:------:--</t>
  </si>
  <si>
    <t>21:0398:002039</t>
  </si>
  <si>
    <t>21:0133:001727</t>
  </si>
  <si>
    <t>21:0133:001727:0001:0001:00</t>
  </si>
  <si>
    <t>042F  :783373:00:------:--</t>
  </si>
  <si>
    <t>21:0398:002040</t>
  </si>
  <si>
    <t>21:0133:001728</t>
  </si>
  <si>
    <t>21:0133:001728:0001:0001:00</t>
  </si>
  <si>
    <t>042F  :783374:00:------:--</t>
  </si>
  <si>
    <t>21:0398:002041</t>
  </si>
  <si>
    <t>21:0133:001729</t>
  </si>
  <si>
    <t>21:0133:001729:0001:0001:00</t>
  </si>
  <si>
    <t>042F  :783375:00:------:--</t>
  </si>
  <si>
    <t>21:0398:002042</t>
  </si>
  <si>
    <t>21:0133:001730</t>
  </si>
  <si>
    <t>21:0133:001730:0001:0001:00</t>
  </si>
  <si>
    <t>042F  :783376:00:------:--</t>
  </si>
  <si>
    <t>21:0398:002043</t>
  </si>
  <si>
    <t>21:0133:001731</t>
  </si>
  <si>
    <t>21:0133:001731:0001:0001:00</t>
  </si>
  <si>
    <t>042F  :783377:00:------:--</t>
  </si>
  <si>
    <t>21:0398:002044</t>
  </si>
  <si>
    <t>21:0133:001732</t>
  </si>
  <si>
    <t>21:0133:001732:0001:0001:00</t>
  </si>
  <si>
    <t>042F  :783378:00:------:--</t>
  </si>
  <si>
    <t>21:0398:002045</t>
  </si>
  <si>
    <t>21:0133:001733</t>
  </si>
  <si>
    <t>21:0133:001733:0001:0001:00</t>
  </si>
  <si>
    <t>042F  :783379:00:------:--</t>
  </si>
  <si>
    <t>21:0398:002046</t>
  </si>
  <si>
    <t>21:0133:001734</t>
  </si>
  <si>
    <t>21:0133:001734:0001:0001:00</t>
  </si>
  <si>
    <t>042F  :783380:00:------:--</t>
  </si>
  <si>
    <t>21:0398:002047</t>
  </si>
  <si>
    <t>21:0133:001735</t>
  </si>
  <si>
    <t>21:0133:001735:0001:0001:00</t>
  </si>
  <si>
    <t>042F  :783381:80:783385:20</t>
  </si>
  <si>
    <t>21:0398:002048</t>
  </si>
  <si>
    <t>21:0133:001738</t>
  </si>
  <si>
    <t>21:0133:001738:0002:0001:02</t>
  </si>
  <si>
    <t>042F  :783382:00:------:--</t>
  </si>
  <si>
    <t>21:0398:002049</t>
  </si>
  <si>
    <t>21:0133:001736</t>
  </si>
  <si>
    <t>21:0133:001736:0001:0001:00</t>
  </si>
  <si>
    <t>042F  :783383:70:783384:10</t>
  </si>
  <si>
    <t>21:0398:002050</t>
  </si>
  <si>
    <t>21:0133:001737</t>
  </si>
  <si>
    <t>21:0133:001737:0001:0001:00</t>
  </si>
  <si>
    <t>042F  :783384:10:------:--</t>
  </si>
  <si>
    <t>21:0398:002051</t>
  </si>
  <si>
    <t>21:0133:001738:0001:0001:00</t>
  </si>
  <si>
    <t>042F  :783385:20:783384:10</t>
  </si>
  <si>
    <t>21:0398:002052</t>
  </si>
  <si>
    <t>21:0133:001738:0002:0001:01</t>
  </si>
  <si>
    <t>042F  :783386:00:------:--</t>
  </si>
  <si>
    <t>21:0398:002053</t>
  </si>
  <si>
    <t>21:0133:001739</t>
  </si>
  <si>
    <t>21:0133:001739:0001:0001:00</t>
  </si>
  <si>
    <t>042F  :783387:00:------:--</t>
  </si>
  <si>
    <t>21:0398:002054</t>
  </si>
  <si>
    <t>21:0133:001740</t>
  </si>
  <si>
    <t>21:0133:001740:0001:0001:00</t>
  </si>
  <si>
    <t>042F  :783388:00:------:--</t>
  </si>
  <si>
    <t>21:0398:002055</t>
  </si>
  <si>
    <t>21:0133:001741</t>
  </si>
  <si>
    <t>21:0133:001741:0001:0001:00</t>
  </si>
  <si>
    <t>042F  :783389:00:------:--</t>
  </si>
  <si>
    <t>21:0398:002056</t>
  </si>
  <si>
    <t>21:0133:001742</t>
  </si>
  <si>
    <t>21:0133:001742:0001:0001:00</t>
  </si>
  <si>
    <t>042F  :783390:00:------:--</t>
  </si>
  <si>
    <t>21:0398:002057</t>
  </si>
  <si>
    <t>21:0133:001743</t>
  </si>
  <si>
    <t>21:0133:001743:0001:0001:00</t>
  </si>
  <si>
    <t>042F  :783391:00:------:--</t>
  </si>
  <si>
    <t>21:0398:002058</t>
  </si>
  <si>
    <t>21:0133:001744</t>
  </si>
  <si>
    <t>21:0133:001744:0001:0001:00</t>
  </si>
  <si>
    <t>042F  :783392:00:------:--</t>
  </si>
  <si>
    <t>21:0398:002059</t>
  </si>
  <si>
    <t>21:0133:001745</t>
  </si>
  <si>
    <t>21:0133:001745:0001:0001:00</t>
  </si>
  <si>
    <t>042F  :783393:00:------:--</t>
  </si>
  <si>
    <t>21:0398:002060</t>
  </si>
  <si>
    <t>21:0133:001746</t>
  </si>
  <si>
    <t>21:0133:001746:0001:0001:00</t>
  </si>
  <si>
    <t>042F  :783394:00:------:--</t>
  </si>
  <si>
    <t>21:0398:002061</t>
  </si>
  <si>
    <t>21:0133:001747</t>
  </si>
  <si>
    <t>21:0133:001747:0001:0001:00</t>
  </si>
  <si>
    <t>042F  :783395:00:------:--</t>
  </si>
  <si>
    <t>21:0398:002062</t>
  </si>
  <si>
    <t>21:0133:001748</t>
  </si>
  <si>
    <t>21:0133:001748:0001:0001:00</t>
  </si>
  <si>
    <t>042F  :783396:9B:------:--</t>
  </si>
  <si>
    <t>21:0398:002063</t>
  </si>
  <si>
    <t>042F  :783397:00:------:--</t>
  </si>
  <si>
    <t>21:0398:002064</t>
  </si>
  <si>
    <t>21:0133:001749</t>
  </si>
  <si>
    <t>21:0133:001749:0001:0001:00</t>
  </si>
  <si>
    <t>042F  :783398:00:------:--</t>
  </si>
  <si>
    <t>21:0398:002065</t>
  </si>
  <si>
    <t>21:0133:001750</t>
  </si>
  <si>
    <t>21:0133:001750:0001:0001:00</t>
  </si>
  <si>
    <t>042F  :783399:00:------:--</t>
  </si>
  <si>
    <t>21:0398:002066</t>
  </si>
  <si>
    <t>21:0133:001751</t>
  </si>
  <si>
    <t>21:0133:001751:0001:0001:00</t>
  </si>
  <si>
    <t>042F  :783400:00:------:--</t>
  </si>
  <si>
    <t>21:0398:002067</t>
  </si>
  <si>
    <t>21:0133:001752</t>
  </si>
  <si>
    <t>21:0133:001752:0001:0001:00</t>
  </si>
  <si>
    <t>042F  :783401:80:783408:10</t>
  </si>
  <si>
    <t>21:0398:002068</t>
  </si>
  <si>
    <t>21:0133:001758</t>
  </si>
  <si>
    <t>21:0133:001758:0001:0001:02</t>
  </si>
  <si>
    <t>042F  :783402:9B:------:--</t>
  </si>
  <si>
    <t>21:0398:002069</t>
  </si>
  <si>
    <t>042F  :783403:00:------:--</t>
  </si>
  <si>
    <t>21:0398:002070</t>
  </si>
  <si>
    <t>21:0133:001753</t>
  </si>
  <si>
    <t>21:0133:001753:0001:0001:00</t>
  </si>
  <si>
    <t>042F  :783404:00:------:--</t>
  </si>
  <si>
    <t>21:0398:002071</t>
  </si>
  <si>
    <t>21:0133:001754</t>
  </si>
  <si>
    <t>21:0133:001754:0001:0001:00</t>
  </si>
  <si>
    <t>042F  :783405:00:------:--</t>
  </si>
  <si>
    <t>21:0398:002072</t>
  </si>
  <si>
    <t>21:0133:001755</t>
  </si>
  <si>
    <t>21:0133:001755:0001:0001:00</t>
  </si>
  <si>
    <t>042F  :783406:00:------:--</t>
  </si>
  <si>
    <t>21:0398:002073</t>
  </si>
  <si>
    <t>21:0133:001756</t>
  </si>
  <si>
    <t>21:0133:001756:0001:0001:00</t>
  </si>
  <si>
    <t>042F  :783407:70:783408:10</t>
  </si>
  <si>
    <t>21:0398:002074</t>
  </si>
  <si>
    <t>21:0133:001757</t>
  </si>
  <si>
    <t>21:0133:001757:0001:0001:00</t>
  </si>
  <si>
    <t>042F  :783408:10:------:--</t>
  </si>
  <si>
    <t>21:0398:002075</t>
  </si>
  <si>
    <t>21:0133:001758:0001:0001:01</t>
  </si>
  <si>
    <t>042F  :783409:20:783408:10</t>
  </si>
  <si>
    <t>21:0398:002076</t>
  </si>
  <si>
    <t>21:0133:001758:0002:0001:00</t>
  </si>
  <si>
    <t>042F  :783410:00:------:--</t>
  </si>
  <si>
    <t>21:0398:002077</t>
  </si>
  <si>
    <t>21:0133:001759</t>
  </si>
  <si>
    <t>21:0133:001759:0001:0001:00</t>
  </si>
  <si>
    <t>042F  :783411:00:------:--</t>
  </si>
  <si>
    <t>21:0398:002078</t>
  </si>
  <si>
    <t>21:0133:001760</t>
  </si>
  <si>
    <t>21:0133:001760:0001:0001:00</t>
  </si>
  <si>
    <t>042F  :783412:00:------:--</t>
  </si>
  <si>
    <t>21:0398:002079</t>
  </si>
  <si>
    <t>21:0133:001761</t>
  </si>
  <si>
    <t>21:0133:001761:0001:0001:00</t>
  </si>
  <si>
    <t>042F  :783413:00:------:--</t>
  </si>
  <si>
    <t>21:0398:002080</t>
  </si>
  <si>
    <t>21:0133:001762</t>
  </si>
  <si>
    <t>21:0133:001762:0001:0001:00</t>
  </si>
  <si>
    <t>042F  :783414:00:------:--</t>
  </si>
  <si>
    <t>21:0398:002081</t>
  </si>
  <si>
    <t>21:0133:001763</t>
  </si>
  <si>
    <t>21:0133:001763:0001:0001:00</t>
  </si>
  <si>
    <t>042F  :783415:00:------:--</t>
  </si>
  <si>
    <t>21:0398:002082</t>
  </si>
  <si>
    <t>21:0133:001764</t>
  </si>
  <si>
    <t>21:0133:001764:0001:0001:00</t>
  </si>
  <si>
    <t>042F  :783416:00:------:--</t>
  </si>
  <si>
    <t>21:0398:002083</t>
  </si>
  <si>
    <t>21:0133:001765</t>
  </si>
  <si>
    <t>21:0133:001765:0001:0001:00</t>
  </si>
  <si>
    <t>042F  :783417:00:------:--</t>
  </si>
  <si>
    <t>21:0398:002084</t>
  </si>
  <si>
    <t>21:0133:001766</t>
  </si>
  <si>
    <t>21:0133:001766:0001:0001:00</t>
  </si>
  <si>
    <t>042F  :783418:00:------:--</t>
  </si>
  <si>
    <t>21:0398:002085</t>
  </si>
  <si>
    <t>21:0133:001767</t>
  </si>
  <si>
    <t>21:0133:001767:0001:0001:00</t>
  </si>
  <si>
    <t>042F  :783419:00:------:--</t>
  </si>
  <si>
    <t>21:0398:002086</t>
  </si>
  <si>
    <t>21:0133:001768</t>
  </si>
  <si>
    <t>21:0133:001768:0001:0001:00</t>
  </si>
  <si>
    <t>042F  :783420:00:------:--</t>
  </si>
  <si>
    <t>21:0398:002087</t>
  </si>
  <si>
    <t>21:0133:001769</t>
  </si>
  <si>
    <t>21:0133:001769:0001:0001:00</t>
  </si>
  <si>
    <t>042F  :783421:80:783423:10</t>
  </si>
  <si>
    <t>21:0398:002088</t>
  </si>
  <si>
    <t>21:0133:001771</t>
  </si>
  <si>
    <t>21:0133:001771:0001:0001:02</t>
  </si>
  <si>
    <t>042F  :783422:70:783423:10</t>
  </si>
  <si>
    <t>21:0398:002089</t>
  </si>
  <si>
    <t>21:0133:001770</t>
  </si>
  <si>
    <t>21:0133:001770:0001:0001:00</t>
  </si>
  <si>
    <t>042F  :783423:10:------:--</t>
  </si>
  <si>
    <t>21:0398:002090</t>
  </si>
  <si>
    <t>21:0133:001771:0001:0001:01</t>
  </si>
  <si>
    <t>042F  :783424:20:783423:10</t>
  </si>
  <si>
    <t>21:0398:002091</t>
  </si>
  <si>
    <t>21:0133:001771:0002:0001:00</t>
  </si>
  <si>
    <t>042F  :783425:9H:------:--</t>
  </si>
  <si>
    <t>21:0398:002092</t>
  </si>
  <si>
    <t>027B  :781001:80:781007:20</t>
  </si>
  <si>
    <t>21:0438:000001</t>
  </si>
  <si>
    <t>21:0144:000005</t>
  </si>
  <si>
    <t>21:0144:000005:0002:0001:02</t>
  </si>
  <si>
    <t>027B  :781002:00:------:--</t>
  </si>
  <si>
    <t>21:0438:000002</t>
  </si>
  <si>
    <t>21:0144:000001</t>
  </si>
  <si>
    <t>21:0144:000001:0001:0001:00</t>
  </si>
  <si>
    <t>027B  :781003:00:------:--</t>
  </si>
  <si>
    <t>21:0438:000003</t>
  </si>
  <si>
    <t>21:0144:000002</t>
  </si>
  <si>
    <t>21:0144:000002:0001:0001:00</t>
  </si>
  <si>
    <t>027B  :781004:00:------:--</t>
  </si>
  <si>
    <t>21:0438:000004</t>
  </si>
  <si>
    <t>21:0144:000003</t>
  </si>
  <si>
    <t>21:0144:000003:0001:0001:00</t>
  </si>
  <si>
    <t>027B  :781005:70:781006:10</t>
  </si>
  <si>
    <t>21:0438:000005</t>
  </si>
  <si>
    <t>21:0144:000004</t>
  </si>
  <si>
    <t>21:0144:000004:0001:0001:00</t>
  </si>
  <si>
    <t>027B  :781006:10:------:--</t>
  </si>
  <si>
    <t>21:0438:000006</t>
  </si>
  <si>
    <t>21:0144:000005:0001:0001:00</t>
  </si>
  <si>
    <t>027B  :781007:20:781006:10</t>
  </si>
  <si>
    <t>21:0438:000007</t>
  </si>
  <si>
    <t>21:0144:000005:0002:0001:01</t>
  </si>
  <si>
    <t>027B  :781008:00:------:--</t>
  </si>
  <si>
    <t>21:0438:000008</t>
  </si>
  <si>
    <t>21:0144:000006</t>
  </si>
  <si>
    <t>21:0144:000006:0001:0001:00</t>
  </si>
  <si>
    <t>027B  :781009:00:------:--</t>
  </si>
  <si>
    <t>21:0438:000009</t>
  </si>
  <si>
    <t>21:0144:000007</t>
  </si>
  <si>
    <t>21:0144:000007:0001:0001:00</t>
  </si>
  <si>
    <t>027B  :781010:9B:------:--</t>
  </si>
  <si>
    <t>21:0438:000010</t>
  </si>
  <si>
    <t>027B  :781011:00:------:--</t>
  </si>
  <si>
    <t>21:0438:000011</t>
  </si>
  <si>
    <t>21:0144:000008</t>
  </si>
  <si>
    <t>21:0144:000008:0001:0001:00</t>
  </si>
  <si>
    <t>027B  :781012:00:------:--</t>
  </si>
  <si>
    <t>21:0438:000012</t>
  </si>
  <si>
    <t>21:0144:000009</t>
  </si>
  <si>
    <t>21:0144:000009:0001:0001:00</t>
  </si>
  <si>
    <t>027B  :781013:00:------:--</t>
  </si>
  <si>
    <t>21:0438:000013</t>
  </si>
  <si>
    <t>21:0144:000010</t>
  </si>
  <si>
    <t>21:0144:000010:0001:0001:00</t>
  </si>
  <si>
    <t>027B  :781014:00:------:--</t>
  </si>
  <si>
    <t>21:0438:000014</t>
  </si>
  <si>
    <t>21:0144:000011</t>
  </si>
  <si>
    <t>21:0144:000011:0001:0001:00</t>
  </si>
  <si>
    <t>027B  :781015:00:------:--</t>
  </si>
  <si>
    <t>21:0438:000015</t>
  </si>
  <si>
    <t>21:0144:000012</t>
  </si>
  <si>
    <t>21:0144:000012:0001:0001:00</t>
  </si>
  <si>
    <t>027B  :781016:00:------:--</t>
  </si>
  <si>
    <t>21:0438:000016</t>
  </si>
  <si>
    <t>21:0144:000013</t>
  </si>
  <si>
    <t>21:0144:000013:0001:0001:00</t>
  </si>
  <si>
    <t>027B  :781017:00:------:--</t>
  </si>
  <si>
    <t>21:0438:000017</t>
  </si>
  <si>
    <t>21:0144:000014</t>
  </si>
  <si>
    <t>21:0144:000014:0001:0001:00</t>
  </si>
  <si>
    <t>027B  :781018:00:------:--</t>
  </si>
  <si>
    <t>21:0438:000018</t>
  </si>
  <si>
    <t>21:0144:000015</t>
  </si>
  <si>
    <t>21:0144:000015:0001:0001:00</t>
  </si>
  <si>
    <t>027B  :781019:00:------:--</t>
  </si>
  <si>
    <t>21:0438:000019</t>
  </si>
  <si>
    <t>21:0144:000016</t>
  </si>
  <si>
    <t>21:0144:000016:0001:0001:00</t>
  </si>
  <si>
    <t>027B  :781020:00:------:--</t>
  </si>
  <si>
    <t>21:0438:000020</t>
  </si>
  <si>
    <t>21:0144:000017</t>
  </si>
  <si>
    <t>21:0144:000017:0001:0001:00</t>
  </si>
  <si>
    <t>027B  :781021:80:781038:20</t>
  </si>
  <si>
    <t>21:0438:000021</t>
  </si>
  <si>
    <t>21:0144:000032</t>
  </si>
  <si>
    <t>21:0144:000032:0002:0001:02</t>
  </si>
  <si>
    <t>027B  :781022:00:------:--</t>
  </si>
  <si>
    <t>21:0438:000022</t>
  </si>
  <si>
    <t>21:0144:000018</t>
  </si>
  <si>
    <t>21:0144:000018:0001:0001:00</t>
  </si>
  <si>
    <t>027B  :781023:00:------:--</t>
  </si>
  <si>
    <t>21:0438:000023</t>
  </si>
  <si>
    <t>21:0144:000019</t>
  </si>
  <si>
    <t>21:0144:000019:0001:0001:00</t>
  </si>
  <si>
    <t>027B  :781024:00:------:--</t>
  </si>
  <si>
    <t>21:0438:000024</t>
  </si>
  <si>
    <t>21:0144:000020</t>
  </si>
  <si>
    <t>21:0144:000020:0001:0001:00</t>
  </si>
  <si>
    <t>027B  :781025:00:------:--</t>
  </si>
  <si>
    <t>21:0438:000025</t>
  </si>
  <si>
    <t>21:0144:000021</t>
  </si>
  <si>
    <t>21:0144:000021:0001:0001:00</t>
  </si>
  <si>
    <t>027B  :781026:00:------:--</t>
  </si>
  <si>
    <t>21:0438:000026</t>
  </si>
  <si>
    <t>21:0144:000022</t>
  </si>
  <si>
    <t>21:0144:000022:0001:0001:00</t>
  </si>
  <si>
    <t>027B  :781027:00:------:--</t>
  </si>
  <si>
    <t>21:0438:000027</t>
  </si>
  <si>
    <t>21:0144:000023</t>
  </si>
  <si>
    <t>21:0144:000023:0001:0001:00</t>
  </si>
  <si>
    <t>027B  :781028:00:------:--</t>
  </si>
  <si>
    <t>21:0438:000028</t>
  </si>
  <si>
    <t>21:0144:000024</t>
  </si>
  <si>
    <t>21:0144:000024:0001:0001:00</t>
  </si>
  <si>
    <t>027B  :781029:00:------:--</t>
  </si>
  <si>
    <t>21:0438:000029</t>
  </si>
  <si>
    <t>21:0144:000025</t>
  </si>
  <si>
    <t>21:0144:000025:0001:0001:00</t>
  </si>
  <si>
    <t>027B  :781030:00:------:--</t>
  </si>
  <si>
    <t>21:0438:000030</t>
  </si>
  <si>
    <t>21:0144:000026</t>
  </si>
  <si>
    <t>21:0144:000026:0001:0001:00</t>
  </si>
  <si>
    <t>027B  :781031:9F:------:--</t>
  </si>
  <si>
    <t>21:0438:000031</t>
  </si>
  <si>
    <t>027B  :781032:00:------:--</t>
  </si>
  <si>
    <t>21:0438:000032</t>
  </si>
  <si>
    <t>21:0144:000027</t>
  </si>
  <si>
    <t>21:0144:000027:0001:0001:00</t>
  </si>
  <si>
    <t>027B  :781033:00:------:--</t>
  </si>
  <si>
    <t>21:0438:000033</t>
  </si>
  <si>
    <t>21:0144:000028</t>
  </si>
  <si>
    <t>21:0144:000028:0001:0001:00</t>
  </si>
  <si>
    <t>027B  :781034:00:------:--</t>
  </si>
  <si>
    <t>21:0438:000034</t>
  </si>
  <si>
    <t>21:0144:000029</t>
  </si>
  <si>
    <t>21:0144:000029:0001:0001:00</t>
  </si>
  <si>
    <t>027B  :781035:00:------:--</t>
  </si>
  <si>
    <t>21:0438:000035</t>
  </si>
  <si>
    <t>21:0144:000030</t>
  </si>
  <si>
    <t>21:0144:000030:0001:0001:00</t>
  </si>
  <si>
    <t>027B  :781036:70:781037:10</t>
  </si>
  <si>
    <t>21:0438:000036</t>
  </si>
  <si>
    <t>21:0144:000031</t>
  </si>
  <si>
    <t>21:0144:000031:0001:0001:00</t>
  </si>
  <si>
    <t>027B  :781037:10:------:--</t>
  </si>
  <si>
    <t>21:0438:000037</t>
  </si>
  <si>
    <t>21:0144:000032:0001:0001:00</t>
  </si>
  <si>
    <t>027B  :781038:20:781037:10</t>
  </si>
  <si>
    <t>21:0438:000038</t>
  </si>
  <si>
    <t>21:0144:000032:0002:0001:01</t>
  </si>
  <si>
    <t>027B  :781039:00:------:--</t>
  </si>
  <si>
    <t>21:0438:000039</t>
  </si>
  <si>
    <t>21:0144:000033</t>
  </si>
  <si>
    <t>21:0144:000033:0001:0001:00</t>
  </si>
  <si>
    <t>027B  :781040:00:------:--</t>
  </si>
  <si>
    <t>21:0438:000040</t>
  </si>
  <si>
    <t>21:0144:000034</t>
  </si>
  <si>
    <t>21:0144:000034:0001:0001:00</t>
  </si>
  <si>
    <t>027B  :781041:80:781044:20</t>
  </si>
  <si>
    <t>21:0438:000041</t>
  </si>
  <si>
    <t>21:0144:000036</t>
  </si>
  <si>
    <t>21:0144:000036:0002:0001:02</t>
  </si>
  <si>
    <t>027B  :781042:70:781043:10</t>
  </si>
  <si>
    <t>21:0438:000042</t>
  </si>
  <si>
    <t>21:0144:000035</t>
  </si>
  <si>
    <t>21:0144:000035:0001:0001:00</t>
  </si>
  <si>
    <t>027B  :781043:10:------:--</t>
  </si>
  <si>
    <t>21:0438:000043</t>
  </si>
  <si>
    <t>21:0144:000036:0001:0001:00</t>
  </si>
  <si>
    <t>027B  :781044:20:781043:10</t>
  </si>
  <si>
    <t>21:0438:000044</t>
  </si>
  <si>
    <t>21:0144:000036:0002:0001:01</t>
  </si>
  <si>
    <t>027B  :781045:00:------:--</t>
  </si>
  <si>
    <t>21:0438:000045</t>
  </si>
  <si>
    <t>21:0144:000037</t>
  </si>
  <si>
    <t>21:0144:000037:0001:0001:00</t>
  </si>
  <si>
    <t>027B  :781046:00:------:--</t>
  </si>
  <si>
    <t>21:0438:000046</t>
  </si>
  <si>
    <t>21:0144:000038</t>
  </si>
  <si>
    <t>21:0144:000038:0001:0001:00</t>
  </si>
  <si>
    <t>027B  :781047:9F:------:--</t>
  </si>
  <si>
    <t>21:0438:000047</t>
  </si>
  <si>
    <t>027B  :781048:00:------:--</t>
  </si>
  <si>
    <t>21:0438:000048</t>
  </si>
  <si>
    <t>21:0144:000039</t>
  </si>
  <si>
    <t>21:0144:000039:0001:0001:00</t>
  </si>
  <si>
    <t>027B  :781049:00:------:--</t>
  </si>
  <si>
    <t>21:0438:000049</t>
  </si>
  <si>
    <t>21:0144:000040</t>
  </si>
  <si>
    <t>21:0144:000040:0001:0001:00</t>
  </si>
  <si>
    <t>027B  :781050:00:------:--</t>
  </si>
  <si>
    <t>21:0438:000050</t>
  </si>
  <si>
    <t>21:0144:000041</t>
  </si>
  <si>
    <t>21:0144:000041:0001:0001:00</t>
  </si>
  <si>
    <t>027B  :781051:00:------:--</t>
  </si>
  <si>
    <t>21:0438:000051</t>
  </si>
  <si>
    <t>21:0144:000042</t>
  </si>
  <si>
    <t>21:0144:000042:0001:0001:00</t>
  </si>
  <si>
    <t>027B  :781052:00:------:--</t>
  </si>
  <si>
    <t>21:0438:000052</t>
  </si>
  <si>
    <t>21:0144:000043</t>
  </si>
  <si>
    <t>21:0144:000043:0001:0001:00</t>
  </si>
  <si>
    <t>027B  :781053:00:------:--</t>
  </si>
  <si>
    <t>21:0438:000053</t>
  </si>
  <si>
    <t>21:0144:000044</t>
  </si>
  <si>
    <t>21:0144:000044:0001:0001:00</t>
  </si>
  <si>
    <t>027B  :781054:00:------:--</t>
  </si>
  <si>
    <t>21:0438:000054</t>
  </si>
  <si>
    <t>21:0144:000045</t>
  </si>
  <si>
    <t>21:0144:000045:0001:0001:00</t>
  </si>
  <si>
    <t>027B  :781055:00:------:--</t>
  </si>
  <si>
    <t>21:0438:000055</t>
  </si>
  <si>
    <t>21:0144:000046</t>
  </si>
  <si>
    <t>21:0144:000046:0001:0001:00</t>
  </si>
  <si>
    <t>027B  :781056:00:------:--</t>
  </si>
  <si>
    <t>21:0438:000056</t>
  </si>
  <si>
    <t>21:0144:000047</t>
  </si>
  <si>
    <t>21:0144:000047:0001:0001:00</t>
  </si>
  <si>
    <t>027B  :781057:00:------:--</t>
  </si>
  <si>
    <t>21:0438:000057</t>
  </si>
  <si>
    <t>21:0144:000048</t>
  </si>
  <si>
    <t>21:0144:000048:0001:0001:00</t>
  </si>
  <si>
    <t>027B  :781058:00:------:--</t>
  </si>
  <si>
    <t>21:0438:000058</t>
  </si>
  <si>
    <t>21:0144:000049</t>
  </si>
  <si>
    <t>21:0144:000049:0001:0001:00</t>
  </si>
  <si>
    <t>027B  :781059:00:------:--</t>
  </si>
  <si>
    <t>21:0438:000059</t>
  </si>
  <si>
    <t>21:0144:000050</t>
  </si>
  <si>
    <t>21:0144:000050:0001:0001:00</t>
  </si>
  <si>
    <t>027B  :781060:00:------:--</t>
  </si>
  <si>
    <t>21:0438:000060</t>
  </si>
  <si>
    <t>21:0144:000051</t>
  </si>
  <si>
    <t>21:0144:000051:0001:0001:00</t>
  </si>
  <si>
    <t>027B  :781061:80:781064:20</t>
  </si>
  <si>
    <t>21:0438:000061</t>
  </si>
  <si>
    <t>21:0144:000053</t>
  </si>
  <si>
    <t>21:0144:000053:0002:0001:02</t>
  </si>
  <si>
    <t>027B  :781062:70:781063:10</t>
  </si>
  <si>
    <t>21:0438:000062</t>
  </si>
  <si>
    <t>21:0144:000052</t>
  </si>
  <si>
    <t>21:0144:000052:0001:0001:00</t>
  </si>
  <si>
    <t>027B  :781063:10:------:--</t>
  </si>
  <si>
    <t>21:0438:000063</t>
  </si>
  <si>
    <t>21:0144:000053:0001:0001:00</t>
  </si>
  <si>
    <t>027B  :781064:20:781063:10</t>
  </si>
  <si>
    <t>21:0438:000064</t>
  </si>
  <si>
    <t>21:0144:000053:0002:0001:01</t>
  </si>
  <si>
    <t>027B  :781065:00:------:--</t>
  </si>
  <si>
    <t>21:0438:000065</t>
  </si>
  <si>
    <t>21:0144:000054</t>
  </si>
  <si>
    <t>21:0144:000054:0001:0001:00</t>
  </si>
  <si>
    <t>027B  :781066:00:------:--</t>
  </si>
  <si>
    <t>21:0438:000066</t>
  </si>
  <si>
    <t>21:0144:000055</t>
  </si>
  <si>
    <t>21:0144:000055:0001:0001:00</t>
  </si>
  <si>
    <t>027B  :781067:00:------:--</t>
  </si>
  <si>
    <t>21:0438:000067</t>
  </si>
  <si>
    <t>21:0144:000056</t>
  </si>
  <si>
    <t>21:0144:000056:0001:0001:00</t>
  </si>
  <si>
    <t>027B  :781068:00:------:--</t>
  </si>
  <si>
    <t>21:0438:000068</t>
  </si>
  <si>
    <t>21:0144:000057</t>
  </si>
  <si>
    <t>21:0144:000057:0001:0001:00</t>
  </si>
  <si>
    <t>027B  :781069:00:------:--</t>
  </si>
  <si>
    <t>21:0438:000069</t>
  </si>
  <si>
    <t>21:0144:000058</t>
  </si>
  <si>
    <t>21:0144:000058:0001:0001:00</t>
  </si>
  <si>
    <t>027B  :781070:00:------:--</t>
  </si>
  <si>
    <t>21:0438:000070</t>
  </si>
  <si>
    <t>21:0144:000059</t>
  </si>
  <si>
    <t>21:0144:000059:0001:0001:00</t>
  </si>
  <si>
    <t>027B  :781071:00:------:--</t>
  </si>
  <si>
    <t>21:0438:000071</t>
  </si>
  <si>
    <t>21:0144:000060</t>
  </si>
  <si>
    <t>21:0144:000060:0001:0001:00</t>
  </si>
  <si>
    <t>027B  :781072:00:------:--</t>
  </si>
  <si>
    <t>21:0438:000072</t>
  </si>
  <si>
    <t>21:0144:000061</t>
  </si>
  <si>
    <t>21:0144:000061:0001:0001:00</t>
  </si>
  <si>
    <t>027B  :781073:00:------:--</t>
  </si>
  <si>
    <t>21:0438:000073</t>
  </si>
  <si>
    <t>21:0144:000062</t>
  </si>
  <si>
    <t>21:0144:000062:0001:0001:00</t>
  </si>
  <si>
    <t>027B  :781074:00:------:--</t>
  </si>
  <si>
    <t>21:0438:000074</t>
  </si>
  <si>
    <t>21:0144:000063</t>
  </si>
  <si>
    <t>21:0144:000063:0001:0001:00</t>
  </si>
  <si>
    <t>027B  :781075:00:------:--</t>
  </si>
  <si>
    <t>21:0438:000075</t>
  </si>
  <si>
    <t>21:0144:000064</t>
  </si>
  <si>
    <t>21:0144:000064:0001:0001:00</t>
  </si>
  <si>
    <t>027B  :781076:9F:------:--</t>
  </si>
  <si>
    <t>21:0438:000076</t>
  </si>
  <si>
    <t>027B  :781077:00:------:--</t>
  </si>
  <si>
    <t>21:0438:000077</t>
  </si>
  <si>
    <t>21:0144:000065</t>
  </si>
  <si>
    <t>21:0144:000065:0001:0001:00</t>
  </si>
  <si>
    <t>027B  :781078:00:------:--</t>
  </si>
  <si>
    <t>21:0438:000078</t>
  </si>
  <si>
    <t>21:0144:000066</t>
  </si>
  <si>
    <t>21:0144:000066:0001:0001:00</t>
  </si>
  <si>
    <t>027B  :781079:00:------:--</t>
  </si>
  <si>
    <t>21:0438:000079</t>
  </si>
  <si>
    <t>21:0144:000067</t>
  </si>
  <si>
    <t>21:0144:000067:0001:0001:00</t>
  </si>
  <si>
    <t>027B  :781080:00:------:--</t>
  </si>
  <si>
    <t>21:0438:000080</t>
  </si>
  <si>
    <t>21:0144:000068</t>
  </si>
  <si>
    <t>21:0144:000068:0001:0001:00</t>
  </si>
  <si>
    <t>027B  :781081:80:781086:10</t>
  </si>
  <si>
    <t>21:0438:000081</t>
  </si>
  <si>
    <t>21:0144:000073</t>
  </si>
  <si>
    <t>21:0144:000073:0001:0001:02</t>
  </si>
  <si>
    <t>027B  :781082:00:------:--</t>
  </si>
  <si>
    <t>21:0438:000082</t>
  </si>
  <si>
    <t>21:0144:000069</t>
  </si>
  <si>
    <t>21:0144:000069:0001:0001:00</t>
  </si>
  <si>
    <t>027B  :781083:00:------:--</t>
  </si>
  <si>
    <t>21:0438:000083</t>
  </si>
  <si>
    <t>21:0144:000070</t>
  </si>
  <si>
    <t>21:0144:000070:0001:0001:00</t>
  </si>
  <si>
    <t>027B  :781084:00:------:--</t>
  </si>
  <si>
    <t>21:0438:000084</t>
  </si>
  <si>
    <t>21:0144:000071</t>
  </si>
  <si>
    <t>21:0144:000071:0001:0001:00</t>
  </si>
  <si>
    <t>027B  :781085:70:781086:10</t>
  </si>
  <si>
    <t>21:0438:000085</t>
  </si>
  <si>
    <t>21:0144:000072</t>
  </si>
  <si>
    <t>21:0144:000072:0001:0001:00</t>
  </si>
  <si>
    <t>027B  :781086:10:------:--</t>
  </si>
  <si>
    <t>21:0438:000086</t>
  </si>
  <si>
    <t>21:0144:000073:0001:0001:01</t>
  </si>
  <si>
    <t>027B  :781087:20:781086:10</t>
  </si>
  <si>
    <t>21:0438:000087</t>
  </si>
  <si>
    <t>21:0144:000073:0002:0001:00</t>
  </si>
  <si>
    <t>027B  :781088:00:------:--</t>
  </si>
  <si>
    <t>21:0438:000088</t>
  </si>
  <si>
    <t>21:0144:000074</t>
  </si>
  <si>
    <t>21:0144:000074:0001:0001:00</t>
  </si>
  <si>
    <t>027B  :781089:00:------:--</t>
  </si>
  <si>
    <t>21:0438:000089</t>
  </si>
  <si>
    <t>21:0144:000075</t>
  </si>
  <si>
    <t>21:0144:000075:0001:0001:00</t>
  </si>
  <si>
    <t>027B  :781090:00:------:--</t>
  </si>
  <si>
    <t>21:0438:000090</t>
  </si>
  <si>
    <t>21:0144:000076</t>
  </si>
  <si>
    <t>21:0144:000076:0001:0001:00</t>
  </si>
  <si>
    <t>027B  :781091:00:------:--</t>
  </si>
  <si>
    <t>21:0438:000091</t>
  </si>
  <si>
    <t>21:0144:000077</t>
  </si>
  <si>
    <t>21:0144:000077:0001:0001:00</t>
  </si>
  <si>
    <t>027B  :781092:00:------:--</t>
  </si>
  <si>
    <t>21:0438:000092</t>
  </si>
  <si>
    <t>21:0144:000078</t>
  </si>
  <si>
    <t>21:0144:000078:0001:0001:00</t>
  </si>
  <si>
    <t>027B  :781093:00:------:--</t>
  </si>
  <si>
    <t>21:0438:000093</t>
  </si>
  <si>
    <t>21:0144:000079</t>
  </si>
  <si>
    <t>21:0144:000079:0001:0001:00</t>
  </si>
  <si>
    <t>027B  :781094:00:------:--</t>
  </si>
  <si>
    <t>21:0438:000094</t>
  </si>
  <si>
    <t>21:0144:000080</t>
  </si>
  <si>
    <t>21:0144:000080:0001:0001:00</t>
  </si>
  <si>
    <t>027B  :781095:00:------:--</t>
  </si>
  <si>
    <t>21:0438:000095</t>
  </si>
  <si>
    <t>21:0144:000081</t>
  </si>
  <si>
    <t>21:0144:000081:0001:0001:00</t>
  </si>
  <si>
    <t>027B  :781096:00:------:--</t>
  </si>
  <si>
    <t>21:0438:000096</t>
  </si>
  <si>
    <t>21:0144:000082</t>
  </si>
  <si>
    <t>21:0144:000082:0001:0001:00</t>
  </si>
  <si>
    <t>027B  :781097:00:------:--</t>
  </si>
  <si>
    <t>21:0438:000097</t>
  </si>
  <si>
    <t>21:0144:000083</t>
  </si>
  <si>
    <t>21:0144:000083:0001:0001:00</t>
  </si>
  <si>
    <t>027B  :781098:9F:------:--</t>
  </si>
  <si>
    <t>21:0438:000098</t>
  </si>
  <si>
    <t>027B  :781099:00:------:--</t>
  </si>
  <si>
    <t>21:0438:000099</t>
  </si>
  <si>
    <t>21:0144:000084</t>
  </si>
  <si>
    <t>21:0144:000084:0001:0001:00</t>
  </si>
  <si>
    <t>027B  :781100:00:------:--</t>
  </si>
  <si>
    <t>21:0438:000100</t>
  </si>
  <si>
    <t>21:0144:000085</t>
  </si>
  <si>
    <t>21:0144:000085:0001:0001:00</t>
  </si>
  <si>
    <t>027B  :781101:80:781109:20</t>
  </si>
  <si>
    <t>21:0438:000101</t>
  </si>
  <si>
    <t>21:0144:000091</t>
  </si>
  <si>
    <t>21:0144:000091:0002:0001:02</t>
  </si>
  <si>
    <t>027B  :781102:00:------:--</t>
  </si>
  <si>
    <t>21:0438:000102</t>
  </si>
  <si>
    <t>21:0144:000086</t>
  </si>
  <si>
    <t>21:0144:000086:0001:0001:00</t>
  </si>
  <si>
    <t>027B  :781103:00:------:--</t>
  </si>
  <si>
    <t>21:0438:000103</t>
  </si>
  <si>
    <t>21:0144:000087</t>
  </si>
  <si>
    <t>21:0144:000087:0001:0001:00</t>
  </si>
  <si>
    <t>027B  :781104:9G:------:--</t>
  </si>
  <si>
    <t>21:0438:000104</t>
  </si>
  <si>
    <t>027B  :781105:00:------:--</t>
  </si>
  <si>
    <t>21:0438:000105</t>
  </si>
  <si>
    <t>21:0144:000088</t>
  </si>
  <si>
    <t>21:0144:000088:0001:0001:00</t>
  </si>
  <si>
    <t>027B  :781106:00:------:--</t>
  </si>
  <si>
    <t>21:0438:000106</t>
  </si>
  <si>
    <t>21:0144:000089</t>
  </si>
  <si>
    <t>21:0144:000089:0001:0001:00</t>
  </si>
  <si>
    <t>027B  :781107:70:781108:10</t>
  </si>
  <si>
    <t>21:0438:000107</t>
  </si>
  <si>
    <t>21:0144:000090</t>
  </si>
  <si>
    <t>21:0144:000090:0001:0001:00</t>
  </si>
  <si>
    <t>027B  :781108:10:------:--</t>
  </si>
  <si>
    <t>21:0438:000108</t>
  </si>
  <si>
    <t>21:0144:000091:0001:0001:00</t>
  </si>
  <si>
    <t>027B  :781109:20:781108:10</t>
  </si>
  <si>
    <t>21:0438:000109</t>
  </si>
  <si>
    <t>21:0144:000091:0002:0001:01</t>
  </si>
  <si>
    <t>027B  :781110:00:------:--</t>
  </si>
  <si>
    <t>21:0438:000110</t>
  </si>
  <si>
    <t>21:0144:000092</t>
  </si>
  <si>
    <t>21:0144:000092:0001:0001:00</t>
  </si>
  <si>
    <t>027B  :781111:00:------:--</t>
  </si>
  <si>
    <t>21:0438:000111</t>
  </si>
  <si>
    <t>21:0144:000093</t>
  </si>
  <si>
    <t>21:0144:000093:0001:0001:00</t>
  </si>
  <si>
    <t>027B  :781112:00:------:--</t>
  </si>
  <si>
    <t>21:0438:000112</t>
  </si>
  <si>
    <t>21:0144:000094</t>
  </si>
  <si>
    <t>21:0144:000094:0001:0001:00</t>
  </si>
  <si>
    <t>027B  :781113:00:------:--</t>
  </si>
  <si>
    <t>21:0438:000113</t>
  </si>
  <si>
    <t>21:0144:000095</t>
  </si>
  <si>
    <t>21:0144:000095:0001:0001:00</t>
  </si>
  <si>
    <t>027B  :781114:00:------:--</t>
  </si>
  <si>
    <t>21:0438:000114</t>
  </si>
  <si>
    <t>21:0144:000096</t>
  </si>
  <si>
    <t>21:0144:000096:0001:0001:00</t>
  </si>
  <si>
    <t>027B  :781115:00:------:--</t>
  </si>
  <si>
    <t>21:0438:000115</t>
  </si>
  <si>
    <t>21:0144:000097</t>
  </si>
  <si>
    <t>21:0144:000097:0001:0001:00</t>
  </si>
  <si>
    <t>027B  :781116:00:------:--</t>
  </si>
  <si>
    <t>21:0438:000116</t>
  </si>
  <si>
    <t>21:0144:000098</t>
  </si>
  <si>
    <t>21:0144:000098:0001:0001:00</t>
  </si>
  <si>
    <t>027B  :781117:00:------:--</t>
  </si>
  <si>
    <t>21:0438:000117</t>
  </si>
  <si>
    <t>21:0144:000099</t>
  </si>
  <si>
    <t>21:0144:000099:0001:0001:00</t>
  </si>
  <si>
    <t>027B  :781118:00:------:--</t>
  </si>
  <si>
    <t>21:0438:000118</t>
  </si>
  <si>
    <t>21:0144:000100</t>
  </si>
  <si>
    <t>21:0144:000100:0001:0001:00</t>
  </si>
  <si>
    <t>027B  :781119:00:------:--</t>
  </si>
  <si>
    <t>21:0438:000119</t>
  </si>
  <si>
    <t>21:0144:000101</t>
  </si>
  <si>
    <t>21:0144:000101:0001:0001:00</t>
  </si>
  <si>
    <t>027B  :781120:00:------:--</t>
  </si>
  <si>
    <t>21:0438:000120</t>
  </si>
  <si>
    <t>21:0144:000102</t>
  </si>
  <si>
    <t>21:0144:000102:0001:0001:00</t>
  </si>
  <si>
    <t>027B  :781121:80:781138:10</t>
  </si>
  <si>
    <t>21:0438:000121</t>
  </si>
  <si>
    <t>21:0144:000118</t>
  </si>
  <si>
    <t>21:0144:000118:0001:0001:02</t>
  </si>
  <si>
    <t>027B  :781122:00:------:--</t>
  </si>
  <si>
    <t>21:0438:000122</t>
  </si>
  <si>
    <t>21:0144:000103</t>
  </si>
  <si>
    <t>21:0144:000103:0001:0001:00</t>
  </si>
  <si>
    <t>027B  :781123:00:------:--</t>
  </si>
  <si>
    <t>21:0438:000123</t>
  </si>
  <si>
    <t>21:0144:000104</t>
  </si>
  <si>
    <t>21:0144:000104:0001:0001:00</t>
  </si>
  <si>
    <t>027B  :781124:00:------:--</t>
  </si>
  <si>
    <t>21:0438:000124</t>
  </si>
  <si>
    <t>21:0144:000105</t>
  </si>
  <si>
    <t>21:0144:000105:0001:0001:00</t>
  </si>
  <si>
    <t>027B  :781125:00:------:--</t>
  </si>
  <si>
    <t>21:0438:000125</t>
  </si>
  <si>
    <t>21:0144:000106</t>
  </si>
  <si>
    <t>21:0144:000106:0001:0001:00</t>
  </si>
  <si>
    <t>027B  :781126:00:------:--</t>
  </si>
  <si>
    <t>21:0438:000126</t>
  </si>
  <si>
    <t>21:0144:000107</t>
  </si>
  <si>
    <t>21:0144:000107:0001:0001:00</t>
  </si>
  <si>
    <t>027B  :781127:00:------:--</t>
  </si>
  <si>
    <t>21:0438:000127</t>
  </si>
  <si>
    <t>21:0144:000108</t>
  </si>
  <si>
    <t>21:0144:000108:0001:0001:00</t>
  </si>
  <si>
    <t>027B  :781128:00:------:--</t>
  </si>
  <si>
    <t>21:0438:000128</t>
  </si>
  <si>
    <t>21:0144:000109</t>
  </si>
  <si>
    <t>21:0144:000109:0001:0001:00</t>
  </si>
  <si>
    <t>027B  :781129:00:------:--</t>
  </si>
  <si>
    <t>21:0438:000129</t>
  </si>
  <si>
    <t>21:0144:000110</t>
  </si>
  <si>
    <t>21:0144:000110:0001:0001:00</t>
  </si>
  <si>
    <t>027B  :781130:00:------:--</t>
  </si>
  <si>
    <t>21:0438:000130</t>
  </si>
  <si>
    <t>21:0144:000111</t>
  </si>
  <si>
    <t>21:0144:000111:0001:0001:00</t>
  </si>
  <si>
    <t>027B  :781131:00:------:--</t>
  </si>
  <si>
    <t>21:0438:000131</t>
  </si>
  <si>
    <t>21:0144:000112</t>
  </si>
  <si>
    <t>21:0144:000112:0001:0001:00</t>
  </si>
  <si>
    <t>027B  :781132:00:------:--</t>
  </si>
  <si>
    <t>21:0438:000132</t>
  </si>
  <si>
    <t>21:0144:000113</t>
  </si>
  <si>
    <t>21:0144:000113:0001:0001:00</t>
  </si>
  <si>
    <t>027B  :781133:00:------:--</t>
  </si>
  <si>
    <t>21:0438:000133</t>
  </si>
  <si>
    <t>21:0144:000114</t>
  </si>
  <si>
    <t>21:0144:000114:0001:0001:00</t>
  </si>
  <si>
    <t>027B  :781134:00:------:--</t>
  </si>
  <si>
    <t>21:0438:000134</t>
  </si>
  <si>
    <t>21:0144:000115</t>
  </si>
  <si>
    <t>21:0144:000115:0001:0001:00</t>
  </si>
  <si>
    <t>027B  :781135:00:------:--</t>
  </si>
  <si>
    <t>21:0438:000135</t>
  </si>
  <si>
    <t>21:0144:000116</t>
  </si>
  <si>
    <t>21:0144:000116:0001:0001:00</t>
  </si>
  <si>
    <t>027B  :781136:70:781138:10</t>
  </si>
  <si>
    <t>21:0438:000136</t>
  </si>
  <si>
    <t>21:0144:000117</t>
  </si>
  <si>
    <t>21:0144:000117:0001:0001:00</t>
  </si>
  <si>
    <t>027B  :781137:9G:------:--</t>
  </si>
  <si>
    <t>21:0438:000137</t>
  </si>
  <si>
    <t>027B  :781138:10:------:--</t>
  </si>
  <si>
    <t>21:0438:000138</t>
  </si>
  <si>
    <t>21:0144:000118:0001:0001:01</t>
  </si>
  <si>
    <t>027B  :781139:20:781138:10</t>
  </si>
  <si>
    <t>21:0438:000139</t>
  </si>
  <si>
    <t>21:0144:000118:0002:0001:00</t>
  </si>
  <si>
    <t>027B  :781140:00:------:--</t>
  </si>
  <si>
    <t>21:0438:000140</t>
  </si>
  <si>
    <t>21:0144:000119</t>
  </si>
  <si>
    <t>21:0144:000119:0001:0001:00</t>
  </si>
  <si>
    <t>027B  :781141:80:781143:10</t>
  </si>
  <si>
    <t>21:0438:000141</t>
  </si>
  <si>
    <t>21:0144:000121</t>
  </si>
  <si>
    <t>21:0144:000121:0001:0001:02</t>
  </si>
  <si>
    <t>027B  :781142:70:781143:10</t>
  </si>
  <si>
    <t>21:0438:000142</t>
  </si>
  <si>
    <t>21:0144:000120</t>
  </si>
  <si>
    <t>21:0144:000120:0001:0001:00</t>
  </si>
  <si>
    <t>027B  :781143:10:------:--</t>
  </si>
  <si>
    <t>21:0438:000143</t>
  </si>
  <si>
    <t>21:0144:000121:0001:0001:01</t>
  </si>
  <si>
    <t>027B  :781144:20:781143:10</t>
  </si>
  <si>
    <t>21:0438:000144</t>
  </si>
  <si>
    <t>21:0144:000121:0002:0001:00</t>
  </si>
  <si>
    <t>027B  :781145:9H:------:--</t>
  </si>
  <si>
    <t>21:0438:000145</t>
  </si>
  <si>
    <t>027B  :781146:00:------:--</t>
  </si>
  <si>
    <t>21:0438:000146</t>
  </si>
  <si>
    <t>21:0144:000122</t>
  </si>
  <si>
    <t>21:0144:000122:0001:0001:00</t>
  </si>
  <si>
    <t>027B  :781147:00:------:--</t>
  </si>
  <si>
    <t>21:0438:000147</t>
  </si>
  <si>
    <t>21:0144:000123</t>
  </si>
  <si>
    <t>21:0144:000123:0001:0001:00</t>
  </si>
  <si>
    <t>027B  :781148:00:------:--</t>
  </si>
  <si>
    <t>21:0438:000148</t>
  </si>
  <si>
    <t>21:0144:000124</t>
  </si>
  <si>
    <t>21:0144:000124:0001:0001:00</t>
  </si>
  <si>
    <t>027B  :781149:00:------:--</t>
  </si>
  <si>
    <t>21:0438:000149</t>
  </si>
  <si>
    <t>21:0144:000125</t>
  </si>
  <si>
    <t>21:0144:000125:0001:0001:00</t>
  </si>
  <si>
    <t>027B  :781150:00:------:--</t>
  </si>
  <si>
    <t>21:0438:000150</t>
  </si>
  <si>
    <t>21:0144:000126</t>
  </si>
  <si>
    <t>21:0144:000126:0001:0001:00</t>
  </si>
  <si>
    <t>027B  :781151:00:------:--</t>
  </si>
  <si>
    <t>21:0438:000151</t>
  </si>
  <si>
    <t>21:0144:000127</t>
  </si>
  <si>
    <t>21:0144:000127:0001:0001:00</t>
  </si>
  <si>
    <t>027B  :781152:00:------:--</t>
  </si>
  <si>
    <t>21:0438:000152</t>
  </si>
  <si>
    <t>21:0144:000128</t>
  </si>
  <si>
    <t>21:0144:000128:0001:0001:00</t>
  </si>
  <si>
    <t>027B  :781153:00:------:--</t>
  </si>
  <si>
    <t>21:0438:000153</t>
  </si>
  <si>
    <t>21:0144:000129</t>
  </si>
  <si>
    <t>21:0144:000129:0001:0001:00</t>
  </si>
  <si>
    <t>027B  :781154:00:------:--</t>
  </si>
  <si>
    <t>21:0438:000154</t>
  </si>
  <si>
    <t>21:0144:000130</t>
  </si>
  <si>
    <t>21:0144:000130:0001:0001:00</t>
  </si>
  <si>
    <t>027B  :781155:00:------:--</t>
  </si>
  <si>
    <t>21:0438:000155</t>
  </si>
  <si>
    <t>21:0144:000131</t>
  </si>
  <si>
    <t>21:0144:000131:0001:0001:00</t>
  </si>
  <si>
    <t>027B  :781156:00:------:--</t>
  </si>
  <si>
    <t>21:0438:000156</t>
  </si>
  <si>
    <t>21:0144:000132</t>
  </si>
  <si>
    <t>21:0144:000132:0001:0001:00</t>
  </si>
  <si>
    <t>027B  :781157:00:------:--</t>
  </si>
  <si>
    <t>21:0438:000157</t>
  </si>
  <si>
    <t>21:0144:000133</t>
  </si>
  <si>
    <t>21:0144:000133:0001:0001:00</t>
  </si>
  <si>
    <t>027B  :781158:00:------:--</t>
  </si>
  <si>
    <t>21:0438:000158</t>
  </si>
  <si>
    <t>21:0144:000134</t>
  </si>
  <si>
    <t>21:0144:000134:0001:0001:00</t>
  </si>
  <si>
    <t>027B  :781159:00:------:--</t>
  </si>
  <si>
    <t>21:0438:000159</t>
  </si>
  <si>
    <t>21:0144:000135</t>
  </si>
  <si>
    <t>21:0144:000135:0001:0001:00</t>
  </si>
  <si>
    <t>027B  :781160:00:------:--</t>
  </si>
  <si>
    <t>21:0438:000160</t>
  </si>
  <si>
    <t>21:0144:000136</t>
  </si>
  <si>
    <t>21:0144:000136:0001:0001:00</t>
  </si>
  <si>
    <t>027B  :781161:80:781165:20</t>
  </si>
  <si>
    <t>21:0438:000161</t>
  </si>
  <si>
    <t>21:0144:000139</t>
  </si>
  <si>
    <t>21:0144:000139:0002:0001:02</t>
  </si>
  <si>
    <t>027B  :781162:00:------:--</t>
  </si>
  <si>
    <t>21:0438:000162</t>
  </si>
  <si>
    <t>21:0144:000137</t>
  </si>
  <si>
    <t>21:0144:000137:0001:0001:00</t>
  </si>
  <si>
    <t>027B  :781163:70:781164:10</t>
  </si>
  <si>
    <t>21:0438:000163</t>
  </si>
  <si>
    <t>21:0144:000138</t>
  </si>
  <si>
    <t>21:0144:000138:0001:0001:00</t>
  </si>
  <si>
    <t>027B  :781164:10:------:--</t>
  </si>
  <si>
    <t>21:0438:000164</t>
  </si>
  <si>
    <t>21:0144:000139:0001:0001:00</t>
  </si>
  <si>
    <t>027B  :781165:20:781164:10</t>
  </si>
  <si>
    <t>21:0438:000165</t>
  </si>
  <si>
    <t>21:0144:000139:0002:0001:01</t>
  </si>
  <si>
    <t>027B  :781166:00:------:--</t>
  </si>
  <si>
    <t>21:0438:000166</t>
  </si>
  <si>
    <t>21:0144:000140</t>
  </si>
  <si>
    <t>21:0144:000140:0001:0001:00</t>
  </si>
  <si>
    <t>027B  :781167:00:------:--</t>
  </si>
  <si>
    <t>21:0438:000167</t>
  </si>
  <si>
    <t>21:0144:000141</t>
  </si>
  <si>
    <t>21:0144:000141:0001:0001:00</t>
  </si>
  <si>
    <t>027B  :781168:00:------:--</t>
  </si>
  <si>
    <t>21:0438:000168</t>
  </si>
  <si>
    <t>21:0144:000142</t>
  </si>
  <si>
    <t>21:0144:000142:0001:0001:00</t>
  </si>
  <si>
    <t>027B  :781169:00:------:--</t>
  </si>
  <si>
    <t>21:0438:000169</t>
  </si>
  <si>
    <t>21:0144:000143</t>
  </si>
  <si>
    <t>21:0144:000143:0001:0001:00</t>
  </si>
  <si>
    <t>027B  :781170:00:------:--</t>
  </si>
  <si>
    <t>21:0438:000170</t>
  </si>
  <si>
    <t>21:0144:000144</t>
  </si>
  <si>
    <t>21:0144:000144:0001:0001:00</t>
  </si>
  <si>
    <t>027B  :781171:9F:------:--</t>
  </si>
  <si>
    <t>21:0438:000171</t>
  </si>
  <si>
    <t>027B  :781172:00:------:--</t>
  </si>
  <si>
    <t>21:0438:000172</t>
  </si>
  <si>
    <t>21:0144:000145</t>
  </si>
  <si>
    <t>21:0144:000145:0001:0001:00</t>
  </si>
  <si>
    <t>027B  :781173:00:------:--</t>
  </si>
  <si>
    <t>21:0438:000173</t>
  </si>
  <si>
    <t>21:0144:000146</t>
  </si>
  <si>
    <t>21:0144:000146:0001:0001:00</t>
  </si>
  <si>
    <t>027B  :781174:00:------:--</t>
  </si>
  <si>
    <t>21:0438:000174</t>
  </si>
  <si>
    <t>21:0144:000147</t>
  </si>
  <si>
    <t>21:0144:000147:0001:0001:00</t>
  </si>
  <si>
    <t>027B  :781175:00:------:--</t>
  </si>
  <si>
    <t>21:0438:000175</t>
  </si>
  <si>
    <t>21:0144:000148</t>
  </si>
  <si>
    <t>21:0144:000148:0001:0001:00</t>
  </si>
  <si>
    <t>027B  :781176:00:------:--</t>
  </si>
  <si>
    <t>21:0438:000176</t>
  </si>
  <si>
    <t>21:0144:000149</t>
  </si>
  <si>
    <t>21:0144:000149:0001:0001:00</t>
  </si>
  <si>
    <t>027B  :781177:00:------:--</t>
  </si>
  <si>
    <t>21:0438:000177</t>
  </si>
  <si>
    <t>21:0144:000150</t>
  </si>
  <si>
    <t>21:0144:000150:0001:0001:00</t>
  </si>
  <si>
    <t>027B  :781178:00:------:--</t>
  </si>
  <si>
    <t>21:0438:000178</t>
  </si>
  <si>
    <t>21:0144:000151</t>
  </si>
  <si>
    <t>21:0144:000151:0001:0001:00</t>
  </si>
  <si>
    <t>027B  :781179:00:------:--</t>
  </si>
  <si>
    <t>21:0438:000179</t>
  </si>
  <si>
    <t>21:0144:000152</t>
  </si>
  <si>
    <t>21:0144:000152:0001:0001:00</t>
  </si>
  <si>
    <t>027B  :781180:00:------:--</t>
  </si>
  <si>
    <t>21:0438:000180</t>
  </si>
  <si>
    <t>21:0144:000153</t>
  </si>
  <si>
    <t>21:0144:000153:0001:0001:00</t>
  </si>
  <si>
    <t>027B  :781181:80:781186:20</t>
  </si>
  <si>
    <t>21:0438:000181</t>
  </si>
  <si>
    <t>21:0144:000157</t>
  </si>
  <si>
    <t>21:0144:000157:0002:0001:02</t>
  </si>
  <si>
    <t>027B  :781182:00:------:--</t>
  </si>
  <si>
    <t>21:0438:000182</t>
  </si>
  <si>
    <t>21:0144:000154</t>
  </si>
  <si>
    <t>21:0144:000154:0001:0001:00</t>
  </si>
  <si>
    <t>027B  :781183:00:------:--</t>
  </si>
  <si>
    <t>21:0438:000183</t>
  </si>
  <si>
    <t>21:0144:000155</t>
  </si>
  <si>
    <t>21:0144:000155:0001:0001:00</t>
  </si>
  <si>
    <t>027B  :781184:70:781185:10</t>
  </si>
  <si>
    <t>21:0438:000184</t>
  </si>
  <si>
    <t>21:0144:000156</t>
  </si>
  <si>
    <t>21:0144:000156:0001:0001:00</t>
  </si>
  <si>
    <t>027B  :781185:10:------:--</t>
  </si>
  <si>
    <t>21:0438:000185</t>
  </si>
  <si>
    <t>21:0144:000157:0001:0001:00</t>
  </si>
  <si>
    <t>027B  :781186:20:781185:10</t>
  </si>
  <si>
    <t>21:0438:000186</t>
  </si>
  <si>
    <t>21:0144:000157:0002:0001:01</t>
  </si>
  <si>
    <t>027B  :781187:00:------:--</t>
  </si>
  <si>
    <t>21:0438:000187</t>
  </si>
  <si>
    <t>21:0144:000158</t>
  </si>
  <si>
    <t>21:0144:000158:0001:0001:00</t>
  </si>
  <si>
    <t>027B  :781188:00:------:--</t>
  </si>
  <si>
    <t>21:0438:000188</t>
  </si>
  <si>
    <t>21:0144:000159</t>
  </si>
  <si>
    <t>21:0144:000159:0001:0001:00</t>
  </si>
  <si>
    <t>027B  :781189:00:------:--</t>
  </si>
  <si>
    <t>21:0438:000189</t>
  </si>
  <si>
    <t>21:0144:000160</t>
  </si>
  <si>
    <t>21:0144:000160:0001:0001:00</t>
  </si>
  <si>
    <t>027B  :781190:00:------:--</t>
  </si>
  <si>
    <t>21:0438:000190</t>
  </si>
  <si>
    <t>21:0144:000161</t>
  </si>
  <si>
    <t>21:0144:000161:0001:0001:00</t>
  </si>
  <si>
    <t>027B  :781191:00:------:--</t>
  </si>
  <si>
    <t>21:0438:000191</t>
  </si>
  <si>
    <t>21:0144:000162</t>
  </si>
  <si>
    <t>21:0144:000162:0001:0001:00</t>
  </si>
  <si>
    <t>027B  :781192:00:------:--</t>
  </si>
  <si>
    <t>21:0438:000192</t>
  </si>
  <si>
    <t>21:0144:000163</t>
  </si>
  <si>
    <t>21:0144:000163:0001:0001:00</t>
  </si>
  <si>
    <t>027B  :781193:00:------:--</t>
  </si>
  <si>
    <t>21:0438:000193</t>
  </si>
  <si>
    <t>21:0144:000164</t>
  </si>
  <si>
    <t>21:0144:000164:0001:0001:00</t>
  </si>
  <si>
    <t>027B  :781194:00:------:--</t>
  </si>
  <si>
    <t>21:0438:000194</t>
  </si>
  <si>
    <t>21:0144:000165</t>
  </si>
  <si>
    <t>21:0144:000165:0001:0001:00</t>
  </si>
  <si>
    <t>027B  :781195:9F:------:--</t>
  </si>
  <si>
    <t>21:0438:000195</t>
  </si>
  <si>
    <t>027B  :781196:00:------:--</t>
  </si>
  <si>
    <t>21:0438:000196</t>
  </si>
  <si>
    <t>21:0144:000166</t>
  </si>
  <si>
    <t>21:0144:000166:0001:0001:00</t>
  </si>
  <si>
    <t>027B  :781197:00:------:--</t>
  </si>
  <si>
    <t>21:0438:000197</t>
  </si>
  <si>
    <t>21:0144:000167</t>
  </si>
  <si>
    <t>21:0144:000167:0001:0001:00</t>
  </si>
  <si>
    <t>027B  :781198:00:------:--</t>
  </si>
  <si>
    <t>21:0438:000198</t>
  </si>
  <si>
    <t>21:0144:000168</t>
  </si>
  <si>
    <t>21:0144:000168:0001:0001:00</t>
  </si>
  <si>
    <t>027B  :781199:00:------:--</t>
  </si>
  <si>
    <t>21:0438:000199</t>
  </si>
  <si>
    <t>21:0144:000169</t>
  </si>
  <si>
    <t>21:0144:000169:0001:0001:00</t>
  </si>
  <si>
    <t>027B  :781200:00:------:--</t>
  </si>
  <si>
    <t>21:0438:000200</t>
  </si>
  <si>
    <t>21:0144:000170</t>
  </si>
  <si>
    <t>21:0144:000170:0001:0001:00</t>
  </si>
  <si>
    <t>027B  :781201:80:781207:00</t>
  </si>
  <si>
    <t>21:0438:000201</t>
  </si>
  <si>
    <t>21:0144:000175</t>
  </si>
  <si>
    <t>21:0144:000175:0001:0001:02</t>
  </si>
  <si>
    <t>027B  :781202:70:781203:10</t>
  </si>
  <si>
    <t>21:0438:000202</t>
  </si>
  <si>
    <t>21:0144:000171</t>
  </si>
  <si>
    <t>21:0144:000171:0001:0001:00</t>
  </si>
  <si>
    <t>027B  :781203:10:------:--</t>
  </si>
  <si>
    <t>21:0438:000203</t>
  </si>
  <si>
    <t>21:0144:000172</t>
  </si>
  <si>
    <t>21:0144:000172:0001:0001:00</t>
  </si>
  <si>
    <t>027B  :781204:20:781203:10</t>
  </si>
  <si>
    <t>21:0438:000204</t>
  </si>
  <si>
    <t>21:0144:000172:0002:0001:00</t>
  </si>
  <si>
    <t>027B  :781205:00:------:--</t>
  </si>
  <si>
    <t>21:0438:000205</t>
  </si>
  <si>
    <t>21:0144:000173</t>
  </si>
  <si>
    <t>21:0144:000173:0001:0001:00</t>
  </si>
  <si>
    <t>027B  :781206:00:------:--</t>
  </si>
  <si>
    <t>21:0438:000206</t>
  </si>
  <si>
    <t>21:0144:000174</t>
  </si>
  <si>
    <t>21:0144:000174:0001:0001:00</t>
  </si>
  <si>
    <t>027B  :781207:00:------:--</t>
  </si>
  <si>
    <t>21:0438:000207</t>
  </si>
  <si>
    <t>21:0144:000175:0001:0001:01</t>
  </si>
  <si>
    <t>027B  :781208:00:------:--</t>
  </si>
  <si>
    <t>21:0438:000208</t>
  </si>
  <si>
    <t>21:0144:000176</t>
  </si>
  <si>
    <t>21:0144:000176:0001:0001:00</t>
  </si>
  <si>
    <t>027B  :781209:00:------:--</t>
  </si>
  <si>
    <t>21:0438:000209</t>
  </si>
  <si>
    <t>21:0144:000177</t>
  </si>
  <si>
    <t>21:0144:000177:0001:0001:00</t>
  </si>
  <si>
    <t>027B  :781210:00:------:--</t>
  </si>
  <si>
    <t>21:0438:000210</t>
  </si>
  <si>
    <t>21:0144:000178</t>
  </si>
  <si>
    <t>21:0144:000178:0001:0001:00</t>
  </si>
  <si>
    <t>027B  :781211:00:------:--</t>
  </si>
  <si>
    <t>21:0438:000211</t>
  </si>
  <si>
    <t>21:0144:000179</t>
  </si>
  <si>
    <t>21:0144:000179:0001:0001:00</t>
  </si>
  <si>
    <t>027B  :781212:00:------:--</t>
  </si>
  <si>
    <t>21:0438:000212</t>
  </si>
  <si>
    <t>21:0144:000180</t>
  </si>
  <si>
    <t>21:0144:000180:0001:0001:00</t>
  </si>
  <si>
    <t>027B  :781213:9G:------:--</t>
  </si>
  <si>
    <t>21:0438:000213</t>
  </si>
  <si>
    <t>027B  :781214:00:------:--</t>
  </si>
  <si>
    <t>21:0438:000214</t>
  </si>
  <si>
    <t>21:0144:000181</t>
  </si>
  <si>
    <t>21:0144:000181:0001:0001:00</t>
  </si>
  <si>
    <t>027B  :781215:00:------:--</t>
  </si>
  <si>
    <t>21:0438:000215</t>
  </si>
  <si>
    <t>21:0144:000182</t>
  </si>
  <si>
    <t>21:0144:000182:0001:0001:00</t>
  </si>
  <si>
    <t>027B  :781216:00:------:--</t>
  </si>
  <si>
    <t>21:0438:000216</t>
  </si>
  <si>
    <t>21:0144:000183</t>
  </si>
  <si>
    <t>21:0144:000183:0001:0001:00</t>
  </si>
  <si>
    <t>027B  :781217:00:------:--</t>
  </si>
  <si>
    <t>21:0438:000217</t>
  </si>
  <si>
    <t>21:0144:000184</t>
  </si>
  <si>
    <t>21:0144:000184:0001:0001:00</t>
  </si>
  <si>
    <t>027B  :781218:00:------:--</t>
  </si>
  <si>
    <t>21:0438:000218</t>
  </si>
  <si>
    <t>21:0144:000185</t>
  </si>
  <si>
    <t>21:0144:000185:0001:0001:00</t>
  </si>
  <si>
    <t>027B  :781219:00:------:--</t>
  </si>
  <si>
    <t>21:0438:000219</t>
  </si>
  <si>
    <t>21:0144:000186</t>
  </si>
  <si>
    <t>21:0144:000186:0001:0001:00</t>
  </si>
  <si>
    <t>027B  :781220:00:------:--</t>
  </si>
  <si>
    <t>21:0438:000220</t>
  </si>
  <si>
    <t>21:0144:000187</t>
  </si>
  <si>
    <t>21:0144:000187:0001:0001:00</t>
  </si>
  <si>
    <t>027B  :781221:80:781229:20</t>
  </si>
  <si>
    <t>21:0438:000221</t>
  </si>
  <si>
    <t>21:0144:000193</t>
  </si>
  <si>
    <t>21:0144:000193:0002:0001:02</t>
  </si>
  <si>
    <t>027B  :781222:00:------:--</t>
  </si>
  <si>
    <t>21:0438:000222</t>
  </si>
  <si>
    <t>21:0144:000188</t>
  </si>
  <si>
    <t>21:0144:000188:0001:0001:00</t>
  </si>
  <si>
    <t>027B  :781223:00:------:--</t>
  </si>
  <si>
    <t>21:0438:000223</t>
  </si>
  <si>
    <t>21:0144:000189</t>
  </si>
  <si>
    <t>21:0144:000189:0001:0001:00</t>
  </si>
  <si>
    <t>027B  :781224:00:------:--</t>
  </si>
  <si>
    <t>21:0438:000224</t>
  </si>
  <si>
    <t>21:0144:000190</t>
  </si>
  <si>
    <t>21:0144:000190:0001:0001:00</t>
  </si>
  <si>
    <t>027B  :781225:9H:------:--</t>
  </si>
  <si>
    <t>21:0438:000225</t>
  </si>
  <si>
    <t>027B  :781226:00:------:--</t>
  </si>
  <si>
    <t>21:0438:000226</t>
  </si>
  <si>
    <t>21:0144:000191</t>
  </si>
  <si>
    <t>21:0144:000191:0001:0001:00</t>
  </si>
  <si>
    <t>027B  :781227:70:781228:10</t>
  </si>
  <si>
    <t>21:0438:000227</t>
  </si>
  <si>
    <t>21:0144:000192</t>
  </si>
  <si>
    <t>21:0144:000192:0001:0001:00</t>
  </si>
  <si>
    <t>027B  :781228:10:------:--</t>
  </si>
  <si>
    <t>21:0438:000228</t>
  </si>
  <si>
    <t>21:0144:000193:0001:0001:00</t>
  </si>
  <si>
    <t>027B  :781229:20:781228:10</t>
  </si>
  <si>
    <t>21:0438:000229</t>
  </si>
  <si>
    <t>21:0144:000193:0002:0001:01</t>
  </si>
  <si>
    <t>027B  :781230:00:------:--</t>
  </si>
  <si>
    <t>21:0438:000230</t>
  </si>
  <si>
    <t>21:0144:000194</t>
  </si>
  <si>
    <t>21:0144:000194:0001:0001:00</t>
  </si>
  <si>
    <t>027B  :781231:00:------:--</t>
  </si>
  <si>
    <t>21:0438:000231</t>
  </si>
  <si>
    <t>21:0144:000195</t>
  </si>
  <si>
    <t>21:0144:000195:0001:0001:00</t>
  </si>
  <si>
    <t>027B  :781232:00:------:--</t>
  </si>
  <si>
    <t>21:0438:000232</t>
  </si>
  <si>
    <t>21:0144:000196</t>
  </si>
  <si>
    <t>21:0144:000196:0001:0001:00</t>
  </si>
  <si>
    <t>027B  :781233:00:------:--</t>
  </si>
  <si>
    <t>21:0438:000233</t>
  </si>
  <si>
    <t>21:0144:000197</t>
  </si>
  <si>
    <t>21:0144:000197:0001:0001:00</t>
  </si>
  <si>
    <t>027B  :781234:00:------:--</t>
  </si>
  <si>
    <t>21:0438:000234</t>
  </si>
  <si>
    <t>21:0144:000198</t>
  </si>
  <si>
    <t>21:0144:000198:0001:0001:00</t>
  </si>
  <si>
    <t>027B  :781235:00:------:--</t>
  </si>
  <si>
    <t>21:0438:000235</t>
  </si>
  <si>
    <t>21:0144:000199</t>
  </si>
  <si>
    <t>21:0144:000199:0001:0001:00</t>
  </si>
  <si>
    <t>027B  :781236:00:------:--</t>
  </si>
  <si>
    <t>21:0438:000236</t>
  </si>
  <si>
    <t>21:0144:000200</t>
  </si>
  <si>
    <t>21:0144:000200:0001:0001:00</t>
  </si>
  <si>
    <t>027B  :781237:00:------:--</t>
  </si>
  <si>
    <t>21:0438:000237</t>
  </si>
  <si>
    <t>21:0144:000201</t>
  </si>
  <si>
    <t>21:0144:000201:0001:0001:00</t>
  </si>
  <si>
    <t>027B  :781238:00:------:--</t>
  </si>
  <si>
    <t>21:0438:000238</t>
  </si>
  <si>
    <t>21:0144:000202</t>
  </si>
  <si>
    <t>21:0144:000202:0001:0001:00</t>
  </si>
  <si>
    <t>027B  :781239:00:------:--</t>
  </si>
  <si>
    <t>21:0438:000239</t>
  </si>
  <si>
    <t>21:0144:000203</t>
  </si>
  <si>
    <t>21:0144:000203:0001:0001:00</t>
  </si>
  <si>
    <t>027B  :781240:00:------:--</t>
  </si>
  <si>
    <t>21:0438:000240</t>
  </si>
  <si>
    <t>21:0144:000204</t>
  </si>
  <si>
    <t>21:0144:000204:0001:0001:00</t>
  </si>
  <si>
    <t>027B  :781241:80:781244:10</t>
  </si>
  <si>
    <t>21:0438:000241</t>
  </si>
  <si>
    <t>21:0144:000207</t>
  </si>
  <si>
    <t>21:0144:000207:0001:0001:02</t>
  </si>
  <si>
    <t>027B  :781242:00:------:--</t>
  </si>
  <si>
    <t>21:0438:000242</t>
  </si>
  <si>
    <t>21:0144:000205</t>
  </si>
  <si>
    <t>21:0144:000205:0001:0001:00</t>
  </si>
  <si>
    <t>027B  :781243:70:781244:10</t>
  </si>
  <si>
    <t>21:0438:000243</t>
  </si>
  <si>
    <t>21:0144:000206</t>
  </si>
  <si>
    <t>21:0144:000206:0001:0001:00</t>
  </si>
  <si>
    <t>027B  :781244:10:------:--</t>
  </si>
  <si>
    <t>21:0438:000244</t>
  </si>
  <si>
    <t>21:0144:000207:0001:0001:01</t>
  </si>
  <si>
    <t>027B  :781245:20:781244:10</t>
  </si>
  <si>
    <t>21:0438:000245</t>
  </si>
  <si>
    <t>21:0144:000207:0002:0001:00</t>
  </si>
  <si>
    <t>027B  :781246:00:------:--</t>
  </si>
  <si>
    <t>21:0438:000246</t>
  </si>
  <si>
    <t>21:0144:000208</t>
  </si>
  <si>
    <t>21:0144:000208:0001:0001:00</t>
  </si>
  <si>
    <t>027B  :781247:00:------:--</t>
  </si>
  <si>
    <t>21:0438:000247</t>
  </si>
  <si>
    <t>21:0144:000209</t>
  </si>
  <si>
    <t>21:0144:000209:0001:0001:00</t>
  </si>
  <si>
    <t>027B  :781248:00:------:--</t>
  </si>
  <si>
    <t>21:0438:000248</t>
  </si>
  <si>
    <t>21:0144:000210</t>
  </si>
  <si>
    <t>21:0144:000210:0001:0001:00</t>
  </si>
  <si>
    <t>027B  :781249:9G:------:--</t>
  </si>
  <si>
    <t>21:0438:000249</t>
  </si>
  <si>
    <t>027B  :781250:00:------:--</t>
  </si>
  <si>
    <t>21:0438:000250</t>
  </si>
  <si>
    <t>21:0144:000211</t>
  </si>
  <si>
    <t>21:0144:000211:0001:0001:00</t>
  </si>
  <si>
    <t>027B  :781251:00:------:--</t>
  </si>
  <si>
    <t>21:0438:000251</t>
  </si>
  <si>
    <t>21:0144:000212</t>
  </si>
  <si>
    <t>21:0144:000212:0001:0001:00</t>
  </si>
  <si>
    <t>027B  :781252:00:------:--</t>
  </si>
  <si>
    <t>21:0438:000252</t>
  </si>
  <si>
    <t>21:0144:000213</t>
  </si>
  <si>
    <t>21:0144:000213:0001:0001:00</t>
  </si>
  <si>
    <t>027B  :781253:00:------:--</t>
  </si>
  <si>
    <t>21:0438:000253</t>
  </si>
  <si>
    <t>21:0144:000214</t>
  </si>
  <si>
    <t>21:0144:000214:0001:0001:00</t>
  </si>
  <si>
    <t>027B  :781254:00:------:--</t>
  </si>
  <si>
    <t>21:0438:000254</t>
  </si>
  <si>
    <t>21:0144:000215</t>
  </si>
  <si>
    <t>21:0144:000215:0001:0001:00</t>
  </si>
  <si>
    <t>027B  :783001:80:783004:10</t>
  </si>
  <si>
    <t>21:0438:000255</t>
  </si>
  <si>
    <t>21:0144:000218</t>
  </si>
  <si>
    <t>21:0144:000218:0001:0001:02</t>
  </si>
  <si>
    <t>027B  :783002:00:------:--</t>
  </si>
  <si>
    <t>21:0438:000256</t>
  </si>
  <si>
    <t>21:0144:000216</t>
  </si>
  <si>
    <t>21:0144:000216:0001:0001:00</t>
  </si>
  <si>
    <t>027B  :783003:70:783004:10</t>
  </si>
  <si>
    <t>21:0438:000257</t>
  </si>
  <si>
    <t>21:0144:000217</t>
  </si>
  <si>
    <t>21:0144:000217:0001:0001:00</t>
  </si>
  <si>
    <t>027B  :783004:10:------:--</t>
  </si>
  <si>
    <t>21:0438:000258</t>
  </si>
  <si>
    <t>21:0144:000218:0001:0001:01</t>
  </si>
  <si>
    <t>027B  :783005:20:783004:10</t>
  </si>
  <si>
    <t>21:0438:000259</t>
  </si>
  <si>
    <t>21:0144:000218:0002:0001:00</t>
  </si>
  <si>
    <t>027B  :783006:00:------:--</t>
  </si>
  <si>
    <t>21:0438:000260</t>
  </si>
  <si>
    <t>21:0144:000219</t>
  </si>
  <si>
    <t>21:0144:000219:0001:0001:00</t>
  </si>
  <si>
    <t>027B  :783007:00:------:--</t>
  </si>
  <si>
    <t>21:0438:000261</t>
  </si>
  <si>
    <t>21:0144:000220</t>
  </si>
  <si>
    <t>21:0144:000220:0001:0001:00</t>
  </si>
  <si>
    <t>027B  :783008:00:------:--</t>
  </si>
  <si>
    <t>21:0438:000262</t>
  </si>
  <si>
    <t>21:0144:000221</t>
  </si>
  <si>
    <t>21:0144:000221:0001:0001:00</t>
  </si>
  <si>
    <t>027B  :783009:00:------:--</t>
  </si>
  <si>
    <t>21:0438:000263</t>
  </si>
  <si>
    <t>21:0144:000222</t>
  </si>
  <si>
    <t>21:0144:000222:0001:0001:00</t>
  </si>
  <si>
    <t>027B  :783010:00:------:--</t>
  </si>
  <si>
    <t>21:0438:000264</t>
  </si>
  <si>
    <t>21:0144:000223</t>
  </si>
  <si>
    <t>21:0144:000223:0001:0001:00</t>
  </si>
  <si>
    <t>027B  :783011:00:------:--</t>
  </si>
  <si>
    <t>21:0438:000265</t>
  </si>
  <si>
    <t>21:0144:000224</t>
  </si>
  <si>
    <t>21:0144:000224:0001:0001:00</t>
  </si>
  <si>
    <t>027B  :783012:00:------:--</t>
  </si>
  <si>
    <t>21:0438:000266</t>
  </si>
  <si>
    <t>21:0144:000225</t>
  </si>
  <si>
    <t>21:0144:000225:0001:0001:00</t>
  </si>
  <si>
    <t>027B  :783013:00:------:--</t>
  </si>
  <si>
    <t>21:0438:000267</t>
  </si>
  <si>
    <t>21:0144:000226</t>
  </si>
  <si>
    <t>21:0144:000226:0001:0001:00</t>
  </si>
  <si>
    <t>027B  :783014:00:------:--</t>
  </si>
  <si>
    <t>21:0438:000268</t>
  </si>
  <si>
    <t>21:0144:000227</t>
  </si>
  <si>
    <t>21:0144:000227:0001:0001:00</t>
  </si>
  <si>
    <t>027B  :783015:00:------:--</t>
  </si>
  <si>
    <t>21:0438:000269</t>
  </si>
  <si>
    <t>21:0144:000228</t>
  </si>
  <si>
    <t>21:0144:000228:0001:0001:00</t>
  </si>
  <si>
    <t>027B  :783016:00:------:--</t>
  </si>
  <si>
    <t>21:0438:000270</t>
  </si>
  <si>
    <t>21:0144:000229</t>
  </si>
  <si>
    <t>21:0144:000229:0001:0001:00</t>
  </si>
  <si>
    <t>027B  :783017:9B:------:--</t>
  </si>
  <si>
    <t>21:0438:000271</t>
  </si>
  <si>
    <t>027B  :783018:00:------:--</t>
  </si>
  <si>
    <t>21:0438:000272</t>
  </si>
  <si>
    <t>21:0144:000230</t>
  </si>
  <si>
    <t>21:0144:000230:0001:0001:00</t>
  </si>
  <si>
    <t>027B  :783019:00:------:--</t>
  </si>
  <si>
    <t>21:0438:000273</t>
  </si>
  <si>
    <t>21:0144:000231</t>
  </si>
  <si>
    <t>21:0144:000231:0001:0001:00</t>
  </si>
  <si>
    <t>027B  :783020:00:------:--</t>
  </si>
  <si>
    <t>21:0438:000274</t>
  </si>
  <si>
    <t>21:0144:000232</t>
  </si>
  <si>
    <t>21:0144:000232:0001:0001:00</t>
  </si>
  <si>
    <t>027B  :783021:80:783026:10</t>
  </si>
  <si>
    <t>21:0438:000275</t>
  </si>
  <si>
    <t>21:0144:000236</t>
  </si>
  <si>
    <t>21:0144:000236:0001:0001:02</t>
  </si>
  <si>
    <t>027B  :783022:00:------:--</t>
  </si>
  <si>
    <t>21:0438:000276</t>
  </si>
  <si>
    <t>21:0144:000233</t>
  </si>
  <si>
    <t>21:0144:000233:0001:0001:00</t>
  </si>
  <si>
    <t>027B  :783023:00:------:--</t>
  </si>
  <si>
    <t>21:0438:000277</t>
  </si>
  <si>
    <t>21:0144:000234</t>
  </si>
  <si>
    <t>21:0144:000234:0001:0001:00</t>
  </si>
  <si>
    <t>027B  :783024:9H:------:--</t>
  </si>
  <si>
    <t>21:0438:000278</t>
  </si>
  <si>
    <t>027B  :783025:70:783026:10</t>
  </si>
  <si>
    <t>21:0438:000279</t>
  </si>
  <si>
    <t>21:0144:000235</t>
  </si>
  <si>
    <t>21:0144:000235:0001:0001:00</t>
  </si>
  <si>
    <t>027B  :783026:10:------:--</t>
  </si>
  <si>
    <t>21:0438:000280</t>
  </si>
  <si>
    <t>21:0144:000236:0001:0001:01</t>
  </si>
  <si>
    <t>027B  :783027:20:783026:10</t>
  </si>
  <si>
    <t>21:0438:000281</t>
  </si>
  <si>
    <t>21:0144:000236:0002:0001:00</t>
  </si>
  <si>
    <t>027B  :783028:00:------:--</t>
  </si>
  <si>
    <t>21:0438:000282</t>
  </si>
  <si>
    <t>21:0144:000237</t>
  </si>
  <si>
    <t>21:0144:000237:0001:0001:00</t>
  </si>
  <si>
    <t>027B  :783029:00:------:--</t>
  </si>
  <si>
    <t>21:0438:000283</t>
  </si>
  <si>
    <t>21:0144:000238</t>
  </si>
  <si>
    <t>21:0144:000238:0001:0001:00</t>
  </si>
  <si>
    <t>027B  :783030:00:------:--</t>
  </si>
  <si>
    <t>21:0438:000284</t>
  </si>
  <si>
    <t>21:0144:000239</t>
  </si>
  <si>
    <t>21:0144:000239:0001:0001:00</t>
  </si>
  <si>
    <t>027B  :783031:00:------:--</t>
  </si>
  <si>
    <t>21:0438:000285</t>
  </si>
  <si>
    <t>21:0144:000240</t>
  </si>
  <si>
    <t>21:0144:000240:0001:0001:00</t>
  </si>
  <si>
    <t>027B  :783032:00:------:--</t>
  </si>
  <si>
    <t>21:0438:000286</t>
  </si>
  <si>
    <t>21:0144:000241</t>
  </si>
  <si>
    <t>21:0144:000241:0001:0001:00</t>
  </si>
  <si>
    <t>027B  :783033:00:------:--</t>
  </si>
  <si>
    <t>21:0438:000287</t>
  </si>
  <si>
    <t>21:0144:000242</t>
  </si>
  <si>
    <t>21:0144:000242:0001:0001:00</t>
  </si>
  <si>
    <t>027B  :783034:00:------:--</t>
  </si>
  <si>
    <t>21:0438:000288</t>
  </si>
  <si>
    <t>21:0144:000243</t>
  </si>
  <si>
    <t>21:0144:000243:0001:0001:00</t>
  </si>
  <si>
    <t>027B  :783035:00:------:--</t>
  </si>
  <si>
    <t>21:0438:000289</t>
  </si>
  <si>
    <t>21:0144:000244</t>
  </si>
  <si>
    <t>21:0144:000244:0001:0001:00</t>
  </si>
  <si>
    <t>027B  :783036:00:------:--</t>
  </si>
  <si>
    <t>21:0438:000290</t>
  </si>
  <si>
    <t>21:0144:000245</t>
  </si>
  <si>
    <t>21:0144:000245:0001:0001:00</t>
  </si>
  <si>
    <t>027B  :783037:00:------:--</t>
  </si>
  <si>
    <t>21:0438:000291</t>
  </si>
  <si>
    <t>21:0144:000246</t>
  </si>
  <si>
    <t>21:0144:000246:0001:0001:00</t>
  </si>
  <si>
    <t>027B  :783038:00:------:--</t>
  </si>
  <si>
    <t>21:0438:000292</t>
  </si>
  <si>
    <t>21:0144:000247</t>
  </si>
  <si>
    <t>21:0144:000247:0001:0001:00</t>
  </si>
  <si>
    <t>027B  :783039:00:------:--</t>
  </si>
  <si>
    <t>21:0438:000293</t>
  </si>
  <si>
    <t>21:0144:000248</t>
  </si>
  <si>
    <t>21:0144:000248:0001:0001:00</t>
  </si>
  <si>
    <t>027B  :783040:00:------:--</t>
  </si>
  <si>
    <t>21:0438:000294</t>
  </si>
  <si>
    <t>21:0144:000249</t>
  </si>
  <si>
    <t>21:0144:000249:0001:0001:00</t>
  </si>
  <si>
    <t>027B  :783041:80:783043:10</t>
  </si>
  <si>
    <t>21:0438:000295</t>
  </si>
  <si>
    <t>21:0144:000251</t>
  </si>
  <si>
    <t>21:0144:000251:0001:0001:02</t>
  </si>
  <si>
    <t>027B  :783042:70:783043:10</t>
  </si>
  <si>
    <t>21:0438:000296</t>
  </si>
  <si>
    <t>21:0144:000250</t>
  </si>
  <si>
    <t>21:0144:000250:0001:0001:00</t>
  </si>
  <si>
    <t>027B  :783043:10:------:--</t>
  </si>
  <si>
    <t>21:0438:000297</t>
  </si>
  <si>
    <t>21:0144:000251:0001:0001:01</t>
  </si>
  <si>
    <t>027B  :783044:20:783043:10</t>
  </si>
  <si>
    <t>21:0438:000298</t>
  </si>
  <si>
    <t>21:0144:000251:0002:0001:00</t>
  </si>
  <si>
    <t>027B  :783045:00:------:--</t>
  </si>
  <si>
    <t>21:0438:000299</t>
  </si>
  <si>
    <t>21:0144:000252</t>
  </si>
  <si>
    <t>21:0144:000252:0001:0001:00</t>
  </si>
  <si>
    <t>027B  :783046:00:------:--</t>
  </si>
  <si>
    <t>21:0438:000300</t>
  </si>
  <si>
    <t>21:0144:000253</t>
  </si>
  <si>
    <t>21:0144:000253:0001:0001:00</t>
  </si>
  <si>
    <t>027B  :783047:00:------:--</t>
  </si>
  <si>
    <t>21:0438:000301</t>
  </si>
  <si>
    <t>21:0144:000254</t>
  </si>
  <si>
    <t>21:0144:000254:0001:0001:00</t>
  </si>
  <si>
    <t>027B  :783048:00:------:--</t>
  </si>
  <si>
    <t>21:0438:000302</t>
  </si>
  <si>
    <t>21:0144:000255</t>
  </si>
  <si>
    <t>21:0144:000255:0001:0001:00</t>
  </si>
  <si>
    <t>027B  :783049:00:------:--</t>
  </si>
  <si>
    <t>21:0438:000303</t>
  </si>
  <si>
    <t>21:0144:000256</t>
  </si>
  <si>
    <t>21:0144:000256:0001:0001:00</t>
  </si>
  <si>
    <t>027B  :783050:00:------:--</t>
  </si>
  <si>
    <t>21:0438:000304</t>
  </si>
  <si>
    <t>21:0144:000257</t>
  </si>
  <si>
    <t>21:0144:000257:0001:0001:00</t>
  </si>
  <si>
    <t>027B  :783051:9B:------:--</t>
  </si>
  <si>
    <t>21:0438:000305</t>
  </si>
  <si>
    <t>027B  :783052:00:------:--</t>
  </si>
  <si>
    <t>21:0438:000306</t>
  </si>
  <si>
    <t>21:0144:000258</t>
  </si>
  <si>
    <t>21:0144:000258:0001:0001:00</t>
  </si>
  <si>
    <t>027B  :783053:00:------:--</t>
  </si>
  <si>
    <t>21:0438:000307</t>
  </si>
  <si>
    <t>21:0144:000259</t>
  </si>
  <si>
    <t>21:0144:000259:0001:0001:00</t>
  </si>
  <si>
    <t>027B  :783054:00:------:--</t>
  </si>
  <si>
    <t>21:0438:000308</t>
  </si>
  <si>
    <t>21:0144:000260</t>
  </si>
  <si>
    <t>21:0144:000260:0001:0001:00</t>
  </si>
  <si>
    <t>027B  :783055:00:------:--</t>
  </si>
  <si>
    <t>21:0438:000309</t>
  </si>
  <si>
    <t>21:0144:000261</t>
  </si>
  <si>
    <t>21:0144:000261:0001:0001:00</t>
  </si>
  <si>
    <t>027B  :783056:00:------:--</t>
  </si>
  <si>
    <t>21:0438:000310</t>
  </si>
  <si>
    <t>21:0144:000262</t>
  </si>
  <si>
    <t>21:0144:000262:0001:0001:00</t>
  </si>
  <si>
    <t>027B  :783057:00:------:--</t>
  </si>
  <si>
    <t>21:0438:000311</t>
  </si>
  <si>
    <t>21:0144:000263</t>
  </si>
  <si>
    <t>21:0144:000263:0001:0001:00</t>
  </si>
  <si>
    <t>027B  :783058:00:------:--</t>
  </si>
  <si>
    <t>21:0438:000312</t>
  </si>
  <si>
    <t>21:0144:000264</t>
  </si>
  <si>
    <t>21:0144:000264:0001:0001:00</t>
  </si>
  <si>
    <t>027B  :783059:00:------:--</t>
  </si>
  <si>
    <t>21:0438:000313</t>
  </si>
  <si>
    <t>21:0144:000265</t>
  </si>
  <si>
    <t>21:0144:000265:0001:0001:00</t>
  </si>
  <si>
    <t>027B  :783060:00:------:--</t>
  </si>
  <si>
    <t>21:0438:000314</t>
  </si>
  <si>
    <t>21:0144:000266</t>
  </si>
  <si>
    <t>21:0144:000266:0001:0001:00</t>
  </si>
  <si>
    <t>027B  :783061:80:783070:20</t>
  </si>
  <si>
    <t>21:0438:000315</t>
  </si>
  <si>
    <t>21:0144:000274</t>
  </si>
  <si>
    <t>21:0144:000274:0002:0001:02</t>
  </si>
  <si>
    <t>027B  :783062:00:------:--</t>
  </si>
  <si>
    <t>21:0438:000316</t>
  </si>
  <si>
    <t>21:0144:000267</t>
  </si>
  <si>
    <t>21:0144:000267:0001:0001:00</t>
  </si>
  <si>
    <t>027B  :783063:00:------:--</t>
  </si>
  <si>
    <t>21:0438:000317</t>
  </si>
  <si>
    <t>21:0144:000268</t>
  </si>
  <si>
    <t>21:0144:000268:0001:0001:00</t>
  </si>
  <si>
    <t>027B  :783064:00:------:--</t>
  </si>
  <si>
    <t>21:0438:000318</t>
  </si>
  <si>
    <t>21:0144:000269</t>
  </si>
  <si>
    <t>21:0144:000269:0001:0001:00</t>
  </si>
  <si>
    <t>027B  :783065:00:------:--</t>
  </si>
  <si>
    <t>21:0438:000319</t>
  </si>
  <si>
    <t>21:0144:000270</t>
  </si>
  <si>
    <t>21:0144:000270:0001:0001:00</t>
  </si>
  <si>
    <t>027B  :783066:00:------:--</t>
  </si>
  <si>
    <t>21:0438:000320</t>
  </si>
  <si>
    <t>21:0144:000271</t>
  </si>
  <si>
    <t>21:0144:000271:0001:0001:00</t>
  </si>
  <si>
    <t>027B  :783067:00:------:--</t>
  </si>
  <si>
    <t>21:0438:000321</t>
  </si>
  <si>
    <t>21:0144:000272</t>
  </si>
  <si>
    <t>21:0144:000272:0001:0001:00</t>
  </si>
  <si>
    <t>027B  :783068:70:783069:10</t>
  </si>
  <si>
    <t>21:0438:000322</t>
  </si>
  <si>
    <t>21:0144:000273</t>
  </si>
  <si>
    <t>21:0144:000273:0001:0001:00</t>
  </si>
  <si>
    <t>027B  :783069:10:------:--</t>
  </si>
  <si>
    <t>21:0438:000323</t>
  </si>
  <si>
    <t>21:0144:000274:0001:0001:00</t>
  </si>
  <si>
    <t>027B  :783070:20:783069:10</t>
  </si>
  <si>
    <t>21:0438:000324</t>
  </si>
  <si>
    <t>21:0144:000274:0002:0001:01</t>
  </si>
  <si>
    <t>027B  :783071:00:------:--</t>
  </si>
  <si>
    <t>21:0438:000325</t>
  </si>
  <si>
    <t>21:0144:000275</t>
  </si>
  <si>
    <t>21:0144:000275:0001:0001:00</t>
  </si>
  <si>
    <t>027B  :783072:00:------:--</t>
  </si>
  <si>
    <t>21:0438:000326</t>
  </si>
  <si>
    <t>21:0144:000276</t>
  </si>
  <si>
    <t>21:0144:000276:0001:0001:00</t>
  </si>
  <si>
    <t>027B  :783073:00:------:--</t>
  </si>
  <si>
    <t>21:0438:000327</t>
  </si>
  <si>
    <t>21:0144:000277</t>
  </si>
  <si>
    <t>21:0144:000277:0001:0001:00</t>
  </si>
  <si>
    <t>027B  :783074:00:------:--</t>
  </si>
  <si>
    <t>21:0438:000328</t>
  </si>
  <si>
    <t>21:0144:000278</t>
  </si>
  <si>
    <t>21:0144:000278:0001:0001:00</t>
  </si>
  <si>
    <t>027B  :783075:9B:------:--</t>
  </si>
  <si>
    <t>21:0438:000329</t>
  </si>
  <si>
    <t>027B  :783076:00:------:--</t>
  </si>
  <si>
    <t>21:0438:000330</t>
  </si>
  <si>
    <t>21:0144:000279</t>
  </si>
  <si>
    <t>21:0144:000279:0001:0001:00</t>
  </si>
  <si>
    <t>027B  :783077:00:------:--</t>
  </si>
  <si>
    <t>21:0438:000331</t>
  </si>
  <si>
    <t>21:0144:000280</t>
  </si>
  <si>
    <t>21:0144:000280:0001:0001:00</t>
  </si>
  <si>
    <t>027B  :783078:00:------:--</t>
  </si>
  <si>
    <t>21:0438:000332</t>
  </si>
  <si>
    <t>21:0144:000281</t>
  </si>
  <si>
    <t>21:0144:000281:0001:0001:00</t>
  </si>
  <si>
    <t>027B  :783079:00:------:--</t>
  </si>
  <si>
    <t>21:0438:000333</t>
  </si>
  <si>
    <t>21:0144:000282</t>
  </si>
  <si>
    <t>21:0144:000282:0001:0001:00</t>
  </si>
  <si>
    <t>027B  :783080:00:------:--</t>
  </si>
  <si>
    <t>21:0438:000334</t>
  </si>
  <si>
    <t>21:0144:000283</t>
  </si>
  <si>
    <t>21:0144:000283:0001:0001:00</t>
  </si>
  <si>
    <t>027B  :783081:80:783085:10</t>
  </si>
  <si>
    <t>21:0438:000335</t>
  </si>
  <si>
    <t>21:0144:000286</t>
  </si>
  <si>
    <t>21:0144:000286:0001:0001:02</t>
  </si>
  <si>
    <t>027B  :783082:9B:------:--</t>
  </si>
  <si>
    <t>21:0438:000336</t>
  </si>
  <si>
    <t>027B  :783083:00:------:--</t>
  </si>
  <si>
    <t>21:0438:000337</t>
  </si>
  <si>
    <t>21:0144:000284</t>
  </si>
  <si>
    <t>21:0144:000284:0001:0001:00</t>
  </si>
  <si>
    <t>027B  :783084:70:783085:10</t>
  </si>
  <si>
    <t>21:0438:000338</t>
  </si>
  <si>
    <t>21:0144:000285</t>
  </si>
  <si>
    <t>21:0144:000285:0001:0001:00</t>
  </si>
  <si>
    <t>027B  :783085:10:------:--</t>
  </si>
  <si>
    <t>21:0438:000339</t>
  </si>
  <si>
    <t>21:0144:000286:0001:0001:01</t>
  </si>
  <si>
    <t>027B  :783086:20:783085:10</t>
  </si>
  <si>
    <t>21:0438:000340</t>
  </si>
  <si>
    <t>21:0144:000286:0002:0001:00</t>
  </si>
  <si>
    <t>027B  :783087:00:------:--</t>
  </si>
  <si>
    <t>21:0438:000341</t>
  </si>
  <si>
    <t>21:0144:000287</t>
  </si>
  <si>
    <t>21:0144:000287:0001:0001:00</t>
  </si>
  <si>
    <t>027B  :783088:00:------:--</t>
  </si>
  <si>
    <t>21:0438:000342</t>
  </si>
  <si>
    <t>21:0144:000288</t>
  </si>
  <si>
    <t>21:0144:000288:0001:0001:00</t>
  </si>
  <si>
    <t>027B  :783089:00:------:--</t>
  </si>
  <si>
    <t>21:0438:000343</t>
  </si>
  <si>
    <t>21:0144:000289</t>
  </si>
  <si>
    <t>21:0144:000289:0001:0001:00</t>
  </si>
  <si>
    <t>027B  :783090:00:------:--</t>
  </si>
  <si>
    <t>21:0438:000344</t>
  </si>
  <si>
    <t>21:0144:000290</t>
  </si>
  <si>
    <t>21:0144:000290:0001:0001:00</t>
  </si>
  <si>
    <t>027B  :783091:00:------:--</t>
  </si>
  <si>
    <t>21:0438:000345</t>
  </si>
  <si>
    <t>21:0144:000291</t>
  </si>
  <si>
    <t>21:0144:000291:0001:0001:00</t>
  </si>
  <si>
    <t>027B  :783092:00:------:--</t>
  </si>
  <si>
    <t>21:0438:000346</t>
  </si>
  <si>
    <t>21:0144:000292</t>
  </si>
  <si>
    <t>21:0144:000292:0001:0001:00</t>
  </si>
  <si>
    <t>027B  :783093:00:------:--</t>
  </si>
  <si>
    <t>21:0438:000347</t>
  </si>
  <si>
    <t>21:0144:000293</t>
  </si>
  <si>
    <t>21:0144:000293:0001:0001:00</t>
  </si>
  <si>
    <t>027B  :783094:00:------:--</t>
  </si>
  <si>
    <t>21:0438:000348</t>
  </si>
  <si>
    <t>21:0144:000294</t>
  </si>
  <si>
    <t>21:0144:000294:0001:0001:00</t>
  </si>
  <si>
    <t>027B  :783095:00:------:--</t>
  </si>
  <si>
    <t>21:0438:000349</t>
  </si>
  <si>
    <t>21:0144:000295</t>
  </si>
  <si>
    <t>21:0144:000295:0001:0001:00</t>
  </si>
  <si>
    <t>027B  :783096:00:------:--</t>
  </si>
  <si>
    <t>21:0438:000350</t>
  </si>
  <si>
    <t>21:0144:000296</t>
  </si>
  <si>
    <t>21:0144:000296:0001:0001:00</t>
  </si>
  <si>
    <t>027B  :783097:00:------:--</t>
  </si>
  <si>
    <t>21:0438:000351</t>
  </si>
  <si>
    <t>21:0144:000297</t>
  </si>
  <si>
    <t>21:0144:000297:0001:0001:00</t>
  </si>
  <si>
    <t>027B  :783098:00:------:--</t>
  </si>
  <si>
    <t>21:0438:000352</t>
  </si>
  <si>
    <t>21:0144:000298</t>
  </si>
  <si>
    <t>21:0144:000298:0001:0001:00</t>
  </si>
  <si>
    <t>027B  :783099:00:------:--</t>
  </si>
  <si>
    <t>21:0438:000353</t>
  </si>
  <si>
    <t>21:0144:000299</t>
  </si>
  <si>
    <t>21:0144:000299:0001:0001:00</t>
  </si>
  <si>
    <t>027B  :783100:00:------:--</t>
  </si>
  <si>
    <t>21:0438:000354</t>
  </si>
  <si>
    <t>21:0144:000300</t>
  </si>
  <si>
    <t>21:0144:000300:0001:0001:00</t>
  </si>
  <si>
    <t>027B  :783101:80:783104:10</t>
  </si>
  <si>
    <t>21:0438:000355</t>
  </si>
  <si>
    <t>21:0144:000303</t>
  </si>
  <si>
    <t>21:0144:000303:0001:0001:02</t>
  </si>
  <si>
    <t>027B  :783102:00:------:--</t>
  </si>
  <si>
    <t>21:0438:000356</t>
  </si>
  <si>
    <t>21:0144:000301</t>
  </si>
  <si>
    <t>21:0144:000301:0001:0001:00</t>
  </si>
  <si>
    <t>027B  :783103:70:783104:10</t>
  </si>
  <si>
    <t>21:0438:000357</t>
  </si>
  <si>
    <t>21:0144:000302</t>
  </si>
  <si>
    <t>21:0144:000302:0001:0001:00</t>
  </si>
  <si>
    <t>027B  :783104:10:------:--</t>
  </si>
  <si>
    <t>21:0438:000358</t>
  </si>
  <si>
    <t>21:0144:000303:0001:0001:01</t>
  </si>
  <si>
    <t>027B  :783105:9H:------:--</t>
  </si>
  <si>
    <t>21:0438:000359</t>
  </si>
  <si>
    <t>027B  :783106:20:783104:10</t>
  </si>
  <si>
    <t>21:0438:000360</t>
  </si>
  <si>
    <t>21:0144:000303:0002:0001:00</t>
  </si>
  <si>
    <t>027B  :783107:00:------:--</t>
  </si>
  <si>
    <t>21:0438:000361</t>
  </si>
  <si>
    <t>21:0144:000304</t>
  </si>
  <si>
    <t>21:0144:000304:0001:0001:00</t>
  </si>
  <si>
    <t>027B  :783108:00:------:--</t>
  </si>
  <si>
    <t>21:0438:000362</t>
  </si>
  <si>
    <t>21:0144:000305</t>
  </si>
  <si>
    <t>21:0144:000305:0001:0001:00</t>
  </si>
  <si>
    <t>027B  :783109:00:------:--</t>
  </si>
  <si>
    <t>21:0438:000363</t>
  </si>
  <si>
    <t>21:0144:000306</t>
  </si>
  <si>
    <t>21:0144:000306:0001:0001:00</t>
  </si>
  <si>
    <t>027B  :783110:00:------:--</t>
  </si>
  <si>
    <t>21:0438:000364</t>
  </si>
  <si>
    <t>21:0144:000307</t>
  </si>
  <si>
    <t>21:0144:000307:0001:0001:00</t>
  </si>
  <si>
    <t>027B  :783111:00:------:--</t>
  </si>
  <si>
    <t>21:0438:000365</t>
  </si>
  <si>
    <t>21:0144:000308</t>
  </si>
  <si>
    <t>21:0144:000308:0001:0001:00</t>
  </si>
  <si>
    <t>027B  :783112:00:------:--</t>
  </si>
  <si>
    <t>21:0438:000366</t>
  </si>
  <si>
    <t>21:0144:000309</t>
  </si>
  <si>
    <t>21:0144:000309:0001:0001:00</t>
  </si>
  <si>
    <t>027B  :783113:00:------:--</t>
  </si>
  <si>
    <t>21:0438:000367</t>
  </si>
  <si>
    <t>21:0144:000310</t>
  </si>
  <si>
    <t>21:0144:000310:0001:0001:00</t>
  </si>
  <si>
    <t>027B  :783114:00:------:--</t>
  </si>
  <si>
    <t>21:0438:000368</t>
  </si>
  <si>
    <t>21:0144:000311</t>
  </si>
  <si>
    <t>21:0144:000311:0001:0001:00</t>
  </si>
  <si>
    <t>027B  :783115:00:------:--</t>
  </si>
  <si>
    <t>21:0438:000369</t>
  </si>
  <si>
    <t>21:0144:000312</t>
  </si>
  <si>
    <t>21:0144:000312:0001:0001:00</t>
  </si>
  <si>
    <t>027B  :783116:00:------:--</t>
  </si>
  <si>
    <t>21:0438:000370</t>
  </si>
  <si>
    <t>21:0144:000313</t>
  </si>
  <si>
    <t>21:0144:000313:0001:0001:00</t>
  </si>
  <si>
    <t>027B  :783117:00:------:--</t>
  </si>
  <si>
    <t>21:0438:000371</t>
  </si>
  <si>
    <t>21:0144:000314</t>
  </si>
  <si>
    <t>21:0144:000314:0001:0001:00</t>
  </si>
  <si>
    <t>027B  :783118:00:------:--</t>
  </si>
  <si>
    <t>21:0438:000372</t>
  </si>
  <si>
    <t>21:0144:000315</t>
  </si>
  <si>
    <t>21:0144:000315:0001:0001:00</t>
  </si>
  <si>
    <t>027B  :783119:00:------:--</t>
  </si>
  <si>
    <t>21:0438:000373</t>
  </si>
  <si>
    <t>21:0144:000316</t>
  </si>
  <si>
    <t>21:0144:000316:0001:0001:00</t>
  </si>
  <si>
    <t>027B  :783120:00:------:--</t>
  </si>
  <si>
    <t>21:0438:000374</t>
  </si>
  <si>
    <t>21:0144:000317</t>
  </si>
  <si>
    <t>21:0144:000317:0001:0001:00</t>
  </si>
  <si>
    <t>027B  :783121:80:783128:20</t>
  </si>
  <si>
    <t>21:0438:000375</t>
  </si>
  <si>
    <t>21:0144:000323</t>
  </si>
  <si>
    <t>21:0144:000323:0002:0001:02</t>
  </si>
  <si>
    <t>027B  :783122:00:------:--</t>
  </si>
  <si>
    <t>21:0438:000376</t>
  </si>
  <si>
    <t>21:0144:000318</t>
  </si>
  <si>
    <t>21:0144:000318:0001:0001:00</t>
  </si>
  <si>
    <t>027B  :783123:00:------:--</t>
  </si>
  <si>
    <t>21:0438:000377</t>
  </si>
  <si>
    <t>21:0144:000319</t>
  </si>
  <si>
    <t>21:0144:000319:0001:0001:00</t>
  </si>
  <si>
    <t>027B  :783124:00:------:--</t>
  </si>
  <si>
    <t>21:0438:000378</t>
  </si>
  <si>
    <t>21:0144:000320</t>
  </si>
  <si>
    <t>21:0144:000320:0001:0001:00</t>
  </si>
  <si>
    <t>027B  :783125:00:------:--</t>
  </si>
  <si>
    <t>21:0438:000379</t>
  </si>
  <si>
    <t>21:0144:000321</t>
  </si>
  <si>
    <t>21:0144:000321:0001:0001:00</t>
  </si>
  <si>
    <t>027B  :783126:70:783127:10</t>
  </si>
  <si>
    <t>21:0438:000380</t>
  </si>
  <si>
    <t>21:0144:000322</t>
  </si>
  <si>
    <t>21:0144:000322:0001:0001:00</t>
  </si>
  <si>
    <t>027B  :783127:10:------:--</t>
  </si>
  <si>
    <t>21:0438:000381</t>
  </si>
  <si>
    <t>21:0144:000323:0001:0001:00</t>
  </si>
  <si>
    <t>027B  :783128:20:783127:10</t>
  </si>
  <si>
    <t>21:0438:000382</t>
  </si>
  <si>
    <t>21:0144:000323:0002:0001:01</t>
  </si>
  <si>
    <t>027B  :783129:00:------:--</t>
  </si>
  <si>
    <t>21:0438:000383</t>
  </si>
  <si>
    <t>21:0144:000324</t>
  </si>
  <si>
    <t>21:0144:000324:0001:0001:00</t>
  </si>
  <si>
    <t>027B  :783130:00:------:--</t>
  </si>
  <si>
    <t>21:0438:000384</t>
  </si>
  <si>
    <t>21:0144:000325</t>
  </si>
  <si>
    <t>21:0144:000325:0001:0001:00</t>
  </si>
  <si>
    <t>027B  :783131:00:------:--</t>
  </si>
  <si>
    <t>21:0438:000385</t>
  </si>
  <si>
    <t>21:0144:000326</t>
  </si>
  <si>
    <t>21:0144:000326:0001:0001:00</t>
  </si>
  <si>
    <t>027B  :783132:00:------:--</t>
  </si>
  <si>
    <t>21:0438:000386</t>
  </si>
  <si>
    <t>21:0144:000327</t>
  </si>
  <si>
    <t>21:0144:000327:0001:0001:00</t>
  </si>
  <si>
    <t>027B  :783133:00:------:--</t>
  </si>
  <si>
    <t>21:0438:000387</t>
  </si>
  <si>
    <t>21:0144:000328</t>
  </si>
  <si>
    <t>21:0144:000328:0001:0001:00</t>
  </si>
  <si>
    <t>027B  :783134:00:------:--</t>
  </si>
  <si>
    <t>21:0438:000388</t>
  </si>
  <si>
    <t>21:0144:000329</t>
  </si>
  <si>
    <t>21:0144:000329:0001:0001:00</t>
  </si>
  <si>
    <t>027B  :783135:00:------:--</t>
  </si>
  <si>
    <t>21:0438:000389</t>
  </si>
  <si>
    <t>21:0144:000330</t>
  </si>
  <si>
    <t>21:0144:000330:0001:0001:00</t>
  </si>
  <si>
    <t>027B  :783136:9H:------:--</t>
  </si>
  <si>
    <t>21:0438:000390</t>
  </si>
  <si>
    <t>027B  :783137:00:------:--</t>
  </si>
  <si>
    <t>21:0438:000391</t>
  </si>
  <si>
    <t>21:0144:000331</t>
  </si>
  <si>
    <t>21:0144:000331:0001:0001:00</t>
  </si>
  <si>
    <t>027B  :783138:00:------:--</t>
  </si>
  <si>
    <t>21:0438:000392</t>
  </si>
  <si>
    <t>21:0144:000332</t>
  </si>
  <si>
    <t>21:0144:000332:0001:0001:00</t>
  </si>
  <si>
    <t>027B  :783139:00:------:--</t>
  </si>
  <si>
    <t>21:0438:000393</t>
  </si>
  <si>
    <t>21:0144:000333</t>
  </si>
  <si>
    <t>21:0144:000333:0001:0001:00</t>
  </si>
  <si>
    <t>027B  :783140:00:------:--</t>
  </si>
  <si>
    <t>21:0438:000394</t>
  </si>
  <si>
    <t>21:0144:000334</t>
  </si>
  <si>
    <t>21:0144:000334:0001:0001:00</t>
  </si>
  <si>
    <t>027B  :783141:80:783145:10</t>
  </si>
  <si>
    <t>21:0438:000395</t>
  </si>
  <si>
    <t>21:0144:000337</t>
  </si>
  <si>
    <t>21:0144:000337:0001:0001:02</t>
  </si>
  <si>
    <t>027B  :783142:00:------:--</t>
  </si>
  <si>
    <t>21:0438:000396</t>
  </si>
  <si>
    <t>21:0144:000335</t>
  </si>
  <si>
    <t>21:0144:000335:0001:0001:00</t>
  </si>
  <si>
    <t>027B  :783143:9B:------:--</t>
  </si>
  <si>
    <t>21:0438:000397</t>
  </si>
  <si>
    <t>027B  :783144:70:783145:10</t>
  </si>
  <si>
    <t>21:0438:000398</t>
  </si>
  <si>
    <t>21:0144:000336</t>
  </si>
  <si>
    <t>21:0144:000336:0001:0001:00</t>
  </si>
  <si>
    <t>027B  :783145:10:------:--</t>
  </si>
  <si>
    <t>21:0438:000399</t>
  </si>
  <si>
    <t>21:0144:000337:0001:0001:01</t>
  </si>
  <si>
    <t>027B  :783146:20:783145:10</t>
  </si>
  <si>
    <t>21:0438:000400</t>
  </si>
  <si>
    <t>21:0144:000337:0002:0001:00</t>
  </si>
  <si>
    <t>027B  :783147:00:------:--</t>
  </si>
  <si>
    <t>21:0438:000401</t>
  </si>
  <si>
    <t>21:0144:000338</t>
  </si>
  <si>
    <t>21:0144:000338:0001:0001:00</t>
  </si>
  <si>
    <t>027B  :783148:00:------:--</t>
  </si>
  <si>
    <t>21:0438:000402</t>
  </si>
  <si>
    <t>21:0144:000339</t>
  </si>
  <si>
    <t>21:0144:000339:0001:0001:00</t>
  </si>
  <si>
    <t>027B  :783149:00:------:--</t>
  </si>
  <si>
    <t>21:0438:000403</t>
  </si>
  <si>
    <t>21:0144:000340</t>
  </si>
  <si>
    <t>21:0144:000340:0001:0001:00</t>
  </si>
  <si>
    <t>027B  :783150:00:------:--</t>
  </si>
  <si>
    <t>21:0438:000404</t>
  </si>
  <si>
    <t>21:0144:000341</t>
  </si>
  <si>
    <t>21:0144:000341:0001:0001:00</t>
  </si>
  <si>
    <t>027B  :783151:00:------:--</t>
  </si>
  <si>
    <t>21:0438:000405</t>
  </si>
  <si>
    <t>21:0144:000342</t>
  </si>
  <si>
    <t>21:0144:000342:0001:0001:00</t>
  </si>
  <si>
    <t>027B  :783152:00:------:--</t>
  </si>
  <si>
    <t>21:0438:000406</t>
  </si>
  <si>
    <t>21:0144:000343</t>
  </si>
  <si>
    <t>21:0144:000343:0001:0001:00</t>
  </si>
  <si>
    <t>027B  :783153:00:------:--</t>
  </si>
  <si>
    <t>21:0438:000407</t>
  </si>
  <si>
    <t>21:0144:000344</t>
  </si>
  <si>
    <t>21:0144:000344:0001:0001:00</t>
  </si>
  <si>
    <t>027B  :783154:00:------:--</t>
  </si>
  <si>
    <t>21:0438:000408</t>
  </si>
  <si>
    <t>21:0144:000345</t>
  </si>
  <si>
    <t>21:0144:000345:0001:0001:00</t>
  </si>
  <si>
    <t>027B  :783155:00:------:--</t>
  </si>
  <si>
    <t>21:0438:000409</t>
  </si>
  <si>
    <t>21:0144:000346</t>
  </si>
  <si>
    <t>21:0144:000346:0001:0001:00</t>
  </si>
  <si>
    <t>027B  :783156:00:------:--</t>
  </si>
  <si>
    <t>21:0438:000410</t>
  </si>
  <si>
    <t>21:0144:000347</t>
  </si>
  <si>
    <t>21:0144:000347:0001:0001:00</t>
  </si>
  <si>
    <t>027B  :783157:00:------:--</t>
  </si>
  <si>
    <t>21:0438:000411</t>
  </si>
  <si>
    <t>21:0144:000348</t>
  </si>
  <si>
    <t>21:0144:000348:0001:0001:00</t>
  </si>
  <si>
    <t>027B  :783158:00:------:--</t>
  </si>
  <si>
    <t>21:0438:000412</t>
  </si>
  <si>
    <t>21:0144:000349</t>
  </si>
  <si>
    <t>21:0144:000349:0001:0001:00</t>
  </si>
  <si>
    <t>027B  :783159:00:------:--</t>
  </si>
  <si>
    <t>21:0438:000413</t>
  </si>
  <si>
    <t>21:0144:000350</t>
  </si>
  <si>
    <t>21:0144:000350:0001:0001:00</t>
  </si>
  <si>
    <t>027B  :783160:00:------:--</t>
  </si>
  <si>
    <t>21:0438:000414</t>
  </si>
  <si>
    <t>21:0144:000351</t>
  </si>
  <si>
    <t>21:0144:000351:0001:0001:00</t>
  </si>
  <si>
    <t>027B  :783161:80:783171:20</t>
  </si>
  <si>
    <t>21:0438:000415</t>
  </si>
  <si>
    <t>21:0144:000360</t>
  </si>
  <si>
    <t>21:0144:000360:0002:0001:02</t>
  </si>
  <si>
    <t>027B  :783162:00:------:--</t>
  </si>
  <si>
    <t>21:0438:000416</t>
  </si>
  <si>
    <t>21:0144:000352</t>
  </si>
  <si>
    <t>21:0144:000352:0001:0001:00</t>
  </si>
  <si>
    <t>027B  :783163:00:------:--</t>
  </si>
  <si>
    <t>21:0438:000417</t>
  </si>
  <si>
    <t>21:0144:000353</t>
  </si>
  <si>
    <t>21:0144:000353:0001:0001:00</t>
  </si>
  <si>
    <t>027B  :783164:00:------:--</t>
  </si>
  <si>
    <t>21:0438:000418</t>
  </si>
  <si>
    <t>21:0144:000354</t>
  </si>
  <si>
    <t>21:0144:000354:0001:0001:00</t>
  </si>
  <si>
    <t>027B  :783165:00:------:--</t>
  </si>
  <si>
    <t>21:0438:000419</t>
  </si>
  <si>
    <t>21:0144:000355</t>
  </si>
  <si>
    <t>21:0144:000355:0001:0001:00</t>
  </si>
  <si>
    <t>027B  :783166:00:------:--</t>
  </si>
  <si>
    <t>21:0438:000420</t>
  </si>
  <si>
    <t>21:0144:000356</t>
  </si>
  <si>
    <t>21:0144:000356:0001:0001:00</t>
  </si>
  <si>
    <t>027B  :783167:00:------:--</t>
  </si>
  <si>
    <t>21:0438:000421</t>
  </si>
  <si>
    <t>21:0144:000357</t>
  </si>
  <si>
    <t>21:0144:000357:0001:0001:00</t>
  </si>
  <si>
    <t>027B  :783168:00:------:--</t>
  </si>
  <si>
    <t>21:0438:000422</t>
  </si>
  <si>
    <t>21:0144:000358</t>
  </si>
  <si>
    <t>21:0144:000358:0001:0001:00</t>
  </si>
  <si>
    <t>027B  :783169:70:783170:10</t>
  </si>
  <si>
    <t>21:0438:000423</t>
  </si>
  <si>
    <t>21:0144:000359</t>
  </si>
  <si>
    <t>21:0144:000359:0001:0001:00</t>
  </si>
  <si>
    <t>027B  :783170:10:------:--</t>
  </si>
  <si>
    <t>21:0438:000424</t>
  </si>
  <si>
    <t>21:0144:000360:0001:0001:00</t>
  </si>
  <si>
    <t>027B  :783171:20:783170:10</t>
  </si>
  <si>
    <t>21:0438:000425</t>
  </si>
  <si>
    <t>21:0144:000360:0002:0001:01</t>
  </si>
  <si>
    <t>027B  :783172:00:------:--</t>
  </si>
  <si>
    <t>21:0438:000426</t>
  </si>
  <si>
    <t>21:0144:000361</t>
  </si>
  <si>
    <t>21:0144:000361:0001:0001:00</t>
  </si>
  <si>
    <t>027B  :783173:00:------:--</t>
  </si>
  <si>
    <t>21:0438:000427</t>
  </si>
  <si>
    <t>21:0144:000362</t>
  </si>
  <si>
    <t>21:0144:000362:0001:0001:00</t>
  </si>
  <si>
    <t>027B  :783174:00:------:--</t>
  </si>
  <si>
    <t>21:0438:000428</t>
  </si>
  <si>
    <t>21:0144:000363</t>
  </si>
  <si>
    <t>21:0144:000363:0001:0001:00</t>
  </si>
  <si>
    <t>027B  :783175:00:------:--</t>
  </si>
  <si>
    <t>21:0438:000429</t>
  </si>
  <si>
    <t>21:0144:000364</t>
  </si>
  <si>
    <t>21:0144:000364:0001:0001:00</t>
  </si>
  <si>
    <t>027B  :783176:00:------:--</t>
  </si>
  <si>
    <t>21:0438:000430</t>
  </si>
  <si>
    <t>21:0144:000365</t>
  </si>
  <si>
    <t>21:0144:000365:0001:0001:00</t>
  </si>
  <si>
    <t>027B  :783177:9B:------:--</t>
  </si>
  <si>
    <t>21:0438:000431</t>
  </si>
  <si>
    <t>027B  :783178:00:------:--</t>
  </si>
  <si>
    <t>21:0438:000432</t>
  </si>
  <si>
    <t>21:0144:000366</t>
  </si>
  <si>
    <t>21:0144:000366:0001:0001:00</t>
  </si>
  <si>
    <t>027B  :783179:00:------:--</t>
  </si>
  <si>
    <t>21:0438:000433</t>
  </si>
  <si>
    <t>21:0144:000367</t>
  </si>
  <si>
    <t>21:0144:000367:0001:0001:00</t>
  </si>
  <si>
    <t>027B  :783180:00:------:--</t>
  </si>
  <si>
    <t>21:0438:000434</t>
  </si>
  <si>
    <t>21:0144:000368</t>
  </si>
  <si>
    <t>21:0144:000368:0001:0001:00</t>
  </si>
  <si>
    <t>027B  :783181:80:783186:20</t>
  </si>
  <si>
    <t>21:0438:000435</t>
  </si>
  <si>
    <t>21:0144:000371</t>
  </si>
  <si>
    <t>21:0144:000371:0002:0001:02</t>
  </si>
  <si>
    <t>027B  :783182:00:------:--</t>
  </si>
  <si>
    <t>21:0438:000436</t>
  </si>
  <si>
    <t>21:0144:000369</t>
  </si>
  <si>
    <t>21:0144:000369:0001:0001:00</t>
  </si>
  <si>
    <t>027B  :783183:70:783185:10</t>
  </si>
  <si>
    <t>21:0438:000437</t>
  </si>
  <si>
    <t>21:0144:000370</t>
  </si>
  <si>
    <t>21:0144:000370:0001:0001:00</t>
  </si>
  <si>
    <t>027B  :783184:9F:------:--</t>
  </si>
  <si>
    <t>21:0438:000438</t>
  </si>
  <si>
    <t>027B  :783185:10:------:--</t>
  </si>
  <si>
    <t>21:0438:000439</t>
  </si>
  <si>
    <t>21:0144:000371:0001:0001:00</t>
  </si>
  <si>
    <t>027B  :783186:20:783185:10</t>
  </si>
  <si>
    <t>21:0438:000440</t>
  </si>
  <si>
    <t>21:0144:000371:0002:0001:01</t>
  </si>
  <si>
    <t>027B  :783187:00:------:--</t>
  </si>
  <si>
    <t>21:0438:000441</t>
  </si>
  <si>
    <t>21:0144:000372</t>
  </si>
  <si>
    <t>21:0144:000372:0001:0001:00</t>
  </si>
  <si>
    <t>027B  :783188:00:------:--</t>
  </si>
  <si>
    <t>21:0438:000442</t>
  </si>
  <si>
    <t>21:0144:000373</t>
  </si>
  <si>
    <t>21:0144:000373:0001:0001:00</t>
  </si>
  <si>
    <t>027B  :783189:00:------:--</t>
  </si>
  <si>
    <t>21:0438:000443</t>
  </si>
  <si>
    <t>21:0144:000374</t>
  </si>
  <si>
    <t>21:0144:000374:0001:0001:00</t>
  </si>
  <si>
    <t>027B  :783190:00:------:--</t>
  </si>
  <si>
    <t>21:0438:000444</t>
  </si>
  <si>
    <t>21:0144:000375</t>
  </si>
  <si>
    <t>21:0144:000375:0001:0001:00</t>
  </si>
  <si>
    <t>027B  :783191:00:------:--</t>
  </si>
  <si>
    <t>21:0438:000445</t>
  </si>
  <si>
    <t>21:0144:000376</t>
  </si>
  <si>
    <t>21:0144:000376:0001:0001:00</t>
  </si>
  <si>
    <t>027B  :783192:00:------:--</t>
  </si>
  <si>
    <t>21:0438:000446</t>
  </si>
  <si>
    <t>21:0144:000377</t>
  </si>
  <si>
    <t>21:0144:000377:0001:0001:00</t>
  </si>
  <si>
    <t>027B  :783193:00:------:--</t>
  </si>
  <si>
    <t>21:0438:000447</t>
  </si>
  <si>
    <t>21:0144:000378</t>
  </si>
  <si>
    <t>21:0144:000378:0001:0001:00</t>
  </si>
  <si>
    <t>027B  :783194:00:------:--</t>
  </si>
  <si>
    <t>21:0438:000448</t>
  </si>
  <si>
    <t>21:0144:000379</t>
  </si>
  <si>
    <t>21:0144:000379:0001:0001:00</t>
  </si>
  <si>
    <t>027B  :783195:00:------:--</t>
  </si>
  <si>
    <t>21:0438:000449</t>
  </si>
  <si>
    <t>21:0144:000380</t>
  </si>
  <si>
    <t>21:0144:000380:0001:0001:00</t>
  </si>
  <si>
    <t>027B  :783196:00:------:--</t>
  </si>
  <si>
    <t>21:0438:000450</t>
  </si>
  <si>
    <t>21:0144:000381</t>
  </si>
  <si>
    <t>21:0144:000381:0001:0001:00</t>
  </si>
  <si>
    <t>027B  :783197:00:------:--</t>
  </si>
  <si>
    <t>21:0438:000451</t>
  </si>
  <si>
    <t>21:0144:000382</t>
  </si>
  <si>
    <t>21:0144:000382:0001:0001:00</t>
  </si>
  <si>
    <t>027B  :783198:00:------:--</t>
  </si>
  <si>
    <t>21:0438:000452</t>
  </si>
  <si>
    <t>21:0144:000383</t>
  </si>
  <si>
    <t>21:0144:000383:0001:0001:00</t>
  </si>
  <si>
    <t>027B  :783199:00:------:--</t>
  </si>
  <si>
    <t>21:0438:000453</t>
  </si>
  <si>
    <t>21:0144:000384</t>
  </si>
  <si>
    <t>21:0144:000384:0001:0001:00</t>
  </si>
  <si>
    <t>027B  :783200:00:------:--</t>
  </si>
  <si>
    <t>21:0438:000454</t>
  </si>
  <si>
    <t>21:0144:000385</t>
  </si>
  <si>
    <t>21:0144:000385:0001:0001:00</t>
  </si>
  <si>
    <t>027B  :783201:80:783204:10</t>
  </si>
  <si>
    <t>21:0438:000455</t>
  </si>
  <si>
    <t>21:0144:000388</t>
  </si>
  <si>
    <t>21:0144:000388:0001:0001:02</t>
  </si>
  <si>
    <t>027B  :783202:00:------:--</t>
  </si>
  <si>
    <t>21:0438:000456</t>
  </si>
  <si>
    <t>21:0144:000386</t>
  </si>
  <si>
    <t>21:0144:000386:0001:0001:00</t>
  </si>
  <si>
    <t>027B  :783203:70:783204:10</t>
  </si>
  <si>
    <t>21:0438:000457</t>
  </si>
  <si>
    <t>21:0144:000387</t>
  </si>
  <si>
    <t>21:0144:000387:0001:0001:00</t>
  </si>
  <si>
    <t>027B  :783204:10:------:--</t>
  </si>
  <si>
    <t>21:0438:000458</t>
  </si>
  <si>
    <t>21:0144:000388:0001:0001:01</t>
  </si>
  <si>
    <t>027B  :783205:20:783204:10</t>
  </si>
  <si>
    <t>21:0438:000459</t>
  </si>
  <si>
    <t>21:0144:000388:0002:0001:00</t>
  </si>
  <si>
    <t>027B  :783206:00:------:--</t>
  </si>
  <si>
    <t>21:0438:000460</t>
  </si>
  <si>
    <t>21:0144:000389</t>
  </si>
  <si>
    <t>21:0144:000389:0001:0001:00</t>
  </si>
  <si>
    <t>027B  :783207:00:------:--</t>
  </si>
  <si>
    <t>21:0438:000461</t>
  </si>
  <si>
    <t>21:0144:000390</t>
  </si>
  <si>
    <t>21:0144:000390:0001:0001:00</t>
  </si>
  <si>
    <t>027B  :783208:00:------:--</t>
  </si>
  <si>
    <t>21:0438:000462</t>
  </si>
  <si>
    <t>21:0144:000391</t>
  </si>
  <si>
    <t>21:0144:000391:0001:0001:00</t>
  </si>
  <si>
    <t>027B  :783209:00:------:--</t>
  </si>
  <si>
    <t>21:0438:000463</t>
  </si>
  <si>
    <t>21:0144:000392</t>
  </si>
  <si>
    <t>21:0144:000392:0001:0001:00</t>
  </si>
  <si>
    <t>027B  :783210:00:------:--</t>
  </si>
  <si>
    <t>21:0438:000464</t>
  </si>
  <si>
    <t>21:0144:000393</t>
  </si>
  <si>
    <t>21:0144:000393:0001:0001:00</t>
  </si>
  <si>
    <t>027B  :783211:00:------:--</t>
  </si>
  <si>
    <t>21:0438:000465</t>
  </si>
  <si>
    <t>21:0144:000394</t>
  </si>
  <si>
    <t>21:0144:000394:0001:0001:00</t>
  </si>
  <si>
    <t>027B  :783212:00:------:--</t>
  </si>
  <si>
    <t>21:0438:000466</t>
  </si>
  <si>
    <t>21:0144:000395</t>
  </si>
  <si>
    <t>21:0144:000395:0001:0001:00</t>
  </si>
  <si>
    <t>027B  :783213:00:------:--</t>
  </si>
  <si>
    <t>21:0438:000467</t>
  </si>
  <si>
    <t>21:0144:000396</t>
  </si>
  <si>
    <t>21:0144:000396:0001:0001:00</t>
  </si>
  <si>
    <t>027B  :783214:00:------:--</t>
  </si>
  <si>
    <t>21:0438:000468</t>
  </si>
  <si>
    <t>21:0144:000397</t>
  </si>
  <si>
    <t>21:0144:000397:0001:0001:00</t>
  </si>
  <si>
    <t>027B  :783215:00:------:--</t>
  </si>
  <si>
    <t>21:0438:000469</t>
  </si>
  <si>
    <t>21:0144:000398</t>
  </si>
  <si>
    <t>21:0144:000398:0001:0001:00</t>
  </si>
  <si>
    <t>027B  :783216:00:------:--</t>
  </si>
  <si>
    <t>21:0438:000470</t>
  </si>
  <si>
    <t>21:0144:000399</t>
  </si>
  <si>
    <t>21:0144:000399:0001:0001:00</t>
  </si>
  <si>
    <t>027B  :783217:9H:------:--</t>
  </si>
  <si>
    <t>21:0438:000471</t>
  </si>
  <si>
    <t>027B  :783218:00:------:--</t>
  </si>
  <si>
    <t>21:0438:000472</t>
  </si>
  <si>
    <t>21:0144:000400</t>
  </si>
  <si>
    <t>21:0144:000400:0001:0001:00</t>
  </si>
  <si>
    <t>027B  :783219:00:------:--</t>
  </si>
  <si>
    <t>21:0438:000473</t>
  </si>
  <si>
    <t>21:0144:000401</t>
  </si>
  <si>
    <t>21:0144:000401:0001:0001:00</t>
  </si>
  <si>
    <t>027B  :783220:00:------:--</t>
  </si>
  <si>
    <t>21:0438:000474</t>
  </si>
  <si>
    <t>21:0144:000402</t>
  </si>
  <si>
    <t>21:0144:000402:0001:0001:00</t>
  </si>
  <si>
    <t>027B  :783221:80:783225:20</t>
  </si>
  <si>
    <t>21:0438:000475</t>
  </si>
  <si>
    <t>21:0144:000405</t>
  </si>
  <si>
    <t>21:0144:000405:0002:0001:02</t>
  </si>
  <si>
    <t>027B  :783222:00:------:--</t>
  </si>
  <si>
    <t>21:0438:000476</t>
  </si>
  <si>
    <t>21:0144:000403</t>
  </si>
  <si>
    <t>21:0144:000403:0001:0001:00</t>
  </si>
  <si>
    <t>027B  :783223:70:783224:10</t>
  </si>
  <si>
    <t>21:0438:000477</t>
  </si>
  <si>
    <t>21:0144:000404</t>
  </si>
  <si>
    <t>21:0144:000404:0001:0001:00</t>
  </si>
  <si>
    <t>027B  :783224:10:------:--</t>
  </si>
  <si>
    <t>21:0438:000478</t>
  </si>
  <si>
    <t>21:0144:000405:0001:0001:00</t>
  </si>
  <si>
    <t>027B  :783225:20:783224:10</t>
  </si>
  <si>
    <t>21:0438:000479</t>
  </si>
  <si>
    <t>21:0144:000405:0002:0001:01</t>
  </si>
  <si>
    <t>027B  :783226:00:------:--</t>
  </si>
  <si>
    <t>21:0438:000480</t>
  </si>
  <si>
    <t>21:0144:000406</t>
  </si>
  <si>
    <t>21:0144:000406:0001:0001:00</t>
  </si>
  <si>
    <t>027B  :783227:00:------:--</t>
  </si>
  <si>
    <t>21:0438:000481</t>
  </si>
  <si>
    <t>21:0144:000407</t>
  </si>
  <si>
    <t>21:0144:000407:0001:0001:00</t>
  </si>
  <si>
    <t>027B  :783228:00:------:--</t>
  </si>
  <si>
    <t>21:0438:000482</t>
  </si>
  <si>
    <t>21:0144:000408</t>
  </si>
  <si>
    <t>21:0144:000408:0001:0001:00</t>
  </si>
  <si>
    <t>027B  :783229:00:------:--</t>
  </si>
  <si>
    <t>21:0438:000483</t>
  </si>
  <si>
    <t>21:0144:000409</t>
  </si>
  <si>
    <t>21:0144:000409:0001:0001:00</t>
  </si>
  <si>
    <t>027B  :783230:9F:------:--</t>
  </si>
  <si>
    <t>21:0438:000484</t>
  </si>
  <si>
    <t>027B  :783231:00:------:--</t>
  </si>
  <si>
    <t>21:0438:000485</t>
  </si>
  <si>
    <t>21:0144:000410</t>
  </si>
  <si>
    <t>21:0144:000410:0001:0001:00</t>
  </si>
  <si>
    <t>027B  :783232:00:------:--</t>
  </si>
  <si>
    <t>21:0438:000486</t>
  </si>
  <si>
    <t>21:0144:000411</t>
  </si>
  <si>
    <t>21:0144:000411:0001:0001:00</t>
  </si>
  <si>
    <t>027B  :783233:00:------:--</t>
  </si>
  <si>
    <t>21:0438:000487</t>
  </si>
  <si>
    <t>21:0144:000412</t>
  </si>
  <si>
    <t>21:0144:000412:0001:0001:00</t>
  </si>
  <si>
    <t>027B  :783234:00:------:--</t>
  </si>
  <si>
    <t>21:0438:000488</t>
  </si>
  <si>
    <t>21:0144:000413</t>
  </si>
  <si>
    <t>21:0144:000413:0001:0001:00</t>
  </si>
  <si>
    <t>027B  :783235:00:------:--</t>
  </si>
  <si>
    <t>21:0438:000489</t>
  </si>
  <si>
    <t>21:0144:000414</t>
  </si>
  <si>
    <t>21:0144:000414:0001:0001:00</t>
  </si>
  <si>
    <t>027B  :783236:00:------:--</t>
  </si>
  <si>
    <t>21:0438:000490</t>
  </si>
  <si>
    <t>21:0144:000415</t>
  </si>
  <si>
    <t>21:0144:000415:0001:0001:00</t>
  </si>
  <si>
    <t>027B  :783237:00:------:--</t>
  </si>
  <si>
    <t>21:0438:000491</t>
  </si>
  <si>
    <t>21:0144:000416</t>
  </si>
  <si>
    <t>21:0144:000416:0001:0001:00</t>
  </si>
  <si>
    <t>027B  :783238:00:------:--</t>
  </si>
  <si>
    <t>21:0438:000492</t>
  </si>
  <si>
    <t>21:0144:000417</t>
  </si>
  <si>
    <t>21:0144:000417:0001:0001:00</t>
  </si>
  <si>
    <t>027B  :783239:00:------:--</t>
  </si>
  <si>
    <t>21:0438:000493</t>
  </si>
  <si>
    <t>21:0144:000418</t>
  </si>
  <si>
    <t>21:0144:000418:0001:0001:00</t>
  </si>
  <si>
    <t>027B  :783240:00:------:--</t>
  </si>
  <si>
    <t>21:0438:000494</t>
  </si>
  <si>
    <t>21:0144:000419</t>
  </si>
  <si>
    <t>21:0144:000419:0001:0001:00</t>
  </si>
  <si>
    <t>027B  :783241:80:783247:20</t>
  </si>
  <si>
    <t>21:0438:000495</t>
  </si>
  <si>
    <t>21:0144:000424</t>
  </si>
  <si>
    <t>21:0144:000424:0002:0001:02</t>
  </si>
  <si>
    <t>027B  :783242:00:------:--</t>
  </si>
  <si>
    <t>21:0438:000496</t>
  </si>
  <si>
    <t>21:0144:000420</t>
  </si>
  <si>
    <t>21:0144:000420:0001:0001:00</t>
  </si>
  <si>
    <t>027B  :783243:00:------:--</t>
  </si>
  <si>
    <t>21:0438:000497</t>
  </si>
  <si>
    <t>21:0144:000421</t>
  </si>
  <si>
    <t>21:0144:000421:0001:0001:00</t>
  </si>
  <si>
    <t>027B  :783244:00:------:--</t>
  </si>
  <si>
    <t>21:0438:000498</t>
  </si>
  <si>
    <t>21:0144:000422</t>
  </si>
  <si>
    <t>21:0144:000422:0001:0001:00</t>
  </si>
  <si>
    <t>027B  :783245:70:783246:10</t>
  </si>
  <si>
    <t>21:0438:000499</t>
  </si>
  <si>
    <t>21:0144:000423</t>
  </si>
  <si>
    <t>21:0144:000423:0001:0001:00</t>
  </si>
  <si>
    <t>027B  :783246:10:------:--</t>
  </si>
  <si>
    <t>21:0438:000500</t>
  </si>
  <si>
    <t>21:0144:000424:0001:0001:00</t>
  </si>
  <si>
    <t>027B  :783247:20:783246:10</t>
  </si>
  <si>
    <t>21:0438:000501</t>
  </si>
  <si>
    <t>21:0144:000424:0002:0001:01</t>
  </si>
  <si>
    <t>027B  :783248:00:------:--</t>
  </si>
  <si>
    <t>21:0438:000502</t>
  </si>
  <si>
    <t>21:0144:000425</t>
  </si>
  <si>
    <t>21:0144:000425:0001:0001:00</t>
  </si>
  <si>
    <t>027B  :783249:00:------:--</t>
  </si>
  <si>
    <t>21:0438:000503</t>
  </si>
  <si>
    <t>21:0144:000426</t>
  </si>
  <si>
    <t>21:0144:000426:0001:0001:00</t>
  </si>
  <si>
    <t>027B  :783250:00:------:--</t>
  </si>
  <si>
    <t>21:0438:000504</t>
  </si>
  <si>
    <t>21:0144:000427</t>
  </si>
  <si>
    <t>21:0144:000427:0001:0001:00</t>
  </si>
  <si>
    <t>027B  :783251:00:------:--</t>
  </si>
  <si>
    <t>21:0438:000505</t>
  </si>
  <si>
    <t>21:0144:000428</t>
  </si>
  <si>
    <t>21:0144:000428:0001:0001:00</t>
  </si>
  <si>
    <t>027B  :783252:9H:------:--</t>
  </si>
  <si>
    <t>21:0438:000506</t>
  </si>
  <si>
    <t>027B  :783253:00:------:--</t>
  </si>
  <si>
    <t>21:0438:000507</t>
  </si>
  <si>
    <t>21:0144:000429</t>
  </si>
  <si>
    <t>21:0144:000429:0001:0001:00</t>
  </si>
  <si>
    <t>027B  :783254:00:------:--</t>
  </si>
  <si>
    <t>21:0438:000508</t>
  </si>
  <si>
    <t>21:0144:000430</t>
  </si>
  <si>
    <t>21:0144:000430:0001:0001:00</t>
  </si>
  <si>
    <t>027B  :783255:00:------:--</t>
  </si>
  <si>
    <t>21:0438:000509</t>
  </si>
  <si>
    <t>21:0144:000431</t>
  </si>
  <si>
    <t>21:0144:000431:0001:0001:00</t>
  </si>
  <si>
    <t>027B  :783256:00:------:--</t>
  </si>
  <si>
    <t>21:0438:000510</t>
  </si>
  <si>
    <t>21:0144:000432</t>
  </si>
  <si>
    <t>21:0144:000432:0001:0001:00</t>
  </si>
  <si>
    <t>027B  :783257:00:------:--</t>
  </si>
  <si>
    <t>21:0438:000511</t>
  </si>
  <si>
    <t>21:0144:000433</t>
  </si>
  <si>
    <t>21:0144:000433:0001:0001:00</t>
  </si>
  <si>
    <t>027B  :783258:00:------:--</t>
  </si>
  <si>
    <t>21:0438:000512</t>
  </si>
  <si>
    <t>21:0144:000434</t>
  </si>
  <si>
    <t>21:0144:000434:0001:0001:00</t>
  </si>
  <si>
    <t>027B  :783259:00:------:--</t>
  </si>
  <si>
    <t>21:0438:000513</t>
  </si>
  <si>
    <t>21:0144:000435</t>
  </si>
  <si>
    <t>21:0144:000435:0001:0001:00</t>
  </si>
  <si>
    <t>027B  :783260:00:------:--</t>
  </si>
  <si>
    <t>21:0438:000514</t>
  </si>
  <si>
    <t>21:0144:000436</t>
  </si>
  <si>
    <t>21:0144:000436:0001:0001:00</t>
  </si>
  <si>
    <t>027B  :783261:80:783264:20</t>
  </si>
  <si>
    <t>21:0438:000515</t>
  </si>
  <si>
    <t>21:0144:000438</t>
  </si>
  <si>
    <t>21:0144:000438:0002:0001:02</t>
  </si>
  <si>
    <t>027B  :783262:70:783263:10</t>
  </si>
  <si>
    <t>21:0438:000516</t>
  </si>
  <si>
    <t>21:0144:000437</t>
  </si>
  <si>
    <t>21:0144:000437:0001:0001:00</t>
  </si>
  <si>
    <t>027B  :783263:10:------:--</t>
  </si>
  <si>
    <t>21:0438:000517</t>
  </si>
  <si>
    <t>21:0144:000438:0001:0001:00</t>
  </si>
  <si>
    <t>027B  :783264:20:783263:10</t>
  </si>
  <si>
    <t>21:0438:000518</t>
  </si>
  <si>
    <t>21:0144:000438:0002:0001:01</t>
  </si>
  <si>
    <t>027B  :783265:9F:------:--</t>
  </si>
  <si>
    <t>21:0438:000519</t>
  </si>
  <si>
    <t>027B  :783266:00:------:--</t>
  </si>
  <si>
    <t>21:0438:000520</t>
  </si>
  <si>
    <t>21:0144:000439</t>
  </si>
  <si>
    <t>21:0144:000439:0001:0001:00</t>
  </si>
  <si>
    <t>027B  :783267:00:------:--</t>
  </si>
  <si>
    <t>21:0438:000521</t>
  </si>
  <si>
    <t>21:0144:000440</t>
  </si>
  <si>
    <t>21:0144:000440:0001:0001:00</t>
  </si>
  <si>
    <t>027B  :783268:00:------:--</t>
  </si>
  <si>
    <t>21:0438:000522</t>
  </si>
  <si>
    <t>21:0144:000441</t>
  </si>
  <si>
    <t>21:0144:000441:0001:0001:00</t>
  </si>
  <si>
    <t>027B  :783269:00:------:--</t>
  </si>
  <si>
    <t>21:0438:000523</t>
  </si>
  <si>
    <t>21:0144:000442</t>
  </si>
  <si>
    <t>21:0144:000442:0001:0001:00</t>
  </si>
  <si>
    <t>027B  :783270:00:------:--</t>
  </si>
  <si>
    <t>21:0438:000524</t>
  </si>
  <si>
    <t>21:0144:000443</t>
  </si>
  <si>
    <t>21:0144:000443:0001:0001:00</t>
  </si>
  <si>
    <t>027B  :783271:00:------:--</t>
  </si>
  <si>
    <t>21:0438:000525</t>
  </si>
  <si>
    <t>21:0144:000444</t>
  </si>
  <si>
    <t>21:0144:000444:0001:0001:00</t>
  </si>
  <si>
    <t>027B  :783272:00:------:--</t>
  </si>
  <si>
    <t>21:0438:000526</t>
  </si>
  <si>
    <t>21:0144:000445</t>
  </si>
  <si>
    <t>21:0144:000445:0001:0001:00</t>
  </si>
  <si>
    <t>027B  :783273:00:------:--</t>
  </si>
  <si>
    <t>21:0438:000527</t>
  </si>
  <si>
    <t>21:0144:000446</t>
  </si>
  <si>
    <t>21:0144:000446:0001:0001:00</t>
  </si>
  <si>
    <t>027B  :783274:00:------:--</t>
  </si>
  <si>
    <t>21:0438:000528</t>
  </si>
  <si>
    <t>21:0144:000447</t>
  </si>
  <si>
    <t>21:0144:000447:0001:0001:00</t>
  </si>
  <si>
    <t>027B  :783275:00:------:--</t>
  </si>
  <si>
    <t>21:0438:000529</t>
  </si>
  <si>
    <t>21:0144:000448</t>
  </si>
  <si>
    <t>21:0144:000448:0001:0001:00</t>
  </si>
  <si>
    <t>027B  :783276:00:------:--</t>
  </si>
  <si>
    <t>21:0438:000530</t>
  </si>
  <si>
    <t>21:0144:000449</t>
  </si>
  <si>
    <t>21:0144:000449:0001:0001:00</t>
  </si>
  <si>
    <t>027B  :783277:00:------:--</t>
  </si>
  <si>
    <t>21:0438:000531</t>
  </si>
  <si>
    <t>21:0144:000450</t>
  </si>
  <si>
    <t>21:0144:000450:0001:0001:00</t>
  </si>
  <si>
    <t>027B  :783278:00:------:--</t>
  </si>
  <si>
    <t>21:0438:000532</t>
  </si>
  <si>
    <t>21:0144:000451</t>
  </si>
  <si>
    <t>21:0144:000451:0001:0001:00</t>
  </si>
  <si>
    <t>027B  :783279:00:------:--</t>
  </si>
  <si>
    <t>21:0438:000533</t>
  </si>
  <si>
    <t>21:0144:000452</t>
  </si>
  <si>
    <t>21:0144:000452:0001:0001:00</t>
  </si>
  <si>
    <t>027B  :783280:00:------:--</t>
  </si>
  <si>
    <t>21:0438:000534</t>
  </si>
  <si>
    <t>21:0144:000453</t>
  </si>
  <si>
    <t>21:0144:000453:0001:0001:00</t>
  </si>
  <si>
    <t>027B  :783281:80:783285:20</t>
  </si>
  <si>
    <t>21:0438:000535</t>
  </si>
  <si>
    <t>21:0144:000456</t>
  </si>
  <si>
    <t>21:0144:000456:0002:0001:02</t>
  </si>
  <si>
    <t>027B  :783282:00:------:--</t>
  </si>
  <si>
    <t>21:0438:000536</t>
  </si>
  <si>
    <t>21:0144:000454</t>
  </si>
  <si>
    <t>21:0144:000454:0001:0001:00</t>
  </si>
  <si>
    <t>027B  :783283:70:783284:10</t>
  </si>
  <si>
    <t>21:0438:000537</t>
  </si>
  <si>
    <t>21:0144:000455</t>
  </si>
  <si>
    <t>21:0144:000455:0001:0001:00</t>
  </si>
  <si>
    <t>027B  :783284:10:------:--</t>
  </si>
  <si>
    <t>21:0438:000538</t>
  </si>
  <si>
    <t>21:0144:000456:0001:0001:00</t>
  </si>
  <si>
    <t>027B  :783285:20:783284:10</t>
  </si>
  <si>
    <t>21:0438:000539</t>
  </si>
  <si>
    <t>21:0144:000456:0002:0001:01</t>
  </si>
  <si>
    <t>027B  :783286:00:------:--</t>
  </si>
  <si>
    <t>21:0438:000540</t>
  </si>
  <si>
    <t>21:0144:000457</t>
  </si>
  <si>
    <t>21:0144:000457:0001:0001:00</t>
  </si>
  <si>
    <t>027B  :783287:00:------:--</t>
  </si>
  <si>
    <t>21:0438:000541</t>
  </si>
  <si>
    <t>21:0144:000458</t>
  </si>
  <si>
    <t>21:0144:000458:0001:0001:00</t>
  </si>
  <si>
    <t>027B  :783288:00:------:--</t>
  </si>
  <si>
    <t>21:0438:000542</t>
  </si>
  <si>
    <t>21:0144:000459</t>
  </si>
  <si>
    <t>21:0144:000459:0001:0001:00</t>
  </si>
  <si>
    <t>027B  :783289:00:------:--</t>
  </si>
  <si>
    <t>21:0438:000543</t>
  </si>
  <si>
    <t>21:0144:000460</t>
  </si>
  <si>
    <t>21:0144:000460:0001:0001:00</t>
  </si>
  <si>
    <t>027B  :783290:00:------:--</t>
  </si>
  <si>
    <t>21:0438:000544</t>
  </si>
  <si>
    <t>21:0144:000461</t>
  </si>
  <si>
    <t>21:0144:000461:0001:0001:00</t>
  </si>
  <si>
    <t>027B  :783291:00:------:--</t>
  </si>
  <si>
    <t>21:0438:000545</t>
  </si>
  <si>
    <t>21:0144:000462</t>
  </si>
  <si>
    <t>21:0144:000462:0001:0001:00</t>
  </si>
  <si>
    <t>027B  :783292:00:------:--</t>
  </si>
  <si>
    <t>21:0438:000546</t>
  </si>
  <si>
    <t>21:0144:000463</t>
  </si>
  <si>
    <t>21:0144:000463:0001:0001:00</t>
  </si>
  <si>
    <t>027B  :783293:9F:------:--</t>
  </si>
  <si>
    <t>21:0438:000547</t>
  </si>
  <si>
    <t>027B  :783294:00:------:--</t>
  </si>
  <si>
    <t>21:0438:000548</t>
  </si>
  <si>
    <t>21:0144:000464</t>
  </si>
  <si>
    <t>21:0144:000464:0001:0001:00</t>
  </si>
  <si>
    <t>027B  :783295:00:------:--</t>
  </si>
  <si>
    <t>21:0438:000549</t>
  </si>
  <si>
    <t>21:0144:000465</t>
  </si>
  <si>
    <t>21:0144:000465:0001:0001:00</t>
  </si>
  <si>
    <t>027B  :783296:00:------:--</t>
  </si>
  <si>
    <t>21:0438:000550</t>
  </si>
  <si>
    <t>21:0144:000466</t>
  </si>
  <si>
    <t>21:0144:000466:0001:0001:00</t>
  </si>
  <si>
    <t>027B  :783297:00:------:--</t>
  </si>
  <si>
    <t>21:0438:000551</t>
  </si>
  <si>
    <t>21:0144:000467</t>
  </si>
  <si>
    <t>21:0144:000467:0001:0001:00</t>
  </si>
  <si>
    <t>027B  :783298:00:------:--</t>
  </si>
  <si>
    <t>21:0438:000552</t>
  </si>
  <si>
    <t>21:0144:000468</t>
  </si>
  <si>
    <t>21:0144:000468:0001:0001:00</t>
  </si>
  <si>
    <t>027B  :783299:00:------:--</t>
  </si>
  <si>
    <t>21:0438:000553</t>
  </si>
  <si>
    <t>21:0144:000469</t>
  </si>
  <si>
    <t>21:0144:000469:0001:0001:00</t>
  </si>
  <si>
    <t>027B  :783300:00:------:--</t>
  </si>
  <si>
    <t>21:0438:000554</t>
  </si>
  <si>
    <t>21:0144:000470</t>
  </si>
  <si>
    <t>21:0144:000470:0001:0001:00</t>
  </si>
  <si>
    <t>027B  :783301:80:783304:20</t>
  </si>
  <si>
    <t>21:0438:000555</t>
  </si>
  <si>
    <t>21:0144:000472</t>
  </si>
  <si>
    <t>21:0144:000472:0002:0001:02</t>
  </si>
  <si>
    <t>027B  :783302:70:783303:10</t>
  </si>
  <si>
    <t>21:0438:000556</t>
  </si>
  <si>
    <t>21:0144:000471</t>
  </si>
  <si>
    <t>21:0144:000471:0001:0001:00</t>
  </si>
  <si>
    <t>027B  :783303:10:------:--</t>
  </si>
  <si>
    <t>21:0438:000557</t>
  </si>
  <si>
    <t>21:0144:000472:0001:0001:00</t>
  </si>
  <si>
    <t>027B  :783304:20:783303:10</t>
  </si>
  <si>
    <t>21:0438:000558</t>
  </si>
  <si>
    <t>21:0144:000472:0002:0001:01</t>
  </si>
  <si>
    <t>027B  :783305:00:------:--</t>
  </si>
  <si>
    <t>21:0438:000559</t>
  </si>
  <si>
    <t>21:0144:000473</t>
  </si>
  <si>
    <t>21:0144:000473:0001:0001:00</t>
  </si>
  <si>
    <t>027B  :783306:00:------:--</t>
  </si>
  <si>
    <t>21:0438:000560</t>
  </si>
  <si>
    <t>21:0144:000474</t>
  </si>
  <si>
    <t>21:0144:000474:0001:0001:00</t>
  </si>
  <si>
    <t>027B  :783307:00:------:--</t>
  </si>
  <si>
    <t>21:0438:000561</t>
  </si>
  <si>
    <t>21:0144:000475</t>
  </si>
  <si>
    <t>21:0144:000475:0001:0001:00</t>
  </si>
  <si>
    <t>027B  :783308:00:------:--</t>
  </si>
  <si>
    <t>21:0438:000562</t>
  </si>
  <si>
    <t>21:0144:000476</t>
  </si>
  <si>
    <t>21:0144:000476:0001:0001:00</t>
  </si>
  <si>
    <t>027B  :783309:00:------:--</t>
  </si>
  <si>
    <t>21:0438:000563</t>
  </si>
  <si>
    <t>21:0144:000477</t>
  </si>
  <si>
    <t>21:0144:000477:0001:0001:00</t>
  </si>
  <si>
    <t>027B  :783310:9B:------:--</t>
  </si>
  <si>
    <t>21:0438:000564</t>
  </si>
  <si>
    <t>027B  :783311:00:------:--</t>
  </si>
  <si>
    <t>21:0438:000565</t>
  </si>
  <si>
    <t>21:0144:000478</t>
  </si>
  <si>
    <t>21:0144:000478:0001:0001:00</t>
  </si>
  <si>
    <t>027B  :783312:00:------:--</t>
  </si>
  <si>
    <t>21:0438:000566</t>
  </si>
  <si>
    <t>21:0144:000479</t>
  </si>
  <si>
    <t>21:0144:000479:0001:0001:00</t>
  </si>
  <si>
    <t>027B  :783313:00:------:--</t>
  </si>
  <si>
    <t>21:0438:000567</t>
  </si>
  <si>
    <t>21:0144:000480</t>
  </si>
  <si>
    <t>21:0144:000480:0001:0001:00</t>
  </si>
  <si>
    <t>027B  :783314:00:------:--</t>
  </si>
  <si>
    <t>21:0438:000568</t>
  </si>
  <si>
    <t>21:0144:000481</t>
  </si>
  <si>
    <t>21:0144:000481:0001:0001:00</t>
  </si>
  <si>
    <t>027B  :783315:00:------:--</t>
  </si>
  <si>
    <t>21:0438:000569</t>
  </si>
  <si>
    <t>21:0144:000482</t>
  </si>
  <si>
    <t>21:0144:000482:0001:0001:00</t>
  </si>
  <si>
    <t>027B  :783316:00:------:--</t>
  </si>
  <si>
    <t>21:0438:000570</t>
  </si>
  <si>
    <t>21:0144:000483</t>
  </si>
  <si>
    <t>21:0144:000483:0001:0001:00</t>
  </si>
  <si>
    <t>027B  :783317:00:------:--</t>
  </si>
  <si>
    <t>21:0438:000571</t>
  </si>
  <si>
    <t>21:0144:000484</t>
  </si>
  <si>
    <t>21:0144:000484:0001:0001:00</t>
  </si>
  <si>
    <t>027B  :783318:00:------:--</t>
  </si>
  <si>
    <t>21:0438:000572</t>
  </si>
  <si>
    <t>21:0144:000485</t>
  </si>
  <si>
    <t>21:0144:000485:0001:0001:00</t>
  </si>
  <si>
    <t>027B  :783319:00:------:--</t>
  </si>
  <si>
    <t>21:0438:000573</t>
  </si>
  <si>
    <t>21:0144:000486</t>
  </si>
  <si>
    <t>21:0144:000486:0001:0001:00</t>
  </si>
  <si>
    <t>027B  :783320:00:------:--</t>
  </si>
  <si>
    <t>21:0438:000574</t>
  </si>
  <si>
    <t>21:0144:000487</t>
  </si>
  <si>
    <t>21:0144:000487:0001:0001:00</t>
  </si>
  <si>
    <t>027B  :783321:80:783324:10</t>
  </si>
  <si>
    <t>21:0438:000575</t>
  </si>
  <si>
    <t>21:0144:000490</t>
  </si>
  <si>
    <t>21:0144:000490:0001:0001:02</t>
  </si>
  <si>
    <t>027B  :783322:00:------:--</t>
  </si>
  <si>
    <t>21:0438:000576</t>
  </si>
  <si>
    <t>21:0144:000488</t>
  </si>
  <si>
    <t>21:0144:000488:0001:0001:00</t>
  </si>
  <si>
    <t>027B  :783323:70:783324:10</t>
  </si>
  <si>
    <t>21:0438:000577</t>
  </si>
  <si>
    <t>21:0144:000489</t>
  </si>
  <si>
    <t>21:0144:000489:0001:0001:00</t>
  </si>
  <si>
    <t>027B  :783324:10:------:--</t>
  </si>
  <si>
    <t>21:0438:000578</t>
  </si>
  <si>
    <t>21:0144:000490:0001:0001:01</t>
  </si>
  <si>
    <t>027B  :783325:20:783324:10</t>
  </si>
  <si>
    <t>21:0438:000579</t>
  </si>
  <si>
    <t>21:0144:000490:0002:0001:00</t>
  </si>
  <si>
    <t>027B  :783326:00:------:--</t>
  </si>
  <si>
    <t>21:0438:000580</t>
  </si>
  <si>
    <t>21:0144:000491</t>
  </si>
  <si>
    <t>21:0144:000491:0001:0001:00</t>
  </si>
  <si>
    <t>027B  :783327:00:------:--</t>
  </si>
  <si>
    <t>21:0438:000581</t>
  </si>
  <si>
    <t>21:0144:000492</t>
  </si>
  <si>
    <t>21:0144:000492:0001:0001:00</t>
  </si>
  <si>
    <t>027B  :783328:00:------:--</t>
  </si>
  <si>
    <t>21:0438:000582</t>
  </si>
  <si>
    <t>21:0144:000493</t>
  </si>
  <si>
    <t>21:0144:000493:0001:0001:00</t>
  </si>
  <si>
    <t>027B  :783329:9F:------:--</t>
  </si>
  <si>
    <t>21:0438:000583</t>
  </si>
  <si>
    <t>037A  :781001:80:781006:20</t>
  </si>
  <si>
    <t>21:0441:000001</t>
  </si>
  <si>
    <t>21:0145:000004</t>
  </si>
  <si>
    <t>21:0145:000004:0002:0001:02</t>
  </si>
  <si>
    <t>037A  :781002:00:------:--</t>
  </si>
  <si>
    <t>21:0441:000002</t>
  </si>
  <si>
    <t>21:0145:000001</t>
  </si>
  <si>
    <t>21:0145:000001:0001:0001:00</t>
  </si>
  <si>
    <t>037A  :781003:00:------:--</t>
  </si>
  <si>
    <t>21:0441:000003</t>
  </si>
  <si>
    <t>21:0145:000002</t>
  </si>
  <si>
    <t>21:0145:000002:0001:0001:00</t>
  </si>
  <si>
    <t>037A  :781004:70:781005:10</t>
  </si>
  <si>
    <t>21:0441:000004</t>
  </si>
  <si>
    <t>21:0145:000003</t>
  </si>
  <si>
    <t>21:0145:000003:0001:0001:00</t>
  </si>
  <si>
    <t>037A  :781005:10:------:--</t>
  </si>
  <si>
    <t>21:0441:000005</t>
  </si>
  <si>
    <t>21:0145:000004:0001:0001:00</t>
  </si>
  <si>
    <t>037A  :781006:20:781005:10</t>
  </si>
  <si>
    <t>21:0441:000006</t>
  </si>
  <si>
    <t>21:0145:000004:0002:0001:01</t>
  </si>
  <si>
    <t>037A  :781007:00:------:--</t>
  </si>
  <si>
    <t>21:0441:000007</t>
  </si>
  <si>
    <t>21:0145:000005</t>
  </si>
  <si>
    <t>21:0145:000005:0001:0001:00</t>
  </si>
  <si>
    <t>037A  :781008:00:------:--</t>
  </si>
  <si>
    <t>21:0441:000008</t>
  </si>
  <si>
    <t>21:0145:000006</t>
  </si>
  <si>
    <t>21:0145:000006:0001:0001:00</t>
  </si>
  <si>
    <t>037A  :781009:00:------:--</t>
  </si>
  <si>
    <t>21:0441:000009</t>
  </si>
  <si>
    <t>21:0145:000007</t>
  </si>
  <si>
    <t>21:0145:000007:0001:0001:00</t>
  </si>
  <si>
    <t>037A  :781010:00:------:--</t>
  </si>
  <si>
    <t>21:0441:000010</t>
  </si>
  <si>
    <t>21:0145:000008</t>
  </si>
  <si>
    <t>21:0145:000008:0001:0001:00</t>
  </si>
  <si>
    <t>037A  :781011:00:------:--</t>
  </si>
  <si>
    <t>21:0441:000011</t>
  </si>
  <si>
    <t>21:0145:000009</t>
  </si>
  <si>
    <t>21:0145:000009:0001:0001:00</t>
  </si>
  <si>
    <t>037A  :781012:00:------:--</t>
  </si>
  <si>
    <t>21:0441:000012</t>
  </si>
  <si>
    <t>21:0145:000010</t>
  </si>
  <si>
    <t>21:0145:000010:0001:0001:00</t>
  </si>
  <si>
    <t>037A  :781013:00:------:--</t>
  </si>
  <si>
    <t>21:0441:000013</t>
  </si>
  <si>
    <t>21:0145:000011</t>
  </si>
  <si>
    <t>21:0145:000011:0001:0001:00</t>
  </si>
  <si>
    <t>037A  :781014:00:------:--</t>
  </si>
  <si>
    <t>21:0441:000014</t>
  </si>
  <si>
    <t>21:0145:000012</t>
  </si>
  <si>
    <t>21:0145:000012:0001:0001:00</t>
  </si>
  <si>
    <t>037A  :781015:00:------:--</t>
  </si>
  <si>
    <t>21:0441:000015</t>
  </si>
  <si>
    <t>21:0145:000013</t>
  </si>
  <si>
    <t>21:0145:000013:0001:0001:00</t>
  </si>
  <si>
    <t>037A  :781016:00:------:--</t>
  </si>
  <si>
    <t>21:0441:000016</t>
  </si>
  <si>
    <t>21:0145:000014</t>
  </si>
  <si>
    <t>21:0145:000014:0001:0001:00</t>
  </si>
  <si>
    <t>037A  :781017:00:------:--</t>
  </si>
  <si>
    <t>21:0441:000017</t>
  </si>
  <si>
    <t>21:0145:000015</t>
  </si>
  <si>
    <t>21:0145:000015:0001:0001:00</t>
  </si>
  <si>
    <t>037A  :781018:00:------:--</t>
  </si>
  <si>
    <t>21:0441:000018</t>
  </si>
  <si>
    <t>21:0145:000016</t>
  </si>
  <si>
    <t>21:0145:000016:0001:0001:00</t>
  </si>
  <si>
    <t>037A  :781019:9G:------:--</t>
  </si>
  <si>
    <t>21:0441:000019</t>
  </si>
  <si>
    <t>037A  :781020:00:------:--</t>
  </si>
  <si>
    <t>21:0441:000020</t>
  </si>
  <si>
    <t>21:0145:000017</t>
  </si>
  <si>
    <t>21:0145:000017:0001:0001:00</t>
  </si>
  <si>
    <t>037A  :781021:80:781028:20</t>
  </si>
  <si>
    <t>21:0441:000021</t>
  </si>
  <si>
    <t>21:0145:000023</t>
  </si>
  <si>
    <t>21:0145:000023:0002:0001:02</t>
  </si>
  <si>
    <t>037A  :781022:00:------:--</t>
  </si>
  <si>
    <t>21:0441:000022</t>
  </si>
  <si>
    <t>21:0145:000018</t>
  </si>
  <si>
    <t>21:0145:000018:0001:0001:00</t>
  </si>
  <si>
    <t>037A  :781023:00:------:--</t>
  </si>
  <si>
    <t>21:0441:000023</t>
  </si>
  <si>
    <t>21:0145:000019</t>
  </si>
  <si>
    <t>21:0145:000019:0001:0001:00</t>
  </si>
  <si>
    <t>037A  :781024:00:------:--</t>
  </si>
  <si>
    <t>21:0441:000024</t>
  </si>
  <si>
    <t>21:0145:000020</t>
  </si>
  <si>
    <t>21:0145:000020:0001:0001:00</t>
  </si>
  <si>
    <t>037A  :781025:00:------:--</t>
  </si>
  <si>
    <t>21:0441:000025</t>
  </si>
  <si>
    <t>21:0145:000021</t>
  </si>
  <si>
    <t>21:0145:000021:0001:0001:00</t>
  </si>
  <si>
    <t>037A  :781026:70:781027:10</t>
  </si>
  <si>
    <t>21:0441:000026</t>
  </si>
  <si>
    <t>21:0145:000022</t>
  </si>
  <si>
    <t>21:0145:000022:0001:0001:00</t>
  </si>
  <si>
    <t>037A  :781027:10:------:--</t>
  </si>
  <si>
    <t>21:0441:000027</t>
  </si>
  <si>
    <t>21:0145:000023:0001:0001:00</t>
  </si>
  <si>
    <t>037A  :781028:20:781027:10</t>
  </si>
  <si>
    <t>21:0441:000028</t>
  </si>
  <si>
    <t>21:0145:000023:0002:0001:01</t>
  </si>
  <si>
    <t>037A  :781029:00:------:--</t>
  </si>
  <si>
    <t>21:0441:000029</t>
  </si>
  <si>
    <t>21:0145:000024</t>
  </si>
  <si>
    <t>21:0145:000024:0001:0001:00</t>
  </si>
  <si>
    <t>037A  :781030:00:------:--</t>
  </si>
  <si>
    <t>21:0441:000030</t>
  </si>
  <si>
    <t>21:0145:000025</t>
  </si>
  <si>
    <t>21:0145:000025:0001:0001:00</t>
  </si>
  <si>
    <t>037A  :781031:00:------:--</t>
  </si>
  <si>
    <t>21:0441:000031</t>
  </si>
  <si>
    <t>21:0145:000026</t>
  </si>
  <si>
    <t>21:0145:000026:0001:0001:00</t>
  </si>
  <si>
    <t>037A  :781032:00:------:--</t>
  </si>
  <si>
    <t>21:0441:000032</t>
  </si>
  <si>
    <t>21:0145:000027</t>
  </si>
  <si>
    <t>21:0145:000027:0001:0001:00</t>
  </si>
  <si>
    <t>037A  :781033:00:------:--</t>
  </si>
  <si>
    <t>21:0441:000033</t>
  </si>
  <si>
    <t>21:0145:000028</t>
  </si>
  <si>
    <t>21:0145:000028:0001:0001:00</t>
  </si>
  <si>
    <t>037A  :781034:00:------:--</t>
  </si>
  <si>
    <t>21:0441:000034</t>
  </si>
  <si>
    <t>21:0145:000029</t>
  </si>
  <si>
    <t>21:0145:000029:0001:0001:00</t>
  </si>
  <si>
    <t>037A  :781035:00:------:--</t>
  </si>
  <si>
    <t>21:0441:000035</t>
  </si>
  <si>
    <t>21:0145:000030</t>
  </si>
  <si>
    <t>21:0145:000030:0001:0001:00</t>
  </si>
  <si>
    <t>037A  :781036:00:------:--</t>
  </si>
  <si>
    <t>21:0441:000036</t>
  </si>
  <si>
    <t>21:0145:000031</t>
  </si>
  <si>
    <t>21:0145:000031:0001:0001:00</t>
  </si>
  <si>
    <t>037A  :781037:9H:------:--</t>
  </si>
  <si>
    <t>21:0441:000037</t>
  </si>
  <si>
    <t>037A  :781038:00:------:--</t>
  </si>
  <si>
    <t>21:0441:000038</t>
  </si>
  <si>
    <t>21:0145:000032</t>
  </si>
  <si>
    <t>21:0145:000032:0001:0001:00</t>
  </si>
  <si>
    <t>037A  :781039:00:------:--</t>
  </si>
  <si>
    <t>21:0441:000039</t>
  </si>
  <si>
    <t>21:0145:000033</t>
  </si>
  <si>
    <t>21:0145:000033:0001:0001:00</t>
  </si>
  <si>
    <t>037A  :781040:00:------:--</t>
  </si>
  <si>
    <t>21:0441:000040</t>
  </si>
  <si>
    <t>21:0145:000034</t>
  </si>
  <si>
    <t>21:0145:000034:0001:0001:00</t>
  </si>
  <si>
    <t>037A  :781041:80:781044:20</t>
  </si>
  <si>
    <t>21:0441:000041</t>
  </si>
  <si>
    <t>21:0145:000036</t>
  </si>
  <si>
    <t>21:0145:000036:0002:0001:02</t>
  </si>
  <si>
    <t>037A  :781042:70:781043:10</t>
  </si>
  <si>
    <t>21:0441:000042</t>
  </si>
  <si>
    <t>21:0145:000035</t>
  </si>
  <si>
    <t>21:0145:000035:0001:0001:00</t>
  </si>
  <si>
    <t>037A  :781043:10:------:--</t>
  </si>
  <si>
    <t>21:0441:000043</t>
  </si>
  <si>
    <t>21:0145:000036:0001:0001:00</t>
  </si>
  <si>
    <t>037A  :781044:20:781043:10</t>
  </si>
  <si>
    <t>21:0441:000044</t>
  </si>
  <si>
    <t>21:0145:000036:0002:0001:01</t>
  </si>
  <si>
    <t>037A  :781045:00:------:--</t>
  </si>
  <si>
    <t>21:0441:000045</t>
  </si>
  <si>
    <t>21:0145:000037</t>
  </si>
  <si>
    <t>21:0145:000037:0001:0001:00</t>
  </si>
  <si>
    <t>037A  :781046:00:------:--</t>
  </si>
  <si>
    <t>21:0441:000046</t>
  </si>
  <si>
    <t>21:0145:000038</t>
  </si>
  <si>
    <t>21:0145:000038:0001:0001:00</t>
  </si>
  <si>
    <t>037A  :781047:00:------:--</t>
  </si>
  <si>
    <t>21:0441:000047</t>
  </si>
  <si>
    <t>21:0145:000039</t>
  </si>
  <si>
    <t>21:0145:000039:0001:0001:00</t>
  </si>
  <si>
    <t>037A  :781048:00:------:--</t>
  </si>
  <si>
    <t>21:0441:000048</t>
  </si>
  <si>
    <t>21:0145:000040</t>
  </si>
  <si>
    <t>21:0145:000040:0001:0001:00</t>
  </si>
  <si>
    <t>037A  :781049:00:------:--</t>
  </si>
  <si>
    <t>21:0441:000049</t>
  </si>
  <si>
    <t>21:0145:000041</t>
  </si>
  <si>
    <t>21:0145:000041:0001:0001:00</t>
  </si>
  <si>
    <t>037A  :781050:00:------:--</t>
  </si>
  <si>
    <t>21:0441:000050</t>
  </si>
  <si>
    <t>21:0145:000042</t>
  </si>
  <si>
    <t>21:0145:000042:0001:0001:00</t>
  </si>
  <si>
    <t>037A  :781051:00:------:--</t>
  </si>
  <si>
    <t>21:0441:000051</t>
  </si>
  <si>
    <t>21:0145:000043</t>
  </si>
  <si>
    <t>21:0145:000043:0001:0001:00</t>
  </si>
  <si>
    <t>037A  :781052:9F:------:--</t>
  </si>
  <si>
    <t>21:0441:000052</t>
  </si>
  <si>
    <t>037A  :781053:00:------:--</t>
  </si>
  <si>
    <t>21:0441:000053</t>
  </si>
  <si>
    <t>21:0145:000044</t>
  </si>
  <si>
    <t>21:0145:000044:0001:0001:00</t>
  </si>
  <si>
    <t>037A  :781054:00:------:--</t>
  </si>
  <si>
    <t>21:0441:000054</t>
  </si>
  <si>
    <t>21:0145:000045</t>
  </si>
  <si>
    <t>21:0145:000045:0001:0001:00</t>
  </si>
  <si>
    <t>037A  :781055:00:------:--</t>
  </si>
  <si>
    <t>21:0441:000055</t>
  </si>
  <si>
    <t>21:0145:000046</t>
  </si>
  <si>
    <t>21:0145:000046:0001:0001:00</t>
  </si>
  <si>
    <t>037A  :781056:00:------:--</t>
  </si>
  <si>
    <t>21:0441:000056</t>
  </si>
  <si>
    <t>21:0145:000047</t>
  </si>
  <si>
    <t>21:0145:000047:0001:0001:00</t>
  </si>
  <si>
    <t>037A  :781057:00:------:--</t>
  </si>
  <si>
    <t>21:0441:000057</t>
  </si>
  <si>
    <t>21:0145:000048</t>
  </si>
  <si>
    <t>21:0145:000048:0001:0001:00</t>
  </si>
  <si>
    <t>037A  :781058:00:------:--</t>
  </si>
  <si>
    <t>21:0441:000058</t>
  </si>
  <si>
    <t>21:0145:000049</t>
  </si>
  <si>
    <t>21:0145:000049:0001:0001:00</t>
  </si>
  <si>
    <t>037A  :781059:00:------:--</t>
  </si>
  <si>
    <t>21:0441:000059</t>
  </si>
  <si>
    <t>21:0145:000050</t>
  </si>
  <si>
    <t>21:0145:000050:0001:0001:00</t>
  </si>
  <si>
    <t>037A  :781060:00:------:--</t>
  </si>
  <si>
    <t>21:0441:000060</t>
  </si>
  <si>
    <t>21:0145:000051</t>
  </si>
  <si>
    <t>21:0145:000051:0001:0001:00</t>
  </si>
  <si>
    <t>037A  :781061:80:781065:20</t>
  </si>
  <si>
    <t>21:0441:000061</t>
  </si>
  <si>
    <t>21:0145:000054</t>
  </si>
  <si>
    <t>21:0145:000054:0002:0001:02</t>
  </si>
  <si>
    <t>037A  :781062:00:------:--</t>
  </si>
  <si>
    <t>21:0441:000062</t>
  </si>
  <si>
    <t>21:0145:000052</t>
  </si>
  <si>
    <t>21:0145:000052:0001:0001:00</t>
  </si>
  <si>
    <t>037A  :781063:70:781064:10</t>
  </si>
  <si>
    <t>21:0441:000063</t>
  </si>
  <si>
    <t>21:0145:000053</t>
  </si>
  <si>
    <t>21:0145:000053:0001:0001:00</t>
  </si>
  <si>
    <t>037A  :781064:10:------:--</t>
  </si>
  <si>
    <t>21:0441:000064</t>
  </si>
  <si>
    <t>21:0145:000054:0001:0001:00</t>
  </si>
  <si>
    <t>037A  :781065:20:781064:10</t>
  </si>
  <si>
    <t>21:0441:000065</t>
  </si>
  <si>
    <t>21:0145:000054:0002:0001:01</t>
  </si>
  <si>
    <t>037A  :781066:00:------:--</t>
  </si>
  <si>
    <t>21:0441:000066</t>
  </si>
  <si>
    <t>21:0145:000055</t>
  </si>
  <si>
    <t>21:0145:000055:0001:0001:00</t>
  </si>
  <si>
    <t>037A  :781067:00:------:--</t>
  </si>
  <si>
    <t>21:0441:000067</t>
  </si>
  <si>
    <t>21:0145:000056</t>
  </si>
  <si>
    <t>21:0145:000056:0001:0001:00</t>
  </si>
  <si>
    <t>037A  :781068:00:------:--</t>
  </si>
  <si>
    <t>21:0441:000068</t>
  </si>
  <si>
    <t>21:0145:000057</t>
  </si>
  <si>
    <t>21:0145:000057:0001:0001:00</t>
  </si>
  <si>
    <t>037A  :781069:9F:------:--</t>
  </si>
  <si>
    <t>21:0441:000069</t>
  </si>
  <si>
    <t>037A  :781070:00:------:--</t>
  </si>
  <si>
    <t>21:0441:000070</t>
  </si>
  <si>
    <t>21:0145:000058</t>
  </si>
  <si>
    <t>21:0145:000058:0001:0001:00</t>
  </si>
  <si>
    <t>037A  :781071:00:------:--</t>
  </si>
  <si>
    <t>21:0441:000071</t>
  </si>
  <si>
    <t>21:0145:000059</t>
  </si>
  <si>
    <t>21:0145:000059:0001:0001:00</t>
  </si>
  <si>
    <t>037A  :781072:00:------:--</t>
  </si>
  <si>
    <t>21:0441:000072</t>
  </si>
  <si>
    <t>21:0145:000060</t>
  </si>
  <si>
    <t>21:0145:000060:0001:0001:00</t>
  </si>
  <si>
    <t>037A  :781073:00:------:--</t>
  </si>
  <si>
    <t>21:0441:000073</t>
  </si>
  <si>
    <t>21:0145:000061</t>
  </si>
  <si>
    <t>21:0145:000061:0001:0001:00</t>
  </si>
  <si>
    <t>037A  :781074:00:------:--</t>
  </si>
  <si>
    <t>21:0441:000074</t>
  </si>
  <si>
    <t>21:0145:000062</t>
  </si>
  <si>
    <t>21:0145:000062:0001:0001:00</t>
  </si>
  <si>
    <t>037A  :781075:00:------:--</t>
  </si>
  <si>
    <t>21:0441:000075</t>
  </si>
  <si>
    <t>21:0145:000063</t>
  </si>
  <si>
    <t>21:0145:000063:0001:0001:00</t>
  </si>
  <si>
    <t>037A  :781076:00:------:--</t>
  </si>
  <si>
    <t>21:0441:000076</t>
  </si>
  <si>
    <t>21:0145:000064</t>
  </si>
  <si>
    <t>21:0145:000064:0001:0001:00</t>
  </si>
  <si>
    <t>037A  :781077:00:------:--</t>
  </si>
  <si>
    <t>21:0441:000077</t>
  </si>
  <si>
    <t>21:0145:000065</t>
  </si>
  <si>
    <t>21:0145:000065:0001:0001:00</t>
  </si>
  <si>
    <t>037A  :781078:00:------:--</t>
  </si>
  <si>
    <t>21:0441:000078</t>
  </si>
  <si>
    <t>21:0145:000066</t>
  </si>
  <si>
    <t>21:0145:000066:0001:0001:00</t>
  </si>
  <si>
    <t>037A  :781079:00:------:--</t>
  </si>
  <si>
    <t>21:0441:000079</t>
  </si>
  <si>
    <t>21:0145:000067</t>
  </si>
  <si>
    <t>21:0145:000067:0001:0001:00</t>
  </si>
  <si>
    <t>037A  :781080:00:------:--</t>
  </si>
  <si>
    <t>21:0441:000080</t>
  </si>
  <si>
    <t>21:0145:000068</t>
  </si>
  <si>
    <t>21:0145:000068:0001:0001:00</t>
  </si>
  <si>
    <t>037A  :781081:80:781088:20</t>
  </si>
  <si>
    <t>21:0441:000081</t>
  </si>
  <si>
    <t>21:0145:000073</t>
  </si>
  <si>
    <t>21:0145:000073:0002:0001:02</t>
  </si>
  <si>
    <t>037A  :781082:00:------:--</t>
  </si>
  <si>
    <t>21:0441:000082</t>
  </si>
  <si>
    <t>21:0145:000069</t>
  </si>
  <si>
    <t>21:0145:000069:0001:0001:00</t>
  </si>
  <si>
    <t>037A  :781083:00:------:--</t>
  </si>
  <si>
    <t>21:0441:000083</t>
  </si>
  <si>
    <t>21:0145:000070</t>
  </si>
  <si>
    <t>21:0145:000070:0001:0001:00</t>
  </si>
  <si>
    <t>037A  :781084:00:------:--</t>
  </si>
  <si>
    <t>21:0441:000084</t>
  </si>
  <si>
    <t>21:0145:000071</t>
  </si>
  <si>
    <t>21:0145:000071:0001:0001:00</t>
  </si>
  <si>
    <t>037A  :781085:70:781087:10</t>
  </si>
  <si>
    <t>21:0441:000085</t>
  </si>
  <si>
    <t>21:0145:000072</t>
  </si>
  <si>
    <t>21:0145:000072:0001:0001:00</t>
  </si>
  <si>
    <t>037A  :781086:9G:------:--</t>
  </si>
  <si>
    <t>21:0441:000086</t>
  </si>
  <si>
    <t>037A  :781087:10:------:--</t>
  </si>
  <si>
    <t>21:0441:000087</t>
  </si>
  <si>
    <t>21:0145:000073:0001:0001:00</t>
  </si>
  <si>
    <t>037A  :781088:20:781087:10</t>
  </si>
  <si>
    <t>21:0441:000088</t>
  </si>
  <si>
    <t>21:0145:000073:0002:0001:01</t>
  </si>
  <si>
    <t>037A  :781089:00:------:--</t>
  </si>
  <si>
    <t>21:0441:000089</t>
  </si>
  <si>
    <t>21:0145:000074</t>
  </si>
  <si>
    <t>21:0145:000074:0001:0001:00</t>
  </si>
  <si>
    <t>037A  :781090:00:------:--</t>
  </si>
  <si>
    <t>21:0441:000090</t>
  </si>
  <si>
    <t>21:0145:000075</t>
  </si>
  <si>
    <t>21:0145:000075:0001:0001:00</t>
  </si>
  <si>
    <t>037A  :781091:00:------:--</t>
  </si>
  <si>
    <t>21:0441:000091</t>
  </si>
  <si>
    <t>21:0145:000076</t>
  </si>
  <si>
    <t>21:0145:000076:0001:0001:00</t>
  </si>
  <si>
    <t>037A  :781092:00:------:--</t>
  </si>
  <si>
    <t>21:0441:000092</t>
  </si>
  <si>
    <t>21:0145:000077</t>
  </si>
  <si>
    <t>21:0145:000077:0001:0001:00</t>
  </si>
  <si>
    <t>037A  :781093:00:------:--</t>
  </si>
  <si>
    <t>21:0441:000093</t>
  </si>
  <si>
    <t>21:0145:000078</t>
  </si>
  <si>
    <t>21:0145:000078:0001:0001:00</t>
  </si>
  <si>
    <t>037A  :781094:00:------:--</t>
  </si>
  <si>
    <t>21:0441:000094</t>
  </si>
  <si>
    <t>21:0145:000079</t>
  </si>
  <si>
    <t>21:0145:000079:0001:0001:00</t>
  </si>
  <si>
    <t>037A  :781095:00:------:--</t>
  </si>
  <si>
    <t>21:0441:000095</t>
  </si>
  <si>
    <t>21:0145:000080</t>
  </si>
  <si>
    <t>21:0145:000080:0001:0001:00</t>
  </si>
  <si>
    <t>037A  :781096:00:------:--</t>
  </si>
  <si>
    <t>21:0441:000096</t>
  </si>
  <si>
    <t>21:0145:000081</t>
  </si>
  <si>
    <t>21:0145:000081:0001:0001:00</t>
  </si>
  <si>
    <t>037A  :781097:00:------:--</t>
  </si>
  <si>
    <t>21:0441:000097</t>
  </si>
  <si>
    <t>21:0145:000082</t>
  </si>
  <si>
    <t>21:0145:000082:0001:0001:00</t>
  </si>
  <si>
    <t>037A  :781098:00:------:--</t>
  </si>
  <si>
    <t>21:0441:000098</t>
  </si>
  <si>
    <t>21:0145:000083</t>
  </si>
  <si>
    <t>21:0145:000083:0001:0001:00</t>
  </si>
  <si>
    <t>037A  :781099:00:------:--</t>
  </si>
  <si>
    <t>21:0441:000099</t>
  </si>
  <si>
    <t>21:0145:000084</t>
  </si>
  <si>
    <t>21:0145:000084:0001:0001:00</t>
  </si>
  <si>
    <t>037A  :781100:00:------:--</t>
  </si>
  <si>
    <t>21:0441:000100</t>
  </si>
  <si>
    <t>21:0145:000085</t>
  </si>
  <si>
    <t>21:0145:000085:0001:0001:00</t>
  </si>
  <si>
    <t>037A  :781101:80:781103:10</t>
  </si>
  <si>
    <t>21:0441:000101</t>
  </si>
  <si>
    <t>21:0145:000087</t>
  </si>
  <si>
    <t>21:0145:000087:0001:0001:02</t>
  </si>
  <si>
    <t>037A  :781102:70:781103:10</t>
  </si>
  <si>
    <t>21:0441:000102</t>
  </si>
  <si>
    <t>21:0145:000086</t>
  </si>
  <si>
    <t>21:0145:000086:0001:0001:00</t>
  </si>
  <si>
    <t>037A  :781103:10:------:--</t>
  </si>
  <si>
    <t>21:0441:000103</t>
  </si>
  <si>
    <t>21:0145:000087:0001:0001:01</t>
  </si>
  <si>
    <t>037A  :781104:20:781103:10</t>
  </si>
  <si>
    <t>21:0441:000104</t>
  </si>
  <si>
    <t>21:0145:000087:0002:0001:00</t>
  </si>
  <si>
    <t>037A  :781105:9F:------:--</t>
  </si>
  <si>
    <t>21:0441:000105</t>
  </si>
  <si>
    <t>037A  :781106:00:------:--</t>
  </si>
  <si>
    <t>21:0441:000106</t>
  </si>
  <si>
    <t>21:0145:000088</t>
  </si>
  <si>
    <t>21:0145:000088:0001:0001:00</t>
  </si>
  <si>
    <t>037A  :781107:00:------:--</t>
  </si>
  <si>
    <t>21:0441:000107</t>
  </si>
  <si>
    <t>21:0145:000089</t>
  </si>
  <si>
    <t>21:0145:000089:0001:0001:00</t>
  </si>
  <si>
    <t>037A  :781108:00:------:--</t>
  </si>
  <si>
    <t>21:0441:000108</t>
  </si>
  <si>
    <t>21:0145:000090</t>
  </si>
  <si>
    <t>21:0145:000090:0001:0001:00</t>
  </si>
  <si>
    <t>037A  :781109:00:------:--</t>
  </si>
  <si>
    <t>21:0441:000109</t>
  </si>
  <si>
    <t>21:0145:000091</t>
  </si>
  <si>
    <t>21:0145:000091:0001:0001:00</t>
  </si>
  <si>
    <t>037A  :781110:00:------:--</t>
  </si>
  <si>
    <t>21:0441:000110</t>
  </si>
  <si>
    <t>21:0145:000092</t>
  </si>
  <si>
    <t>21:0145:000092:0001:0001:00</t>
  </si>
  <si>
    <t>037A  :781111:00:------:--</t>
  </si>
  <si>
    <t>21:0441:000111</t>
  </si>
  <si>
    <t>21:0145:000093</t>
  </si>
  <si>
    <t>21:0145:000093:0001:0001:00</t>
  </si>
  <si>
    <t>037A  :781112:00:------:--</t>
  </si>
  <si>
    <t>21:0441:000112</t>
  </si>
  <si>
    <t>21:0145:000094</t>
  </si>
  <si>
    <t>21:0145:000094:0001:0001:00</t>
  </si>
  <si>
    <t>037A  :781113:00:------:--</t>
  </si>
  <si>
    <t>21:0441:000113</t>
  </si>
  <si>
    <t>21:0145:000095</t>
  </si>
  <si>
    <t>21:0145:000095:0001:0001:00</t>
  </si>
  <si>
    <t>037A  :781114:00:------:--</t>
  </si>
  <si>
    <t>21:0441:000114</t>
  </si>
  <si>
    <t>21:0145:000096</t>
  </si>
  <si>
    <t>21:0145:000096:0001:0001:00</t>
  </si>
  <si>
    <t>037A  :781115:00:------:--</t>
  </si>
  <si>
    <t>21:0441:000115</t>
  </si>
  <si>
    <t>21:0145:000097</t>
  </si>
  <si>
    <t>21:0145:000097:0001:0001:00</t>
  </si>
  <si>
    <t>037A  :781116:00:------:--</t>
  </si>
  <si>
    <t>21:0441:000116</t>
  </si>
  <si>
    <t>21:0145:000098</t>
  </si>
  <si>
    <t>21:0145:000098:0001:0001:00</t>
  </si>
  <si>
    <t>037A  :781117:00:------:--</t>
  </si>
  <si>
    <t>21:0441:000117</t>
  </si>
  <si>
    <t>21:0145:000099</t>
  </si>
  <si>
    <t>21:0145:000099:0001:0001:00</t>
  </si>
  <si>
    <t>037A  :781118:00:------:--</t>
  </si>
  <si>
    <t>21:0441:000118</t>
  </si>
  <si>
    <t>21:0145:000100</t>
  </si>
  <si>
    <t>21:0145:000100:0001:0001:00</t>
  </si>
  <si>
    <t>037A  :781119:00:------:--</t>
  </si>
  <si>
    <t>21:0441:000119</t>
  </si>
  <si>
    <t>21:0145:000101</t>
  </si>
  <si>
    <t>21:0145:000101:0001:0001:00</t>
  </si>
  <si>
    <t>037A  :781120:00:------:--</t>
  </si>
  <si>
    <t>21:0441:000120</t>
  </si>
  <si>
    <t>21:0145:000102</t>
  </si>
  <si>
    <t>21:0145:000102:0001:0001:00</t>
  </si>
  <si>
    <t>037A  :781121:80:781129:20</t>
  </si>
  <si>
    <t>21:0441:000121</t>
  </si>
  <si>
    <t>21:0145:000109</t>
  </si>
  <si>
    <t>21:0145:000109:0002:0001:02</t>
  </si>
  <si>
    <t>037A  :781122:00:------:--</t>
  </si>
  <si>
    <t>21:0441:000122</t>
  </si>
  <si>
    <t>21:0145:000103</t>
  </si>
  <si>
    <t>21:0145:000103:0001:0001:00</t>
  </si>
  <si>
    <t>037A  :781123:00:------:--</t>
  </si>
  <si>
    <t>21:0441:000123</t>
  </si>
  <si>
    <t>21:0145:000104</t>
  </si>
  <si>
    <t>21:0145:000104:0001:0001:00</t>
  </si>
  <si>
    <t>037A  :781124:00:------:--</t>
  </si>
  <si>
    <t>21:0441:000124</t>
  </si>
  <si>
    <t>21:0145:000105</t>
  </si>
  <si>
    <t>21:0145:000105:0001:0001:00</t>
  </si>
  <si>
    <t>037A  :781125:00:------:--</t>
  </si>
  <si>
    <t>21:0441:000125</t>
  </si>
  <si>
    <t>21:0145:000106</t>
  </si>
  <si>
    <t>21:0145:000106:0001:0001:00</t>
  </si>
  <si>
    <t>037A  :781126:00:------:--</t>
  </si>
  <si>
    <t>21:0441:000126</t>
  </si>
  <si>
    <t>21:0145:000107</t>
  </si>
  <si>
    <t>21:0145:000107:0001:0001:00</t>
  </si>
  <si>
    <t>037A  :781127:70:781128:10</t>
  </si>
  <si>
    <t>21:0441:000127</t>
  </si>
  <si>
    <t>21:0145:000108</t>
  </si>
  <si>
    <t>21:0145:000108:0001:0001:00</t>
  </si>
  <si>
    <t>037A  :781128:10:------:--</t>
  </si>
  <si>
    <t>21:0441:000128</t>
  </si>
  <si>
    <t>21:0145:000109:0001:0001:00</t>
  </si>
  <si>
    <t>037A  :781129:20:781128:10</t>
  </si>
  <si>
    <t>21:0441:000129</t>
  </si>
  <si>
    <t>21:0145:000109:0002:0001:01</t>
  </si>
  <si>
    <t>037A  :781130:00:------:--</t>
  </si>
  <si>
    <t>21:0441:000130</t>
  </si>
  <si>
    <t>21:0145:000110</t>
  </si>
  <si>
    <t>21:0145:000110:0001:0001:00</t>
  </si>
  <si>
    <t>037A  :781131:00:------:--</t>
  </si>
  <si>
    <t>21:0441:000131</t>
  </si>
  <si>
    <t>21:0145:000111</t>
  </si>
  <si>
    <t>21:0145:000111:0001:0001:00</t>
  </si>
  <si>
    <t>037A  :781132:00:------:--</t>
  </si>
  <si>
    <t>21:0441:000132</t>
  </si>
  <si>
    <t>21:0145:000112</t>
  </si>
  <si>
    <t>21:0145:000112:0001:0001:00</t>
  </si>
  <si>
    <t>037A  :781133:00:------:--</t>
  </si>
  <si>
    <t>21:0441:000133</t>
  </si>
  <si>
    <t>21:0145:000113</t>
  </si>
  <si>
    <t>21:0145:000113:0001:0001:00</t>
  </si>
  <si>
    <t>037A  :781134:00:------:--</t>
  </si>
  <si>
    <t>21:0441:000134</t>
  </si>
  <si>
    <t>21:0145:000114</t>
  </si>
  <si>
    <t>21:0145:000114:0001:0001:00</t>
  </si>
  <si>
    <t>037A  :781135:9H:------:--</t>
  </si>
  <si>
    <t>21:0441:000135</t>
  </si>
  <si>
    <t>037A  :781136:00:------:--</t>
  </si>
  <si>
    <t>21:0441:000136</t>
  </si>
  <si>
    <t>21:0145:000115</t>
  </si>
  <si>
    <t>21:0145:000115:0001:0001:00</t>
  </si>
  <si>
    <t>037A  :781137:00:------:--</t>
  </si>
  <si>
    <t>21:0441:000137</t>
  </si>
  <si>
    <t>21:0145:000116</t>
  </si>
  <si>
    <t>21:0145:000116:0001:0001:00</t>
  </si>
  <si>
    <t>037A  :781138:00:------:--</t>
  </si>
  <si>
    <t>21:0441:000138</t>
  </si>
  <si>
    <t>21:0145:000117</t>
  </si>
  <si>
    <t>21:0145:000117:0001:0001:00</t>
  </si>
  <si>
    <t>037A  :781139:00:------:--</t>
  </si>
  <si>
    <t>21:0441:000139</t>
  </si>
  <si>
    <t>21:0145:000118</t>
  </si>
  <si>
    <t>21:0145:000118:0001:0001:00</t>
  </si>
  <si>
    <t>037A  :781140:00:------:--</t>
  </si>
  <si>
    <t>21:0441:000140</t>
  </si>
  <si>
    <t>21:0145:000119</t>
  </si>
  <si>
    <t>21:0145:000119:0001:0001:00</t>
  </si>
  <si>
    <t>037A  :781141:80:781149:10</t>
  </si>
  <si>
    <t>21:0441:000141</t>
  </si>
  <si>
    <t>21:0145:000127</t>
  </si>
  <si>
    <t>21:0145:000127:0001:0001:02</t>
  </si>
  <si>
    <t>037A  :781142:00:------:--</t>
  </si>
  <si>
    <t>21:0441:000142</t>
  </si>
  <si>
    <t>21:0145:000120</t>
  </si>
  <si>
    <t>21:0145:000120:0001:0001:00</t>
  </si>
  <si>
    <t>037A  :781143:00:------:--</t>
  </si>
  <si>
    <t>21:0441:000143</t>
  </si>
  <si>
    <t>21:0145:000121</t>
  </si>
  <si>
    <t>21:0145:000121:0001:0001:00</t>
  </si>
  <si>
    <t>037A  :781144:00:------:--</t>
  </si>
  <si>
    <t>21:0441:000144</t>
  </si>
  <si>
    <t>21:0145:000122</t>
  </si>
  <si>
    <t>21:0145:000122:0001:0001:00</t>
  </si>
  <si>
    <t>037A  :781145:00:------:--</t>
  </si>
  <si>
    <t>21:0441:000145</t>
  </si>
  <si>
    <t>21:0145:000123</t>
  </si>
  <si>
    <t>21:0145:000123:0001:0001:00</t>
  </si>
  <si>
    <t>037A  :781146:00:------:--</t>
  </si>
  <si>
    <t>21:0441:000146</t>
  </si>
  <si>
    <t>21:0145:000124</t>
  </si>
  <si>
    <t>21:0145:000124:0001:0001:00</t>
  </si>
  <si>
    <t>037A  :781147:00:------:--</t>
  </si>
  <si>
    <t>21:0441:000147</t>
  </si>
  <si>
    <t>21:0145:000125</t>
  </si>
  <si>
    <t>21:0145:000125:0001:0001:00</t>
  </si>
  <si>
    <t>037A  :781148:70:781149:10</t>
  </si>
  <si>
    <t>21:0441:000148</t>
  </si>
  <si>
    <t>21:0145:000126</t>
  </si>
  <si>
    <t>21:0145:000126:0001:0001:00</t>
  </si>
  <si>
    <t>037A  :781149:10:------:--</t>
  </si>
  <si>
    <t>21:0441:000149</t>
  </si>
  <si>
    <t>21:0145:000127:0001:0001:01</t>
  </si>
  <si>
    <t>037A  :781150:20:781149:10</t>
  </si>
  <si>
    <t>21:0441:000150</t>
  </si>
  <si>
    <t>21:0145:000127:0002:0001:00</t>
  </si>
  <si>
    <t>037A  :781151:00:------:--</t>
  </si>
  <si>
    <t>21:0441:000151</t>
  </si>
  <si>
    <t>21:0145:000128</t>
  </si>
  <si>
    <t>21:0145:000128:0001:0001:00</t>
  </si>
  <si>
    <t>037A  :781152:00:------:--</t>
  </si>
  <si>
    <t>21:0441:000152</t>
  </si>
  <si>
    <t>21:0145:000129</t>
  </si>
  <si>
    <t>21:0145:000129:0001:0001:00</t>
  </si>
  <si>
    <t>037A  :781153:00:------:--</t>
  </si>
  <si>
    <t>21:0441:000153</t>
  </si>
  <si>
    <t>21:0145:000130</t>
  </si>
  <si>
    <t>21:0145:000130:0001:0001:00</t>
  </si>
  <si>
    <t>037A  :781154:00:------:--</t>
  </si>
  <si>
    <t>21:0441:000154</t>
  </si>
  <si>
    <t>21:0145:000131</t>
  </si>
  <si>
    <t>21:0145:000131:0001:0001:00</t>
  </si>
  <si>
    <t>037A  :781155:00:------:--</t>
  </si>
  <si>
    <t>21:0441:000155</t>
  </si>
  <si>
    <t>21:0145:000132</t>
  </si>
  <si>
    <t>21:0145:000132:0001:0001:00</t>
  </si>
  <si>
    <t>037A  :781156:00:------:--</t>
  </si>
  <si>
    <t>21:0441:000156</t>
  </si>
  <si>
    <t>21:0145:000133</t>
  </si>
  <si>
    <t>21:0145:000133:0001:0001:00</t>
  </si>
  <si>
    <t>037A  :781157:00:------:--</t>
  </si>
  <si>
    <t>21:0441:000157</t>
  </si>
  <si>
    <t>21:0145:000134</t>
  </si>
  <si>
    <t>21:0145:000134:0001:0001:00</t>
  </si>
  <si>
    <t>037A  :781158:00:------:--</t>
  </si>
  <si>
    <t>21:0441:000158</t>
  </si>
  <si>
    <t>21:0145:000135</t>
  </si>
  <si>
    <t>21:0145:000135:0001:0001:00</t>
  </si>
  <si>
    <t>037A  :781159:00:------:--</t>
  </si>
  <si>
    <t>21:0441:000159</t>
  </si>
  <si>
    <t>21:0145:000136</t>
  </si>
  <si>
    <t>21:0145:000136:0001:0001:00</t>
  </si>
  <si>
    <t>037A  :781160:9G:------:--</t>
  </si>
  <si>
    <t>21:0441:000160</t>
  </si>
  <si>
    <t>037A  :781161:80:781168:10</t>
  </si>
  <si>
    <t>21:0441:000161</t>
  </si>
  <si>
    <t>21:0145:000142</t>
  </si>
  <si>
    <t>21:0145:000142:0001:0001:02</t>
  </si>
  <si>
    <t>037A  :781162:00:------:--</t>
  </si>
  <si>
    <t>21:0441:000162</t>
  </si>
  <si>
    <t>21:0145:000137</t>
  </si>
  <si>
    <t>21:0145:000137:0001:0001:00</t>
  </si>
  <si>
    <t>037A  :781163:00:------:--</t>
  </si>
  <si>
    <t>21:0441:000163</t>
  </si>
  <si>
    <t>21:0145:000138</t>
  </si>
  <si>
    <t>21:0145:000138:0001:0001:00</t>
  </si>
  <si>
    <t>037A  :781164:9G:------:--</t>
  </si>
  <si>
    <t>21:0441:000164</t>
  </si>
  <si>
    <t>037A  :781165:00:------:--</t>
  </si>
  <si>
    <t>21:0441:000165</t>
  </si>
  <si>
    <t>21:0145:000139</t>
  </si>
  <si>
    <t>21:0145:000139:0001:0001:00</t>
  </si>
  <si>
    <t>037A  :781166:00:------:--</t>
  </si>
  <si>
    <t>21:0441:000166</t>
  </si>
  <si>
    <t>21:0145:000140</t>
  </si>
  <si>
    <t>21:0145:000140:0001:0001:00</t>
  </si>
  <si>
    <t>037A  :781167:70:781168:10</t>
  </si>
  <si>
    <t>21:0441:000167</t>
  </si>
  <si>
    <t>21:0145:000141</t>
  </si>
  <si>
    <t>21:0145:000141:0001:0001:00</t>
  </si>
  <si>
    <t>037A  :781168:10:------:--</t>
  </si>
  <si>
    <t>21:0441:000168</t>
  </si>
  <si>
    <t>21:0145:000142:0001:0001:01</t>
  </si>
  <si>
    <t>037A  :781169:20:781168:10</t>
  </si>
  <si>
    <t>21:0441:000169</t>
  </si>
  <si>
    <t>21:0145:000142:0002:0001:00</t>
  </si>
  <si>
    <t>037A  :781170:00:------:--</t>
  </si>
  <si>
    <t>21:0441:000170</t>
  </si>
  <si>
    <t>21:0145:000143</t>
  </si>
  <si>
    <t>21:0145:000143:0001:0001:00</t>
  </si>
  <si>
    <t>037A  :781171:00:------:--</t>
  </si>
  <si>
    <t>21:0441:000171</t>
  </si>
  <si>
    <t>21:0145:000144</t>
  </si>
  <si>
    <t>21:0145:000144:0001:0001:00</t>
  </si>
  <si>
    <t>037A  :781172:00:------:--</t>
  </si>
  <si>
    <t>21:0441:000172</t>
  </si>
  <si>
    <t>21:0145:000145</t>
  </si>
  <si>
    <t>21:0145:000145:0001:0001:00</t>
  </si>
  <si>
    <t>037A  :781173:00:------:--</t>
  </si>
  <si>
    <t>21:0441:000173</t>
  </si>
  <si>
    <t>21:0145:000146</t>
  </si>
  <si>
    <t>21:0145:000146:0001:0001:00</t>
  </si>
  <si>
    <t>037A  :781174:00:------:--</t>
  </si>
  <si>
    <t>21:0441:000174</t>
  </si>
  <si>
    <t>21:0145:000147</t>
  </si>
  <si>
    <t>21:0145:000147:0001:0001:00</t>
  </si>
  <si>
    <t>037A  :781175:00:------:--</t>
  </si>
  <si>
    <t>21:0441:000175</t>
  </si>
  <si>
    <t>21:0145:000148</t>
  </si>
  <si>
    <t>21:0145:000148:0001:0001:00</t>
  </si>
  <si>
    <t>037A  :781176:00:------:--</t>
  </si>
  <si>
    <t>21:0441:000176</t>
  </si>
  <si>
    <t>21:0145:000149</t>
  </si>
  <si>
    <t>21:0145:000149:0001:0001:00</t>
  </si>
  <si>
    <t>037A  :781177:00:------:--</t>
  </si>
  <si>
    <t>21:0441:000177</t>
  </si>
  <si>
    <t>21:0145:000150</t>
  </si>
  <si>
    <t>21:0145:000150:0001:0001:00</t>
  </si>
  <si>
    <t>037A  :781178:00:------:--</t>
  </si>
  <si>
    <t>21:0441:000178</t>
  </si>
  <si>
    <t>21:0145:000151</t>
  </si>
  <si>
    <t>21:0145:000151:0001:0001:00</t>
  </si>
  <si>
    <t>037A  :781179:00:------:--</t>
  </si>
  <si>
    <t>21:0441:000179</t>
  </si>
  <si>
    <t>21:0145:000152</t>
  </si>
  <si>
    <t>21:0145:000152:0001:0001:00</t>
  </si>
  <si>
    <t>037A  :781180:00:------:--</t>
  </si>
  <si>
    <t>21:0441:000180</t>
  </si>
  <si>
    <t>21:0145:000153</t>
  </si>
  <si>
    <t>21:0145:000153:0001:0001:00</t>
  </si>
  <si>
    <t>037A  :781181:80:781184:10</t>
  </si>
  <si>
    <t>21:0441:000181</t>
  </si>
  <si>
    <t>21:0145:000156</t>
  </si>
  <si>
    <t>21:0145:000156:0001:0001:02</t>
  </si>
  <si>
    <t>037A  :781182:00:------:--</t>
  </si>
  <si>
    <t>21:0441:000182</t>
  </si>
  <si>
    <t>21:0145:000154</t>
  </si>
  <si>
    <t>21:0145:000154:0001:0001:00</t>
  </si>
  <si>
    <t>037A  :781183:70:781184:10</t>
  </si>
  <si>
    <t>21:0441:000183</t>
  </si>
  <si>
    <t>21:0145:000155</t>
  </si>
  <si>
    <t>21:0145:000155:0001:0001:00</t>
  </si>
  <si>
    <t>037A  :781184:10:------:--</t>
  </si>
  <si>
    <t>21:0441:000184</t>
  </si>
  <si>
    <t>21:0145:000156:0001:0001:01</t>
  </si>
  <si>
    <t>037A  :781185:9F:------:--</t>
  </si>
  <si>
    <t>21:0441:000185</t>
  </si>
  <si>
    <t>037A  :781186:20:781184:10</t>
  </si>
  <si>
    <t>21:0441:000186</t>
  </si>
  <si>
    <t>21:0145:000156:0002:0001:00</t>
  </si>
  <si>
    <t>037A  :781187:00:------:--</t>
  </si>
  <si>
    <t>21:0441:000187</t>
  </si>
  <si>
    <t>21:0145:000157</t>
  </si>
  <si>
    <t>21:0145:000157:0001:0001:00</t>
  </si>
  <si>
    <t>037A  :781188:00:------:--</t>
  </si>
  <si>
    <t>21:0441:000188</t>
  </si>
  <si>
    <t>21:0145:000158</t>
  </si>
  <si>
    <t>21:0145:000158:0001:0001:00</t>
  </si>
  <si>
    <t>037A  :781189:00:------:--</t>
  </si>
  <si>
    <t>21:0441:000189</t>
  </si>
  <si>
    <t>21:0145:000159</t>
  </si>
  <si>
    <t>21:0145:000159:0001:0001:00</t>
  </si>
  <si>
    <t>037A  :781190:00:------:--</t>
  </si>
  <si>
    <t>21:0441:000190</t>
  </si>
  <si>
    <t>21:0145:000160</t>
  </si>
  <si>
    <t>21:0145:000160:0001:0001:00</t>
  </si>
  <si>
    <t>037A  :781191:00:------:--</t>
  </si>
  <si>
    <t>21:0441:000191</t>
  </si>
  <si>
    <t>21:0145:000161</t>
  </si>
  <si>
    <t>21:0145:000161:0001:0001:00</t>
  </si>
  <si>
    <t>037A  :781192:00:------:--</t>
  </si>
  <si>
    <t>21:0441:000192</t>
  </si>
  <si>
    <t>21:0145:000162</t>
  </si>
  <si>
    <t>21:0145:000162:0001:0001:00</t>
  </si>
  <si>
    <t>037A  :781193:00:------:--</t>
  </si>
  <si>
    <t>21:0441:000193</t>
  </si>
  <si>
    <t>21:0145:000163</t>
  </si>
  <si>
    <t>21:0145:000163:0001:0001:00</t>
  </si>
  <si>
    <t>037A  :781194:00:------:--</t>
  </si>
  <si>
    <t>21:0441:000194</t>
  </si>
  <si>
    <t>21:0145:000164</t>
  </si>
  <si>
    <t>21:0145:000164:0001:0001:00</t>
  </si>
  <si>
    <t>037A  :781195:00:------:--</t>
  </si>
  <si>
    <t>21:0441:000195</t>
  </si>
  <si>
    <t>21:0145:000165</t>
  </si>
  <si>
    <t>21:0145:000165:0001:0001:00</t>
  </si>
  <si>
    <t>037A  :781196:00:------:--</t>
  </si>
  <si>
    <t>21:0441:000196</t>
  </si>
  <si>
    <t>21:0145:000166</t>
  </si>
  <si>
    <t>21:0145:000166:0001:0001:00</t>
  </si>
  <si>
    <t>037A  :781197:00:------:--</t>
  </si>
  <si>
    <t>21:0441:000197</t>
  </si>
  <si>
    <t>21:0145:000167</t>
  </si>
  <si>
    <t>21:0145:000167:0001:0001:00</t>
  </si>
  <si>
    <t>037A  :781198:00:------:--</t>
  </si>
  <si>
    <t>21:0441:000198</t>
  </si>
  <si>
    <t>21:0145:000168</t>
  </si>
  <si>
    <t>21:0145:000168:0001:0001:00</t>
  </si>
  <si>
    <t>037A  :781199:00:------:--</t>
  </si>
  <si>
    <t>21:0441:000199</t>
  </si>
  <si>
    <t>21:0145:000169</t>
  </si>
  <si>
    <t>21:0145:000169:0001:0001:00</t>
  </si>
  <si>
    <t>037A  :781200:00:------:--</t>
  </si>
  <si>
    <t>21:0441:000200</t>
  </si>
  <si>
    <t>21:0145:000170</t>
  </si>
  <si>
    <t>21:0145:000170:0001:0001:00</t>
  </si>
  <si>
    <t>037A  :781201:80:781203:10</t>
  </si>
  <si>
    <t>21:0441:000201</t>
  </si>
  <si>
    <t>21:0145:000172</t>
  </si>
  <si>
    <t>21:0145:000172:0001:0001:02</t>
  </si>
  <si>
    <t>037A  :781202:70:781203:10</t>
  </si>
  <si>
    <t>21:0441:000202</t>
  </si>
  <si>
    <t>21:0145:000171</t>
  </si>
  <si>
    <t>21:0145:000171:0001:0001:00</t>
  </si>
  <si>
    <t>037A  :781203:10:------:--</t>
  </si>
  <si>
    <t>21:0441:000203</t>
  </si>
  <si>
    <t>21:0145:000172:0001:0001:01</t>
  </si>
  <si>
    <t>037A  :781204:20:781203:10</t>
  </si>
  <si>
    <t>21:0441:000204</t>
  </si>
  <si>
    <t>21:0145:000172:0002:0001:00</t>
  </si>
  <si>
    <t>037A  :781205:00:------:--</t>
  </si>
  <si>
    <t>21:0441:000205</t>
  </si>
  <si>
    <t>21:0145:000173</t>
  </si>
  <si>
    <t>21:0145:000173:0001:0001:00</t>
  </si>
  <si>
    <t>037A  :781206:00:------:--</t>
  </si>
  <si>
    <t>21:0441:000206</t>
  </si>
  <si>
    <t>21:0145:000174</t>
  </si>
  <si>
    <t>21:0145:000174:0001:0001:00</t>
  </si>
  <si>
    <t>037A  :781207:00:------:--</t>
  </si>
  <si>
    <t>21:0441:000207</t>
  </si>
  <si>
    <t>21:0145:000175</t>
  </si>
  <si>
    <t>21:0145:000175:0001:0001:00</t>
  </si>
  <si>
    <t>037A  :781208:00:------:--</t>
  </si>
  <si>
    <t>21:0441:000208</t>
  </si>
  <si>
    <t>21:0145:000176</t>
  </si>
  <si>
    <t>21:0145:000176:0001:0001:00</t>
  </si>
  <si>
    <t>037A  :781209:00:------:--</t>
  </si>
  <si>
    <t>21:0441:000209</t>
  </si>
  <si>
    <t>21:0145:000177</t>
  </si>
  <si>
    <t>21:0145:000177:0001:0001:00</t>
  </si>
  <si>
    <t>037A  :781210:00:------:--</t>
  </si>
  <si>
    <t>21:0441:000210</t>
  </si>
  <si>
    <t>21:0145:000178</t>
  </si>
  <si>
    <t>21:0145:000178:0001:0001:00</t>
  </si>
  <si>
    <t>037A  :781211:00:------:--</t>
  </si>
  <si>
    <t>21:0441:000211</t>
  </si>
  <si>
    <t>21:0145:000179</t>
  </si>
  <si>
    <t>21:0145:000179:0001:0001:00</t>
  </si>
  <si>
    <t>037A  :781212:00:------:--</t>
  </si>
  <si>
    <t>21:0441:000212</t>
  </si>
  <si>
    <t>21:0145:000180</t>
  </si>
  <si>
    <t>21:0145:000180:0001:0001:00</t>
  </si>
  <si>
    <t>037A  :781213:00:------:--</t>
  </si>
  <si>
    <t>21:0441:000213</t>
  </si>
  <si>
    <t>21:0145:000181</t>
  </si>
  <si>
    <t>21:0145:000181:0001:0001:00</t>
  </si>
  <si>
    <t>037A  :781214:00:------:--</t>
  </si>
  <si>
    <t>21:0441:000214</t>
  </si>
  <si>
    <t>21:0145:000182</t>
  </si>
  <si>
    <t>21:0145:000182:0001:0001:00</t>
  </si>
  <si>
    <t>037A  :781215:00:------:--</t>
  </si>
  <si>
    <t>21:0441:000215</t>
  </si>
  <si>
    <t>21:0145:000183</t>
  </si>
  <si>
    <t>21:0145:000183:0001:0001:00</t>
  </si>
  <si>
    <t>037A  :781216:00:------:--</t>
  </si>
  <si>
    <t>21:0441:000216</t>
  </si>
  <si>
    <t>21:0145:000184</t>
  </si>
  <si>
    <t>21:0145:000184:0001:0001:00</t>
  </si>
  <si>
    <t>037A  :781217:00:------:--</t>
  </si>
  <si>
    <t>21:0441:000217</t>
  </si>
  <si>
    <t>21:0145:000185</t>
  </si>
  <si>
    <t>21:0145:000185:0001:0001:00</t>
  </si>
  <si>
    <t>037A  :781218:9G:------:--</t>
  </si>
  <si>
    <t>21:0441:000218</t>
  </si>
  <si>
    <t>037A  :781219:00:------:--</t>
  </si>
  <si>
    <t>21:0441:000219</t>
  </si>
  <si>
    <t>21:0145:000186</t>
  </si>
  <si>
    <t>21:0145:000186:0001:0001:00</t>
  </si>
  <si>
    <t>037A  :781220:00:------:--</t>
  </si>
  <si>
    <t>21:0441:000220</t>
  </si>
  <si>
    <t>21:0145:000187</t>
  </si>
  <si>
    <t>21:0145:000187:0001:0001:00</t>
  </si>
  <si>
    <t>037A  :781221:80:781223:10</t>
  </si>
  <si>
    <t>21:0441:000221</t>
  </si>
  <si>
    <t>21:0145:000189</t>
  </si>
  <si>
    <t>21:0145:000189:0001:0001:02</t>
  </si>
  <si>
    <t>037A  :781222:70:781223:10</t>
  </si>
  <si>
    <t>21:0441:000222</t>
  </si>
  <si>
    <t>21:0145:000188</t>
  </si>
  <si>
    <t>21:0145:000188:0001:0001:00</t>
  </si>
  <si>
    <t>037A  :781223:10:------:--</t>
  </si>
  <si>
    <t>21:0441:000223</t>
  </si>
  <si>
    <t>21:0145:000189:0001:0001:01</t>
  </si>
  <si>
    <t>037A  :781224:20:781223:10</t>
  </si>
  <si>
    <t>21:0441:000224</t>
  </si>
  <si>
    <t>21:0145:000189:0002:0001:00</t>
  </si>
  <si>
    <t>037A  :781225:00:------:--</t>
  </si>
  <si>
    <t>21:0441:000225</t>
  </si>
  <si>
    <t>21:0145:000190</t>
  </si>
  <si>
    <t>21:0145:000190:0001:0001:00</t>
  </si>
  <si>
    <t>037A  :781226:9G:------:--</t>
  </si>
  <si>
    <t>21:0441:000226</t>
  </si>
  <si>
    <t>037A  :781227:00:------:--</t>
  </si>
  <si>
    <t>21:0441:000227</t>
  </si>
  <si>
    <t>21:0145:000191</t>
  </si>
  <si>
    <t>21:0145:000191:0001:0001:00</t>
  </si>
  <si>
    <t>037A  :781228:00:------:--</t>
  </si>
  <si>
    <t>21:0441:000228</t>
  </si>
  <si>
    <t>21:0145:000192</t>
  </si>
  <si>
    <t>21:0145:000192:0001:0001:00</t>
  </si>
  <si>
    <t>037A  :781229:00:------:--</t>
  </si>
  <si>
    <t>21:0441:000229</t>
  </si>
  <si>
    <t>21:0145:000193</t>
  </si>
  <si>
    <t>21:0145:000193:0001:0001:00</t>
  </si>
  <si>
    <t>037A  :781230:00:------:--</t>
  </si>
  <si>
    <t>21:0441:000230</t>
  </si>
  <si>
    <t>21:0145:000194</t>
  </si>
  <si>
    <t>21:0145:000194:0001:0001:00</t>
  </si>
  <si>
    <t>037A  :781231:00:------:--</t>
  </si>
  <si>
    <t>21:0441:000231</t>
  </si>
  <si>
    <t>21:0145:000195</t>
  </si>
  <si>
    <t>21:0145:000195:0001:0001:00</t>
  </si>
  <si>
    <t>037A  :781232:00:------:--</t>
  </si>
  <si>
    <t>21:0441:000232</t>
  </si>
  <si>
    <t>21:0145:000196</t>
  </si>
  <si>
    <t>21:0145:000196:0001:0001:00</t>
  </si>
  <si>
    <t>037A  :781233:00:------:--</t>
  </si>
  <si>
    <t>21:0441:000233</t>
  </si>
  <si>
    <t>21:0145:000197</t>
  </si>
  <si>
    <t>21:0145:000197:0001:0001:00</t>
  </si>
  <si>
    <t>037A  :781234:00:------:--</t>
  </si>
  <si>
    <t>21:0441:000234</t>
  </si>
  <si>
    <t>21:0145:000198</t>
  </si>
  <si>
    <t>21:0145:000198:0001:0001:00</t>
  </si>
  <si>
    <t>037A  :781235:00:------:--</t>
  </si>
  <si>
    <t>21:0441:000235</t>
  </si>
  <si>
    <t>21:0145:000199</t>
  </si>
  <si>
    <t>21:0145:000199:0001:0001:00</t>
  </si>
  <si>
    <t>037A  :781236:00:------:--</t>
  </si>
  <si>
    <t>21:0441:000236</t>
  </si>
  <si>
    <t>21:0145:000200</t>
  </si>
  <si>
    <t>21:0145:000200:0001:0001:00</t>
  </si>
  <si>
    <t>037A  :781237:00:------:--</t>
  </si>
  <si>
    <t>21:0441:000237</t>
  </si>
  <si>
    <t>21:0145:000201</t>
  </si>
  <si>
    <t>21:0145:000201:0001:0001:00</t>
  </si>
  <si>
    <t>037A  :781238:00:------:--</t>
  </si>
  <si>
    <t>21:0441:000238</t>
  </si>
  <si>
    <t>21:0145:000202</t>
  </si>
  <si>
    <t>21:0145:000202:0001:0001:00</t>
  </si>
  <si>
    <t>037A  :781239:00:------:--</t>
  </si>
  <si>
    <t>21:0441:000239</t>
  </si>
  <si>
    <t>21:0145:000203</t>
  </si>
  <si>
    <t>21:0145:000203:0001:0001:00</t>
  </si>
  <si>
    <t>037A  :781240:00:------:--</t>
  </si>
  <si>
    <t>21:0441:000240</t>
  </si>
  <si>
    <t>21:0145:000204</t>
  </si>
  <si>
    <t>21:0145:000204:0001:0001:00</t>
  </si>
  <si>
    <t>037A  :781241:80:781244:20</t>
  </si>
  <si>
    <t>21:0441:000241</t>
  </si>
  <si>
    <t>21:0145:000206</t>
  </si>
  <si>
    <t>21:0145:000206:0002:0001:02</t>
  </si>
  <si>
    <t>037A  :781242:70:781243:10</t>
  </si>
  <si>
    <t>21:0441:000242</t>
  </si>
  <si>
    <t>21:0145:000205</t>
  </si>
  <si>
    <t>21:0145:000205:0001:0001:00</t>
  </si>
  <si>
    <t>037A  :781243:10:------:--</t>
  </si>
  <si>
    <t>21:0441:000243</t>
  </si>
  <si>
    <t>21:0145:000206:0001:0001:00</t>
  </si>
  <si>
    <t>037A  :781244:20:781243:10</t>
  </si>
  <si>
    <t>21:0441:000244</t>
  </si>
  <si>
    <t>21:0145:000206:0002:0001:01</t>
  </si>
  <si>
    <t>037A  :781245:00:------:--</t>
  </si>
  <si>
    <t>21:0441:000245</t>
  </si>
  <si>
    <t>21:0145:000207</t>
  </si>
  <si>
    <t>21:0145:000207:0001:0001:00</t>
  </si>
  <si>
    <t>037A  :781246:00:------:--</t>
  </si>
  <si>
    <t>21:0441:000246</t>
  </si>
  <si>
    <t>21:0145:000208</t>
  </si>
  <si>
    <t>21:0145:000208:0001:0001:00</t>
  </si>
  <si>
    <t>037A  :781247:00:------:--</t>
  </si>
  <si>
    <t>21:0441:000247</t>
  </si>
  <si>
    <t>21:0145:000209</t>
  </si>
  <si>
    <t>21:0145:000209:0001:0001:00</t>
  </si>
  <si>
    <t>037A  :781248:00:------:--</t>
  </si>
  <si>
    <t>21:0441:000248</t>
  </si>
  <si>
    <t>21:0145:000210</t>
  </si>
  <si>
    <t>21:0145:000210:0001:0001:00</t>
  </si>
  <si>
    <t>037A  :781249:00:------:--</t>
  </si>
  <si>
    <t>21:0441:000249</t>
  </si>
  <si>
    <t>21:0145:000211</t>
  </si>
  <si>
    <t>21:0145:000211:0001:0001:00</t>
  </si>
  <si>
    <t>037A  :781250:00:------:--</t>
  </si>
  <si>
    <t>21:0441:000250</t>
  </si>
  <si>
    <t>21:0145:000212</t>
  </si>
  <si>
    <t>21:0145:000212:0001:0001:00</t>
  </si>
  <si>
    <t>037A  :781251:00:------:--</t>
  </si>
  <si>
    <t>21:0441:000251</t>
  </si>
  <si>
    <t>21:0145:000213</t>
  </si>
  <si>
    <t>21:0145:000213:0001:0001:00</t>
  </si>
  <si>
    <t>037A  :781252:00:------:--</t>
  </si>
  <si>
    <t>21:0441:000252</t>
  </si>
  <si>
    <t>21:0145:000214</t>
  </si>
  <si>
    <t>21:0145:000214:0001:0001:00</t>
  </si>
  <si>
    <t>037A  :781253:00:------:--</t>
  </si>
  <si>
    <t>21:0441:000253</t>
  </si>
  <si>
    <t>21:0145:000215</t>
  </si>
  <si>
    <t>21:0145:000215:0001:0001:00</t>
  </si>
  <si>
    <t>037A  :781254:9H:------:--</t>
  </si>
  <si>
    <t>21:0441:000254</t>
  </si>
  <si>
    <t>037A  :781255:00:------:--</t>
  </si>
  <si>
    <t>21:0441:000255</t>
  </si>
  <si>
    <t>21:0145:000216</t>
  </si>
  <si>
    <t>21:0145:000216:0001:0001:00</t>
  </si>
  <si>
    <t>037A  :781256:00:------:--</t>
  </si>
  <si>
    <t>21:0441:000256</t>
  </si>
  <si>
    <t>21:0145:000217</t>
  </si>
  <si>
    <t>21:0145:000217:0001:0001:00</t>
  </si>
  <si>
    <t>037A  :781257:00:------:--</t>
  </si>
  <si>
    <t>21:0441:000257</t>
  </si>
  <si>
    <t>21:0145:000218</t>
  </si>
  <si>
    <t>21:0145:000218:0001:0001:00</t>
  </si>
  <si>
    <t>037A  :781258:00:------:--</t>
  </si>
  <si>
    <t>21:0441:000258</t>
  </si>
  <si>
    <t>21:0145:000219</t>
  </si>
  <si>
    <t>21:0145:000219:0001:0001:00</t>
  </si>
  <si>
    <t>037A  :781259:00:------:--</t>
  </si>
  <si>
    <t>21:0441:000259</t>
  </si>
  <si>
    <t>21:0145:000220</t>
  </si>
  <si>
    <t>21:0145:000220:0001:0001:00</t>
  </si>
  <si>
    <t>037A  :781260:00:------:--</t>
  </si>
  <si>
    <t>21:0441:000260</t>
  </si>
  <si>
    <t>21:0145:000221</t>
  </si>
  <si>
    <t>21:0145:000221:0001:0001:00</t>
  </si>
  <si>
    <t>037A  :781261:80:781269:10</t>
  </si>
  <si>
    <t>21:0441:000261</t>
  </si>
  <si>
    <t>21:0145:000229</t>
  </si>
  <si>
    <t>21:0145:000229:0001:0001:02</t>
  </si>
  <si>
    <t>037A  :781262:00:------:--</t>
  </si>
  <si>
    <t>21:0441:000262</t>
  </si>
  <si>
    <t>21:0145:000222</t>
  </si>
  <si>
    <t>21:0145:000222:0001:0001:00</t>
  </si>
  <si>
    <t>037A  :781263:00:------:--</t>
  </si>
  <si>
    <t>21:0441:000263</t>
  </si>
  <si>
    <t>21:0145:000223</t>
  </si>
  <si>
    <t>21:0145:000223:0001:0001:00</t>
  </si>
  <si>
    <t>037A  :781264:00:------:--</t>
  </si>
  <si>
    <t>21:0441:000264</t>
  </si>
  <si>
    <t>21:0145:000224</t>
  </si>
  <si>
    <t>21:0145:000224:0001:0001:00</t>
  </si>
  <si>
    <t>037A  :781265:00:------:--</t>
  </si>
  <si>
    <t>21:0441:000265</t>
  </si>
  <si>
    <t>21:0145:000225</t>
  </si>
  <si>
    <t>21:0145:000225:0001:0001:00</t>
  </si>
  <si>
    <t>037A  :781266:00:------:--</t>
  </si>
  <si>
    <t>21:0441:000266</t>
  </si>
  <si>
    <t>21:0145:000226</t>
  </si>
  <si>
    <t>21:0145:000226:0001:0001:00</t>
  </si>
  <si>
    <t>037A  :781267:00:------:--</t>
  </si>
  <si>
    <t>21:0441:000267</t>
  </si>
  <si>
    <t>21:0145:000227</t>
  </si>
  <si>
    <t>21:0145:000227:0001:0001:00</t>
  </si>
  <si>
    <t>037A  :781268:70:781269:10</t>
  </si>
  <si>
    <t>21:0441:000268</t>
  </si>
  <si>
    <t>21:0145:000228</t>
  </si>
  <si>
    <t>21:0145:000228:0001:0001:00</t>
  </si>
  <si>
    <t>037A  :781269:10:------:--</t>
  </si>
  <si>
    <t>21:0441:000269</t>
  </si>
  <si>
    <t>21:0145:000229:0001:0001:01</t>
  </si>
  <si>
    <t>037A  :781270:20:781269:10</t>
  </si>
  <si>
    <t>21:0441:000270</t>
  </si>
  <si>
    <t>21:0145:000229:0002:0001:00</t>
  </si>
  <si>
    <t>037A  :781271:9G:------:--</t>
  </si>
  <si>
    <t>21:0441:000271</t>
  </si>
  <si>
    <t>037A  :781272:00:------:--</t>
  </si>
  <si>
    <t>21:0441:000272</t>
  </si>
  <si>
    <t>21:0145:000230</t>
  </si>
  <si>
    <t>21:0145:000230:0001:0001:00</t>
  </si>
  <si>
    <t>037A  :781273:00:------:--</t>
  </si>
  <si>
    <t>21:0441:000273</t>
  </si>
  <si>
    <t>21:0145:000231</t>
  </si>
  <si>
    <t>21:0145:000231:0001:0001:00</t>
  </si>
  <si>
    <t>037A  :781274:00:------:--</t>
  </si>
  <si>
    <t>21:0441:000274</t>
  </si>
  <si>
    <t>21:0145:000232</t>
  </si>
  <si>
    <t>21:0145:000232:0001:0001:00</t>
  </si>
  <si>
    <t>037A  :781275:00:------:--</t>
  </si>
  <si>
    <t>21:0441:000275</t>
  </si>
  <si>
    <t>21:0145:000233</t>
  </si>
  <si>
    <t>21:0145:000233:0001:0001:00</t>
  </si>
  <si>
    <t>037A  :781276:00:------:--</t>
  </si>
  <si>
    <t>21:0441:000276</t>
  </si>
  <si>
    <t>21:0145:000234</t>
  </si>
  <si>
    <t>21:0145:000234:0001:0001:00</t>
  </si>
  <si>
    <t>037A  :781277:00:------:--</t>
  </si>
  <si>
    <t>21:0441:000277</t>
  </si>
  <si>
    <t>21:0145:000235</t>
  </si>
  <si>
    <t>21:0145:000235:0001:0001:00</t>
  </si>
  <si>
    <t>037A  :781278:00:------:--</t>
  </si>
  <si>
    <t>21:0441:000278</t>
  </si>
  <si>
    <t>21:0145:000236</t>
  </si>
  <si>
    <t>21:0145:000236:0001:0001:00</t>
  </si>
  <si>
    <t>037A  :781279:00:------:--</t>
  </si>
  <si>
    <t>21:0441:000279</t>
  </si>
  <si>
    <t>21:0145:000237</t>
  </si>
  <si>
    <t>21:0145:000237:0001:0001:00</t>
  </si>
  <si>
    <t>037A  :781280:00:------:--</t>
  </si>
  <si>
    <t>21:0441:000280</t>
  </si>
  <si>
    <t>21:0145:000238</t>
  </si>
  <si>
    <t>21:0145:000238:0001:0001:00</t>
  </si>
  <si>
    <t>037A  :781281:80:781292:20</t>
  </si>
  <si>
    <t>21:0441:000281</t>
  </si>
  <si>
    <t>21:0145:000247</t>
  </si>
  <si>
    <t>21:0145:000247:0002:0001:02</t>
  </si>
  <si>
    <t>037A  :781282:00:------:--</t>
  </si>
  <si>
    <t>21:0441:000282</t>
  </si>
  <si>
    <t>21:0145:000239</t>
  </si>
  <si>
    <t>21:0145:000239:0001:0001:00</t>
  </si>
  <si>
    <t>037A  :781283:00:------:--</t>
  </si>
  <si>
    <t>21:0441:000283</t>
  </si>
  <si>
    <t>21:0145:000240</t>
  </si>
  <si>
    <t>21:0145:000240:0001:0001:00</t>
  </si>
  <si>
    <t>037A  :781284:00:------:--</t>
  </si>
  <si>
    <t>21:0441:000284</t>
  </si>
  <si>
    <t>21:0145:000241</t>
  </si>
  <si>
    <t>21:0145:000241:0001:0001:00</t>
  </si>
  <si>
    <t>037A  :781285:00:------:--</t>
  </si>
  <si>
    <t>21:0441:000285</t>
  </si>
  <si>
    <t>21:0145:000242</t>
  </si>
  <si>
    <t>21:0145:000242:0001:0001:00</t>
  </si>
  <si>
    <t>037A  :781286:00:------:--</t>
  </si>
  <si>
    <t>21:0441:000286</t>
  </si>
  <si>
    <t>21:0145:000243</t>
  </si>
  <si>
    <t>21:0145:000243:0001:0001:00</t>
  </si>
  <si>
    <t>037A  :781287:00:------:--</t>
  </si>
  <si>
    <t>21:0441:000287</t>
  </si>
  <si>
    <t>21:0145:000244</t>
  </si>
  <si>
    <t>21:0145:000244:0001:0001:00</t>
  </si>
  <si>
    <t>037A  :781288:00:------:--</t>
  </si>
  <si>
    <t>21:0441:000288</t>
  </si>
  <si>
    <t>21:0145:000245</t>
  </si>
  <si>
    <t>21:0145:000245:0001:0001:00</t>
  </si>
  <si>
    <t>037A  :781289:9B:------:--</t>
  </si>
  <si>
    <t>21:0441:000289</t>
  </si>
  <si>
    <t>037A  :781290:70:781291:10</t>
  </si>
  <si>
    <t>21:0441:000290</t>
  </si>
  <si>
    <t>21:0145:000246</t>
  </si>
  <si>
    <t>21:0145:000246:0001:0001:00</t>
  </si>
  <si>
    <t>037A  :781291:10:------:--</t>
  </si>
  <si>
    <t>21:0441:000291</t>
  </si>
  <si>
    <t>21:0145:000247:0001:0001:00</t>
  </si>
  <si>
    <t>037A  :781292:20:781291:10</t>
  </si>
  <si>
    <t>21:0441:000292</t>
  </si>
  <si>
    <t>21:0145:000247:0002:0001:01</t>
  </si>
  <si>
    <t>037A  :781293:00:------:--</t>
  </si>
  <si>
    <t>21:0441:000293</t>
  </si>
  <si>
    <t>21:0145:000248</t>
  </si>
  <si>
    <t>21:0145:000248:0001:0001:00</t>
  </si>
  <si>
    <t>037A  :781294:00:------:--</t>
  </si>
  <si>
    <t>21:0441:000294</t>
  </si>
  <si>
    <t>21:0145:000249</t>
  </si>
  <si>
    <t>21:0145:000249:0001:0001:00</t>
  </si>
  <si>
    <t>037A  :781295:00:------:--</t>
  </si>
  <si>
    <t>21:0441:000295</t>
  </si>
  <si>
    <t>21:0145:000250</t>
  </si>
  <si>
    <t>21:0145:000250:0001:0001:00</t>
  </si>
  <si>
    <t>037A  :781296:00:------:--</t>
  </si>
  <si>
    <t>21:0441:000296</t>
  </si>
  <si>
    <t>21:0145:000251</t>
  </si>
  <si>
    <t>21:0145:000251:0001:0001:00</t>
  </si>
  <si>
    <t>037A  :781297:00:------:--</t>
  </si>
  <si>
    <t>21:0441:000297</t>
  </si>
  <si>
    <t>21:0145:000252</t>
  </si>
  <si>
    <t>21:0145:000252:0001:0001:00</t>
  </si>
  <si>
    <t>037A  :781298:00:------:--</t>
  </si>
  <si>
    <t>21:0441:000298</t>
  </si>
  <si>
    <t>21:0145:000253</t>
  </si>
  <si>
    <t>21:0145:000253:0001:0001:00</t>
  </si>
  <si>
    <t>037A  :781299:00:------:--</t>
  </si>
  <si>
    <t>21:0441:000299</t>
  </si>
  <si>
    <t>21:0145:000254</t>
  </si>
  <si>
    <t>21:0145:000254:0001:0001:00</t>
  </si>
  <si>
    <t>037A  :781300:00:------:--</t>
  </si>
  <si>
    <t>21:0441:000300</t>
  </si>
  <si>
    <t>21:0145:000255</t>
  </si>
  <si>
    <t>21:0145:000255:0001:0001:00</t>
  </si>
  <si>
    <t>037A  :781301:80:781305:10</t>
  </si>
  <si>
    <t>21:0441:000301</t>
  </si>
  <si>
    <t>21:0145:000259</t>
  </si>
  <si>
    <t>21:0145:000259:0001:0001:02</t>
  </si>
  <si>
    <t>037A  :781302:00:------:--</t>
  </si>
  <si>
    <t>21:0441:000302</t>
  </si>
  <si>
    <t>21:0145:000256</t>
  </si>
  <si>
    <t>21:0145:000256:0001:0001:00</t>
  </si>
  <si>
    <t>037A  :781303:00:------:--</t>
  </si>
  <si>
    <t>21:0441:000303</t>
  </si>
  <si>
    <t>21:0145:000257</t>
  </si>
  <si>
    <t>21:0145:000257:0001:0001:00</t>
  </si>
  <si>
    <t>037A  :781304:70:781305:10</t>
  </si>
  <si>
    <t>21:0441:000304</t>
  </si>
  <si>
    <t>21:0145:000258</t>
  </si>
  <si>
    <t>21:0145:000258:0001:0001:00</t>
  </si>
  <si>
    <t>037A  :781305:10:------:--</t>
  </si>
  <si>
    <t>21:0441:000305</t>
  </si>
  <si>
    <t>21:0145:000259:0001:0001:01</t>
  </si>
  <si>
    <t>037A  :781306:20:781305:10</t>
  </si>
  <si>
    <t>21:0441:000306</t>
  </si>
  <si>
    <t>21:0145:000259:0002:0001:00</t>
  </si>
  <si>
    <t>037A  :781307:00:------:--</t>
  </si>
  <si>
    <t>21:0441:000307</t>
  </si>
  <si>
    <t>21:0145:000260</t>
  </si>
  <si>
    <t>21:0145:000260:0001:0001:00</t>
  </si>
  <si>
    <t>037A  :781308:00:------:--</t>
  </si>
  <si>
    <t>21:0441:000308</t>
  </si>
  <si>
    <t>21:0145:000261</t>
  </si>
  <si>
    <t>21:0145:000261:0001:0001:00</t>
  </si>
  <si>
    <t>037A  :781309:00:------:--</t>
  </si>
  <si>
    <t>21:0441:000309</t>
  </si>
  <si>
    <t>21:0145:000262</t>
  </si>
  <si>
    <t>21:0145:000262:0001:0001:00</t>
  </si>
  <si>
    <t>037A  :781310:00:------:--</t>
  </si>
  <si>
    <t>21:0441:000310</t>
  </si>
  <si>
    <t>21:0145:000263</t>
  </si>
  <si>
    <t>21:0145:000263:0001:0001:00</t>
  </si>
  <si>
    <t>037A  :781311:00:------:--</t>
  </si>
  <si>
    <t>21:0441:000311</t>
  </si>
  <si>
    <t>21:0145:000264</t>
  </si>
  <si>
    <t>21:0145:000264:0001:0001:00</t>
  </si>
  <si>
    <t>037A  :781312:00:------:--</t>
  </si>
  <si>
    <t>21:0441:000312</t>
  </si>
  <si>
    <t>21:0145:000265</t>
  </si>
  <si>
    <t>21:0145:000265:0001:0001:00</t>
  </si>
  <si>
    <t>037A  :781313:9H:------:--</t>
  </si>
  <si>
    <t>21:0441:000313</t>
  </si>
  <si>
    <t>037A  :781314:00:------:--</t>
  </si>
  <si>
    <t>21:0441:000314</t>
  </si>
  <si>
    <t>21:0145:000266</t>
  </si>
  <si>
    <t>21:0145:000266:0001:0001:00</t>
  </si>
  <si>
    <t>037A  :781315:00:------:--</t>
  </si>
  <si>
    <t>21:0441:000315</t>
  </si>
  <si>
    <t>21:0145:000267</t>
  </si>
  <si>
    <t>21:0145:000267:0001:0001:00</t>
  </si>
  <si>
    <t>037A  :781316:00:------:--</t>
  </si>
  <si>
    <t>21:0441:000316</t>
  </si>
  <si>
    <t>21:0145:000268</t>
  </si>
  <si>
    <t>21:0145:000268:0001:0001:00</t>
  </si>
  <si>
    <t>037A  :781317:00:------:--</t>
  </si>
  <si>
    <t>21:0441:000317</t>
  </si>
  <si>
    <t>21:0145:000269</t>
  </si>
  <si>
    <t>21:0145:000269:0001:0001:00</t>
  </si>
  <si>
    <t>037A  :781318:00:------:--</t>
  </si>
  <si>
    <t>21:0441:000318</t>
  </si>
  <si>
    <t>21:0145:000270</t>
  </si>
  <si>
    <t>21:0145:000270:0001:0001:00</t>
  </si>
  <si>
    <t>037A  :781319:00:------:--</t>
  </si>
  <si>
    <t>21:0441:000319</t>
  </si>
  <si>
    <t>21:0145:000271</t>
  </si>
  <si>
    <t>21:0145:000271:0001:0001:00</t>
  </si>
  <si>
    <t>037A  :781320:00:------:--</t>
  </si>
  <si>
    <t>21:0441:000320</t>
  </si>
  <si>
    <t>21:0145:000272</t>
  </si>
  <si>
    <t>21:0145:000272:0001:0001:00</t>
  </si>
  <si>
    <t>037A  :781321:80:781323:10</t>
  </si>
  <si>
    <t>21:0441:000321</t>
  </si>
  <si>
    <t>21:0145:000274</t>
  </si>
  <si>
    <t>21:0145:000274:0001:0001:02</t>
  </si>
  <si>
    <t>037A  :781322:70:781323:10</t>
  </si>
  <si>
    <t>21:0441:000322</t>
  </si>
  <si>
    <t>21:0145:000273</t>
  </si>
  <si>
    <t>21:0145:000273:0001:0001:00</t>
  </si>
  <si>
    <t>037A  :781323:10:------:--</t>
  </si>
  <si>
    <t>21:0441:000323</t>
  </si>
  <si>
    <t>21:0145:000274:0001:0001:01</t>
  </si>
  <si>
    <t>037A  :781324:9B:------:--</t>
  </si>
  <si>
    <t>21:0441:000324</t>
  </si>
  <si>
    <t>037A  :781325:20:781323:10</t>
  </si>
  <si>
    <t>21:0441:000325</t>
  </si>
  <si>
    <t>21:0145:000274:0002:0001:00</t>
  </si>
  <si>
    <t>037A  :781326:00:------:--</t>
  </si>
  <si>
    <t>21:0441:000326</t>
  </si>
  <si>
    <t>21:0145:000275</t>
  </si>
  <si>
    <t>21:0145:000275:0001:0001:00</t>
  </si>
  <si>
    <t>037A  :781327:00:------:--</t>
  </si>
  <si>
    <t>21:0441:000327</t>
  </si>
  <si>
    <t>21:0145:000276</t>
  </si>
  <si>
    <t>21:0145:000276:0001:0001:00</t>
  </si>
  <si>
    <t>037A  :781328:00:------:--</t>
  </si>
  <si>
    <t>21:0441:000328</t>
  </si>
  <si>
    <t>21:0145:000277</t>
  </si>
  <si>
    <t>21:0145:000277:0001:0001:00</t>
  </si>
  <si>
    <t>037A  :781329:00:------:--</t>
  </si>
  <si>
    <t>21:0441:000329</t>
  </si>
  <si>
    <t>21:0145:000278</t>
  </si>
  <si>
    <t>21:0145:000278:0001:0001:00</t>
  </si>
  <si>
    <t>037A  :781330:00:------:--</t>
  </si>
  <si>
    <t>21:0441:000330</t>
  </si>
  <si>
    <t>21:0145:000279</t>
  </si>
  <si>
    <t>21:0145:000279:0001:0001:00</t>
  </si>
  <si>
    <t>037A  :781331:00:------:--</t>
  </si>
  <si>
    <t>21:0441:000331</t>
  </si>
  <si>
    <t>21:0145:000280</t>
  </si>
  <si>
    <t>21:0145:000280:0001:0001:00</t>
  </si>
  <si>
    <t>037A  :781332:00:------:--</t>
  </si>
  <si>
    <t>21:0441:000332</t>
  </si>
  <si>
    <t>21:0145:000281</t>
  </si>
  <si>
    <t>21:0145:000281:0001:0001:00</t>
  </si>
  <si>
    <t>037A  :781333:00:------:--</t>
  </si>
  <si>
    <t>21:0441:000333</t>
  </si>
  <si>
    <t>21:0145:000282</t>
  </si>
  <si>
    <t>21:0145:000282:0001:0001:00</t>
  </si>
  <si>
    <t>037A  :781334:00:------:--</t>
  </si>
  <si>
    <t>21:0441:000334</t>
  </si>
  <si>
    <t>21:0145:000283</t>
  </si>
  <si>
    <t>21:0145:000283:0001:0001:00</t>
  </si>
  <si>
    <t>037A  :781335:00:------:--</t>
  </si>
  <si>
    <t>21:0441:000335</t>
  </si>
  <si>
    <t>21:0145:000284</t>
  </si>
  <si>
    <t>21:0145:000284:0001:0001:00</t>
  </si>
  <si>
    <t>037A  :781336:00:------:--</t>
  </si>
  <si>
    <t>21:0441:000336</t>
  </si>
  <si>
    <t>21:0145:000285</t>
  </si>
  <si>
    <t>21:0145:000285:0001:0001:00</t>
  </si>
  <si>
    <t>037A  :781337:00:------:--</t>
  </si>
  <si>
    <t>21:0441:000337</t>
  </si>
  <si>
    <t>21:0145:000286</t>
  </si>
  <si>
    <t>21:0145:000286:0001:0001:00</t>
  </si>
  <si>
    <t>037A  :781338:00:------:--</t>
  </si>
  <si>
    <t>21:0441:000338</t>
  </si>
  <si>
    <t>21:0145:000287</t>
  </si>
  <si>
    <t>21:0145:000287:0001:0001:00</t>
  </si>
  <si>
    <t>037A  :781339:00:------:--</t>
  </si>
  <si>
    <t>21:0441:000339</t>
  </si>
  <si>
    <t>21:0145:000288</t>
  </si>
  <si>
    <t>21:0145:000288:0001:0001:00</t>
  </si>
  <si>
    <t>037A  :781340:00:------:--</t>
  </si>
  <si>
    <t>21:0441:000340</t>
  </si>
  <si>
    <t>21:0145:000289</t>
  </si>
  <si>
    <t>21:0145:000289:0001:0001:00</t>
  </si>
  <si>
    <t>037A  :781341:80:781343:10</t>
  </si>
  <si>
    <t>21:0441:000341</t>
  </si>
  <si>
    <t>21:0145:000291</t>
  </si>
  <si>
    <t>21:0145:000291:0001:0001:02</t>
  </si>
  <si>
    <t>037A  :781342:70:781343:10</t>
  </si>
  <si>
    <t>21:0441:000342</t>
  </si>
  <si>
    <t>21:0145:000290</t>
  </si>
  <si>
    <t>21:0145:000290:0001:0001:00</t>
  </si>
  <si>
    <t>037A  :781343:10:------:--</t>
  </si>
  <si>
    <t>21:0441:000343</t>
  </si>
  <si>
    <t>21:0145:000291:0001:0001:01</t>
  </si>
  <si>
    <t>037A  :781344:20:781343:10</t>
  </si>
  <si>
    <t>21:0441:000344</t>
  </si>
  <si>
    <t>21:0145:000291:0002:0001:00</t>
  </si>
  <si>
    <t>037A  :781345:00:------:--</t>
  </si>
  <si>
    <t>21:0441:000345</t>
  </si>
  <si>
    <t>21:0145:000292</t>
  </si>
  <si>
    <t>21:0145:000292:0001:0001:00</t>
  </si>
  <si>
    <t>037A  :781346:00:------:--</t>
  </si>
  <si>
    <t>21:0441:000346</t>
  </si>
  <si>
    <t>21:0145:000293</t>
  </si>
  <si>
    <t>21:0145:000293:0001:0001:00</t>
  </si>
  <si>
    <t>037A  :781347:00:------:--</t>
  </si>
  <si>
    <t>21:0441:000347</t>
  </si>
  <si>
    <t>21:0145:000294</t>
  </si>
  <si>
    <t>21:0145:000294:0001:0001:00</t>
  </si>
  <si>
    <t>037A  :781348:00:------:--</t>
  </si>
  <si>
    <t>21:0441:000348</t>
  </si>
  <si>
    <t>21:0145:000295</t>
  </si>
  <si>
    <t>21:0145:000295:0001:0001:00</t>
  </si>
  <si>
    <t>037A  :781349:00:------:--</t>
  </si>
  <si>
    <t>21:0441:000349</t>
  </si>
  <si>
    <t>21:0145:000296</t>
  </si>
  <si>
    <t>21:0145:000296:0001:0001:00</t>
  </si>
  <si>
    <t>037A  :781350:00:------:--</t>
  </si>
  <si>
    <t>21:0441:000350</t>
  </si>
  <si>
    <t>21:0145:000297</t>
  </si>
  <si>
    <t>21:0145:000297:0001:0001:00</t>
  </si>
  <si>
    <t>037A  :781351:00:------:--</t>
  </si>
  <si>
    <t>21:0441:000351</t>
  </si>
  <si>
    <t>21:0145:000298</t>
  </si>
  <si>
    <t>21:0145:000298:0001:0001:00</t>
  </si>
  <si>
    <t>037A  :781352:00:------:--</t>
  </si>
  <si>
    <t>21:0441:000352</t>
  </si>
  <si>
    <t>21:0145:000299</t>
  </si>
  <si>
    <t>21:0145:000299:0001:0001:00</t>
  </si>
  <si>
    <t>037A  :781353:00:------:--</t>
  </si>
  <si>
    <t>21:0441:000353</t>
  </si>
  <si>
    <t>21:0145:000300</t>
  </si>
  <si>
    <t>21:0145:000300:0001:0001:00</t>
  </si>
  <si>
    <t>037A  :781354:9B:------:--</t>
  </si>
  <si>
    <t>21:0441:000354</t>
  </si>
  <si>
    <t>037A  :781355:00:------:--</t>
  </si>
  <si>
    <t>21:0441:000355</t>
  </si>
  <si>
    <t>21:0145:000301</t>
  </si>
  <si>
    <t>21:0145:000301:0001:0001:00</t>
  </si>
  <si>
    <t>037A  :781356:00:------:--</t>
  </si>
  <si>
    <t>21:0441:000356</t>
  </si>
  <si>
    <t>21:0145:000302</t>
  </si>
  <si>
    <t>21:0145:000302:0001:0001:00</t>
  </si>
  <si>
    <t>037A  :781357:00:------:--</t>
  </si>
  <si>
    <t>21:0441:000357</t>
  </si>
  <si>
    <t>21:0145:000303</t>
  </si>
  <si>
    <t>21:0145:000303:0001:0001:00</t>
  </si>
  <si>
    <t>037A  :781358:00:------:--</t>
  </si>
  <si>
    <t>21:0441:000358</t>
  </si>
  <si>
    <t>21:0145:000304</t>
  </si>
  <si>
    <t>21:0145:000304:0001:0001:00</t>
  </si>
  <si>
    <t>037A  :781359:00:------:--</t>
  </si>
  <si>
    <t>21:0441:000359</t>
  </si>
  <si>
    <t>21:0145:000305</t>
  </si>
  <si>
    <t>21:0145:000305:0001:0001:00</t>
  </si>
  <si>
    <t>037A  :781360:00:------:--</t>
  </si>
  <si>
    <t>21:0441:000360</t>
  </si>
  <si>
    <t>21:0145:000306</t>
  </si>
  <si>
    <t>21:0145:000306:0001:0001:00</t>
  </si>
  <si>
    <t>037A  :781361:80:781366:20</t>
  </si>
  <si>
    <t>21:0441:000361</t>
  </si>
  <si>
    <t>21:0145:000309</t>
  </si>
  <si>
    <t>21:0145:000309:0002:0001:02</t>
  </si>
  <si>
    <t>037A  :781362:00:------:--</t>
  </si>
  <si>
    <t>21:0441:000362</t>
  </si>
  <si>
    <t>21:0145:000307</t>
  </si>
  <si>
    <t>21:0145:000307:0001:0001:00</t>
  </si>
  <si>
    <t>037A  :781363:70:781364:10</t>
  </si>
  <si>
    <t>21:0441:000363</t>
  </si>
  <si>
    <t>21:0145:000308</t>
  </si>
  <si>
    <t>21:0145:000308:0001:0001:00</t>
  </si>
  <si>
    <t>037A  :781364:10:------:--</t>
  </si>
  <si>
    <t>21:0441:000364</t>
  </si>
  <si>
    <t>21:0145:000309:0001:0001:00</t>
  </si>
  <si>
    <t>037A  :781365:9G:------:--</t>
  </si>
  <si>
    <t>21:0441:000365</t>
  </si>
  <si>
    <t>037A  :781366:20:781364:10</t>
  </si>
  <si>
    <t>21:0441:000366</t>
  </si>
  <si>
    <t>21:0145:000309:0002:0001:01</t>
  </si>
  <si>
    <t>037A  :781367:00:------:--</t>
  </si>
  <si>
    <t>21:0441:000367</t>
  </si>
  <si>
    <t>21:0145:000310</t>
  </si>
  <si>
    <t>21:0145:000310:0001:0001:00</t>
  </si>
  <si>
    <t>037A  :781368:00:------:--</t>
  </si>
  <si>
    <t>21:0441:000368</t>
  </si>
  <si>
    <t>21:0145:000311</t>
  </si>
  <si>
    <t>21:0145:000311:0001:0001:00</t>
  </si>
  <si>
    <t>037A  :781369:00:------:--</t>
  </si>
  <si>
    <t>21:0441:000369</t>
  </si>
  <si>
    <t>21:0145:000312</t>
  </si>
  <si>
    <t>21:0145:000312:0001:0001:00</t>
  </si>
  <si>
    <t>037A  :781370:00:------:--</t>
  </si>
  <si>
    <t>21:0441:000370</t>
  </si>
  <si>
    <t>21:0145:000313</t>
  </si>
  <si>
    <t>21:0145:000313:0001:0001:00</t>
  </si>
  <si>
    <t>037A  :781371:00:------:--</t>
  </si>
  <si>
    <t>21:0441:000371</t>
  </si>
  <si>
    <t>21:0145:000314</t>
  </si>
  <si>
    <t>21:0145:000314:0001:0001:00</t>
  </si>
  <si>
    <t>037A  :781372:00:------:--</t>
  </si>
  <si>
    <t>21:0441:000372</t>
  </si>
  <si>
    <t>21:0145:000315</t>
  </si>
  <si>
    <t>21:0145:000315:0001:0001:00</t>
  </si>
  <si>
    <t>037A  :781373:00:------:--</t>
  </si>
  <si>
    <t>21:0441:000373</t>
  </si>
  <si>
    <t>21:0145:000316</t>
  </si>
  <si>
    <t>21:0145:000316:0001:0001:00</t>
  </si>
  <si>
    <t>037A  :781374:00:------:--</t>
  </si>
  <si>
    <t>21:0441:000374</t>
  </si>
  <si>
    <t>21:0145:000317</t>
  </si>
  <si>
    <t>21:0145:000317:0001:0001:00</t>
  </si>
  <si>
    <t>037A  :781375:00:------:--</t>
  </si>
  <si>
    <t>21:0441:000375</t>
  </si>
  <si>
    <t>21:0145:000318</t>
  </si>
  <si>
    <t>21:0145:000318:0001:0001:00</t>
  </si>
  <si>
    <t>037A  :781376:00:------:--</t>
  </si>
  <si>
    <t>21:0441:000376</t>
  </si>
  <si>
    <t>21:0145:000319</t>
  </si>
  <si>
    <t>21:0145:000319:0001:0001:00</t>
  </si>
  <si>
    <t>037A  :781377:00:------:--</t>
  </si>
  <si>
    <t>21:0441:000377</t>
  </si>
  <si>
    <t>21:0145:000320</t>
  </si>
  <si>
    <t>21:0145:000320:0001:0001:00</t>
  </si>
  <si>
    <t>037A  :781378:00:------:--</t>
  </si>
  <si>
    <t>21:0441:000378</t>
  </si>
  <si>
    <t>21:0145:000321</t>
  </si>
  <si>
    <t>21:0145:000321:0001:0001:00</t>
  </si>
  <si>
    <t>037A  :781379:00:------:--</t>
  </si>
  <si>
    <t>21:0441:000379</t>
  </si>
  <si>
    <t>21:0145:000322</t>
  </si>
  <si>
    <t>21:0145:000322:0001:0001:00</t>
  </si>
  <si>
    <t>037A  :781380:00:------:--</t>
  </si>
  <si>
    <t>21:0441:000380</t>
  </si>
  <si>
    <t>21:0145:000323</t>
  </si>
  <si>
    <t>21:0145:000323:0001:0001:00</t>
  </si>
  <si>
    <t>037A  :781381:80:781383:10</t>
  </si>
  <si>
    <t>21:0441:000381</t>
  </si>
  <si>
    <t>21:0145:000325</t>
  </si>
  <si>
    <t>21:0145:000325:0001:0001:02</t>
  </si>
  <si>
    <t>037A  :781382:70:781383:10</t>
  </si>
  <si>
    <t>21:0441:000382</t>
  </si>
  <si>
    <t>21:0145:000324</t>
  </si>
  <si>
    <t>21:0145:000324:0001:0001:00</t>
  </si>
  <si>
    <t>037A  :781383:10:------:--</t>
  </si>
  <si>
    <t>21:0441:000383</t>
  </si>
  <si>
    <t>21:0145:000325:0001:0001:01</t>
  </si>
  <si>
    <t>037A  :781384:20:781383:10</t>
  </si>
  <si>
    <t>21:0441:000384</t>
  </si>
  <si>
    <t>21:0145:000325:0002:0001:00</t>
  </si>
  <si>
    <t>037A  :781385:00:------:--</t>
  </si>
  <si>
    <t>21:0441:000385</t>
  </si>
  <si>
    <t>21:0145:000326</t>
  </si>
  <si>
    <t>21:0145:000326:0001:0001:00</t>
  </si>
  <si>
    <t>037A  :781386:00:------:--</t>
  </si>
  <si>
    <t>21:0441:000386</t>
  </si>
  <si>
    <t>21:0145:000327</t>
  </si>
  <si>
    <t>21:0145:000327:0001:0001:00</t>
  </si>
  <si>
    <t>037A  :781387:00:------:--</t>
  </si>
  <si>
    <t>21:0441:000387</t>
  </si>
  <si>
    <t>21:0145:000328</t>
  </si>
  <si>
    <t>21:0145:000328:0001:0001:00</t>
  </si>
  <si>
    <t>037A  :781388:00:------:--</t>
  </si>
  <si>
    <t>21:0441:000388</t>
  </si>
  <si>
    <t>21:0145:000329</t>
  </si>
  <si>
    <t>21:0145:000329:0001:0001:00</t>
  </si>
  <si>
    <t>037A  :781389:00:------:--</t>
  </si>
  <si>
    <t>21:0441:000389</t>
  </si>
  <si>
    <t>21:0145:000330</t>
  </si>
  <si>
    <t>21:0145:000330:0001:0001:00</t>
  </si>
  <si>
    <t>037A  :781390:00:------:--</t>
  </si>
  <si>
    <t>21:0441:000390</t>
  </si>
  <si>
    <t>21:0145:000331</t>
  </si>
  <si>
    <t>21:0145:000331:0001:0001:00</t>
  </si>
  <si>
    <t>037A  :781391:00:------:--</t>
  </si>
  <si>
    <t>21:0441:000391</t>
  </si>
  <si>
    <t>21:0145:000332</t>
  </si>
  <si>
    <t>21:0145:000332:0001:0001:00</t>
  </si>
  <si>
    <t>037A  :781392:00:------:--</t>
  </si>
  <si>
    <t>21:0441:000392</t>
  </si>
  <si>
    <t>21:0145:000333</t>
  </si>
  <si>
    <t>21:0145:000333:0001:0001:00</t>
  </si>
  <si>
    <t>037A  :781393:9F:------:--</t>
  </si>
  <si>
    <t>21:0441:000393</t>
  </si>
  <si>
    <t>037A  :781394:00:------:--</t>
  </si>
  <si>
    <t>21:0441:000394</t>
  </si>
  <si>
    <t>21:0145:000334</t>
  </si>
  <si>
    <t>21:0145:000334:0001:0001:00</t>
  </si>
  <si>
    <t>037A  :781395:00:------:--</t>
  </si>
  <si>
    <t>21:0441:000395</t>
  </si>
  <si>
    <t>21:0145:000335</t>
  </si>
  <si>
    <t>21:0145:000335:0001:0001:00</t>
  </si>
  <si>
    <t>037A  :781396:00:------:--</t>
  </si>
  <si>
    <t>21:0441:000396</t>
  </si>
  <si>
    <t>21:0145:000336</t>
  </si>
  <si>
    <t>21:0145:000336:0001:0001:00</t>
  </si>
  <si>
    <t>037A  :781397:00:------:--</t>
  </si>
  <si>
    <t>21:0441:000397</t>
  </si>
  <si>
    <t>21:0145:000337</t>
  </si>
  <si>
    <t>21:0145:000337:0001:0001:00</t>
  </si>
  <si>
    <t>037A  :781398:00:------:--</t>
  </si>
  <si>
    <t>21:0441:000398</t>
  </si>
  <si>
    <t>21:0145:000338</t>
  </si>
  <si>
    <t>21:0145:000338:0001:0001:00</t>
  </si>
  <si>
    <t>037A  :781399:00:------:--</t>
  </si>
  <si>
    <t>21:0441:000399</t>
  </si>
  <si>
    <t>21:0145:000339</t>
  </si>
  <si>
    <t>21:0145:000339:0001:0001:00</t>
  </si>
  <si>
    <t>037A  :781400:00:------:--</t>
  </si>
  <si>
    <t>21:0441:000400</t>
  </si>
  <si>
    <t>21:0145:000340</t>
  </si>
  <si>
    <t>21:0145:000340:0001:0001:00</t>
  </si>
  <si>
    <t>037A  :781401:80:781405:20</t>
  </si>
  <si>
    <t>21:0441:000401</t>
  </si>
  <si>
    <t>21:0145:000343</t>
  </si>
  <si>
    <t>21:0145:000343:0002:0001:02</t>
  </si>
  <si>
    <t>037A  :781402:00:------:--</t>
  </si>
  <si>
    <t>21:0441:000402</t>
  </si>
  <si>
    <t>21:0145:000341</t>
  </si>
  <si>
    <t>21:0145:000341:0001:0001:00</t>
  </si>
  <si>
    <t>037A  :781403:70:781404:10</t>
  </si>
  <si>
    <t>21:0441:000403</t>
  </si>
  <si>
    <t>21:0145:000342</t>
  </si>
  <si>
    <t>21:0145:000342:0001:0001:00</t>
  </si>
  <si>
    <t>037A  :781404:10:------:--</t>
  </si>
  <si>
    <t>21:0441:000404</t>
  </si>
  <si>
    <t>21:0145:000343:0001:0001:00</t>
  </si>
  <si>
    <t>037A  :781405:20:781404:10</t>
  </si>
  <si>
    <t>21:0441:000405</t>
  </si>
  <si>
    <t>21:0145:000343:0002:0001:01</t>
  </si>
  <si>
    <t>037A  :781406:00:------:--</t>
  </si>
  <si>
    <t>21:0441:000406</t>
  </si>
  <si>
    <t>21:0145:000344</t>
  </si>
  <si>
    <t>21:0145:000344:0001:0001:00</t>
  </si>
  <si>
    <t>037A  :781407:00:------:--</t>
  </si>
  <si>
    <t>21:0441:000407</t>
  </si>
  <si>
    <t>21:0145:000345</t>
  </si>
  <si>
    <t>21:0145:000345:0001:0001:00</t>
  </si>
  <si>
    <t>037A  :781408:9F:------:--</t>
  </si>
  <si>
    <t>21:0441:000408</t>
  </si>
  <si>
    <t>037A  :781409:00:------:--</t>
  </si>
  <si>
    <t>21:0441:000409</t>
  </si>
  <si>
    <t>21:0145:000346</t>
  </si>
  <si>
    <t>21:0145:000346:0001:0001:00</t>
  </si>
  <si>
    <t>037A  :781410:00:------:--</t>
  </si>
  <si>
    <t>21:0441:000410</t>
  </si>
  <si>
    <t>21:0145:000347</t>
  </si>
  <si>
    <t>21:0145:000347:0001:0001:00</t>
  </si>
  <si>
    <t>037A  :781411:00:------:--</t>
  </si>
  <si>
    <t>21:0441:000411</t>
  </si>
  <si>
    <t>21:0145:000348</t>
  </si>
  <si>
    <t>21:0145:000348:0001:0001:00</t>
  </si>
  <si>
    <t>037A  :781412:00:------:--</t>
  </si>
  <si>
    <t>21:0441:000412</t>
  </si>
  <si>
    <t>21:0145:000349</t>
  </si>
  <si>
    <t>21:0145:000349:0001:0001:00</t>
  </si>
  <si>
    <t>037A  :781413:00:------:--</t>
  </si>
  <si>
    <t>21:0441:000413</t>
  </si>
  <si>
    <t>21:0145:000350</t>
  </si>
  <si>
    <t>21:0145:000350:0001:0001:00</t>
  </si>
  <si>
    <t>037A  :783001:80:783007:20</t>
  </si>
  <si>
    <t>21:0441:000414</t>
  </si>
  <si>
    <t>21:0145:000354</t>
  </si>
  <si>
    <t>21:0145:000354:0002:0001:02</t>
  </si>
  <si>
    <t>037A  :783002:9H:------:--</t>
  </si>
  <si>
    <t>21:0441:000415</t>
  </si>
  <si>
    <t>037A  :783003:00:------:--</t>
  </si>
  <si>
    <t>21:0441:000416</t>
  </si>
  <si>
    <t>21:0145:000351</t>
  </si>
  <si>
    <t>21:0145:000351:0001:0001:00</t>
  </si>
  <si>
    <t>037A  :783004:00:------:--</t>
  </si>
  <si>
    <t>21:0441:000417</t>
  </si>
  <si>
    <t>21:0145:000352</t>
  </si>
  <si>
    <t>21:0145:000352:0001:0001:00</t>
  </si>
  <si>
    <t>037A  :783005:70:783006:10</t>
  </si>
  <si>
    <t>21:0441:000418</t>
  </si>
  <si>
    <t>21:0145:000353</t>
  </si>
  <si>
    <t>21:0145:000353:0001:0001:00</t>
  </si>
  <si>
    <t>037A  :783006:10:------:--</t>
  </si>
  <si>
    <t>21:0441:000419</t>
  </si>
  <si>
    <t>21:0145:000354:0001:0001:00</t>
  </si>
  <si>
    <t>037A  :783007:20:783006:10</t>
  </si>
  <si>
    <t>21:0441:000420</t>
  </si>
  <si>
    <t>21:0145:000354:0002:0001:01</t>
  </si>
  <si>
    <t>037A  :783008:00:------:--</t>
  </si>
  <si>
    <t>21:0441:000421</t>
  </si>
  <si>
    <t>21:0145:000355</t>
  </si>
  <si>
    <t>21:0145:000355:0001:0001:00</t>
  </si>
  <si>
    <t>037A  :783009:00:------:--</t>
  </si>
  <si>
    <t>21:0441:000422</t>
  </si>
  <si>
    <t>21:0145:000356</t>
  </si>
  <si>
    <t>21:0145:000356:0001:0001:00</t>
  </si>
  <si>
    <t>037A  :783010:00:------:--</t>
  </si>
  <si>
    <t>21:0441:000423</t>
  </si>
  <si>
    <t>21:0145:000357</t>
  </si>
  <si>
    <t>21:0145:000357:0001:0001:00</t>
  </si>
  <si>
    <t>037A  :783011:00:------:--</t>
  </si>
  <si>
    <t>21:0441:000424</t>
  </si>
  <si>
    <t>21:0145:000358</t>
  </si>
  <si>
    <t>21:0145:000358:0001:0001:00</t>
  </si>
  <si>
    <t>037A  :783012:00:------:--</t>
  </si>
  <si>
    <t>21:0441:000425</t>
  </si>
  <si>
    <t>21:0145:000359</t>
  </si>
  <si>
    <t>21:0145:000359:0001:0001:00</t>
  </si>
  <si>
    <t>037A  :783013:00:------:--</t>
  </si>
  <si>
    <t>21:0441:000426</t>
  </si>
  <si>
    <t>21:0145:000360</t>
  </si>
  <si>
    <t>21:0145:000360:0001:0001:00</t>
  </si>
  <si>
    <t>037A  :783014:00:------:--</t>
  </si>
  <si>
    <t>21:0441:000427</t>
  </si>
  <si>
    <t>21:0145:000361</t>
  </si>
  <si>
    <t>21:0145:000361:0001:0001:00</t>
  </si>
  <si>
    <t>037A  :783015:00:------:--</t>
  </si>
  <si>
    <t>21:0441:000428</t>
  </si>
  <si>
    <t>21:0145:000362</t>
  </si>
  <si>
    <t>21:0145:000362:0001:0001:00</t>
  </si>
  <si>
    <t>037A  :783016:00:------:--</t>
  </si>
  <si>
    <t>21:0441:000429</t>
  </si>
  <si>
    <t>21:0145:000363</t>
  </si>
  <si>
    <t>21:0145:000363:0001:0001:00</t>
  </si>
  <si>
    <t>037A  :783017:00:------:--</t>
  </si>
  <si>
    <t>21:0441:000430</t>
  </si>
  <si>
    <t>21:0145:000364</t>
  </si>
  <si>
    <t>21:0145:000364:0001:0001:00</t>
  </si>
  <si>
    <t>037A  :783018:00:------:--</t>
  </si>
  <si>
    <t>21:0441:000431</t>
  </si>
  <si>
    <t>21:0145:000365</t>
  </si>
  <si>
    <t>21:0145:000365:0001:0001:00</t>
  </si>
  <si>
    <t>037A  :783019:00:------:--</t>
  </si>
  <si>
    <t>21:0441:000432</t>
  </si>
  <si>
    <t>21:0145:000366</t>
  </si>
  <si>
    <t>21:0145:000366:0001:0001:00</t>
  </si>
  <si>
    <t>037A  :783020:00:------:--</t>
  </si>
  <si>
    <t>21:0441:000433</t>
  </si>
  <si>
    <t>21:0145:000367</t>
  </si>
  <si>
    <t>21:0145:000367:0001:0001:00</t>
  </si>
  <si>
    <t>037A  :783021:80:783026:10</t>
  </si>
  <si>
    <t>21:0441:000434</t>
  </si>
  <si>
    <t>21:0145:000371</t>
  </si>
  <si>
    <t>21:0145:000371:0001:0001:02</t>
  </si>
  <si>
    <t>037A  :783022:00:------:--</t>
  </si>
  <si>
    <t>21:0441:000435</t>
  </si>
  <si>
    <t>21:0145:000368</t>
  </si>
  <si>
    <t>21:0145:000368:0001:0001:00</t>
  </si>
  <si>
    <t>037A  :783023:00:------:--</t>
  </si>
  <si>
    <t>21:0441:000436</t>
  </si>
  <si>
    <t>21:0145:000369</t>
  </si>
  <si>
    <t>21:0145:000369:0001:0001:00</t>
  </si>
  <si>
    <t>037A  :783024:9F:------:--</t>
  </si>
  <si>
    <t>21:0441:000437</t>
  </si>
  <si>
    <t>037A  :783025:70:783026:10</t>
  </si>
  <si>
    <t>21:0441:000438</t>
  </si>
  <si>
    <t>21:0145:000370</t>
  </si>
  <si>
    <t>21:0145:000370:0001:0001:00</t>
  </si>
  <si>
    <t>037A  :783026:10:------:--</t>
  </si>
  <si>
    <t>21:0441:000439</t>
  </si>
  <si>
    <t>21:0145:000371:0001:0001:01</t>
  </si>
  <si>
    <t>037A  :783027:20:783026:10</t>
  </si>
  <si>
    <t>21:0441:000440</t>
  </si>
  <si>
    <t>21:0145:000371:0002:0001:00</t>
  </si>
  <si>
    <t>037A  :783028:00:------:--</t>
  </si>
  <si>
    <t>21:0441:000441</t>
  </si>
  <si>
    <t>21:0145:000372</t>
  </si>
  <si>
    <t>21:0145:000372:0001:0001:00</t>
  </si>
  <si>
    <t>037A  :783029:00:------:--</t>
  </si>
  <si>
    <t>21:0441:000442</t>
  </si>
  <si>
    <t>21:0145:000373</t>
  </si>
  <si>
    <t>21:0145:000373:0001:0001:00</t>
  </si>
  <si>
    <t>037A  :783030:00:------:--</t>
  </si>
  <si>
    <t>21:0441:000443</t>
  </si>
  <si>
    <t>21:0145:000374</t>
  </si>
  <si>
    <t>21:0145:000374:0001:0001:00</t>
  </si>
  <si>
    <t>037A  :783031:00:------:--</t>
  </si>
  <si>
    <t>21:0441:000444</t>
  </si>
  <si>
    <t>21:0145:000375</t>
  </si>
  <si>
    <t>21:0145:000375:0001:0001:00</t>
  </si>
  <si>
    <t>037A  :783032:00:------:--</t>
  </si>
  <si>
    <t>21:0441:000445</t>
  </si>
  <si>
    <t>21:0145:000376</t>
  </si>
  <si>
    <t>21:0145:000376:0001:0001:00</t>
  </si>
  <si>
    <t>037A  :783033:00:------:--</t>
  </si>
  <si>
    <t>21:0441:000446</t>
  </si>
  <si>
    <t>21:0145:000377</t>
  </si>
  <si>
    <t>21:0145:000377:0001:0001:00</t>
  </si>
  <si>
    <t>037A  :783034:00:------:--</t>
  </si>
  <si>
    <t>21:0441:000447</t>
  </si>
  <si>
    <t>21:0145:000378</t>
  </si>
  <si>
    <t>21:0145:000378:0001:0001:00</t>
  </si>
  <si>
    <t>037A  :783035:00:------:--</t>
  </si>
  <si>
    <t>21:0441:000448</t>
  </si>
  <si>
    <t>21:0145:000379</t>
  </si>
  <si>
    <t>21:0145:000379:0001:0001:00</t>
  </si>
  <si>
    <t>037A  :783036:00:------:--</t>
  </si>
  <si>
    <t>21:0441:000449</t>
  </si>
  <si>
    <t>21:0145:000380</t>
  </si>
  <si>
    <t>21:0145:000380:0001:0001:00</t>
  </si>
  <si>
    <t>037A  :783037:00:------:--</t>
  </si>
  <si>
    <t>21:0441:000450</t>
  </si>
  <si>
    <t>21:0145:000381</t>
  </si>
  <si>
    <t>21:0145:000381:0001:0001:00</t>
  </si>
  <si>
    <t>037A  :783038:00:------:--</t>
  </si>
  <si>
    <t>21:0441:000451</t>
  </si>
  <si>
    <t>21:0145:000382</t>
  </si>
  <si>
    <t>21:0145:000382:0001:0001:00</t>
  </si>
  <si>
    <t>037A  :783039:00:------:--</t>
  </si>
  <si>
    <t>21:0441:000452</t>
  </si>
  <si>
    <t>21:0145:000383</t>
  </si>
  <si>
    <t>21:0145:000383:0001:0001:00</t>
  </si>
  <si>
    <t>037A  :783040:00:------:--</t>
  </si>
  <si>
    <t>21:0441:000453</t>
  </si>
  <si>
    <t>21:0145:000384</t>
  </si>
  <si>
    <t>21:0145:000384:0001:0001:00</t>
  </si>
  <si>
    <t>037A  :783041:80:783046:10</t>
  </si>
  <si>
    <t>21:0441:000454</t>
  </si>
  <si>
    <t>21:0145:000389</t>
  </si>
  <si>
    <t>21:0145:000389:0001:0001:02</t>
  </si>
  <si>
    <t>037A  :783042:00:------:--</t>
  </si>
  <si>
    <t>21:0441:000455</t>
  </si>
  <si>
    <t>21:0145:000385</t>
  </si>
  <si>
    <t>21:0145:000385:0001:0001:00</t>
  </si>
  <si>
    <t>037A  :783043:00:------:--</t>
  </si>
  <si>
    <t>21:0441:000456</t>
  </si>
  <si>
    <t>21:0145:000386</t>
  </si>
  <si>
    <t>21:0145:000386:0001:0001:00</t>
  </si>
  <si>
    <t>037A  :783044:00:------:--</t>
  </si>
  <si>
    <t>21:0441:000457</t>
  </si>
  <si>
    <t>21:0145:000387</t>
  </si>
  <si>
    <t>21:0145:000387:0001:0001:00</t>
  </si>
  <si>
    <t>037A  :783045:70:783046:10</t>
  </si>
  <si>
    <t>21:0441:000458</t>
  </si>
  <si>
    <t>21:0145:000388</t>
  </si>
  <si>
    <t>21:0145:000388:0001:0001:00</t>
  </si>
  <si>
    <t>037A  :783046:10:------:--</t>
  </si>
  <si>
    <t>21:0441:000459</t>
  </si>
  <si>
    <t>21:0145:000389:0001:0001:01</t>
  </si>
  <si>
    <t>037A  :783047:20:783046:10</t>
  </si>
  <si>
    <t>21:0441:000460</t>
  </si>
  <si>
    <t>21:0145:000389:0002:0001:00</t>
  </si>
  <si>
    <t>037A  :783048:00:------:--</t>
  </si>
  <si>
    <t>21:0441:000461</t>
  </si>
  <si>
    <t>21:0145:000390</t>
  </si>
  <si>
    <t>21:0145:000390:0001:0001:00</t>
  </si>
  <si>
    <t>037A  :783049:9F:------:--</t>
  </si>
  <si>
    <t>21:0441:000462</t>
  </si>
  <si>
    <t>037A  :783050:00:------:--</t>
  </si>
  <si>
    <t>21:0441:000463</t>
  </si>
  <si>
    <t>21:0145:000391</t>
  </si>
  <si>
    <t>21:0145:000391:0001:0001:00</t>
  </si>
  <si>
    <t>037A  :783051:00:------:--</t>
  </si>
  <si>
    <t>21:0441:000464</t>
  </si>
  <si>
    <t>21:0145:000392</t>
  </si>
  <si>
    <t>21:0145:000392:0001:0001:00</t>
  </si>
  <si>
    <t>037A  :783052:00:------:--</t>
  </si>
  <si>
    <t>21:0441:000465</t>
  </si>
  <si>
    <t>21:0145:000393</t>
  </si>
  <si>
    <t>21:0145:000393:0001:0001:00</t>
  </si>
  <si>
    <t>037A  :783053:00:------:--</t>
  </si>
  <si>
    <t>21:0441:000466</t>
  </si>
  <si>
    <t>21:0145:000394</t>
  </si>
  <si>
    <t>21:0145:000394:0001:0001:00</t>
  </si>
  <si>
    <t>037A  :783054:00:------:--</t>
  </si>
  <si>
    <t>21:0441:000467</t>
  </si>
  <si>
    <t>21:0145:000395</t>
  </si>
  <si>
    <t>21:0145:000395:0001:0001:00</t>
  </si>
  <si>
    <t>037A  :783055:00:------:--</t>
  </si>
  <si>
    <t>21:0441:000468</t>
  </si>
  <si>
    <t>21:0145:000396</t>
  </si>
  <si>
    <t>21:0145:000396:0001:0001:00</t>
  </si>
  <si>
    <t>037A  :783056:00:------:--</t>
  </si>
  <si>
    <t>21:0441:000469</t>
  </si>
  <si>
    <t>21:0145:000397</t>
  </si>
  <si>
    <t>21:0145:000397:0001:0001:00</t>
  </si>
  <si>
    <t>037A  :783057:00:------:--</t>
  </si>
  <si>
    <t>21:0441:000470</t>
  </si>
  <si>
    <t>21:0145:000398</t>
  </si>
  <si>
    <t>21:0145:000398:0001:0001:00</t>
  </si>
  <si>
    <t>037A  :783058:00:------:--</t>
  </si>
  <si>
    <t>21:0441:000471</t>
  </si>
  <si>
    <t>21:0145:000399</t>
  </si>
  <si>
    <t>21:0145:000399:0001:0001:00</t>
  </si>
  <si>
    <t>037A  :783059:00:------:--</t>
  </si>
  <si>
    <t>21:0441:000472</t>
  </si>
  <si>
    <t>21:0145:000400</t>
  </si>
  <si>
    <t>21:0145:000400:0001:0001:00</t>
  </si>
  <si>
    <t>037A  :783060:00:------:--</t>
  </si>
  <si>
    <t>21:0441:000473</t>
  </si>
  <si>
    <t>21:0145:000401</t>
  </si>
  <si>
    <t>21:0145:000401:0001:0001:00</t>
  </si>
  <si>
    <t>037A  :783061:80:783063:10</t>
  </si>
  <si>
    <t>21:0441:000474</t>
  </si>
  <si>
    <t>21:0145:000403</t>
  </si>
  <si>
    <t>21:0145:000403:0001:0001:02</t>
  </si>
  <si>
    <t>037A  :783062:70:783063:10</t>
  </si>
  <si>
    <t>21:0441:000475</t>
  </si>
  <si>
    <t>21:0145:000402</t>
  </si>
  <si>
    <t>21:0145:000402:0001:0001:00</t>
  </si>
  <si>
    <t>037A  :783063:10:------:--</t>
  </si>
  <si>
    <t>21:0441:000476</t>
  </si>
  <si>
    <t>21:0145:000403:0001:0001:01</t>
  </si>
  <si>
    <t>037A  :783064:20:783063:10</t>
  </si>
  <si>
    <t>21:0441:000477</t>
  </si>
  <si>
    <t>21:0145:000403:0002:0001:00</t>
  </si>
  <si>
    <t>037A  :783065:00:------:--</t>
  </si>
  <si>
    <t>21:0441:000478</t>
  </si>
  <si>
    <t>21:0145:000404</t>
  </si>
  <si>
    <t>21:0145:000404:0001:0001:00</t>
  </si>
  <si>
    <t>037A  :783066:00:------:--</t>
  </si>
  <si>
    <t>21:0441:000479</t>
  </si>
  <si>
    <t>21:0145:000405</t>
  </si>
  <si>
    <t>21:0145:000405:0001:0001:00</t>
  </si>
  <si>
    <t>037A  :783067:00:------:--</t>
  </si>
  <si>
    <t>21:0441:000480</t>
  </si>
  <si>
    <t>21:0145:000406</t>
  </si>
  <si>
    <t>21:0145:000406:0001:0001:00</t>
  </si>
  <si>
    <t>037A  :783068:00:------:--</t>
  </si>
  <si>
    <t>21:0441:000481</t>
  </si>
  <si>
    <t>21:0145:000407</t>
  </si>
  <si>
    <t>21:0145:000407:0001:0001:00</t>
  </si>
  <si>
    <t>037A  :783069:9F:------:--</t>
  </si>
  <si>
    <t>21:0441:000482</t>
  </si>
  <si>
    <t>037A  :783070:00:------:--</t>
  </si>
  <si>
    <t>21:0441:000483</t>
  </si>
  <si>
    <t>21:0145:000408</t>
  </si>
  <si>
    <t>21:0145:000408:0001:0001:00</t>
  </si>
  <si>
    <t>037A  :783071:00:------:--</t>
  </si>
  <si>
    <t>21:0441:000484</t>
  </si>
  <si>
    <t>21:0145:000409</t>
  </si>
  <si>
    <t>21:0145:000409:0001:0001:00</t>
  </si>
  <si>
    <t>037A  :783072:00:------:--</t>
  </si>
  <si>
    <t>21:0441:000485</t>
  </si>
  <si>
    <t>21:0145:000410</t>
  </si>
  <si>
    <t>21:0145:000410:0001:0001:00</t>
  </si>
  <si>
    <t>037A  :783073:00:------:--</t>
  </si>
  <si>
    <t>21:0441:000486</t>
  </si>
  <si>
    <t>21:0145:000411</t>
  </si>
  <si>
    <t>21:0145:000411:0001:0001:00</t>
  </si>
  <si>
    <t>037A  :783074:00:------:--</t>
  </si>
  <si>
    <t>21:0441:000487</t>
  </si>
  <si>
    <t>21:0145:000412</t>
  </si>
  <si>
    <t>21:0145:000412:0001:0001:00</t>
  </si>
  <si>
    <t>037A  :783075:00:------:--</t>
  </si>
  <si>
    <t>21:0441:000488</t>
  </si>
  <si>
    <t>21:0145:000413</t>
  </si>
  <si>
    <t>21:0145:000413:0001:0001:00</t>
  </si>
  <si>
    <t>037A  :783076:00:------:--</t>
  </si>
  <si>
    <t>21:0441:000489</t>
  </si>
  <si>
    <t>21:0145:000414</t>
  </si>
  <si>
    <t>21:0145:000414:0001:0001:00</t>
  </si>
  <si>
    <t>037A  :783077:00:------:--</t>
  </si>
  <si>
    <t>21:0441:000490</t>
  </si>
  <si>
    <t>21:0145:000415</t>
  </si>
  <si>
    <t>21:0145:000415:0001:0001:00</t>
  </si>
  <si>
    <t>037A  :783078:00:------:--</t>
  </si>
  <si>
    <t>21:0441:000491</t>
  </si>
  <si>
    <t>21:0145:000416</t>
  </si>
  <si>
    <t>21:0145:000416:0001:0001:00</t>
  </si>
  <si>
    <t>037A  :783079:00:------:--</t>
  </si>
  <si>
    <t>21:0441:000492</t>
  </si>
  <si>
    <t>21:0145:000417</t>
  </si>
  <si>
    <t>21:0145:000417:0001:0001:00</t>
  </si>
  <si>
    <t>037A  :783080:00:------:--</t>
  </si>
  <si>
    <t>21:0441:000493</t>
  </si>
  <si>
    <t>21:0145:000418</t>
  </si>
  <si>
    <t>21:0145:000418:0001:0001:00</t>
  </si>
  <si>
    <t>037A  :783081:80:783086:20</t>
  </si>
  <si>
    <t>21:0441:000494</t>
  </si>
  <si>
    <t>21:0145:000422</t>
  </si>
  <si>
    <t>21:0145:000422:0002:0001:02</t>
  </si>
  <si>
    <t>037A  :783082:00:------:--</t>
  </si>
  <si>
    <t>21:0441:000495</t>
  </si>
  <si>
    <t>21:0145:000419</t>
  </si>
  <si>
    <t>21:0145:000419:0001:0001:00</t>
  </si>
  <si>
    <t>037A  :783083:00:------:--</t>
  </si>
  <si>
    <t>21:0441:000496</t>
  </si>
  <si>
    <t>21:0145:000420</t>
  </si>
  <si>
    <t>21:0145:000420:0001:0001:00</t>
  </si>
  <si>
    <t>037A  :783084:70:783085:10</t>
  </si>
  <si>
    <t>21:0441:000497</t>
  </si>
  <si>
    <t>21:0145:000421</t>
  </si>
  <si>
    <t>21:0145:000421:0001:0001:00</t>
  </si>
  <si>
    <t>037A  :783085:10:------:--</t>
  </si>
  <si>
    <t>21:0441:000498</t>
  </si>
  <si>
    <t>21:0145:000422:0001:0001:00</t>
  </si>
  <si>
    <t>037A  :783086:20:783085:10</t>
  </si>
  <si>
    <t>21:0441:000499</t>
  </si>
  <si>
    <t>21:0145:000422:0002:0001:01</t>
  </si>
  <si>
    <t>037A  :783087:00:------:--</t>
  </si>
  <si>
    <t>21:0441:000500</t>
  </si>
  <si>
    <t>21:0145:000423</t>
  </si>
  <si>
    <t>21:0145:000423:0001:0001:00</t>
  </si>
  <si>
    <t>037A  :783088:00:------:--</t>
  </si>
  <si>
    <t>21:0441:000501</t>
  </si>
  <si>
    <t>21:0145:000424</t>
  </si>
  <si>
    <t>21:0145:000424:0001:0001:00</t>
  </si>
  <si>
    <t>037A  :783089:00:------:--</t>
  </si>
  <si>
    <t>21:0441:000502</t>
  </si>
  <si>
    <t>21:0145:000425</t>
  </si>
  <si>
    <t>21:0145:000425:0001:0001:00</t>
  </si>
  <si>
    <t>037A  :783090:00:------:--</t>
  </si>
  <si>
    <t>21:0441:000503</t>
  </si>
  <si>
    <t>21:0145:000426</t>
  </si>
  <si>
    <t>21:0145:000426:0001:0001:00</t>
  </si>
  <si>
    <t>037A  :783091:00:------:--</t>
  </si>
  <si>
    <t>21:0441:000504</t>
  </si>
  <si>
    <t>21:0145:000427</t>
  </si>
  <si>
    <t>21:0145:000427:0001:0001:00</t>
  </si>
  <si>
    <t>037A  :783092:00:------:--</t>
  </si>
  <si>
    <t>21:0441:000505</t>
  </si>
  <si>
    <t>21:0145:000428</t>
  </si>
  <si>
    <t>21:0145:000428:0001:0001:00</t>
  </si>
  <si>
    <t>037A  :783093:00:------:--</t>
  </si>
  <si>
    <t>21:0441:000506</t>
  </si>
  <si>
    <t>21:0145:000429</t>
  </si>
  <si>
    <t>21:0145:000429:0001:0001:00</t>
  </si>
  <si>
    <t>037A  :783094:00:------:--</t>
  </si>
  <si>
    <t>21:0441:000507</t>
  </si>
  <si>
    <t>21:0145:000430</t>
  </si>
  <si>
    <t>21:0145:000430:0001:0001:00</t>
  </si>
  <si>
    <t>037A  :783095:00:------:--</t>
  </si>
  <si>
    <t>21:0441:000508</t>
  </si>
  <si>
    <t>21:0145:000431</t>
  </si>
  <si>
    <t>21:0145:000431:0001:0001:00</t>
  </si>
  <si>
    <t>037A  :783096:00:------:--</t>
  </si>
  <si>
    <t>21:0441:000509</t>
  </si>
  <si>
    <t>21:0145:000432</t>
  </si>
  <si>
    <t>21:0145:000432:0001:0001:00</t>
  </si>
  <si>
    <t>037A  :783097:00:------:--</t>
  </si>
  <si>
    <t>21:0441:000510</t>
  </si>
  <si>
    <t>21:0145:000433</t>
  </si>
  <si>
    <t>21:0145:000433:0001:0001:00</t>
  </si>
  <si>
    <t>037A  :783098:00:------:--</t>
  </si>
  <si>
    <t>21:0441:000511</t>
  </si>
  <si>
    <t>21:0145:000434</t>
  </si>
  <si>
    <t>21:0145:000434:0001:0001:00</t>
  </si>
  <si>
    <t>037A  :783099:9B:------:--</t>
  </si>
  <si>
    <t>21:0441:000512</t>
  </si>
  <si>
    <t>037A  :783100:00:------:--</t>
  </si>
  <si>
    <t>21:0441:000513</t>
  </si>
  <si>
    <t>21:0145:000435</t>
  </si>
  <si>
    <t>21:0145:000435:0001:0001:00</t>
  </si>
  <si>
    <t>037A  :783101:80:783104:20</t>
  </si>
  <si>
    <t>21:0441:000514</t>
  </si>
  <si>
    <t>21:0145:000437</t>
  </si>
  <si>
    <t>21:0145:000437:0002:0001:02</t>
  </si>
  <si>
    <t>037A  :783102:70:783103:10</t>
  </si>
  <si>
    <t>21:0441:000515</t>
  </si>
  <si>
    <t>21:0145:000436</t>
  </si>
  <si>
    <t>21:0145:000436:0001:0001:00</t>
  </si>
  <si>
    <t>037A  :783103:10:------:--</t>
  </si>
  <si>
    <t>21:0441:000516</t>
  </si>
  <si>
    <t>21:0145:000437:0001:0001:00</t>
  </si>
  <si>
    <t>037A  :783104:20:783103:10</t>
  </si>
  <si>
    <t>21:0441:000517</t>
  </si>
  <si>
    <t>21:0145:000437:0002:0001:01</t>
  </si>
  <si>
    <t>037A  :783105:00:------:--</t>
  </si>
  <si>
    <t>21:0441:000518</t>
  </si>
  <si>
    <t>21:0145:000438</t>
  </si>
  <si>
    <t>21:0145:000438:0001:0001:00</t>
  </si>
  <si>
    <t>037A  :783106:00:------:--</t>
  </si>
  <si>
    <t>21:0441:000519</t>
  </si>
  <si>
    <t>21:0145:000439</t>
  </si>
  <si>
    <t>21:0145:000439:0001:0001:00</t>
  </si>
  <si>
    <t>037A  :783107:00:------:--</t>
  </si>
  <si>
    <t>21:0441:000520</t>
  </si>
  <si>
    <t>21:0145:000440</t>
  </si>
  <si>
    <t>21:0145:000440:0001:0001:00</t>
  </si>
  <si>
    <t>037A  :783108:00:------:--</t>
  </si>
  <si>
    <t>21:0441:000521</t>
  </si>
  <si>
    <t>21:0145:000441</t>
  </si>
  <si>
    <t>21:0145:000441:0001:0001:00</t>
  </si>
  <si>
    <t>037A  :783109:00:------:--</t>
  </si>
  <si>
    <t>21:0441:000522</t>
  </si>
  <si>
    <t>21:0145:000442</t>
  </si>
  <si>
    <t>21:0145:000442:0001:0001:00</t>
  </si>
  <si>
    <t>037A  :783110:00:------:--</t>
  </si>
  <si>
    <t>21:0441:000523</t>
  </si>
  <si>
    <t>21:0145:000443</t>
  </si>
  <si>
    <t>21:0145:000443:0001:0001:00</t>
  </si>
  <si>
    <t>037A  :783111:00:------:--</t>
  </si>
  <si>
    <t>21:0441:000524</t>
  </si>
  <si>
    <t>21:0145:000444</t>
  </si>
  <si>
    <t>21:0145:000444:0001:0001:00</t>
  </si>
  <si>
    <t>037A  :783112:00:------:--</t>
  </si>
  <si>
    <t>21:0441:000525</t>
  </si>
  <si>
    <t>21:0145:000445</t>
  </si>
  <si>
    <t>21:0145:000445:0001:0001:00</t>
  </si>
  <si>
    <t>037A  :783113:00:------:--</t>
  </si>
  <si>
    <t>21:0441:000526</t>
  </si>
  <si>
    <t>21:0145:000446</t>
  </si>
  <si>
    <t>21:0145:000446:0001:0001:00</t>
  </si>
  <si>
    <t>037A  :783114:00:------:--</t>
  </si>
  <si>
    <t>21:0441:000527</t>
  </si>
  <si>
    <t>21:0145:000447</t>
  </si>
  <si>
    <t>21:0145:000447:0001:0001:00</t>
  </si>
  <si>
    <t>037A  :783115:00:------:--</t>
  </si>
  <si>
    <t>21:0441:000528</t>
  </si>
  <si>
    <t>21:0145:000448</t>
  </si>
  <si>
    <t>21:0145:000448:0001:0001:00</t>
  </si>
  <si>
    <t>037A  :783116:9B:------:--</t>
  </si>
  <si>
    <t>21:0441:000529</t>
  </si>
  <si>
    <t>037A  :783117:00:------:--</t>
  </si>
  <si>
    <t>21:0441:000530</t>
  </si>
  <si>
    <t>21:0145:000449</t>
  </si>
  <si>
    <t>21:0145:000449:0001:0001:00</t>
  </si>
  <si>
    <t>037A  :783118:00:------:--</t>
  </si>
  <si>
    <t>21:0441:000531</t>
  </si>
  <si>
    <t>21:0145:000450</t>
  </si>
  <si>
    <t>21:0145:000450:0001:0001:00</t>
  </si>
  <si>
    <t>037A  :783119:00:------:--</t>
  </si>
  <si>
    <t>21:0441:000532</t>
  </si>
  <si>
    <t>21:0145:000451</t>
  </si>
  <si>
    <t>21:0145:000451:0001:0001:00</t>
  </si>
  <si>
    <t>037A  :783120:00:------:--</t>
  </si>
  <si>
    <t>21:0441:000533</t>
  </si>
  <si>
    <t>21:0145:000452</t>
  </si>
  <si>
    <t>21:0145:000452:0001:0001:00</t>
  </si>
  <si>
    <t>037A  :783121:80:783124:20</t>
  </si>
  <si>
    <t>21:0441:000534</t>
  </si>
  <si>
    <t>21:0145:000454</t>
  </si>
  <si>
    <t>21:0145:000454:0002:0001:02</t>
  </si>
  <si>
    <t>037A  :783122:70:783123:10</t>
  </si>
  <si>
    <t>21:0441:000535</t>
  </si>
  <si>
    <t>21:0145:000453</t>
  </si>
  <si>
    <t>21:0145:000453:0001:0001:00</t>
  </si>
  <si>
    <t>037A  :783123:10:------:--</t>
  </si>
  <si>
    <t>21:0441:000536</t>
  </si>
  <si>
    <t>21:0145:000454:0001:0001:00</t>
  </si>
  <si>
    <t>037A  :783124:20:783123:10</t>
  </si>
  <si>
    <t>21:0441:000537</t>
  </si>
  <si>
    <t>21:0145:000454:0002:0001:01</t>
  </si>
  <si>
    <t>037A  :783125:00:------:--</t>
  </si>
  <si>
    <t>21:0441:000538</t>
  </si>
  <si>
    <t>21:0145:000455</t>
  </si>
  <si>
    <t>21:0145:000455:0001:0001:00</t>
  </si>
  <si>
    <t>037A  :783126:00:------:--</t>
  </si>
  <si>
    <t>21:0441:000539</t>
  </si>
  <si>
    <t>21:0145:000456</t>
  </si>
  <si>
    <t>21:0145:000456:0001:0001:00</t>
  </si>
  <si>
    <t>037A  :783127:00:------:--</t>
  </si>
  <si>
    <t>21:0441:000540</t>
  </si>
  <si>
    <t>21:0145:000457</t>
  </si>
  <si>
    <t>21:0145:000457:0001:0001:00</t>
  </si>
  <si>
    <t>037A  :783128:00:------:--</t>
  </si>
  <si>
    <t>21:0441:000541</t>
  </si>
  <si>
    <t>21:0145:000458</t>
  </si>
  <si>
    <t>21:0145:000458:0001:0001:00</t>
  </si>
  <si>
    <t>037A  :783129:00:------:--</t>
  </si>
  <si>
    <t>21:0441:000542</t>
  </si>
  <si>
    <t>21:0145:000459</t>
  </si>
  <si>
    <t>21:0145:000459:0001:0001:00</t>
  </si>
  <si>
    <t>037A  :783130:00:------:--</t>
  </si>
  <si>
    <t>21:0441:000543</t>
  </si>
  <si>
    <t>21:0145:000460</t>
  </si>
  <si>
    <t>21:0145:000460:0001:0001:00</t>
  </si>
  <si>
    <t>037A  :783131:00:------:--</t>
  </si>
  <si>
    <t>21:0441:000544</t>
  </si>
  <si>
    <t>21:0145:000461</t>
  </si>
  <si>
    <t>21:0145:000461:0001:0001:00</t>
  </si>
  <si>
    <t>037A  :783132:00:------:--</t>
  </si>
  <si>
    <t>21:0441:000545</t>
  </si>
  <si>
    <t>21:0145:000462</t>
  </si>
  <si>
    <t>21:0145:000462:0001:0001:00</t>
  </si>
  <si>
    <t>037A  :783133:9H:------:--</t>
  </si>
  <si>
    <t>21:0441:000546</t>
  </si>
  <si>
    <t>037A  :783134:00:------:--</t>
  </si>
  <si>
    <t>21:0441:000547</t>
  </si>
  <si>
    <t>21:0145:000463</t>
  </si>
  <si>
    <t>21:0145:000463:0001:0001:00</t>
  </si>
  <si>
    <t>037A  :783135:00:------:--</t>
  </si>
  <si>
    <t>21:0441:000548</t>
  </si>
  <si>
    <t>21:0145:000464</t>
  </si>
  <si>
    <t>21:0145:000464:0001:0001:00</t>
  </si>
  <si>
    <t>037A  :783136:00:------:--</t>
  </si>
  <si>
    <t>21:0441:000549</t>
  </si>
  <si>
    <t>21:0145:000465</t>
  </si>
  <si>
    <t>21:0145:000465:0001:0001:00</t>
  </si>
  <si>
    <t>037A  :783137:00:------:--</t>
  </si>
  <si>
    <t>21:0441:000550</t>
  </si>
  <si>
    <t>21:0145:000466</t>
  </si>
  <si>
    <t>21:0145:000466:0001:0001:00</t>
  </si>
  <si>
    <t>037A  :783138:00:------:--</t>
  </si>
  <si>
    <t>21:0441:000551</t>
  </si>
  <si>
    <t>21:0145:000467</t>
  </si>
  <si>
    <t>21:0145:000467:0001:0001:00</t>
  </si>
  <si>
    <t>037A  :783139:00:------:--</t>
  </si>
  <si>
    <t>21:0441:000552</t>
  </si>
  <si>
    <t>21:0145:000468</t>
  </si>
  <si>
    <t>21:0145:000468:0001:0001:00</t>
  </si>
  <si>
    <t>037A  :783140:00:------:--</t>
  </si>
  <si>
    <t>21:0441:000553</t>
  </si>
  <si>
    <t>21:0145:000469</t>
  </si>
  <si>
    <t>21:0145:000469:0001:0001:00</t>
  </si>
  <si>
    <t>037A  :783141:80:783143:10</t>
  </si>
  <si>
    <t>21:0441:000554</t>
  </si>
  <si>
    <t>21:0145:000471</t>
  </si>
  <si>
    <t>21:0145:000471:0001:0001:02</t>
  </si>
  <si>
    <t>037A  :783142:70:783143:10</t>
  </si>
  <si>
    <t>21:0441:000555</t>
  </si>
  <si>
    <t>21:0145:000470</t>
  </si>
  <si>
    <t>21:0145:000470:0001:0001:00</t>
  </si>
  <si>
    <t>037A  :783143:10:------:--</t>
  </si>
  <si>
    <t>21:0441:000556</t>
  </si>
  <si>
    <t>21:0145:000471:0001:0001:01</t>
  </si>
  <si>
    <t>037A  :783144:20:783143:10</t>
  </si>
  <si>
    <t>21:0441:000557</t>
  </si>
  <si>
    <t>21:0145:000471:0002:0001:00</t>
  </si>
  <si>
    <t>037A  :783145:00:------:--</t>
  </si>
  <si>
    <t>21:0441:000558</t>
  </si>
  <si>
    <t>21:0145:000472</t>
  </si>
  <si>
    <t>21:0145:000472:0001:0001:00</t>
  </si>
  <si>
    <t>037A  :783146:00:------:--</t>
  </si>
  <si>
    <t>21:0441:000559</t>
  </si>
  <si>
    <t>21:0145:000473</t>
  </si>
  <si>
    <t>21:0145:000473:0001:0001:00</t>
  </si>
  <si>
    <t>037A  :783147:00:------:--</t>
  </si>
  <si>
    <t>21:0441:000560</t>
  </si>
  <si>
    <t>21:0145:000474</t>
  </si>
  <si>
    <t>21:0145:000474:0001:0001:00</t>
  </si>
  <si>
    <t>037A  :783148:00:------:--</t>
  </si>
  <si>
    <t>21:0441:000561</t>
  </si>
  <si>
    <t>21:0145:000475</t>
  </si>
  <si>
    <t>21:0145:000475:0001:0001:00</t>
  </si>
  <si>
    <t>037A  :783149:00:------:--</t>
  </si>
  <si>
    <t>21:0441:000562</t>
  </si>
  <si>
    <t>21:0145:000476</t>
  </si>
  <si>
    <t>21:0145:000476:0001:0001:00</t>
  </si>
  <si>
    <t>037A  :783150:00:------:--</t>
  </si>
  <si>
    <t>21:0441:000563</t>
  </si>
  <si>
    <t>21:0145:000477</t>
  </si>
  <si>
    <t>21:0145:000477:0001:0001:00</t>
  </si>
  <si>
    <t>037A  :783151:00:------:--</t>
  </si>
  <si>
    <t>21:0441:000564</t>
  </si>
  <si>
    <t>21:0145:000478</t>
  </si>
  <si>
    <t>21:0145:000478:0001:0001:00</t>
  </si>
  <si>
    <t>037A  :783152:00:------:--</t>
  </si>
  <si>
    <t>21:0441:000565</t>
  </si>
  <si>
    <t>21:0145:000479</t>
  </si>
  <si>
    <t>21:0145:000479:0001:0001:00</t>
  </si>
  <si>
    <t>037A  :783153:00:------:--</t>
  </si>
  <si>
    <t>21:0441:000566</t>
  </si>
  <si>
    <t>21:0145:000480</t>
  </si>
  <si>
    <t>21:0145:000480:0001:0001:00</t>
  </si>
  <si>
    <t>037A  :783154:00:------:--</t>
  </si>
  <si>
    <t>21:0441:000567</t>
  </si>
  <si>
    <t>21:0145:000481</t>
  </si>
  <si>
    <t>21:0145:000481:0001:0001:00</t>
  </si>
  <si>
    <t>037A  :783155:00:------:--</t>
  </si>
  <si>
    <t>21:0441:000568</t>
  </si>
  <si>
    <t>21:0145:000482</t>
  </si>
  <si>
    <t>21:0145:000482:0001:0001:00</t>
  </si>
  <si>
    <t>037A  :783156:00:------:--</t>
  </si>
  <si>
    <t>21:0441:000569</t>
  </si>
  <si>
    <t>21:0145:000483</t>
  </si>
  <si>
    <t>21:0145:000483:0001:0001:00</t>
  </si>
  <si>
    <t>037A  :783157:00:------:--</t>
  </si>
  <si>
    <t>21:0441:000570</t>
  </si>
  <si>
    <t>21:0145:000484</t>
  </si>
  <si>
    <t>21:0145:000484:0001:0001:00</t>
  </si>
  <si>
    <t>037A  :783158:9B:------:--</t>
  </si>
  <si>
    <t>21:0441:000571</t>
  </si>
  <si>
    <t>037A  :783159:00:------:--</t>
  </si>
  <si>
    <t>21:0441:000572</t>
  </si>
  <si>
    <t>21:0145:000485</t>
  </si>
  <si>
    <t>21:0145:000485:0001:0001:00</t>
  </si>
  <si>
    <t>037A  :783160:00:------:--</t>
  </si>
  <si>
    <t>21:0441:000573</t>
  </si>
  <si>
    <t>21:0145:000486</t>
  </si>
  <si>
    <t>21:0145:000486:0001:0001:00</t>
  </si>
  <si>
    <t>037A  :783161:80:783165:20</t>
  </si>
  <si>
    <t>21:0441:000574</t>
  </si>
  <si>
    <t>21:0145:000489</t>
  </si>
  <si>
    <t>21:0145:000489:0002:0001:02</t>
  </si>
  <si>
    <t>037A  :783162:00:------:--</t>
  </si>
  <si>
    <t>21:0441:000575</t>
  </si>
  <si>
    <t>21:0145:000487</t>
  </si>
  <si>
    <t>21:0145:000487:0001:0001:00</t>
  </si>
  <si>
    <t>037A  :783163:70:783164:10</t>
  </si>
  <si>
    <t>21:0441:000576</t>
  </si>
  <si>
    <t>21:0145:000488</t>
  </si>
  <si>
    <t>21:0145:000488:0001:0001:00</t>
  </si>
  <si>
    <t>037A  :783164:10:------:--</t>
  </si>
  <si>
    <t>21:0441:000577</t>
  </si>
  <si>
    <t>21:0145:000489:0001:0001:00</t>
  </si>
  <si>
    <t>037A  :783165:20:783164:10</t>
  </si>
  <si>
    <t>21:0441:000578</t>
  </si>
  <si>
    <t>21:0145:000489:0002:0001:01</t>
  </si>
  <si>
    <t>037A  :783166:00:------:--</t>
  </si>
  <si>
    <t>21:0441:000579</t>
  </si>
  <si>
    <t>21:0145:000490</t>
  </si>
  <si>
    <t>21:0145:000490:0001:0001:00</t>
  </si>
  <si>
    <t>037A  :783167:00:------:--</t>
  </si>
  <si>
    <t>21:0441:000580</t>
  </si>
  <si>
    <t>21:0145:000491</t>
  </si>
  <si>
    <t>21:0145:000491:0001:0001:00</t>
  </si>
  <si>
    <t>037A  :783168:00:------:--</t>
  </si>
  <si>
    <t>21:0441:000581</t>
  </si>
  <si>
    <t>21:0145:000492</t>
  </si>
  <si>
    <t>21:0145:000492:0001:0001:00</t>
  </si>
  <si>
    <t>037A  :783169:00:------:--</t>
  </si>
  <si>
    <t>21:0441:000582</t>
  </si>
  <si>
    <t>21:0145:000493</t>
  </si>
  <si>
    <t>21:0145:000493:0001:0001:00</t>
  </si>
  <si>
    <t>037A  :783170:00:------:--</t>
  </si>
  <si>
    <t>21:0441:000583</t>
  </si>
  <si>
    <t>21:0145:000494</t>
  </si>
  <si>
    <t>21:0145:000494:0001:0001:00</t>
  </si>
  <si>
    <t>037A  :783171:00:------:--</t>
  </si>
  <si>
    <t>21:0441:000584</t>
  </si>
  <si>
    <t>21:0145:000495</t>
  </si>
  <si>
    <t>21:0145:000495:0001:0001:00</t>
  </si>
  <si>
    <t>037A  :783172:00:------:--</t>
  </si>
  <si>
    <t>21:0441:000585</t>
  </si>
  <si>
    <t>21:0145:000496</t>
  </si>
  <si>
    <t>21:0145:000496:0001:0001:00</t>
  </si>
  <si>
    <t>037A  :783173:00:------:--</t>
  </si>
  <si>
    <t>21:0441:000586</t>
  </si>
  <si>
    <t>21:0145:000497</t>
  </si>
  <si>
    <t>21:0145:000497:0001:0001:00</t>
  </si>
  <si>
    <t>037A  :783174:00:------:--</t>
  </si>
  <si>
    <t>21:0441:000587</t>
  </si>
  <si>
    <t>21:0145:000498</t>
  </si>
  <si>
    <t>21:0145:000498:0001:0001:00</t>
  </si>
  <si>
    <t>037A  :783175:00:------:--</t>
  </si>
  <si>
    <t>21:0441:000588</t>
  </si>
  <si>
    <t>21:0145:000499</t>
  </si>
  <si>
    <t>21:0145:000499:0001:0001:00</t>
  </si>
  <si>
    <t>037A  :783176:00:------:--</t>
  </si>
  <si>
    <t>21:0441:000589</t>
  </si>
  <si>
    <t>21:0145:000500</t>
  </si>
  <si>
    <t>21:0145:000500:0001:0001:00</t>
  </si>
  <si>
    <t>037A  :783177:00:------:--</t>
  </si>
  <si>
    <t>21:0441:000590</t>
  </si>
  <si>
    <t>21:0145:000501</t>
  </si>
  <si>
    <t>21:0145:000501:0001:0001:00</t>
  </si>
  <si>
    <t>037A  :783178:9H:------:--</t>
  </si>
  <si>
    <t>21:0441:000591</t>
  </si>
  <si>
    <t>037A  :783179:00:------:--</t>
  </si>
  <si>
    <t>21:0441:000592</t>
  </si>
  <si>
    <t>21:0145:000502</t>
  </si>
  <si>
    <t>21:0145:000502:0001:0001:00</t>
  </si>
  <si>
    <t>037A  :783180:00:------:--</t>
  </si>
  <si>
    <t>21:0441:000593</t>
  </si>
  <si>
    <t>21:0145:000503</t>
  </si>
  <si>
    <t>21:0145:000503:0001:0001:00</t>
  </si>
  <si>
    <t>037A  :783181:80:783186:10</t>
  </si>
  <si>
    <t>21:0441:000594</t>
  </si>
  <si>
    <t>21:0145:000508</t>
  </si>
  <si>
    <t>21:0145:000508:0001:0001:02</t>
  </si>
  <si>
    <t>037A  :783182:00:------:--</t>
  </si>
  <si>
    <t>21:0441:000595</t>
  </si>
  <si>
    <t>21:0145:000504</t>
  </si>
  <si>
    <t>21:0145:000504:0001:0001:00</t>
  </si>
  <si>
    <t>037A  :783183:00:------:--</t>
  </si>
  <si>
    <t>21:0441:000596</t>
  </si>
  <si>
    <t>21:0145:000505</t>
  </si>
  <si>
    <t>21:0145:000505:0001:0001:00</t>
  </si>
  <si>
    <t>037A  :783184:00:------:--</t>
  </si>
  <si>
    <t>21:0441:000597</t>
  </si>
  <si>
    <t>21:0145:000506</t>
  </si>
  <si>
    <t>21:0145:000506:0001:0001:00</t>
  </si>
  <si>
    <t>037A  :783185:70:783186:10</t>
  </si>
  <si>
    <t>21:0441:000598</t>
  </si>
  <si>
    <t>21:0145:000507</t>
  </si>
  <si>
    <t>21:0145:000507:0001:0001:00</t>
  </si>
  <si>
    <t>037A  :783186:10:------:--</t>
  </si>
  <si>
    <t>21:0441:000599</t>
  </si>
  <si>
    <t>21:0145:000508:0001:0001:01</t>
  </si>
  <si>
    <t>037A  :783187:20:783186:10</t>
  </si>
  <si>
    <t>21:0441:000600</t>
  </si>
  <si>
    <t>21:0145:000508:0002:0001:00</t>
  </si>
  <si>
    <t>037A  :783188:00:------:--</t>
  </si>
  <si>
    <t>21:0441:000601</t>
  </si>
  <si>
    <t>21:0145:000509</t>
  </si>
  <si>
    <t>21:0145:000509:0001:0001:00</t>
  </si>
  <si>
    <t>037A  :783189:00:------:--</t>
  </si>
  <si>
    <t>21:0441:000602</t>
  </si>
  <si>
    <t>21:0145:000510</t>
  </si>
  <si>
    <t>21:0145:000510:0001:0001:00</t>
  </si>
  <si>
    <t>037A  :783190:00:------:--</t>
  </si>
  <si>
    <t>21:0441:000603</t>
  </si>
  <si>
    <t>21:0145:000511</t>
  </si>
  <si>
    <t>21:0145:000511:0001:0001:00</t>
  </si>
  <si>
    <t>037A  :783191:00:------:--</t>
  </si>
  <si>
    <t>21:0441:000604</t>
  </si>
  <si>
    <t>21:0145:000512</t>
  </si>
  <si>
    <t>21:0145:000512:0001:0001:00</t>
  </si>
  <si>
    <t>037A  :783192:00:------:--</t>
  </si>
  <si>
    <t>21:0441:000605</t>
  </si>
  <si>
    <t>21:0145:000513</t>
  </si>
  <si>
    <t>21:0145:000513:0001:0001:00</t>
  </si>
  <si>
    <t>037A  :783193:00:------:--</t>
  </si>
  <si>
    <t>21:0441:000606</t>
  </si>
  <si>
    <t>21:0145:000514</t>
  </si>
  <si>
    <t>21:0145:000514:0001:0001:00</t>
  </si>
  <si>
    <t>037A  :783194:9H:------:--</t>
  </si>
  <si>
    <t>21:0441:000607</t>
  </si>
  <si>
    <t>037A  :783195:00:------:--</t>
  </si>
  <si>
    <t>21:0441:000608</t>
  </si>
  <si>
    <t>21:0145:000515</t>
  </si>
  <si>
    <t>21:0145:000515:0001:0001:00</t>
  </si>
  <si>
    <t>037A  :783196:00:------:--</t>
  </si>
  <si>
    <t>21:0441:000609</t>
  </si>
  <si>
    <t>21:0145:000516</t>
  </si>
  <si>
    <t>21:0145:000516:0001:0001:00</t>
  </si>
  <si>
    <t>037A  :783197:00:------:--</t>
  </si>
  <si>
    <t>21:0441:000610</t>
  </si>
  <si>
    <t>21:0145:000517</t>
  </si>
  <si>
    <t>21:0145:000517:0001:0001:00</t>
  </si>
  <si>
    <t>037A  :783198:00:------:--</t>
  </si>
  <si>
    <t>21:0441:000611</t>
  </si>
  <si>
    <t>21:0145:000518</t>
  </si>
  <si>
    <t>21:0145:000518:0001:0001:00</t>
  </si>
  <si>
    <t>037A  :783199:00:------:--</t>
  </si>
  <si>
    <t>21:0441:000612</t>
  </si>
  <si>
    <t>21:0145:000519</t>
  </si>
  <si>
    <t>21:0145:000519:0001:0001:00</t>
  </si>
  <si>
    <t>037A  :783200:00:------:--</t>
  </si>
  <si>
    <t>21:0441:000613</t>
  </si>
  <si>
    <t>21:0145:000520</t>
  </si>
  <si>
    <t>21:0145:000520:0001:0001:00</t>
  </si>
  <si>
    <t>037A  :783201:80:783208:20</t>
  </si>
  <si>
    <t>21:0441:000614</t>
  </si>
  <si>
    <t>21:0145:000525</t>
  </si>
  <si>
    <t>21:0145:000525:0002:0001:02</t>
  </si>
  <si>
    <t>037A  :783202:00:------:--</t>
  </si>
  <si>
    <t>21:0441:000615</t>
  </si>
  <si>
    <t>21:0145:000521</t>
  </si>
  <si>
    <t>21:0145:000521:0001:0001:00</t>
  </si>
  <si>
    <t>037A  :783203:00:------:--</t>
  </si>
  <si>
    <t>21:0441:000616</t>
  </si>
  <si>
    <t>21:0145:000522</t>
  </si>
  <si>
    <t>21:0145:000522:0001:0001:00</t>
  </si>
  <si>
    <t>037A  :783204:00:------:--</t>
  </si>
  <si>
    <t>21:0441:000617</t>
  </si>
  <si>
    <t>21:0145:000523</t>
  </si>
  <si>
    <t>21:0145:000523:0001:0001:00</t>
  </si>
  <si>
    <t>037A  :783205:9B:------:--</t>
  </si>
  <si>
    <t>21:0441:000618</t>
  </si>
  <si>
    <t>037A  :783206:70:783207:10</t>
  </si>
  <si>
    <t>21:0441:000619</t>
  </si>
  <si>
    <t>21:0145:000524</t>
  </si>
  <si>
    <t>21:0145:000524:0001:0001:00</t>
  </si>
  <si>
    <t>037A  :783207:10:------:--</t>
  </si>
  <si>
    <t>21:0441:000620</t>
  </si>
  <si>
    <t>21:0145:000525:0001:0001:00</t>
  </si>
  <si>
    <t>037A  :783208:20:783207:10</t>
  </si>
  <si>
    <t>21:0441:000621</t>
  </si>
  <si>
    <t>21:0145:000525:0002:0001:01</t>
  </si>
  <si>
    <t>037A  :783209:00:------:--</t>
  </si>
  <si>
    <t>21:0441:000622</t>
  </si>
  <si>
    <t>21:0145:000526</t>
  </si>
  <si>
    <t>21:0145:000526:0001:0001:00</t>
  </si>
  <si>
    <t>037A  :783210:00:------:--</t>
  </si>
  <si>
    <t>21:0441:000623</t>
  </si>
  <si>
    <t>21:0145:000527</t>
  </si>
  <si>
    <t>21:0145:000527:0001:0001:00</t>
  </si>
  <si>
    <t>037A  :783211:00:------:--</t>
  </si>
  <si>
    <t>21:0441:000624</t>
  </si>
  <si>
    <t>21:0145:000528</t>
  </si>
  <si>
    <t>21:0145:000528:0001:0001:00</t>
  </si>
  <si>
    <t>037A  :783212:00:------:--</t>
  </si>
  <si>
    <t>21:0441:000625</t>
  </si>
  <si>
    <t>21:0145:000529</t>
  </si>
  <si>
    <t>21:0145:000529:0001:0001:00</t>
  </si>
  <si>
    <t>037A  :783213:00:------:--</t>
  </si>
  <si>
    <t>21:0441:000626</t>
  </si>
  <si>
    <t>21:0145:000530</t>
  </si>
  <si>
    <t>21:0145:000530:0001:0001:00</t>
  </si>
  <si>
    <t>037A  :783214:00:------:--</t>
  </si>
  <si>
    <t>21:0441:000627</t>
  </si>
  <si>
    <t>21:0145:000531</t>
  </si>
  <si>
    <t>21:0145:000531:0001:0001:00</t>
  </si>
  <si>
    <t>037A  :783215:00:------:--</t>
  </si>
  <si>
    <t>21:0441:000628</t>
  </si>
  <si>
    <t>21:0145:000532</t>
  </si>
  <si>
    <t>21:0145:000532:0001:0001:00</t>
  </si>
  <si>
    <t>037A  :783216:00:------:--</t>
  </si>
  <si>
    <t>21:0441:000629</t>
  </si>
  <si>
    <t>21:0145:000533</t>
  </si>
  <si>
    <t>21:0145:000533:0001:0001:00</t>
  </si>
  <si>
    <t>037A  :783217:00:------:--</t>
  </si>
  <si>
    <t>21:0441:000630</t>
  </si>
  <si>
    <t>21:0145:000534</t>
  </si>
  <si>
    <t>21:0145:000534:0001:0001:00</t>
  </si>
  <si>
    <t>037A  :783218:00:------:--</t>
  </si>
  <si>
    <t>21:0441:000631</t>
  </si>
  <si>
    <t>21:0145:000535</t>
  </si>
  <si>
    <t>21:0145:000535:0001:0001:00</t>
  </si>
  <si>
    <t>037A  :783219:00:------:--</t>
  </si>
  <si>
    <t>21:0441:000632</t>
  </si>
  <si>
    <t>21:0145:000536</t>
  </si>
  <si>
    <t>21:0145:000536:0001:0001:00</t>
  </si>
  <si>
    <t>037A  :783220:00:------:--</t>
  </si>
  <si>
    <t>21:0441:000633</t>
  </si>
  <si>
    <t>21:0145:000537</t>
  </si>
  <si>
    <t>21:0145:000537:0001:0001:00</t>
  </si>
  <si>
    <t>037A  :783221:80:783224:10</t>
  </si>
  <si>
    <t>21:0441:000634</t>
  </si>
  <si>
    <t>21:0145:000540</t>
  </si>
  <si>
    <t>21:0145:000540:0001:0001:02</t>
  </si>
  <si>
    <t>037A  :783222:00:------:--</t>
  </si>
  <si>
    <t>21:0441:000635</t>
  </si>
  <si>
    <t>21:0145:000538</t>
  </si>
  <si>
    <t>21:0145:000538:0001:0001:00</t>
  </si>
  <si>
    <t>037A  :783223:70:783224:10</t>
  </si>
  <si>
    <t>21:0441:000636</t>
  </si>
  <si>
    <t>21:0145:000539</t>
  </si>
  <si>
    <t>21:0145:000539:0001:0001:00</t>
  </si>
  <si>
    <t>037A  :783224:10:------:--</t>
  </si>
  <si>
    <t>21:0441:000637</t>
  </si>
  <si>
    <t>21:0145:000540:0001:0001:01</t>
  </si>
  <si>
    <t>037A  :783225:20:783224:10</t>
  </si>
  <si>
    <t>21:0441:000638</t>
  </si>
  <si>
    <t>21:0145:000540:0002:0001:00</t>
  </si>
  <si>
    <t>037A  :783226:00:------:--</t>
  </si>
  <si>
    <t>21:0441:000639</t>
  </si>
  <si>
    <t>21:0145:000541</t>
  </si>
  <si>
    <t>21:0145:000541:0001:0001:00</t>
  </si>
  <si>
    <t>037A  :783227:9F:------:--</t>
  </si>
  <si>
    <t>21:0441:000640</t>
  </si>
  <si>
    <t>037A  :783228:00:------:--</t>
  </si>
  <si>
    <t>21:0441:000641</t>
  </si>
  <si>
    <t>21:0145:000542</t>
  </si>
  <si>
    <t>21:0145:000542:0001:0001:00</t>
  </si>
  <si>
    <t>037A  :783229:00:------:--</t>
  </si>
  <si>
    <t>21:0441:000642</t>
  </si>
  <si>
    <t>21:0145:000543</t>
  </si>
  <si>
    <t>21:0145:000543:0001:0001:00</t>
  </si>
  <si>
    <t>037A  :783230:00:------:--</t>
  </si>
  <si>
    <t>21:0441:000643</t>
  </si>
  <si>
    <t>21:0145:000544</t>
  </si>
  <si>
    <t>21:0145:000544:0001:0001:00</t>
  </si>
  <si>
    <t>037A  :783231:00:------:--</t>
  </si>
  <si>
    <t>21:0441:000644</t>
  </si>
  <si>
    <t>21:0145:000545</t>
  </si>
  <si>
    <t>21:0145:000545:0001:0001:00</t>
  </si>
  <si>
    <t>037A  :783232:00:------:--</t>
  </si>
  <si>
    <t>21:0441:000645</t>
  </si>
  <si>
    <t>21:0145:000546</t>
  </si>
  <si>
    <t>21:0145:000546:0001:0001:00</t>
  </si>
  <si>
    <t>037A  :783233:00:------:--</t>
  </si>
  <si>
    <t>21:0441:000646</t>
  </si>
  <si>
    <t>21:0145:000547</t>
  </si>
  <si>
    <t>21:0145:000547:0001:0001:00</t>
  </si>
  <si>
    <t>037A  :783234:00:------:--</t>
  </si>
  <si>
    <t>21:0441:000647</t>
  </si>
  <si>
    <t>21:0145:000548</t>
  </si>
  <si>
    <t>21:0145:000548:0001:0001:00</t>
  </si>
  <si>
    <t>037A  :783235:00:------:--</t>
  </si>
  <si>
    <t>21:0441:000648</t>
  </si>
  <si>
    <t>21:0145:000549</t>
  </si>
  <si>
    <t>21:0145:000549:0001:0001:00</t>
  </si>
  <si>
    <t>037A  :783236:00:------:--</t>
  </si>
  <si>
    <t>21:0441:000649</t>
  </si>
  <si>
    <t>21:0145:000550</t>
  </si>
  <si>
    <t>21:0145:000550:0001:0001:00</t>
  </si>
  <si>
    <t>037A  :783237:00:------:--</t>
  </si>
  <si>
    <t>21:0441:000650</t>
  </si>
  <si>
    <t>21:0145:000551</t>
  </si>
  <si>
    <t>21:0145:000551:0001:0001:00</t>
  </si>
  <si>
    <t>037A  :783238:00:------:--</t>
  </si>
  <si>
    <t>21:0441:000651</t>
  </si>
  <si>
    <t>21:0145:000552</t>
  </si>
  <si>
    <t>21:0145:000552:0001:0001:00</t>
  </si>
  <si>
    <t>037A  :783239:00:------:--</t>
  </si>
  <si>
    <t>21:0441:000652</t>
  </si>
  <si>
    <t>21:0145:000553</t>
  </si>
  <si>
    <t>21:0145:000553:0001:0001:00</t>
  </si>
  <si>
    <t>037A  :783240:00:------:--</t>
  </si>
  <si>
    <t>21:0441:000653</t>
  </si>
  <si>
    <t>21:0145:000554</t>
  </si>
  <si>
    <t>21:0145:000554:0001:0001:00</t>
  </si>
  <si>
    <t>037A  :783241:80:783243:10</t>
  </si>
  <si>
    <t>21:0441:000654</t>
  </si>
  <si>
    <t>21:0145:000556</t>
  </si>
  <si>
    <t>21:0145:000556:0001:0001:02</t>
  </si>
  <si>
    <t>037A  :783242:70:783243:10</t>
  </si>
  <si>
    <t>21:0441:000655</t>
  </si>
  <si>
    <t>21:0145:000555</t>
  </si>
  <si>
    <t>21:0145:000555:0001:0001:00</t>
  </si>
  <si>
    <t>037A  :783243:10:------:--</t>
  </si>
  <si>
    <t>21:0441:000656</t>
  </si>
  <si>
    <t>21:0145:000556:0001:0001:01</t>
  </si>
  <si>
    <t>037A  :783244:20:783243:10</t>
  </si>
  <si>
    <t>21:0441:000657</t>
  </si>
  <si>
    <t>21:0145:000556:0002:0001:00</t>
  </si>
  <si>
    <t>037A  :783245:00:------:--</t>
  </si>
  <si>
    <t>21:0441:000658</t>
  </si>
  <si>
    <t>21:0145:000557</t>
  </si>
  <si>
    <t>21:0145:000557:0001:0001:00</t>
  </si>
  <si>
    <t>037A  :783246:9H:------:--</t>
  </si>
  <si>
    <t>21:0441:000659</t>
  </si>
  <si>
    <t>027C  :783001:80:783006:10</t>
  </si>
  <si>
    <t>21:0444:000001</t>
  </si>
  <si>
    <t>21:0146:000005</t>
  </si>
  <si>
    <t>21:0146:000005:0001:0001:02</t>
  </si>
  <si>
    <t>027C  :783002:00:------:--</t>
  </si>
  <si>
    <t>21:0444:000002</t>
  </si>
  <si>
    <t>21:0146:000001</t>
  </si>
  <si>
    <t>21:0146:000001:0001:0001:00</t>
  </si>
  <si>
    <t>027C  :783003:00:------:--</t>
  </si>
  <si>
    <t>21:0444:000003</t>
  </si>
  <si>
    <t>21:0146:000002</t>
  </si>
  <si>
    <t>21:0146:000002:0001:0001:00</t>
  </si>
  <si>
    <t>027C  :783004:00:------:--</t>
  </si>
  <si>
    <t>21:0444:000004</t>
  </si>
  <si>
    <t>21:0146:000003</t>
  </si>
  <si>
    <t>21:0146:000003:0001:0001:00</t>
  </si>
  <si>
    <t>027C  :783005:70:783006:10</t>
  </si>
  <si>
    <t>21:0444:000005</t>
  </si>
  <si>
    <t>21:0146:000004</t>
  </si>
  <si>
    <t>21:0146:000004:0001:0001:00</t>
  </si>
  <si>
    <t>027C  :783006:10:------:--</t>
  </si>
  <si>
    <t>21:0444:000006</t>
  </si>
  <si>
    <t>21:0146:000005:0001:0001:01</t>
  </si>
  <si>
    <t>027C  :783007:20:783006:10</t>
  </si>
  <si>
    <t>21:0444:000007</t>
  </si>
  <si>
    <t>21:0146:000005:0002:0001:00</t>
  </si>
  <si>
    <t>027C  :783008:00:------:--</t>
  </si>
  <si>
    <t>21:0444:000008</t>
  </si>
  <si>
    <t>21:0146:000006</t>
  </si>
  <si>
    <t>21:0146:000006:0001:0001:00</t>
  </si>
  <si>
    <t>027C  :783009:9F:------:--</t>
  </si>
  <si>
    <t>21:0444:000009</t>
  </si>
  <si>
    <t>037D  :781001:80:781012:10</t>
  </si>
  <si>
    <t>21:0444:000010</t>
  </si>
  <si>
    <t>21:0146:000016</t>
  </si>
  <si>
    <t>21:0146:000016:0001:0001:02</t>
  </si>
  <si>
    <t>037D  :781002:00:------:--</t>
  </si>
  <si>
    <t>21:0444:000011</t>
  </si>
  <si>
    <t>21:0146:000007</t>
  </si>
  <si>
    <t>21:0146:000007:0001:0001:00</t>
  </si>
  <si>
    <t>037D  :781003:00:------:--</t>
  </si>
  <si>
    <t>21:0444:000012</t>
  </si>
  <si>
    <t>21:0146:000008</t>
  </si>
  <si>
    <t>21:0146:000008:0001:0001:00</t>
  </si>
  <si>
    <t>037D  :781004:9G:------:--</t>
  </si>
  <si>
    <t>21:0444:000013</t>
  </si>
  <si>
    <t>037D  :781005:00:------:--</t>
  </si>
  <si>
    <t>21:0444:000014</t>
  </si>
  <si>
    <t>21:0146:000009</t>
  </si>
  <si>
    <t>21:0146:000009:0001:0001:00</t>
  </si>
  <si>
    <t>037D  :781006:00:------:--</t>
  </si>
  <si>
    <t>21:0444:000015</t>
  </si>
  <si>
    <t>21:0146:000010</t>
  </si>
  <si>
    <t>21:0146:000010:0001:0001:00</t>
  </si>
  <si>
    <t>037D  :781007:00:------:--</t>
  </si>
  <si>
    <t>21:0444:000016</t>
  </si>
  <si>
    <t>21:0146:000011</t>
  </si>
  <si>
    <t>21:0146:000011:0001:0001:00</t>
  </si>
  <si>
    <t>037D  :781008:00:------:--</t>
  </si>
  <si>
    <t>21:0444:000017</t>
  </si>
  <si>
    <t>21:0146:000012</t>
  </si>
  <si>
    <t>21:0146:000012:0001:0001:00</t>
  </si>
  <si>
    <t>037D  :781009:00:------:--</t>
  </si>
  <si>
    <t>21:0444:000018</t>
  </si>
  <si>
    <t>21:0146:000013</t>
  </si>
  <si>
    <t>21:0146:000013:0001:0001:00</t>
  </si>
  <si>
    <t>037D  :781010:00:------:--</t>
  </si>
  <si>
    <t>21:0444:000019</t>
  </si>
  <si>
    <t>21:0146:000014</t>
  </si>
  <si>
    <t>21:0146:000014:0001:0001:00</t>
  </si>
  <si>
    <t>037D  :781011:70:781012:10</t>
  </si>
  <si>
    <t>21:0444:000020</t>
  </si>
  <si>
    <t>21:0146:000015</t>
  </si>
  <si>
    <t>21:0146:000015:0001:0001:00</t>
  </si>
  <si>
    <t>037D  :781012:10:------:--</t>
  </si>
  <si>
    <t>21:0444:000021</t>
  </si>
  <si>
    <t>21:0146:000016:0001:0001:01</t>
  </si>
  <si>
    <t>037D  :781013:20:781012:10</t>
  </si>
  <si>
    <t>21:0444:000022</t>
  </si>
  <si>
    <t>21:0146:000016:0002:0001:00</t>
  </si>
  <si>
    <t>037D  :781014:00:------:--</t>
  </si>
  <si>
    <t>21:0444:000023</t>
  </si>
  <si>
    <t>21:0146:000017</t>
  </si>
  <si>
    <t>21:0146:000017:0001:0001:00</t>
  </si>
  <si>
    <t>037D  :781015:00:------:--</t>
  </si>
  <si>
    <t>21:0444:000024</t>
  </si>
  <si>
    <t>21:0146:000018</t>
  </si>
  <si>
    <t>21:0146:000018:0001:0001:00</t>
  </si>
  <si>
    <t>037D  :781016:00:------:--</t>
  </si>
  <si>
    <t>21:0444:000025</t>
  </si>
  <si>
    <t>21:0146:000019</t>
  </si>
  <si>
    <t>21:0146:000019:0001:0001:00</t>
  </si>
  <si>
    <t>037D  :781017:00:------:--</t>
  </si>
  <si>
    <t>21:0444:000026</t>
  </si>
  <si>
    <t>21:0146:000020</t>
  </si>
  <si>
    <t>21:0146:000020:0001:0001:00</t>
  </si>
  <si>
    <t>037D  :781018:00:------:--</t>
  </si>
  <si>
    <t>21:0444:000027</t>
  </si>
  <si>
    <t>21:0146:000021</t>
  </si>
  <si>
    <t>21:0146:000021:0001:0001:00</t>
  </si>
  <si>
    <t>037D  :781019:00:------:--</t>
  </si>
  <si>
    <t>21:0444:000028</t>
  </si>
  <si>
    <t>21:0146:000022</t>
  </si>
  <si>
    <t>21:0146:000022:0001:0001:00</t>
  </si>
  <si>
    <t>037D  :781020:00:------:--</t>
  </si>
  <si>
    <t>21:0444:000029</t>
  </si>
  <si>
    <t>21:0146:000023</t>
  </si>
  <si>
    <t>21:0146:000023:0001:0001:00</t>
  </si>
  <si>
    <t>037D  :781021:80:781025:20</t>
  </si>
  <si>
    <t>21:0444:000030</t>
  </si>
  <si>
    <t>21:0146:000026</t>
  </si>
  <si>
    <t>21:0146:000026:0002:0001:02</t>
  </si>
  <si>
    <t>037D  :781022:00:------:--</t>
  </si>
  <si>
    <t>21:0444:000031</t>
  </si>
  <si>
    <t>21:0146:000024</t>
  </si>
  <si>
    <t>21:0146:000024:0001:0001:00</t>
  </si>
  <si>
    <t>037D  :781023:70:781024:10</t>
  </si>
  <si>
    <t>21:0444:000032</t>
  </si>
  <si>
    <t>21:0146:000025</t>
  </si>
  <si>
    <t>21:0146:000025:0001:0001:00</t>
  </si>
  <si>
    <t>037D  :781024:10:------:--</t>
  </si>
  <si>
    <t>21:0444:000033</t>
  </si>
  <si>
    <t>21:0146:000026:0001:0001:00</t>
  </si>
  <si>
    <t>037D  :781025:20:781024:10</t>
  </si>
  <si>
    <t>21:0444:000034</t>
  </si>
  <si>
    <t>21:0146:000026:0002:0001:01</t>
  </si>
  <si>
    <t>037D  :781026:00:------:--</t>
  </si>
  <si>
    <t>21:0444:000035</t>
  </si>
  <si>
    <t>21:0146:000027</t>
  </si>
  <si>
    <t>21:0146:000027:0001:0001:00</t>
  </si>
  <si>
    <t>037D  :781027:00:------:--</t>
  </si>
  <si>
    <t>21:0444:000036</t>
  </si>
  <si>
    <t>21:0146:000028</t>
  </si>
  <si>
    <t>21:0146:000028:0001:0001:00</t>
  </si>
  <si>
    <t>037D  :781028:00:------:--</t>
  </si>
  <si>
    <t>21:0444:000037</t>
  </si>
  <si>
    <t>21:0146:000029</t>
  </si>
  <si>
    <t>21:0146:000029:0001:0001:00</t>
  </si>
  <si>
    <t>037D  :781029:00:------:--</t>
  </si>
  <si>
    <t>21:0444:000038</t>
  </si>
  <si>
    <t>21:0146:000030</t>
  </si>
  <si>
    <t>21:0146:000030:0001:0001:00</t>
  </si>
  <si>
    <t>037D  :781030:00:------:--</t>
  </si>
  <si>
    <t>21:0444:000039</t>
  </si>
  <si>
    <t>21:0146:000031</t>
  </si>
  <si>
    <t>21:0146:000031:0001:0001:00</t>
  </si>
  <si>
    <t>037D  :781031:00:------:--</t>
  </si>
  <si>
    <t>21:0444:000040</t>
  </si>
  <si>
    <t>21:0146:000032</t>
  </si>
  <si>
    <t>21:0146:000032:0001:0001:00</t>
  </si>
  <si>
    <t>037D  :781032:00:------:--</t>
  </si>
  <si>
    <t>21:0444:000041</t>
  </si>
  <si>
    <t>21:0146:000033</t>
  </si>
  <si>
    <t>21:0146:000033:0001:0001:00</t>
  </si>
  <si>
    <t>037D  :781033:00:------:--</t>
  </si>
  <si>
    <t>21:0444:000042</t>
  </si>
  <si>
    <t>21:0146:000034</t>
  </si>
  <si>
    <t>21:0146:000034:0001:0001:00</t>
  </si>
  <si>
    <t>037D  :781034:00:------:--</t>
  </si>
  <si>
    <t>21:0444:000043</t>
  </si>
  <si>
    <t>21:0146:000035</t>
  </si>
  <si>
    <t>21:0146:000035:0001:0001:00</t>
  </si>
  <si>
    <t>037D  :781035:00:------:--</t>
  </si>
  <si>
    <t>21:0444:000044</t>
  </si>
  <si>
    <t>21:0146:000036</t>
  </si>
  <si>
    <t>21:0146:000036:0001:0001:00</t>
  </si>
  <si>
    <t>037D  :781036:00:------:--</t>
  </si>
  <si>
    <t>21:0444:000045</t>
  </si>
  <si>
    <t>21:0146:000037</t>
  </si>
  <si>
    <t>21:0146:000037:0001:0001:00</t>
  </si>
  <si>
    <t>037D  :781037:00:------:--</t>
  </si>
  <si>
    <t>21:0444:000046</t>
  </si>
  <si>
    <t>21:0146:000038</t>
  </si>
  <si>
    <t>21:0146:000038:0001:0001:00</t>
  </si>
  <si>
    <t>037D  :781038:9F:------:--</t>
  </si>
  <si>
    <t>21:0444:000047</t>
  </si>
  <si>
    <t>037D  :781039:00:------:--</t>
  </si>
  <si>
    <t>21:0444:000048</t>
  </si>
  <si>
    <t>21:0146:000039</t>
  </si>
  <si>
    <t>21:0146:000039:0001:0001:00</t>
  </si>
  <si>
    <t>037D  :781040:00:------:--</t>
  </si>
  <si>
    <t>21:0444:000049</t>
  </si>
  <si>
    <t>21:0146:000040</t>
  </si>
  <si>
    <t>21:0146:000040:0001:0001:00</t>
  </si>
  <si>
    <t>037D  :781041:80:781046:10</t>
  </si>
  <si>
    <t>21:0444:000050</t>
  </si>
  <si>
    <t>21:0146:000045</t>
  </si>
  <si>
    <t>21:0146:000045:0001:0001:02</t>
  </si>
  <si>
    <t>037D  :781042:00:------:--</t>
  </si>
  <si>
    <t>21:0444:000051</t>
  </si>
  <si>
    <t>21:0146:000041</t>
  </si>
  <si>
    <t>21:0146:000041:0001:0001:00</t>
  </si>
  <si>
    <t>037D  :781043:00:------:--</t>
  </si>
  <si>
    <t>21:0444:000052</t>
  </si>
  <si>
    <t>21:0146:000042</t>
  </si>
  <si>
    <t>21:0146:000042:0001:0001:00</t>
  </si>
  <si>
    <t>037D  :781044:00:------:--</t>
  </si>
  <si>
    <t>21:0444:000053</t>
  </si>
  <si>
    <t>21:0146:000043</t>
  </si>
  <si>
    <t>21:0146:000043:0001:0001:00</t>
  </si>
  <si>
    <t>037D  :781045:70:781046:10</t>
  </si>
  <si>
    <t>21:0444:000054</t>
  </si>
  <si>
    <t>21:0146:000044</t>
  </si>
  <si>
    <t>21:0146:000044:0001:0001:00</t>
  </si>
  <si>
    <t>037D  :781046:10:------:--</t>
  </si>
  <si>
    <t>21:0444:000055</t>
  </si>
  <si>
    <t>21:0146:000045:0001:0001:01</t>
  </si>
  <si>
    <t>037D  :781047:20:781046:10</t>
  </si>
  <si>
    <t>21:0444:000056</t>
  </si>
  <si>
    <t>21:0146:000045:0002:0001:00</t>
  </si>
  <si>
    <t>037D  :781048:00:------:--</t>
  </si>
  <si>
    <t>21:0444:000057</t>
  </si>
  <si>
    <t>21:0146:000046</t>
  </si>
  <si>
    <t>21:0146:000046:0001:0001:00</t>
  </si>
  <si>
    <t>037D  :781049:00:------:--</t>
  </si>
  <si>
    <t>21:0444:000058</t>
  </si>
  <si>
    <t>21:0146:000047</t>
  </si>
  <si>
    <t>21:0146:000047:0001:0001:00</t>
  </si>
  <si>
    <t>037D  :781050:00:------:--</t>
  </si>
  <si>
    <t>21:0444:000059</t>
  </si>
  <si>
    <t>21:0146:000048</t>
  </si>
  <si>
    <t>21:0146:000048:0001:0001:00</t>
  </si>
  <si>
    <t>037D  :781051:00:------:--</t>
  </si>
  <si>
    <t>21:0444:000060</t>
  </si>
  <si>
    <t>21:0146:000049</t>
  </si>
  <si>
    <t>21:0146:000049:0001:0001:00</t>
  </si>
  <si>
    <t>037D  :781052:00:------:--</t>
  </si>
  <si>
    <t>21:0444:000061</t>
  </si>
  <si>
    <t>21:0146:000050</t>
  </si>
  <si>
    <t>21:0146:000050:0001:0001:00</t>
  </si>
  <si>
    <t>037D  :781053:00:------:--</t>
  </si>
  <si>
    <t>21:0444:000062</t>
  </si>
  <si>
    <t>21:0146:000051</t>
  </si>
  <si>
    <t>21:0146:000051:0001:0001:00</t>
  </si>
  <si>
    <t>037D  :781054:00:------:--</t>
  </si>
  <si>
    <t>21:0444:000063</t>
  </si>
  <si>
    <t>21:0146:000052</t>
  </si>
  <si>
    <t>21:0146:000052:0001:0001:00</t>
  </si>
  <si>
    <t>037D  :781055:00:------:--</t>
  </si>
  <si>
    <t>21:0444:000064</t>
  </si>
  <si>
    <t>21:0146:000053</t>
  </si>
  <si>
    <t>21:0146:000053:0001:0001:00</t>
  </si>
  <si>
    <t>037D  :781056:00:------:--</t>
  </si>
  <si>
    <t>21:0444:000065</t>
  </si>
  <si>
    <t>21:0146:000054</t>
  </si>
  <si>
    <t>21:0146:000054:0001:0001:00</t>
  </si>
  <si>
    <t>037D  :781057:9B:------:--</t>
  </si>
  <si>
    <t>21:0444:000066</t>
  </si>
  <si>
    <t>037D  :781058:00:------:--</t>
  </si>
  <si>
    <t>21:0444:000067</t>
  </si>
  <si>
    <t>21:0146:000055</t>
  </si>
  <si>
    <t>21:0146:000055:0001:0001:00</t>
  </si>
  <si>
    <t>037D  :781059:00:------:--</t>
  </si>
  <si>
    <t>21:0444:000068</t>
  </si>
  <si>
    <t>21:0146:000056</t>
  </si>
  <si>
    <t>21:0146:000056:0001:0001:00</t>
  </si>
  <si>
    <t>037D  :781060:00:------:--</t>
  </si>
  <si>
    <t>21:0444:000069</t>
  </si>
  <si>
    <t>21:0146:000057</t>
  </si>
  <si>
    <t>21:0146:000057:0001:0001:00</t>
  </si>
  <si>
    <t>037D  :781061:80:781070:10</t>
  </si>
  <si>
    <t>21:0444:000070</t>
  </si>
  <si>
    <t>21:0146:000066</t>
  </si>
  <si>
    <t>21:0146:000066:0001:0001:02</t>
  </si>
  <si>
    <t>037D  :781062:00:------:--</t>
  </si>
  <si>
    <t>21:0444:000071</t>
  </si>
  <si>
    <t>21:0146:000058</t>
  </si>
  <si>
    <t>21:0146:000058:0001:0001:00</t>
  </si>
  <si>
    <t>037D  :781063:00:------:--</t>
  </si>
  <si>
    <t>21:0444:000072</t>
  </si>
  <si>
    <t>21:0146:000059</t>
  </si>
  <si>
    <t>21:0146:000059:0001:0001:00</t>
  </si>
  <si>
    <t>037D  :781064:00:------:--</t>
  </si>
  <si>
    <t>21:0444:000073</t>
  </si>
  <si>
    <t>21:0146:000060</t>
  </si>
  <si>
    <t>21:0146:000060:0001:0001:00</t>
  </si>
  <si>
    <t>037D  :781065:00:------:--</t>
  </si>
  <si>
    <t>21:0444:000074</t>
  </si>
  <si>
    <t>21:0146:000061</t>
  </si>
  <si>
    <t>21:0146:000061:0001:0001:00</t>
  </si>
  <si>
    <t>037D  :781066:00:------:--</t>
  </si>
  <si>
    <t>21:0444:000075</t>
  </si>
  <si>
    <t>21:0146:000062</t>
  </si>
  <si>
    <t>21:0146:000062:0001:0001:00</t>
  </si>
  <si>
    <t>037D  :781067:00:------:--</t>
  </si>
  <si>
    <t>21:0444:000076</t>
  </si>
  <si>
    <t>21:0146:000063</t>
  </si>
  <si>
    <t>21:0146:000063:0001:0001:00</t>
  </si>
  <si>
    <t>037D  :781068:00:------:--</t>
  </si>
  <si>
    <t>21:0444:000077</t>
  </si>
  <si>
    <t>21:0146:000064</t>
  </si>
  <si>
    <t>21:0146:000064:0001:0001:00</t>
  </si>
  <si>
    <t>037D  :781069:70:781070:10</t>
  </si>
  <si>
    <t>21:0444:000078</t>
  </si>
  <si>
    <t>21:0146:000065</t>
  </si>
  <si>
    <t>21:0146:000065:0001:0001:00</t>
  </si>
  <si>
    <t>037D  :781070:10:------:--</t>
  </si>
  <si>
    <t>21:0444:000079</t>
  </si>
  <si>
    <t>21:0146:000066:0001:0001:01</t>
  </si>
  <si>
    <t>037D  :781071:20:781070:10</t>
  </si>
  <si>
    <t>21:0444:000080</t>
  </si>
  <si>
    <t>21:0146:000066:0002:0001:00</t>
  </si>
  <si>
    <t>037D  :781072:9H:------:--</t>
  </si>
  <si>
    <t>21:0444:000081</t>
  </si>
  <si>
    <t>037D  :781073:00:------:--</t>
  </si>
  <si>
    <t>21:0444:000082</t>
  </si>
  <si>
    <t>21:0146:000067</t>
  </si>
  <si>
    <t>21:0146:000067:0001:0001:00</t>
  </si>
  <si>
    <t>037D  :781074:00:------:--</t>
  </si>
  <si>
    <t>21:0444:000083</t>
  </si>
  <si>
    <t>21:0146:000068</t>
  </si>
  <si>
    <t>21:0146:000068:0001:0001:00</t>
  </si>
  <si>
    <t>037D  :781075:00:------:--</t>
  </si>
  <si>
    <t>21:0444:000084</t>
  </si>
  <si>
    <t>21:0146:000069</t>
  </si>
  <si>
    <t>21:0146:000069:0001:0001:00</t>
  </si>
  <si>
    <t>037D  :781076:00:------:--</t>
  </si>
  <si>
    <t>21:0444:000085</t>
  </si>
  <si>
    <t>21:0146:000070</t>
  </si>
  <si>
    <t>21:0146:000070:0001:0001:00</t>
  </si>
  <si>
    <t>037D  :781077:00:------:--</t>
  </si>
  <si>
    <t>21:0444:000086</t>
  </si>
  <si>
    <t>21:0146:000071</t>
  </si>
  <si>
    <t>21:0146:000071:0001:0001:00</t>
  </si>
  <si>
    <t>037D  :781078:00:------:--</t>
  </si>
  <si>
    <t>21:0444:000087</t>
  </si>
  <si>
    <t>21:0146:000072</t>
  </si>
  <si>
    <t>21:0146:000072:0001:0001:00</t>
  </si>
  <si>
    <t>037D  :781079:00:------:--</t>
  </si>
  <si>
    <t>21:0444:000088</t>
  </si>
  <si>
    <t>21:0146:000073</t>
  </si>
  <si>
    <t>21:0146:000073:0001:0001:00</t>
  </si>
  <si>
    <t>037D  :781080:00:------:--</t>
  </si>
  <si>
    <t>21:0444:000089</t>
  </si>
  <si>
    <t>21:0146:000074</t>
  </si>
  <si>
    <t>21:0146:000074:0001:0001:00</t>
  </si>
  <si>
    <t>037D  :781081:80:781090:20</t>
  </si>
  <si>
    <t>21:0444:000090</t>
  </si>
  <si>
    <t>21:0146:000081</t>
  </si>
  <si>
    <t>21:0146:000081:0002:0001:02</t>
  </si>
  <si>
    <t>037D  :781082:00:------:--</t>
  </si>
  <si>
    <t>21:0444:000091</t>
  </si>
  <si>
    <t>21:0146:000075</t>
  </si>
  <si>
    <t>21:0146:000075:0001:0001:00</t>
  </si>
  <si>
    <t>037D  :781083:00:------:--</t>
  </si>
  <si>
    <t>21:0444:000092</t>
  </si>
  <si>
    <t>21:0146:000076</t>
  </si>
  <si>
    <t>21:0146:000076:0001:0001:00</t>
  </si>
  <si>
    <t>037D  :781084:00:------:--</t>
  </si>
  <si>
    <t>21:0444:000093</t>
  </si>
  <si>
    <t>21:0146:000077</t>
  </si>
  <si>
    <t>21:0146:000077:0001:0001:00</t>
  </si>
  <si>
    <t>037D  :781085:00:------:--</t>
  </si>
  <si>
    <t>21:0444:000094</t>
  </si>
  <si>
    <t>21:0146:000078</t>
  </si>
  <si>
    <t>21:0146:000078:0001:0001:00</t>
  </si>
  <si>
    <t>037D  :781086:9F:------:--</t>
  </si>
  <si>
    <t>21:0444:000095</t>
  </si>
  <si>
    <t>037D  :781087:00:------:--</t>
  </si>
  <si>
    <t>21:0444:000096</t>
  </si>
  <si>
    <t>21:0146:000079</t>
  </si>
  <si>
    <t>21:0146:000079:0001:0001:00</t>
  </si>
  <si>
    <t>037D  :781088:70:781089:10</t>
  </si>
  <si>
    <t>21:0444:000097</t>
  </si>
  <si>
    <t>21:0146:000080</t>
  </si>
  <si>
    <t>21:0146:000080:0001:0001:00</t>
  </si>
  <si>
    <t>037D  :781089:10:------:--</t>
  </si>
  <si>
    <t>21:0444:000098</t>
  </si>
  <si>
    <t>21:0146:000081:0001:0001:00</t>
  </si>
  <si>
    <t>037D  :781090:20:781089:10</t>
  </si>
  <si>
    <t>21:0444:000099</t>
  </si>
  <si>
    <t>21:0146:000081:0002:0001:01</t>
  </si>
  <si>
    <t>037D  :781091:00:------:--</t>
  </si>
  <si>
    <t>21:0444:000100</t>
  </si>
  <si>
    <t>21:0146:000082</t>
  </si>
  <si>
    <t>21:0146:000082:0001:0001:00</t>
  </si>
  <si>
    <t>037D  :781092:00:------:--</t>
  </si>
  <si>
    <t>21:0444:000101</t>
  </si>
  <si>
    <t>21:0146:000083</t>
  </si>
  <si>
    <t>21:0146:000083:0001:0001:00</t>
  </si>
  <si>
    <t>037D  :781093:00:------:--</t>
  </si>
  <si>
    <t>21:0444:000102</t>
  </si>
  <si>
    <t>21:0146:000084</t>
  </si>
  <si>
    <t>21:0146:000084:0001:0001:00</t>
  </si>
  <si>
    <t>037D  :781094:00:------:--</t>
  </si>
  <si>
    <t>21:0444:000103</t>
  </si>
  <si>
    <t>21:0146:000085</t>
  </si>
  <si>
    <t>21:0146:000085:0001:0001:00</t>
  </si>
  <si>
    <t>037D  :781095:00:------:--</t>
  </si>
  <si>
    <t>21:0444:000104</t>
  </si>
  <si>
    <t>21:0146:000086</t>
  </si>
  <si>
    <t>21:0146:000086:0001:0001:00</t>
  </si>
  <si>
    <t>037D  :781096:00:------:--</t>
  </si>
  <si>
    <t>21:0444:000105</t>
  </si>
  <si>
    <t>21:0146:000087</t>
  </si>
  <si>
    <t>21:0146:000087:0001:0001:00</t>
  </si>
  <si>
    <t>037D  :781097:00:------:--</t>
  </si>
  <si>
    <t>21:0444:000106</t>
  </si>
  <si>
    <t>21:0146:000088</t>
  </si>
  <si>
    <t>21:0146:000088:0001:0001:00</t>
  </si>
  <si>
    <t>037D  :781098:00:------:--</t>
  </si>
  <si>
    <t>21:0444:000107</t>
  </si>
  <si>
    <t>21:0146:000089</t>
  </si>
  <si>
    <t>21:0146:000089:0001:0001:00</t>
  </si>
  <si>
    <t>037D  :781099:00:------:--</t>
  </si>
  <si>
    <t>21:0444:000108</t>
  </si>
  <si>
    <t>21:0146:000090</t>
  </si>
  <si>
    <t>21:0146:000090:0001:0001:00</t>
  </si>
  <si>
    <t>037D  :781100:00:------:--</t>
  </si>
  <si>
    <t>21:0444:000109</t>
  </si>
  <si>
    <t>21:0146:000091</t>
  </si>
  <si>
    <t>21:0146:000091:0001:0001:00</t>
  </si>
  <si>
    <t>037D  :781101:80:781107:20</t>
  </si>
  <si>
    <t>21:0444:000110</t>
  </si>
  <si>
    <t>21:0146:000095</t>
  </si>
  <si>
    <t>21:0146:000095:0002:0001:02</t>
  </si>
  <si>
    <t>037D  :781102:9G:------:--</t>
  </si>
  <si>
    <t>21:0444:000111</t>
  </si>
  <si>
    <t>037D  :781103:00:------:--</t>
  </si>
  <si>
    <t>21:0444:000112</t>
  </si>
  <si>
    <t>21:0146:000092</t>
  </si>
  <si>
    <t>21:0146:000092:0001:0001:00</t>
  </si>
  <si>
    <t>037D  :781104:00:------:--</t>
  </si>
  <si>
    <t>21:0444:000113</t>
  </si>
  <si>
    <t>21:0146:000093</t>
  </si>
  <si>
    <t>21:0146:000093:0001:0001:00</t>
  </si>
  <si>
    <t>037D  :781105:70:781106:10</t>
  </si>
  <si>
    <t>21:0444:000114</t>
  </si>
  <si>
    <t>21:0146:000094</t>
  </si>
  <si>
    <t>21:0146:000094:0001:0001:00</t>
  </si>
  <si>
    <t>037D  :781106:10:------:--</t>
  </si>
  <si>
    <t>21:0444:000115</t>
  </si>
  <si>
    <t>21:0146:000095:0001:0001:00</t>
  </si>
  <si>
    <t>037D  :781107:20:781106:10</t>
  </si>
  <si>
    <t>21:0444:000116</t>
  </si>
  <si>
    <t>21:0146:000095:0002:0001:01</t>
  </si>
  <si>
    <t>037D  :781108:00:------:--</t>
  </si>
  <si>
    <t>21:0444:000117</t>
  </si>
  <si>
    <t>21:0146:000096</t>
  </si>
  <si>
    <t>21:0146:000096:0001:0001:00</t>
  </si>
  <si>
    <t>037D  :781109:00:------:--</t>
  </si>
  <si>
    <t>21:0444:000118</t>
  </si>
  <si>
    <t>21:0146:000097</t>
  </si>
  <si>
    <t>21:0146:000097:0001:0001:00</t>
  </si>
  <si>
    <t>037D  :781110:00:------:--</t>
  </si>
  <si>
    <t>21:0444:000119</t>
  </si>
  <si>
    <t>21:0146:000098</t>
  </si>
  <si>
    <t>21:0146:000098:0001:0001:00</t>
  </si>
  <si>
    <t>037D  :781111:00:------:--</t>
  </si>
  <si>
    <t>21:0444:000120</t>
  </si>
  <si>
    <t>21:0146:000099</t>
  </si>
  <si>
    <t>21:0146:000099:0001:0001:00</t>
  </si>
  <si>
    <t>037D  :781112:00:------:--</t>
  </si>
  <si>
    <t>21:0444:000121</t>
  </si>
  <si>
    <t>21:0146:000100</t>
  </si>
  <si>
    <t>21:0146:000100:0001:0001:00</t>
  </si>
  <si>
    <t>037D  :781113:00:------:--</t>
  </si>
  <si>
    <t>21:0444:000122</t>
  </si>
  <si>
    <t>21:0146:000101</t>
  </si>
  <si>
    <t>21:0146:000101:0001:0001:00</t>
  </si>
  <si>
    <t>037D  :781114:00:------:--</t>
  </si>
  <si>
    <t>21:0444:000123</t>
  </si>
  <si>
    <t>21:0146:000102</t>
  </si>
  <si>
    <t>21:0146:000102:0001:0001:00</t>
  </si>
  <si>
    <t>037D  :781115:00:------:--</t>
  </si>
  <si>
    <t>21:0444:000124</t>
  </si>
  <si>
    <t>21:0146:000103</t>
  </si>
  <si>
    <t>21:0146:000103:0001:0001:00</t>
  </si>
  <si>
    <t>037D  :781116:00:------:--</t>
  </si>
  <si>
    <t>21:0444:000125</t>
  </si>
  <si>
    <t>21:0146:000104</t>
  </si>
  <si>
    <t>21:0146:000104:0001:0001:00</t>
  </si>
  <si>
    <t>037D  :781117:00:------:--</t>
  </si>
  <si>
    <t>21:0444:000126</t>
  </si>
  <si>
    <t>21:0146:000105</t>
  </si>
  <si>
    <t>21:0146:000105:0001:0001:00</t>
  </si>
  <si>
    <t>037D  :781118:00:------:--</t>
  </si>
  <si>
    <t>21:0444:000127</t>
  </si>
  <si>
    <t>21:0146:000106</t>
  </si>
  <si>
    <t>21:0146:000106:0001:0001:00</t>
  </si>
  <si>
    <t>037D  :781119:00:------:--</t>
  </si>
  <si>
    <t>21:0444:000128</t>
  </si>
  <si>
    <t>21:0146:000107</t>
  </si>
  <si>
    <t>21:0146:000107:0001:0001:00</t>
  </si>
  <si>
    <t>037D  :781120:00:------:--</t>
  </si>
  <si>
    <t>21:0444:000129</t>
  </si>
  <si>
    <t>21:0146:000108</t>
  </si>
  <si>
    <t>21:0146:000108:0001:0001:00</t>
  </si>
  <si>
    <t>037D  :781121:80:781123:10</t>
  </si>
  <si>
    <t>21:0444:000130</t>
  </si>
  <si>
    <t>21:0146:000110</t>
  </si>
  <si>
    <t>21:0146:000110:0001:0001:02</t>
  </si>
  <si>
    <t>037D  :781122:70:781123:10</t>
  </si>
  <si>
    <t>21:0444:000131</t>
  </si>
  <si>
    <t>21:0146:000109</t>
  </si>
  <si>
    <t>21:0146:000109:0001:0001:00</t>
  </si>
  <si>
    <t>037D  :781123:10:------:--</t>
  </si>
  <si>
    <t>21:0444:000132</t>
  </si>
  <si>
    <t>21:0146:000110:0001:0001:01</t>
  </si>
  <si>
    <t>037D  :781124:20:781123:10</t>
  </si>
  <si>
    <t>21:0444:000133</t>
  </si>
  <si>
    <t>21:0146:000110:0002:0001:00</t>
  </si>
  <si>
    <t>037D  :781125:00:------:--</t>
  </si>
  <si>
    <t>21:0444:000134</t>
  </si>
  <si>
    <t>21:0146:000111</t>
  </si>
  <si>
    <t>21:0146:000111:0001:0001:00</t>
  </si>
  <si>
    <t>037D  :781126:00:------:--</t>
  </si>
  <si>
    <t>21:0444:000135</t>
  </si>
  <si>
    <t>21:0146:000112</t>
  </si>
  <si>
    <t>21:0146:000112:0001:0001:00</t>
  </si>
  <si>
    <t>037D  :781127:00:------:--</t>
  </si>
  <si>
    <t>21:0444:000136</t>
  </si>
  <si>
    <t>21:0146:000113</t>
  </si>
  <si>
    <t>21:0146:000113:0001:0001:00</t>
  </si>
  <si>
    <t>037D  :781128:00:------:--</t>
  </si>
  <si>
    <t>21:0444:000137</t>
  </si>
  <si>
    <t>21:0146:000114</t>
  </si>
  <si>
    <t>21:0146:000114:0001:0001:00</t>
  </si>
  <si>
    <t>037D  :781129:00:------:--</t>
  </si>
  <si>
    <t>21:0444:000138</t>
  </si>
  <si>
    <t>21:0146:000115</t>
  </si>
  <si>
    <t>21:0146:000115:0001:0001:00</t>
  </si>
  <si>
    <t>037D  :781130:00:------:--</t>
  </si>
  <si>
    <t>21:0444:000139</t>
  </si>
  <si>
    <t>21:0146:000116</t>
  </si>
  <si>
    <t>21:0146:000116:0001:0001:00</t>
  </si>
  <si>
    <t>037D  :781131:00:------:--</t>
  </si>
  <si>
    <t>21:0444:000140</t>
  </si>
  <si>
    <t>21:0146:000117</t>
  </si>
  <si>
    <t>21:0146:000117:0001:0001:00</t>
  </si>
  <si>
    <t>037D  :781132:00:------:--</t>
  </si>
  <si>
    <t>21:0444:000141</t>
  </si>
  <si>
    <t>21:0146:000118</t>
  </si>
  <si>
    <t>21:0146:000118:0001:0001:00</t>
  </si>
  <si>
    <t>037D  :781133:00:------:--</t>
  </si>
  <si>
    <t>21:0444:000142</t>
  </si>
  <si>
    <t>21:0146:000119</t>
  </si>
  <si>
    <t>21:0146:000119:0001:0001:00</t>
  </si>
  <si>
    <t>037D  :781134:00:------:--</t>
  </si>
  <si>
    <t>21:0444:000143</t>
  </si>
  <si>
    <t>21:0146:000120</t>
  </si>
  <si>
    <t>21:0146:000120:0001:0001:00</t>
  </si>
  <si>
    <t>037D  :781135:00:------:--</t>
  </si>
  <si>
    <t>21:0444:000144</t>
  </si>
  <si>
    <t>21:0146:000121</t>
  </si>
  <si>
    <t>21:0146:000121:0001:0001:00</t>
  </si>
  <si>
    <t>037D  :781136:00:------:--</t>
  </si>
  <si>
    <t>21:0444:000145</t>
  </si>
  <si>
    <t>21:0146:000122</t>
  </si>
  <si>
    <t>21:0146:000122:0001:0001:00</t>
  </si>
  <si>
    <t>037D  :781137:00:------:--</t>
  </si>
  <si>
    <t>21:0444:000146</t>
  </si>
  <si>
    <t>21:0146:000123</t>
  </si>
  <si>
    <t>21:0146:000123:0001:0001:00</t>
  </si>
  <si>
    <t>037D  :781138:00:------:--</t>
  </si>
  <si>
    <t>21:0444:000147</t>
  </si>
  <si>
    <t>21:0146:000124</t>
  </si>
  <si>
    <t>21:0146:000124:0001:0001:00</t>
  </si>
  <si>
    <t>037D  :781139:00:------:--</t>
  </si>
  <si>
    <t>21:0444:000148</t>
  </si>
  <si>
    <t>21:0146:000125</t>
  </si>
  <si>
    <t>21:0146:000125:0001:0001:00</t>
  </si>
  <si>
    <t>037D  :781140:9F:------:--</t>
  </si>
  <si>
    <t>21:0444:000149</t>
  </si>
  <si>
    <t>037D  :781141:80:781146:20</t>
  </si>
  <si>
    <t>21:0444:000150</t>
  </si>
  <si>
    <t>21:0146:000129</t>
  </si>
  <si>
    <t>21:0146:000129:0002:0001:02</t>
  </si>
  <si>
    <t>037D  :781142:00:------:--</t>
  </si>
  <si>
    <t>21:0444:000151</t>
  </si>
  <si>
    <t>21:0146:000126</t>
  </si>
  <si>
    <t>21:0146:000126:0001:0001:00</t>
  </si>
  <si>
    <t>037D  :781143:00:------:--</t>
  </si>
  <si>
    <t>21:0444:000152</t>
  </si>
  <si>
    <t>21:0146:000127</t>
  </si>
  <si>
    <t>21:0146:000127:0001:0001:00</t>
  </si>
  <si>
    <t>037D  :781144:70:781145:10</t>
  </si>
  <si>
    <t>21:0444:000153</t>
  </si>
  <si>
    <t>21:0146:000128</t>
  </si>
  <si>
    <t>21:0146:000128:0001:0001:00</t>
  </si>
  <si>
    <t>037D  :781145:10:------:--</t>
  </si>
  <si>
    <t>21:0444:000154</t>
  </si>
  <si>
    <t>21:0146:000129:0001:0001:00</t>
  </si>
  <si>
    <t>037D  :781146:20:781145:10</t>
  </si>
  <si>
    <t>21:0444:000155</t>
  </si>
  <si>
    <t>21:0146:000129:0002:0001:01</t>
  </si>
  <si>
    <t>037D  :781147:00:------:--</t>
  </si>
  <si>
    <t>21:0444:000156</t>
  </si>
  <si>
    <t>21:0146:000130</t>
  </si>
  <si>
    <t>21:0146:000130:0001:0001:00</t>
  </si>
  <si>
    <t>037D  :781148:00:------:--</t>
  </si>
  <si>
    <t>21:0444:000157</t>
  </si>
  <si>
    <t>21:0146:000131</t>
  </si>
  <si>
    <t>21:0146:000131:0001:0001:00</t>
  </si>
  <si>
    <t>037D  :781149:00:------:--</t>
  </si>
  <si>
    <t>21:0444:000158</t>
  </si>
  <si>
    <t>21:0146:000132</t>
  </si>
  <si>
    <t>21:0146:000132:0001:0001:00</t>
  </si>
  <si>
    <t>037D  :781150:00:------:--</t>
  </si>
  <si>
    <t>21:0444:000159</t>
  </si>
  <si>
    <t>21:0146:000133</t>
  </si>
  <si>
    <t>21:0146:000133:0001:0001:00</t>
  </si>
  <si>
    <t>037D  :781151:00:------:--</t>
  </si>
  <si>
    <t>21:0444:000160</t>
  </si>
  <si>
    <t>21:0146:000134</t>
  </si>
  <si>
    <t>21:0146:000134:0001:0001:00</t>
  </si>
  <si>
    <t>037D  :781152:00:------:--</t>
  </si>
  <si>
    <t>21:0444:000161</t>
  </si>
  <si>
    <t>21:0146:000135</t>
  </si>
  <si>
    <t>21:0146:000135:0001:0001:00</t>
  </si>
  <si>
    <t>037D  :781153:00:------:--</t>
  </si>
  <si>
    <t>21:0444:000162</t>
  </si>
  <si>
    <t>21:0146:000136</t>
  </si>
  <si>
    <t>21:0146:000136:0001:0001:00</t>
  </si>
  <si>
    <t>037D  :781154:00:------:--</t>
  </si>
  <si>
    <t>21:0444:000163</t>
  </si>
  <si>
    <t>21:0146:000137</t>
  </si>
  <si>
    <t>21:0146:000137:0001:0001:00</t>
  </si>
  <si>
    <t>037D  :781155:00:------:--</t>
  </si>
  <si>
    <t>21:0444:000164</t>
  </si>
  <si>
    <t>21:0146:000138</t>
  </si>
  <si>
    <t>21:0146:000138:0001:0001:00</t>
  </si>
  <si>
    <t>037D  :781156:00:------:--</t>
  </si>
  <si>
    <t>21:0444:000165</t>
  </si>
  <si>
    <t>21:0146:000139</t>
  </si>
  <si>
    <t>21:0146:000139:0001:0001:00</t>
  </si>
  <si>
    <t>037D  :781157:00:------:--</t>
  </si>
  <si>
    <t>21:0444:000166</t>
  </si>
  <si>
    <t>21:0146:000140</t>
  </si>
  <si>
    <t>21:0146:000140:0001:0001:00</t>
  </si>
  <si>
    <t>037D  :781158:00:------:--</t>
  </si>
  <si>
    <t>21:0444:000167</t>
  </si>
  <si>
    <t>21:0146:000141</t>
  </si>
  <si>
    <t>21:0146:000141:0001:0001:00</t>
  </si>
  <si>
    <t>037D  :781159:00:------:--</t>
  </si>
  <si>
    <t>21:0444:000168</t>
  </si>
  <si>
    <t>21:0146:000142</t>
  </si>
  <si>
    <t>21:0146:000142:0001:0001:00</t>
  </si>
  <si>
    <t>037D  :781160:9B:------:--</t>
  </si>
  <si>
    <t>21:0444:000169</t>
  </si>
  <si>
    <t>037D  :781161:80:781166:10</t>
  </si>
  <si>
    <t>21:0444:000170</t>
  </si>
  <si>
    <t>21:0146:000147</t>
  </si>
  <si>
    <t>21:0146:000147:0001:0001:02</t>
  </si>
  <si>
    <t>037D  :781162:00:------:--</t>
  </si>
  <si>
    <t>21:0444:000171</t>
  </si>
  <si>
    <t>21:0146:000143</t>
  </si>
  <si>
    <t>21:0146:000143:0001:0001:00</t>
  </si>
  <si>
    <t>037D  :781163:00:------:--</t>
  </si>
  <si>
    <t>21:0444:000172</t>
  </si>
  <si>
    <t>21:0146:000144</t>
  </si>
  <si>
    <t>21:0146:000144:0001:0001:00</t>
  </si>
  <si>
    <t>037D  :781164:00:------:--</t>
  </si>
  <si>
    <t>21:0444:000173</t>
  </si>
  <si>
    <t>21:0146:000145</t>
  </si>
  <si>
    <t>21:0146:000145:0001:0001:00</t>
  </si>
  <si>
    <t>037D  :781165:70:781166:10</t>
  </si>
  <si>
    <t>21:0444:000174</t>
  </si>
  <si>
    <t>21:0146:000146</t>
  </si>
  <si>
    <t>21:0146:000146:0001:0001:00</t>
  </si>
  <si>
    <t>037D  :781166:10:------:--</t>
  </si>
  <si>
    <t>21:0444:000175</t>
  </si>
  <si>
    <t>21:0146:000147:0001:0001:01</t>
  </si>
  <si>
    <t>037D  :781167:20:781166:10</t>
  </si>
  <si>
    <t>21:0444:000176</t>
  </si>
  <si>
    <t>21:0146:000147:0002:0001:00</t>
  </si>
  <si>
    <t>037D  :781168:00:------:--</t>
  </si>
  <si>
    <t>21:0444:000177</t>
  </si>
  <si>
    <t>21:0146:000148</t>
  </si>
  <si>
    <t>21:0146:000148:0001:0001:00</t>
  </si>
  <si>
    <t>037D  :781169:00:------:--</t>
  </si>
  <si>
    <t>21:0444:000178</t>
  </si>
  <si>
    <t>21:0146:000149</t>
  </si>
  <si>
    <t>21:0146:000149:0001:0001:00</t>
  </si>
  <si>
    <t>037D  :781170:00:------:--</t>
  </si>
  <si>
    <t>21:0444:000179</t>
  </si>
  <si>
    <t>21:0146:000150</t>
  </si>
  <si>
    <t>21:0146:000150:0001:0001:00</t>
  </si>
  <si>
    <t>037D  :781171:00:------:--</t>
  </si>
  <si>
    <t>21:0444:000180</t>
  </si>
  <si>
    <t>21:0146:000151</t>
  </si>
  <si>
    <t>21:0146:000151:0001:0001:00</t>
  </si>
  <si>
    <t>037D  :781172:00:------:--</t>
  </si>
  <si>
    <t>21:0444:000181</t>
  </si>
  <si>
    <t>21:0146:000152</t>
  </si>
  <si>
    <t>21:0146:000152:0001:0001:00</t>
  </si>
  <si>
    <t>037D  :781173:00:------:--</t>
  </si>
  <si>
    <t>21:0444:000182</t>
  </si>
  <si>
    <t>21:0146:000153</t>
  </si>
  <si>
    <t>21:0146:000153:0001:0001:00</t>
  </si>
  <si>
    <t>037D  :781174:9H:------:--</t>
  </si>
  <si>
    <t>21:0444:000183</t>
  </si>
  <si>
    <t>037D  :781175:00:------:--</t>
  </si>
  <si>
    <t>21:0444:000184</t>
  </si>
  <si>
    <t>21:0146:000154</t>
  </si>
  <si>
    <t>21:0146:000154:0001:0001:00</t>
  </si>
  <si>
    <t>037D  :781176:00:------:--</t>
  </si>
  <si>
    <t>21:0444:000185</t>
  </si>
  <si>
    <t>21:0146:000155</t>
  </si>
  <si>
    <t>21:0146:000155:0001:0001:00</t>
  </si>
  <si>
    <t>037D  :781177:00:------:--</t>
  </si>
  <si>
    <t>21:0444:000186</t>
  </si>
  <si>
    <t>21:0146:000156</t>
  </si>
  <si>
    <t>21:0146:000156:0001:0001:00</t>
  </si>
  <si>
    <t>037D  :781178:00:------:--</t>
  </si>
  <si>
    <t>21:0444:000187</t>
  </si>
  <si>
    <t>21:0146:000157</t>
  </si>
  <si>
    <t>21:0146:000157:0001:0001:00</t>
  </si>
  <si>
    <t>037D  :781179:00:------:--</t>
  </si>
  <si>
    <t>21:0444:000188</t>
  </si>
  <si>
    <t>21:0146:000158</t>
  </si>
  <si>
    <t>21:0146:000158:0001:0001:00</t>
  </si>
  <si>
    <t>037D  :781180:00:------:--</t>
  </si>
  <si>
    <t>21:0444:000189</t>
  </si>
  <si>
    <t>21:0146:000159</t>
  </si>
  <si>
    <t>21:0146:000159:0001:0001:00</t>
  </si>
  <si>
    <t>037D  :781181:80:781184:10</t>
  </si>
  <si>
    <t>21:0444:000190</t>
  </si>
  <si>
    <t>21:0146:000162</t>
  </si>
  <si>
    <t>21:0146:000162:0001:0001:02</t>
  </si>
  <si>
    <t>037D  :781182:00:------:--</t>
  </si>
  <si>
    <t>21:0444:000191</t>
  </si>
  <si>
    <t>21:0146:000160</t>
  </si>
  <si>
    <t>21:0146:000160:0001:0001:00</t>
  </si>
  <si>
    <t>037D  :781183:70:781184:10</t>
  </si>
  <si>
    <t>21:0444:000192</t>
  </si>
  <si>
    <t>21:0146:000161</t>
  </si>
  <si>
    <t>21:0146:000161:0001:0001:00</t>
  </si>
  <si>
    <t>037D  :781184:10:------:--</t>
  </si>
  <si>
    <t>21:0444:000193</t>
  </si>
  <si>
    <t>21:0146:000162:0001:0001:01</t>
  </si>
  <si>
    <t>037D  :781185:20:781184:10</t>
  </si>
  <si>
    <t>21:0444:000194</t>
  </si>
  <si>
    <t>21:0146:000162:0002:0001:00</t>
  </si>
  <si>
    <t>037D  :781186:00:------:--</t>
  </si>
  <si>
    <t>21:0444:000195</t>
  </si>
  <si>
    <t>21:0146:000163</t>
  </si>
  <si>
    <t>21:0146:000163:0001:0001:00</t>
  </si>
  <si>
    <t>037D  :781187:9F:------:--</t>
  </si>
  <si>
    <t>21:0444:000196</t>
  </si>
  <si>
    <t>037D  :781188:00:------:--</t>
  </si>
  <si>
    <t>21:0444:000197</t>
  </si>
  <si>
    <t>21:0146:000164</t>
  </si>
  <si>
    <t>21:0146:000164:0001:0001:00</t>
  </si>
  <si>
    <t>037D  :781189:00:------:--</t>
  </si>
  <si>
    <t>21:0444:000198</t>
  </si>
  <si>
    <t>21:0146:000165</t>
  </si>
  <si>
    <t>21:0146:000165:0001:0001:00</t>
  </si>
  <si>
    <t>037D  :781190:00:------:--</t>
  </si>
  <si>
    <t>21:0444:000199</t>
  </si>
  <si>
    <t>21:0146:000166</t>
  </si>
  <si>
    <t>21:0146:000166:0001:0001:00</t>
  </si>
  <si>
    <t>037D  :781191:00:------:--</t>
  </si>
  <si>
    <t>21:0444:000200</t>
  </si>
  <si>
    <t>21:0146:000167</t>
  </si>
  <si>
    <t>21:0146:000167:0001:0001:00</t>
  </si>
  <si>
    <t>037D  :781192:00:------:--</t>
  </si>
  <si>
    <t>21:0444:000201</t>
  </si>
  <si>
    <t>21:0146:000168</t>
  </si>
  <si>
    <t>21:0146:000168:0001:0001:00</t>
  </si>
  <si>
    <t>037D  :781193:00:------:--</t>
  </si>
  <si>
    <t>21:0444:000202</t>
  </si>
  <si>
    <t>21:0146:000169</t>
  </si>
  <si>
    <t>21:0146:000169:0001:0001:00</t>
  </si>
  <si>
    <t>037D  :781194:00:------:--</t>
  </si>
  <si>
    <t>21:0444:000203</t>
  </si>
  <si>
    <t>21:0146:000170</t>
  </si>
  <si>
    <t>21:0146:000170:0001:0001:00</t>
  </si>
  <si>
    <t>037D  :781195:00:------:--</t>
  </si>
  <si>
    <t>21:0444:000204</t>
  </si>
  <si>
    <t>21:0146:000171</t>
  </si>
  <si>
    <t>21:0146:000171:0001:0001:00</t>
  </si>
  <si>
    <t>037D  :781196:00:------:--</t>
  </si>
  <si>
    <t>21:0444:000205</t>
  </si>
  <si>
    <t>21:0146:000172</t>
  </si>
  <si>
    <t>21:0146:000172:0001:0001:00</t>
  </si>
  <si>
    <t>037D  :781197:00:------:--</t>
  </si>
  <si>
    <t>21:0444:000206</t>
  </si>
  <si>
    <t>21:0146:000173</t>
  </si>
  <si>
    <t>21:0146:000173:0001:0001:00</t>
  </si>
  <si>
    <t>037D  :781198:00:------:--</t>
  </si>
  <si>
    <t>21:0444:000207</t>
  </si>
  <si>
    <t>21:0146:000174</t>
  </si>
  <si>
    <t>21:0146:000174:0001:0001:00</t>
  </si>
  <si>
    <t>037D  :781199:00:------:--</t>
  </si>
  <si>
    <t>21:0444:000208</t>
  </si>
  <si>
    <t>21:0146:000175</t>
  </si>
  <si>
    <t>21:0146:000175:0001:0001:00</t>
  </si>
  <si>
    <t>037D  :781200:00:------:--</t>
  </si>
  <si>
    <t>21:0444:000209</t>
  </si>
  <si>
    <t>21:0146:000176</t>
  </si>
  <si>
    <t>21:0146:000176:0001:0001:00</t>
  </si>
  <si>
    <t>037D  :781201:80:781204:10</t>
  </si>
  <si>
    <t>21:0444:000210</t>
  </si>
  <si>
    <t>21:0146:000179</t>
  </si>
  <si>
    <t>21:0146:000179:0001:0001:02</t>
  </si>
  <si>
    <t>037D  :781202:00:------:--</t>
  </si>
  <si>
    <t>21:0444:000211</t>
  </si>
  <si>
    <t>21:0146:000177</t>
  </si>
  <si>
    <t>21:0146:000177:0001:0001:00</t>
  </si>
  <si>
    <t>037D  :781203:70:781204:10</t>
  </si>
  <si>
    <t>21:0444:000212</t>
  </si>
  <si>
    <t>21:0146:000178</t>
  </si>
  <si>
    <t>21:0146:000178:0001:0001:00</t>
  </si>
  <si>
    <t>037D  :781204:10:------:--</t>
  </si>
  <si>
    <t>21:0444:000213</t>
  </si>
  <si>
    <t>21:0146:000179:0001:0001:01</t>
  </si>
  <si>
    <t>037D  :781205:20:781204:10</t>
  </si>
  <si>
    <t>21:0444:000214</t>
  </si>
  <si>
    <t>21:0146:000179:0002:0001:00</t>
  </si>
  <si>
    <t>037D  :781206:00:------:--</t>
  </si>
  <si>
    <t>21:0444:000215</t>
  </si>
  <si>
    <t>21:0146:000180</t>
  </si>
  <si>
    <t>21:0146:000180:0001:0001:00</t>
  </si>
  <si>
    <t>037D  :781207:9G:------:--</t>
  </si>
  <si>
    <t>21:0444:000216</t>
  </si>
  <si>
    <t>037D  :781208:00:------:--</t>
  </si>
  <si>
    <t>21:0444:000217</t>
  </si>
  <si>
    <t>21:0146:000181</t>
  </si>
  <si>
    <t>21:0146:000181:0001:0001:00</t>
  </si>
  <si>
    <t>037D  :781209:00:------:--</t>
  </si>
  <si>
    <t>21:0444:000218</t>
  </si>
  <si>
    <t>21:0146:000182</t>
  </si>
  <si>
    <t>21:0146:000182:0001:0001:00</t>
  </si>
  <si>
    <t>037D  :781210:00:------:--</t>
  </si>
  <si>
    <t>21:0444:000219</t>
  </si>
  <si>
    <t>21:0146:000183</t>
  </si>
  <si>
    <t>21:0146:000183:0001:0001:00</t>
  </si>
  <si>
    <t>037D  :781211:00:------:--</t>
  </si>
  <si>
    <t>21:0444:000220</t>
  </si>
  <si>
    <t>21:0146:000184</t>
  </si>
  <si>
    <t>21:0146:000184:0001:0001:00</t>
  </si>
  <si>
    <t>037D  :781212:00:------:--</t>
  </si>
  <si>
    <t>21:0444:000221</t>
  </si>
  <si>
    <t>21:0146:000185</t>
  </si>
  <si>
    <t>21:0146:000185:0001:0001:00</t>
  </si>
  <si>
    <t>037D  :781213:00:------:--</t>
  </si>
  <si>
    <t>21:0444:000222</t>
  </si>
  <si>
    <t>21:0146:000186</t>
  </si>
  <si>
    <t>21:0146:000186:0001:0001:00</t>
  </si>
  <si>
    <t>037D  :781214:00:------:--</t>
  </si>
  <si>
    <t>21:0444:000223</t>
  </si>
  <si>
    <t>21:0146:000187</t>
  </si>
  <si>
    <t>21:0146:000187:0001:0001:00</t>
  </si>
  <si>
    <t>037D  :781215:00:------:--</t>
  </si>
  <si>
    <t>21:0444:000224</t>
  </si>
  <si>
    <t>21:0146:000188</t>
  </si>
  <si>
    <t>21:0146:000188:0001:0001:00</t>
  </si>
  <si>
    <t>037D  :781216:00:------:--</t>
  </si>
  <si>
    <t>21:0444:000225</t>
  </si>
  <si>
    <t>21:0146:000189</t>
  </si>
  <si>
    <t>21:0146:000189:0001:0001:00</t>
  </si>
  <si>
    <t>037D  :781217:00:------:--</t>
  </si>
  <si>
    <t>21:0444:000226</t>
  </si>
  <si>
    <t>21:0146:000190</t>
  </si>
  <si>
    <t>21:0146:000190:0001:0001:00</t>
  </si>
  <si>
    <t>037D  :781218:00:------:--</t>
  </si>
  <si>
    <t>21:0444:000227</t>
  </si>
  <si>
    <t>21:0146:000191</t>
  </si>
  <si>
    <t>21:0146:000191:0001:0001:00</t>
  </si>
  <si>
    <t>037D  :781219:00:------:--</t>
  </si>
  <si>
    <t>21:0444:000228</t>
  </si>
  <si>
    <t>21:0146:000192</t>
  </si>
  <si>
    <t>21:0146:000192:0001:0001:00</t>
  </si>
  <si>
    <t>037D  :781220:00:------:--</t>
  </si>
  <si>
    <t>21:0444:000229</t>
  </si>
  <si>
    <t>21:0146:000193</t>
  </si>
  <si>
    <t>21:0146:000193:0001:0001:00</t>
  </si>
  <si>
    <t>037D  :781221:80:781229:10</t>
  </si>
  <si>
    <t>21:0444:000230</t>
  </si>
  <si>
    <t>21:0146:000201</t>
  </si>
  <si>
    <t>21:0146:000201:0001:0001:02</t>
  </si>
  <si>
    <t>037D  :781222:00:------:--</t>
  </si>
  <si>
    <t>21:0444:000231</t>
  </si>
  <si>
    <t>21:0146:000194</t>
  </si>
  <si>
    <t>21:0146:000194:0001:0001:00</t>
  </si>
  <si>
    <t>037D  :781223:00:------:--</t>
  </si>
  <si>
    <t>21:0444:000232</t>
  </si>
  <si>
    <t>21:0146:000195</t>
  </si>
  <si>
    <t>21:0146:000195:0001:0001:00</t>
  </si>
  <si>
    <t>037D  :781224:00:------:--</t>
  </si>
  <si>
    <t>21:0444:000233</t>
  </si>
  <si>
    <t>21:0146:000196</t>
  </si>
  <si>
    <t>21:0146:000196:0001:0001:00</t>
  </si>
  <si>
    <t>037D  :781225:00:------:--</t>
  </si>
  <si>
    <t>21:0444:000234</t>
  </si>
  <si>
    <t>21:0146:000197</t>
  </si>
  <si>
    <t>21:0146:000197:0001:0001:00</t>
  </si>
  <si>
    <t>037D  :781226:00:------:--</t>
  </si>
  <si>
    <t>21:0444:000235</t>
  </si>
  <si>
    <t>21:0146:000198</t>
  </si>
  <si>
    <t>21:0146:000198:0001:0001:00</t>
  </si>
  <si>
    <t>037D  :781227:00:------:--</t>
  </si>
  <si>
    <t>21:0444:000236</t>
  </si>
  <si>
    <t>21:0146:000199</t>
  </si>
  <si>
    <t>21:0146:000199:0001:0001:00</t>
  </si>
  <si>
    <t>037D  :781228:70:781229:10</t>
  </si>
  <si>
    <t>21:0444:000237</t>
  </si>
  <si>
    <t>21:0146:000200</t>
  </si>
  <si>
    <t>21:0146:000200:0001:0001:00</t>
  </si>
  <si>
    <t>037D  :781229:10:------:--</t>
  </si>
  <si>
    <t>21:0444:000238</t>
  </si>
  <si>
    <t>21:0146:000201:0001:0001:01</t>
  </si>
  <si>
    <t>037D  :781230:20:781229:10</t>
  </si>
  <si>
    <t>21:0444:000239</t>
  </si>
  <si>
    <t>21:0146:000201:0002:0001:00</t>
  </si>
  <si>
    <t>037D  :781231:00:------:--</t>
  </si>
  <si>
    <t>21:0444:000240</t>
  </si>
  <si>
    <t>21:0146:000202</t>
  </si>
  <si>
    <t>21:0146:000202:0001:0001:00</t>
  </si>
  <si>
    <t>037D  :781232:9B:------:--</t>
  </si>
  <si>
    <t>21:0444:000241</t>
  </si>
  <si>
    <t>037D  :781233:00:------:--</t>
  </si>
  <si>
    <t>21:0444:000242</t>
  </si>
  <si>
    <t>21:0146:000203</t>
  </si>
  <si>
    <t>21:0146:000203:0001:0001:00</t>
  </si>
  <si>
    <t>037D  :781234:00:------:--</t>
  </si>
  <si>
    <t>21:0444:000243</t>
  </si>
  <si>
    <t>21:0146:000204</t>
  </si>
  <si>
    <t>21:0146:000204:0001:0001:00</t>
  </si>
  <si>
    <t>037D  :781235:00:------:--</t>
  </si>
  <si>
    <t>21:0444:000244</t>
  </si>
  <si>
    <t>21:0146:000205</t>
  </si>
  <si>
    <t>21:0146:000205:0001:0001:00</t>
  </si>
  <si>
    <t>037D  :781236:00:------:--</t>
  </si>
  <si>
    <t>21:0444:000245</t>
  </si>
  <si>
    <t>21:0146:000206</t>
  </si>
  <si>
    <t>21:0146:000206:0001:0001:00</t>
  </si>
  <si>
    <t>037D  :781237:00:------:--</t>
  </si>
  <si>
    <t>21:0444:000246</t>
  </si>
  <si>
    <t>21:0146:000207</t>
  </si>
  <si>
    <t>21:0146:000207:0001:0001:00</t>
  </si>
  <si>
    <t>037D  :781238:00:------:--</t>
  </si>
  <si>
    <t>21:0444:000247</t>
  </si>
  <si>
    <t>21:0146:000208</t>
  </si>
  <si>
    <t>21:0146:000208:0001:0001:00</t>
  </si>
  <si>
    <t>037D  :781239:00:------:--</t>
  </si>
  <si>
    <t>21:0444:000248</t>
  </si>
  <si>
    <t>21:0146:000209</t>
  </si>
  <si>
    <t>21:0146:000209:0001:0001:00</t>
  </si>
  <si>
    <t>037D  :781240:00:------:--</t>
  </si>
  <si>
    <t>21:0444:000249</t>
  </si>
  <si>
    <t>21:0146:000210</t>
  </si>
  <si>
    <t>21:0146:000210:0001:0001:00</t>
  </si>
  <si>
    <t>037D  :781241:80:781245:20</t>
  </si>
  <si>
    <t>21:0444:000250</t>
  </si>
  <si>
    <t>21:0146:000212</t>
  </si>
  <si>
    <t>21:0146:000212:0002:0001:02</t>
  </si>
  <si>
    <t>037D  :781242:9H:------:--</t>
  </si>
  <si>
    <t>21:0444:000251</t>
  </si>
  <si>
    <t>037D  :781243:70:781244:10</t>
  </si>
  <si>
    <t>21:0444:000252</t>
  </si>
  <si>
    <t>21:0146:000211</t>
  </si>
  <si>
    <t>21:0146:000211:0001:0001:00</t>
  </si>
  <si>
    <t>037D  :781244:10:------:--</t>
  </si>
  <si>
    <t>21:0444:000253</t>
  </si>
  <si>
    <t>21:0146:000212:0001:0001:00</t>
  </si>
  <si>
    <t>037D  :781245:20:781244:10</t>
  </si>
  <si>
    <t>21:0444:000254</t>
  </si>
  <si>
    <t>21:0146:000212:0002:0001:01</t>
  </si>
  <si>
    <t>037D  :781246:00:------:--</t>
  </si>
  <si>
    <t>21:0444:000255</t>
  </si>
  <si>
    <t>21:0146:000213</t>
  </si>
  <si>
    <t>21:0146:000213:0001:0001:00</t>
  </si>
  <si>
    <t>037D  :781247:00:------:--</t>
  </si>
  <si>
    <t>21:0444:000256</t>
  </si>
  <si>
    <t>21:0146:000214</t>
  </si>
  <si>
    <t>21:0146:000214:0001:0001:00</t>
  </si>
  <si>
    <t>037D  :781248:00:------:--</t>
  </si>
  <si>
    <t>21:0444:000257</t>
  </si>
  <si>
    <t>21:0146:000215</t>
  </si>
  <si>
    <t>21:0146:000215:0001:0001:00</t>
  </si>
  <si>
    <t>037D  :781249:00:------:--</t>
  </si>
  <si>
    <t>21:0444:000258</t>
  </si>
  <si>
    <t>21:0146:000216</t>
  </si>
  <si>
    <t>21:0146:000216:0001:0001:00</t>
  </si>
  <si>
    <t>037D  :781250:00:------:--</t>
  </si>
  <si>
    <t>21:0444:000259</t>
  </si>
  <si>
    <t>21:0146:000217</t>
  </si>
  <si>
    <t>21:0146:000217:0001:0001:00</t>
  </si>
  <si>
    <t>037D  :781251:00:------:--</t>
  </si>
  <si>
    <t>21:0444:000260</t>
  </si>
  <si>
    <t>21:0146:000218</t>
  </si>
  <si>
    <t>21:0146:000218:0001:0001:00</t>
  </si>
  <si>
    <t>037D  :781252:00:------:--</t>
  </si>
  <si>
    <t>21:0444:000261</t>
  </si>
  <si>
    <t>21:0146:000219</t>
  </si>
  <si>
    <t>21:0146:000219:0001:0001:00</t>
  </si>
  <si>
    <t>037D  :781253:00:------:--</t>
  </si>
  <si>
    <t>21:0444:000262</t>
  </si>
  <si>
    <t>21:0146:000220</t>
  </si>
  <si>
    <t>21:0146:000220:0001:0001:00</t>
  </si>
  <si>
    <t>037D  :781254:00:------:--</t>
  </si>
  <si>
    <t>21:0444:000263</t>
  </si>
  <si>
    <t>21:0146:000221</t>
  </si>
  <si>
    <t>21:0146:000221:0001:0001:00</t>
  </si>
  <si>
    <t>037D  :781255:00:------:--</t>
  </si>
  <si>
    <t>21:0444:000264</t>
  </si>
  <si>
    <t>21:0146:000222</t>
  </si>
  <si>
    <t>21:0146:000222:0001:0001:00</t>
  </si>
  <si>
    <t>037D  :781256:00:------:--</t>
  </si>
  <si>
    <t>21:0444:000265</t>
  </si>
  <si>
    <t>21:0146:000223</t>
  </si>
  <si>
    <t>21:0146:000223:0001:0001:00</t>
  </si>
  <si>
    <t>037D  :781257:00:------:--</t>
  </si>
  <si>
    <t>21:0444:000266</t>
  </si>
  <si>
    <t>21:0146:000224</t>
  </si>
  <si>
    <t>21:0146:000224:0001:0001:00</t>
  </si>
  <si>
    <t>037D  :781258:00:------:--</t>
  </si>
  <si>
    <t>21:0444:000267</t>
  </si>
  <si>
    <t>21:0146:000225</t>
  </si>
  <si>
    <t>21:0146:000225:0001:0001:00</t>
  </si>
  <si>
    <t>037D  :781259:00:------:--</t>
  </si>
  <si>
    <t>21:0444:000268</t>
  </si>
  <si>
    <t>21:0146:000226</t>
  </si>
  <si>
    <t>21:0146:000226:0001:0001:00</t>
  </si>
  <si>
    <t>037D  :781260:00:------:--</t>
  </si>
  <si>
    <t>21:0444:000269</t>
  </si>
  <si>
    <t>21:0146:000227</t>
  </si>
  <si>
    <t>21:0146:000227:0001:0001:00</t>
  </si>
  <si>
    <t>037D  :781261:80:781269:10</t>
  </si>
  <si>
    <t>21:0444:000270</t>
  </si>
  <si>
    <t>21:0146:000235</t>
  </si>
  <si>
    <t>21:0146:000235:0001:0001:02</t>
  </si>
  <si>
    <t>037D  :781262:00:------:--</t>
  </si>
  <si>
    <t>21:0444:000271</t>
  </si>
  <si>
    <t>21:0146:000228</t>
  </si>
  <si>
    <t>21:0146:000228:0001:0001:00</t>
  </si>
  <si>
    <t>037D  :781263:00:------:--</t>
  </si>
  <si>
    <t>21:0444:000272</t>
  </si>
  <si>
    <t>21:0146:000229</t>
  </si>
  <si>
    <t>21:0146:000229:0001:0001:00</t>
  </si>
  <si>
    <t>037D  :781264:00:------:--</t>
  </si>
  <si>
    <t>21:0444:000273</t>
  </si>
  <si>
    <t>21:0146:000230</t>
  </si>
  <si>
    <t>21:0146:000230:0001:0001:00</t>
  </si>
  <si>
    <t>037D  :781265:00:------:--</t>
  </si>
  <si>
    <t>21:0444:000274</t>
  </si>
  <si>
    <t>21:0146:000231</t>
  </si>
  <si>
    <t>21:0146:000231:0001:0001:00</t>
  </si>
  <si>
    <t>037D  :781266:00:------:--</t>
  </si>
  <si>
    <t>21:0444:000275</t>
  </si>
  <si>
    <t>21:0146:000232</t>
  </si>
  <si>
    <t>21:0146:000232:0001:0001:00</t>
  </si>
  <si>
    <t>037D  :781267:00:------:--</t>
  </si>
  <si>
    <t>21:0444:000276</t>
  </si>
  <si>
    <t>21:0146:000233</t>
  </si>
  <si>
    <t>21:0146:000233:0001:0001:00</t>
  </si>
  <si>
    <t>037D  :781268:70:781269:10</t>
  </si>
  <si>
    <t>21:0444:000277</t>
  </si>
  <si>
    <t>21:0146:000234</t>
  </si>
  <si>
    <t>21:0146:000234:0001:0001:00</t>
  </si>
  <si>
    <t>037D  :781269:10:------:--</t>
  </si>
  <si>
    <t>21:0444:000278</t>
  </si>
  <si>
    <t>21:0146:000235:0001:0001:01</t>
  </si>
  <si>
    <t>037D  :781270:20:781269:10</t>
  </si>
  <si>
    <t>21:0444:000279</t>
  </si>
  <si>
    <t>21:0146:000235:0002:0001:00</t>
  </si>
  <si>
    <t>037D  :781271:00:------:--</t>
  </si>
  <si>
    <t>21:0444:000280</t>
  </si>
  <si>
    <t>21:0146:000236</t>
  </si>
  <si>
    <t>21:0146:000236:0001:0001:00</t>
  </si>
  <si>
    <t>037D  :781272:00:------:--</t>
  </si>
  <si>
    <t>21:0444:000281</t>
  </si>
  <si>
    <t>21:0146:000237</t>
  </si>
  <si>
    <t>21:0146:000237:0001:0001:00</t>
  </si>
  <si>
    <t>037D  :781273:00:------:--</t>
  </si>
  <si>
    <t>21:0444:000282</t>
  </si>
  <si>
    <t>21:0146:000238</t>
  </si>
  <si>
    <t>21:0146:000238:0001:0001:00</t>
  </si>
  <si>
    <t>037D  :781274:00:------:--</t>
  </si>
  <si>
    <t>21:0444:000283</t>
  </si>
  <si>
    <t>21:0146:000239</t>
  </si>
  <si>
    <t>21:0146:000239:0001:0001:00</t>
  </si>
  <si>
    <t>037D  :781275:00:------:--</t>
  </si>
  <si>
    <t>21:0444:000284</t>
  </si>
  <si>
    <t>21:0146:000240</t>
  </si>
  <si>
    <t>21:0146:000240:0001:0001:00</t>
  </si>
  <si>
    <t>037D  :781276:00:------:--</t>
  </si>
  <si>
    <t>21:0444:000285</t>
  </si>
  <si>
    <t>21:0146:000241</t>
  </si>
  <si>
    <t>21:0146:000241:0001:0001:00</t>
  </si>
  <si>
    <t>037D  :781277:00:------:--</t>
  </si>
  <si>
    <t>21:0444:000286</t>
  </si>
  <si>
    <t>21:0146:000242</t>
  </si>
  <si>
    <t>21:0146:000242:0001:0001:00</t>
  </si>
  <si>
    <t>037D  :781278:9G:------:--</t>
  </si>
  <si>
    <t>21:0444:000287</t>
  </si>
  <si>
    <t>037D  :781279:00:------:--</t>
  </si>
  <si>
    <t>21:0444:000288</t>
  </si>
  <si>
    <t>21:0146:000243</t>
  </si>
  <si>
    <t>21:0146:000243:0001:0001:00</t>
  </si>
  <si>
    <t>037D  :781280:00:------:--</t>
  </si>
  <si>
    <t>21:0444:000289</t>
  </si>
  <si>
    <t>21:0146:000244</t>
  </si>
  <si>
    <t>21:0146:000244:0001:0001:00</t>
  </si>
  <si>
    <t>037D  :781281:80:781294:20</t>
  </si>
  <si>
    <t>21:0444:000290</t>
  </si>
  <si>
    <t>21:0146:000256</t>
  </si>
  <si>
    <t>21:0146:000256:0002:0001:02</t>
  </si>
  <si>
    <t>037D  :781282:00:------:--</t>
  </si>
  <si>
    <t>21:0444:000291</t>
  </si>
  <si>
    <t>21:0146:000245</t>
  </si>
  <si>
    <t>21:0146:000245:0001:0001:00</t>
  </si>
  <si>
    <t>037D  :781283:00:------:--</t>
  </si>
  <si>
    <t>21:0444:000292</t>
  </si>
  <si>
    <t>21:0146:000246</t>
  </si>
  <si>
    <t>21:0146:000246:0001:0001:00</t>
  </si>
  <si>
    <t>037D  :781284:00:------:--</t>
  </si>
  <si>
    <t>21:0444:000293</t>
  </si>
  <si>
    <t>21:0146:000247</t>
  </si>
  <si>
    <t>21:0146:000247:0001:0001:00</t>
  </si>
  <si>
    <t>037D  :781285:00:------:--</t>
  </si>
  <si>
    <t>21:0444:000294</t>
  </si>
  <si>
    <t>21:0146:000248</t>
  </si>
  <si>
    <t>21:0146:000248:0001:0001:00</t>
  </si>
  <si>
    <t>037D  :781286:00:------:--</t>
  </si>
  <si>
    <t>21:0444:000295</t>
  </si>
  <si>
    <t>21:0146:000249</t>
  </si>
  <si>
    <t>21:0146:000249:0001:0001:00</t>
  </si>
  <si>
    <t>037D  :781287:00:------:--</t>
  </si>
  <si>
    <t>21:0444:000296</t>
  </si>
  <si>
    <t>21:0146:000250</t>
  </si>
  <si>
    <t>21:0146:000250:0001:0001:00</t>
  </si>
  <si>
    <t>037D  :781288:00:------:--</t>
  </si>
  <si>
    <t>21:0444:000297</t>
  </si>
  <si>
    <t>21:0146:000251</t>
  </si>
  <si>
    <t>21:0146:000251:0001:0001:00</t>
  </si>
  <si>
    <t>037D  :781289:00:------:--</t>
  </si>
  <si>
    <t>21:0444:000298</t>
  </si>
  <si>
    <t>21:0146:000252</t>
  </si>
  <si>
    <t>21:0146:000252:0001:0001:00</t>
  </si>
  <si>
    <t>037D  :781290:00:------:--</t>
  </si>
  <si>
    <t>21:0444:000299</t>
  </si>
  <si>
    <t>21:0146:000253</t>
  </si>
  <si>
    <t>21:0146:000253:0001:0001:00</t>
  </si>
  <si>
    <t>037D  :781291:00:------:--</t>
  </si>
  <si>
    <t>21:0444:000300</t>
  </si>
  <si>
    <t>21:0146:000254</t>
  </si>
  <si>
    <t>21:0146:000254:0001:0001:00</t>
  </si>
  <si>
    <t>037D  :781292:70:781293:10</t>
  </si>
  <si>
    <t>21:0444:000301</t>
  </si>
  <si>
    <t>21:0146:000255</t>
  </si>
  <si>
    <t>21:0146:000255:0001:0001:00</t>
  </si>
  <si>
    <t>037D  :781293:10:------:--</t>
  </si>
  <si>
    <t>21:0444:000302</t>
  </si>
  <si>
    <t>21:0146:000256:0001:0001:00</t>
  </si>
  <si>
    <t>037D  :781294:20:781293:10</t>
  </si>
  <si>
    <t>21:0444:000303</t>
  </si>
  <si>
    <t>21:0146:000256:0002:0001:01</t>
  </si>
  <si>
    <t>037D  :781295:00:------:--</t>
  </si>
  <si>
    <t>21:0444:000304</t>
  </si>
  <si>
    <t>21:0146:000257</t>
  </si>
  <si>
    <t>21:0146:000257:0001:0001:00</t>
  </si>
  <si>
    <t>037D  :781296:9G:------:--</t>
  </si>
  <si>
    <t>21:0444:000305</t>
  </si>
  <si>
    <t>037D  :781297:00:------:--</t>
  </si>
  <si>
    <t>21:0444:000306</t>
  </si>
  <si>
    <t>21:0146:000258</t>
  </si>
  <si>
    <t>21:0146:000258:0001:0001:00</t>
  </si>
  <si>
    <t>037D  :781298:00:------:--</t>
  </si>
  <si>
    <t>21:0444:000307</t>
  </si>
  <si>
    <t>21:0146:000259</t>
  </si>
  <si>
    <t>21:0146:000259:0001:0001:00</t>
  </si>
  <si>
    <t>037D  :781299:00:------:--</t>
  </si>
  <si>
    <t>21:0444:000308</t>
  </si>
  <si>
    <t>21:0146:000260</t>
  </si>
  <si>
    <t>21:0146:000260:0001:0001:00</t>
  </si>
  <si>
    <t>037D  :781300:00:------:--</t>
  </si>
  <si>
    <t>21:0444:000309</t>
  </si>
  <si>
    <t>21:0146:000261</t>
  </si>
  <si>
    <t>21:0146:000261:0001:0001:00</t>
  </si>
  <si>
    <t>037D  :781301:80:781307:20</t>
  </si>
  <si>
    <t>21:0444:000310</t>
  </si>
  <si>
    <t>21:0146:000266</t>
  </si>
  <si>
    <t>21:0146:000266:0002:0001:02</t>
  </si>
  <si>
    <t>037D  :781302:00:------:--</t>
  </si>
  <si>
    <t>21:0444:000311</t>
  </si>
  <si>
    <t>21:0146:000262</t>
  </si>
  <si>
    <t>21:0146:000262:0001:0001:00</t>
  </si>
  <si>
    <t>037D  :781303:00:------:--</t>
  </si>
  <si>
    <t>21:0444:000312</t>
  </si>
  <si>
    <t>21:0146:000263</t>
  </si>
  <si>
    <t>21:0146:000263:0001:0001:00</t>
  </si>
  <si>
    <t>037D  :781304:00:------:--</t>
  </si>
  <si>
    <t>21:0444:000313</t>
  </si>
  <si>
    <t>21:0146:000264</t>
  </si>
  <si>
    <t>21:0146:000264:0001:0001:00</t>
  </si>
  <si>
    <t>037D  :781305:70:781306:10</t>
  </si>
  <si>
    <t>21:0444:000314</t>
  </si>
  <si>
    <t>21:0146:000265</t>
  </si>
  <si>
    <t>21:0146:000265:0001:0001:00</t>
  </si>
  <si>
    <t>037D  :781306:10:------:--</t>
  </si>
  <si>
    <t>21:0444:000315</t>
  </si>
  <si>
    <t>21:0146:000266:0001:0001:00</t>
  </si>
  <si>
    <t>037D  :781307:20:781306:10</t>
  </si>
  <si>
    <t>21:0444:000316</t>
  </si>
  <si>
    <t>21:0146:000266:0002:0001:01</t>
  </si>
  <si>
    <t>037D  :781308:00:------:--</t>
  </si>
  <si>
    <t>21:0444:000317</t>
  </si>
  <si>
    <t>21:0146:000267</t>
  </si>
  <si>
    <t>21:0146:000267:0001:0001:00</t>
  </si>
  <si>
    <t>037D  :781309:00:------:--</t>
  </si>
  <si>
    <t>21:0444:000318</t>
  </si>
  <si>
    <t>21:0146:000268</t>
  </si>
  <si>
    <t>21:0146:000268:0001:0001:00</t>
  </si>
  <si>
    <t>037D  :781310:00:------:--</t>
  </si>
  <si>
    <t>21:0444:000319</t>
  </si>
  <si>
    <t>21:0146:000269</t>
  </si>
  <si>
    <t>21:0146:000269:0001:0001:00</t>
  </si>
  <si>
    <t>037D  :781311:00:------:--</t>
  </si>
  <si>
    <t>21:0444:000320</t>
  </si>
  <si>
    <t>21:0146:000270</t>
  </si>
  <si>
    <t>21:0146:000270:0001:0001:00</t>
  </si>
  <si>
    <t>037D  :781312:00:------:--</t>
  </si>
  <si>
    <t>21:0444:000321</t>
  </si>
  <si>
    <t>21:0146:000271</t>
  </si>
  <si>
    <t>21:0146:000271:0001:0001:00</t>
  </si>
  <si>
    <t>037D  :781313:00:------:--</t>
  </si>
  <si>
    <t>21:0444:000322</t>
  </si>
  <si>
    <t>21:0146:000272</t>
  </si>
  <si>
    <t>21:0146:000272:0001:0001:00</t>
  </si>
  <si>
    <t>037D  :781314:9B:------:--</t>
  </si>
  <si>
    <t>21:0444:000323</t>
  </si>
  <si>
    <t>037D  :781315:00:------:--</t>
  </si>
  <si>
    <t>21:0444:000324</t>
  </si>
  <si>
    <t>21:0146:000273</t>
  </si>
  <si>
    <t>21:0146:000273:0001:0001:00</t>
  </si>
  <si>
    <t>037D  :781316:00:------:--</t>
  </si>
  <si>
    <t>21:0444:000325</t>
  </si>
  <si>
    <t>21:0146:000274</t>
  </si>
  <si>
    <t>21:0146:000274:0001:0001:00</t>
  </si>
  <si>
    <t>037D  :781317:00:------:--</t>
  </si>
  <si>
    <t>21:0444:000326</t>
  </si>
  <si>
    <t>21:0146:000275</t>
  </si>
  <si>
    <t>21:0146:000275:0001:0001:00</t>
  </si>
  <si>
    <t>037D  :781318:00:------:--</t>
  </si>
  <si>
    <t>21:0444:000327</t>
  </si>
  <si>
    <t>21:0146:000276</t>
  </si>
  <si>
    <t>21:0146:000276:0001:0001:00</t>
  </si>
  <si>
    <t>037D  :781319:00:------:--</t>
  </si>
  <si>
    <t>21:0444:000328</t>
  </si>
  <si>
    <t>21:0146:000277</t>
  </si>
  <si>
    <t>21:0146:000277:0001:0001:00</t>
  </si>
  <si>
    <t>037D  :781320:00:------:--</t>
  </si>
  <si>
    <t>21:0444:000329</t>
  </si>
  <si>
    <t>21:0146:000278</t>
  </si>
  <si>
    <t>21:0146:000278:0001:0001:00</t>
  </si>
  <si>
    <t>037D  :781321:80:781326:10</t>
  </si>
  <si>
    <t>21:0444:000330</t>
  </si>
  <si>
    <t>21:0146:000283</t>
  </si>
  <si>
    <t>21:0146:000283:0001:0001:02</t>
  </si>
  <si>
    <t>037D  :781322:00:------:--</t>
  </si>
  <si>
    <t>21:0444:000331</t>
  </si>
  <si>
    <t>21:0146:000279</t>
  </si>
  <si>
    <t>21:0146:000279:0001:0001:00</t>
  </si>
  <si>
    <t>037D  :781323:00:------:--</t>
  </si>
  <si>
    <t>21:0444:000332</t>
  </si>
  <si>
    <t>21:0146:000280</t>
  </si>
  <si>
    <t>21:0146:000280:0001:0001:00</t>
  </si>
  <si>
    <t>037D  :781324:00:------:--</t>
  </si>
  <si>
    <t>21:0444:000333</t>
  </si>
  <si>
    <t>21:0146:000281</t>
  </si>
  <si>
    <t>21:0146:000281:0001:0001:00</t>
  </si>
  <si>
    <t>037D  :781325:70:781326:10</t>
  </si>
  <si>
    <t>21:0444:000334</t>
  </si>
  <si>
    <t>21:0146:000282</t>
  </si>
  <si>
    <t>21:0146:000282:0001:0001:00</t>
  </si>
  <si>
    <t>037D  :781326:10:------:--</t>
  </si>
  <si>
    <t>21:0444:000335</t>
  </si>
  <si>
    <t>21:0146:000283:0001:0001:01</t>
  </si>
  <si>
    <t>037D  :781327:20:781326:10</t>
  </si>
  <si>
    <t>21:0444:000336</t>
  </si>
  <si>
    <t>21:0146:000283:0002:0001:00</t>
  </si>
  <si>
    <t>037D  :781328:00:------:--</t>
  </si>
  <si>
    <t>21:0444:000337</t>
  </si>
  <si>
    <t>21:0146:000284</t>
  </si>
  <si>
    <t>21:0146:000284:0001:0001:00</t>
  </si>
  <si>
    <t>037D  :781329:00:------:--</t>
  </si>
  <si>
    <t>21:0444:000338</t>
  </si>
  <si>
    <t>21:0146:000285</t>
  </si>
  <si>
    <t>21:0146:000285:0001:0001:00</t>
  </si>
  <si>
    <t>037D  :781330:00:------:--</t>
  </si>
  <si>
    <t>21:0444:000339</t>
  </si>
  <si>
    <t>21:0146:000286</t>
  </si>
  <si>
    <t>21:0146:000286:0001:0001:00</t>
  </si>
  <si>
    <t>037D  :781331:00:------:--</t>
  </si>
  <si>
    <t>21:0444:000340</t>
  </si>
  <si>
    <t>21:0146:000287</t>
  </si>
  <si>
    <t>21:0146:000287:0001:0001:00</t>
  </si>
  <si>
    <t>037D  :781332:00:------:--</t>
  </si>
  <si>
    <t>21:0444:000341</t>
  </si>
  <si>
    <t>21:0146:000288</t>
  </si>
  <si>
    <t>21:0146:000288:0001:0001:00</t>
  </si>
  <si>
    <t>037D  :781333:00:------:--</t>
  </si>
  <si>
    <t>21:0444:000342</t>
  </si>
  <si>
    <t>21:0146:000289</t>
  </si>
  <si>
    <t>21:0146:000289:0001:0001:00</t>
  </si>
  <si>
    <t>037D  :781334:00:------:--</t>
  </si>
  <si>
    <t>21:0444:000343</t>
  </si>
  <si>
    <t>21:0146:000290</t>
  </si>
  <si>
    <t>21:0146:000290:0001:0001:00</t>
  </si>
  <si>
    <t>037D  :781335:00:------:--</t>
  </si>
  <si>
    <t>21:0444:000344</t>
  </si>
  <si>
    <t>21:0146:000291</t>
  </si>
  <si>
    <t>21:0146:000291:0001:0001:00</t>
  </si>
  <si>
    <t>037D  :781336:00:------:--</t>
  </si>
  <si>
    <t>21:0444:000345</t>
  </si>
  <si>
    <t>21:0146:000292</t>
  </si>
  <si>
    <t>21:0146:000292:0001:0001:00</t>
  </si>
  <si>
    <t>037D  :781337:00:------:--</t>
  </si>
  <si>
    <t>21:0444:000346</t>
  </si>
  <si>
    <t>21:0146:000293</t>
  </si>
  <si>
    <t>21:0146:000293:0001:0001:00</t>
  </si>
  <si>
    <t>037D  :781338:00:------:--</t>
  </si>
  <si>
    <t>21:0444:000347</t>
  </si>
  <si>
    <t>21:0146:000294</t>
  </si>
  <si>
    <t>21:0146:000294:0001:0001:00</t>
  </si>
  <si>
    <t>037D  :781339:00:------:--</t>
  </si>
  <si>
    <t>21:0444:000348</t>
  </si>
  <si>
    <t>21:0146:000295</t>
  </si>
  <si>
    <t>21:0146:000295:0001:0001:00</t>
  </si>
  <si>
    <t>037D  :781340:9G:------:--</t>
  </si>
  <si>
    <t>21:0444:000349</t>
  </si>
  <si>
    <t>037D  :781341:80:781344:10</t>
  </si>
  <si>
    <t>21:0444:000350</t>
  </si>
  <si>
    <t>21:0146:000297</t>
  </si>
  <si>
    <t>21:0146:000297:0001:0001:02</t>
  </si>
  <si>
    <t>037D  :781342:70:781344:10</t>
  </si>
  <si>
    <t>21:0444:000351</t>
  </si>
  <si>
    <t>21:0146:000296</t>
  </si>
  <si>
    <t>21:0146:000296:0001:0001:00</t>
  </si>
  <si>
    <t>037D  :781343:9G:------:--</t>
  </si>
  <si>
    <t>21:0444:000352</t>
  </si>
  <si>
    <t>037D  :781344:10:------:--</t>
  </si>
  <si>
    <t>21:0444:000353</t>
  </si>
  <si>
    <t>21:0146:000297:0001:0001:01</t>
  </si>
  <si>
    <t>037D  :781345:20:781344:10</t>
  </si>
  <si>
    <t>21:0444:000354</t>
  </si>
  <si>
    <t>21:0146:000297:0002:0001:00</t>
  </si>
  <si>
    <t>037D  :781346:00:------:--</t>
  </si>
  <si>
    <t>21:0444:000355</t>
  </si>
  <si>
    <t>21:0146:000298</t>
  </si>
  <si>
    <t>21:0146:000298:0001:0001:00</t>
  </si>
  <si>
    <t>037D  :781347:00:------:--</t>
  </si>
  <si>
    <t>21:0444:000356</t>
  </si>
  <si>
    <t>21:0146:000299</t>
  </si>
  <si>
    <t>21:0146:000299:0001:0001:00</t>
  </si>
  <si>
    <t>037D  :781348:00:------:--</t>
  </si>
  <si>
    <t>21:0444:000357</t>
  </si>
  <si>
    <t>21:0146:000300</t>
  </si>
  <si>
    <t>21:0146:000300:0001:0001:00</t>
  </si>
  <si>
    <t>037D  :781349:00:------:--</t>
  </si>
  <si>
    <t>21:0444:000358</t>
  </si>
  <si>
    <t>21:0146:000301</t>
  </si>
  <si>
    <t>21:0146:000301:0001:0001:00</t>
  </si>
  <si>
    <t>037D  :781350:00:------:--</t>
  </si>
  <si>
    <t>21:0444:000359</t>
  </si>
  <si>
    <t>21:0146:000302</t>
  </si>
  <si>
    <t>21:0146:000302:0001:0001:00</t>
  </si>
  <si>
    <t>037D  :781351:00:------:--</t>
  </si>
  <si>
    <t>21:0444:000360</t>
  </si>
  <si>
    <t>21:0146:000303</t>
  </si>
  <si>
    <t>21:0146:000303:0001:0001:00</t>
  </si>
  <si>
    <t>037D  :781352:00:------:--</t>
  </si>
  <si>
    <t>21:0444:000361</t>
  </si>
  <si>
    <t>21:0146:000304</t>
  </si>
  <si>
    <t>21:0146:000304:0001:0001:00</t>
  </si>
  <si>
    <t>037D  :781353:00:------:--</t>
  </si>
  <si>
    <t>21:0444:000362</t>
  </si>
  <si>
    <t>21:0146:000305</t>
  </si>
  <si>
    <t>21:0146:000305:0001:0001:00</t>
  </si>
  <si>
    <t>037D  :781354:00:------:--</t>
  </si>
  <si>
    <t>21:0444:000363</t>
  </si>
  <si>
    <t>21:0146:000306</t>
  </si>
  <si>
    <t>21:0146:000306:0001:0001:00</t>
  </si>
  <si>
    <t>037D  :781355:00:------:--</t>
  </si>
  <si>
    <t>21:0444:000364</t>
  </si>
  <si>
    <t>21:0146:000307</t>
  </si>
  <si>
    <t>21:0146:000307:0001:0001:00</t>
  </si>
  <si>
    <t>037D  :781356:00:------:--</t>
  </si>
  <si>
    <t>21:0444:000365</t>
  </si>
  <si>
    <t>21:0146:000308</t>
  </si>
  <si>
    <t>21:0146:000308:0001:0001:00</t>
  </si>
  <si>
    <t>037D  :781357:00:------:--</t>
  </si>
  <si>
    <t>21:0444:000366</t>
  </si>
  <si>
    <t>21:0146:000309</t>
  </si>
  <si>
    <t>21:0146:000309:0001:0001:00</t>
  </si>
  <si>
    <t>037D  :781358:00:------:--</t>
  </si>
  <si>
    <t>21:0444:000367</t>
  </si>
  <si>
    <t>21:0146:000310</t>
  </si>
  <si>
    <t>21:0146:000310:0001:0001:00</t>
  </si>
  <si>
    <t>037D  :781359:00:------:--</t>
  </si>
  <si>
    <t>21:0444:000368</t>
  </si>
  <si>
    <t>21:0146:000311</t>
  </si>
  <si>
    <t>21:0146:000311:0001:0001:00</t>
  </si>
  <si>
    <t>037D  :781360:00:------:--</t>
  </si>
  <si>
    <t>21:0444:000369</t>
  </si>
  <si>
    <t>21:0146:000312</t>
  </si>
  <si>
    <t>21:0146:000312:0001:0001:00</t>
  </si>
  <si>
    <t>037D  :781361:80:781371:20</t>
  </si>
  <si>
    <t>21:0444:000370</t>
  </si>
  <si>
    <t>21:0146:000320</t>
  </si>
  <si>
    <t>21:0146:000320:0002:0001:02</t>
  </si>
  <si>
    <t>037D  :781362:00:------:--</t>
  </si>
  <si>
    <t>21:0444:000371</t>
  </si>
  <si>
    <t>21:0146:000313</t>
  </si>
  <si>
    <t>21:0146:000313:0001:0001:00</t>
  </si>
  <si>
    <t>037D  :781363:00:------:--</t>
  </si>
  <si>
    <t>21:0444:000372</t>
  </si>
  <si>
    <t>21:0146:000314</t>
  </si>
  <si>
    <t>21:0146:000314:0001:0001:00</t>
  </si>
  <si>
    <t>037D  :781364:00:------:--</t>
  </si>
  <si>
    <t>21:0444:000373</t>
  </si>
  <si>
    <t>21:0146:000315</t>
  </si>
  <si>
    <t>21:0146:000315:0001:0001:00</t>
  </si>
  <si>
    <t>037D  :781365:00:------:--</t>
  </si>
  <si>
    <t>21:0444:000374</t>
  </si>
  <si>
    <t>21:0146:000316</t>
  </si>
  <si>
    <t>21:0146:000316:0001:0001:00</t>
  </si>
  <si>
    <t>037D  :781366:9F:------:--</t>
  </si>
  <si>
    <t>21:0444:000375</t>
  </si>
  <si>
    <t>037D  :781367:00:------:--</t>
  </si>
  <si>
    <t>21:0444:000376</t>
  </si>
  <si>
    <t>21:0146:000317</t>
  </si>
  <si>
    <t>21:0146:000317:0001:0001:00</t>
  </si>
  <si>
    <t>037D  :781368:00:------:--</t>
  </si>
  <si>
    <t>21:0444:000377</t>
  </si>
  <si>
    <t>21:0146:000318</t>
  </si>
  <si>
    <t>21:0146:000318:0001:0001:00</t>
  </si>
  <si>
    <t>037D  :781369:70:781370:10</t>
  </si>
  <si>
    <t>21:0444:000378</t>
  </si>
  <si>
    <t>21:0146:000319</t>
  </si>
  <si>
    <t>21:0146:000319:0001:0001:00</t>
  </si>
  <si>
    <t>037D  :781370:10:------:--</t>
  </si>
  <si>
    <t>21:0444:000379</t>
  </si>
  <si>
    <t>21:0146:000320:0001:0001:00</t>
  </si>
  <si>
    <t>037D  :781371:20:781370:10</t>
  </si>
  <si>
    <t>21:0444:000380</t>
  </si>
  <si>
    <t>21:0146:000320:0002:0001:01</t>
  </si>
  <si>
    <t>037D  :781372:00:------:--</t>
  </si>
  <si>
    <t>21:0444:000381</t>
  </si>
  <si>
    <t>21:0146:000321</t>
  </si>
  <si>
    <t>21:0146:000321:0001:0001:00</t>
  </si>
  <si>
    <t>037D  :781373:00:------:--</t>
  </si>
  <si>
    <t>21:0444:000382</t>
  </si>
  <si>
    <t>21:0146:000322</t>
  </si>
  <si>
    <t>21:0146:000322:0001:0001:00</t>
  </si>
  <si>
    <t>037D  :781374:00:------:--</t>
  </si>
  <si>
    <t>21:0444:000383</t>
  </si>
  <si>
    <t>21:0146:000323</t>
  </si>
  <si>
    <t>21:0146:000323:0001:0001:00</t>
  </si>
  <si>
    <t>037D  :781375:00:------:--</t>
  </si>
  <si>
    <t>21:0444:000384</t>
  </si>
  <si>
    <t>21:0146:000324</t>
  </si>
  <si>
    <t>21:0146:000324:0001:0001:00</t>
  </si>
  <si>
    <t>037D  :781376:00:------:--</t>
  </si>
  <si>
    <t>21:0444:000385</t>
  </si>
  <si>
    <t>21:0146:000325</t>
  </si>
  <si>
    <t>21:0146:000325:0001:0001:00</t>
  </si>
  <si>
    <t>037D  :781377:00:------:--</t>
  </si>
  <si>
    <t>21:0444:000386</t>
  </si>
  <si>
    <t>21:0146:000326</t>
  </si>
  <si>
    <t>21:0146:000326:0001:0001:00</t>
  </si>
  <si>
    <t>037D  :781378:00:------:--</t>
  </si>
  <si>
    <t>21:0444:000387</t>
  </si>
  <si>
    <t>21:0146:000327</t>
  </si>
  <si>
    <t>21:0146:000327:0001:0001:00</t>
  </si>
  <si>
    <t>037D  :781379:00:------:--</t>
  </si>
  <si>
    <t>21:0444:000388</t>
  </si>
  <si>
    <t>21:0146:000328</t>
  </si>
  <si>
    <t>21:0146:000328:0001:0001:00</t>
  </si>
  <si>
    <t>037D  :781380:00:------:--</t>
  </si>
  <si>
    <t>21:0444:000389</t>
  </si>
  <si>
    <t>21:0146:000329</t>
  </si>
  <si>
    <t>21:0146:000329:0001:0001:00</t>
  </si>
  <si>
    <t>037D  :781381:80:781383:10</t>
  </si>
  <si>
    <t>21:0444:000390</t>
  </si>
  <si>
    <t>21:0146:000331</t>
  </si>
  <si>
    <t>21:0146:000331:0001:0001:02</t>
  </si>
  <si>
    <t>037D  :781382:70:781383:10</t>
  </si>
  <si>
    <t>21:0444:000391</t>
  </si>
  <si>
    <t>21:0146:000330</t>
  </si>
  <si>
    <t>21:0146:000330:0001:0001:00</t>
  </si>
  <si>
    <t>037D  :781383:10:------:--</t>
  </si>
  <si>
    <t>21:0444:000392</t>
  </si>
  <si>
    <t>21:0146:000331:0001:0001:01</t>
  </si>
  <si>
    <t>037D  :781384:20:781383:10</t>
  </si>
  <si>
    <t>21:0444:000393</t>
  </si>
  <si>
    <t>21:0146:000331:0002:0001:00</t>
  </si>
  <si>
    <t>037D  :781385:00:------:--</t>
  </si>
  <si>
    <t>21:0444:000394</t>
  </si>
  <si>
    <t>21:0146:000332</t>
  </si>
  <si>
    <t>21:0146:000332:0001:0001:00</t>
  </si>
  <si>
    <t>037D  :781386:00:------:--</t>
  </si>
  <si>
    <t>21:0444:000395</t>
  </si>
  <si>
    <t>21:0146:000333</t>
  </si>
  <si>
    <t>21:0146:000333:0001:0001:00</t>
  </si>
  <si>
    <t>037D  :781387:00:------:--</t>
  </si>
  <si>
    <t>21:0444:000396</t>
  </si>
  <si>
    <t>21:0146:000334</t>
  </si>
  <si>
    <t>21:0146:000334:0001:0001:00</t>
  </si>
  <si>
    <t>037D  :781388:00:------:--</t>
  </si>
  <si>
    <t>21:0444:000397</t>
  </si>
  <si>
    <t>21:0146:000335</t>
  </si>
  <si>
    <t>21:0146:000335:0001:0001:00</t>
  </si>
  <si>
    <t>037D  :781389:00:------:--</t>
  </si>
  <si>
    <t>21:0444:000398</t>
  </si>
  <si>
    <t>21:0146:000336</t>
  </si>
  <si>
    <t>21:0146:000336:0001:0001:00</t>
  </si>
  <si>
    <t>037D  :781390:00:------:--</t>
  </si>
  <si>
    <t>21:0444:000399</t>
  </si>
  <si>
    <t>21:0146:000337</t>
  </si>
  <si>
    <t>21:0146:000337:0001:0001:00</t>
  </si>
  <si>
    <t>037D  :781391:9B:------:--</t>
  </si>
  <si>
    <t>21:0444:000400</t>
  </si>
  <si>
    <t>037D  :783001:80:783005:20</t>
  </si>
  <si>
    <t>21:0444:000401</t>
  </si>
  <si>
    <t>21:0146:000340</t>
  </si>
  <si>
    <t>21:0146:000340:0002:0001:02</t>
  </si>
  <si>
    <t>037D  :783002:00:------:--</t>
  </si>
  <si>
    <t>21:0444:000402</t>
  </si>
  <si>
    <t>21:0146:000338</t>
  </si>
  <si>
    <t>21:0146:000338:0001:0001:00</t>
  </si>
  <si>
    <t>037D  :783003:70:783004:10</t>
  </si>
  <si>
    <t>21:0444:000403</t>
  </si>
  <si>
    <t>21:0146:000339</t>
  </si>
  <si>
    <t>21:0146:000339:0001:0001:00</t>
  </si>
  <si>
    <t>037D  :783004:10:------:--</t>
  </si>
  <si>
    <t>21:0444:000404</t>
  </si>
  <si>
    <t>21:0146:000340:0001:0001:00</t>
  </si>
  <si>
    <t>037D  :783005:20:783004:10</t>
  </si>
  <si>
    <t>21:0444:000405</t>
  </si>
  <si>
    <t>21:0146:000340:0002:0001:01</t>
  </si>
  <si>
    <t>037D  :783006:9B:------:--</t>
  </si>
  <si>
    <t>21:0444:000406</t>
  </si>
  <si>
    <t>037D  :783007:00:------:--</t>
  </si>
  <si>
    <t>21:0444:000407</t>
  </si>
  <si>
    <t>21:0146:000341</t>
  </si>
  <si>
    <t>21:0146:000341:0001:0001:00</t>
  </si>
  <si>
    <t>037D  :783008:00:------:--</t>
  </si>
  <si>
    <t>21:0444:000408</t>
  </si>
  <si>
    <t>21:0146:000342</t>
  </si>
  <si>
    <t>21:0146:000342:0001:0001:00</t>
  </si>
  <si>
    <t>037D  :783009:00:------:--</t>
  </si>
  <si>
    <t>21:0444:000409</t>
  </si>
  <si>
    <t>21:0146:000343</t>
  </si>
  <si>
    <t>21:0146:000343:0001:0001:00</t>
  </si>
  <si>
    <t>037D  :783010:00:------:--</t>
  </si>
  <si>
    <t>21:0444:000410</t>
  </si>
  <si>
    <t>21:0146:000344</t>
  </si>
  <si>
    <t>21:0146:000344:0001:0001:00</t>
  </si>
  <si>
    <t>037D  :783011:00:------:--</t>
  </si>
  <si>
    <t>21:0444:000411</t>
  </si>
  <si>
    <t>21:0146:000345</t>
  </si>
  <si>
    <t>21:0146:000345:0001:0001:00</t>
  </si>
  <si>
    <t>037D  :783012:00:------:--</t>
  </si>
  <si>
    <t>21:0444:000412</t>
  </si>
  <si>
    <t>21:0146:000346</t>
  </si>
  <si>
    <t>21:0146:000346:0001:0001:00</t>
  </si>
  <si>
    <t>037D  :783013:00:------:--</t>
  </si>
  <si>
    <t>21:0444:000413</t>
  </si>
  <si>
    <t>21:0146:000347</t>
  </si>
  <si>
    <t>21:0146:000347:0001:0001:00</t>
  </si>
  <si>
    <t>037D  :783014:00:------:--</t>
  </si>
  <si>
    <t>21:0444:000414</t>
  </si>
  <si>
    <t>21:0146:000348</t>
  </si>
  <si>
    <t>21:0146:000348:0001:0001:00</t>
  </si>
  <si>
    <t>037D  :783015:00:------:--</t>
  </si>
  <si>
    <t>21:0444:000415</t>
  </si>
  <si>
    <t>21:0146:000349</t>
  </si>
  <si>
    <t>21:0146:000349:0001:0001:00</t>
  </si>
  <si>
    <t>037D  :783016:00:------:--</t>
  </si>
  <si>
    <t>21:0444:000416</t>
  </si>
  <si>
    <t>21:0146:000350</t>
  </si>
  <si>
    <t>21:0146:000350:0001:0001:00</t>
  </si>
  <si>
    <t>037D  :783017:00:------:--</t>
  </si>
  <si>
    <t>21:0444:000417</t>
  </si>
  <si>
    <t>21:0146:000351</t>
  </si>
  <si>
    <t>21:0146:000351:0001:0001:00</t>
  </si>
  <si>
    <t>037D  :783018:00:------:--</t>
  </si>
  <si>
    <t>21:0444:000418</t>
  </si>
  <si>
    <t>21:0146:000352</t>
  </si>
  <si>
    <t>21:0146:000352:0001:0001:00</t>
  </si>
  <si>
    <t>037D  :783019:00:------:--</t>
  </si>
  <si>
    <t>21:0444:000419</t>
  </si>
  <si>
    <t>21:0146:000353</t>
  </si>
  <si>
    <t>21:0146:000353:0001:0001:00</t>
  </si>
  <si>
    <t>037D  :783020:00:------:--</t>
  </si>
  <si>
    <t>21:0444:000420</t>
  </si>
  <si>
    <t>21:0146:000354</t>
  </si>
  <si>
    <t>21:0146:000354:0001:0001:00</t>
  </si>
  <si>
    <t>037D  :783021:80:783025:20</t>
  </si>
  <si>
    <t>21:0444:000421</t>
  </si>
  <si>
    <t>21:0146:000357</t>
  </si>
  <si>
    <t>21:0146:000357:0002:0001:02</t>
  </si>
  <si>
    <t>037D  :783022:00:------:--</t>
  </si>
  <si>
    <t>21:0444:000422</t>
  </si>
  <si>
    <t>21:0146:000355</t>
  </si>
  <si>
    <t>21:0146:000355:0001:0001:00</t>
  </si>
  <si>
    <t>037D  :783023:70:783024:10</t>
  </si>
  <si>
    <t>21:0444:000423</t>
  </si>
  <si>
    <t>21:0146:000356</t>
  </si>
  <si>
    <t>21:0146:000356:0001:0001:00</t>
  </si>
  <si>
    <t>037D  :783024:10:------:--</t>
  </si>
  <si>
    <t>21:0444:000424</t>
  </si>
  <si>
    <t>21:0146:000357:0001:0001:00</t>
  </si>
  <si>
    <t>037D  :783025:20:783024:10</t>
  </si>
  <si>
    <t>21:0444:000425</t>
  </si>
  <si>
    <t>21:0146:000357:0002:0001:01</t>
  </si>
  <si>
    <t>037D  :783026:00:------:--</t>
  </si>
  <si>
    <t>21:0444:000426</t>
  </si>
  <si>
    <t>21:0146:000358</t>
  </si>
  <si>
    <t>21:0146:000358:0001:0001:00</t>
  </si>
  <si>
    <t>037D  :783027:00:------:--</t>
  </si>
  <si>
    <t>21:0444:000427</t>
  </si>
  <si>
    <t>21:0146:000359</t>
  </si>
  <si>
    <t>21:0146:000359:0001:0001:00</t>
  </si>
  <si>
    <t>037D  :783028:00:------:--</t>
  </si>
  <si>
    <t>21:0444:000428</t>
  </si>
  <si>
    <t>21:0146:000360</t>
  </si>
  <si>
    <t>21:0146:000360:0001:0001:00</t>
  </si>
  <si>
    <t>037D  :783029:00:------:--</t>
  </si>
  <si>
    <t>21:0444:000429</t>
  </si>
  <si>
    <t>21:0146:000361</t>
  </si>
  <si>
    <t>21:0146:000361:0001:0001:00</t>
  </si>
  <si>
    <t>037D  :783030:00:------:--</t>
  </si>
  <si>
    <t>21:0444:000430</t>
  </si>
  <si>
    <t>21:0146:000362</t>
  </si>
  <si>
    <t>21:0146:000362:0001:0001:00</t>
  </si>
  <si>
    <t>037D  :783031:9B:------:--</t>
  </si>
  <si>
    <t>21:0444:000431</t>
  </si>
  <si>
    <t>037D  :783032:00:------:--</t>
  </si>
  <si>
    <t>21:0444:000432</t>
  </si>
  <si>
    <t>21:0146:000363</t>
  </si>
  <si>
    <t>21:0146:000363:0001:0001:00</t>
  </si>
  <si>
    <t>037D  :783033:00:------:--</t>
  </si>
  <si>
    <t>21:0444:000433</t>
  </si>
  <si>
    <t>21:0146:000364</t>
  </si>
  <si>
    <t>21:0146:000364:0001:0001:00</t>
  </si>
  <si>
    <t>037D  :783034:00:------:--</t>
  </si>
  <si>
    <t>21:0444:000434</t>
  </si>
  <si>
    <t>21:0146:000365</t>
  </si>
  <si>
    <t>21:0146:000365:0001:0001:00</t>
  </si>
  <si>
    <t>037D  :783035:00:------:--</t>
  </si>
  <si>
    <t>21:0444:000435</t>
  </si>
  <si>
    <t>21:0146:000366</t>
  </si>
  <si>
    <t>21:0146:000366:0001:0001:00</t>
  </si>
  <si>
    <t>037D  :783036:00:------:--</t>
  </si>
  <si>
    <t>21:0444:000436</t>
  </si>
  <si>
    <t>21:0146:000367</t>
  </si>
  <si>
    <t>21:0146:000367:0001:0001:00</t>
  </si>
  <si>
    <t>037D  :783037:00:------:--</t>
  </si>
  <si>
    <t>21:0444:000437</t>
  </si>
  <si>
    <t>21:0146:000368</t>
  </si>
  <si>
    <t>21:0146:000368:0001:0001:00</t>
  </si>
  <si>
    <t>037D  :783038:00:------:--</t>
  </si>
  <si>
    <t>21:0444:000438</t>
  </si>
  <si>
    <t>21:0146:000369</t>
  </si>
  <si>
    <t>21:0146:000369:0001:0001:00</t>
  </si>
  <si>
    <t>037D  :783039:00:------:--</t>
  </si>
  <si>
    <t>21:0444:000439</t>
  </si>
  <si>
    <t>21:0146:000370</t>
  </si>
  <si>
    <t>21:0146:000370:0001:0001:00</t>
  </si>
  <si>
    <t>037D  :783040:00:------:--</t>
  </si>
  <si>
    <t>21:0444:000440</t>
  </si>
  <si>
    <t>21:0146:000371</t>
  </si>
  <si>
    <t>21:0146:000371:0001:0001:00</t>
  </si>
  <si>
    <t>037D  :783041:80:783043:10</t>
  </si>
  <si>
    <t>21:0444:000441</t>
  </si>
  <si>
    <t>21:0146:000373</t>
  </si>
  <si>
    <t>21:0146:000373:0001:0001:02</t>
  </si>
  <si>
    <t>037D  :783042:70:783043:10</t>
  </si>
  <si>
    <t>21:0444:000442</t>
  </si>
  <si>
    <t>21:0146:000372</t>
  </si>
  <si>
    <t>21:0146:000372:0001:0001:00</t>
  </si>
  <si>
    <t>037D  :783043:10:------:--</t>
  </si>
  <si>
    <t>21:0444:000443</t>
  </si>
  <si>
    <t>21:0146:000373:0001:0001:01</t>
  </si>
  <si>
    <t>037D  :783044:20:783043:10</t>
  </si>
  <si>
    <t>21:0444:000444</t>
  </si>
  <si>
    <t>21:0146:000373:0002:0001:00</t>
  </si>
  <si>
    <t>037D  :783045:00:------:--</t>
  </si>
  <si>
    <t>21:0444:000445</t>
  </si>
  <si>
    <t>21:0146:000374</t>
  </si>
  <si>
    <t>21:0146:000374:0001:0001:00</t>
  </si>
  <si>
    <t>037D  :783046:9H:------:--</t>
  </si>
  <si>
    <t>21:0444:000446</t>
  </si>
  <si>
    <t>037D  :783047:00:------:--</t>
  </si>
  <si>
    <t>21:0444:000447</t>
  </si>
  <si>
    <t>21:0146:000375</t>
  </si>
  <si>
    <t>21:0146:000375:0001:0001:00</t>
  </si>
  <si>
    <t>037D  :783048:00:------:--</t>
  </si>
  <si>
    <t>21:0444:000448</t>
  </si>
  <si>
    <t>21:0146:000376</t>
  </si>
  <si>
    <t>21:0146:000376:0001:0001:00</t>
  </si>
  <si>
    <t>037D  :783049:00:------:--</t>
  </si>
  <si>
    <t>21:0444:000449</t>
  </si>
  <si>
    <t>21:0146:000377</t>
  </si>
  <si>
    <t>21:0146:000377:0001:0001:00</t>
  </si>
  <si>
    <t>037D  :783050:00:------:--</t>
  </si>
  <si>
    <t>21:0444:000450</t>
  </si>
  <si>
    <t>21:0146:000378</t>
  </si>
  <si>
    <t>21:0146:000378:0001:0001:00</t>
  </si>
  <si>
    <t>037D  :783051:00:------:--</t>
  </si>
  <si>
    <t>21:0444:000451</t>
  </si>
  <si>
    <t>21:0146:000379</t>
  </si>
  <si>
    <t>21:0146:000379:0001:0001:00</t>
  </si>
  <si>
    <t>037D  :783052:00:------:--</t>
  </si>
  <si>
    <t>21:0444:000452</t>
  </si>
  <si>
    <t>21:0146:000380</t>
  </si>
  <si>
    <t>21:0146:000380:0001:0001:00</t>
  </si>
  <si>
    <t>037D  :783053:00:------:--</t>
  </si>
  <si>
    <t>21:0444:000453</t>
  </si>
  <si>
    <t>21:0146:000381</t>
  </si>
  <si>
    <t>21:0146:000381:0001:0001:00</t>
  </si>
  <si>
    <t>037D  :783054:00:------:--</t>
  </si>
  <si>
    <t>21:0444:000454</t>
  </si>
  <si>
    <t>21:0146:000382</t>
  </si>
  <si>
    <t>21:0146:000382:0001:0001:00</t>
  </si>
  <si>
    <t>037D  :783055:00:------:--</t>
  </si>
  <si>
    <t>21:0444:000455</t>
  </si>
  <si>
    <t>21:0146:000383</t>
  </si>
  <si>
    <t>21:0146:000383:0001:0001:00</t>
  </si>
  <si>
    <t>037D  :783056:00:------:--</t>
  </si>
  <si>
    <t>21:0444:000456</t>
  </si>
  <si>
    <t>21:0146:000384</t>
  </si>
  <si>
    <t>21:0146:000384:0001:0001:00</t>
  </si>
  <si>
    <t>037D  :783057:00:------:--</t>
  </si>
  <si>
    <t>21:0444:000457</t>
  </si>
  <si>
    <t>21:0146:000385</t>
  </si>
  <si>
    <t>21:0146:000385:0001:0001:00</t>
  </si>
  <si>
    <t>037D  :783058:00:------:--</t>
  </si>
  <si>
    <t>21:0444:000458</t>
  </si>
  <si>
    <t>21:0146:000386</t>
  </si>
  <si>
    <t>21:0146:000386:0001:0001:00</t>
  </si>
  <si>
    <t>037D  :783059:00:------:--</t>
  </si>
  <si>
    <t>21:0444:000459</t>
  </si>
  <si>
    <t>21:0146:000387</t>
  </si>
  <si>
    <t>21:0146:000387:0001:0001:00</t>
  </si>
  <si>
    <t>037D  :783060:00:------:--</t>
  </si>
  <si>
    <t>21:0444:000460</t>
  </si>
  <si>
    <t>21:0146:000388</t>
  </si>
  <si>
    <t>21:0146:000388:0001:0001:00</t>
  </si>
  <si>
    <t>037D  :783061:80:783068:10</t>
  </si>
  <si>
    <t>21:0444:000461</t>
  </si>
  <si>
    <t>21:0146:000394</t>
  </si>
  <si>
    <t>21:0146:000394:0001:0001:02</t>
  </si>
  <si>
    <t>037D  :783062:00:------:--</t>
  </si>
  <si>
    <t>21:0444:000462</t>
  </si>
  <si>
    <t>21:0146:000389</t>
  </si>
  <si>
    <t>21:0146:000389:0001:0001:00</t>
  </si>
  <si>
    <t>037D  :783063:00:------:--</t>
  </si>
  <si>
    <t>21:0444:000463</t>
  </si>
  <si>
    <t>21:0146:000390</t>
  </si>
  <si>
    <t>21:0146:000390:0001:0001:00</t>
  </si>
  <si>
    <t>037D  :783064:9H:------:--</t>
  </si>
  <si>
    <t>21:0444:000464</t>
  </si>
  <si>
    <t>037D  :783065:00:------:--</t>
  </si>
  <si>
    <t>21:0444:000465</t>
  </si>
  <si>
    <t>21:0146:000391</t>
  </si>
  <si>
    <t>21:0146:000391:0001:0001:00</t>
  </si>
  <si>
    <t>037D  :783066:00:------:--</t>
  </si>
  <si>
    <t>21:0444:000466</t>
  </si>
  <si>
    <t>21:0146:000392</t>
  </si>
  <si>
    <t>21:0146:000392:0001:0001:00</t>
  </si>
  <si>
    <t>037D  :783067:70:783068:10</t>
  </si>
  <si>
    <t>21:0444:000467</t>
  </si>
  <si>
    <t>21:0146:000393</t>
  </si>
  <si>
    <t>21:0146:000393:0001:0001:00</t>
  </si>
  <si>
    <t>037D  :783068:10:------:--</t>
  </si>
  <si>
    <t>21:0444:000468</t>
  </si>
  <si>
    <t>21:0146:000394:0001:0001:01</t>
  </si>
  <si>
    <t>037D  :783069:20:783068:10</t>
  </si>
  <si>
    <t>21:0444:000469</t>
  </si>
  <si>
    <t>21:0146:000394:0002:0001:00</t>
  </si>
  <si>
    <t>037D  :783070:00:------:--</t>
  </si>
  <si>
    <t>21:0444:000470</t>
  </si>
  <si>
    <t>21:0146:000395</t>
  </si>
  <si>
    <t>21:0146:000395:0001:0001:00</t>
  </si>
  <si>
    <t>037D  :783071:00:------:--</t>
  </si>
  <si>
    <t>21:0444:000471</t>
  </si>
  <si>
    <t>21:0146:000396</t>
  </si>
  <si>
    <t>21:0146:000396:0001:0001:00</t>
  </si>
  <si>
    <t>037D  :783072:00:------:--</t>
  </si>
  <si>
    <t>21:0444:000472</t>
  </si>
  <si>
    <t>21:0146:000397</t>
  </si>
  <si>
    <t>21:0146:000397:0001:0001:00</t>
  </si>
  <si>
    <t>037D  :783073:00:------:--</t>
  </si>
  <si>
    <t>21:0444:000473</t>
  </si>
  <si>
    <t>21:0146:000398</t>
  </si>
  <si>
    <t>21:0146:000398:0001:0001:00</t>
  </si>
  <si>
    <t>037D  :783074:00:------:--</t>
  </si>
  <si>
    <t>21:0444:000474</t>
  </si>
  <si>
    <t>21:0146:000399</t>
  </si>
  <si>
    <t>21:0146:000399:0001:0001:00</t>
  </si>
  <si>
    <t>037D  :783075:00:------:--</t>
  </si>
  <si>
    <t>21:0444:000475</t>
  </si>
  <si>
    <t>21:0146:000400</t>
  </si>
  <si>
    <t>21:0146:000400:0001:0001:00</t>
  </si>
  <si>
    <t>037D  :783076:00:------:--</t>
  </si>
  <si>
    <t>21:0444:000476</t>
  </si>
  <si>
    <t>21:0146:000401</t>
  </si>
  <si>
    <t>21:0146:000401:0001:0001:00</t>
  </si>
  <si>
    <t>037D  :783077:00:------:--</t>
  </si>
  <si>
    <t>21:0444:000477</t>
  </si>
  <si>
    <t>21:0146:000402</t>
  </si>
  <si>
    <t>21:0146:000402:0001:0001:00</t>
  </si>
  <si>
    <t>037D  :783078:00:------:--</t>
  </si>
  <si>
    <t>21:0444:000478</t>
  </si>
  <si>
    <t>21:0146:000403</t>
  </si>
  <si>
    <t>21:0146:000403:0001:0001:00</t>
  </si>
  <si>
    <t>037D  :783079:00:------:--</t>
  </si>
  <si>
    <t>21:0444:000479</t>
  </si>
  <si>
    <t>21:0146:000404</t>
  </si>
  <si>
    <t>21:0146:000404:0001:0001:00</t>
  </si>
  <si>
    <t>037D  :783080:00:------:--</t>
  </si>
  <si>
    <t>21:0444:000480</t>
  </si>
  <si>
    <t>21:0146:000405</t>
  </si>
  <si>
    <t>21:0146:000405:0001:0001:00</t>
  </si>
  <si>
    <t>037D  :783081:80:783089:20</t>
  </si>
  <si>
    <t>21:0444:000481</t>
  </si>
  <si>
    <t>21:0146:000411</t>
  </si>
  <si>
    <t>21:0146:000411:0002:0001:02</t>
  </si>
  <si>
    <t>037D  :783082:00:------:--</t>
  </si>
  <si>
    <t>21:0444:000482</t>
  </si>
  <si>
    <t>21:0146:000406</t>
  </si>
  <si>
    <t>21:0146:000406:0001:0001:00</t>
  </si>
  <si>
    <t>037D  :783083:00:------:--</t>
  </si>
  <si>
    <t>21:0444:000483</t>
  </si>
  <si>
    <t>21:0146:000407</t>
  </si>
  <si>
    <t>21:0146:000407:0001:0001:00</t>
  </si>
  <si>
    <t>037D  :783084:00:------:--</t>
  </si>
  <si>
    <t>21:0444:000484</t>
  </si>
  <si>
    <t>21:0146:000408</t>
  </si>
  <si>
    <t>21:0146:000408:0001:0001:00</t>
  </si>
  <si>
    <t>037D  :783085:00:------:--</t>
  </si>
  <si>
    <t>21:0444:000485</t>
  </si>
  <si>
    <t>21:0146:000409</t>
  </si>
  <si>
    <t>21:0146:000409:0001:0001:00</t>
  </si>
  <si>
    <t>037D  :783086:9F:------:--</t>
  </si>
  <si>
    <t>21:0444:000486</t>
  </si>
  <si>
    <t>037D  :783087:70:783088:10</t>
  </si>
  <si>
    <t>21:0444:000487</t>
  </si>
  <si>
    <t>21:0146:000410</t>
  </si>
  <si>
    <t>21:0146:000410:0001:0001:00</t>
  </si>
  <si>
    <t>037D  :783088:10:------:--</t>
  </si>
  <si>
    <t>21:0444:000488</t>
  </si>
  <si>
    <t>21:0146:000411:0001:0001:00</t>
  </si>
  <si>
    <t>037D  :783089:20:783088:10</t>
  </si>
  <si>
    <t>21:0444:000489</t>
  </si>
  <si>
    <t>21:0146:000411:0002:0001:01</t>
  </si>
  <si>
    <t>037D  :783090:00:------:--</t>
  </si>
  <si>
    <t>21:0444:000490</t>
  </si>
  <si>
    <t>21:0146:000412</t>
  </si>
  <si>
    <t>21:0146:000412:0001:0001:00</t>
  </si>
  <si>
    <t>037D  :783091:00:------:--</t>
  </si>
  <si>
    <t>21:0444:000491</t>
  </si>
  <si>
    <t>21:0146:000413</t>
  </si>
  <si>
    <t>21:0146:000413:0001:0001:00</t>
  </si>
  <si>
    <t>037D  :783092:00:------:--</t>
  </si>
  <si>
    <t>21:0444:000492</t>
  </si>
  <si>
    <t>21:0146:000414</t>
  </si>
  <si>
    <t>21:0146:000414:0001:0001:00</t>
  </si>
  <si>
    <t>037D  :783093:00:------:--</t>
  </si>
  <si>
    <t>21:0444:000493</t>
  </si>
  <si>
    <t>21:0146:000415</t>
  </si>
  <si>
    <t>21:0146:000415:0001:0001:00</t>
  </si>
  <si>
    <t>037D  :783094:00:------:--</t>
  </si>
  <si>
    <t>21:0444:000494</t>
  </si>
  <si>
    <t>21:0146:000416</t>
  </si>
  <si>
    <t>21:0146:000416:0001:0001:00</t>
  </si>
  <si>
    <t>037D  :783095:00:------:--</t>
  </si>
  <si>
    <t>21:0444:000495</t>
  </si>
  <si>
    <t>21:0146:000417</t>
  </si>
  <si>
    <t>21:0146:000417:0001:0001:00</t>
  </si>
  <si>
    <t>037D  :783096:00:------:--</t>
  </si>
  <si>
    <t>21:0444:000496</t>
  </si>
  <si>
    <t>21:0146:000418</t>
  </si>
  <si>
    <t>21:0146:000418:0001:0001:00</t>
  </si>
  <si>
    <t>037D  :783097:00:------:--</t>
  </si>
  <si>
    <t>21:0444:000497</t>
  </si>
  <si>
    <t>21:0146:000419</t>
  </si>
  <si>
    <t>21:0146:000419:0001:0001:00</t>
  </si>
  <si>
    <t>037D  :783098:00:------:--</t>
  </si>
  <si>
    <t>21:0444:000498</t>
  </si>
  <si>
    <t>21:0146:000420</t>
  </si>
  <si>
    <t>21:0146:000420:0001:0001:00</t>
  </si>
  <si>
    <t>037D  :783099:00:------:--</t>
  </si>
  <si>
    <t>21:0444:000499</t>
  </si>
  <si>
    <t>21:0146:000421</t>
  </si>
  <si>
    <t>21:0146:000421:0001:0001:00</t>
  </si>
  <si>
    <t>037D  :783100:00:------:--</t>
  </si>
  <si>
    <t>21:0444:000500</t>
  </si>
  <si>
    <t>21:0146:000422</t>
  </si>
  <si>
    <t>21:0146:000422:0001:0001:00</t>
  </si>
  <si>
    <t>037D  :783101:80:783104:20</t>
  </si>
  <si>
    <t>21:0444:000501</t>
  </si>
  <si>
    <t>21:0146:000424</t>
  </si>
  <si>
    <t>21:0146:000424:0002:0001:02</t>
  </si>
  <si>
    <t>037D  :783102:70:783103:10</t>
  </si>
  <si>
    <t>21:0444:000502</t>
  </si>
  <si>
    <t>21:0146:000423</t>
  </si>
  <si>
    <t>21:0146:000423:0001:0001:00</t>
  </si>
  <si>
    <t>037D  :783103:10:------:--</t>
  </si>
  <si>
    <t>21:0444:000503</t>
  </si>
  <si>
    <t>21:0146:000424:0001:0001:00</t>
  </si>
  <si>
    <t>037D  :783104:20:783103:10</t>
  </si>
  <si>
    <t>21:0444:000504</t>
  </si>
  <si>
    <t>21:0146:000424:0002:0001:01</t>
  </si>
  <si>
    <t>037D  :783105:00:------:--</t>
  </si>
  <si>
    <t>21:0444:000505</t>
  </si>
  <si>
    <t>21:0146:000425</t>
  </si>
  <si>
    <t>21:0146:000425:0001:0001:00</t>
  </si>
  <si>
    <t>037D  :783106:00:------:--</t>
  </si>
  <si>
    <t>21:0444:000506</t>
  </si>
  <si>
    <t>21:0146:000426</t>
  </si>
  <si>
    <t>21:0146:000426:0001:0001:00</t>
  </si>
  <si>
    <t>037D  :783107:00:------:--</t>
  </si>
  <si>
    <t>21:0444:000507</t>
  </si>
  <si>
    <t>21:0146:000427</t>
  </si>
  <si>
    <t>21:0146:000427:0001:0001:00</t>
  </si>
  <si>
    <t>037D  :783108:00:------:--</t>
  </si>
  <si>
    <t>21:0444:000508</t>
  </si>
  <si>
    <t>21:0146:000428</t>
  </si>
  <si>
    <t>21:0146:000428:0001:0001:00</t>
  </si>
  <si>
    <t>037D  :783109:9F:------:--</t>
  </si>
  <si>
    <t>21:0444:000509</t>
  </si>
  <si>
    <t>037D  :783110:00:------:--</t>
  </si>
  <si>
    <t>21:0444:000510</t>
  </si>
  <si>
    <t>21:0146:000429</t>
  </si>
  <si>
    <t>21:0146:000429:0001:0001:00</t>
  </si>
  <si>
    <t>037D  :783111:00:------:--</t>
  </si>
  <si>
    <t>21:0444:000511</t>
  </si>
  <si>
    <t>21:0146:000430</t>
  </si>
  <si>
    <t>21:0146:000430:0001:0001:00</t>
  </si>
  <si>
    <t>037D  :783112:00:------:--</t>
  </si>
  <si>
    <t>21:0444:000512</t>
  </si>
  <si>
    <t>21:0146:000431</t>
  </si>
  <si>
    <t>21:0146:000431:0001:0001:00</t>
  </si>
  <si>
    <t>037D  :783113:00:------:--</t>
  </si>
  <si>
    <t>21:0444:000513</t>
  </si>
  <si>
    <t>21:0146:000432</t>
  </si>
  <si>
    <t>21:0146:000432:0001:0001:00</t>
  </si>
  <si>
    <t>037D  :783114:00:------:--</t>
  </si>
  <si>
    <t>21:0444:000514</t>
  </si>
  <si>
    <t>21:0146:000433</t>
  </si>
  <si>
    <t>21:0146:000433:0001:0001:00</t>
  </si>
  <si>
    <t>037D  :783115:00:------:--</t>
  </si>
  <si>
    <t>21:0444:000515</t>
  </si>
  <si>
    <t>21:0146:000434</t>
  </si>
  <si>
    <t>21:0146:000434:0001:0001:00</t>
  </si>
  <si>
    <t>037D  :783116:00:------:--</t>
  </si>
  <si>
    <t>21:0444:000516</t>
  </si>
  <si>
    <t>21:0146:000435</t>
  </si>
  <si>
    <t>21:0146:000435:0001:0001:00</t>
  </si>
  <si>
    <t>037D  :783117:00:------:--</t>
  </si>
  <si>
    <t>21:0444:000517</t>
  </si>
  <si>
    <t>21:0146:000436</t>
  </si>
  <si>
    <t>21:0146:000436:0001:0001:00</t>
  </si>
  <si>
    <t>037D  :783118:00:------:--</t>
  </si>
  <si>
    <t>21:0444:000518</t>
  </si>
  <si>
    <t>21:0146:000437</t>
  </si>
  <si>
    <t>21:0146:000437:0001:0001:00</t>
  </si>
  <si>
    <t>037D  :783119:00:------:--</t>
  </si>
  <si>
    <t>21:0444:000519</t>
  </si>
  <si>
    <t>21:0146:000438</t>
  </si>
  <si>
    <t>21:0146:000438:0001:0001:00</t>
  </si>
  <si>
    <t>037D  :783120:00:------:--</t>
  </si>
  <si>
    <t>21:0444:000520</t>
  </si>
  <si>
    <t>21:0146:000439</t>
  </si>
  <si>
    <t>21:0146:000439:0001:0001:00</t>
  </si>
  <si>
    <t>037D  :783121:80:783125:20</t>
  </si>
  <si>
    <t>21:0444:000521</t>
  </si>
  <si>
    <t>21:0146:000442</t>
  </si>
  <si>
    <t>21:0146:000442:0002:0001:02</t>
  </si>
  <si>
    <t>037D  :783122:00:------:--</t>
  </si>
  <si>
    <t>21:0444:000522</t>
  </si>
  <si>
    <t>21:0146:000440</t>
  </si>
  <si>
    <t>21:0146:000440:0001:0001:00</t>
  </si>
  <si>
    <t>037D  :783123:70:783124:10</t>
  </si>
  <si>
    <t>21:0444:000523</t>
  </si>
  <si>
    <t>21:0146:000441</t>
  </si>
  <si>
    <t>21:0146:000441:0001:0001:00</t>
  </si>
  <si>
    <t>037D  :783124:10:------:--</t>
  </si>
  <si>
    <t>21:0444:000524</t>
  </si>
  <si>
    <t>21:0146:000442:0001:0001:00</t>
  </si>
  <si>
    <t>037D  :783125:20:783124:10</t>
  </si>
  <si>
    <t>21:0444:000525</t>
  </si>
  <si>
    <t>21:0146:000442:0002:0001:01</t>
  </si>
  <si>
    <t>037D  :783126:00:------:--</t>
  </si>
  <si>
    <t>21:0444:000526</t>
  </si>
  <si>
    <t>21:0146:000443</t>
  </si>
  <si>
    <t>21:0146:000443:0001:0001:00</t>
  </si>
  <si>
    <t>037D  :783127:00:------:--</t>
  </si>
  <si>
    <t>21:0444:000527</t>
  </si>
  <si>
    <t>21:0146:000444</t>
  </si>
  <si>
    <t>21:0146:000444:0001:0001:00</t>
  </si>
  <si>
    <t>037D  :783128:00:------:--</t>
  </si>
  <si>
    <t>21:0444:000528</t>
  </si>
  <si>
    <t>21:0146:000445</t>
  </si>
  <si>
    <t>21:0146:000445:0001:0001:00</t>
  </si>
  <si>
    <t>037D  :783129:00:------:--</t>
  </si>
  <si>
    <t>21:0444:000529</t>
  </si>
  <si>
    <t>21:0146:000446</t>
  </si>
  <si>
    <t>21:0146:000446:0001:0001:00</t>
  </si>
  <si>
    <t>037D  :783130:00:------:--</t>
  </si>
  <si>
    <t>21:0444:000530</t>
  </si>
  <si>
    <t>21:0146:000447</t>
  </si>
  <si>
    <t>21:0146:000447:0001:0001:00</t>
  </si>
  <si>
    <t>037D  :783131:9B:------:--</t>
  </si>
  <si>
    <t>21:0444:000531</t>
  </si>
  <si>
    <t>037D  :783132:00:------:--</t>
  </si>
  <si>
    <t>21:0444:000532</t>
  </si>
  <si>
    <t>21:0146:000448</t>
  </si>
  <si>
    <t>21:0146:000448:0001:0001:00</t>
  </si>
  <si>
    <t>037D  :783133:00:------:--</t>
  </si>
  <si>
    <t>21:0444:000533</t>
  </si>
  <si>
    <t>21:0146:000449</t>
  </si>
  <si>
    <t>21:0146:000449:0001:0001:00</t>
  </si>
  <si>
    <t>037D  :783134:00:------:--</t>
  </si>
  <si>
    <t>21:0444:000534</t>
  </si>
  <si>
    <t>21:0146:000450</t>
  </si>
  <si>
    <t>21:0146:000450:0001:0001:00</t>
  </si>
  <si>
    <t>037D  :783135:00:------:--</t>
  </si>
  <si>
    <t>21:0444:000535</t>
  </si>
  <si>
    <t>21:0146:000451</t>
  </si>
  <si>
    <t>21:0146:000451:0001:0001:00</t>
  </si>
  <si>
    <t>037D  :783136:00:------:--</t>
  </si>
  <si>
    <t>21:0444:000536</t>
  </si>
  <si>
    <t>21:0146:000452</t>
  </si>
  <si>
    <t>21:0146:000452:0001:0001:00</t>
  </si>
  <si>
    <t>037D  :783137:00:------:--</t>
  </si>
  <si>
    <t>21:0444:000537</t>
  </si>
  <si>
    <t>21:0146:000453</t>
  </si>
  <si>
    <t>21:0146:000453:0001:0001:00</t>
  </si>
  <si>
    <t>037D  :783138:00:------:--</t>
  </si>
  <si>
    <t>21:0444:000538</t>
  </si>
  <si>
    <t>21:0146:000454</t>
  </si>
  <si>
    <t>21:0146:000454:0001:0001:00</t>
  </si>
  <si>
    <t>037D  :783139:00:------:--</t>
  </si>
  <si>
    <t>21:0444:000539</t>
  </si>
  <si>
    <t>21:0146:000455</t>
  </si>
  <si>
    <t>21:0146:000455:0001:0001:00</t>
  </si>
  <si>
    <t>037D  :783140:00:------:--</t>
  </si>
  <si>
    <t>21:0444:000540</t>
  </si>
  <si>
    <t>21:0146:000456</t>
  </si>
  <si>
    <t>21:0146:000456:0001:0001:00</t>
  </si>
  <si>
    <t>037D  :783141:80:783146:20</t>
  </si>
  <si>
    <t>21:0444:000541</t>
  </si>
  <si>
    <t>21:0146:000460</t>
  </si>
  <si>
    <t>21:0146:000460:0002:0001:02</t>
  </si>
  <si>
    <t>037D  :783142:00:------:--</t>
  </si>
  <si>
    <t>21:0444:000542</t>
  </si>
  <si>
    <t>21:0146:000457</t>
  </si>
  <si>
    <t>21:0146:000457:0001:0001:00</t>
  </si>
  <si>
    <t>037D  :783143:00:------:--</t>
  </si>
  <si>
    <t>21:0444:000543</t>
  </si>
  <si>
    <t>21:0146:000458</t>
  </si>
  <si>
    <t>21:0146:000458:0001:0001:00</t>
  </si>
  <si>
    <t>037D  :783144:70:783145:10</t>
  </si>
  <si>
    <t>21:0444:000544</t>
  </si>
  <si>
    <t>21:0146:000459</t>
  </si>
  <si>
    <t>21:0146:000459:0001:0001:00</t>
  </si>
  <si>
    <t>037D  :783145:10:------:--</t>
  </si>
  <si>
    <t>21:0444:000545</t>
  </si>
  <si>
    <t>21:0146:000460:0001:0001:00</t>
  </si>
  <si>
    <t>037D  :783146:20:783145:10</t>
  </si>
  <si>
    <t>21:0444:000546</t>
  </si>
  <si>
    <t>21:0146:000460:0002:0001:01</t>
  </si>
  <si>
    <t>037D  :783147:00:------:--</t>
  </si>
  <si>
    <t>21:0444:000547</t>
  </si>
  <si>
    <t>21:0146:000461</t>
  </si>
  <si>
    <t>21:0146:000461:0001:0001:00</t>
  </si>
  <si>
    <t>037D  :783148:00:------:--</t>
  </si>
  <si>
    <t>21:0444:000548</t>
  </si>
  <si>
    <t>21:0146:000462</t>
  </si>
  <si>
    <t>21:0146:000462:0001:0001:00</t>
  </si>
  <si>
    <t>037D  :783149:00:------:--</t>
  </si>
  <si>
    <t>21:0444:000549</t>
  </si>
  <si>
    <t>21:0146:000463</t>
  </si>
  <si>
    <t>21:0146:000463:0001:0001:00</t>
  </si>
  <si>
    <t>037D  :783150:00:------:--</t>
  </si>
  <si>
    <t>21:0444:000550</t>
  </si>
  <si>
    <t>21:0146:000464</t>
  </si>
  <si>
    <t>21:0146:000464:0001:0001:00</t>
  </si>
  <si>
    <t>037D  :783151:00:------:--</t>
  </si>
  <si>
    <t>21:0444:000551</t>
  </si>
  <si>
    <t>21:0146:000465</t>
  </si>
  <si>
    <t>21:0146:000465:0001:0001:00</t>
  </si>
  <si>
    <t>037D  :783152:00:------:--</t>
  </si>
  <si>
    <t>21:0444:000552</t>
  </si>
  <si>
    <t>21:0146:000466</t>
  </si>
  <si>
    <t>21:0146:000466:0001:0001:00</t>
  </si>
  <si>
    <t>037D  :783153:00:------:--</t>
  </si>
  <si>
    <t>21:0444:000553</t>
  </si>
  <si>
    <t>21:0146:000467</t>
  </si>
  <si>
    <t>21:0146:000467:0001:0001:00</t>
  </si>
  <si>
    <t>037D  :783154:00:------:--</t>
  </si>
  <si>
    <t>21:0444:000554</t>
  </si>
  <si>
    <t>21:0146:000468</t>
  </si>
  <si>
    <t>21:0146:000468:0001:0001:00</t>
  </si>
  <si>
    <t>037D  :783155:00:------:--</t>
  </si>
  <si>
    <t>21:0444:000555</t>
  </si>
  <si>
    <t>21:0146:000469</t>
  </si>
  <si>
    <t>21:0146:000469:0001:0001:00</t>
  </si>
  <si>
    <t>037D  :783156:00:------:--</t>
  </si>
  <si>
    <t>21:0444:000556</t>
  </si>
  <si>
    <t>21:0146:000470</t>
  </si>
  <si>
    <t>21:0146:000470:0001:0001:00</t>
  </si>
  <si>
    <t>037D  :783157:00:------:--</t>
  </si>
  <si>
    <t>21:0444:000557</t>
  </si>
  <si>
    <t>21:0146:000471</t>
  </si>
  <si>
    <t>21:0146:000471:0001:0001:00</t>
  </si>
  <si>
    <t>037D  :783158:00:------:--</t>
  </si>
  <si>
    <t>21:0444:000558</t>
  </si>
  <si>
    <t>21:0146:000472</t>
  </si>
  <si>
    <t>21:0146:000472:0001:0001:00</t>
  </si>
  <si>
    <t>037D  :783159:00:------:--</t>
  </si>
  <si>
    <t>21:0444:000559</t>
  </si>
  <si>
    <t>21:0146:000473</t>
  </si>
  <si>
    <t>21:0146:000473:0001:0001:00</t>
  </si>
  <si>
    <t>037D  :783160:9G:------:--</t>
  </si>
  <si>
    <t>21:0444:000560</t>
  </si>
  <si>
    <t>037D  :783161:80:783163:10</t>
  </si>
  <si>
    <t>21:0444:000561</t>
  </si>
  <si>
    <t>21:0146:000475</t>
  </si>
  <si>
    <t>21:0146:000475:0001:0001:02</t>
  </si>
  <si>
    <t>037D  :783162:70:783163:10</t>
  </si>
  <si>
    <t>21:0444:000562</t>
  </si>
  <si>
    <t>21:0146:000474</t>
  </si>
  <si>
    <t>21:0146:000474:0001:0001:00</t>
  </si>
  <si>
    <t>037D  :783163:10:------:--</t>
  </si>
  <si>
    <t>21:0444:000563</t>
  </si>
  <si>
    <t>21:0146:000475:0001:0001:01</t>
  </si>
  <si>
    <t>037D  :783164:20:783163:10</t>
  </si>
  <si>
    <t>21:0444:000564</t>
  </si>
  <si>
    <t>21:0146:000475:0002:0001:00</t>
  </si>
  <si>
    <t>037D  :783165:00:------:--</t>
  </si>
  <si>
    <t>21:0444:000565</t>
  </si>
  <si>
    <t>21:0146:000476</t>
  </si>
  <si>
    <t>21:0146:000476:0001:0001:00</t>
  </si>
  <si>
    <t>037D  :783166:00:------:--</t>
  </si>
  <si>
    <t>21:0444:000566</t>
  </si>
  <si>
    <t>21:0146:000477</t>
  </si>
  <si>
    <t>21:0146:000477:0001:0001:00</t>
  </si>
  <si>
    <t>037D  :783167:00:------:--</t>
  </si>
  <si>
    <t>21:0444:000567</t>
  </si>
  <si>
    <t>21:0146:000478</t>
  </si>
  <si>
    <t>21:0146:000478:0001:0001:00</t>
  </si>
  <si>
    <t>037D  :783168:00:------:--</t>
  </si>
  <si>
    <t>21:0444:000568</t>
  </si>
  <si>
    <t>21:0146:000479</t>
  </si>
  <si>
    <t>21:0146:000479:0001:0001:00</t>
  </si>
  <si>
    <t>037D  :783169:00:------:--</t>
  </si>
  <si>
    <t>21:0444:000569</t>
  </si>
  <si>
    <t>21:0146:000480</t>
  </si>
  <si>
    <t>21:0146:000480:0001:0001:00</t>
  </si>
  <si>
    <t>037D  :783170:00:------:--</t>
  </si>
  <si>
    <t>21:0444:000570</t>
  </si>
  <si>
    <t>21:0146:000481</t>
  </si>
  <si>
    <t>21:0146:000481:0001:0001:00</t>
  </si>
  <si>
    <t>037D  :783171:00:------:--</t>
  </si>
  <si>
    <t>21:0444:000571</t>
  </si>
  <si>
    <t>21:0146:000482</t>
  </si>
  <si>
    <t>21:0146:000482:0001:0001:00</t>
  </si>
  <si>
    <t>037D  :783172:00:------:--</t>
  </si>
  <si>
    <t>21:0444:000572</t>
  </si>
  <si>
    <t>21:0146:000483</t>
  </si>
  <si>
    <t>21:0146:000483:0001:0001:00</t>
  </si>
  <si>
    <t>037D  :783173:00:------:--</t>
  </si>
  <si>
    <t>21:0444:000573</t>
  </si>
  <si>
    <t>21:0146:000484</t>
  </si>
  <si>
    <t>21:0146:000484:0001:0001:00</t>
  </si>
  <si>
    <t>037D  :783174:00:------:--</t>
  </si>
  <si>
    <t>21:0444:000574</t>
  </si>
  <si>
    <t>21:0146:000485</t>
  </si>
  <si>
    <t>21:0146:000485:0001:0001:00</t>
  </si>
  <si>
    <t>037D  :783175:9G:------:--</t>
  </si>
  <si>
    <t>21:0444:000575</t>
  </si>
  <si>
    <t>037D  :783176:00:------:--</t>
  </si>
  <si>
    <t>21:0444:000576</t>
  </si>
  <si>
    <t>21:0146:000486</t>
  </si>
  <si>
    <t>21:0146:000486:0001:0001:00</t>
  </si>
  <si>
    <t>037D  :783177:00:------:--</t>
  </si>
  <si>
    <t>21:0444:000577</t>
  </si>
  <si>
    <t>21:0146:000487</t>
  </si>
  <si>
    <t>21:0146:000487:0001:0001:00</t>
  </si>
  <si>
    <t>037D  :783178:00:------:--</t>
  </si>
  <si>
    <t>21:0444:000578</t>
  </si>
  <si>
    <t>21:0146:000488</t>
  </si>
  <si>
    <t>21:0146:000488:0001:0001:00</t>
  </si>
  <si>
    <t>037D  :783179:00:------:--</t>
  </si>
  <si>
    <t>21:0444:000579</t>
  </si>
  <si>
    <t>21:0146:000489</t>
  </si>
  <si>
    <t>21:0146:000489:0001:0001:00</t>
  </si>
  <si>
    <t>037D  :783180:00:------:--</t>
  </si>
  <si>
    <t>21:0444:000580</t>
  </si>
  <si>
    <t>21:0146:000490</t>
  </si>
  <si>
    <t>21:0146:000490:0001:0001:00</t>
  </si>
  <si>
    <t>037D  :783181:80:783184:20</t>
  </si>
  <si>
    <t>21:0444:000581</t>
  </si>
  <si>
    <t>21:0146:000492</t>
  </si>
  <si>
    <t>21:0146:000492:0002:0001:02</t>
  </si>
  <si>
    <t>037D  :783182:70:783183:10</t>
  </si>
  <si>
    <t>21:0444:000582</t>
  </si>
  <si>
    <t>21:0146:000491</t>
  </si>
  <si>
    <t>21:0146:000491:0001:0001:00</t>
  </si>
  <si>
    <t>037D  :783183:10:------:--</t>
  </si>
  <si>
    <t>21:0444:000583</t>
  </si>
  <si>
    <t>21:0146:000492:0001:0001:00</t>
  </si>
  <si>
    <t>037D  :783184:20:783183:10</t>
  </si>
  <si>
    <t>21:0444:000584</t>
  </si>
  <si>
    <t>21:0146:000492:0002:0001:01</t>
  </si>
  <si>
    <t>037D  :783185:00:------:--</t>
  </si>
  <si>
    <t>21:0444:000585</t>
  </si>
  <si>
    <t>21:0146:000493</t>
  </si>
  <si>
    <t>21:0146:000493:0001:0001:00</t>
  </si>
  <si>
    <t>037D  :783186:00:------:--</t>
  </si>
  <si>
    <t>21:0444:000586</t>
  </si>
  <si>
    <t>21:0146:000494</t>
  </si>
  <si>
    <t>21:0146:000494:0001:0001:00</t>
  </si>
  <si>
    <t>037D  :783187:00:------:--</t>
  </si>
  <si>
    <t>21:0444:000587</t>
  </si>
  <si>
    <t>21:0146:000495</t>
  </si>
  <si>
    <t>21:0146:000495:0001:0001:00</t>
  </si>
  <si>
    <t>037D  :783188:00:------:--</t>
  </si>
  <si>
    <t>21:0444:000588</t>
  </si>
  <si>
    <t>21:0146:000496</t>
  </si>
  <si>
    <t>21:0146:000496:0001:0001:00</t>
  </si>
  <si>
    <t>037D  :783189:00:------:--</t>
  </si>
  <si>
    <t>21:0444:000589</t>
  </si>
  <si>
    <t>21:0146:000497</t>
  </si>
  <si>
    <t>21:0146:000497:0001:0001:00</t>
  </si>
  <si>
    <t>037D  :783190:00:------:--</t>
  </si>
  <si>
    <t>21:0444:000590</t>
  </si>
  <si>
    <t>21:0146:000498</t>
  </si>
  <si>
    <t>21:0146:000498:0001:0001:00</t>
  </si>
  <si>
    <t>037D  :783191:00:------:--</t>
  </si>
  <si>
    <t>21:0444:000591</t>
  </si>
  <si>
    <t>21:0146:000499</t>
  </si>
  <si>
    <t>21:0146:000499:0001:0001:00</t>
  </si>
  <si>
    <t>037D  :783192:00:------:--</t>
  </si>
  <si>
    <t>21:0444:000592</t>
  </si>
  <si>
    <t>21:0146:000500</t>
  </si>
  <si>
    <t>21:0146:000500:0001:0001:00</t>
  </si>
  <si>
    <t>037D  :783193:00:------:--</t>
  </si>
  <si>
    <t>21:0444:000593</t>
  </si>
  <si>
    <t>21:0146:000501</t>
  </si>
  <si>
    <t>21:0146:000501:0001:0001:00</t>
  </si>
  <si>
    <t>037D  :783194:00:------:--</t>
  </si>
  <si>
    <t>21:0444:000594</t>
  </si>
  <si>
    <t>21:0146:000502</t>
  </si>
  <si>
    <t>21:0146:000502:0001:0001:00</t>
  </si>
  <si>
    <t>037D  :783195:00:------:--</t>
  </si>
  <si>
    <t>21:0444:000595</t>
  </si>
  <si>
    <t>21:0146:000503</t>
  </si>
  <si>
    <t>21:0146:000503:0001:0001:00</t>
  </si>
  <si>
    <t>037D  :783196:00:------:--</t>
  </si>
  <si>
    <t>21:0444:000596</t>
  </si>
  <si>
    <t>21:0146:000504</t>
  </si>
  <si>
    <t>21:0146:000504:0001:0001:00</t>
  </si>
  <si>
    <t>037D  :783197:00:------:--</t>
  </si>
  <si>
    <t>21:0444:000597</t>
  </si>
  <si>
    <t>21:0146:000505</t>
  </si>
  <si>
    <t>21:0146:000505:0001:0001:00</t>
  </si>
  <si>
    <t>037D  :783198:00:------:--</t>
  </si>
  <si>
    <t>21:0444:000598</t>
  </si>
  <si>
    <t>21:0146:000506</t>
  </si>
  <si>
    <t>21:0146:000506:0001:0001:00</t>
  </si>
  <si>
    <t>037D  :783199:00:------:--</t>
  </si>
  <si>
    <t>21:0444:000599</t>
  </si>
  <si>
    <t>21:0146:000507</t>
  </si>
  <si>
    <t>21:0146:000507:0001:0001:00</t>
  </si>
  <si>
    <t>037D  :783200:9G:------:--</t>
  </si>
  <si>
    <t>21:0444:000600</t>
  </si>
  <si>
    <t>037D  :783201:80:783208:20</t>
  </si>
  <si>
    <t>21:0444:000601</t>
  </si>
  <si>
    <t>21:0146:000512</t>
  </si>
  <si>
    <t>21:0146:000512:0002:0001:02</t>
  </si>
  <si>
    <t>037D  :783202:00:------:--</t>
  </si>
  <si>
    <t>21:0444:000602</t>
  </si>
  <si>
    <t>21:0146:000508</t>
  </si>
  <si>
    <t>21:0146:000508:0001:0001:00</t>
  </si>
  <si>
    <t>037D  :783203:00:------:--</t>
  </si>
  <si>
    <t>21:0444:000603</t>
  </si>
  <si>
    <t>21:0146:000509</t>
  </si>
  <si>
    <t>21:0146:000509:0001:0001:00</t>
  </si>
  <si>
    <t>037D  :783204:00:------:--</t>
  </si>
  <si>
    <t>21:0444:000604</t>
  </si>
  <si>
    <t>21:0146:000510</t>
  </si>
  <si>
    <t>21:0146:000510:0001:0001:00</t>
  </si>
  <si>
    <t>037D  :783205:9G:------:--</t>
  </si>
  <si>
    <t>21:0444:000605</t>
  </si>
  <si>
    <t>037D  :783206:70:783207:10</t>
  </si>
  <si>
    <t>21:0444:000606</t>
  </si>
  <si>
    <t>21:0146:000511</t>
  </si>
  <si>
    <t>21:0146:000511:0001:0001:00</t>
  </si>
  <si>
    <t>037D  :783207:10:------:--</t>
  </si>
  <si>
    <t>21:0444:000607</t>
  </si>
  <si>
    <t>21:0146:000512:0001:0001:00</t>
  </si>
  <si>
    <t>037D  :783208:20:783207:10</t>
  </si>
  <si>
    <t>21:0444:000608</t>
  </si>
  <si>
    <t>21:0146:000512:0002:0001:01</t>
  </si>
  <si>
    <t>037D  :783209:00:------:--</t>
  </si>
  <si>
    <t>21:0444:000609</t>
  </si>
  <si>
    <t>21:0146:000513</t>
  </si>
  <si>
    <t>21:0146:000513:0001:0001:00</t>
  </si>
  <si>
    <t>037D  :783210:00:------:--</t>
  </si>
  <si>
    <t>21:0444:000610</t>
  </si>
  <si>
    <t>21:0146:000514</t>
  </si>
  <si>
    <t>21:0146:000514:0001:0001:00</t>
  </si>
  <si>
    <t>037D  :783211:00:------:--</t>
  </si>
  <si>
    <t>21:0444:000611</t>
  </si>
  <si>
    <t>21:0146:000515</t>
  </si>
  <si>
    <t>21:0146:000515:0001:0001:00</t>
  </si>
  <si>
    <t>037D  :783212:00:------:--</t>
  </si>
  <si>
    <t>21:0444:000612</t>
  </si>
  <si>
    <t>21:0146:000516</t>
  </si>
  <si>
    <t>21:0146:000516:0001:0001:00</t>
  </si>
  <si>
    <t>037D  :783213:00:------:--</t>
  </si>
  <si>
    <t>21:0444:000613</t>
  </si>
  <si>
    <t>21:0146:000517</t>
  </si>
  <si>
    <t>21:0146:000517:0001:0001:00</t>
  </si>
  <si>
    <t>037D  :783214:00:------:--</t>
  </si>
  <si>
    <t>21:0444:000614</t>
  </si>
  <si>
    <t>21:0146:000518</t>
  </si>
  <si>
    <t>21:0146:000518:0001:0001:00</t>
  </si>
  <si>
    <t>037D  :783215:00:------:--</t>
  </si>
  <si>
    <t>21:0444:000615</t>
  </si>
  <si>
    <t>21:0146:000519</t>
  </si>
  <si>
    <t>21:0146:000519:0001:0001:00</t>
  </si>
  <si>
    <t>037D  :783216:00:------:--</t>
  </si>
  <si>
    <t>21:0444:000616</t>
  </si>
  <si>
    <t>21:0146:000520</t>
  </si>
  <si>
    <t>21:0146:000520:0001:0001:00</t>
  </si>
  <si>
    <t>037D  :783217:00:------:--</t>
  </si>
  <si>
    <t>21:0444:000617</t>
  </si>
  <si>
    <t>21:0146:000521</t>
  </si>
  <si>
    <t>21:0146:000521:0001:0001:00</t>
  </si>
  <si>
    <t>037D  :783218:00:------:--</t>
  </si>
  <si>
    <t>21:0444:000618</t>
  </si>
  <si>
    <t>21:0146:000522</t>
  </si>
  <si>
    <t>21:0146:000522:0001:0001:00</t>
  </si>
  <si>
    <t>037D  :783219:00:------:--</t>
  </si>
  <si>
    <t>21:0444:000619</t>
  </si>
  <si>
    <t>21:0146:000523</t>
  </si>
  <si>
    <t>21:0146:000523:0001:0001:00</t>
  </si>
  <si>
    <t>037D  :783220:00:------:--</t>
  </si>
  <si>
    <t>21:0444:000620</t>
  </si>
  <si>
    <t>21:0146:000524</t>
  </si>
  <si>
    <t>21:0146:000524:0001:0001:00</t>
  </si>
  <si>
    <t>037D  :783221:80:783226:20</t>
  </si>
  <si>
    <t>21:0444:000621</t>
  </si>
  <si>
    <t>21:0146:000528</t>
  </si>
  <si>
    <t>21:0146:000528:0002:0001:02</t>
  </si>
  <si>
    <t>037D  :783222:00:------:--</t>
  </si>
  <si>
    <t>21:0444:000622</t>
  </si>
  <si>
    <t>21:0146:000525</t>
  </si>
  <si>
    <t>21:0146:000525:0001:0001:00</t>
  </si>
  <si>
    <t>037D  :783223:00:------:--</t>
  </si>
  <si>
    <t>21:0444:000623</t>
  </si>
  <si>
    <t>21:0146:000526</t>
  </si>
  <si>
    <t>21:0146:000526:0001:0001:00</t>
  </si>
  <si>
    <t>037D  :783224:70:783225:10</t>
  </si>
  <si>
    <t>21:0444:000624</t>
  </si>
  <si>
    <t>21:0146:000527</t>
  </si>
  <si>
    <t>21:0146:000527:0001:0001:00</t>
  </si>
  <si>
    <t>037D  :783225:10:------:--</t>
  </si>
  <si>
    <t>21:0444:000625</t>
  </si>
  <si>
    <t>21:0146:000528:0001:0001:00</t>
  </si>
  <si>
    <t>037D  :783226:20:783225:10</t>
  </si>
  <si>
    <t>21:0444:000626</t>
  </si>
  <si>
    <t>21:0146:000528:0002:0001:01</t>
  </si>
  <si>
    <t>037D  :783227:00:------:--</t>
  </si>
  <si>
    <t>21:0444:000627</t>
  </si>
  <si>
    <t>21:0146:000529</t>
  </si>
  <si>
    <t>21:0146:000529:0001:0001:00</t>
  </si>
  <si>
    <t>037D  :783228:00:------:--</t>
  </si>
  <si>
    <t>21:0444:000628</t>
  </si>
  <si>
    <t>21:0146:000530</t>
  </si>
  <si>
    <t>21:0146:000530:0001:0001:00</t>
  </si>
  <si>
    <t>037D  :783229:00:------:--</t>
  </si>
  <si>
    <t>21:0444:000629</t>
  </si>
  <si>
    <t>21:0146:000531</t>
  </si>
  <si>
    <t>21:0146:000531:0001:0001:00</t>
  </si>
  <si>
    <t>037D  :783230:00:------:--</t>
  </si>
  <si>
    <t>21:0444:000630</t>
  </si>
  <si>
    <t>21:0146:000532</t>
  </si>
  <si>
    <t>21:0146:000532:0001:0001:00</t>
  </si>
  <si>
    <t>037D  :783231:00:------:--</t>
  </si>
  <si>
    <t>21:0444:000631</t>
  </si>
  <si>
    <t>21:0146:000533</t>
  </si>
  <si>
    <t>21:0146:000533:0001:0001:00</t>
  </si>
  <si>
    <t>037D  :783232:00:------:--</t>
  </si>
  <si>
    <t>21:0444:000632</t>
  </si>
  <si>
    <t>21:0146:000534</t>
  </si>
  <si>
    <t>21:0146:000534:0001:0001:00</t>
  </si>
  <si>
    <t>037D  :783233:00:------:--</t>
  </si>
  <si>
    <t>21:0444:000633</t>
  </si>
  <si>
    <t>21:0146:000535</t>
  </si>
  <si>
    <t>21:0146:000535:0001:0001:00</t>
  </si>
  <si>
    <t>037D  :783234:00:------:--</t>
  </si>
  <si>
    <t>21:0444:000634</t>
  </si>
  <si>
    <t>21:0146:000536</t>
  </si>
  <si>
    <t>21:0146:000536:0001:0001:00</t>
  </si>
  <si>
    <t>037D  :783235:00:------:--</t>
  </si>
  <si>
    <t>21:0444:000635</t>
  </si>
  <si>
    <t>21:0146:000537</t>
  </si>
  <si>
    <t>21:0146:000537:0001:0001:00</t>
  </si>
  <si>
    <t>037D  :783236:00:------:--</t>
  </si>
  <si>
    <t>21:0444:000636</t>
  </si>
  <si>
    <t>21:0146:000538</t>
  </si>
  <si>
    <t>21:0146:000538:0001:0001:00</t>
  </si>
  <si>
    <t>037D  :783237:00:------:--</t>
  </si>
  <si>
    <t>21:0444:000637</t>
  </si>
  <si>
    <t>21:0146:000539</t>
  </si>
  <si>
    <t>21:0146:000539:0001:0001:00</t>
  </si>
  <si>
    <t>037D  :783238:9G:------:--</t>
  </si>
  <si>
    <t>21:0444:000638</t>
  </si>
  <si>
    <t>037D  :783239:00:------:--</t>
  </si>
  <si>
    <t>21:0444:000639</t>
  </si>
  <si>
    <t>21:0146:000540</t>
  </si>
  <si>
    <t>21:0146:000540:0001:0001:00</t>
  </si>
  <si>
    <t>037D  :783240:00:------:--</t>
  </si>
  <si>
    <t>21:0444:000640</t>
  </si>
  <si>
    <t>21:0146:000541</t>
  </si>
  <si>
    <t>21:0146:000541:0001:0001:00</t>
  </si>
  <si>
    <t>037D  :783241:80:783245:20</t>
  </si>
  <si>
    <t>21:0444:000641</t>
  </si>
  <si>
    <t>21:0146:000544</t>
  </si>
  <si>
    <t>21:0146:000544:0002:0001:02</t>
  </si>
  <si>
    <t>037D  :783242:00:------:--</t>
  </si>
  <si>
    <t>21:0444:000642</t>
  </si>
  <si>
    <t>21:0146:000542</t>
  </si>
  <si>
    <t>21:0146:000542:0001:0001:00</t>
  </si>
  <si>
    <t>037D  :783243:70:783244:10</t>
  </si>
  <si>
    <t>21:0444:000643</t>
  </si>
  <si>
    <t>21:0146:000543</t>
  </si>
  <si>
    <t>21:0146:000543:0001:0001:00</t>
  </si>
  <si>
    <t>037D  :783244:10:------:--</t>
  </si>
  <si>
    <t>21:0444:000644</t>
  </si>
  <si>
    <t>21:0146:000544:0001:0001:00</t>
  </si>
  <si>
    <t>037D  :783245:20:783244:10</t>
  </si>
  <si>
    <t>21:0444:000645</t>
  </si>
  <si>
    <t>21:0146:000544:0002:0001:01</t>
  </si>
  <si>
    <t>037D  :783246:00:------:--</t>
  </si>
  <si>
    <t>21:0444:000646</t>
  </si>
  <si>
    <t>21:0146:000545</t>
  </si>
  <si>
    <t>21:0146:000545:0001:0001:00</t>
  </si>
  <si>
    <t>037D  :783247:00:------:--</t>
  </si>
  <si>
    <t>21:0444:000647</t>
  </si>
  <si>
    <t>21:0146:000546</t>
  </si>
  <si>
    <t>21:0146:000546:0001:0001:00</t>
  </si>
  <si>
    <t>037D  :783248:9H:------:--</t>
  </si>
  <si>
    <t>21:0444:000648</t>
  </si>
  <si>
    <t>037D  :783249:00:------:--</t>
  </si>
  <si>
    <t>21:0444:000649</t>
  </si>
  <si>
    <t>21:0146:000547</t>
  </si>
  <si>
    <t>21:0146:000547:0001:0001:00</t>
  </si>
  <si>
    <t>037D  :783250:00:------:--</t>
  </si>
  <si>
    <t>21:0444:000650</t>
  </si>
  <si>
    <t>21:0146:000548</t>
  </si>
  <si>
    <t>21:0146:000548:0001:0001:00</t>
  </si>
  <si>
    <t>037D  :783251:00:------:--</t>
  </si>
  <si>
    <t>21:0444:000651</t>
  </si>
  <si>
    <t>21:0146:000549</t>
  </si>
  <si>
    <t>21:0146:000549:0001:0001:00</t>
  </si>
  <si>
    <t>037D  :783252:00:------:--</t>
  </si>
  <si>
    <t>21:0444:000652</t>
  </si>
  <si>
    <t>21:0146:000550</t>
  </si>
  <si>
    <t>21:0146:000550:0001:0001:00</t>
  </si>
  <si>
    <t>037D  :783253:00:------:--</t>
  </si>
  <si>
    <t>21:0444:000653</t>
  </si>
  <si>
    <t>21:0146:000551</t>
  </si>
  <si>
    <t>21:0146:000551:0001:0001:00</t>
  </si>
  <si>
    <t>037D  :783254:00:------:--</t>
  </si>
  <si>
    <t>21:0444:000654</t>
  </si>
  <si>
    <t>21:0146:000552</t>
  </si>
  <si>
    <t>21:0146:000552:0001:0001:00</t>
  </si>
  <si>
    <t>037D  :783255:00:------:--</t>
  </si>
  <si>
    <t>21:0444:000655</t>
  </si>
  <si>
    <t>21:0146:000553</t>
  </si>
  <si>
    <t>21:0146:000553:0001:0001:00</t>
  </si>
  <si>
    <t>037D  :783256:00:------:--</t>
  </si>
  <si>
    <t>21:0444:000656</t>
  </si>
  <si>
    <t>21:0146:000554</t>
  </si>
  <si>
    <t>21:0146:000554:0001:0001:00</t>
  </si>
  <si>
    <t>037D  :783257:00:------:--</t>
  </si>
  <si>
    <t>21:0444:000657</t>
  </si>
  <si>
    <t>21:0146:000555</t>
  </si>
  <si>
    <t>21:0146:000555:0001:0001:00</t>
  </si>
  <si>
    <t>037D  :783258:00:------:--</t>
  </si>
  <si>
    <t>21:0444:000658</t>
  </si>
  <si>
    <t>21:0146:000556</t>
  </si>
  <si>
    <t>21:0146:000556:0001:0001:00</t>
  </si>
  <si>
    <t>037D  :783259:00:------:--</t>
  </si>
  <si>
    <t>21:0444:000659</t>
  </si>
  <si>
    <t>21:0146:000557</t>
  </si>
  <si>
    <t>21:0146:000557:0001:0001:00</t>
  </si>
  <si>
    <t>037D  :783260:00:------:--</t>
  </si>
  <si>
    <t>21:0444:000660</t>
  </si>
  <si>
    <t>21:0146:000558</t>
  </si>
  <si>
    <t>21:0146:000558:0001:0001:00</t>
  </si>
  <si>
    <t>037D  :783261:80:783267:10</t>
  </si>
  <si>
    <t>21:0444:000661</t>
  </si>
  <si>
    <t>21:0146:000564</t>
  </si>
  <si>
    <t>21:0146:000564:0001:0001:02</t>
  </si>
  <si>
    <t>037D  :783262:00:------:--</t>
  </si>
  <si>
    <t>21:0444:000662</t>
  </si>
  <si>
    <t>21:0146:000559</t>
  </si>
  <si>
    <t>21:0146:000559:0001:0001:00</t>
  </si>
  <si>
    <t>037D  :783263:00:------:--</t>
  </si>
  <si>
    <t>21:0444:000663</t>
  </si>
  <si>
    <t>21:0146:000560</t>
  </si>
  <si>
    <t>21:0146:000560:0001:0001:00</t>
  </si>
  <si>
    <t>037D  :783264:00:------:--</t>
  </si>
  <si>
    <t>21:0444:000664</t>
  </si>
  <si>
    <t>21:0146:000561</t>
  </si>
  <si>
    <t>21:0146:000561:0001:0001:00</t>
  </si>
  <si>
    <t>037D  :783265:00:------:--</t>
  </si>
  <si>
    <t>21:0444:000665</t>
  </si>
  <si>
    <t>21:0146:000562</t>
  </si>
  <si>
    <t>21:0146:000562:0001:0001:00</t>
  </si>
  <si>
    <t>037D  :783266:70:783267:10</t>
  </si>
  <si>
    <t>21:0444:000666</t>
  </si>
  <si>
    <t>21:0146:000563</t>
  </si>
  <si>
    <t>21:0146:000563:0001:0001:00</t>
  </si>
  <si>
    <t>037D  :783267:10:------:--</t>
  </si>
  <si>
    <t>21:0444:000667</t>
  </si>
  <si>
    <t>21:0146:000564:0001:0001:01</t>
  </si>
  <si>
    <t>037D  :783268:20:783267:10</t>
  </si>
  <si>
    <t>21:0444:000668</t>
  </si>
  <si>
    <t>21:0146:000564:0002:0001:00</t>
  </si>
  <si>
    <t>037D  :783269:00:------:--</t>
  </si>
  <si>
    <t>21:0444:000669</t>
  </si>
  <si>
    <t>21:0146:000565</t>
  </si>
  <si>
    <t>21:0146:000565:0001:0001:00</t>
  </si>
  <si>
    <t>037D  :783270:00:------:--</t>
  </si>
  <si>
    <t>21:0444:000670</t>
  </si>
  <si>
    <t>21:0146:000566</t>
  </si>
  <si>
    <t>21:0146:000566:0001:0001:00</t>
  </si>
  <si>
    <t>037D  :783271:00:------:--</t>
  </si>
  <si>
    <t>21:0444:000671</t>
  </si>
  <si>
    <t>21:0146:000567</t>
  </si>
  <si>
    <t>21:0146:000567:0001:0001:00</t>
  </si>
  <si>
    <t>037D  :783272:00:------:--</t>
  </si>
  <si>
    <t>21:0444:000672</t>
  </si>
  <si>
    <t>21:0146:000568</t>
  </si>
  <si>
    <t>21:0146:000568:0001:0001:00</t>
  </si>
  <si>
    <t>037D  :783273:00:------:--</t>
  </si>
  <si>
    <t>21:0444:000673</t>
  </si>
  <si>
    <t>21:0146:000569</t>
  </si>
  <si>
    <t>21:0146:000569:0001:0001:00</t>
  </si>
  <si>
    <t>037D  :783274:00:------:--</t>
  </si>
  <si>
    <t>21:0444:000674</t>
  </si>
  <si>
    <t>21:0146:000570</t>
  </si>
  <si>
    <t>21:0146:000570:0001:0001:00</t>
  </si>
  <si>
    <t>037D  :783275:00:------:--</t>
  </si>
  <si>
    <t>21:0444:000675</t>
  </si>
  <si>
    <t>21:0146:000571</t>
  </si>
  <si>
    <t>21:0146:000571:0001:0001:00</t>
  </si>
  <si>
    <t>037D  :783276:9B:------:--</t>
  </si>
  <si>
    <t>21:0444:000676</t>
  </si>
  <si>
    <t>037D  :783277:00:------:--</t>
  </si>
  <si>
    <t>21:0444:000677</t>
  </si>
  <si>
    <t>21:0146:000572</t>
  </si>
  <si>
    <t>21:0146:000572:0001:0001:00</t>
  </si>
  <si>
    <t>037D  :783278:00:------:--</t>
  </si>
  <si>
    <t>21:0444:000678</t>
  </si>
  <si>
    <t>21:0146:000573</t>
  </si>
  <si>
    <t>21:0146:000573:0001:0001:00</t>
  </si>
  <si>
    <t>037D  :783279:00:------:--</t>
  </si>
  <si>
    <t>21:0444:000679</t>
  </si>
  <si>
    <t>21:0146:000574</t>
  </si>
  <si>
    <t>21:0146:000574:0001:0001:00</t>
  </si>
  <si>
    <t>037D  :783280:00:------:--</t>
  </si>
  <si>
    <t>21:0444:000680</t>
  </si>
  <si>
    <t>21:0146:000575</t>
  </si>
  <si>
    <t>21:0146:000575:0001:0001:00</t>
  </si>
  <si>
    <t>037D  :783281:80:783283:10</t>
  </si>
  <si>
    <t>21:0444:000681</t>
  </si>
  <si>
    <t>21:0146:000577</t>
  </si>
  <si>
    <t>21:0146:000577:0001:0001:02</t>
  </si>
  <si>
    <t>037D  :783282:70:783283:10</t>
  </si>
  <si>
    <t>21:0444:000682</t>
  </si>
  <si>
    <t>21:0146:000576</t>
  </si>
  <si>
    <t>21:0146:000576:0001:0001:00</t>
  </si>
  <si>
    <t>037D  :783283:10:------:--</t>
  </si>
  <si>
    <t>21:0444:000683</t>
  </si>
  <si>
    <t>21:0146:000577:0001:0001:01</t>
  </si>
  <si>
    <t>037D  :783284:20:783283:10</t>
  </si>
  <si>
    <t>21:0444:000684</t>
  </si>
  <si>
    <t>21:0146:000577:0002:0001:00</t>
  </si>
  <si>
    <t>037D  :783285:00:------:--</t>
  </si>
  <si>
    <t>21:0444:000685</t>
  </si>
  <si>
    <t>21:0146:000578</t>
  </si>
  <si>
    <t>21:0146:000578:0001:0001:00</t>
  </si>
  <si>
    <t>037D  :783286:00:------:--</t>
  </si>
  <si>
    <t>21:0444:000686</t>
  </si>
  <si>
    <t>21:0146:000579</t>
  </si>
  <si>
    <t>21:0146:000579:0001:0001:00</t>
  </si>
  <si>
    <t>037D  :783287:00:------:--</t>
  </si>
  <si>
    <t>21:0444:000687</t>
  </si>
  <si>
    <t>21:0146:000580</t>
  </si>
  <si>
    <t>21:0146:000580:0001:0001:00</t>
  </si>
  <si>
    <t>037D  :783288:00:------:--</t>
  </si>
  <si>
    <t>21:0444:000688</t>
  </si>
  <si>
    <t>21:0146:000581</t>
  </si>
  <si>
    <t>21:0146:000581:0001:0001:00</t>
  </si>
  <si>
    <t>037D  :783289:00:------:--</t>
  </si>
  <si>
    <t>21:0444:000689</t>
  </si>
  <si>
    <t>21:0146:000582</t>
  </si>
  <si>
    <t>21:0146:000582:0001:0001:00</t>
  </si>
  <si>
    <t>037D  :783290:00:------:--</t>
  </si>
  <si>
    <t>21:0444:000690</t>
  </si>
  <si>
    <t>21:0146:000583</t>
  </si>
  <si>
    <t>21:0146:000583:0001:0001:00</t>
  </si>
  <si>
    <t>037D  :783291:00:------:--</t>
  </si>
  <si>
    <t>21:0444:000691</t>
  </si>
  <si>
    <t>21:0146:000584</t>
  </si>
  <si>
    <t>21:0146:000584:0001:0001:00</t>
  </si>
  <si>
    <t>037D  :783292:00:------:--</t>
  </si>
  <si>
    <t>21:0444:000692</t>
  </si>
  <si>
    <t>21:0146:000585</t>
  </si>
  <si>
    <t>21:0146:000585:0001:0001:00</t>
  </si>
  <si>
    <t>037D  :783293:00:------:--</t>
  </si>
  <si>
    <t>21:0444:000693</t>
  </si>
  <si>
    <t>21:0146:000586</t>
  </si>
  <si>
    <t>21:0146:000586:0001:0001:00</t>
  </si>
  <si>
    <t>037D  :783294:00:------:--</t>
  </si>
  <si>
    <t>21:0444:000694</t>
  </si>
  <si>
    <t>21:0146:000587</t>
  </si>
  <si>
    <t>21:0146:000587:0001:0001:00</t>
  </si>
  <si>
    <t>037D  :783295:00:------:--</t>
  </si>
  <si>
    <t>21:0444:000695</t>
  </si>
  <si>
    <t>21:0146:000588</t>
  </si>
  <si>
    <t>21:0146:000588:0001:0001:00</t>
  </si>
  <si>
    <t>037D  :783296:00:------:--</t>
  </si>
  <si>
    <t>21:0444:000696</t>
  </si>
  <si>
    <t>21:0146:000589</t>
  </si>
  <si>
    <t>21:0146:000589:0001:0001:00</t>
  </si>
  <si>
    <t>037D  :783297:9B:------:--</t>
  </si>
  <si>
    <t>21:0444:000697</t>
  </si>
  <si>
    <t>037D  :783298:00:------:--</t>
  </si>
  <si>
    <t>21:0444:000698</t>
  </si>
  <si>
    <t>21:0146:000590</t>
  </si>
  <si>
    <t>21:0146:000590:0001:0001:00</t>
  </si>
  <si>
    <t>037D  :783299:00:------:--</t>
  </si>
  <si>
    <t>21:0444:000699</t>
  </si>
  <si>
    <t>21:0146:000591</t>
  </si>
  <si>
    <t>21:0146:000591:0001:0001:00</t>
  </si>
  <si>
    <t>037D  :783300:00:------:--</t>
  </si>
  <si>
    <t>21:0444:000700</t>
  </si>
  <si>
    <t>21:0146:000592</t>
  </si>
  <si>
    <t>21:0146:000592:0001:0001:00</t>
  </si>
  <si>
    <t>037D  :783301:80:783304:20</t>
  </si>
  <si>
    <t>21:0444:000701</t>
  </si>
  <si>
    <t>21:0146:000594</t>
  </si>
  <si>
    <t>21:0146:000594:0002:0001:02</t>
  </si>
  <si>
    <t>037D  :783302:70:783303:10</t>
  </si>
  <si>
    <t>21:0444:000702</t>
  </si>
  <si>
    <t>21:0146:000593</t>
  </si>
  <si>
    <t>21:0146:000593:0001:0001:00</t>
  </si>
  <si>
    <t>037D  :783303:10:------:--</t>
  </si>
  <si>
    <t>21:0444:000703</t>
  </si>
  <si>
    <t>21:0146:000594:0001:0001:00</t>
  </si>
  <si>
    <t>037D  :783304:20:783303:10</t>
  </si>
  <si>
    <t>21:0444:000704</t>
  </si>
  <si>
    <t>21:0146:000594:0002:0001:01</t>
  </si>
  <si>
    <t>037D  :783305:00:------:--</t>
  </si>
  <si>
    <t>21:0444:000705</t>
  </si>
  <si>
    <t>21:0146:000595</t>
  </si>
  <si>
    <t>21:0146:000595:0001:0001:00</t>
  </si>
  <si>
    <t>037D  :783306:00:------:--</t>
  </si>
  <si>
    <t>21:0444:000706</t>
  </si>
  <si>
    <t>21:0146:000596</t>
  </si>
  <si>
    <t>21:0146:000596:0001:0001:00</t>
  </si>
  <si>
    <t>037D  :783307:00:------:--</t>
  </si>
  <si>
    <t>21:0444:000707</t>
  </si>
  <si>
    <t>21:0146:000597</t>
  </si>
  <si>
    <t>21:0146:000597:0001:0001:00</t>
  </si>
  <si>
    <t>037D  :783308:00:------:--</t>
  </si>
  <si>
    <t>21:0444:000708</t>
  </si>
  <si>
    <t>21:0146:000598</t>
  </si>
  <si>
    <t>21:0146:000598:0001:0001:00</t>
  </si>
  <si>
    <t>037D  :783309:00:------:--</t>
  </si>
  <si>
    <t>21:0444:000709</t>
  </si>
  <si>
    <t>21:0146:000599</t>
  </si>
  <si>
    <t>21:0146:000599:0001:0001:00</t>
  </si>
  <si>
    <t>037D  :783310:00:------:--</t>
  </si>
  <si>
    <t>21:0444:000710</t>
  </si>
  <si>
    <t>21:0146:000600</t>
  </si>
  <si>
    <t>21:0146:000600:0001:0001:00</t>
  </si>
  <si>
    <t>037D  :783311:9B:------:--</t>
  </si>
  <si>
    <t>21:0444:000711</t>
  </si>
  <si>
    <t>037D  :783312:00:------:--</t>
  </si>
  <si>
    <t>21:0444:000712</t>
  </si>
  <si>
    <t>21:0146:000601</t>
  </si>
  <si>
    <t>21:0146:000601:0001:0001:00</t>
  </si>
  <si>
    <t>037D  :783313:00:------:--</t>
  </si>
  <si>
    <t>21:0444:000713</t>
  </si>
  <si>
    <t>21:0146:000602</t>
  </si>
  <si>
    <t>21:0146:000602:0001:0001:00</t>
  </si>
  <si>
    <t>037D  :783314:00:------:--</t>
  </si>
  <si>
    <t>21:0444:000714</t>
  </si>
  <si>
    <t>21:0146:000603</t>
  </si>
  <si>
    <t>21:0146:000603:0001:0001:00</t>
  </si>
  <si>
    <t>037D  :783315:00:------:--</t>
  </si>
  <si>
    <t>21:0444:000715</t>
  </si>
  <si>
    <t>21:0146:000604</t>
  </si>
  <si>
    <t>21:0146:000604:0001:0001:00</t>
  </si>
  <si>
    <t>037D  :783316:00:------:--</t>
  </si>
  <si>
    <t>21:0444:000716</t>
  </si>
  <si>
    <t>21:0146:000605</t>
  </si>
  <si>
    <t>21:0146:000605:0001:0001:00</t>
  </si>
  <si>
    <t>037D  :783317:00:------:--</t>
  </si>
  <si>
    <t>21:0444:000717</t>
  </si>
  <si>
    <t>21:0146:000606</t>
  </si>
  <si>
    <t>21:0146:000606:0001:0001:00</t>
  </si>
  <si>
    <t>037D  :783318:00:------:--</t>
  </si>
  <si>
    <t>21:0444:000718</t>
  </si>
  <si>
    <t>21:0146:000607</t>
  </si>
  <si>
    <t>21:0146:000607:0001:0001:00</t>
  </si>
  <si>
    <t>037D  :783319:00:------:--</t>
  </si>
  <si>
    <t>21:0444:000719</t>
  </si>
  <si>
    <t>21:0146:000608</t>
  </si>
  <si>
    <t>21:0146:000608:0001:0001:00</t>
  </si>
  <si>
    <t>037D  :783320:00:------:--</t>
  </si>
  <si>
    <t>21:0444:000720</t>
  </si>
  <si>
    <t>21:0146:000609</t>
  </si>
  <si>
    <t>21:0146:000609:0001:0001:00</t>
  </si>
  <si>
    <t>037D  :783321:80:783323:10</t>
  </si>
  <si>
    <t>21:0444:000721</t>
  </si>
  <si>
    <t>21:0146:000611</t>
  </si>
  <si>
    <t>21:0146:000611:0001:0001:02</t>
  </si>
  <si>
    <t>037D  :783322:70:783323:10</t>
  </si>
  <si>
    <t>21:0444:000722</t>
  </si>
  <si>
    <t>21:0146:000610</t>
  </si>
  <si>
    <t>21:0146:000610:0001:0001:00</t>
  </si>
  <si>
    <t>037D  :783323:10:------:--</t>
  </si>
  <si>
    <t>21:0444:000723</t>
  </si>
  <si>
    <t>21:0146:000611:0001:0001:01</t>
  </si>
  <si>
    <t>037D  :783324:20:783323:10</t>
  </si>
  <si>
    <t>21:0444:000724</t>
  </si>
  <si>
    <t>21:0146:000611:0002:0001:00</t>
  </si>
  <si>
    <t>037D  :783325:00:------:--</t>
  </si>
  <si>
    <t>21:0444:000725</t>
  </si>
  <si>
    <t>21:0146:000612</t>
  </si>
  <si>
    <t>21:0146:000612:0001:0001:00</t>
  </si>
  <si>
    <t>037D  :783326:00:------:--</t>
  </si>
  <si>
    <t>21:0444:000726</t>
  </si>
  <si>
    <t>21:0146:000613</t>
  </si>
  <si>
    <t>21:0146:000613:0001:0001:00</t>
  </si>
  <si>
    <t>037D  :783327:00:------:--</t>
  </si>
  <si>
    <t>21:0444:000727</t>
  </si>
  <si>
    <t>21:0146:000614</t>
  </si>
  <si>
    <t>21:0146:000614:0001:0001:00</t>
  </si>
  <si>
    <t>037D  :783328:00:------:--</t>
  </si>
  <si>
    <t>21:0444:000728</t>
  </si>
  <si>
    <t>21:0146:000615</t>
  </si>
  <si>
    <t>21:0146:000615:0001:0001:00</t>
  </si>
  <si>
    <t>037D  :783329:00:------:--</t>
  </si>
  <si>
    <t>21:0444:000729</t>
  </si>
  <si>
    <t>21:0146:000616</t>
  </si>
  <si>
    <t>21:0146:000616:0001:0001:00</t>
  </si>
  <si>
    <t>037D  :783330:00:------:--</t>
  </si>
  <si>
    <t>21:0444:000730</t>
  </si>
  <si>
    <t>21:0146:000617</t>
  </si>
  <si>
    <t>21:0146:000617:0001:0001:00</t>
  </si>
  <si>
    <t>037D  :783331:00:------:--</t>
  </si>
  <si>
    <t>21:0444:000731</t>
  </si>
  <si>
    <t>21:0146:000618</t>
  </si>
  <si>
    <t>21:0146:000618:0001:0001:00</t>
  </si>
  <si>
    <t>037D  :783332:9B:------:--</t>
  </si>
  <si>
    <t>21:0444:000732</t>
  </si>
  <si>
    <t>037D  :783333:00:------:--</t>
  </si>
  <si>
    <t>21:0444:000733</t>
  </si>
  <si>
    <t>21:0146:000619</t>
  </si>
  <si>
    <t>21:0146:000619:0001:0001:00</t>
  </si>
  <si>
    <t>037D  :783334:00:------:--</t>
  </si>
  <si>
    <t>21:0444:000734</t>
  </si>
  <si>
    <t>21:0146:000620</t>
  </si>
  <si>
    <t>21:0146:000620:0001:0001:00</t>
  </si>
  <si>
    <t>037D  :783335:00:------:--</t>
  </si>
  <si>
    <t>21:0444:000735</t>
  </si>
  <si>
    <t>21:0146:000621</t>
  </si>
  <si>
    <t>21:0146:000621:0001:0001:00</t>
  </si>
  <si>
    <t>037D  :783336:00:------:--</t>
  </si>
  <si>
    <t>21:0444:000736</t>
  </si>
  <si>
    <t>21:0146:000622</t>
  </si>
  <si>
    <t>21:0146:000622:0001:0001:00</t>
  </si>
  <si>
    <t>037D  :783337:00:------:--</t>
  </si>
  <si>
    <t>21:0444:000737</t>
  </si>
  <si>
    <t>21:0146:000623</t>
  </si>
  <si>
    <t>21:0146:000623:0001:0001:00</t>
  </si>
  <si>
    <t>037D  :783338:00:------:--</t>
  </si>
  <si>
    <t>21:0444:000738</t>
  </si>
  <si>
    <t>21:0146:000624</t>
  </si>
  <si>
    <t>21:0146:000624:0001:0001:00</t>
  </si>
  <si>
    <t>037D  :783339:00:------:--</t>
  </si>
  <si>
    <t>21:0444:000739</t>
  </si>
  <si>
    <t>21:0146:000625</t>
  </si>
  <si>
    <t>21:0146:000625:0001:0001:00</t>
  </si>
  <si>
    <t>037D  :783340:00:------:--</t>
  </si>
  <si>
    <t>21:0444:000740</t>
  </si>
  <si>
    <t>21:0146:000626</t>
  </si>
  <si>
    <t>21:0146:000626:0001:0001:00</t>
  </si>
  <si>
    <t>037D  :783341:80:783344:20</t>
  </si>
  <si>
    <t>21:0444:000741</t>
  </si>
  <si>
    <t>21:0146:000628</t>
  </si>
  <si>
    <t>21:0146:000628:0002:0001:02</t>
  </si>
  <si>
    <t>037D  :783342:70:783343:10</t>
  </si>
  <si>
    <t>21:0444:000742</t>
  </si>
  <si>
    <t>21:0146:000627</t>
  </si>
  <si>
    <t>21:0146:000627:0001:0001:00</t>
  </si>
  <si>
    <t>037D  :783343:10:------:--</t>
  </si>
  <si>
    <t>21:0444:000743</t>
  </si>
  <si>
    <t>21:0146:000628:0001:0001:00</t>
  </si>
  <si>
    <t>037D  :783344:20:783343:10</t>
  </si>
  <si>
    <t>21:0444:000744</t>
  </si>
  <si>
    <t>21:0146:000628:0002:0001:01</t>
  </si>
  <si>
    <t>037D  :783345:00:------:--</t>
  </si>
  <si>
    <t>21:0444:000745</t>
  </si>
  <si>
    <t>21:0146:000629</t>
  </si>
  <si>
    <t>21:0146:000629:0001:0001:00</t>
  </si>
  <si>
    <t>037D  :783346:00:------:--</t>
  </si>
  <si>
    <t>21:0444:000746</t>
  </si>
  <si>
    <t>21:0146:000630</t>
  </si>
  <si>
    <t>21:0146:000630:0001:0001:00</t>
  </si>
  <si>
    <t>037D  :783347:00:------:--</t>
  </si>
  <si>
    <t>21:0444:000747</t>
  </si>
  <si>
    <t>21:0146:000631</t>
  </si>
  <si>
    <t>21:0146:000631:0001:0001:00</t>
  </si>
  <si>
    <t>037D  :783348:00:------:--</t>
  </si>
  <si>
    <t>21:0444:000748</t>
  </si>
  <si>
    <t>21:0146:000632</t>
  </si>
  <si>
    <t>21:0146:000632:0001:0001:00</t>
  </si>
  <si>
    <t>037D  :783349:00:------:--</t>
  </si>
  <si>
    <t>21:0444:000749</t>
  </si>
  <si>
    <t>21:0146:000633</t>
  </si>
  <si>
    <t>21:0146:000633:0001:0001:00</t>
  </si>
  <si>
    <t>037D  :783350:00:------:--</t>
  </si>
  <si>
    <t>21:0444:000750</t>
  </si>
  <si>
    <t>21:0146:000634</t>
  </si>
  <si>
    <t>21:0146:000634:0001:0001:00</t>
  </si>
  <si>
    <t>037D  :783351:00:------:--</t>
  </si>
  <si>
    <t>21:0444:000751</t>
  </si>
  <si>
    <t>21:0146:000635</t>
  </si>
  <si>
    <t>21:0146:000635:0001:0001:00</t>
  </si>
  <si>
    <t>037D  :783352:00:------:--</t>
  </si>
  <si>
    <t>21:0444:000752</t>
  </si>
  <si>
    <t>21:0146:000636</t>
  </si>
  <si>
    <t>21:0146:000636:0001:0001:00</t>
  </si>
  <si>
    <t>037D  :783353:00:------:--</t>
  </si>
  <si>
    <t>21:0444:000753</t>
  </si>
  <si>
    <t>21:0146:000637</t>
  </si>
  <si>
    <t>21:0146:000637:0001:0001:00</t>
  </si>
  <si>
    <t>037D  :783354:00:------:--</t>
  </si>
  <si>
    <t>21:0444:000754</t>
  </si>
  <si>
    <t>21:0146:000638</t>
  </si>
  <si>
    <t>21:0146:000638:0001:0001:00</t>
  </si>
  <si>
    <t>037D  :783355:00:------:--</t>
  </si>
  <si>
    <t>21:0444:000755</t>
  </si>
  <si>
    <t>21:0146:000639</t>
  </si>
  <si>
    <t>21:0146:000639:0001:0001:00</t>
  </si>
  <si>
    <t>037D  :783356:00:------:--</t>
  </si>
  <si>
    <t>21:0444:000756</t>
  </si>
  <si>
    <t>21:0146:000640</t>
  </si>
  <si>
    <t>21:0146:000640:0001:0001:00</t>
  </si>
  <si>
    <t>037D  :783357:00:------:--</t>
  </si>
  <si>
    <t>21:0444:000757</t>
  </si>
  <si>
    <t>21:0146:000641</t>
  </si>
  <si>
    <t>21:0146:000641:0001:0001:00</t>
  </si>
  <si>
    <t>037D  :783358:00:------:--</t>
  </si>
  <si>
    <t>21:0444:000758</t>
  </si>
  <si>
    <t>21:0146:000642</t>
  </si>
  <si>
    <t>21:0146:000642:0001:0001:00</t>
  </si>
  <si>
    <t>037D  :783359:9B:------:--</t>
  </si>
  <si>
    <t>21:0444:000759</t>
  </si>
  <si>
    <t>037D  :783360:00:------:--</t>
  </si>
  <si>
    <t>21:0444:000760</t>
  </si>
  <si>
    <t>21:0146:000643</t>
  </si>
  <si>
    <t>21:0146:000643:0001:0001:00</t>
  </si>
  <si>
    <t>037D  :783361:80:783363:10</t>
  </si>
  <si>
    <t>21:0444:000761</t>
  </si>
  <si>
    <t>21:0146:000645</t>
  </si>
  <si>
    <t>21:0146:000645:0001:0001:02</t>
  </si>
  <si>
    <t>037D  :783362:70:783363:10</t>
  </si>
  <si>
    <t>21:0444:000762</t>
  </si>
  <si>
    <t>21:0146:000644</t>
  </si>
  <si>
    <t>21:0146:000644:0001:0001:00</t>
  </si>
  <si>
    <t>037D  :783363:10:------:--</t>
  </si>
  <si>
    <t>21:0444:000763</t>
  </si>
  <si>
    <t>21:0146:000645:0001:0001:01</t>
  </si>
  <si>
    <t>037D  :783364:20:783363:10</t>
  </si>
  <si>
    <t>21:0444:000764</t>
  </si>
  <si>
    <t>21:0146:000645:0002:0001:00</t>
  </si>
  <si>
    <t>037D  :783365:00:------:--</t>
  </si>
  <si>
    <t>21:0444:000765</t>
  </si>
  <si>
    <t>21:0146:000646</t>
  </si>
  <si>
    <t>21:0146:000646:0001:0001:00</t>
  </si>
  <si>
    <t>037D  :783366:00:------:--</t>
  </si>
  <si>
    <t>21:0444:000766</t>
  </si>
  <si>
    <t>21:0146:000647</t>
  </si>
  <si>
    <t>21:0146:000647:0001:0001:00</t>
  </si>
  <si>
    <t>037D  :783367:00:------:--</t>
  </si>
  <si>
    <t>21:0444:000767</t>
  </si>
  <si>
    <t>21:0146:000648</t>
  </si>
  <si>
    <t>21:0146:000648:0001:0001:00</t>
  </si>
  <si>
    <t>037D  :783368:00:------:--</t>
  </si>
  <si>
    <t>21:0444:000768</t>
  </si>
  <si>
    <t>21:0146:000649</t>
  </si>
  <si>
    <t>21:0146:000649:0001:0001:00</t>
  </si>
  <si>
    <t>037D  :783369:00:------:--</t>
  </si>
  <si>
    <t>21:0444:000769</t>
  </si>
  <si>
    <t>21:0146:000650</t>
  </si>
  <si>
    <t>21:0146:000650:0001:0001:00</t>
  </si>
  <si>
    <t>037D  :783370:00:------:--</t>
  </si>
  <si>
    <t>21:0444:000770</t>
  </si>
  <si>
    <t>21:0146:000651</t>
  </si>
  <si>
    <t>21:0146:000651:0001:0001:00</t>
  </si>
  <si>
    <t>037D  :783371:00:------:--</t>
  </si>
  <si>
    <t>21:0444:000771</t>
  </si>
  <si>
    <t>21:0146:000652</t>
  </si>
  <si>
    <t>21:0146:000652:0001:0001:00</t>
  </si>
  <si>
    <t>037D  :783372:00:------:--</t>
  </si>
  <si>
    <t>21:0444:000772</t>
  </si>
  <si>
    <t>21:0146:000653</t>
  </si>
  <si>
    <t>21:0146:000653:0001:0001:00</t>
  </si>
  <si>
    <t>037D  :783373:00:------:--</t>
  </si>
  <si>
    <t>21:0444:000773</t>
  </si>
  <si>
    <t>21:0146:000654</t>
  </si>
  <si>
    <t>21:0146:000654:0001:0001:00</t>
  </si>
  <si>
    <t>037D  :783374:00:------:--</t>
  </si>
  <si>
    <t>21:0444:000774</t>
  </si>
  <si>
    <t>21:0146:000655</t>
  </si>
  <si>
    <t>21:0146:000655:0001:0001:00</t>
  </si>
  <si>
    <t>037D  :783375:00:------:--</t>
  </si>
  <si>
    <t>21:0444:000775</t>
  </si>
  <si>
    <t>21:0146:000656</t>
  </si>
  <si>
    <t>21:0146:000656:0001:0001:00</t>
  </si>
  <si>
    <t>037D  :783376:00:------:--</t>
  </si>
  <si>
    <t>21:0444:000776</t>
  </si>
  <si>
    <t>21:0146:000657</t>
  </si>
  <si>
    <t>21:0146:000657:0001:0001:00</t>
  </si>
  <si>
    <t>037D  :783377:00:------:--</t>
  </si>
  <si>
    <t>21:0444:000777</t>
  </si>
  <si>
    <t>21:0146:000658</t>
  </si>
  <si>
    <t>21:0146:000658:0001:0001:00</t>
  </si>
  <si>
    <t>037D  :783378:00:------:--</t>
  </si>
  <si>
    <t>21:0444:000778</t>
  </si>
  <si>
    <t>21:0146:000659</t>
  </si>
  <si>
    <t>21:0146:000659:0001:0001:00</t>
  </si>
  <si>
    <t>037D  :783379:00:------:--</t>
  </si>
  <si>
    <t>21:0444:000779</t>
  </si>
  <si>
    <t>21:0146:000660</t>
  </si>
  <si>
    <t>21:0146:000660:0001:0001:00</t>
  </si>
  <si>
    <t>037D  :783380:9B:------:--</t>
  </si>
  <si>
    <t>21:0444:000780</t>
  </si>
  <si>
    <t>037D  :783381:80:783389:20</t>
  </si>
  <si>
    <t>21:0444:000781</t>
  </si>
  <si>
    <t>21:0146:000666</t>
  </si>
  <si>
    <t>21:0146:000666:0002:0001:02</t>
  </si>
  <si>
    <t>037D  :783382:00:------:--</t>
  </si>
  <si>
    <t>21:0444:000782</t>
  </si>
  <si>
    <t>21:0146:000661</t>
  </si>
  <si>
    <t>21:0146:000661:0001:0001:00</t>
  </si>
  <si>
    <t>037D  :783383:00:------:--</t>
  </si>
  <si>
    <t>21:0444:000783</t>
  </si>
  <si>
    <t>21:0146:000662</t>
  </si>
  <si>
    <t>21:0146:000662:0001:0001:00</t>
  </si>
  <si>
    <t>037D  :783384:00:------:--</t>
  </si>
  <si>
    <t>21:0444:000784</t>
  </si>
  <si>
    <t>21:0146:000663</t>
  </si>
  <si>
    <t>21:0146:000663:0001:0001:00</t>
  </si>
  <si>
    <t>037D  :783385:00:------:--</t>
  </si>
  <si>
    <t>21:0444:000785</t>
  </si>
  <si>
    <t>21:0146:000664</t>
  </si>
  <si>
    <t>21:0146:000664:0001:0001:00</t>
  </si>
  <si>
    <t>037D  :783386:70:783387:10</t>
  </si>
  <si>
    <t>21:0444:000786</t>
  </si>
  <si>
    <t>21:0146:000665</t>
  </si>
  <si>
    <t>21:0146:000665:0001:0001:00</t>
  </si>
  <si>
    <t>037D  :783387:10:------:--</t>
  </si>
  <si>
    <t>21:0444:000787</t>
  </si>
  <si>
    <t>21:0146:000666:0001:0001:00</t>
  </si>
  <si>
    <t>037D  :783388:9B:------:--</t>
  </si>
  <si>
    <t>21:0444:000788</t>
  </si>
  <si>
    <t>037D  :783389:20:783387:10</t>
  </si>
  <si>
    <t>21:0444:000789</t>
  </si>
  <si>
    <t>21:0146:000666:0002:0001:01</t>
  </si>
  <si>
    <t>037D  :783390:00:------:--</t>
  </si>
  <si>
    <t>21:0444:000790</t>
  </si>
  <si>
    <t>21:0146:000667</t>
  </si>
  <si>
    <t>21:0146:000667:0001:0001:00</t>
  </si>
  <si>
    <t>037D  :783391:00:------:--</t>
  </si>
  <si>
    <t>21:0444:000791</t>
  </si>
  <si>
    <t>21:0146:000668</t>
  </si>
  <si>
    <t>21:0146:000668:0001:0001:00</t>
  </si>
  <si>
    <t>037D  :783392:00:------:--</t>
  </si>
  <si>
    <t>21:0444:000792</t>
  </si>
  <si>
    <t>21:0146:000669</t>
  </si>
  <si>
    <t>21:0146:000669:0001:0001:00</t>
  </si>
  <si>
    <t>037D  :783393:00:------:--</t>
  </si>
  <si>
    <t>21:0444:000793</t>
  </si>
  <si>
    <t>21:0146:000670</t>
  </si>
  <si>
    <t>21:0146:000670:0001:0001:00</t>
  </si>
  <si>
    <t>037D  :783394:00:------:--</t>
  </si>
  <si>
    <t>21:0444:000794</t>
  </si>
  <si>
    <t>21:0146:000671</t>
  </si>
  <si>
    <t>21:0146:000671:0001:0001:00</t>
  </si>
  <si>
    <t>037D  :783395:00:------:--</t>
  </si>
  <si>
    <t>21:0444:000795</t>
  </si>
  <si>
    <t>21:0146:000672</t>
  </si>
  <si>
    <t>21:0146:000672:0001:0001:00</t>
  </si>
  <si>
    <t>037D  :783396:00:------:--</t>
  </si>
  <si>
    <t>21:0444:000796</t>
  </si>
  <si>
    <t>21:0146:000673</t>
  </si>
  <si>
    <t>21:0146:000673:0001:0001:00</t>
  </si>
  <si>
    <t>037D  :783397:00:------:--</t>
  </si>
  <si>
    <t>21:0444:000797</t>
  </si>
  <si>
    <t>21:0146:000674</t>
  </si>
  <si>
    <t>21:0146:000674:0001:0001:00</t>
  </si>
  <si>
    <t>037D  :783398:00:------:--</t>
  </si>
  <si>
    <t>21:0444:000798</t>
  </si>
  <si>
    <t>21:0146:000675</t>
  </si>
  <si>
    <t>21:0146:000675:0001:0001:00</t>
  </si>
  <si>
    <t>037D  :783399:00:------:--</t>
  </si>
  <si>
    <t>21:0444:000799</t>
  </si>
  <si>
    <t>21:0146:000676</t>
  </si>
  <si>
    <t>21:0146:000676:0001:0001:00</t>
  </si>
  <si>
    <t>037D  :783400:00:------:--</t>
  </si>
  <si>
    <t>21:0444:000800</t>
  </si>
  <si>
    <t>21:0146:000677</t>
  </si>
  <si>
    <t>21:0146:000677:0001:0001:00</t>
  </si>
  <si>
    <t>037D  :783401:80:783408:10</t>
  </si>
  <si>
    <t>21:0444:000801</t>
  </si>
  <si>
    <t>21:0146:000684</t>
  </si>
  <si>
    <t>21:0146:000684:0001:0001:02</t>
  </si>
  <si>
    <t>037D  :783402:00:------:--</t>
  </si>
  <si>
    <t>21:0444:000802</t>
  </si>
  <si>
    <t>21:0146:000678</t>
  </si>
  <si>
    <t>21:0146:000678:0001:0001:00</t>
  </si>
  <si>
    <t>037D  :783403:00:------:--</t>
  </si>
  <si>
    <t>21:0444:000803</t>
  </si>
  <si>
    <t>21:0146:000679</t>
  </si>
  <si>
    <t>21:0146:000679:0001:0001:00</t>
  </si>
  <si>
    <t>037D  :783404:00:------:--</t>
  </si>
  <si>
    <t>21:0444:000804</t>
  </si>
  <si>
    <t>21:0146:000680</t>
  </si>
  <si>
    <t>21:0146:000680:0001:0001:00</t>
  </si>
  <si>
    <t>037D  :783405:00:------:--</t>
  </si>
  <si>
    <t>21:0444:000805</t>
  </si>
  <si>
    <t>21:0146:000681</t>
  </si>
  <si>
    <t>21:0146:000681:0001:0001:00</t>
  </si>
  <si>
    <t>037D  :783406:00:------:--</t>
  </si>
  <si>
    <t>21:0444:000806</t>
  </si>
  <si>
    <t>21:0146:000682</t>
  </si>
  <si>
    <t>21:0146:000682:0001:0001:00</t>
  </si>
  <si>
    <t>037D  :783407:70:783408:10</t>
  </si>
  <si>
    <t>21:0444:000807</t>
  </si>
  <si>
    <t>21:0146:000683</t>
  </si>
  <si>
    <t>21:0146:000683:0001:0001:00</t>
  </si>
  <si>
    <t>037D  :783408:10:------:--</t>
  </si>
  <si>
    <t>21:0444:000808</t>
  </si>
  <si>
    <t>21:0146:000684:0001:0001:01</t>
  </si>
  <si>
    <t>037D  :783409:20:783408:10</t>
  </si>
  <si>
    <t>21:0444:000809</t>
  </si>
  <si>
    <t>21:0146:000684:0002:0001:00</t>
  </si>
  <si>
    <t>037D  :783410:00:------:--</t>
  </si>
  <si>
    <t>21:0444:000810</t>
  </si>
  <si>
    <t>21:0146:000685</t>
  </si>
  <si>
    <t>21:0146:000685:0001:0001:00</t>
  </si>
  <si>
    <t>037D  :783411:00:------:--</t>
  </si>
  <si>
    <t>21:0444:000811</t>
  </si>
  <si>
    <t>21:0146:000686</t>
  </si>
  <si>
    <t>21:0146:000686:0001:0001:00</t>
  </si>
  <si>
    <t>037D  :783412:00:------:--</t>
  </si>
  <si>
    <t>21:0444:000812</t>
  </si>
  <si>
    <t>21:0146:000687</t>
  </si>
  <si>
    <t>21:0146:000687:0001:0001:00</t>
  </si>
  <si>
    <t>037D  :783413:00:------:--</t>
  </si>
  <si>
    <t>21:0444:000813</t>
  </si>
  <si>
    <t>21:0146:000688</t>
  </si>
  <si>
    <t>21:0146:000688:0001:0001:00</t>
  </si>
  <si>
    <t>037D  :783414:00:------:--</t>
  </si>
  <si>
    <t>21:0444:000814</t>
  </si>
  <si>
    <t>21:0146:000689</t>
  </si>
  <si>
    <t>21:0146:000689:0001:0001:00</t>
  </si>
  <si>
    <t>037D  :783415:00:------:--</t>
  </si>
  <si>
    <t>21:0444:000815</t>
  </si>
  <si>
    <t>21:0146:000690</t>
  </si>
  <si>
    <t>21:0146:000690:0001:0001:00</t>
  </si>
  <si>
    <t>037D  :783416:00:------:--</t>
  </si>
  <si>
    <t>21:0444:000816</t>
  </si>
  <si>
    <t>21:0146:000691</t>
  </si>
  <si>
    <t>21:0146:000691:0001:0001:00</t>
  </si>
  <si>
    <t>037D  :783417:00:------:--</t>
  </si>
  <si>
    <t>21:0444:000817</t>
  </si>
  <si>
    <t>21:0146:000692</t>
  </si>
  <si>
    <t>21:0146:000692:0001:0001:00</t>
  </si>
  <si>
    <t>037D  :783418:00:------:--</t>
  </si>
  <si>
    <t>21:0444:000818</t>
  </si>
  <si>
    <t>21:0146:000693</t>
  </si>
  <si>
    <t>21:0146:000693:0001:0001:00</t>
  </si>
  <si>
    <t>037D  :783419:00:------:--</t>
  </si>
  <si>
    <t>21:0444:000819</t>
  </si>
  <si>
    <t>21:0146:000694</t>
  </si>
  <si>
    <t>21:0146:000694:0001:0001:00</t>
  </si>
  <si>
    <t>037D  :783420:9B:------:--</t>
  </si>
  <si>
    <t>21:0444:000820</t>
  </si>
  <si>
    <t>037D  :783421:80:783424:20</t>
  </si>
  <si>
    <t>21:0444:000821</t>
  </si>
  <si>
    <t>21:0146:000696</t>
  </si>
  <si>
    <t>21:0146:000696:0002:0001:02</t>
  </si>
  <si>
    <t>037D  :783422:70:783423:10</t>
  </si>
  <si>
    <t>21:0444:000822</t>
  </si>
  <si>
    <t>21:0146:000695</t>
  </si>
  <si>
    <t>21:0146:000695:0001:0001:00</t>
  </si>
  <si>
    <t>037D  :783423:10:------:--</t>
  </si>
  <si>
    <t>21:0444:000823</t>
  </si>
  <si>
    <t>21:0146:000696:0001:0001:00</t>
  </si>
  <si>
    <t>037D  :783424:20:783423:10</t>
  </si>
  <si>
    <t>21:0444:000824</t>
  </si>
  <si>
    <t>21:0146:000696:0002:0001:01</t>
  </si>
  <si>
    <t>037D  :783425:00:------:--</t>
  </si>
  <si>
    <t>21:0444:000825</t>
  </si>
  <si>
    <t>21:0146:000697</t>
  </si>
  <si>
    <t>21:0146:000697:0001:0001:00</t>
  </si>
  <si>
    <t>037D  :783426:00:------:--</t>
  </si>
  <si>
    <t>21:0444:000826</t>
  </si>
  <si>
    <t>21:0146:000698</t>
  </si>
  <si>
    <t>21:0146:000698:0001:0001:00</t>
  </si>
  <si>
    <t>037D  :783427:00:------:--</t>
  </si>
  <si>
    <t>21:0444:000827</t>
  </si>
  <si>
    <t>21:0146:000699</t>
  </si>
  <si>
    <t>21:0146:000699:0001:0001:00</t>
  </si>
  <si>
    <t>037D  :783428:00:------:--</t>
  </si>
  <si>
    <t>21:0444:000828</t>
  </si>
  <si>
    <t>21:0146:000700</t>
  </si>
  <si>
    <t>21:0146:000700:0001:0001:00</t>
  </si>
  <si>
    <t>037D  :783429:9F:------:--</t>
  </si>
  <si>
    <t>21:0444:000829</t>
  </si>
  <si>
    <t>037D  :783430:00:------:--</t>
  </si>
  <si>
    <t>21:0444:000830</t>
  </si>
  <si>
    <t>21:0146:000701</t>
  </si>
  <si>
    <t>21:0146:000701:0001:0001:00</t>
  </si>
  <si>
    <t>037D  :783431:00:------:--</t>
  </si>
  <si>
    <t>21:0444:000831</t>
  </si>
  <si>
    <t>21:0146:000702</t>
  </si>
  <si>
    <t>21:0146:000702:0001:0001:00</t>
  </si>
  <si>
    <t>037D  :783432:00:------:--</t>
  </si>
  <si>
    <t>21:0444:000832</t>
  </si>
  <si>
    <t>21:0146:000703</t>
  </si>
  <si>
    <t>21:0146:000703:0001:0001:00</t>
  </si>
  <si>
    <t>037D  :783433:00:------:--</t>
  </si>
  <si>
    <t>21:0444:000833</t>
  </si>
  <si>
    <t>21:0146:000704</t>
  </si>
  <si>
    <t>21:0146:000704:0001:0001:00</t>
  </si>
  <si>
    <t>037D  :783434:00:------:--</t>
  </si>
  <si>
    <t>21:0444:000834</t>
  </si>
  <si>
    <t>21:0146:000705</t>
  </si>
  <si>
    <t>21:0146:000705:0001:0001:00</t>
  </si>
  <si>
    <t>037D  :783435:00:------:--</t>
  </si>
  <si>
    <t>21:0444:000835</t>
  </si>
  <si>
    <t>21:0146:000706</t>
  </si>
  <si>
    <t>21:0146:000706:0001:0001:00</t>
  </si>
  <si>
    <t>037D  :783436:00:------:--</t>
  </si>
  <si>
    <t>21:0444:000836</t>
  </si>
  <si>
    <t>21:0146:000707</t>
  </si>
  <si>
    <t>21:0146:000707:0001:0001:00</t>
  </si>
  <si>
    <t>037D  :783437:00:------:--</t>
  </si>
  <si>
    <t>21:0444:000837</t>
  </si>
  <si>
    <t>21:0146:000708</t>
  </si>
  <si>
    <t>21:0146:000708:0001:0001:00</t>
  </si>
  <si>
    <t>037D  :783438:00:------:--</t>
  </si>
  <si>
    <t>21:0444:000838</t>
  </si>
  <si>
    <t>21:0146:000709</t>
  </si>
  <si>
    <t>21:0146:000709:0001:0001:00</t>
  </si>
  <si>
    <t>037D  :783439:00:------:--</t>
  </si>
  <si>
    <t>21:0444:000839</t>
  </si>
  <si>
    <t>21:0146:000710</t>
  </si>
  <si>
    <t>21:0146:000710:0001:0001:00</t>
  </si>
  <si>
    <t>037D  :783440:00:------:--</t>
  </si>
  <si>
    <t>21:0444:000840</t>
  </si>
  <si>
    <t>21:0146:000711</t>
  </si>
  <si>
    <t>21:0146:000711:0001:0001:00</t>
  </si>
  <si>
    <t>037D  :783441:80:783451:20</t>
  </si>
  <si>
    <t>21:0444:000841</t>
  </si>
  <si>
    <t>21:0146:000719</t>
  </si>
  <si>
    <t>21:0146:000719:0002:0001:02</t>
  </si>
  <si>
    <t>037D  :783442:00:------:--</t>
  </si>
  <si>
    <t>21:0444:000842</t>
  </si>
  <si>
    <t>21:0146:000712</t>
  </si>
  <si>
    <t>21:0146:000712:0001:0001:00</t>
  </si>
  <si>
    <t>037D  :783443:9H:------:--</t>
  </si>
  <si>
    <t>21:0444:000843</t>
  </si>
  <si>
    <t>037D  :783444:00:------:--</t>
  </si>
  <si>
    <t>21:0444:000844</t>
  </si>
  <si>
    <t>21:0146:000713</t>
  </si>
  <si>
    <t>21:0146:000713:0001:0001:00</t>
  </si>
  <si>
    <t>037D  :783445:00:------:--</t>
  </si>
  <si>
    <t>21:0444:000845</t>
  </si>
  <si>
    <t>21:0146:000714</t>
  </si>
  <si>
    <t>21:0146:000714:0001:0001:00</t>
  </si>
  <si>
    <t>037D  :783446:00:------:--</t>
  </si>
  <si>
    <t>21:0444:000846</t>
  </si>
  <si>
    <t>21:0146:000715</t>
  </si>
  <si>
    <t>21:0146:000715:0001:0001:00</t>
  </si>
  <si>
    <t>037D  :783447:00:------:--</t>
  </si>
  <si>
    <t>21:0444:000847</t>
  </si>
  <si>
    <t>21:0146:000716</t>
  </si>
  <si>
    <t>21:0146:000716:0001:0001:00</t>
  </si>
  <si>
    <t>037D  :783448:00:------:--</t>
  </si>
  <si>
    <t>21:0444:000848</t>
  </si>
  <si>
    <t>21:0146:000717</t>
  </si>
  <si>
    <t>21:0146:000717:0001:0001:00</t>
  </si>
  <si>
    <t>037D  :783449:70:783450:10</t>
  </si>
  <si>
    <t>21:0444:000849</t>
  </si>
  <si>
    <t>21:0146:000718</t>
  </si>
  <si>
    <t>21:0146:000718:0001:0001:00</t>
  </si>
  <si>
    <t>037D  :783450:10:------:--</t>
  </si>
  <si>
    <t>21:0444:000850</t>
  </si>
  <si>
    <t>21:0146:000719:0001:0001:00</t>
  </si>
  <si>
    <t>037D  :783451:20:783450:10</t>
  </si>
  <si>
    <t>21:0444:000851</t>
  </si>
  <si>
    <t>21:0146:000719:0002:0001:01</t>
  </si>
  <si>
    <t>037D  :783452:00:------:--</t>
  </si>
  <si>
    <t>21:0444:000852</t>
  </si>
  <si>
    <t>21:0146:000720</t>
  </si>
  <si>
    <t>21:0146:000720:0001:0001:00</t>
  </si>
  <si>
    <t>037D  :783453:00:------:--</t>
  </si>
  <si>
    <t>21:0444:000853</t>
  </si>
  <si>
    <t>21:0146:000721</t>
  </si>
  <si>
    <t>21:0146:000721:0001:0001:00</t>
  </si>
  <si>
    <t>037D  :783454:00:------:--</t>
  </si>
  <si>
    <t>21:0444:000854</t>
  </si>
  <si>
    <t>21:0146:000722</t>
  </si>
  <si>
    <t>21:0146:000722:0001:0001:00</t>
  </si>
  <si>
    <t>037D  :783455:00:------:--</t>
  </si>
  <si>
    <t>21:0444:000855</t>
  </si>
  <si>
    <t>21:0146:000723</t>
  </si>
  <si>
    <t>21:0146:000723:0001:0001:00</t>
  </si>
  <si>
    <t>037D  :783456:00:------:--</t>
  </si>
  <si>
    <t>21:0444:000856</t>
  </si>
  <si>
    <t>21:0146:000724</t>
  </si>
  <si>
    <t>21:0146:000724:0001:0001:00</t>
  </si>
  <si>
    <t>052B  :791001:80:791004:10</t>
  </si>
  <si>
    <t>21:0447:000001</t>
  </si>
  <si>
    <t>21:0147:000003</t>
  </si>
  <si>
    <t>21:0147:000003:0001:0001:02</t>
  </si>
  <si>
    <t>052B  :791002:00:------:--</t>
  </si>
  <si>
    <t>21:0447:000002</t>
  </si>
  <si>
    <t>21:0147:000001</t>
  </si>
  <si>
    <t>21:0147:000001:0001:0001:00</t>
  </si>
  <si>
    <t>052B  :791003:70:791004:10</t>
  </si>
  <si>
    <t>21:0447:000003</t>
  </si>
  <si>
    <t>21:0147:000002</t>
  </si>
  <si>
    <t>21:0147:000002:0001:0001:00</t>
  </si>
  <si>
    <t>052B  :791004:10:------:--</t>
  </si>
  <si>
    <t>21:0447:000004</t>
  </si>
  <si>
    <t>21:0147:000003:0001:0001:01</t>
  </si>
  <si>
    <t>052B  :791005:9H:------:--</t>
  </si>
  <si>
    <t>21:0447:000005</t>
  </si>
  <si>
    <t>052B  :791006:20:791004:10</t>
  </si>
  <si>
    <t>21:0447:000006</t>
  </si>
  <si>
    <t>21:0147:000003:0002:0001:00</t>
  </si>
  <si>
    <t>052B  :791007:00:------:--</t>
  </si>
  <si>
    <t>21:0447:000007</t>
  </si>
  <si>
    <t>21:0147:000004</t>
  </si>
  <si>
    <t>21:0147:000004:0001:0001:00</t>
  </si>
  <si>
    <t>052B  :791008:00:------:--</t>
  </si>
  <si>
    <t>21:0447:000008</t>
  </si>
  <si>
    <t>21:0147:000005</t>
  </si>
  <si>
    <t>21:0147:000005:0001:0001:00</t>
  </si>
  <si>
    <t>052B  :791009:00:------:--</t>
  </si>
  <si>
    <t>21:0447:000009</t>
  </si>
  <si>
    <t>21:0147:000006</t>
  </si>
  <si>
    <t>21:0147:000006:0001:0001:00</t>
  </si>
  <si>
    <t>052B  :791010:00:------:--</t>
  </si>
  <si>
    <t>21:0447:000010</t>
  </si>
  <si>
    <t>21:0147:000007</t>
  </si>
  <si>
    <t>21:0147:000007:0001:0001:00</t>
  </si>
  <si>
    <t>052B  :791011:00:------:--</t>
  </si>
  <si>
    <t>21:0447:000011</t>
  </si>
  <si>
    <t>21:0147:000008</t>
  </si>
  <si>
    <t>21:0147:000008:0001:0001:00</t>
  </si>
  <si>
    <t>052B  :791012:00:------:--</t>
  </si>
  <si>
    <t>21:0447:000012</t>
  </si>
  <si>
    <t>21:0147:000009</t>
  </si>
  <si>
    <t>21:0147:000009:0001:0001:00</t>
  </si>
  <si>
    <t>052B  :791013:00:------:--</t>
  </si>
  <si>
    <t>21:0447:000013</t>
  </si>
  <si>
    <t>21:0147:000010</t>
  </si>
  <si>
    <t>21:0147:000010:0001:0001:00</t>
  </si>
  <si>
    <t>052B  :791014:00:------:--</t>
  </si>
  <si>
    <t>21:0447:000014</t>
  </si>
  <si>
    <t>21:0147:000011</t>
  </si>
  <si>
    <t>21:0147:000011:0001:0001:00</t>
  </si>
  <si>
    <t>052B  :791015:00:------:--</t>
  </si>
  <si>
    <t>21:0447:000015</t>
  </si>
  <si>
    <t>21:0147:000012</t>
  </si>
  <si>
    <t>21:0147:000012:0001:0001:00</t>
  </si>
  <si>
    <t>052B  :791016:00:------:--</t>
  </si>
  <si>
    <t>21:0447:000016</t>
  </si>
  <si>
    <t>21:0147:000013</t>
  </si>
  <si>
    <t>21:0147:000013:0001:0001:00</t>
  </si>
  <si>
    <t>052B  :791017:00:------:--</t>
  </si>
  <si>
    <t>21:0447:000017</t>
  </si>
  <si>
    <t>21:0147:000014</t>
  </si>
  <si>
    <t>21:0147:000014:0001:0001:00</t>
  </si>
  <si>
    <t>052B  :791018:00:------:--</t>
  </si>
  <si>
    <t>21:0447:000018</t>
  </si>
  <si>
    <t>21:0147:000015</t>
  </si>
  <si>
    <t>21:0147:000015:0001:0001:00</t>
  </si>
  <si>
    <t>052B  :791019:00:------:--</t>
  </si>
  <si>
    <t>21:0447:000019</t>
  </si>
  <si>
    <t>21:0147:000016</t>
  </si>
  <si>
    <t>21:0147:000016:0001:0001:00</t>
  </si>
  <si>
    <t>052B  :791020:00:------:--</t>
  </si>
  <si>
    <t>21:0447:000020</t>
  </si>
  <si>
    <t>21:0147:000017</t>
  </si>
  <si>
    <t>21:0147:000017:0001:0001:00</t>
  </si>
  <si>
    <t>052B  :791021:80:791026:20</t>
  </si>
  <si>
    <t>21:0447:000021</t>
  </si>
  <si>
    <t>21:0147:000021</t>
  </si>
  <si>
    <t>21:0147:000021:0002:0001:02</t>
  </si>
  <si>
    <t>052B  :791022:00:------:--</t>
  </si>
  <si>
    <t>21:0447:000022</t>
  </si>
  <si>
    <t>21:0147:000018</t>
  </si>
  <si>
    <t>21:0147:000018:0001:0001:00</t>
  </si>
  <si>
    <t>052B  :791023:00:------:--</t>
  </si>
  <si>
    <t>21:0447:000023</t>
  </si>
  <si>
    <t>21:0147:000019</t>
  </si>
  <si>
    <t>21:0147:000019:0001:0001:00</t>
  </si>
  <si>
    <t>052B  :791024:70:791025:10</t>
  </si>
  <si>
    <t>21:0447:000024</t>
  </si>
  <si>
    <t>21:0147:000020</t>
  </si>
  <si>
    <t>21:0147:000020:0001:0001:00</t>
  </si>
  <si>
    <t>052B  :791025:10:------:--</t>
  </si>
  <si>
    <t>21:0447:000025</t>
  </si>
  <si>
    <t>21:0147:000021:0001:0001:00</t>
  </si>
  <si>
    <t>052B  :791026:20:791025:10</t>
  </si>
  <si>
    <t>21:0447:000026</t>
  </si>
  <si>
    <t>21:0147:000021:0002:0001:01</t>
  </si>
  <si>
    <t>052B  :791027:00:------:--</t>
  </si>
  <si>
    <t>21:0447:000027</t>
  </si>
  <si>
    <t>21:0147:000022</t>
  </si>
  <si>
    <t>21:0147:000022:0001:0001:00</t>
  </si>
  <si>
    <t>052B  :791028:00:------:--</t>
  </si>
  <si>
    <t>21:0447:000028</t>
  </si>
  <si>
    <t>21:0147:000023</t>
  </si>
  <si>
    <t>21:0147:000023:0001:0001:00</t>
  </si>
  <si>
    <t>052B  :791029:00:------:--</t>
  </si>
  <si>
    <t>21:0447:000029</t>
  </si>
  <si>
    <t>21:0147:000024</t>
  </si>
  <si>
    <t>21:0147:000024:0001:0001:00</t>
  </si>
  <si>
    <t>052B  :791030:00:------:--</t>
  </si>
  <si>
    <t>21:0447:000030</t>
  </si>
  <si>
    <t>21:0147:000025</t>
  </si>
  <si>
    <t>21:0147:000025:0001:0001:00</t>
  </si>
  <si>
    <t>052B  :791031:00:------:--</t>
  </si>
  <si>
    <t>21:0447:000031</t>
  </si>
  <si>
    <t>21:0147:000026</t>
  </si>
  <si>
    <t>21:0147:000026:0001:0001:00</t>
  </si>
  <si>
    <t>052B  :791032:00:------:--</t>
  </si>
  <si>
    <t>21:0447:000032</t>
  </si>
  <si>
    <t>21:0147:000027</t>
  </si>
  <si>
    <t>21:0147:000027:0001:0001:00</t>
  </si>
  <si>
    <t>052B  :791033:00:------:--</t>
  </si>
  <si>
    <t>21:0447:000033</t>
  </si>
  <si>
    <t>21:0147:000028</t>
  </si>
  <si>
    <t>21:0147:000028:0001:0001:00</t>
  </si>
  <si>
    <t>052B  :791034:00:------:--</t>
  </si>
  <si>
    <t>21:0447:000034</t>
  </si>
  <si>
    <t>21:0147:000029</t>
  </si>
  <si>
    <t>21:0147:000029:0001:0001:00</t>
  </si>
  <si>
    <t>052B  :791035:00:------:--</t>
  </si>
  <si>
    <t>21:0447:000035</t>
  </si>
  <si>
    <t>21:0147:000030</t>
  </si>
  <si>
    <t>21:0147:000030:0001:0001:00</t>
  </si>
  <si>
    <t>052B  :791036:00:------:--</t>
  </si>
  <si>
    <t>21:0447:000036</t>
  </si>
  <si>
    <t>21:0147:000031</t>
  </si>
  <si>
    <t>21:0147:000031:0001:0001:00</t>
  </si>
  <si>
    <t>052B  :791037:9H:------:--</t>
  </si>
  <si>
    <t>21:0447:000037</t>
  </si>
  <si>
    <t>052B  :791038:00:------:--</t>
  </si>
  <si>
    <t>21:0447:000038</t>
  </si>
  <si>
    <t>21:0147:000032</t>
  </si>
  <si>
    <t>21:0147:000032:0001:0001:00</t>
  </si>
  <si>
    <t>052B  :791039:00:------:--</t>
  </si>
  <si>
    <t>21:0447:000039</t>
  </si>
  <si>
    <t>21:0147:000033</t>
  </si>
  <si>
    <t>21:0147:000033:0001:0001:00</t>
  </si>
  <si>
    <t>052B  :791040:00:------:--</t>
  </si>
  <si>
    <t>21:0447:000040</t>
  </si>
  <si>
    <t>21:0147:000034</t>
  </si>
  <si>
    <t>21:0147:000034:0001:0001:00</t>
  </si>
  <si>
    <t>052B  :791041:80:791045:10</t>
  </si>
  <si>
    <t>21:0447:000041</t>
  </si>
  <si>
    <t>21:0147:000038</t>
  </si>
  <si>
    <t>21:0147:000038:0001:0001:02</t>
  </si>
  <si>
    <t>052B  :791042:00:------:--</t>
  </si>
  <si>
    <t>21:0447:000042</t>
  </si>
  <si>
    <t>21:0147:000035</t>
  </si>
  <si>
    <t>21:0147:000035:0001:0001:00</t>
  </si>
  <si>
    <t>052B  :791043:00:------:--</t>
  </si>
  <si>
    <t>21:0447:000043</t>
  </si>
  <si>
    <t>21:0147:000036</t>
  </si>
  <si>
    <t>21:0147:000036:0001:0001:00</t>
  </si>
  <si>
    <t>052B  :791044:70:791045:10</t>
  </si>
  <si>
    <t>21:0447:000044</t>
  </si>
  <si>
    <t>21:0147:000037</t>
  </si>
  <si>
    <t>21:0147:000037:0001:0001:00</t>
  </si>
  <si>
    <t>052B  :791045:10:------:--</t>
  </si>
  <si>
    <t>21:0447:000045</t>
  </si>
  <si>
    <t>21:0147:000038:0001:0001:01</t>
  </si>
  <si>
    <t>052B  :791046:20:791045:10</t>
  </si>
  <si>
    <t>21:0447:000046</t>
  </si>
  <si>
    <t>21:0147:000038:0002:0001:00</t>
  </si>
  <si>
    <t>052B  :791047:00:------:--</t>
  </si>
  <si>
    <t>21:0447:000047</t>
  </si>
  <si>
    <t>21:0147:000039</t>
  </si>
  <si>
    <t>21:0147:000039:0001:0001:00</t>
  </si>
  <si>
    <t>052B  :791048:00:------:--</t>
  </si>
  <si>
    <t>21:0447:000048</t>
  </si>
  <si>
    <t>21:0147:000040</t>
  </si>
  <si>
    <t>21:0147:000040:0001:0001:00</t>
  </si>
  <si>
    <t>052B  :791049:00:------:--</t>
  </si>
  <si>
    <t>21:0447:000049</t>
  </si>
  <si>
    <t>21:0147:000041</t>
  </si>
  <si>
    <t>21:0147:000041:0001:0001:00</t>
  </si>
  <si>
    <t>052B  :791050:00:------:--</t>
  </si>
  <si>
    <t>21:0447:000050</t>
  </si>
  <si>
    <t>21:0147:000042</t>
  </si>
  <si>
    <t>21:0147:000042:0001:0001:00</t>
  </si>
  <si>
    <t>052B  :791051:00:------:--</t>
  </si>
  <si>
    <t>21:0447:000051</t>
  </si>
  <si>
    <t>21:0147:000043</t>
  </si>
  <si>
    <t>21:0147:000043:0001:0001:00</t>
  </si>
  <si>
    <t>052B  :791052:00:------:--</t>
  </si>
  <si>
    <t>21:0447:000052</t>
  </si>
  <si>
    <t>21:0147:000044</t>
  </si>
  <si>
    <t>21:0147:000044:0001:0001:00</t>
  </si>
  <si>
    <t>052B  :791053:00:------:--</t>
  </si>
  <si>
    <t>21:0447:000053</t>
  </si>
  <si>
    <t>21:0147:000045</t>
  </si>
  <si>
    <t>21:0147:000045:0001:0001:00</t>
  </si>
  <si>
    <t>052B  :791054:00:------:--</t>
  </si>
  <si>
    <t>21:0447:000054</t>
  </si>
  <si>
    <t>21:0147:000046</t>
  </si>
  <si>
    <t>21:0147:000046:0001:0001:00</t>
  </si>
  <si>
    <t>052B  :791055:00:------:--</t>
  </si>
  <si>
    <t>21:0447:000055</t>
  </si>
  <si>
    <t>21:0147:000047</t>
  </si>
  <si>
    <t>21:0147:000047:0001:0001:00</t>
  </si>
  <si>
    <t>052B  :791056:00:------:--</t>
  </si>
  <si>
    <t>21:0447:000056</t>
  </si>
  <si>
    <t>21:0147:000048</t>
  </si>
  <si>
    <t>21:0147:000048:0001:0001:00</t>
  </si>
  <si>
    <t>052B  :791057:00:------:--</t>
  </si>
  <si>
    <t>21:0447:000057</t>
  </si>
  <si>
    <t>21:0147:000049</t>
  </si>
  <si>
    <t>21:0147:000049:0001:0001:00</t>
  </si>
  <si>
    <t>052B  :791058:9U:------:--</t>
  </si>
  <si>
    <t>21:0447:000058</t>
  </si>
  <si>
    <t>052B  :791059:00:------:--</t>
  </si>
  <si>
    <t>21:0447:000059</t>
  </si>
  <si>
    <t>21:0147:000050</t>
  </si>
  <si>
    <t>21:0147:000050:0001:0001:00</t>
  </si>
  <si>
    <t>052B  :791060:00:------:--</t>
  </si>
  <si>
    <t>21:0447:000060</t>
  </si>
  <si>
    <t>21:0147:000051</t>
  </si>
  <si>
    <t>21:0147:000051:0001:0001:00</t>
  </si>
  <si>
    <t>052B  :791061:80:791066:10</t>
  </si>
  <si>
    <t>21:0447:000061</t>
  </si>
  <si>
    <t>21:0147:000055</t>
  </si>
  <si>
    <t>21:0147:000055:0001:0001:02</t>
  </si>
  <si>
    <t>052B  :791062:00:------:--</t>
  </si>
  <si>
    <t>21:0447:000062</t>
  </si>
  <si>
    <t>21:0147:000052</t>
  </si>
  <si>
    <t>21:0147:000052:0001:0001:00</t>
  </si>
  <si>
    <t>052B  :791063:00:------:--</t>
  </si>
  <si>
    <t>21:0447:000063</t>
  </si>
  <si>
    <t>21:0147:000053</t>
  </si>
  <si>
    <t>21:0147:000053:0001:0001:00</t>
  </si>
  <si>
    <t>052B  :791064:70:791066:10</t>
  </si>
  <si>
    <t>21:0447:000064</t>
  </si>
  <si>
    <t>21:0147:000054</t>
  </si>
  <si>
    <t>21:0147:000054:0001:0001:00</t>
  </si>
  <si>
    <t>052B  :791065:9U:------:--</t>
  </si>
  <si>
    <t>21:0447:000065</t>
  </si>
  <si>
    <t>052B  :791066:10:------:--</t>
  </si>
  <si>
    <t>21:0447:000066</t>
  </si>
  <si>
    <t>21:0147:000055:0001:0001:01</t>
  </si>
  <si>
    <t>052B  :791067:20:791066:10</t>
  </si>
  <si>
    <t>21:0447:000067</t>
  </si>
  <si>
    <t>21:0147:000055:0002:0001:00</t>
  </si>
  <si>
    <t>052B  :791068:00:------:--</t>
  </si>
  <si>
    <t>21:0447:000068</t>
  </si>
  <si>
    <t>21:0147:000056</t>
  </si>
  <si>
    <t>21:0147:000056:0001:0001:00</t>
  </si>
  <si>
    <t>052B  :791069:00:------:--</t>
  </si>
  <si>
    <t>21:0447:000069</t>
  </si>
  <si>
    <t>21:0147:000057</t>
  </si>
  <si>
    <t>21:0147:000057:0001:0001:00</t>
  </si>
  <si>
    <t>052B  :791070:00:------:--</t>
  </si>
  <si>
    <t>21:0447:000070</t>
  </si>
  <si>
    <t>21:0147:000058</t>
  </si>
  <si>
    <t>21:0147:000058:0001:0001:00</t>
  </si>
  <si>
    <t>052B  :791071:00:------:--</t>
  </si>
  <si>
    <t>21:0447:000071</t>
  </si>
  <si>
    <t>21:0147:000059</t>
  </si>
  <si>
    <t>21:0147:000059:0001:0001:00</t>
  </si>
  <si>
    <t>052B  :791072:00:------:--</t>
  </si>
  <si>
    <t>21:0447:000072</t>
  </si>
  <si>
    <t>21:0147:000060</t>
  </si>
  <si>
    <t>21:0147:000060:0001:0001:00</t>
  </si>
  <si>
    <t>052B  :791073:00:------:--</t>
  </si>
  <si>
    <t>21:0447:000073</t>
  </si>
  <si>
    <t>21:0147:000061</t>
  </si>
  <si>
    <t>21:0147:000061:0001:0001:00</t>
  </si>
  <si>
    <t>052B  :791074:00:------:--</t>
  </si>
  <si>
    <t>21:0447:000074</t>
  </si>
  <si>
    <t>21:0147:000062</t>
  </si>
  <si>
    <t>21:0147:000062:0001:0001:00</t>
  </si>
  <si>
    <t>052B  :791075:00:------:--</t>
  </si>
  <si>
    <t>21:0447:000075</t>
  </si>
  <si>
    <t>21:0147:000063</t>
  </si>
  <si>
    <t>21:0147:000063:0001:0001:00</t>
  </si>
  <si>
    <t>052B  :791076:00:------:--</t>
  </si>
  <si>
    <t>21:0447:000076</t>
  </si>
  <si>
    <t>21:0147:000064</t>
  </si>
  <si>
    <t>21:0147:000064:0001:0001:00</t>
  </si>
  <si>
    <t>052B  :791077:00:------:--</t>
  </si>
  <si>
    <t>21:0447:000077</t>
  </si>
  <si>
    <t>21:0147:000065</t>
  </si>
  <si>
    <t>21:0147:000065:0001:0001:00</t>
  </si>
  <si>
    <t>052B  :791078:00:------:--</t>
  </si>
  <si>
    <t>21:0447:000078</t>
  </si>
  <si>
    <t>21:0147:000066</t>
  </si>
  <si>
    <t>21:0147:000066:0001:0001:00</t>
  </si>
  <si>
    <t>052B  :791079:00:------:--</t>
  </si>
  <si>
    <t>21:0447:000079</t>
  </si>
  <si>
    <t>21:0147:000067</t>
  </si>
  <si>
    <t>21:0147:000067:0001:0001:00</t>
  </si>
  <si>
    <t>052B  :791080:00:------:--</t>
  </si>
  <si>
    <t>21:0447:000080</t>
  </si>
  <si>
    <t>21:0147:000068</t>
  </si>
  <si>
    <t>21:0147:000068:0001:0001:00</t>
  </si>
  <si>
    <t>052B  :791081:80:791086:10</t>
  </si>
  <si>
    <t>21:0447:000081</t>
  </si>
  <si>
    <t>21:0147:000073</t>
  </si>
  <si>
    <t>21:0147:000073:0001:0001:02</t>
  </si>
  <si>
    <t>052B  :791082:00:------:--</t>
  </si>
  <si>
    <t>21:0447:000082</t>
  </si>
  <si>
    <t>21:0147:000069</t>
  </si>
  <si>
    <t>21:0147:000069:0001:0001:00</t>
  </si>
  <si>
    <t>052B  :791083:00:------:--</t>
  </si>
  <si>
    <t>21:0447:000083</t>
  </si>
  <si>
    <t>21:0147:000070</t>
  </si>
  <si>
    <t>21:0147:000070:0001:0001:00</t>
  </si>
  <si>
    <t>052B  :791084:00:------:--</t>
  </si>
  <si>
    <t>21:0447:000084</t>
  </si>
  <si>
    <t>21:0147:000071</t>
  </si>
  <si>
    <t>21:0147:000071:0001:0001:00</t>
  </si>
  <si>
    <t>052B  :791085:70:791086:10</t>
  </si>
  <si>
    <t>21:0447:000085</t>
  </si>
  <si>
    <t>21:0147:000072</t>
  </si>
  <si>
    <t>21:0147:000072:0001:0001:00</t>
  </si>
  <si>
    <t>052B  :791086:10:------:--</t>
  </si>
  <si>
    <t>21:0447:000086</t>
  </si>
  <si>
    <t>21:0147:000073:0001:0001:01</t>
  </si>
  <si>
    <t>052B  :791087:20:791086:10</t>
  </si>
  <si>
    <t>21:0447:000087</t>
  </si>
  <si>
    <t>21:0147:000073:0002:0001:00</t>
  </si>
  <si>
    <t>052B  :791088:00:------:--</t>
  </si>
  <si>
    <t>21:0447:000088</t>
  </si>
  <si>
    <t>21:0147:000074</t>
  </si>
  <si>
    <t>21:0147:000074:0001:0001:00</t>
  </si>
  <si>
    <t>052B  :791089:00:------:--</t>
  </si>
  <si>
    <t>21:0447:000089</t>
  </si>
  <si>
    <t>21:0147:000075</t>
  </si>
  <si>
    <t>21:0147:000075:0001:0001:00</t>
  </si>
  <si>
    <t>052B  :791090:00:------:--</t>
  </si>
  <si>
    <t>21:0447:000090</t>
  </si>
  <si>
    <t>21:0147:000076</t>
  </si>
  <si>
    <t>21:0147:000076:0001:0001:00</t>
  </si>
  <si>
    <t>052B  :791091:00:------:--</t>
  </si>
  <si>
    <t>21:0447:000091</t>
  </si>
  <si>
    <t>21:0147:000077</t>
  </si>
  <si>
    <t>21:0147:000077:0001:0001:00</t>
  </si>
  <si>
    <t>052B  :791092:00:------:--</t>
  </si>
  <si>
    <t>21:0447:000092</t>
  </si>
  <si>
    <t>21:0147:000078</t>
  </si>
  <si>
    <t>21:0147:000078:0001:0001:00</t>
  </si>
  <si>
    <t>052B  :791093:00:------:--</t>
  </si>
  <si>
    <t>21:0447:000093</t>
  </si>
  <si>
    <t>21:0147:000079</t>
  </si>
  <si>
    <t>21:0147:000079:0001:0001:00</t>
  </si>
  <si>
    <t>052B  :791094:00:------:--</t>
  </si>
  <si>
    <t>21:0447:000094</t>
  </si>
  <si>
    <t>21:0147:000080</t>
  </si>
  <si>
    <t>21:0147:000080:0001:0001:00</t>
  </si>
  <si>
    <t>052B  :791095:00:------:--</t>
  </si>
  <si>
    <t>21:0447:000095</t>
  </si>
  <si>
    <t>21:0147:000081</t>
  </si>
  <si>
    <t>21:0147:000081:0001:0001:00</t>
  </si>
  <si>
    <t>052B  :791096:00:------:--</t>
  </si>
  <si>
    <t>21:0447:000096</t>
  </si>
  <si>
    <t>21:0147:000082</t>
  </si>
  <si>
    <t>21:0147:000082:0001:0001:00</t>
  </si>
  <si>
    <t>052B  :791097:00:------:--</t>
  </si>
  <si>
    <t>21:0447:000097</t>
  </si>
  <si>
    <t>21:0147:000083</t>
  </si>
  <si>
    <t>21:0147:000083:0001:0001:00</t>
  </si>
  <si>
    <t>052B  :791098:00:------:--</t>
  </si>
  <si>
    <t>21:0447:000098</t>
  </si>
  <si>
    <t>21:0147:000084</t>
  </si>
  <si>
    <t>21:0147:000084:0001:0001:00</t>
  </si>
  <si>
    <t>052B  :791099:00:------:--</t>
  </si>
  <si>
    <t>21:0447:000099</t>
  </si>
  <si>
    <t>21:0147:000085</t>
  </si>
  <si>
    <t>21:0147:000085:0001:0001:00</t>
  </si>
  <si>
    <t>052B  :791100:9F:------:--</t>
  </si>
  <si>
    <t>21:0447:000100</t>
  </si>
  <si>
    <t>052B  :791101:80:791106:20</t>
  </si>
  <si>
    <t>21:0447:000101</t>
  </si>
  <si>
    <t>21:0147:000088</t>
  </si>
  <si>
    <t>21:0147:000088:0002:0001:02</t>
  </si>
  <si>
    <t>052B  :791102:00:------:--</t>
  </si>
  <si>
    <t>21:0447:000102</t>
  </si>
  <si>
    <t>21:0147:000086</t>
  </si>
  <si>
    <t>21:0147:000086:0001:0001:00</t>
  </si>
  <si>
    <t>052B  :791103:70:791104:10</t>
  </si>
  <si>
    <t>21:0447:000103</t>
  </si>
  <si>
    <t>21:0147:000087</t>
  </si>
  <si>
    <t>21:0147:000087:0001:0001:00</t>
  </si>
  <si>
    <t>052B  :791104:10:------:--</t>
  </si>
  <si>
    <t>21:0447:000104</t>
  </si>
  <si>
    <t>21:0147:000088:0001:0001:00</t>
  </si>
  <si>
    <t>052B  :791105:9F:------:--</t>
  </si>
  <si>
    <t>21:0447:000105</t>
  </si>
  <si>
    <t>052B  :791106:20:791104:10</t>
  </si>
  <si>
    <t>21:0447:000106</t>
  </si>
  <si>
    <t>21:0147:000088:0002:0001:01</t>
  </si>
  <si>
    <t>052B  :791107:00:------:--</t>
  </si>
  <si>
    <t>21:0447:000107</t>
  </si>
  <si>
    <t>21:0147:000089</t>
  </si>
  <si>
    <t>21:0147:000089:0001:0001:00</t>
  </si>
  <si>
    <t>052B  :791108:00:------:--</t>
  </si>
  <si>
    <t>21:0447:000108</t>
  </si>
  <si>
    <t>21:0147:000090</t>
  </si>
  <si>
    <t>21:0147:000090:0001:0001:00</t>
  </si>
  <si>
    <t>052B  :791109:00:------:--</t>
  </si>
  <si>
    <t>21:0447:000109</t>
  </si>
  <si>
    <t>21:0147:000091</t>
  </si>
  <si>
    <t>21:0147:000091:0001:0001:00</t>
  </si>
  <si>
    <t>052B  :791110:00:------:--</t>
  </si>
  <si>
    <t>21:0447:000110</t>
  </si>
  <si>
    <t>21:0147:000092</t>
  </si>
  <si>
    <t>21:0147:000092:0001:0001:00</t>
  </si>
  <si>
    <t>052B  :791111:00:------:--</t>
  </si>
  <si>
    <t>21:0447:000111</t>
  </si>
  <si>
    <t>21:0147:000093</t>
  </si>
  <si>
    <t>21:0147:000093:0001:0001:00</t>
  </si>
  <si>
    <t>052B  :791112:00:------:--</t>
  </si>
  <si>
    <t>21:0447:000112</t>
  </si>
  <si>
    <t>21:0147:000094</t>
  </si>
  <si>
    <t>21:0147:000094:0001:0001:00</t>
  </si>
  <si>
    <t>052B  :791113:00:------:--</t>
  </si>
  <si>
    <t>21:0447:000113</t>
  </si>
  <si>
    <t>21:0147:000095</t>
  </si>
  <si>
    <t>21:0147:000095:0001:0001:00</t>
  </si>
  <si>
    <t>052B  :791114:00:------:--</t>
  </si>
  <si>
    <t>21:0447:000114</t>
  </si>
  <si>
    <t>21:0147:000096</t>
  </si>
  <si>
    <t>21:0147:000096:0001:0001:00</t>
  </si>
  <si>
    <t>052B  :791115:00:------:--</t>
  </si>
  <si>
    <t>21:0447:000115</t>
  </si>
  <si>
    <t>21:0147:000097</t>
  </si>
  <si>
    <t>21:0147:000097:0001:0001:00</t>
  </si>
  <si>
    <t>052B  :791116:00:------:--</t>
  </si>
  <si>
    <t>21:0447:000116</t>
  </si>
  <si>
    <t>21:0147:000098</t>
  </si>
  <si>
    <t>21:0147:000098:0001:0001:00</t>
  </si>
  <si>
    <t>052B  :791117:00:------:--</t>
  </si>
  <si>
    <t>21:0447:000117</t>
  </si>
  <si>
    <t>21:0147:000099</t>
  </si>
  <si>
    <t>21:0147:000099:0001:0001:00</t>
  </si>
  <si>
    <t>052B  :791118:00:------:--</t>
  </si>
  <si>
    <t>21:0447:000118</t>
  </si>
  <si>
    <t>21:0147:000100</t>
  </si>
  <si>
    <t>21:0147:000100:0001:0001:00</t>
  </si>
  <si>
    <t>052B  :791119:00:------:--</t>
  </si>
  <si>
    <t>21:0447:000119</t>
  </si>
  <si>
    <t>21:0147:000101</t>
  </si>
  <si>
    <t>21:0147:000101:0001:0001:00</t>
  </si>
  <si>
    <t>052B  :791120:00:------:--</t>
  </si>
  <si>
    <t>21:0447:000120</t>
  </si>
  <si>
    <t>21:0147:000102</t>
  </si>
  <si>
    <t>21:0147:000102:0001:0001:00</t>
  </si>
  <si>
    <t>052B  :791121:80:791127:20</t>
  </si>
  <si>
    <t>21:0447:000121</t>
  </si>
  <si>
    <t>21:0147:000107</t>
  </si>
  <si>
    <t>21:0147:000107:0002:0001:02</t>
  </si>
  <si>
    <t>052B  :791122:00:------:--</t>
  </si>
  <si>
    <t>21:0447:000122</t>
  </si>
  <si>
    <t>21:0147:000103</t>
  </si>
  <si>
    <t>21:0147:000103:0001:0001:00</t>
  </si>
  <si>
    <t>052B  :791123:00:------:--</t>
  </si>
  <si>
    <t>21:0447:000123</t>
  </si>
  <si>
    <t>21:0147:000104</t>
  </si>
  <si>
    <t>21:0147:000104:0001:0001:00</t>
  </si>
  <si>
    <t>052B  :791124:00:------:--</t>
  </si>
  <si>
    <t>21:0447:000124</t>
  </si>
  <si>
    <t>21:0147:000105</t>
  </si>
  <si>
    <t>21:0147:000105:0001:0001:00</t>
  </si>
  <si>
    <t>052B  :791125:70:791126:10</t>
  </si>
  <si>
    <t>21:0447:000125</t>
  </si>
  <si>
    <t>21:0147:000106</t>
  </si>
  <si>
    <t>21:0147:000106:0001:0001:00</t>
  </si>
  <si>
    <t>052B  :791126:10:------:--</t>
  </si>
  <si>
    <t>21:0447:000126</t>
  </si>
  <si>
    <t>21:0147:000107:0001:0001:00</t>
  </si>
  <si>
    <t>052B  :791127:20:791126:10</t>
  </si>
  <si>
    <t>21:0447:000127</t>
  </si>
  <si>
    <t>21:0147:000107:0002:0001:01</t>
  </si>
  <si>
    <t>052B  :791128:00:------:--</t>
  </si>
  <si>
    <t>21:0447:000128</t>
  </si>
  <si>
    <t>21:0147:000108</t>
  </si>
  <si>
    <t>21:0147:000108:0001:0001:00</t>
  </si>
  <si>
    <t>052B  :791129:00:------:--</t>
  </si>
  <si>
    <t>21:0447:000129</t>
  </si>
  <si>
    <t>21:0147:000109</t>
  </si>
  <si>
    <t>21:0147:000109:0001:0001:00</t>
  </si>
  <si>
    <t>052B  :791130:00:------:--</t>
  </si>
  <si>
    <t>21:0447:000130</t>
  </si>
  <si>
    <t>21:0147:000110</t>
  </si>
  <si>
    <t>21:0147:000110:0001:0001:00</t>
  </si>
  <si>
    <t>052B  :791131:00:------:--</t>
  </si>
  <si>
    <t>21:0447:000131</t>
  </si>
  <si>
    <t>21:0147:000111</t>
  </si>
  <si>
    <t>21:0147:000111:0001:0001:00</t>
  </si>
  <si>
    <t>052B  :791132:00:------:--</t>
  </si>
  <si>
    <t>21:0447:000132</t>
  </si>
  <si>
    <t>21:0147:000112</t>
  </si>
  <si>
    <t>21:0147:000112:0001:0001:00</t>
  </si>
  <si>
    <t>052B  :791133:00:------:--</t>
  </si>
  <si>
    <t>21:0447:000133</t>
  </si>
  <si>
    <t>21:0147:000113</t>
  </si>
  <si>
    <t>21:0147:000113:0001:0001:00</t>
  </si>
  <si>
    <t>052B  :791134:00:------:--</t>
  </si>
  <si>
    <t>21:0447:000134</t>
  </si>
  <si>
    <t>21:0147:000114</t>
  </si>
  <si>
    <t>21:0147:000114:0001:0001:00</t>
  </si>
  <si>
    <t>052B  :791135:00:------:--</t>
  </si>
  <si>
    <t>21:0447:000135</t>
  </si>
  <si>
    <t>21:0147:000115</t>
  </si>
  <si>
    <t>21:0147:000115:0001:0001:00</t>
  </si>
  <si>
    <t>052B  :791136:00:------:--</t>
  </si>
  <si>
    <t>21:0447:000136</t>
  </si>
  <si>
    <t>21:0147:000116</t>
  </si>
  <si>
    <t>21:0147:000116:0001:0001:00</t>
  </si>
  <si>
    <t>052B  :791137:9F:------:--</t>
  </si>
  <si>
    <t>21:0447:000137</t>
  </si>
  <si>
    <t>052B  :791138:00:------:--</t>
  </si>
  <si>
    <t>21:0447:000138</t>
  </si>
  <si>
    <t>21:0147:000117</t>
  </si>
  <si>
    <t>21:0147:000117:0001:0001:00</t>
  </si>
  <si>
    <t>052B  :791139:00:------:--</t>
  </si>
  <si>
    <t>21:0447:000139</t>
  </si>
  <si>
    <t>21:0147:000118</t>
  </si>
  <si>
    <t>21:0147:000118:0001:0001:00</t>
  </si>
  <si>
    <t>052B  :791140:00:------:--</t>
  </si>
  <si>
    <t>21:0447:000140</t>
  </si>
  <si>
    <t>21:0147:000119</t>
  </si>
  <si>
    <t>21:0147:000119:0001:0001:00</t>
  </si>
  <si>
    <t>052B  :791141:80:791143:10</t>
  </si>
  <si>
    <t>21:0447:000141</t>
  </si>
  <si>
    <t>21:0147:000121</t>
  </si>
  <si>
    <t>21:0147:000121:0001:0001:02</t>
  </si>
  <si>
    <t>052B  :791142:70:791143:10</t>
  </si>
  <si>
    <t>21:0447:000142</t>
  </si>
  <si>
    <t>21:0147:000120</t>
  </si>
  <si>
    <t>21:0147:000120:0001:0001:00</t>
  </si>
  <si>
    <t>052B  :791143:10:------:--</t>
  </si>
  <si>
    <t>21:0447:000143</t>
  </si>
  <si>
    <t>21:0147:000121:0001:0001:01</t>
  </si>
  <si>
    <t>052B  :791144:20:791143:10</t>
  </si>
  <si>
    <t>21:0447:000144</t>
  </si>
  <si>
    <t>21:0147:000121:0002:0001:00</t>
  </si>
  <si>
    <t>052B  :791145:00:------:--</t>
  </si>
  <si>
    <t>21:0447:000145</t>
  </si>
  <si>
    <t>21:0147:000122</t>
  </si>
  <si>
    <t>21:0147:000122:0001:0001:00</t>
  </si>
  <si>
    <t>052B  :791146:00:------:--</t>
  </si>
  <si>
    <t>21:0447:000146</t>
  </si>
  <si>
    <t>21:0147:000123</t>
  </si>
  <si>
    <t>21:0147:000123:0001:0001:00</t>
  </si>
  <si>
    <t>052B  :791147:00:------:--</t>
  </si>
  <si>
    <t>21:0447:000147</t>
  </si>
  <si>
    <t>21:0147:000124</t>
  </si>
  <si>
    <t>21:0147:000124:0001:0001:00</t>
  </si>
  <si>
    <t>052B  :791148:00:------:--</t>
  </si>
  <si>
    <t>21:0447:000148</t>
  </si>
  <si>
    <t>21:0147:000125</t>
  </si>
  <si>
    <t>21:0147:000125:0001:0001:00</t>
  </si>
  <si>
    <t>052B  :791149:00:------:--</t>
  </si>
  <si>
    <t>21:0447:000149</t>
  </si>
  <si>
    <t>21:0147:000126</t>
  </si>
  <si>
    <t>21:0147:000126:0001:0001:00</t>
  </si>
  <si>
    <t>052B  :791150:00:------:--</t>
  </si>
  <si>
    <t>21:0447:000150</t>
  </si>
  <si>
    <t>21:0147:000127</t>
  </si>
  <si>
    <t>21:0147:000127:0001:0001:00</t>
  </si>
  <si>
    <t>052B  :791151:00:------:--</t>
  </si>
  <si>
    <t>21:0447:000151</t>
  </si>
  <si>
    <t>21:0147:000128</t>
  </si>
  <si>
    <t>21:0147:000128:0001:0001:00</t>
  </si>
  <si>
    <t>052B  :791152:00:------:--</t>
  </si>
  <si>
    <t>21:0447:000152</t>
  </si>
  <si>
    <t>21:0147:000129</t>
  </si>
  <si>
    <t>21:0147:000129:0001:0001:00</t>
  </si>
  <si>
    <t>052B  :791153:9F:------:--</t>
  </si>
  <si>
    <t>21:0447:000153</t>
  </si>
  <si>
    <t>052B  :791154:00:------:--</t>
  </si>
  <si>
    <t>21:0447:000154</t>
  </si>
  <si>
    <t>21:0147:000130</t>
  </si>
  <si>
    <t>21:0147:000130:0001:0001:00</t>
  </si>
  <si>
    <t>052B  :791155:00:------:--</t>
  </si>
  <si>
    <t>21:0447:000155</t>
  </si>
  <si>
    <t>21:0147:000131</t>
  </si>
  <si>
    <t>21:0147:000131:0001:0001:00</t>
  </si>
  <si>
    <t>052B  :791156:00:------:--</t>
  </si>
  <si>
    <t>21:0447:000156</t>
  </si>
  <si>
    <t>21:0147:000132</t>
  </si>
  <si>
    <t>21:0147:000132:0001:0001:00</t>
  </si>
  <si>
    <t>052B  :791157:00:------:--</t>
  </si>
  <si>
    <t>21:0447:000157</t>
  </si>
  <si>
    <t>21:0147:000133</t>
  </si>
  <si>
    <t>21:0147:000133:0001:0001:00</t>
  </si>
  <si>
    <t>052B  :791158:00:------:--</t>
  </si>
  <si>
    <t>21:0447:000158</t>
  </si>
  <si>
    <t>21:0147:000134</t>
  </si>
  <si>
    <t>21:0147:000134:0001:0001:00</t>
  </si>
  <si>
    <t>052B  :791159:00:------:--</t>
  </si>
  <si>
    <t>21:0447:000159</t>
  </si>
  <si>
    <t>21:0147:000135</t>
  </si>
  <si>
    <t>21:0147:000135:0001:0001:00</t>
  </si>
  <si>
    <t>052B  :791160:00:------:--</t>
  </si>
  <si>
    <t>21:0447:000160</t>
  </si>
  <si>
    <t>21:0147:000136</t>
  </si>
  <si>
    <t>21:0147:000136:0001:0001:00</t>
  </si>
  <si>
    <t>052B  :791161:80:791167:10</t>
  </si>
  <si>
    <t>21:0447:000161</t>
  </si>
  <si>
    <t>21:0147:000142</t>
  </si>
  <si>
    <t>21:0147:000142:0001:0001:02</t>
  </si>
  <si>
    <t>052B  :791162:00:------:--</t>
  </si>
  <si>
    <t>21:0447:000162</t>
  </si>
  <si>
    <t>21:0147:000137</t>
  </si>
  <si>
    <t>21:0147:000137:0001:0001:00</t>
  </si>
  <si>
    <t>052B  :791163:00:------:--</t>
  </si>
  <si>
    <t>21:0447:000163</t>
  </si>
  <si>
    <t>21:0147:000138</t>
  </si>
  <si>
    <t>21:0147:000138:0001:0001:00</t>
  </si>
  <si>
    <t>052B  :791164:00:------:--</t>
  </si>
  <si>
    <t>21:0447:000164</t>
  </si>
  <si>
    <t>21:0147:000139</t>
  </si>
  <si>
    <t>21:0147:000139:0001:0001:00</t>
  </si>
  <si>
    <t>052B  :791165:00:------:--</t>
  </si>
  <si>
    <t>21:0447:000165</t>
  </si>
  <si>
    <t>21:0147:000140</t>
  </si>
  <si>
    <t>21:0147:000140:0001:0001:00</t>
  </si>
  <si>
    <t>052B  :791166:70:791167:10</t>
  </si>
  <si>
    <t>21:0447:000166</t>
  </si>
  <si>
    <t>21:0147:000141</t>
  </si>
  <si>
    <t>21:0147:000141:0001:0001:00</t>
  </si>
  <si>
    <t>052B  :791167:10:------:--</t>
  </si>
  <si>
    <t>21:0447:000167</t>
  </si>
  <si>
    <t>21:0147:000142:0001:0001:01</t>
  </si>
  <si>
    <t>052B  :791168:20:791167:10</t>
  </si>
  <si>
    <t>21:0447:000168</t>
  </si>
  <si>
    <t>21:0147:000142:0002:0001:00</t>
  </si>
  <si>
    <t>052B  :791169:9U:------:--</t>
  </si>
  <si>
    <t>21:0447:000169</t>
  </si>
  <si>
    <t>052B  :791170:00:------:--</t>
  </si>
  <si>
    <t>21:0447:000170</t>
  </si>
  <si>
    <t>21:0147:000143</t>
  </si>
  <si>
    <t>21:0147:000143:0001:0001:00</t>
  </si>
  <si>
    <t>052B  :791171:00:------:--</t>
  </si>
  <si>
    <t>21:0447:000171</t>
  </si>
  <si>
    <t>21:0147:000144</t>
  </si>
  <si>
    <t>21:0147:000144:0001:0001:00</t>
  </si>
  <si>
    <t>052B  :791172:00:------:--</t>
  </si>
  <si>
    <t>21:0447:000172</t>
  </si>
  <si>
    <t>21:0147:000145</t>
  </si>
  <si>
    <t>21:0147:000145:0001:0001:00</t>
  </si>
  <si>
    <t>052B  :791173:00:------:--</t>
  </si>
  <si>
    <t>21:0447:000173</t>
  </si>
  <si>
    <t>21:0147:000146</t>
  </si>
  <si>
    <t>21:0147:000146:0001:0001:00</t>
  </si>
  <si>
    <t>052B  :791174:00:------:--</t>
  </si>
  <si>
    <t>21:0447:000174</t>
  </si>
  <si>
    <t>21:0147:000147</t>
  </si>
  <si>
    <t>21:0147:000147:0001:0001:00</t>
  </si>
  <si>
    <t>052B  :791175:00:------:--</t>
  </si>
  <si>
    <t>21:0447:000175</t>
  </si>
  <si>
    <t>21:0147:000148</t>
  </si>
  <si>
    <t>21:0147:000148:0001:0001:00</t>
  </si>
  <si>
    <t>052B  :791176:00:------:--</t>
  </si>
  <si>
    <t>21:0447:000176</t>
  </si>
  <si>
    <t>21:0147:000149</t>
  </si>
  <si>
    <t>21:0147:000149:0001:0001:00</t>
  </si>
  <si>
    <t>052B  :791177:00:------:--</t>
  </si>
  <si>
    <t>21:0447:000177</t>
  </si>
  <si>
    <t>21:0147:000150</t>
  </si>
  <si>
    <t>21:0147:000150:0001:0001:00</t>
  </si>
  <si>
    <t>052B  :791178:00:------:--</t>
  </si>
  <si>
    <t>21:0447:000178</t>
  </si>
  <si>
    <t>21:0147:000151</t>
  </si>
  <si>
    <t>21:0147:000151:0001:0001:00</t>
  </si>
  <si>
    <t>052B  :791179:00:------:--</t>
  </si>
  <si>
    <t>21:0447:000179</t>
  </si>
  <si>
    <t>21:0147:000152</t>
  </si>
  <si>
    <t>21:0147:000152:0001:0001:00</t>
  </si>
  <si>
    <t>052B  :791180:00:------:--</t>
  </si>
  <si>
    <t>21:0447:000180</t>
  </si>
  <si>
    <t>21:0147:000153</t>
  </si>
  <si>
    <t>21:0147:000153:0001:0001:00</t>
  </si>
  <si>
    <t>052B  :791181:80:791183:10</t>
  </si>
  <si>
    <t>21:0447:000181</t>
  </si>
  <si>
    <t>21:0147:000155</t>
  </si>
  <si>
    <t>21:0147:000155:0001:0001:02</t>
  </si>
  <si>
    <t>052B  :791182:70:791183:10</t>
  </si>
  <si>
    <t>21:0447:000182</t>
  </si>
  <si>
    <t>21:0147:000154</t>
  </si>
  <si>
    <t>21:0147:000154:0001:0001:00</t>
  </si>
  <si>
    <t>052B  :791183:10:------:--</t>
  </si>
  <si>
    <t>21:0447:000183</t>
  </si>
  <si>
    <t>21:0147:000155:0001:0001:01</t>
  </si>
  <si>
    <t>052B  :791184:20:791183:10</t>
  </si>
  <si>
    <t>21:0447:000184</t>
  </si>
  <si>
    <t>21:0147:000155:0002:0001:00</t>
  </si>
  <si>
    <t>052B  :791185:00:------:--</t>
  </si>
  <si>
    <t>21:0447:000185</t>
  </si>
  <si>
    <t>21:0147:000156</t>
  </si>
  <si>
    <t>21:0147:000156:0001:0001:00</t>
  </si>
  <si>
    <t>052B  :791186:9U:------:--</t>
  </si>
  <si>
    <t>21:0447:000186</t>
  </si>
  <si>
    <t>052B  :791187:00:------:--</t>
  </si>
  <si>
    <t>21:0447:000187</t>
  </si>
  <si>
    <t>21:0147:000157</t>
  </si>
  <si>
    <t>21:0147:000157:0001:0001:00</t>
  </si>
  <si>
    <t>052B  :791188:00:------:--</t>
  </si>
  <si>
    <t>21:0447:000188</t>
  </si>
  <si>
    <t>21:0147:000158</t>
  </si>
  <si>
    <t>21:0147:000158:0001:0001:00</t>
  </si>
  <si>
    <t>052B  :791189:00:------:--</t>
  </si>
  <si>
    <t>21:0447:000189</t>
  </si>
  <si>
    <t>21:0147:000159</t>
  </si>
  <si>
    <t>21:0147:000159:0001:0001:00</t>
  </si>
  <si>
    <t>052B  :791190:00:------:--</t>
  </si>
  <si>
    <t>21:0447:000190</t>
  </si>
  <si>
    <t>21:0147:000160</t>
  </si>
  <si>
    <t>21:0147:000160:0001:0001:00</t>
  </si>
  <si>
    <t>052B  :791191:00:------:--</t>
  </si>
  <si>
    <t>21:0447:000191</t>
  </si>
  <si>
    <t>21:0147:000161</t>
  </si>
  <si>
    <t>21:0147:000161:0001:0001:00</t>
  </si>
  <si>
    <t>052B  :791192:00:------:--</t>
  </si>
  <si>
    <t>21:0447:000192</t>
  </si>
  <si>
    <t>21:0147:000162</t>
  </si>
  <si>
    <t>21:0147:000162:0001:0001:00</t>
  </si>
  <si>
    <t>052B  :791193:00:------:--</t>
  </si>
  <si>
    <t>21:0447:000193</t>
  </si>
  <si>
    <t>21:0147:000163</t>
  </si>
  <si>
    <t>21:0147:000163:0001:0001:00</t>
  </si>
  <si>
    <t>052B  :791194:00:------:--</t>
  </si>
  <si>
    <t>21:0447:000194</t>
  </si>
  <si>
    <t>21:0147:000164</t>
  </si>
  <si>
    <t>21:0147:000164:0001:0001:00</t>
  </si>
  <si>
    <t>052B  :791195:00:------:--</t>
  </si>
  <si>
    <t>21:0447:000195</t>
  </si>
  <si>
    <t>21:0147:000165</t>
  </si>
  <si>
    <t>21:0147:000165:0001:0001:00</t>
  </si>
  <si>
    <t>052B  :791196:00:------:--</t>
  </si>
  <si>
    <t>21:0447:000196</t>
  </si>
  <si>
    <t>21:0147:000166</t>
  </si>
  <si>
    <t>21:0147:000166:0001:0001:00</t>
  </si>
  <si>
    <t>052B  :791197:00:------:--</t>
  </si>
  <si>
    <t>21:0447:000197</t>
  </si>
  <si>
    <t>21:0147:000167</t>
  </si>
  <si>
    <t>21:0147:000167:0001:0001:00</t>
  </si>
  <si>
    <t>052B  :791198:00:------:--</t>
  </si>
  <si>
    <t>21:0447:000198</t>
  </si>
  <si>
    <t>21:0147:000168</t>
  </si>
  <si>
    <t>21:0147:000168:0001:0001:00</t>
  </si>
  <si>
    <t>052B  :791199:00:------:--</t>
  </si>
  <si>
    <t>21:0447:000199</t>
  </si>
  <si>
    <t>21:0147:000169</t>
  </si>
  <si>
    <t>21:0147:000169:0001:0001:00</t>
  </si>
  <si>
    <t>052B  :791200:00:------:--</t>
  </si>
  <si>
    <t>21:0447:000200</t>
  </si>
  <si>
    <t>21:0147:000170</t>
  </si>
  <si>
    <t>21:0147:000170:0001:0001:00</t>
  </si>
  <si>
    <t>052B  :791201:80:791209:20</t>
  </si>
  <si>
    <t>21:0447:000201</t>
  </si>
  <si>
    <t>21:0147:000177</t>
  </si>
  <si>
    <t>21:0147:000177:0002:0001:02</t>
  </si>
  <si>
    <t>052B  :791202:00:------:--</t>
  </si>
  <si>
    <t>21:0447:000202</t>
  </si>
  <si>
    <t>21:0147:000171</t>
  </si>
  <si>
    <t>21:0147:000171:0001:0001:00</t>
  </si>
  <si>
    <t>052B  :791203:00:------:--</t>
  </si>
  <si>
    <t>21:0447:000203</t>
  </si>
  <si>
    <t>21:0147:000172</t>
  </si>
  <si>
    <t>21:0147:000172:0001:0001:00</t>
  </si>
  <si>
    <t>052B  :791204:00:------:--</t>
  </si>
  <si>
    <t>21:0447:000204</t>
  </si>
  <si>
    <t>21:0147:000173</t>
  </si>
  <si>
    <t>21:0147:000173:0001:0001:00</t>
  </si>
  <si>
    <t>052B  :791205:00:------:--</t>
  </si>
  <si>
    <t>21:0447:000205</t>
  </si>
  <si>
    <t>21:0147:000174</t>
  </si>
  <si>
    <t>21:0147:000174:0001:0001:00</t>
  </si>
  <si>
    <t>052B  :791206:00:------:--</t>
  </si>
  <si>
    <t>21:0447:000206</t>
  </si>
  <si>
    <t>21:0147:000175</t>
  </si>
  <si>
    <t>21:0147:000175:0001:0001:00</t>
  </si>
  <si>
    <t>052B  :791207:70:791208:10</t>
  </si>
  <si>
    <t>21:0447:000207</t>
  </si>
  <si>
    <t>21:0147:000176</t>
  </si>
  <si>
    <t>21:0147:000176:0001:0001:00</t>
  </si>
  <si>
    <t>052B  :791208:10:------:--</t>
  </si>
  <si>
    <t>21:0447:000208</t>
  </si>
  <si>
    <t>21:0147:000177:0001:0001:00</t>
  </si>
  <si>
    <t>052B  :791209:20:791208:10</t>
  </si>
  <si>
    <t>21:0447:000209</t>
  </si>
  <si>
    <t>21:0147:000177:0002:0001:01</t>
  </si>
  <si>
    <t>052B  :791210:00:------:--</t>
  </si>
  <si>
    <t>21:0447:000210</t>
  </si>
  <si>
    <t>21:0147:000178</t>
  </si>
  <si>
    <t>21:0147:000178:0001:0001:00</t>
  </si>
  <si>
    <t>052B  :791211:00:------:--</t>
  </si>
  <si>
    <t>21:0447:000211</t>
  </si>
  <si>
    <t>21:0147:000179</t>
  </si>
  <si>
    <t>21:0147:000179:0001:0001:00</t>
  </si>
  <si>
    <t>052B  :791212:00:------:--</t>
  </si>
  <si>
    <t>21:0447:000212</t>
  </si>
  <si>
    <t>21:0147:000180</t>
  </si>
  <si>
    <t>21:0147:000180:0001:0001:00</t>
  </si>
  <si>
    <t>052B  :791213:00:------:--</t>
  </si>
  <si>
    <t>21:0447:000213</t>
  </si>
  <si>
    <t>21:0147:000181</t>
  </si>
  <si>
    <t>21:0147:000181:0001:0001:00</t>
  </si>
  <si>
    <t>052B  :791214:00:------:--</t>
  </si>
  <si>
    <t>21:0447:000214</t>
  </si>
  <si>
    <t>21:0147:000182</t>
  </si>
  <si>
    <t>21:0147:000182:0001:0001:00</t>
  </si>
  <si>
    <t>052B  :791215:00:------:--</t>
  </si>
  <si>
    <t>21:0447:000215</t>
  </si>
  <si>
    <t>21:0147:000183</t>
  </si>
  <si>
    <t>21:0147:000183:0001:0001:00</t>
  </si>
  <si>
    <t>052B  :791216:00:------:--</t>
  </si>
  <si>
    <t>21:0447:000216</t>
  </si>
  <si>
    <t>21:0147:000184</t>
  </si>
  <si>
    <t>21:0147:000184:0001:0001:00</t>
  </si>
  <si>
    <t>052B  :791217:00:------:--</t>
  </si>
  <si>
    <t>21:0447:000217</t>
  </si>
  <si>
    <t>21:0147:000185</t>
  </si>
  <si>
    <t>21:0147:000185:0001:0001:00</t>
  </si>
  <si>
    <t>052B  :791218:9F:------:--</t>
  </si>
  <si>
    <t>21:0447:000218</t>
  </si>
  <si>
    <t>052B  :791219:00:------:--</t>
  </si>
  <si>
    <t>21:0447:000219</t>
  </si>
  <si>
    <t>21:0147:000186</t>
  </si>
  <si>
    <t>21:0147:000186:0001:0001:00</t>
  </si>
  <si>
    <t>052B  :791220:00:------:--</t>
  </si>
  <si>
    <t>21:0447:000220</t>
  </si>
  <si>
    <t>21:0147:000187</t>
  </si>
  <si>
    <t>21:0147:000187:0001:0001:00</t>
  </si>
  <si>
    <t>052B  :791221:80:791224:10</t>
  </si>
  <si>
    <t>21:0447:000221</t>
  </si>
  <si>
    <t>21:0147:000190</t>
  </si>
  <si>
    <t>21:0147:000190:0001:0001:02</t>
  </si>
  <si>
    <t>052B  :791222:00:------:--</t>
  </si>
  <si>
    <t>21:0447:000222</t>
  </si>
  <si>
    <t>21:0147:000188</t>
  </si>
  <si>
    <t>21:0147:000188:0001:0001:00</t>
  </si>
  <si>
    <t>052B  :791223:70:791224:10</t>
  </si>
  <si>
    <t>21:0447:000223</t>
  </si>
  <si>
    <t>21:0147:000189</t>
  </si>
  <si>
    <t>21:0147:000189:0001:0001:00</t>
  </si>
  <si>
    <t>052B  :791224:10:------:--</t>
  </si>
  <si>
    <t>21:0447:000224</t>
  </si>
  <si>
    <t>21:0147:000190:0001:0001:01</t>
  </si>
  <si>
    <t>052B  :791225:20:791224:10</t>
  </si>
  <si>
    <t>21:0447:000225</t>
  </si>
  <si>
    <t>21:0147:000190:0002:0001:00</t>
  </si>
  <si>
    <t>052B  :791226:00:------:--</t>
  </si>
  <si>
    <t>21:0447:000226</t>
  </si>
  <si>
    <t>21:0147:000191</t>
  </si>
  <si>
    <t>21:0147:000191:0001:0001:00</t>
  </si>
  <si>
    <t>052B  :791227:00:------:--</t>
  </si>
  <si>
    <t>21:0447:000227</t>
  </si>
  <si>
    <t>21:0147:000192</t>
  </si>
  <si>
    <t>21:0147:000192:0001:0001:00</t>
  </si>
  <si>
    <t>052B  :791228:00:------:--</t>
  </si>
  <si>
    <t>21:0447:000228</t>
  </si>
  <si>
    <t>21:0147:000193</t>
  </si>
  <si>
    <t>21:0147:000193:0001:0001:00</t>
  </si>
  <si>
    <t>052B  :791229:00:------:--</t>
  </si>
  <si>
    <t>21:0447:000229</t>
  </si>
  <si>
    <t>21:0147:000194</t>
  </si>
  <si>
    <t>21:0147:000194:0001:0001:00</t>
  </si>
  <si>
    <t>052B  :791230:00:------:--</t>
  </si>
  <si>
    <t>21:0447:000230</t>
  </si>
  <si>
    <t>21:0147:000195</t>
  </si>
  <si>
    <t>21:0147:000195:0001:0001:00</t>
  </si>
  <si>
    <t>052B  :791231:00:------:--</t>
  </si>
  <si>
    <t>21:0447:000231</t>
  </si>
  <si>
    <t>21:0147:000196</t>
  </si>
  <si>
    <t>21:0147:000196:0001:0001:00</t>
  </si>
  <si>
    <t>052B  :791232:00:------:--</t>
  </si>
  <si>
    <t>21:0447:000232</t>
  </si>
  <si>
    <t>21:0147:000197</t>
  </si>
  <si>
    <t>21:0147:000197:0001:0001:00</t>
  </si>
  <si>
    <t>052B  :791233:00:------:--</t>
  </si>
  <si>
    <t>21:0447:000233</t>
  </si>
  <si>
    <t>21:0147:000198</t>
  </si>
  <si>
    <t>21:0147:000198:0001:0001:00</t>
  </si>
  <si>
    <t>052B  :791234:00:------:--</t>
  </si>
  <si>
    <t>21:0447:000234</t>
  </si>
  <si>
    <t>21:0147:000199</t>
  </si>
  <si>
    <t>21:0147:000199:0001:0001:00</t>
  </si>
  <si>
    <t>052B  :791235:00:------:--</t>
  </si>
  <si>
    <t>21:0447:000235</t>
  </si>
  <si>
    <t>21:0147:000200</t>
  </si>
  <si>
    <t>21:0147:000200:0001:0001:00</t>
  </si>
  <si>
    <t>052B  :791236:00:------:--</t>
  </si>
  <si>
    <t>21:0447:000236</t>
  </si>
  <si>
    <t>21:0147:000201</t>
  </si>
  <si>
    <t>21:0147:000201:0001:0001:00</t>
  </si>
  <si>
    <t>052B  :791237:00:------:--</t>
  </si>
  <si>
    <t>21:0447:000237</t>
  </si>
  <si>
    <t>21:0147:000202</t>
  </si>
  <si>
    <t>21:0147:000202:0001:0001:00</t>
  </si>
  <si>
    <t>052B  :791238:00:------:--</t>
  </si>
  <si>
    <t>21:0447:000238</t>
  </si>
  <si>
    <t>21:0147:000203</t>
  </si>
  <si>
    <t>21:0147:000203:0001:0001:00</t>
  </si>
  <si>
    <t>052B  :791239:9F:------:--</t>
  </si>
  <si>
    <t>21:0447:000239</t>
  </si>
  <si>
    <t>052B  :791240:00:------:--</t>
  </si>
  <si>
    <t>21:0447:000240</t>
  </si>
  <si>
    <t>21:0147:000204</t>
  </si>
  <si>
    <t>21:0147:000204:0001:0001:00</t>
  </si>
  <si>
    <t>052B  :791241:80:791244:10</t>
  </si>
  <si>
    <t>21:0447:000241</t>
  </si>
  <si>
    <t>21:0147:000207</t>
  </si>
  <si>
    <t>21:0147:000207:0001:0001:02</t>
  </si>
  <si>
    <t>052B  :791242:00:------:--</t>
  </si>
  <si>
    <t>21:0447:000242</t>
  </si>
  <si>
    <t>21:0147:000205</t>
  </si>
  <si>
    <t>21:0147:000205:0001:0001:00</t>
  </si>
  <si>
    <t>052B  :791243:70:791244:10</t>
  </si>
  <si>
    <t>21:0447:000243</t>
  </si>
  <si>
    <t>21:0147:000206</t>
  </si>
  <si>
    <t>21:0147:000206:0001:0001:00</t>
  </si>
  <si>
    <t>052B  :791244:10:------:--</t>
  </si>
  <si>
    <t>21:0447:000244</t>
  </si>
  <si>
    <t>21:0147:000207:0001:0001:01</t>
  </si>
  <si>
    <t>052B  :791245:20:791244:10</t>
  </si>
  <si>
    <t>21:0447:000245</t>
  </si>
  <si>
    <t>21:0147:000207:0002:0001:00</t>
  </si>
  <si>
    <t>052B  :791246:00:------:--</t>
  </si>
  <si>
    <t>21:0447:000246</t>
  </si>
  <si>
    <t>21:0147:000208</t>
  </si>
  <si>
    <t>21:0147:000208:0001:0001:00</t>
  </si>
  <si>
    <t>052B  :791247:00:------:--</t>
  </si>
  <si>
    <t>21:0447:000247</t>
  </si>
  <si>
    <t>21:0147:000209</t>
  </si>
  <si>
    <t>21:0147:000209:0001:0001:00</t>
  </si>
  <si>
    <t>052B  :791248:00:------:--</t>
  </si>
  <si>
    <t>21:0447:000248</t>
  </si>
  <si>
    <t>21:0147:000210</t>
  </si>
  <si>
    <t>21:0147:000210:0001:0001:00</t>
  </si>
  <si>
    <t>052B  :791249:00:------:--</t>
  </si>
  <si>
    <t>21:0447:000249</t>
  </si>
  <si>
    <t>21:0147:000211</t>
  </si>
  <si>
    <t>21:0147:000211:0001:0001:00</t>
  </si>
  <si>
    <t>052B  :791250:00:------:--</t>
  </si>
  <si>
    <t>21:0447:000250</t>
  </si>
  <si>
    <t>21:0147:000212</t>
  </si>
  <si>
    <t>21:0147:000212:0001:0001:00</t>
  </si>
  <si>
    <t>052B  :791251:00:------:--</t>
  </si>
  <si>
    <t>21:0447:000251</t>
  </si>
  <si>
    <t>21:0147:000213</t>
  </si>
  <si>
    <t>21:0147:000213:0001:0001:00</t>
  </si>
  <si>
    <t>052B  :791252:00:------:--</t>
  </si>
  <si>
    <t>21:0447:000252</t>
  </si>
  <si>
    <t>21:0147:000214</t>
  </si>
  <si>
    <t>21:0147:000214:0001:0001:00</t>
  </si>
  <si>
    <t>052B  :791253:00:------:--</t>
  </si>
  <si>
    <t>21:0447:000253</t>
  </si>
  <si>
    <t>21:0147:000215</t>
  </si>
  <si>
    <t>21:0147:000215:0001:0001:00</t>
  </si>
  <si>
    <t>052B  :791254:00:------:--</t>
  </si>
  <si>
    <t>21:0447:000254</t>
  </si>
  <si>
    <t>21:0147:000216</t>
  </si>
  <si>
    <t>21:0147:000216:0001:0001:00</t>
  </si>
  <si>
    <t>052B  :791255:00:------:--</t>
  </si>
  <si>
    <t>21:0447:000255</t>
  </si>
  <si>
    <t>21:0147:000217</t>
  </si>
  <si>
    <t>21:0147:000217:0001:0001:00</t>
  </si>
  <si>
    <t>052B  :791256:00:------:--</t>
  </si>
  <si>
    <t>21:0447:000256</t>
  </si>
  <si>
    <t>21:0147:000218</t>
  </si>
  <si>
    <t>21:0147:000218:0001:0001:00</t>
  </si>
  <si>
    <t>052B  :791257:9F:------:--</t>
  </si>
  <si>
    <t>21:0447:000257</t>
  </si>
  <si>
    <t>052B  :791258:00:------:--</t>
  </si>
  <si>
    <t>21:0447:000258</t>
  </si>
  <si>
    <t>21:0147:000219</t>
  </si>
  <si>
    <t>21:0147:000219:0001:0001:00</t>
  </si>
  <si>
    <t>052B  :791259:00:------:--</t>
  </si>
  <si>
    <t>21:0447:000259</t>
  </si>
  <si>
    <t>21:0147:000220</t>
  </si>
  <si>
    <t>21:0147:000220:0001:0001:00</t>
  </si>
  <si>
    <t>052B  :791260:00:------:--</t>
  </si>
  <si>
    <t>21:0447:000260</t>
  </si>
  <si>
    <t>21:0147:000221</t>
  </si>
  <si>
    <t>21:0147:000221:0001:0001:00</t>
  </si>
  <si>
    <t>052B  :791261:80:791265:20</t>
  </si>
  <si>
    <t>21:0447:000261</t>
  </si>
  <si>
    <t>21:0147:000224</t>
  </si>
  <si>
    <t>21:0147:000224:0002:0001:02</t>
  </si>
  <si>
    <t>052B  :791262:00:------:--</t>
  </si>
  <si>
    <t>21:0447:000262</t>
  </si>
  <si>
    <t>21:0147:000222</t>
  </si>
  <si>
    <t>21:0147:000222:0001:0001:00</t>
  </si>
  <si>
    <t>052B  :791263:70:791264:10</t>
  </si>
  <si>
    <t>21:0447:000263</t>
  </si>
  <si>
    <t>21:0147:000223</t>
  </si>
  <si>
    <t>21:0147:000223:0001:0001:00</t>
  </si>
  <si>
    <t>052B  :791264:10:------:--</t>
  </si>
  <si>
    <t>21:0447:000264</t>
  </si>
  <si>
    <t>21:0147:000224:0001:0001:00</t>
  </si>
  <si>
    <t>052B  :791265:20:791264:10</t>
  </si>
  <si>
    <t>21:0447:000265</t>
  </si>
  <si>
    <t>21:0147:000224:0002:0001:01</t>
  </si>
  <si>
    <t>052B  :791266:00:------:--</t>
  </si>
  <si>
    <t>21:0447:000266</t>
  </si>
  <si>
    <t>21:0147:000225</t>
  </si>
  <si>
    <t>21:0147:000225:0001:0001:00</t>
  </si>
  <si>
    <t>052B  :791267:00:------:--</t>
  </si>
  <si>
    <t>21:0447:000267</t>
  </si>
  <si>
    <t>21:0147:000226</t>
  </si>
  <si>
    <t>21:0147:000226:0001:0001:00</t>
  </si>
  <si>
    <t>052B  :791268:00:------:--</t>
  </si>
  <si>
    <t>21:0447:000268</t>
  </si>
  <si>
    <t>21:0147:000227</t>
  </si>
  <si>
    <t>21:0147:000227:0001:0001:00</t>
  </si>
  <si>
    <t>052B  :791269:00:------:--</t>
  </si>
  <si>
    <t>21:0447:000269</t>
  </si>
  <si>
    <t>21:0147:000228</t>
  </si>
  <si>
    <t>21:0147:000228:0001:0001:00</t>
  </si>
  <si>
    <t>052B  :791270:00:------:--</t>
  </si>
  <si>
    <t>21:0447:000270</t>
  </si>
  <si>
    <t>21:0147:000229</t>
  </si>
  <si>
    <t>21:0147:000229:0001:0001:00</t>
  </si>
  <si>
    <t>052B  :791271:00:------:--</t>
  </si>
  <si>
    <t>21:0447:000271</t>
  </si>
  <si>
    <t>21:0147:000230</t>
  </si>
  <si>
    <t>21:0147:000230:0001:0001:00</t>
  </si>
  <si>
    <t>052B  :791272:00:------:--</t>
  </si>
  <si>
    <t>21:0447:000272</t>
  </si>
  <si>
    <t>21:0147:000231</t>
  </si>
  <si>
    <t>21:0147:000231:0001:0001:00</t>
  </si>
  <si>
    <t>052B  :791273:00:------:--</t>
  </si>
  <si>
    <t>21:0447:000273</t>
  </si>
  <si>
    <t>21:0147:000232</t>
  </si>
  <si>
    <t>21:0147:000232:0001:0001:00</t>
  </si>
  <si>
    <t>052B  :791274:00:------:--</t>
  </si>
  <si>
    <t>21:0447:000274</t>
  </si>
  <si>
    <t>21:0147:000233</t>
  </si>
  <si>
    <t>21:0147:000233:0001:0001:00</t>
  </si>
  <si>
    <t>052B  :791275:00:------:--</t>
  </si>
  <si>
    <t>21:0447:000275</t>
  </si>
  <si>
    <t>21:0147:000234</t>
  </si>
  <si>
    <t>21:0147:000234:0001:0001:00</t>
  </si>
  <si>
    <t>052B  :791276:00:------:--</t>
  </si>
  <si>
    <t>21:0447:000276</t>
  </si>
  <si>
    <t>21:0147:000235</t>
  </si>
  <si>
    <t>21:0147:000235:0001:0001:00</t>
  </si>
  <si>
    <t>052B  :791277:00:------:--</t>
  </si>
  <si>
    <t>21:0447:000277</t>
  </si>
  <si>
    <t>21:0147:000236</t>
  </si>
  <si>
    <t>21:0147:000236:0001:0001:00</t>
  </si>
  <si>
    <t>052B  :791278:00:------:--</t>
  </si>
  <si>
    <t>21:0447:000278</t>
  </si>
  <si>
    <t>21:0147:000237</t>
  </si>
  <si>
    <t>21:0147:000237:0001:0001:00</t>
  </si>
  <si>
    <t>052B  :791279:9H:------:--</t>
  </si>
  <si>
    <t>21:0447:000279</t>
  </si>
  <si>
    <t>052B  :791280:00:------:--</t>
  </si>
  <si>
    <t>21:0447:000280</t>
  </si>
  <si>
    <t>21:0147:000238</t>
  </si>
  <si>
    <t>21:0147:000238:0001:0001:00</t>
  </si>
  <si>
    <t>052B  :791281:80:791284:20</t>
  </si>
  <si>
    <t>21:0447:000281</t>
  </si>
  <si>
    <t>21:0147:000240</t>
  </si>
  <si>
    <t>21:0147:000240:0002:0001:02</t>
  </si>
  <si>
    <t>052B  :791282:70:791283:10</t>
  </si>
  <si>
    <t>21:0447:000282</t>
  </si>
  <si>
    <t>21:0147:000239</t>
  </si>
  <si>
    <t>21:0147:000239:0001:0001:00</t>
  </si>
  <si>
    <t>052B  :791283:10:------:--</t>
  </si>
  <si>
    <t>21:0447:000283</t>
  </si>
  <si>
    <t>21:0147:000240:0001:0001:00</t>
  </si>
  <si>
    <t>052B  :791284:20:791283:10</t>
  </si>
  <si>
    <t>21:0447:000284</t>
  </si>
  <si>
    <t>21:0147:000240:0002:0001:01</t>
  </si>
  <si>
    <t>052B  :791285:00:------:--</t>
  </si>
  <si>
    <t>21:0447:000285</t>
  </si>
  <si>
    <t>21:0147:000241</t>
  </si>
  <si>
    <t>21:0147:000241:0001:0001:00</t>
  </si>
  <si>
    <t>052B  :791286:9F:------:--</t>
  </si>
  <si>
    <t>21:0447:000286</t>
  </si>
  <si>
    <t>052B  :791287:00:------:--</t>
  </si>
  <si>
    <t>21:0447:000287</t>
  </si>
  <si>
    <t>21:0147:000242</t>
  </si>
  <si>
    <t>21:0147:000242:0001:0001:00</t>
  </si>
  <si>
    <t>052B  :791288:00:------:--</t>
  </si>
  <si>
    <t>21:0447:000288</t>
  </si>
  <si>
    <t>21:0147:000243</t>
  </si>
  <si>
    <t>21:0147:000243:0001:0001:00</t>
  </si>
  <si>
    <t>052B  :791289:00:------:--</t>
  </si>
  <si>
    <t>21:0447:000289</t>
  </si>
  <si>
    <t>21:0147:000244</t>
  </si>
  <si>
    <t>21:0147:000244:0001:0001:00</t>
  </si>
  <si>
    <t>052B  :791290:00:------:--</t>
  </si>
  <si>
    <t>21:0447:000290</t>
  </si>
  <si>
    <t>21:0147:000245</t>
  </si>
  <si>
    <t>21:0147:000245:0001:0001:00</t>
  </si>
  <si>
    <t>052B  :791291:00:------:--</t>
  </si>
  <si>
    <t>21:0447:000291</t>
  </si>
  <si>
    <t>21:0147:000246</t>
  </si>
  <si>
    <t>21:0147:000246:0001:0001:00</t>
  </si>
  <si>
    <t>052B  :791292:00:------:--</t>
  </si>
  <si>
    <t>21:0447:000292</t>
  </si>
  <si>
    <t>21:0147:000247</t>
  </si>
  <si>
    <t>21:0147:000247:0001:0001:00</t>
  </si>
  <si>
    <t>052B  :791293:00:------:--</t>
  </si>
  <si>
    <t>21:0447:000293</t>
  </si>
  <si>
    <t>21:0147:000248</t>
  </si>
  <si>
    <t>21:0147:000248:0001:0001:00</t>
  </si>
  <si>
    <t>052B  :791294:00:------:--</t>
  </si>
  <si>
    <t>21:0447:000294</t>
  </si>
  <si>
    <t>21:0147:000249</t>
  </si>
  <si>
    <t>21:0147:000249:0001:0001:00</t>
  </si>
  <si>
    <t>052B  :791295:00:------:--</t>
  </si>
  <si>
    <t>21:0447:000295</t>
  </si>
  <si>
    <t>21:0147:000250</t>
  </si>
  <si>
    <t>21:0147:000250:0001:0001:00</t>
  </si>
  <si>
    <t>052B  :791296:00:------:--</t>
  </si>
  <si>
    <t>21:0447:000296</t>
  </si>
  <si>
    <t>21:0147:000251</t>
  </si>
  <si>
    <t>21:0147:000251:0001:0001:00</t>
  </si>
  <si>
    <t>052B  :791297:00:------:--</t>
  </si>
  <si>
    <t>21:0447:000297</t>
  </si>
  <si>
    <t>21:0147:000252</t>
  </si>
  <si>
    <t>21:0147:000252:0001:0001:00</t>
  </si>
  <si>
    <t>052B  :791298:00:------:--</t>
  </si>
  <si>
    <t>21:0447:000298</t>
  </si>
  <si>
    <t>21:0147:000253</t>
  </si>
  <si>
    <t>21:0147:000253:0001:0001:00</t>
  </si>
  <si>
    <t>052B  :791299:00:------:--</t>
  </si>
  <si>
    <t>21:0447:000299</t>
  </si>
  <si>
    <t>21:0147:000254</t>
  </si>
  <si>
    <t>21:0147:000254:0001:0001:00</t>
  </si>
  <si>
    <t>052B  :791300:00:------:--</t>
  </si>
  <si>
    <t>21:0447:000300</t>
  </si>
  <si>
    <t>21:0147:000255</t>
  </si>
  <si>
    <t>21:0147:000255:0001:0001:00</t>
  </si>
  <si>
    <t>052B  :791301:80:791311:20</t>
  </si>
  <si>
    <t>21:0447:000301</t>
  </si>
  <si>
    <t>21:0147:000263</t>
  </si>
  <si>
    <t>21:0147:000263:0002:0001:02</t>
  </si>
  <si>
    <t>052B  :791302:00:------:--</t>
  </si>
  <si>
    <t>21:0447:000302</t>
  </si>
  <si>
    <t>21:0147:000256</t>
  </si>
  <si>
    <t>21:0147:000256:0001:0001:00</t>
  </si>
  <si>
    <t>052B  :791303:00:------:--</t>
  </si>
  <si>
    <t>21:0447:000303</t>
  </si>
  <si>
    <t>21:0147:000257</t>
  </si>
  <si>
    <t>21:0147:000257:0001:0001:00</t>
  </si>
  <si>
    <t>052B  :791304:00:------:--</t>
  </si>
  <si>
    <t>21:0447:000304</t>
  </si>
  <si>
    <t>21:0147:000258</t>
  </si>
  <si>
    <t>21:0147:000258:0001:0001:00</t>
  </si>
  <si>
    <t>052B  :791305:00:------:--</t>
  </si>
  <si>
    <t>21:0447:000305</t>
  </si>
  <si>
    <t>21:0147:000259</t>
  </si>
  <si>
    <t>21:0147:000259:0001:0001:00</t>
  </si>
  <si>
    <t>052B  :791306:00:------:--</t>
  </si>
  <si>
    <t>21:0447:000306</t>
  </si>
  <si>
    <t>21:0147:000260</t>
  </si>
  <si>
    <t>21:0147:000260:0001:0001:00</t>
  </si>
  <si>
    <t>052B  :791307:9U:------:--</t>
  </si>
  <si>
    <t>21:0447:000307</t>
  </si>
  <si>
    <t>052B  :791308:00:------:--</t>
  </si>
  <si>
    <t>21:0447:000308</t>
  </si>
  <si>
    <t>21:0147:000261</t>
  </si>
  <si>
    <t>21:0147:000261:0001:0001:00</t>
  </si>
  <si>
    <t>052B  :791309:70:791310:10</t>
  </si>
  <si>
    <t>21:0447:000309</t>
  </si>
  <si>
    <t>21:0147:000262</t>
  </si>
  <si>
    <t>21:0147:000262:0001:0001:00</t>
  </si>
  <si>
    <t>052B  :791310:10:------:--</t>
  </si>
  <si>
    <t>21:0447:000310</t>
  </si>
  <si>
    <t>21:0147:000263:0001:0001:00</t>
  </si>
  <si>
    <t>052B  :791311:20:791310:10</t>
  </si>
  <si>
    <t>21:0447:000311</t>
  </si>
  <si>
    <t>21:0147:000263:0002:0001:01</t>
  </si>
  <si>
    <t>052B  :791312:00:------:--</t>
  </si>
  <si>
    <t>21:0447:000312</t>
  </si>
  <si>
    <t>21:0147:000264</t>
  </si>
  <si>
    <t>21:0147:000264:0001:0001:00</t>
  </si>
  <si>
    <t>052B  :791313:00:------:--</t>
  </si>
  <si>
    <t>21:0447:000313</t>
  </si>
  <si>
    <t>21:0147:000265</t>
  </si>
  <si>
    <t>21:0147:000265:0001:0001:00</t>
  </si>
  <si>
    <t>052B  :791314:00:------:--</t>
  </si>
  <si>
    <t>21:0447:000314</t>
  </si>
  <si>
    <t>21:0147:000266</t>
  </si>
  <si>
    <t>21:0147:000266:0001:0001:00</t>
  </si>
  <si>
    <t>052B  :791315:00:------:--</t>
  </si>
  <si>
    <t>21:0447:000315</t>
  </si>
  <si>
    <t>21:0147:000267</t>
  </si>
  <si>
    <t>21:0147:000267:0001:0001:00</t>
  </si>
  <si>
    <t>052B  :791316:00:------:--</t>
  </si>
  <si>
    <t>21:0447:000316</t>
  </si>
  <si>
    <t>21:0147:000268</t>
  </si>
  <si>
    <t>21:0147:000268:0001:0001:00</t>
  </si>
  <si>
    <t>052B  :791317:00:------:--</t>
  </si>
  <si>
    <t>21:0447:000317</t>
  </si>
  <si>
    <t>21:0147:000269</t>
  </si>
  <si>
    <t>21:0147:000269:0001:0001:00</t>
  </si>
  <si>
    <t>052B  :791318:00:------:--</t>
  </si>
  <si>
    <t>21:0447:000318</t>
  </si>
  <si>
    <t>21:0147:000270</t>
  </si>
  <si>
    <t>21:0147:000270:0001:0001:00</t>
  </si>
  <si>
    <t>052B  :791319:00:------:--</t>
  </si>
  <si>
    <t>21:0447:000319</t>
  </si>
  <si>
    <t>21:0147:000271</t>
  </si>
  <si>
    <t>21:0147:000271:0001:0001:00</t>
  </si>
  <si>
    <t>052B  :791320:00:------:--</t>
  </si>
  <si>
    <t>21:0447:000320</t>
  </si>
  <si>
    <t>21:0147:000272</t>
  </si>
  <si>
    <t>21:0147:000272:0001:0001:00</t>
  </si>
  <si>
    <t>052B  :791321:80:791323:10</t>
  </si>
  <si>
    <t>21:0447:000321</t>
  </si>
  <si>
    <t>21:0147:000274</t>
  </si>
  <si>
    <t>21:0147:000274:0001:0001:02</t>
  </si>
  <si>
    <t>052B  :791322:70:791323:10</t>
  </si>
  <si>
    <t>21:0447:000322</t>
  </si>
  <si>
    <t>21:0147:000273</t>
  </si>
  <si>
    <t>21:0147:000273:0001:0001:00</t>
  </si>
  <si>
    <t>052B  :791323:10:------:--</t>
  </si>
  <si>
    <t>21:0447:000323</t>
  </si>
  <si>
    <t>21:0147:000274:0001:0001:01</t>
  </si>
  <si>
    <t>052B  :791324:20:791323:10</t>
  </si>
  <si>
    <t>21:0447:000324</t>
  </si>
  <si>
    <t>21:0147:000274:0002:0001:00</t>
  </si>
  <si>
    <t>052B  :791325:00:------:--</t>
  </si>
  <si>
    <t>21:0447:000325</t>
  </si>
  <si>
    <t>21:0147:000275</t>
  </si>
  <si>
    <t>21:0147:000275:0001:0001:00</t>
  </si>
  <si>
    <t>052B  :791326:00:------:--</t>
  </si>
  <si>
    <t>21:0447:000326</t>
  </si>
  <si>
    <t>21:0147:000276</t>
  </si>
  <si>
    <t>21:0147:000276:0001:0001:00</t>
  </si>
  <si>
    <t>052B  :791327:00:------:--</t>
  </si>
  <si>
    <t>21:0447:000327</t>
  </si>
  <si>
    <t>21:0147:000277</t>
  </si>
  <si>
    <t>21:0147:000277:0001:0001:00</t>
  </si>
  <si>
    <t>052B  :791328:00:------:--</t>
  </si>
  <si>
    <t>21:0447:000328</t>
  </si>
  <si>
    <t>21:0147:000278</t>
  </si>
  <si>
    <t>21:0147:000278:0001:0001:00</t>
  </si>
  <si>
    <t>052B  :791329:00:------:--</t>
  </si>
  <si>
    <t>21:0447:000329</t>
  </si>
  <si>
    <t>21:0147:000279</t>
  </si>
  <si>
    <t>21:0147:000279:0001:0001:00</t>
  </si>
  <si>
    <t>052B  :791330:00:------:--</t>
  </si>
  <si>
    <t>21:0447:000330</t>
  </si>
  <si>
    <t>21:0147:000280</t>
  </si>
  <si>
    <t>21:0147:000280:0001:0001:00</t>
  </si>
  <si>
    <t>052B  :791331:9F:------:--</t>
  </si>
  <si>
    <t>21:0447:000331</t>
  </si>
  <si>
    <t>052B  :791332:00:------:--</t>
  </si>
  <si>
    <t>21:0447:000332</t>
  </si>
  <si>
    <t>21:0147:000281</t>
  </si>
  <si>
    <t>21:0147:000281:0001:0001:00</t>
  </si>
  <si>
    <t>052B  :791333:00:------:--</t>
  </si>
  <si>
    <t>21:0447:000333</t>
  </si>
  <si>
    <t>21:0147:000282</t>
  </si>
  <si>
    <t>21:0147:000282:0001:0001:00</t>
  </si>
  <si>
    <t>052B  :791334:00:------:--</t>
  </si>
  <si>
    <t>21:0447:000334</t>
  </si>
  <si>
    <t>21:0147:000283</t>
  </si>
  <si>
    <t>21:0147:000283:0001:0001:00</t>
  </si>
  <si>
    <t>052B  :791335:00:------:--</t>
  </si>
  <si>
    <t>21:0447:000335</t>
  </si>
  <si>
    <t>21:0147:000284</t>
  </si>
  <si>
    <t>21:0147:000284:0001:0001:00</t>
  </si>
  <si>
    <t>052B  :791336:00:------:--</t>
  </si>
  <si>
    <t>21:0447:000336</t>
  </si>
  <si>
    <t>21:0147:000285</t>
  </si>
  <si>
    <t>21:0147:000285:0001:0001:00</t>
  </si>
  <si>
    <t>052B  :791337:00:------:--</t>
  </si>
  <si>
    <t>21:0447:000337</t>
  </si>
  <si>
    <t>21:0147:000286</t>
  </si>
  <si>
    <t>21:0147:000286:0001:0001:00</t>
  </si>
  <si>
    <t>052B  :791338:00:------:--</t>
  </si>
  <si>
    <t>21:0447:000338</t>
  </si>
  <si>
    <t>21:0147:000287</t>
  </si>
  <si>
    <t>21:0147:000287:0001:0001:00</t>
  </si>
  <si>
    <t>052B  :791339:00:------:--</t>
  </si>
  <si>
    <t>21:0447:000339</t>
  </si>
  <si>
    <t>21:0147:000288</t>
  </si>
  <si>
    <t>21:0147:000288:0001:0001:00</t>
  </si>
  <si>
    <t>052B  :791340:00:------:--</t>
  </si>
  <si>
    <t>21:0447:000340</t>
  </si>
  <si>
    <t>21:0147:000289</t>
  </si>
  <si>
    <t>21:0147:000289:0001:0001:00</t>
  </si>
  <si>
    <t>052B  :791341:80:791346:20</t>
  </si>
  <si>
    <t>21:0447:000341</t>
  </si>
  <si>
    <t>21:0147:000292</t>
  </si>
  <si>
    <t>21:0147:000292:0002:0001:02</t>
  </si>
  <si>
    <t>052B  :791342:00:------:--</t>
  </si>
  <si>
    <t>21:0447:000342</t>
  </si>
  <si>
    <t>21:0147:000290</t>
  </si>
  <si>
    <t>21:0147:000290:0001:0001:00</t>
  </si>
  <si>
    <t>052B  :791343:70:791345:10</t>
  </si>
  <si>
    <t>21:0447:000343</t>
  </si>
  <si>
    <t>21:0147:000291</t>
  </si>
  <si>
    <t>21:0147:000291:0001:0001:00</t>
  </si>
  <si>
    <t>052B  :791344:9H:------:--</t>
  </si>
  <si>
    <t>21:0447:000344</t>
  </si>
  <si>
    <t>052B  :791345:10:------:--</t>
  </si>
  <si>
    <t>21:0447:000345</t>
  </si>
  <si>
    <t>21:0147:000292:0001:0001:00</t>
  </si>
  <si>
    <t>052B  :791346:20:791345:10</t>
  </si>
  <si>
    <t>21:0447:000346</t>
  </si>
  <si>
    <t>21:0147:000292:0002:0001:01</t>
  </si>
  <si>
    <t>052B  :791347:00:------:--</t>
  </si>
  <si>
    <t>21:0447:000347</t>
  </si>
  <si>
    <t>21:0147:000293</t>
  </si>
  <si>
    <t>21:0147:000293:0001:0001:00</t>
  </si>
  <si>
    <t>052B  :791348:00:------:--</t>
  </si>
  <si>
    <t>21:0447:000348</t>
  </si>
  <si>
    <t>21:0147:000294</t>
  </si>
  <si>
    <t>21:0147:000294:0001:0001:00</t>
  </si>
  <si>
    <t>052B  :791349:00:------:--</t>
  </si>
  <si>
    <t>21:0447:000349</t>
  </si>
  <si>
    <t>21:0147:000295</t>
  </si>
  <si>
    <t>21:0147:000295:0001:0001:00</t>
  </si>
  <si>
    <t>052B  :791350:00:------:--</t>
  </si>
  <si>
    <t>21:0447:000350</t>
  </si>
  <si>
    <t>21:0147:000296</t>
  </si>
  <si>
    <t>21:0147:000296:0001:0001:00</t>
  </si>
  <si>
    <t>052B  :791351:00:------:--</t>
  </si>
  <si>
    <t>21:0447:000351</t>
  </si>
  <si>
    <t>21:0147:000297</t>
  </si>
  <si>
    <t>21:0147:000297:0001:0001:00</t>
  </si>
  <si>
    <t>052B  :791352:00:------:--</t>
  </si>
  <si>
    <t>21:0447:000352</t>
  </si>
  <si>
    <t>21:0147:000298</t>
  </si>
  <si>
    <t>21:0147:000298:0001:0001:00</t>
  </si>
  <si>
    <t>052B  :791353:00:------:--</t>
  </si>
  <si>
    <t>21:0447:000353</t>
  </si>
  <si>
    <t>21:0147:000299</t>
  </si>
  <si>
    <t>21:0147:000299:0001:0001:00</t>
  </si>
  <si>
    <t>052B  :791354:00:------:--</t>
  </si>
  <si>
    <t>21:0447:000354</t>
  </si>
  <si>
    <t>21:0147:000300</t>
  </si>
  <si>
    <t>21:0147:000300:0001:0001:00</t>
  </si>
  <si>
    <t>052B  :791355:00:------:--</t>
  </si>
  <si>
    <t>21:0447:000355</t>
  </si>
  <si>
    <t>21:0147:000301</t>
  </si>
  <si>
    <t>21:0147:000301:0001:0001:00</t>
  </si>
  <si>
    <t>052B  :791356:00:------:--</t>
  </si>
  <si>
    <t>21:0447:000356</t>
  </si>
  <si>
    <t>21:0147:000302</t>
  </si>
  <si>
    <t>21:0147:000302:0001:0001:00</t>
  </si>
  <si>
    <t>052B  :791357:00:------:--</t>
  </si>
  <si>
    <t>21:0447:000357</t>
  </si>
  <si>
    <t>21:0147:000303</t>
  </si>
  <si>
    <t>21:0147:000303:0001:0001:00</t>
  </si>
  <si>
    <t>052B  :791358:00:------:--</t>
  </si>
  <si>
    <t>21:0447:000358</t>
  </si>
  <si>
    <t>21:0147:000304</t>
  </si>
  <si>
    <t>21:0147:000304:0001:0001:00</t>
  </si>
  <si>
    <t>052B  :791359:00:------:--</t>
  </si>
  <si>
    <t>21:0447:000359</t>
  </si>
  <si>
    <t>21:0147:000305</t>
  </si>
  <si>
    <t>21:0147:000305:0001:0001:00</t>
  </si>
  <si>
    <t>052B  :791360:00:------:--</t>
  </si>
  <si>
    <t>21:0447:000360</t>
  </si>
  <si>
    <t>21:0147:000306</t>
  </si>
  <si>
    <t>21:0147:000306:0001:0001:00</t>
  </si>
  <si>
    <t>052B  :791361:80:791366:10</t>
  </si>
  <si>
    <t>21:0447:000361</t>
  </si>
  <si>
    <t>21:0147:000311</t>
  </si>
  <si>
    <t>21:0147:000311:0001:0001:02</t>
  </si>
  <si>
    <t>052B  :791362:00:------:--</t>
  </si>
  <si>
    <t>21:0447:000362</t>
  </si>
  <si>
    <t>21:0147:000307</t>
  </si>
  <si>
    <t>21:0147:000307:0001:0001:00</t>
  </si>
  <si>
    <t>052B  :791363:00:------:--</t>
  </si>
  <si>
    <t>21:0447:000363</t>
  </si>
  <si>
    <t>21:0147:000308</t>
  </si>
  <si>
    <t>21:0147:000308:0001:0001:00</t>
  </si>
  <si>
    <t>052B  :791364:00:------:--</t>
  </si>
  <si>
    <t>21:0447:000364</t>
  </si>
  <si>
    <t>21:0147:000309</t>
  </si>
  <si>
    <t>21:0147:000309:0001:0001:00</t>
  </si>
  <si>
    <t>052B  :791365:70:791366:10</t>
  </si>
  <si>
    <t>21:0447:000365</t>
  </si>
  <si>
    <t>21:0147:000310</t>
  </si>
  <si>
    <t>21:0147:000310:0001:0001:00</t>
  </si>
  <si>
    <t>052B  :791366:10:------:--</t>
  </si>
  <si>
    <t>21:0447:000366</t>
  </si>
  <si>
    <t>21:0147:000311:0001:0001:01</t>
  </si>
  <si>
    <t>052B  :791367:20:791366:10</t>
  </si>
  <si>
    <t>21:0447:000367</t>
  </si>
  <si>
    <t>21:0147:000311:0002:0001:00</t>
  </si>
  <si>
    <t>052B  :791368:00:------:--</t>
  </si>
  <si>
    <t>21:0447:000368</t>
  </si>
  <si>
    <t>21:0147:000312</t>
  </si>
  <si>
    <t>21:0147:000312:0001:0001:00</t>
  </si>
  <si>
    <t>052B  :791369:00:------:--</t>
  </si>
  <si>
    <t>21:0447:000369</t>
  </si>
  <si>
    <t>21:0147:000313</t>
  </si>
  <si>
    <t>21:0147:000313:0001:0001:00</t>
  </si>
  <si>
    <t>052B  :791370:00:------:--</t>
  </si>
  <si>
    <t>21:0447:000370</t>
  </si>
  <si>
    <t>21:0147:000314</t>
  </si>
  <si>
    <t>21:0147:000314:0001:0001:00</t>
  </si>
  <si>
    <t>052B  :791371:00:------:--</t>
  </si>
  <si>
    <t>21:0447:000371</t>
  </si>
  <si>
    <t>21:0147:000315</t>
  </si>
  <si>
    <t>21:0147:000315:0001:0001:00</t>
  </si>
  <si>
    <t>052B  :791372:00:------:--</t>
  </si>
  <si>
    <t>21:0447:000372</t>
  </si>
  <si>
    <t>21:0147:000316</t>
  </si>
  <si>
    <t>21:0147:000316:0001:0001:00</t>
  </si>
  <si>
    <t>052B  :791373:9U:------:--</t>
  </si>
  <si>
    <t>21:0447:000373</t>
  </si>
  <si>
    <t>052B  :791374:00:------:--</t>
  </si>
  <si>
    <t>21:0447:000374</t>
  </si>
  <si>
    <t>21:0147:000317</t>
  </si>
  <si>
    <t>21:0147:000317:0001:0001:00</t>
  </si>
  <si>
    <t>052B  :791375:00:------:--</t>
  </si>
  <si>
    <t>21:0447:000375</t>
  </si>
  <si>
    <t>21:0147:000318</t>
  </si>
  <si>
    <t>21:0147:000318:0001:0001:00</t>
  </si>
  <si>
    <t>052B  :791376:00:------:--</t>
  </si>
  <si>
    <t>21:0447:000376</t>
  </si>
  <si>
    <t>21:0147:000319</t>
  </si>
  <si>
    <t>21:0147:000319:0001:0001:00</t>
  </si>
  <si>
    <t>052B  :791377:00:------:--</t>
  </si>
  <si>
    <t>21:0447:000377</t>
  </si>
  <si>
    <t>21:0147:000320</t>
  </si>
  <si>
    <t>21:0147:000320:0001:0001:00</t>
  </si>
  <si>
    <t>052B  :791378:00:------:--</t>
  </si>
  <si>
    <t>21:0447:000378</t>
  </si>
  <si>
    <t>21:0147:000321</t>
  </si>
  <si>
    <t>21:0147:000321:0001:0001:00</t>
  </si>
  <si>
    <t>052B  :791379:00:------:--</t>
  </si>
  <si>
    <t>21:0447:000379</t>
  </si>
  <si>
    <t>21:0147:000322</t>
  </si>
  <si>
    <t>21:0147:000322:0001:0001:00</t>
  </si>
  <si>
    <t>052B  :791380:00:------:--</t>
  </si>
  <si>
    <t>21:0447:000380</t>
  </si>
  <si>
    <t>21:0147:000323</t>
  </si>
  <si>
    <t>21:0147:000323:0001:0001:00</t>
  </si>
  <si>
    <t>052B  :791381:80:791389:10</t>
  </si>
  <si>
    <t>21:0447:000381</t>
  </si>
  <si>
    <t>21:0147:000331</t>
  </si>
  <si>
    <t>21:0147:000331:0001:0001:02</t>
  </si>
  <si>
    <t>052B  :791382:00:------:--</t>
  </si>
  <si>
    <t>21:0447:000382</t>
  </si>
  <si>
    <t>21:0147:000324</t>
  </si>
  <si>
    <t>21:0147:000324:0001:0001:00</t>
  </si>
  <si>
    <t>052B  :791383:00:------:--</t>
  </si>
  <si>
    <t>21:0447:000383</t>
  </si>
  <si>
    <t>21:0147:000325</t>
  </si>
  <si>
    <t>21:0147:000325:0001:0001:00</t>
  </si>
  <si>
    <t>052B  :791384:00:------:--</t>
  </si>
  <si>
    <t>21:0447:000384</t>
  </si>
  <si>
    <t>21:0147:000326</t>
  </si>
  <si>
    <t>21:0147:000326:0001:0001:00</t>
  </si>
  <si>
    <t>052B  :791385:00:------:--</t>
  </si>
  <si>
    <t>21:0447:000385</t>
  </si>
  <si>
    <t>21:0147:000327</t>
  </si>
  <si>
    <t>21:0147:000327:0001:0001:00</t>
  </si>
  <si>
    <t>052B  :791386:00:------:--</t>
  </si>
  <si>
    <t>21:0447:000386</t>
  </si>
  <si>
    <t>21:0147:000328</t>
  </si>
  <si>
    <t>21:0147:000328:0001:0001:00</t>
  </si>
  <si>
    <t>052B  :791387:00:------:--</t>
  </si>
  <si>
    <t>21:0447:000387</t>
  </si>
  <si>
    <t>21:0147:000329</t>
  </si>
  <si>
    <t>21:0147:000329:0001:0001:00</t>
  </si>
  <si>
    <t>052B  :791388:70:791389:10</t>
  </si>
  <si>
    <t>21:0447:000388</t>
  </si>
  <si>
    <t>21:0147:000330</t>
  </si>
  <si>
    <t>21:0147:000330:0001:0001:00</t>
  </si>
  <si>
    <t>052B  :791389:10:------:--</t>
  </si>
  <si>
    <t>21:0447:000389</t>
  </si>
  <si>
    <t>21:0147:000331:0001:0001:01</t>
  </si>
  <si>
    <t>052B  :791390:20:791389:10</t>
  </si>
  <si>
    <t>21:0447:000390</t>
  </si>
  <si>
    <t>21:0147:000331:0002:0001:00</t>
  </si>
  <si>
    <t>052B  :791391:00:------:--</t>
  </si>
  <si>
    <t>21:0447:000391</t>
  </si>
  <si>
    <t>21:0147:000332</t>
  </si>
  <si>
    <t>21:0147:000332:0001:0001:00</t>
  </si>
  <si>
    <t>052B  :791392:00:------:--</t>
  </si>
  <si>
    <t>21:0447:000392</t>
  </si>
  <si>
    <t>21:0147:000333</t>
  </si>
  <si>
    <t>21:0147:000333:0001:0001:00</t>
  </si>
  <si>
    <t>052B  :791393:00:------:--</t>
  </si>
  <si>
    <t>21:0447:000393</t>
  </si>
  <si>
    <t>21:0147:000334</t>
  </si>
  <si>
    <t>21:0147:000334:0001:0001:00</t>
  </si>
  <si>
    <t>052B  :791394:9H:------:--</t>
  </si>
  <si>
    <t>21:0447:000394</t>
  </si>
  <si>
    <t>052B  :791395:00:------:--</t>
  </si>
  <si>
    <t>21:0447:000395</t>
  </si>
  <si>
    <t>21:0147:000335</t>
  </si>
  <si>
    <t>21:0147:000335:0001:0001:00</t>
  </si>
  <si>
    <t>052B  :791396:00:------:--</t>
  </si>
  <si>
    <t>21:0447:000396</t>
  </si>
  <si>
    <t>21:0147:000336</t>
  </si>
  <si>
    <t>21:0147:000336:0001:0001:00</t>
  </si>
  <si>
    <t>052B  :791397:00:------:--</t>
  </si>
  <si>
    <t>21:0447:000397</t>
  </si>
  <si>
    <t>21:0147:000337</t>
  </si>
  <si>
    <t>21:0147:000337:0001:0001:00</t>
  </si>
  <si>
    <t>052B  :791398:00:------:--</t>
  </si>
  <si>
    <t>21:0447:000398</t>
  </si>
  <si>
    <t>21:0147:000338</t>
  </si>
  <si>
    <t>21:0147:000338:0001:0001:00</t>
  </si>
  <si>
    <t>052B  :791399:00:------:--</t>
  </si>
  <si>
    <t>21:0447:000399</t>
  </si>
  <si>
    <t>21:0147:000339</t>
  </si>
  <si>
    <t>21:0147:000339:0001:0001:00</t>
  </si>
  <si>
    <t>052B  :791400:00:------:--</t>
  </si>
  <si>
    <t>21:0447:000400</t>
  </si>
  <si>
    <t>21:0147:000340</t>
  </si>
  <si>
    <t>21:0147:000340:0001:0001:00</t>
  </si>
  <si>
    <t>052B  :791401:80:791404:10</t>
  </si>
  <si>
    <t>21:0447:000401</t>
  </si>
  <si>
    <t>21:0147:000343</t>
  </si>
  <si>
    <t>21:0147:000343:0001:0001:02</t>
  </si>
  <si>
    <t>052B  :791402:00:------:--</t>
  </si>
  <si>
    <t>21:0447:000402</t>
  </si>
  <si>
    <t>21:0147:000341</t>
  </si>
  <si>
    <t>21:0147:000341:0001:0001:00</t>
  </si>
  <si>
    <t>052B  :791403:70:791404:10</t>
  </si>
  <si>
    <t>21:0447:000403</t>
  </si>
  <si>
    <t>21:0147:000342</t>
  </si>
  <si>
    <t>21:0147:000342:0001:0001:00</t>
  </si>
  <si>
    <t>052B  :791404:10:------:--</t>
  </si>
  <si>
    <t>21:0447:000404</t>
  </si>
  <si>
    <t>21:0147:000343:0001:0001:01</t>
  </si>
  <si>
    <t>052B  :791405:20:791404:10</t>
  </si>
  <si>
    <t>21:0447:000405</t>
  </si>
  <si>
    <t>21:0147:000343:0002:0001:00</t>
  </si>
  <si>
    <t>052B  :791406:00:------:--</t>
  </si>
  <si>
    <t>21:0447:000406</t>
  </si>
  <si>
    <t>21:0147:000344</t>
  </si>
  <si>
    <t>21:0147:000344:0001:0001:00</t>
  </si>
  <si>
    <t>052B  :791407:00:------:--</t>
  </si>
  <si>
    <t>21:0447:000407</t>
  </si>
  <si>
    <t>21:0147:000345</t>
  </si>
  <si>
    <t>21:0147:000345:0001:0001:00</t>
  </si>
  <si>
    <t>052B  :791408:00:------:--</t>
  </si>
  <si>
    <t>21:0447:000408</t>
  </si>
  <si>
    <t>21:0147:000346</t>
  </si>
  <si>
    <t>21:0147:000346:0001:0001:00</t>
  </si>
  <si>
    <t>052B  :791409:00:------:--</t>
  </si>
  <si>
    <t>21:0447:000409</t>
  </si>
  <si>
    <t>21:0147:000347</t>
  </si>
  <si>
    <t>21:0147:000347:0001:0001:00</t>
  </si>
  <si>
    <t>052B  :791410:00:------:--</t>
  </si>
  <si>
    <t>21:0447:000410</t>
  </si>
  <si>
    <t>21:0147:000348</t>
  </si>
  <si>
    <t>21:0147:000348:0001:0001:00</t>
  </si>
  <si>
    <t>052B  :791411:00:------:--</t>
  </si>
  <si>
    <t>21:0447:000411</t>
  </si>
  <si>
    <t>21:0147:000349</t>
  </si>
  <si>
    <t>21:0147:000349:0001:0001:00</t>
  </si>
  <si>
    <t>052B  :791412:00:------:--</t>
  </si>
  <si>
    <t>21:0447:000412</t>
  </si>
  <si>
    <t>21:0147:000350</t>
  </si>
  <si>
    <t>21:0147:000350:0001:0001:00</t>
  </si>
  <si>
    <t>052B  :791413:00:------:--</t>
  </si>
  <si>
    <t>21:0447:000413</t>
  </si>
  <si>
    <t>21:0147:000351</t>
  </si>
  <si>
    <t>21:0147:000351:0001:0001:00</t>
  </si>
  <si>
    <t>052B  :791414:00:------:--</t>
  </si>
  <si>
    <t>21:0447:000414</t>
  </si>
  <si>
    <t>21:0147:000352</t>
  </si>
  <si>
    <t>21:0147:000352:0001:0001:00</t>
  </si>
  <si>
    <t>052B  :791415:00:------:--</t>
  </si>
  <si>
    <t>21:0447:000415</t>
  </si>
  <si>
    <t>21:0147:000353</t>
  </si>
  <si>
    <t>21:0147:000353:0001:0001:00</t>
  </si>
  <si>
    <t>052B  :791416:9H:------:--</t>
  </si>
  <si>
    <t>21:0447:000416</t>
  </si>
  <si>
    <t>052B  :791417:00:------:--</t>
  </si>
  <si>
    <t>21:0447:000417</t>
  </si>
  <si>
    <t>21:0147:000354</t>
  </si>
  <si>
    <t>21:0147:000354:0001:0001:00</t>
  </si>
  <si>
    <t>052B  :791418:00:------:--</t>
  </si>
  <si>
    <t>21:0447:000418</t>
  </si>
  <si>
    <t>21:0147:000355</t>
  </si>
  <si>
    <t>21:0147:000355:0001:0001:00</t>
  </si>
  <si>
    <t>052B  :791419:00:------:--</t>
  </si>
  <si>
    <t>21:0447:000419</t>
  </si>
  <si>
    <t>21:0147:000356</t>
  </si>
  <si>
    <t>21:0147:000356:0001:0001:00</t>
  </si>
  <si>
    <t>052B  :791420:00:------:--</t>
  </si>
  <si>
    <t>21:0447:000420</t>
  </si>
  <si>
    <t>21:0147:000357</t>
  </si>
  <si>
    <t>21:0147:000357:0001:0001:00</t>
  </si>
  <si>
    <t>052B  :791421:80:791423:10</t>
  </si>
  <si>
    <t>21:0447:000421</t>
  </si>
  <si>
    <t>21:0147:000359</t>
  </si>
  <si>
    <t>21:0147:000359:0001:0001:02</t>
  </si>
  <si>
    <t>052B  :791422:70:791423:10</t>
  </si>
  <si>
    <t>21:0447:000422</t>
  </si>
  <si>
    <t>21:0147:000358</t>
  </si>
  <si>
    <t>21:0147:000358:0001:0001:00</t>
  </si>
  <si>
    <t>052B  :791423:10:------:--</t>
  </si>
  <si>
    <t>21:0447:000423</t>
  </si>
  <si>
    <t>21:0147:000359:0001:0001:01</t>
  </si>
  <si>
    <t>052B  :791424:20:791423:10</t>
  </si>
  <si>
    <t>21:0447:000424</t>
  </si>
  <si>
    <t>21:0147:000359:0002:0001:00</t>
  </si>
  <si>
    <t>052B  :791425:00:------:--</t>
  </si>
  <si>
    <t>21:0447:000425</t>
  </si>
  <si>
    <t>21:0147:000360</t>
  </si>
  <si>
    <t>21:0147:000360:0001:0001:00</t>
  </si>
  <si>
    <t>052B  :791426:00:------:--</t>
  </si>
  <si>
    <t>21:0447:000426</t>
  </si>
  <si>
    <t>21:0147:000361</t>
  </si>
  <si>
    <t>21:0147:000361:0001:0001:00</t>
  </si>
  <si>
    <t>052B  :791427:00:------:--</t>
  </si>
  <si>
    <t>21:0447:000427</t>
  </si>
  <si>
    <t>21:0147:000362</t>
  </si>
  <si>
    <t>21:0147:000362:0001:0001:00</t>
  </si>
  <si>
    <t>052B  :791428:00:------:--</t>
  </si>
  <si>
    <t>21:0447:000428</t>
  </si>
  <si>
    <t>21:0147:000363</t>
  </si>
  <si>
    <t>21:0147:000363:0001:0001:00</t>
  </si>
  <si>
    <t>052B  :791429:00:------:--</t>
  </si>
  <si>
    <t>21:0447:000429</t>
  </si>
  <si>
    <t>21:0147:000364</t>
  </si>
  <si>
    <t>21:0147:000364:0001:0001:00</t>
  </si>
  <si>
    <t>052B  :791430:00:------:--</t>
  </si>
  <si>
    <t>21:0447:000430</t>
  </si>
  <si>
    <t>21:0147:000365</t>
  </si>
  <si>
    <t>21:0147:000365:0001:0001:00</t>
  </si>
  <si>
    <t>052B  :791431:00:------:--</t>
  </si>
  <si>
    <t>21:0447:000431</t>
  </si>
  <si>
    <t>21:0147:000366</t>
  </si>
  <si>
    <t>21:0147:000366:0001:0001:00</t>
  </si>
  <si>
    <t>052B  :791432:00:------:--</t>
  </si>
  <si>
    <t>21:0447:000432</t>
  </si>
  <si>
    <t>21:0147:000367</t>
  </si>
  <si>
    <t>21:0147:000367:0001:0001:00</t>
  </si>
  <si>
    <t>052B  :791433:00:------:--</t>
  </si>
  <si>
    <t>21:0447:000433</t>
  </si>
  <si>
    <t>21:0147:000368</t>
  </si>
  <si>
    <t>21:0147:000368:0001:0001:00</t>
  </si>
  <si>
    <t>052B  :791434:00:------:--</t>
  </si>
  <si>
    <t>21:0447:000434</t>
  </si>
  <si>
    <t>21:0147:000369</t>
  </si>
  <si>
    <t>21:0147:000369:0001:0001:00</t>
  </si>
  <si>
    <t>052B  :791435:00:------:--</t>
  </si>
  <si>
    <t>21:0447:000435</t>
  </si>
  <si>
    <t>21:0147:000370</t>
  </si>
  <si>
    <t>21:0147:000370:0001:0001:00</t>
  </si>
  <si>
    <t>052B  :791436:00:------:--</t>
  </si>
  <si>
    <t>21:0447:000436</t>
  </si>
  <si>
    <t>21:0147:000371</t>
  </si>
  <si>
    <t>21:0147:000371:0001:0001:00</t>
  </si>
  <si>
    <t>052B  :791437:00:------:--</t>
  </si>
  <si>
    <t>21:0447:000437</t>
  </si>
  <si>
    <t>21:0147:000372</t>
  </si>
  <si>
    <t>21:0147:000372:0001:0001:00</t>
  </si>
  <si>
    <t>052B  :791438:00:------:--</t>
  </si>
  <si>
    <t>21:0447:000438</t>
  </si>
  <si>
    <t>21:0147:000373</t>
  </si>
  <si>
    <t>21:0147:000373:0001:0001:00</t>
  </si>
  <si>
    <t>052B  :791439:9H:------:--</t>
  </si>
  <si>
    <t>21:0447:000439</t>
  </si>
  <si>
    <t>052B  :791440:00:------:--</t>
  </si>
  <si>
    <t>21:0447:000440</t>
  </si>
  <si>
    <t>21:0147:000374</t>
  </si>
  <si>
    <t>21:0147:000374:0001:0001:00</t>
  </si>
  <si>
    <t>052B  :791441:80:791445:20</t>
  </si>
  <si>
    <t>21:0447:000441</t>
  </si>
  <si>
    <t>21:0147:000376</t>
  </si>
  <si>
    <t>21:0147:000376:0002:0001:02</t>
  </si>
  <si>
    <t>052B  :791442:9F:------:--</t>
  </si>
  <si>
    <t>21:0447:000442</t>
  </si>
  <si>
    <t>052B  :791443:70:791444:10</t>
  </si>
  <si>
    <t>21:0447:000443</t>
  </si>
  <si>
    <t>21:0147:000375</t>
  </si>
  <si>
    <t>21:0147:000375:0001:0001:00</t>
  </si>
  <si>
    <t>052B  :791444:10:------:--</t>
  </si>
  <si>
    <t>21:0447:000444</t>
  </si>
  <si>
    <t>21:0147:000376:0001:0001:00</t>
  </si>
  <si>
    <t>052B  :791445:20:791444:10</t>
  </si>
  <si>
    <t>21:0447:000445</t>
  </si>
  <si>
    <t>21:0147:000376:0002:0001:01</t>
  </si>
  <si>
    <t>052B  :791446:00:------:--</t>
  </si>
  <si>
    <t>21:0447:000446</t>
  </si>
  <si>
    <t>21:0147:000377</t>
  </si>
  <si>
    <t>21:0147:000377:0001:0001:00</t>
  </si>
  <si>
    <t>052B  :791447:00:------:--</t>
  </si>
  <si>
    <t>21:0447:000447</t>
  </si>
  <si>
    <t>21:0147:000378</t>
  </si>
  <si>
    <t>21:0147:000378:0001:0001:00</t>
  </si>
  <si>
    <t>052B  :791448:00:------:--</t>
  </si>
  <si>
    <t>21:0447:000448</t>
  </si>
  <si>
    <t>21:0147:000379</t>
  </si>
  <si>
    <t>21:0147:000379:0001:0001:00</t>
  </si>
  <si>
    <t>052B  :791449:00:------:--</t>
  </si>
  <si>
    <t>21:0447:000449</t>
  </si>
  <si>
    <t>21:0147:000380</t>
  </si>
  <si>
    <t>21:0147:000380:0001:0001:00</t>
  </si>
  <si>
    <t>052B  :791450:00:------:--</t>
  </si>
  <si>
    <t>21:0447:000450</t>
  </si>
  <si>
    <t>21:0147:000381</t>
  </si>
  <si>
    <t>21:0147:000381:0001:0001:00</t>
  </si>
  <si>
    <t>052B  :791451:00:------:--</t>
  </si>
  <si>
    <t>21:0447:000451</t>
  </si>
  <si>
    <t>21:0147:000382</t>
  </si>
  <si>
    <t>21:0147:000382:0001:0001:00</t>
  </si>
  <si>
    <t>052B  :791452:00:------:--</t>
  </si>
  <si>
    <t>21:0447:000452</t>
  </si>
  <si>
    <t>21:0147:000383</t>
  </si>
  <si>
    <t>21:0147:000383:0001:0001:00</t>
  </si>
  <si>
    <t>052B  :791453:00:------:--</t>
  </si>
  <si>
    <t>21:0447:000453</t>
  </si>
  <si>
    <t>21:0147:000384</t>
  </si>
  <si>
    <t>21:0147:000384:0001:0001:00</t>
  </si>
  <si>
    <t>052B  :791454:00:------:--</t>
  </si>
  <si>
    <t>21:0447:000454</t>
  </si>
  <si>
    <t>21:0147:000385</t>
  </si>
  <si>
    <t>21:0147:000385:0001:0001:00</t>
  </si>
  <si>
    <t>052B  :791455:00:------:--</t>
  </si>
  <si>
    <t>21:0447:000455</t>
  </si>
  <si>
    <t>21:0147:000386</t>
  </si>
  <si>
    <t>21:0147:000386:0001:0001:00</t>
  </si>
  <si>
    <t>052B  :791456:00:------:--</t>
  </si>
  <si>
    <t>21:0447:000456</t>
  </si>
  <si>
    <t>21:0147:000387</t>
  </si>
  <si>
    <t>21:0147:000387:0001:0001:00</t>
  </si>
  <si>
    <t>052B  :791457:00:------:--</t>
  </si>
  <si>
    <t>21:0447:000457</t>
  </si>
  <si>
    <t>21:0147:000388</t>
  </si>
  <si>
    <t>21:0147:000388:0001:0001:00</t>
  </si>
  <si>
    <t>052B  :791458:00:------:--</t>
  </si>
  <si>
    <t>21:0447:000458</t>
  </si>
  <si>
    <t>21:0147:000389</t>
  </si>
  <si>
    <t>21:0147:000389:0001:0001:00</t>
  </si>
  <si>
    <t>052B  :791459:00:------:--</t>
  </si>
  <si>
    <t>21:0447:000459</t>
  </si>
  <si>
    <t>21:0147:000390</t>
  </si>
  <si>
    <t>21:0147:000390:0001:0001:00</t>
  </si>
  <si>
    <t>052B  :791460:00:------:--</t>
  </si>
  <si>
    <t>21:0447:000460</t>
  </si>
  <si>
    <t>21:0147:000391</t>
  </si>
  <si>
    <t>21:0147:000391:0001:0001:00</t>
  </si>
  <si>
    <t>052B  :791461:80:791465:20</t>
  </si>
  <si>
    <t>21:0447:000461</t>
  </si>
  <si>
    <t>21:0147:000394</t>
  </si>
  <si>
    <t>21:0147:000394:0002:0001:02</t>
  </si>
  <si>
    <t>052B  :791462:00:------:--</t>
  </si>
  <si>
    <t>21:0447:000462</t>
  </si>
  <si>
    <t>21:0147:000392</t>
  </si>
  <si>
    <t>21:0147:000392:0001:0001:00</t>
  </si>
  <si>
    <t>052B  :791463:70:791464:10</t>
  </si>
  <si>
    <t>21:0447:000463</t>
  </si>
  <si>
    <t>21:0147:000393</t>
  </si>
  <si>
    <t>21:0147:000393:0001:0001:00</t>
  </si>
  <si>
    <t>052B  :791464:10:------:--</t>
  </si>
  <si>
    <t>21:0447:000464</t>
  </si>
  <si>
    <t>21:0147:000394:0001:0001:00</t>
  </si>
  <si>
    <t>052B  :791465:20:791464:10</t>
  </si>
  <si>
    <t>21:0447:000465</t>
  </si>
  <si>
    <t>21:0147:000394:0002:0001:01</t>
  </si>
  <si>
    <t>052B  :791466:9F:------:--</t>
  </si>
  <si>
    <t>21:0447:000466</t>
  </si>
  <si>
    <t>052B  :791467:00:------:--</t>
  </si>
  <si>
    <t>21:0447:000467</t>
  </si>
  <si>
    <t>21:0147:000395</t>
  </si>
  <si>
    <t>21:0147:000395:0001:0001:00</t>
  </si>
  <si>
    <t>052B  :791468:00:------:--</t>
  </si>
  <si>
    <t>21:0447:000468</t>
  </si>
  <si>
    <t>21:0147:000396</t>
  </si>
  <si>
    <t>21:0147:000396:0001:0001:00</t>
  </si>
  <si>
    <t>052B  :791469:00:------:--</t>
  </si>
  <si>
    <t>21:0447:000469</t>
  </si>
  <si>
    <t>21:0147:000397</t>
  </si>
  <si>
    <t>21:0147:000397:0001:0001:00</t>
  </si>
  <si>
    <t>052B  :791470:00:------:--</t>
  </si>
  <si>
    <t>21:0447:000470</t>
  </si>
  <si>
    <t>21:0147:000398</t>
  </si>
  <si>
    <t>21:0147:000398:0001:0001:00</t>
  </si>
  <si>
    <t>052B  :791471:00:------:--</t>
  </si>
  <si>
    <t>21:0447:000471</t>
  </si>
  <si>
    <t>21:0147:000399</t>
  </si>
  <si>
    <t>21:0147:000399:0001:0001:00</t>
  </si>
  <si>
    <t>052B  :791472:00:------:--</t>
  </si>
  <si>
    <t>21:0447:000472</t>
  </si>
  <si>
    <t>21:0147:000400</t>
  </si>
  <si>
    <t>21:0147:000400:0001:0001:00</t>
  </si>
  <si>
    <t>052B  :791473:00:------:--</t>
  </si>
  <si>
    <t>21:0447:000473</t>
  </si>
  <si>
    <t>21:0147:000401</t>
  </si>
  <si>
    <t>21:0147:000401:0001:0001:00</t>
  </si>
  <si>
    <t>052B  :791474:00:------:--</t>
  </si>
  <si>
    <t>21:0447:000474</t>
  </si>
  <si>
    <t>21:0147:000402</t>
  </si>
  <si>
    <t>21:0147:000402:0001:0001:00</t>
  </si>
  <si>
    <t>052B  :791475:00:------:--</t>
  </si>
  <si>
    <t>21:0447:000475</t>
  </si>
  <si>
    <t>21:0147:000403</t>
  </si>
  <si>
    <t>21:0147:000403:0001:0001:00</t>
  </si>
  <si>
    <t>052B  :791476:00:------:--</t>
  </si>
  <si>
    <t>21:0447:000476</t>
  </si>
  <si>
    <t>21:0147:000404</t>
  </si>
  <si>
    <t>21:0147:000404:0001:0001:00</t>
  </si>
  <si>
    <t>052B  :791477:00:------:--</t>
  </si>
  <si>
    <t>21:0447:000477</t>
  </si>
  <si>
    <t>21:0147:000405</t>
  </si>
  <si>
    <t>21:0147:000405:0001:0001:00</t>
  </si>
  <si>
    <t>052B  :791478:00:------:--</t>
  </si>
  <si>
    <t>21:0447:000478</t>
  </si>
  <si>
    <t>21:0147:000406</t>
  </si>
  <si>
    <t>21:0147:000406:0001:0001:00</t>
  </si>
  <si>
    <t>052B  :791479:00:------:--</t>
  </si>
  <si>
    <t>21:0447:000479</t>
  </si>
  <si>
    <t>21:0147:000407</t>
  </si>
  <si>
    <t>21:0147:000407:0001:0001:00</t>
  </si>
  <si>
    <t>052B  :791480:00:------:--</t>
  </si>
  <si>
    <t>21:0447:000480</t>
  </si>
  <si>
    <t>21:0147:000408</t>
  </si>
  <si>
    <t>21:0147:000408:0001:0001:00</t>
  </si>
  <si>
    <t>052B  :791481:80:791484:20</t>
  </si>
  <si>
    <t>21:0447:000481</t>
  </si>
  <si>
    <t>21:0147:000410</t>
  </si>
  <si>
    <t>21:0147:000410:0002:0001:02</t>
  </si>
  <si>
    <t>052B  :791482:70:791483:10</t>
  </si>
  <si>
    <t>21:0447:000482</t>
  </si>
  <si>
    <t>21:0147:000409</t>
  </si>
  <si>
    <t>21:0147:000409:0001:0001:00</t>
  </si>
  <si>
    <t>052B  :791483:10:------:--</t>
  </si>
  <si>
    <t>21:0447:000483</t>
  </si>
  <si>
    <t>21:0147:000410:0001:0001:00</t>
  </si>
  <si>
    <t>052B  :791484:20:791483:10</t>
  </si>
  <si>
    <t>21:0447:000484</t>
  </si>
  <si>
    <t>21:0147:000410:0002:0001:01</t>
  </si>
  <si>
    <t>052B  :791485:00:------:--</t>
  </si>
  <si>
    <t>21:0447:000485</t>
  </si>
  <si>
    <t>21:0147:000411</t>
  </si>
  <si>
    <t>21:0147:000411:0001:0001:00</t>
  </si>
  <si>
    <t>052B  :791486:00:------:--</t>
  </si>
  <si>
    <t>21:0447:000486</t>
  </si>
  <si>
    <t>21:0147:000412</t>
  </si>
  <si>
    <t>21:0147:000412:0001:0001:00</t>
  </si>
  <si>
    <t>052B  :791487:00:------:--</t>
  </si>
  <si>
    <t>21:0447:000487</t>
  </si>
  <si>
    <t>21:0147:000413</t>
  </si>
  <si>
    <t>21:0147:000413:0001:0001:00</t>
  </si>
  <si>
    <t>052B  :791488:00:------:--</t>
  </si>
  <si>
    <t>21:0447:000488</t>
  </si>
  <si>
    <t>21:0147:000414</t>
  </si>
  <si>
    <t>21:0147:000414:0001:0001:00</t>
  </si>
  <si>
    <t>052B  :791489:00:------:--</t>
  </si>
  <si>
    <t>21:0447:000489</t>
  </si>
  <si>
    <t>21:0147:000415</t>
  </si>
  <si>
    <t>21:0147:000415:0001:0001:00</t>
  </si>
  <si>
    <t>052B  :791490:00:------:--</t>
  </si>
  <si>
    <t>21:0447:000490</t>
  </si>
  <si>
    <t>21:0147:000416</t>
  </si>
  <si>
    <t>21:0147:000416:0001:0001:00</t>
  </si>
  <si>
    <t>052B  :791491:9U:------:--</t>
  </si>
  <si>
    <t>21:0447:000491</t>
  </si>
  <si>
    <t>052B  :791492:00:------:--</t>
  </si>
  <si>
    <t>21:0447:000492</t>
  </si>
  <si>
    <t>21:0147:000417</t>
  </si>
  <si>
    <t>21:0147:000417:0001:0001:00</t>
  </si>
  <si>
    <t>052B  :791493:00:------:--</t>
  </si>
  <si>
    <t>21:0447:000493</t>
  </si>
  <si>
    <t>21:0147:000418</t>
  </si>
  <si>
    <t>21:0147:000418:0001:0001:00</t>
  </si>
  <si>
    <t>052B  :791494:00:------:--</t>
  </si>
  <si>
    <t>21:0447:000494</t>
  </si>
  <si>
    <t>21:0147:000419</t>
  </si>
  <si>
    <t>21:0147:000419:0001:0001:00</t>
  </si>
  <si>
    <t>052B  :791495:00:------:--</t>
  </si>
  <si>
    <t>21:0447:000495</t>
  </si>
  <si>
    <t>21:0147:000420</t>
  </si>
  <si>
    <t>21:0147:000420:0001:0001:00</t>
  </si>
  <si>
    <t>052B  :791496:00:------:--</t>
  </si>
  <si>
    <t>21:0447:000496</t>
  </si>
  <si>
    <t>21:0147:000421</t>
  </si>
  <si>
    <t>21:0147:000421:0001:0001:00</t>
  </si>
  <si>
    <t>052B  :791497:00:------:--</t>
  </si>
  <si>
    <t>21:0447:000497</t>
  </si>
  <si>
    <t>21:0147:000422</t>
  </si>
  <si>
    <t>21:0147:000422:0001:0001:00</t>
  </si>
  <si>
    <t>052B  :791498:00:------:--</t>
  </si>
  <si>
    <t>21:0447:000498</t>
  </si>
  <si>
    <t>21:0147:000423</t>
  </si>
  <si>
    <t>21:0147:000423:0001:0001:00</t>
  </si>
  <si>
    <t>052B  :791499:00:------:--</t>
  </si>
  <si>
    <t>21:0447:000499</t>
  </si>
  <si>
    <t>21:0147:000424</t>
  </si>
  <si>
    <t>21:0147:000424:0001:0001:00</t>
  </si>
  <si>
    <t>052B  :791500:00:------:--</t>
  </si>
  <si>
    <t>21:0447:000500</t>
  </si>
  <si>
    <t>21:0147:000425</t>
  </si>
  <si>
    <t>21:0147:000425:0001:0001:00</t>
  </si>
  <si>
    <t>052B  :791501:80:791510:20</t>
  </si>
  <si>
    <t>21:0447:000501</t>
  </si>
  <si>
    <t>21:0147:000432</t>
  </si>
  <si>
    <t>21:0147:000432:0002:0001:02</t>
  </si>
  <si>
    <t>052B  :791502:00:------:--</t>
  </si>
  <si>
    <t>21:0447:000502</t>
  </si>
  <si>
    <t>21:0147:000426</t>
  </si>
  <si>
    <t>21:0147:000426:0001:0001:00</t>
  </si>
  <si>
    <t>052B  :791503:00:------:--</t>
  </si>
  <si>
    <t>21:0447:000503</t>
  </si>
  <si>
    <t>21:0147:000427</t>
  </si>
  <si>
    <t>21:0147:000427:0001:0001:00</t>
  </si>
  <si>
    <t>052B  :791504:9H:------:--</t>
  </si>
  <si>
    <t>21:0447:000504</t>
  </si>
  <si>
    <t>052B  :791505:00:------:--</t>
  </si>
  <si>
    <t>21:0447:000505</t>
  </si>
  <si>
    <t>21:0147:000428</t>
  </si>
  <si>
    <t>21:0147:000428:0001:0001:00</t>
  </si>
  <si>
    <t>052B  :791506:00:------:--</t>
  </si>
  <si>
    <t>21:0447:000506</t>
  </si>
  <si>
    <t>21:0147:000429</t>
  </si>
  <si>
    <t>21:0147:000429:0001:0001:00</t>
  </si>
  <si>
    <t>052B  :791507:00:------:--</t>
  </si>
  <si>
    <t>21:0447:000507</t>
  </si>
  <si>
    <t>21:0147:000430</t>
  </si>
  <si>
    <t>21:0147:000430:0001:0001:00</t>
  </si>
  <si>
    <t>052B  :791508:70:791509:10</t>
  </si>
  <si>
    <t>21:0447:000508</t>
  </si>
  <si>
    <t>21:0147:000431</t>
  </si>
  <si>
    <t>21:0147:000431:0001:0001:00</t>
  </si>
  <si>
    <t>052B  :791509:10:------:--</t>
  </si>
  <si>
    <t>21:0447:000509</t>
  </si>
  <si>
    <t>21:0147:000432:0001:0001:00</t>
  </si>
  <si>
    <t>052B  :791510:20:791509:10</t>
  </si>
  <si>
    <t>21:0447:000510</t>
  </si>
  <si>
    <t>21:0147:000432:0002:0001:01</t>
  </si>
  <si>
    <t>052B  :791511:00:------:--</t>
  </si>
  <si>
    <t>21:0447:000511</t>
  </si>
  <si>
    <t>21:0147:000433</t>
  </si>
  <si>
    <t>21:0147:000433:0001:0001:00</t>
  </si>
  <si>
    <t>052B  :791512:00:------:--</t>
  </si>
  <si>
    <t>21:0447:000512</t>
  </si>
  <si>
    <t>21:0147:000434</t>
  </si>
  <si>
    <t>21:0147:000434:0001:0001:00</t>
  </si>
  <si>
    <t>052B  :791513:00:------:--</t>
  </si>
  <si>
    <t>21:0447:000513</t>
  </si>
  <si>
    <t>21:0147:000435</t>
  </si>
  <si>
    <t>21:0147:000435:0001:0001:00</t>
  </si>
  <si>
    <t>052B  :791514:00:------:--</t>
  </si>
  <si>
    <t>21:0447:000514</t>
  </si>
  <si>
    <t>21:0147:000436</t>
  </si>
  <si>
    <t>21:0147:000436:0001:0001:00</t>
  </si>
  <si>
    <t>052B  :791515:00:------:--</t>
  </si>
  <si>
    <t>21:0447:000515</t>
  </si>
  <si>
    <t>21:0147:000437</t>
  </si>
  <si>
    <t>21:0147:000437:0001:0001:00</t>
  </si>
  <si>
    <t>052B  :791516:00:------:--</t>
  </si>
  <si>
    <t>21:0447:000516</t>
  </si>
  <si>
    <t>21:0147:000438</t>
  </si>
  <si>
    <t>21:0147:000438:0001:0001:00</t>
  </si>
  <si>
    <t>052B  :791517:00:------:--</t>
  </si>
  <si>
    <t>21:0447:000517</t>
  </si>
  <si>
    <t>21:0147:000439</t>
  </si>
  <si>
    <t>21:0147:000439:0001:0001:00</t>
  </si>
  <si>
    <t>052B  :791518:00:------:--</t>
  </si>
  <si>
    <t>21:0447:000518</t>
  </si>
  <si>
    <t>21:0147:000440</t>
  </si>
  <si>
    <t>21:0147:000440:0001:0001:00</t>
  </si>
  <si>
    <t>052B  :791519:00:------:--</t>
  </si>
  <si>
    <t>21:0447:000519</t>
  </si>
  <si>
    <t>21:0147:000441</t>
  </si>
  <si>
    <t>21:0147:000441:0001:0001:00</t>
  </si>
  <si>
    <t>052B  :791520:00:------:--</t>
  </si>
  <si>
    <t>21:0447:000520</t>
  </si>
  <si>
    <t>21:0147:000442</t>
  </si>
  <si>
    <t>21:0147:000442:0001:0001:00</t>
  </si>
  <si>
    <t>052B  :791521:80:791525:10</t>
  </si>
  <si>
    <t>21:0447:000521</t>
  </si>
  <si>
    <t>21:0147:000446</t>
  </si>
  <si>
    <t>21:0147:000446:0001:0001:02</t>
  </si>
  <si>
    <t>052B  :791522:00:------:--</t>
  </si>
  <si>
    <t>21:0447:000522</t>
  </si>
  <si>
    <t>21:0147:000443</t>
  </si>
  <si>
    <t>21:0147:000443:0001:0001:00</t>
  </si>
  <si>
    <t>052B  :791523:00:------:--</t>
  </si>
  <si>
    <t>21:0447:000523</t>
  </si>
  <si>
    <t>21:0147:000444</t>
  </si>
  <si>
    <t>21:0147:000444:0001:0001:00</t>
  </si>
  <si>
    <t>052B  :791524:70:791525:10</t>
  </si>
  <si>
    <t>21:0447:000524</t>
  </si>
  <si>
    <t>21:0147:000445</t>
  </si>
  <si>
    <t>21:0147:000445:0001:0001:00</t>
  </si>
  <si>
    <t>052B  :791525:10:------:--</t>
  </si>
  <si>
    <t>21:0447:000525</t>
  </si>
  <si>
    <t>21:0147:000446:0001:0001:01</t>
  </si>
  <si>
    <t>052B  :791526:20:791525:10</t>
  </si>
  <si>
    <t>21:0447:000526</t>
  </si>
  <si>
    <t>21:0147:000446:0002:0001:00</t>
  </si>
  <si>
    <t>052B  :791527:00:------:--</t>
  </si>
  <si>
    <t>21:0447:000527</t>
  </si>
  <si>
    <t>21:0147:000447</t>
  </si>
  <si>
    <t>21:0147:000447:0001:0001:00</t>
  </si>
  <si>
    <t>052B  :791528:00:------:--</t>
  </si>
  <si>
    <t>21:0447:000528</t>
  </si>
  <si>
    <t>21:0147:000448</t>
  </si>
  <si>
    <t>21:0147:000448:0001:0001:00</t>
  </si>
  <si>
    <t>052B  :791529:00:------:--</t>
  </si>
  <si>
    <t>21:0447:000529</t>
  </si>
  <si>
    <t>21:0147:000449</t>
  </si>
  <si>
    <t>21:0147:000449:0001:0001:00</t>
  </si>
  <si>
    <t>052B  :791530:00:------:--</t>
  </si>
  <si>
    <t>21:0447:000530</t>
  </si>
  <si>
    <t>21:0147:000450</t>
  </si>
  <si>
    <t>21:0147:000450:0001:0001:00</t>
  </si>
  <si>
    <t>052B  :791531:00:------:--</t>
  </si>
  <si>
    <t>21:0447:000531</t>
  </si>
  <si>
    <t>21:0147:000451</t>
  </si>
  <si>
    <t>21:0147:000451:0001:0001:00</t>
  </si>
  <si>
    <t>052B  :791532:00:------:--</t>
  </si>
  <si>
    <t>21:0447:000532</t>
  </si>
  <si>
    <t>21:0147:000452</t>
  </si>
  <si>
    <t>21:0147:000452:0001:0001:00</t>
  </si>
  <si>
    <t>052B  :791533:00:------:--</t>
  </si>
  <si>
    <t>21:0447:000533</t>
  </si>
  <si>
    <t>21:0147:000453</t>
  </si>
  <si>
    <t>21:0147:000453:0001:0001:00</t>
  </si>
  <si>
    <t>052B  :791534:00:------:--</t>
  </si>
  <si>
    <t>21:0447:000534</t>
  </si>
  <si>
    <t>21:0147:000454</t>
  </si>
  <si>
    <t>21:0147:000454:0001:0001:00</t>
  </si>
  <si>
    <t>052B  :791535:9U:------:--</t>
  </si>
  <si>
    <t>21:0447:000535</t>
  </si>
  <si>
    <t>052B  :791536:00:------:--</t>
  </si>
  <si>
    <t>21:0447:000536</t>
  </si>
  <si>
    <t>21:0147:000455</t>
  </si>
  <si>
    <t>21:0147:000455:0001:0001:00</t>
  </si>
  <si>
    <t>052B  :791537:00:------:--</t>
  </si>
  <si>
    <t>21:0447:000537</t>
  </si>
  <si>
    <t>21:0147:000456</t>
  </si>
  <si>
    <t>21:0147:000456:0001:0001:00</t>
  </si>
  <si>
    <t>052B  :791538:00:------:--</t>
  </si>
  <si>
    <t>21:0447:000538</t>
  </si>
  <si>
    <t>21:0147:000457</t>
  </si>
  <si>
    <t>21:0147:000457:0001:0001:00</t>
  </si>
  <si>
    <t>052B  :791539:00:------:--</t>
  </si>
  <si>
    <t>21:0447:000539</t>
  </si>
  <si>
    <t>21:0147:000458</t>
  </si>
  <si>
    <t>21:0147:000458:0001:0001:00</t>
  </si>
  <si>
    <t>052B  :791540:00:------:--</t>
  </si>
  <si>
    <t>21:0447:000540</t>
  </si>
  <si>
    <t>21:0147:000459</t>
  </si>
  <si>
    <t>21:0147:000459:0001:0001:00</t>
  </si>
  <si>
    <t>052B  :791541:80:791543:10</t>
  </si>
  <si>
    <t>21:0447:000541</t>
  </si>
  <si>
    <t>21:0147:000461</t>
  </si>
  <si>
    <t>21:0147:000461:0001:0001:02</t>
  </si>
  <si>
    <t>052B  :791542:70:791543:10</t>
  </si>
  <si>
    <t>21:0447:000542</t>
  </si>
  <si>
    <t>21:0147:000460</t>
  </si>
  <si>
    <t>21:0147:000460:0001:0001:00</t>
  </si>
  <si>
    <t>052B  :791543:10:------:--</t>
  </si>
  <si>
    <t>21:0447:000543</t>
  </si>
  <si>
    <t>21:0147:000461:0001:0001:01</t>
  </si>
  <si>
    <t>052B  :791544:20:791543:10</t>
  </si>
  <si>
    <t>21:0447:000544</t>
  </si>
  <si>
    <t>21:0147:000461:0002:0001:00</t>
  </si>
  <si>
    <t>052B  :791545:00:------:--</t>
  </si>
  <si>
    <t>21:0447:000545</t>
  </si>
  <si>
    <t>21:0147:000462</t>
  </si>
  <si>
    <t>21:0147:000462:0001:0001:00</t>
  </si>
  <si>
    <t>052B  :791546:00:------:--</t>
  </si>
  <si>
    <t>21:0447:000546</t>
  </si>
  <si>
    <t>21:0147:000463</t>
  </si>
  <si>
    <t>21:0147:000463:0001:0001:00</t>
  </si>
  <si>
    <t>052B  :791547:00:------:--</t>
  </si>
  <si>
    <t>21:0447:000547</t>
  </si>
  <si>
    <t>21:0147:000464</t>
  </si>
  <si>
    <t>21:0147:000464:0001:0001:00</t>
  </si>
  <si>
    <t>052B  :791548:00:------:--</t>
  </si>
  <si>
    <t>21:0447:000548</t>
  </si>
  <si>
    <t>21:0147:000465</t>
  </si>
  <si>
    <t>21:0147:000465:0001:0001:00</t>
  </si>
  <si>
    <t>052B  :791549:00:------:--</t>
  </si>
  <si>
    <t>21:0447:000549</t>
  </si>
  <si>
    <t>21:0147:000466</t>
  </si>
  <si>
    <t>21:0147:000466:0001:0001:00</t>
  </si>
  <si>
    <t>052B  :791550:00:------:--</t>
  </si>
  <si>
    <t>21:0447:000550</t>
  </si>
  <si>
    <t>21:0147:000467</t>
  </si>
  <si>
    <t>21:0147:000467:0001:0001:00</t>
  </si>
  <si>
    <t>052B  :791551:00:------:--</t>
  </si>
  <si>
    <t>21:0447:000551</t>
  </si>
  <si>
    <t>21:0147:000468</t>
  </si>
  <si>
    <t>21:0147:000468:0001:0001:00</t>
  </si>
  <si>
    <t>052B  :791552:00:------:--</t>
  </si>
  <si>
    <t>21:0447:000552</t>
  </si>
  <si>
    <t>21:0147:000469</t>
  </si>
  <si>
    <t>21:0147:000469:0001:0001:00</t>
  </si>
  <si>
    <t>052B  :791553:00:------:--</t>
  </si>
  <si>
    <t>21:0447:000553</t>
  </si>
  <si>
    <t>21:0147:000470</t>
  </si>
  <si>
    <t>21:0147:000470:0001:0001:00</t>
  </si>
  <si>
    <t>052B  :791554:00:------:--</t>
  </si>
  <si>
    <t>21:0447:000554</t>
  </si>
  <si>
    <t>21:0147:000471</t>
  </si>
  <si>
    <t>21:0147:000471:0001:0001:00</t>
  </si>
  <si>
    <t>052B  :791555:00:------:--</t>
  </si>
  <si>
    <t>21:0447:000555</t>
  </si>
  <si>
    <t>21:0147:000472</t>
  </si>
  <si>
    <t>21:0147:000472:0001:0001:00</t>
  </si>
  <si>
    <t>052B  :791556:00:------:--</t>
  </si>
  <si>
    <t>21:0447:000556</t>
  </si>
  <si>
    <t>21:0147:000473</t>
  </si>
  <si>
    <t>21:0147:000473:0001:0001:00</t>
  </si>
  <si>
    <t>052B  :791557:9H:------:--</t>
  </si>
  <si>
    <t>21:0447:000557</t>
  </si>
  <si>
    <t>052B  :791558:00:------:--</t>
  </si>
  <si>
    <t>21:0447:000558</t>
  </si>
  <si>
    <t>21:0147:000474</t>
  </si>
  <si>
    <t>21:0147:000474:0001:0001:00</t>
  </si>
  <si>
    <t>052B  :791559:00:------:--</t>
  </si>
  <si>
    <t>21:0447:000559</t>
  </si>
  <si>
    <t>21:0147:000475</t>
  </si>
  <si>
    <t>21:0147:000475:0001:0001:00</t>
  </si>
  <si>
    <t>052B  :791560:00:------:--</t>
  </si>
  <si>
    <t>21:0447:000560</t>
  </si>
  <si>
    <t>21:0147:000476</t>
  </si>
  <si>
    <t>21:0147:000476:0001:0001:00</t>
  </si>
  <si>
    <t>052B  :791561:80:791566:20</t>
  </si>
  <si>
    <t>21:0447:000561</t>
  </si>
  <si>
    <t>21:0147:000480</t>
  </si>
  <si>
    <t>21:0147:000480:0002:0001:02</t>
  </si>
  <si>
    <t>052B  :791562:00:------:--</t>
  </si>
  <si>
    <t>21:0447:000562</t>
  </si>
  <si>
    <t>21:0147:000477</t>
  </si>
  <si>
    <t>21:0147:000477:0001:0001:00</t>
  </si>
  <si>
    <t>052B  :791563:00:------:--</t>
  </si>
  <si>
    <t>21:0447:000563</t>
  </si>
  <si>
    <t>21:0147:000478</t>
  </si>
  <si>
    <t>21:0147:000478:0001:0001:00</t>
  </si>
  <si>
    <t>052B  :791564:70:791565:10</t>
  </si>
  <si>
    <t>21:0447:000564</t>
  </si>
  <si>
    <t>21:0147:000479</t>
  </si>
  <si>
    <t>21:0147:000479:0001:0001:00</t>
  </si>
  <si>
    <t>052B  :791565:10:------:--</t>
  </si>
  <si>
    <t>21:0447:000565</t>
  </si>
  <si>
    <t>21:0147:000480:0001:0001:00</t>
  </si>
  <si>
    <t>052B  :791566:20:791565:10</t>
  </si>
  <si>
    <t>21:0447:000566</t>
  </si>
  <si>
    <t>21:0147:000480:0002:0001:01</t>
  </si>
  <si>
    <t>052B  :791567:9U:------:--</t>
  </si>
  <si>
    <t>21:0447:000567</t>
  </si>
  <si>
    <t>052B  :791568:00:------:--</t>
  </si>
  <si>
    <t>21:0447:000568</t>
  </si>
  <si>
    <t>21:0147:000481</t>
  </si>
  <si>
    <t>21:0147:000481:0001:0001:00</t>
  </si>
  <si>
    <t>052B  :791569:00:------:--</t>
  </si>
  <si>
    <t>21:0447:000569</t>
  </si>
  <si>
    <t>21:0147:000482</t>
  </si>
  <si>
    <t>21:0147:000482:0001:0001:00</t>
  </si>
  <si>
    <t>052B  :791570:00:------:--</t>
  </si>
  <si>
    <t>21:0447:000570</t>
  </si>
  <si>
    <t>21:0147:000483</t>
  </si>
  <si>
    <t>21:0147:000483:0001:0001:00</t>
  </si>
  <si>
    <t>052B  :791571:00:------:--</t>
  </si>
  <si>
    <t>21:0447:000571</t>
  </si>
  <si>
    <t>21:0147:000484</t>
  </si>
  <si>
    <t>21:0147:000484:0001:0001:00</t>
  </si>
  <si>
    <t>052B  :791572:00:------:--</t>
  </si>
  <si>
    <t>21:0447:000572</t>
  </si>
  <si>
    <t>21:0147:000485</t>
  </si>
  <si>
    <t>21:0147:000485:0001:0001:00</t>
  </si>
  <si>
    <t>052B  :791573:00:------:--</t>
  </si>
  <si>
    <t>21:0447:000573</t>
  </si>
  <si>
    <t>21:0147:000486</t>
  </si>
  <si>
    <t>21:0147:000486:0001:0001:00</t>
  </si>
  <si>
    <t>052B  :791574:00:------:--</t>
  </si>
  <si>
    <t>21:0447:000574</t>
  </si>
  <si>
    <t>21:0147:000487</t>
  </si>
  <si>
    <t>21:0147:000487:0001:0001:00</t>
  </si>
  <si>
    <t>052B  :791575:00:------:--</t>
  </si>
  <si>
    <t>21:0447:000575</t>
  </si>
  <si>
    <t>21:0147:000488</t>
  </si>
  <si>
    <t>21:0147:000488:0001:0001:00</t>
  </si>
  <si>
    <t>052B  :791576:00:------:--</t>
  </si>
  <si>
    <t>21:0447:000576</t>
  </si>
  <si>
    <t>21:0147:000489</t>
  </si>
  <si>
    <t>21:0147:000489:0001:0001:00</t>
  </si>
  <si>
    <t>052B  :791577:00:------:--</t>
  </si>
  <si>
    <t>21:0447:000577</t>
  </si>
  <si>
    <t>21:0147:000490</t>
  </si>
  <si>
    <t>21:0147:000490:0001:0001:00</t>
  </si>
  <si>
    <t>052B  :791578:00:------:--</t>
  </si>
  <si>
    <t>21:0447:000578</t>
  </si>
  <si>
    <t>21:0147:000491</t>
  </si>
  <si>
    <t>21:0147:000491:0001:0001:00</t>
  </si>
  <si>
    <t>052B  :791579:00:------:--</t>
  </si>
  <si>
    <t>21:0447:000579</t>
  </si>
  <si>
    <t>21:0147:000492</t>
  </si>
  <si>
    <t>21:0147:000492:0001:0001:00</t>
  </si>
  <si>
    <t>052B  :791580:00:------:--</t>
  </si>
  <si>
    <t>21:0447:000580</t>
  </si>
  <si>
    <t>21:0147:000493</t>
  </si>
  <si>
    <t>21:0147:000493:0001:0001:00</t>
  </si>
  <si>
    <t>052B  :791581:80:791583:10</t>
  </si>
  <si>
    <t>21:0447:000581</t>
  </si>
  <si>
    <t>21:0147:000495</t>
  </si>
  <si>
    <t>21:0147:000495:0001:0001:02</t>
  </si>
  <si>
    <t>052B  :791582:70:791583:10</t>
  </si>
  <si>
    <t>21:0447:000582</t>
  </si>
  <si>
    <t>21:0147:000494</t>
  </si>
  <si>
    <t>21:0147:000494:0001:0001:00</t>
  </si>
  <si>
    <t>052B  :791583:10:------:--</t>
  </si>
  <si>
    <t>21:0447:000583</t>
  </si>
  <si>
    <t>21:0147:000495:0001:0001:01</t>
  </si>
  <si>
    <t>052B  :791584:20:791583:10</t>
  </si>
  <si>
    <t>21:0447:000584</t>
  </si>
  <si>
    <t>21:0147:000495:0002:0001:00</t>
  </si>
  <si>
    <t>052B  :791585:00:------:--</t>
  </si>
  <si>
    <t>21:0447:000585</t>
  </si>
  <si>
    <t>21:0147:000496</t>
  </si>
  <si>
    <t>21:0147:000496:0001:0001:00</t>
  </si>
  <si>
    <t>052B  :791586:00:------:--</t>
  </si>
  <si>
    <t>21:0447:000586</t>
  </si>
  <si>
    <t>21:0147:000497</t>
  </si>
  <si>
    <t>21:0147:000497:0001:0001:00</t>
  </si>
  <si>
    <t>052B  :791587:00:------:--</t>
  </si>
  <si>
    <t>21:0447:000587</t>
  </si>
  <si>
    <t>21:0147:000498</t>
  </si>
  <si>
    <t>21:0147:000498:0001:0001:00</t>
  </si>
  <si>
    <t>052B  :791588:00:------:--</t>
  </si>
  <si>
    <t>21:0447:000588</t>
  </si>
  <si>
    <t>21:0147:000499</t>
  </si>
  <si>
    <t>21:0147:000499:0001:0001:00</t>
  </si>
  <si>
    <t>052B  :791589:00:------:--</t>
  </si>
  <si>
    <t>21:0447:000589</t>
  </si>
  <si>
    <t>21:0147:000500</t>
  </si>
  <si>
    <t>21:0147:000500:0001:0001:00</t>
  </si>
  <si>
    <t>052B  :791590:9U:------:--</t>
  </si>
  <si>
    <t>21:0447:000590</t>
  </si>
  <si>
    <t>052B  :791591:00:------:--</t>
  </si>
  <si>
    <t>21:0447:000591</t>
  </si>
  <si>
    <t>21:0147:000501</t>
  </si>
  <si>
    <t>21:0147:000501:0001:0001:00</t>
  </si>
  <si>
    <t>052B  :791592:00:------:--</t>
  </si>
  <si>
    <t>21:0447:000592</t>
  </si>
  <si>
    <t>21:0147:000502</t>
  </si>
  <si>
    <t>21:0147:000502:0001:0001:00</t>
  </si>
  <si>
    <t>052B  :791593:00:------:--</t>
  </si>
  <si>
    <t>21:0447:000593</t>
  </si>
  <si>
    <t>21:0147:000503</t>
  </si>
  <si>
    <t>21:0147:000503:0001:0001:00</t>
  </si>
  <si>
    <t>052B  :791594:00:------:--</t>
  </si>
  <si>
    <t>21:0447:000594</t>
  </si>
  <si>
    <t>21:0147:000504</t>
  </si>
  <si>
    <t>21:0147:000504:0001:0001:00</t>
  </si>
  <si>
    <t>052B  :791595:00:------:--</t>
  </si>
  <si>
    <t>21:0447:000595</t>
  </si>
  <si>
    <t>21:0147:000505</t>
  </si>
  <si>
    <t>21:0147:000505:0001:0001:00</t>
  </si>
  <si>
    <t>052B  :791596:00:------:--</t>
  </si>
  <si>
    <t>21:0447:000596</t>
  </si>
  <si>
    <t>21:0147:000506</t>
  </si>
  <si>
    <t>21:0147:000506:0001:0001:00</t>
  </si>
  <si>
    <t>052B  :791597:00:------:--</t>
  </si>
  <si>
    <t>21:0447:000597</t>
  </si>
  <si>
    <t>21:0147:000507</t>
  </si>
  <si>
    <t>21:0147:000507:0001:0001:00</t>
  </si>
  <si>
    <t>052B  :791598:00:------:--</t>
  </si>
  <si>
    <t>21:0447:000598</t>
  </si>
  <si>
    <t>21:0147:000508</t>
  </si>
  <si>
    <t>21:0147:000508:0001:0001:00</t>
  </si>
  <si>
    <t>052B  :791599:00:------:--</t>
  </si>
  <si>
    <t>21:0447:000599</t>
  </si>
  <si>
    <t>21:0147:000509</t>
  </si>
  <si>
    <t>21:0147:000509:0001:0001:00</t>
  </si>
  <si>
    <t>052B  :791600:00:------:--</t>
  </si>
  <si>
    <t>21:0447:000600</t>
  </si>
  <si>
    <t>21:0147:000510</t>
  </si>
  <si>
    <t>21:0147:000510:0001:0001:00</t>
  </si>
  <si>
    <t>052B  :791601:80:791609:20</t>
  </si>
  <si>
    <t>21:0447:000601</t>
  </si>
  <si>
    <t>21:0147:000517</t>
  </si>
  <si>
    <t>21:0147:000517:0002:0001:02</t>
  </si>
  <si>
    <t>052B  :791602:00:------:--</t>
  </si>
  <si>
    <t>21:0447:000602</t>
  </si>
  <si>
    <t>21:0147:000511</t>
  </si>
  <si>
    <t>21:0147:000511:0001:0001:00</t>
  </si>
  <si>
    <t>052B  :791603:00:------:--</t>
  </si>
  <si>
    <t>21:0447:000603</t>
  </si>
  <si>
    <t>21:0147:000512</t>
  </si>
  <si>
    <t>21:0147:000512:0001:0001:00</t>
  </si>
  <si>
    <t>052B  :791604:00:------:--</t>
  </si>
  <si>
    <t>21:0447:000604</t>
  </si>
  <si>
    <t>21:0147:000513</t>
  </si>
  <si>
    <t>21:0147:000513:0001:0001:00</t>
  </si>
  <si>
    <t>052B  :791605:00:------:--</t>
  </si>
  <si>
    <t>21:0447:000605</t>
  </si>
  <si>
    <t>21:0147:000514</t>
  </si>
  <si>
    <t>21:0147:000514:0001:0001:00</t>
  </si>
  <si>
    <t>052B  :791606:00:------:--</t>
  </si>
  <si>
    <t>21:0447:000606</t>
  </si>
  <si>
    <t>21:0147:000515</t>
  </si>
  <si>
    <t>21:0147:000515:0001:0001:00</t>
  </si>
  <si>
    <t>052B  :791607:70:791608:10</t>
  </si>
  <si>
    <t>21:0447:000607</t>
  </si>
  <si>
    <t>21:0147:000516</t>
  </si>
  <si>
    <t>21:0147:000516:0001:0001:00</t>
  </si>
  <si>
    <t>052B  :791608:10:------:--</t>
  </si>
  <si>
    <t>21:0447:000608</t>
  </si>
  <si>
    <t>21:0147:000517:0001:0001:00</t>
  </si>
  <si>
    <t>052B  :791609:20:791608:10</t>
  </si>
  <si>
    <t>21:0447:000609</t>
  </si>
  <si>
    <t>21:0147:000517:0002:0001:01</t>
  </si>
  <si>
    <t>052B  :791610:00:------:--</t>
  </si>
  <si>
    <t>21:0447:000610</t>
  </si>
  <si>
    <t>21:0147:000518</t>
  </si>
  <si>
    <t>21:0147:000518:0001:0001:00</t>
  </si>
  <si>
    <t>052B  :791611:00:------:--</t>
  </si>
  <si>
    <t>21:0447:000611</t>
  </si>
  <si>
    <t>21:0147:000519</t>
  </si>
  <si>
    <t>21:0147:000519:0001:0001:00</t>
  </si>
  <si>
    <t>052B  :791612:00:------:--</t>
  </si>
  <si>
    <t>21:0447:000612</t>
  </si>
  <si>
    <t>21:0147:000520</t>
  </si>
  <si>
    <t>21:0147:000520:0001:0001:00</t>
  </si>
  <si>
    <t>052B  :791613:00:------:--</t>
  </si>
  <si>
    <t>21:0447:000613</t>
  </si>
  <si>
    <t>21:0147:000521</t>
  </si>
  <si>
    <t>21:0147:000521:0001:0001:00</t>
  </si>
  <si>
    <t>052B  :791614:00:------:--</t>
  </si>
  <si>
    <t>21:0447:000614</t>
  </si>
  <si>
    <t>21:0147:000522</t>
  </si>
  <si>
    <t>21:0147:000522:0001:0001:00</t>
  </si>
  <si>
    <t>052B  :791615:9F:------:--</t>
  </si>
  <si>
    <t>21:0447:000615</t>
  </si>
  <si>
    <t>052B  :791616:00:------:--</t>
  </si>
  <si>
    <t>21:0447:000616</t>
  </si>
  <si>
    <t>21:0147:000523</t>
  </si>
  <si>
    <t>21:0147:000523:0001:0001:00</t>
  </si>
  <si>
    <t>052B  :791617:00:------:--</t>
  </si>
  <si>
    <t>21:0447:000617</t>
  </si>
  <si>
    <t>21:0147:000524</t>
  </si>
  <si>
    <t>21:0147:000524:0001:0001:00</t>
  </si>
  <si>
    <t>052B  :791618:00:------:--</t>
  </si>
  <si>
    <t>21:0447:000618</t>
  </si>
  <si>
    <t>21:0147:000525</t>
  </si>
  <si>
    <t>21:0147:000525:0001:0001:00</t>
  </si>
  <si>
    <t>052B  :791619:00:------:--</t>
  </si>
  <si>
    <t>21:0447:000619</t>
  </si>
  <si>
    <t>21:0147:000526</t>
  </si>
  <si>
    <t>21:0147:000526:0001:0001:00</t>
  </si>
  <si>
    <t>052B  :791620:00:------:--</t>
  </si>
  <si>
    <t>21:0447:000620</t>
  </si>
  <si>
    <t>21:0147:000527</t>
  </si>
  <si>
    <t>21:0147:000527:0001:0001:00</t>
  </si>
  <si>
    <t>052B  :791621:80:791625:20</t>
  </si>
  <si>
    <t>21:0447:000621</t>
  </si>
  <si>
    <t>21:0147:000530</t>
  </si>
  <si>
    <t>21:0147:000530:0002:0001:02</t>
  </si>
  <si>
    <t>052B  :791622:00:------:--</t>
  </si>
  <si>
    <t>21:0447:000622</t>
  </si>
  <si>
    <t>21:0147:000528</t>
  </si>
  <si>
    <t>21:0147:000528:0001:0001:00</t>
  </si>
  <si>
    <t>052B  :791623:70:791624:10</t>
  </si>
  <si>
    <t>21:0447:000623</t>
  </si>
  <si>
    <t>21:0147:000529</t>
  </si>
  <si>
    <t>21:0147:000529:0001:0001:00</t>
  </si>
  <si>
    <t>052B  :791624:10:------:--</t>
  </si>
  <si>
    <t>21:0447:000624</t>
  </si>
  <si>
    <t>21:0147:000530:0001:0001:00</t>
  </si>
  <si>
    <t>052B  :791625:20:791624:10</t>
  </si>
  <si>
    <t>21:0447:000625</t>
  </si>
  <si>
    <t>21:0147:000530:0002:0001:01</t>
  </si>
  <si>
    <t>052B  :791626:00:------:--</t>
  </si>
  <si>
    <t>21:0447:000626</t>
  </si>
  <si>
    <t>21:0147:000531</t>
  </si>
  <si>
    <t>21:0147:000531:0001:0001:00</t>
  </si>
  <si>
    <t>052B  :791627:00:------:--</t>
  </si>
  <si>
    <t>21:0447:000627</t>
  </si>
  <si>
    <t>21:0147:000532</t>
  </si>
  <si>
    <t>21:0147:000532:0001:0001:00</t>
  </si>
  <si>
    <t>052B  :791628:00:------:--</t>
  </si>
  <si>
    <t>21:0447:000628</t>
  </si>
  <si>
    <t>21:0147:000533</t>
  </si>
  <si>
    <t>21:0147:000533:0001:0001:00</t>
  </si>
  <si>
    <t>052B  :791629:00:------:--</t>
  </si>
  <si>
    <t>21:0447:000629</t>
  </si>
  <si>
    <t>21:0147:000534</t>
  </si>
  <si>
    <t>21:0147:000534:0001:0001:00</t>
  </si>
  <si>
    <t>052B  :791630:00:------:--</t>
  </si>
  <si>
    <t>21:0447:000630</t>
  </si>
  <si>
    <t>21:0147:000535</t>
  </si>
  <si>
    <t>21:0147:000535:0001:0001:00</t>
  </si>
  <si>
    <t>052B  :791631:00:------:--</t>
  </si>
  <si>
    <t>21:0447:000631</t>
  </si>
  <si>
    <t>21:0147:000536</t>
  </si>
  <si>
    <t>21:0147:000536:0001:0001:00</t>
  </si>
  <si>
    <t>052B  :791632:00:------:--</t>
  </si>
  <si>
    <t>21:0447:000632</t>
  </si>
  <si>
    <t>21:0147:000537</t>
  </si>
  <si>
    <t>21:0147:000537:0001:0001:00</t>
  </si>
  <si>
    <t>052B  :791633:00:------:--</t>
  </si>
  <si>
    <t>21:0447:000633</t>
  </si>
  <si>
    <t>21:0147:000538</t>
  </si>
  <si>
    <t>21:0147:000538:0001:0001:00</t>
  </si>
  <si>
    <t>052B  :791634:00:------:--</t>
  </si>
  <si>
    <t>21:0447:000634</t>
  </si>
  <si>
    <t>21:0147:000539</t>
  </si>
  <si>
    <t>21:0147:000539:0001:0001:00</t>
  </si>
  <si>
    <t>052B  :791635:00:------:--</t>
  </si>
  <si>
    <t>21:0447:000635</t>
  </si>
  <si>
    <t>21:0147:000540</t>
  </si>
  <si>
    <t>21:0147:000540:0001:0001:00</t>
  </si>
  <si>
    <t>052B  :791636:00:------:--</t>
  </si>
  <si>
    <t>21:0447:000636</t>
  </si>
  <si>
    <t>21:0147:000541</t>
  </si>
  <si>
    <t>21:0147:000541:0001:0001:00</t>
  </si>
  <si>
    <t>052B  :791637:9U:------:--</t>
  </si>
  <si>
    <t>21:0447:000637</t>
  </si>
  <si>
    <t>052B  :791638:00:------:--</t>
  </si>
  <si>
    <t>21:0447:000638</t>
  </si>
  <si>
    <t>21:0147:000542</t>
  </si>
  <si>
    <t>21:0147:000542:0001:0001:00</t>
  </si>
  <si>
    <t>052B  :791639:00:------:--</t>
  </si>
  <si>
    <t>21:0447:000639</t>
  </si>
  <si>
    <t>21:0147:000543</t>
  </si>
  <si>
    <t>21:0147:000543:0001:0001:00</t>
  </si>
  <si>
    <t>052B  :791640:00:------:--</t>
  </si>
  <si>
    <t>21:0447:000640</t>
  </si>
  <si>
    <t>21:0147:000544</t>
  </si>
  <si>
    <t>21:0147:000544:0001:0001:00</t>
  </si>
  <si>
    <t>052B  :791641:80:791647:10</t>
  </si>
  <si>
    <t>21:0447:000641</t>
  </si>
  <si>
    <t>21:0147:000550</t>
  </si>
  <si>
    <t>21:0147:000550:0001:0001:02</t>
  </si>
  <si>
    <t>052B  :791642:00:------:--</t>
  </si>
  <si>
    <t>21:0447:000642</t>
  </si>
  <si>
    <t>21:0147:000545</t>
  </si>
  <si>
    <t>21:0147:000545:0001:0001:00</t>
  </si>
  <si>
    <t>052B  :791643:00:------:--</t>
  </si>
  <si>
    <t>21:0447:000643</t>
  </si>
  <si>
    <t>21:0147:000546</t>
  </si>
  <si>
    <t>21:0147:000546:0001:0001:00</t>
  </si>
  <si>
    <t>052B  :791644:00:------:--</t>
  </si>
  <si>
    <t>21:0447:000644</t>
  </si>
  <si>
    <t>21:0147:000547</t>
  </si>
  <si>
    <t>21:0147:000547:0001:0001:00</t>
  </si>
  <si>
    <t>052B  :791645:00:------:--</t>
  </si>
  <si>
    <t>21:0447:000645</t>
  </si>
  <si>
    <t>21:0147:000548</t>
  </si>
  <si>
    <t>21:0147:000548:0001:0001:00</t>
  </si>
  <si>
    <t>052B  :791646:70:791647:10</t>
  </si>
  <si>
    <t>21:0447:000646</t>
  </si>
  <si>
    <t>21:0147:000549</t>
  </si>
  <si>
    <t>21:0147:000549:0001:0001:00</t>
  </si>
  <si>
    <t>052B  :791647:10:------:--</t>
  </si>
  <si>
    <t>21:0447:000647</t>
  </si>
  <si>
    <t>21:0147:000550:0001:0001:01</t>
  </si>
  <si>
    <t>052B  :791648:20:791647:10</t>
  </si>
  <si>
    <t>21:0447:000648</t>
  </si>
  <si>
    <t>21:0147:000550:0002:0001:00</t>
  </si>
  <si>
    <t>052B  :791649:00:------:--</t>
  </si>
  <si>
    <t>21:0447:000649</t>
  </si>
  <si>
    <t>21:0147:000551</t>
  </si>
  <si>
    <t>21:0147:000551:0001:0001:00</t>
  </si>
  <si>
    <t>052B  :791650:00:------:--</t>
  </si>
  <si>
    <t>21:0447:000650</t>
  </si>
  <si>
    <t>21:0147:000552</t>
  </si>
  <si>
    <t>21:0147:000552:0001:0001:00</t>
  </si>
  <si>
    <t>052B  :791651:00:------:--</t>
  </si>
  <si>
    <t>21:0447:000651</t>
  </si>
  <si>
    <t>21:0147:000553</t>
  </si>
  <si>
    <t>21:0147:000553:0001:0001:00</t>
  </si>
  <si>
    <t>052B  :791652:00:------:--</t>
  </si>
  <si>
    <t>21:0447:000652</t>
  </si>
  <si>
    <t>21:0147:000554</t>
  </si>
  <si>
    <t>21:0147:000554:0001:0001:00</t>
  </si>
  <si>
    <t>052B  :791653:9U:------:--</t>
  </si>
  <si>
    <t>21:0447:000653</t>
  </si>
  <si>
    <t>052B  :791654:00:------:--</t>
  </si>
  <si>
    <t>21:0447:000654</t>
  </si>
  <si>
    <t>21:0147:000555</t>
  </si>
  <si>
    <t>21:0147:000555:0001:0001:00</t>
  </si>
  <si>
    <t>052B  :791655:00:------:--</t>
  </si>
  <si>
    <t>21:0447:000655</t>
  </si>
  <si>
    <t>21:0147:000556</t>
  </si>
  <si>
    <t>21:0147:000556:0001:0001:00</t>
  </si>
  <si>
    <t>052B  :791656:00:------:--</t>
  </si>
  <si>
    <t>21:0447:000656</t>
  </si>
  <si>
    <t>21:0147:000557</t>
  </si>
  <si>
    <t>21:0147:000557:0001:0001:00</t>
  </si>
  <si>
    <t>052B  :791657:00:------:--</t>
  </si>
  <si>
    <t>21:0447:000657</t>
  </si>
  <si>
    <t>21:0147:000558</t>
  </si>
  <si>
    <t>21:0147:000558:0001:0001:00</t>
  </si>
  <si>
    <t>052B  :791658:00:------:--</t>
  </si>
  <si>
    <t>21:0447:000658</t>
  </si>
  <si>
    <t>21:0147:000559</t>
  </si>
  <si>
    <t>21:0147:000559:0001:0001:00</t>
  </si>
  <si>
    <t>052B  :791659:00:------:--</t>
  </si>
  <si>
    <t>21:0447:000659</t>
  </si>
  <si>
    <t>21:0147:000560</t>
  </si>
  <si>
    <t>21:0147:000560:0001:0001:00</t>
  </si>
  <si>
    <t>052B  :791660:00:------:--</t>
  </si>
  <si>
    <t>21:0447:000660</t>
  </si>
  <si>
    <t>21:0147:000561</t>
  </si>
  <si>
    <t>21:0147:000561:0001:0001:00</t>
  </si>
  <si>
    <t>052B  :791661:80:791665:20</t>
  </si>
  <si>
    <t>21:0447:000661</t>
  </si>
  <si>
    <t>21:0147:000563</t>
  </si>
  <si>
    <t>21:0147:000563:0002:0001:02</t>
  </si>
  <si>
    <t>052B  :791662:9U:------:--</t>
  </si>
  <si>
    <t>21:0447:000662</t>
  </si>
  <si>
    <t>052B  :791663:70:791664:10</t>
  </si>
  <si>
    <t>21:0447:000663</t>
  </si>
  <si>
    <t>21:0147:000562</t>
  </si>
  <si>
    <t>21:0147:000562:0001:0001:00</t>
  </si>
  <si>
    <t>052B  :791664:10:------:--</t>
  </si>
  <si>
    <t>21:0447:000664</t>
  </si>
  <si>
    <t>21:0147:000563:0001:0001:00</t>
  </si>
  <si>
    <t>052B  :791665:20:791664:10</t>
  </si>
  <si>
    <t>21:0447:000665</t>
  </si>
  <si>
    <t>21:0147:000563:0002:0001:01</t>
  </si>
  <si>
    <t>052B  :791666:00:------:--</t>
  </si>
  <si>
    <t>21:0447:000666</t>
  </si>
  <si>
    <t>21:0147:000564</t>
  </si>
  <si>
    <t>21:0147:000564:0001:0001:00</t>
  </si>
  <si>
    <t>052B  :791667:00:------:--</t>
  </si>
  <si>
    <t>21:0447:000667</t>
  </si>
  <si>
    <t>21:0147:000565</t>
  </si>
  <si>
    <t>21:0147:000565:0001:0001:00</t>
  </si>
  <si>
    <t>052B  :791668:00:------:--</t>
  </si>
  <si>
    <t>21:0447:000668</t>
  </si>
  <si>
    <t>21:0147:000566</t>
  </si>
  <si>
    <t>21:0147:000566:0001:0001:00</t>
  </si>
  <si>
    <t>052B  :791669:00:------:--</t>
  </si>
  <si>
    <t>21:0447:000669</t>
  </si>
  <si>
    <t>21:0147:000567</t>
  </si>
  <si>
    <t>21:0147:000567:0001:0001:00</t>
  </si>
  <si>
    <t>052B  :791670:00:------:--</t>
  </si>
  <si>
    <t>21:0447:000670</t>
  </si>
  <si>
    <t>21:0147:000568</t>
  </si>
  <si>
    <t>21:0147:000568:0001:0001:00</t>
  </si>
  <si>
    <t>052B  :791671:00:------:--</t>
  </si>
  <si>
    <t>21:0447:000671</t>
  </si>
  <si>
    <t>21:0147:000569</t>
  </si>
  <si>
    <t>21:0147:000569:0001:0001:00</t>
  </si>
  <si>
    <t>052B  :791672:00:------:--</t>
  </si>
  <si>
    <t>21:0447:000672</t>
  </si>
  <si>
    <t>21:0147:000570</t>
  </si>
  <si>
    <t>21:0147:000570:0001:0001:00</t>
  </si>
  <si>
    <t>052B  :791673:00:------:--</t>
  </si>
  <si>
    <t>21:0447:000673</t>
  </si>
  <si>
    <t>21:0147:000571</t>
  </si>
  <si>
    <t>21:0147:000571:0001:0001:00</t>
  </si>
  <si>
    <t>052B  :791674:00:------:--</t>
  </si>
  <si>
    <t>21:0447:000674</t>
  </si>
  <si>
    <t>21:0147:000572</t>
  </si>
  <si>
    <t>21:0147:000572:0001:0001:00</t>
  </si>
  <si>
    <t>052B  :791675:00:------:--</t>
  </si>
  <si>
    <t>21:0447:000675</t>
  </si>
  <si>
    <t>21:0147:000573</t>
  </si>
  <si>
    <t>21:0147:000573:0001:0001:00</t>
  </si>
  <si>
    <t>052B  :791676:00:------:--</t>
  </si>
  <si>
    <t>21:0447:000676</t>
  </si>
  <si>
    <t>21:0147:000574</t>
  </si>
  <si>
    <t>21:0147:000574:0001:0001:00</t>
  </si>
  <si>
    <t>052B  :791677:00:------:--</t>
  </si>
  <si>
    <t>21:0447:000677</t>
  </si>
  <si>
    <t>21:0147:000575</t>
  </si>
  <si>
    <t>21:0147:000575:0001:0001:00</t>
  </si>
  <si>
    <t>052B  :791678:00:------:--</t>
  </si>
  <si>
    <t>21:0447:000678</t>
  </si>
  <si>
    <t>21:0147:000576</t>
  </si>
  <si>
    <t>21:0147:000576:0001:0001:00</t>
  </si>
  <si>
    <t>052B  :791679:00:------:--</t>
  </si>
  <si>
    <t>21:0447:000679</t>
  </si>
  <si>
    <t>21:0147:000577</t>
  </si>
  <si>
    <t>21:0147:000577:0001:0001:00</t>
  </si>
  <si>
    <t>052B  :791680:00:------:--</t>
  </si>
  <si>
    <t>21:0447:000680</t>
  </si>
  <si>
    <t>21:0147:000578</t>
  </si>
  <si>
    <t>21:0147:000578:0001:0001:00</t>
  </si>
  <si>
    <t>052B  :791681:80:791685:10</t>
  </si>
  <si>
    <t>21:0447:000681</t>
  </si>
  <si>
    <t>21:0147:000582</t>
  </si>
  <si>
    <t>21:0147:000582:0001:0001:02</t>
  </si>
  <si>
    <t>052B  :791682:00:------:--</t>
  </si>
  <si>
    <t>21:0447:000682</t>
  </si>
  <si>
    <t>21:0147:000579</t>
  </si>
  <si>
    <t>21:0147:000579:0001:0001:00</t>
  </si>
  <si>
    <t>052B  :791683:00:------:--</t>
  </si>
  <si>
    <t>21:0447:000683</t>
  </si>
  <si>
    <t>21:0147:000580</t>
  </si>
  <si>
    <t>21:0147:000580:0001:0001:00</t>
  </si>
  <si>
    <t>052B  :791684:70:791685:10</t>
  </si>
  <si>
    <t>21:0447:000684</t>
  </si>
  <si>
    <t>21:0147:000581</t>
  </si>
  <si>
    <t>21:0147:000581:0001:0001:00</t>
  </si>
  <si>
    <t>052B  :791685:10:------:--</t>
  </si>
  <si>
    <t>21:0447:000685</t>
  </si>
  <si>
    <t>21:0147:000582:0001:0001:01</t>
  </si>
  <si>
    <t>052B  :791686:20:791685:10</t>
  </si>
  <si>
    <t>21:0447:000686</t>
  </si>
  <si>
    <t>21:0147:000582:0002:0001:00</t>
  </si>
  <si>
    <t>052B  :791687:00:------:--</t>
  </si>
  <si>
    <t>21:0447:000687</t>
  </si>
  <si>
    <t>21:0147:000583</t>
  </si>
  <si>
    <t>21:0147:000583:0001:0001:00</t>
  </si>
  <si>
    <t>052B  :791688:00:------:--</t>
  </si>
  <si>
    <t>21:0447:000688</t>
  </si>
  <si>
    <t>21:0147:000584</t>
  </si>
  <si>
    <t>21:0147:000584:0001:0001:00</t>
  </si>
  <si>
    <t>052B  :791689:00:------:--</t>
  </si>
  <si>
    <t>21:0447:000689</t>
  </si>
  <si>
    <t>21:0147:000585</t>
  </si>
  <si>
    <t>21:0147:000585:0001:0001:00</t>
  </si>
  <si>
    <t>052B  :791690:00:------:--</t>
  </si>
  <si>
    <t>21:0447:000690</t>
  </si>
  <si>
    <t>21:0147:000586</t>
  </si>
  <si>
    <t>21:0147:000586:0001:0001:00</t>
  </si>
  <si>
    <t>052B  :791691:00:------:--</t>
  </si>
  <si>
    <t>21:0447:000691</t>
  </si>
  <si>
    <t>21:0147:000587</t>
  </si>
  <si>
    <t>21:0147:000587:0001:0001:00</t>
  </si>
  <si>
    <t>052B  :791692:00:------:--</t>
  </si>
  <si>
    <t>21:0447:000692</t>
  </si>
  <si>
    <t>21:0147:000588</t>
  </si>
  <si>
    <t>21:0147:000588:0001:0001:00</t>
  </si>
  <si>
    <t>052B  :791693:00:------:--</t>
  </si>
  <si>
    <t>21:0447:000693</t>
  </si>
  <si>
    <t>21:0147:000589</t>
  </si>
  <si>
    <t>21:0147:000589:0001:0001:00</t>
  </si>
  <si>
    <t>052B  :791694:9H:------:--</t>
  </si>
  <si>
    <t>21:0447:000694</t>
  </si>
  <si>
    <t>052B  :791695:00:------:--</t>
  </si>
  <si>
    <t>21:0447:000695</t>
  </si>
  <si>
    <t>21:0147:000590</t>
  </si>
  <si>
    <t>21:0147:000590:0001:0001:00</t>
  </si>
  <si>
    <t>052B  :791696:00:------:--</t>
  </si>
  <si>
    <t>21:0447:000696</t>
  </si>
  <si>
    <t>21:0147:000591</t>
  </si>
  <si>
    <t>21:0147:000591:0001:0001:00</t>
  </si>
  <si>
    <t>052B  :791697:00:------:--</t>
  </si>
  <si>
    <t>21:0447:000697</t>
  </si>
  <si>
    <t>21:0147:000592</t>
  </si>
  <si>
    <t>21:0147:000592:0001:0001:00</t>
  </si>
  <si>
    <t>052B  :791698:00:------:--</t>
  </si>
  <si>
    <t>21:0447:000698</t>
  </si>
  <si>
    <t>21:0147:000593</t>
  </si>
  <si>
    <t>21:0147:000593:0001:0001:00</t>
  </si>
  <si>
    <t>052B  :791699:00:------:--</t>
  </si>
  <si>
    <t>21:0447:000699</t>
  </si>
  <si>
    <t>21:0147:000594</t>
  </si>
  <si>
    <t>21:0147:000594:0001:0001:00</t>
  </si>
  <si>
    <t>052B  :791700:00:------:--</t>
  </si>
  <si>
    <t>21:0447:000700</t>
  </si>
  <si>
    <t>21:0147:000595</t>
  </si>
  <si>
    <t>21:0147:000595:0001:0001:00</t>
  </si>
  <si>
    <t>052B  :791701:80:791704:10</t>
  </si>
  <si>
    <t>21:0447:000701</t>
  </si>
  <si>
    <t>21:0147:000598</t>
  </si>
  <si>
    <t>21:0147:000598:0001:0001:02</t>
  </si>
  <si>
    <t>052B  :791702:00:------:--</t>
  </si>
  <si>
    <t>21:0447:000702</t>
  </si>
  <si>
    <t>21:0147:000596</t>
  </si>
  <si>
    <t>21:0147:000596:0001:0001:00</t>
  </si>
  <si>
    <t>052B  :791703:70:791704:10</t>
  </si>
  <si>
    <t>21:0447:000703</t>
  </si>
  <si>
    <t>21:0147:000597</t>
  </si>
  <si>
    <t>21:0147:000597:0001:0001:00</t>
  </si>
  <si>
    <t>052B  :791704:10:------:--</t>
  </si>
  <si>
    <t>21:0447:000704</t>
  </si>
  <si>
    <t>21:0147:000598:0001:0001:01</t>
  </si>
  <si>
    <t>052B  :791705:20:791704:10</t>
  </si>
  <si>
    <t>21:0447:000705</t>
  </si>
  <si>
    <t>21:0147:000598:0002:0001:00</t>
  </si>
  <si>
    <t>052B  :791706:00:------:--</t>
  </si>
  <si>
    <t>21:0447:000706</t>
  </si>
  <si>
    <t>21:0147:000599</t>
  </si>
  <si>
    <t>21:0147:000599:0001:0001:00</t>
  </si>
  <si>
    <t>052B  :791707:00:------:--</t>
  </si>
  <si>
    <t>21:0447:000707</t>
  </si>
  <si>
    <t>21:0147:000600</t>
  </si>
  <si>
    <t>21:0147:000600:0001:0001:00</t>
  </si>
  <si>
    <t>052B  :791708:00:------:--</t>
  </si>
  <si>
    <t>21:0447:000708</t>
  </si>
  <si>
    <t>21:0147:000601</t>
  </si>
  <si>
    <t>21:0147:000601:0001:0001:00</t>
  </si>
  <si>
    <t>052B  :791709:00:------:--</t>
  </si>
  <si>
    <t>21:0447:000709</t>
  </si>
  <si>
    <t>21:0147:000602</t>
  </si>
  <si>
    <t>21:0147:000602:0001:0001:00</t>
  </si>
  <si>
    <t>052B  :791710:00:------:--</t>
  </si>
  <si>
    <t>21:0447:000710</t>
  </si>
  <si>
    <t>21:0147:000603</t>
  </si>
  <si>
    <t>21:0147:000603:0001:0001:00</t>
  </si>
  <si>
    <t>052B  :791711:00:------:--</t>
  </si>
  <si>
    <t>21:0447:000711</t>
  </si>
  <si>
    <t>21:0147:000604</t>
  </si>
  <si>
    <t>21:0147:000604:0001:0001:00</t>
  </si>
  <si>
    <t>052B  :791712:9F:------:--</t>
  </si>
  <si>
    <t>21:0447:000712</t>
  </si>
  <si>
    <t>052B  :791713:00:------:--</t>
  </si>
  <si>
    <t>21:0447:000713</t>
  </si>
  <si>
    <t>21:0147:000605</t>
  </si>
  <si>
    <t>21:0147:000605:0001:0001:00</t>
  </si>
  <si>
    <t>052B  :791714:00:------:--</t>
  </si>
  <si>
    <t>21:0447:000714</t>
  </si>
  <si>
    <t>21:0147:000606</t>
  </si>
  <si>
    <t>21:0147:000606:0001:0001:00</t>
  </si>
  <si>
    <t>052B  :791715:00:------:--</t>
  </si>
  <si>
    <t>21:0447:000715</t>
  </si>
  <si>
    <t>21:0147:000607</t>
  </si>
  <si>
    <t>21:0147:000607:0001:0001:00</t>
  </si>
  <si>
    <t>052B  :791716:00:------:--</t>
  </si>
  <si>
    <t>21:0447:000716</t>
  </si>
  <si>
    <t>21:0147:000608</t>
  </si>
  <si>
    <t>21:0147:000608:0001:0001:00</t>
  </si>
  <si>
    <t>052B  :791717:00:------:--</t>
  </si>
  <si>
    <t>21:0447:000717</t>
  </si>
  <si>
    <t>21:0147:000609</t>
  </si>
  <si>
    <t>21:0147:000609:0001:0001:00</t>
  </si>
  <si>
    <t>052B  :791718:00:------:--</t>
  </si>
  <si>
    <t>21:0447:000718</t>
  </si>
  <si>
    <t>21:0147:000610</t>
  </si>
  <si>
    <t>21:0147:000610:0001:0001:00</t>
  </si>
  <si>
    <t>052B  :791719:00:------:--</t>
  </si>
  <si>
    <t>21:0447:000719</t>
  </si>
  <si>
    <t>21:0147:000611</t>
  </si>
  <si>
    <t>21:0147:000611:0001:0001:00</t>
  </si>
  <si>
    <t>052B  :791720:00:------:--</t>
  </si>
  <si>
    <t>21:0447:000720</t>
  </si>
  <si>
    <t>21:0147:000612</t>
  </si>
  <si>
    <t>21:0147:000612:0001:0001:00</t>
  </si>
  <si>
    <t>052B  :791721:80:791723:10</t>
  </si>
  <si>
    <t>21:0447:000721</t>
  </si>
  <si>
    <t>21:0147:000614</t>
  </si>
  <si>
    <t>21:0147:000614:0001:0001:02</t>
  </si>
  <si>
    <t>052B  :791722:70:791723:10</t>
  </si>
  <si>
    <t>21:0447:000722</t>
  </si>
  <si>
    <t>21:0147:000613</t>
  </si>
  <si>
    <t>21:0147:000613:0001:0001:00</t>
  </si>
  <si>
    <t>052B  :791723:10:------:--</t>
  </si>
  <si>
    <t>21:0447:000723</t>
  </si>
  <si>
    <t>21:0147:000614:0001:0001:01</t>
  </si>
  <si>
    <t>052B  :791724:20:791723:10</t>
  </si>
  <si>
    <t>21:0447:000724</t>
  </si>
  <si>
    <t>21:0147:000614:0002:0001:00</t>
  </si>
  <si>
    <t>052B  :791725:00:------:--</t>
  </si>
  <si>
    <t>21:0447:000725</t>
  </si>
  <si>
    <t>21:0147:000615</t>
  </si>
  <si>
    <t>21:0147:000615:0001:0001:00</t>
  </si>
  <si>
    <t>052B  :791726:00:------:--</t>
  </si>
  <si>
    <t>21:0447:000726</t>
  </si>
  <si>
    <t>21:0147:000616</t>
  </si>
  <si>
    <t>21:0147:000616:0001:0001:00</t>
  </si>
  <si>
    <t>052B  :791727:00:------:--</t>
  </si>
  <si>
    <t>21:0447:000727</t>
  </si>
  <si>
    <t>21:0147:000617</t>
  </si>
  <si>
    <t>21:0147:000617:0001:0001:00</t>
  </si>
  <si>
    <t>052B  :791728:00:------:--</t>
  </si>
  <si>
    <t>21:0447:000728</t>
  </si>
  <si>
    <t>21:0147:000618</t>
  </si>
  <si>
    <t>21:0147:000618:0001:0001:00</t>
  </si>
  <si>
    <t>052B  :791729:00:------:--</t>
  </si>
  <si>
    <t>21:0447:000729</t>
  </si>
  <si>
    <t>21:0147:000619</t>
  </si>
  <si>
    <t>21:0147:000619:0001:0001:00</t>
  </si>
  <si>
    <t>052B  :791730:00:------:--</t>
  </si>
  <si>
    <t>21:0447:000730</t>
  </si>
  <si>
    <t>21:0147:000620</t>
  </si>
  <si>
    <t>21:0147:000620:0001:0001:00</t>
  </si>
  <si>
    <t>052B  :791731:00:------:--</t>
  </si>
  <si>
    <t>21:0447:000731</t>
  </si>
  <si>
    <t>21:0147:000621</t>
  </si>
  <si>
    <t>21:0147:000621:0001:0001:00</t>
  </si>
  <si>
    <t>052B  :791732:00:------:--</t>
  </si>
  <si>
    <t>21:0447:000732</t>
  </si>
  <si>
    <t>21:0147:000622</t>
  </si>
  <si>
    <t>21:0147:000622:0001:0001:00</t>
  </si>
  <si>
    <t>052B  :791733:00:------:--</t>
  </si>
  <si>
    <t>21:0447:000733</t>
  </si>
  <si>
    <t>21:0147:000623</t>
  </si>
  <si>
    <t>21:0147:000623:0001:0001:00</t>
  </si>
  <si>
    <t>052B  :791734:00:------:--</t>
  </si>
  <si>
    <t>21:0447:000734</t>
  </si>
  <si>
    <t>21:0147:000624</t>
  </si>
  <si>
    <t>21:0147:000624:0001:0001:00</t>
  </si>
  <si>
    <t>052B  :791735:00:------:--</t>
  </si>
  <si>
    <t>21:0447:000735</t>
  </si>
  <si>
    <t>21:0147:000625</t>
  </si>
  <si>
    <t>21:0147:000625:0001:0001:00</t>
  </si>
  <si>
    <t>052B  :791736:00:------:--</t>
  </si>
  <si>
    <t>21:0447:000736</t>
  </si>
  <si>
    <t>21:0147:000626</t>
  </si>
  <si>
    <t>21:0147:000626:0001:0001:00</t>
  </si>
  <si>
    <t>052B  :791737:00:------:--</t>
  </si>
  <si>
    <t>21:0447:000737</t>
  </si>
  <si>
    <t>21:0147:000627</t>
  </si>
  <si>
    <t>21:0147:000627:0001:0001:00</t>
  </si>
  <si>
    <t>052B  :791738:9H:------:--</t>
  </si>
  <si>
    <t>21:0447:000738</t>
  </si>
  <si>
    <t>052B  :793001:80:793006:10</t>
  </si>
  <si>
    <t>21:0447:000739</t>
  </si>
  <si>
    <t>21:0147:000631</t>
  </si>
  <si>
    <t>21:0147:000631:0001:0001:02</t>
  </si>
  <si>
    <t>052B  :793002:00:------:--</t>
  </si>
  <si>
    <t>21:0447:000740</t>
  </si>
  <si>
    <t>21:0147:000628</t>
  </si>
  <si>
    <t>21:0147:000628:0001:0001:00</t>
  </si>
  <si>
    <t>052B  :793003:9F:------:--</t>
  </si>
  <si>
    <t>21:0447:000741</t>
  </si>
  <si>
    <t>052B  :793004:00:------:--</t>
  </si>
  <si>
    <t>21:0447:000742</t>
  </si>
  <si>
    <t>21:0147:000629</t>
  </si>
  <si>
    <t>21:0147:000629:0001:0001:00</t>
  </si>
  <si>
    <t>052B  :793005:70:793006:10</t>
  </si>
  <si>
    <t>21:0447:000743</t>
  </si>
  <si>
    <t>21:0147:000630</t>
  </si>
  <si>
    <t>21:0147:000630:0001:0001:00</t>
  </si>
  <si>
    <t>052B  :793006:10:------:--</t>
  </si>
  <si>
    <t>21:0447:000744</t>
  </si>
  <si>
    <t>21:0147:000631:0001:0001:01</t>
  </si>
  <si>
    <t>052B  :793007:20:793006:10</t>
  </si>
  <si>
    <t>21:0447:000745</t>
  </si>
  <si>
    <t>21:0147:000631:0002:0001:00</t>
  </si>
  <si>
    <t>052B  :793008:00:------:--</t>
  </si>
  <si>
    <t>21:0447:000746</t>
  </si>
  <si>
    <t>21:0147:000632</t>
  </si>
  <si>
    <t>21:0147:000632:0001:0001:00</t>
  </si>
  <si>
    <t>052B  :793009:00:------:--</t>
  </si>
  <si>
    <t>21:0447:000747</t>
  </si>
  <si>
    <t>21:0147:000633</t>
  </si>
  <si>
    <t>21:0147:000633:0001:0001:00</t>
  </si>
  <si>
    <t>052B  :793010:00:------:--</t>
  </si>
  <si>
    <t>21:0447:000748</t>
  </si>
  <si>
    <t>21:0147:000634</t>
  </si>
  <si>
    <t>21:0147:000634:0001:0001:00</t>
  </si>
  <si>
    <t>052B  :793011:00:------:--</t>
  </si>
  <si>
    <t>21:0447:000749</t>
  </si>
  <si>
    <t>21:0147:000635</t>
  </si>
  <si>
    <t>21:0147:000635:0001:0001:00</t>
  </si>
  <si>
    <t>052B  :793012:00:------:--</t>
  </si>
  <si>
    <t>21:0447:000750</t>
  </si>
  <si>
    <t>21:0147:000636</t>
  </si>
  <si>
    <t>21:0147:000636:0001:0001:00</t>
  </si>
  <si>
    <t>052B  :793013:00:------:--</t>
  </si>
  <si>
    <t>21:0447:000751</t>
  </si>
  <si>
    <t>21:0147:000637</t>
  </si>
  <si>
    <t>21:0147:000637:0001:0001:00</t>
  </si>
  <si>
    <t>052B  :793014:00:------:--</t>
  </si>
  <si>
    <t>21:0447:000752</t>
  </si>
  <si>
    <t>21:0147:000638</t>
  </si>
  <si>
    <t>21:0147:000638:0001:0001:00</t>
  </si>
  <si>
    <t>052B  :793015:00:------:--</t>
  </si>
  <si>
    <t>21:0447:000753</t>
  </si>
  <si>
    <t>21:0147:000639</t>
  </si>
  <si>
    <t>21:0147:000639:0001:0001:00</t>
  </si>
  <si>
    <t>052B  :793016:00:------:--</t>
  </si>
  <si>
    <t>21:0447:000754</t>
  </si>
  <si>
    <t>21:0147:000640</t>
  </si>
  <si>
    <t>21:0147:000640:0001:0001:00</t>
  </si>
  <si>
    <t>052B  :793017:00:------:--</t>
  </si>
  <si>
    <t>21:0447:000755</t>
  </si>
  <si>
    <t>21:0147:000641</t>
  </si>
  <si>
    <t>21:0147:000641:0001:0001:00</t>
  </si>
  <si>
    <t>052B  :793018:00:------:--</t>
  </si>
  <si>
    <t>21:0447:000756</t>
  </si>
  <si>
    <t>21:0147:000642</t>
  </si>
  <si>
    <t>21:0147:000642:0001:0001:00</t>
  </si>
  <si>
    <t>052B  :793019:00:------:--</t>
  </si>
  <si>
    <t>21:0447:000757</t>
  </si>
  <si>
    <t>21:0147:000643</t>
  </si>
  <si>
    <t>21:0147:000643:0001:0001:00</t>
  </si>
  <si>
    <t>052B  :793020:00:------:--</t>
  </si>
  <si>
    <t>21:0447:000758</t>
  </si>
  <si>
    <t>21:0147:000644</t>
  </si>
  <si>
    <t>21:0147:000644:0001:0001:00</t>
  </si>
  <si>
    <t>052B  :793021:80:793028:20</t>
  </si>
  <si>
    <t>21:0447:000759</t>
  </si>
  <si>
    <t>21:0147:000650</t>
  </si>
  <si>
    <t>21:0147:000650:0002:0001:02</t>
  </si>
  <si>
    <t>052B  :793022:00:------:--</t>
  </si>
  <si>
    <t>21:0447:000760</t>
  </si>
  <si>
    <t>21:0147:000645</t>
  </si>
  <si>
    <t>21:0147:000645:0001:0001:00</t>
  </si>
  <si>
    <t>052B  :793023:00:------:--</t>
  </si>
  <si>
    <t>21:0447:000761</t>
  </si>
  <si>
    <t>21:0147:000646</t>
  </si>
  <si>
    <t>21:0147:000646:0001:0001:00</t>
  </si>
  <si>
    <t>052B  :793024:00:------:--</t>
  </si>
  <si>
    <t>21:0447:000762</t>
  </si>
  <si>
    <t>21:0147:000647</t>
  </si>
  <si>
    <t>21:0147:000647:0001:0001:00</t>
  </si>
  <si>
    <t>052B  :793025:00:------:--</t>
  </si>
  <si>
    <t>21:0447:000763</t>
  </si>
  <si>
    <t>21:0147:000648</t>
  </si>
  <si>
    <t>21:0147:000648:0001:0001:00</t>
  </si>
  <si>
    <t>052B  :793026:70:793027:10</t>
  </si>
  <si>
    <t>21:0447:000764</t>
  </si>
  <si>
    <t>21:0147:000649</t>
  </si>
  <si>
    <t>21:0147:000649:0001:0001:00</t>
  </si>
  <si>
    <t>052B  :793027:10:------:--</t>
  </si>
  <si>
    <t>21:0447:000765</t>
  </si>
  <si>
    <t>21:0147:000650:0001:0001:00</t>
  </si>
  <si>
    <t>052B  :793028:20:793027:10</t>
  </si>
  <si>
    <t>21:0447:000766</t>
  </si>
  <si>
    <t>21:0147:000650:0002:0001:01</t>
  </si>
  <si>
    <t>052B  :793029:00:------:--</t>
  </si>
  <si>
    <t>21:0447:000767</t>
  </si>
  <si>
    <t>21:0147:000651</t>
  </si>
  <si>
    <t>21:0147:000651:0001:0001:00</t>
  </si>
  <si>
    <t>052B  :793030:00:------:--</t>
  </si>
  <si>
    <t>21:0447:000768</t>
  </si>
  <si>
    <t>21:0147:000652</t>
  </si>
  <si>
    <t>21:0147:000652:0001:0001:00</t>
  </si>
  <si>
    <t>052B  :793031:00:------:--</t>
  </si>
  <si>
    <t>21:0447:000769</t>
  </si>
  <si>
    <t>21:0147:000653</t>
  </si>
  <si>
    <t>21:0147:000653:0001:0001:00</t>
  </si>
  <si>
    <t>052B  :793032:00:------:--</t>
  </si>
  <si>
    <t>21:0447:000770</t>
  </si>
  <si>
    <t>21:0147:000654</t>
  </si>
  <si>
    <t>21:0147:000654:0001:0001:00</t>
  </si>
  <si>
    <t>052B  :793033:00:------:--</t>
  </si>
  <si>
    <t>21:0447:000771</t>
  </si>
  <si>
    <t>21:0147:000655</t>
  </si>
  <si>
    <t>21:0147:000655:0001:0001:00</t>
  </si>
  <si>
    <t>052B  :793034:00:------:--</t>
  </si>
  <si>
    <t>21:0447:000772</t>
  </si>
  <si>
    <t>21:0147:000656</t>
  </si>
  <si>
    <t>21:0147:000656:0001:0001:00</t>
  </si>
  <si>
    <t>052B  :793035:9F:------:--</t>
  </si>
  <si>
    <t>21:0447:000773</t>
  </si>
  <si>
    <t>052B  :793036:00:------:--</t>
  </si>
  <si>
    <t>21:0447:000774</t>
  </si>
  <si>
    <t>21:0147:000657</t>
  </si>
  <si>
    <t>21:0147:000657:0001:0001:00</t>
  </si>
  <si>
    <t>052B  :793037:00:------:--</t>
  </si>
  <si>
    <t>21:0447:000775</t>
  </si>
  <si>
    <t>21:0147:000658</t>
  </si>
  <si>
    <t>21:0147:000658:0001:0001:00</t>
  </si>
  <si>
    <t>052B  :793038:00:------:--</t>
  </si>
  <si>
    <t>21:0447:000776</t>
  </si>
  <si>
    <t>21:0147:000659</t>
  </si>
  <si>
    <t>21:0147:000659:0001:0001:00</t>
  </si>
  <si>
    <t>052B  :793039:00:------:--</t>
  </si>
  <si>
    <t>21:0447:000777</t>
  </si>
  <si>
    <t>21:0147:000660</t>
  </si>
  <si>
    <t>21:0147:000660:0001:0001:00</t>
  </si>
  <si>
    <t>052B  :793040:00:------:--</t>
  </si>
  <si>
    <t>21:0447:000778</t>
  </si>
  <si>
    <t>21:0147:000661</t>
  </si>
  <si>
    <t>21:0147:000661:0001:0001:00</t>
  </si>
  <si>
    <t>052B  :793041:80:793049:20</t>
  </si>
  <si>
    <t>21:0447:000779</t>
  </si>
  <si>
    <t>21:0147:000668</t>
  </si>
  <si>
    <t>21:0147:000668:0002:0001:02</t>
  </si>
  <si>
    <t>052B  :793042:00:------:--</t>
  </si>
  <si>
    <t>21:0447:000780</t>
  </si>
  <si>
    <t>21:0147:000662</t>
  </si>
  <si>
    <t>21:0147:000662:0001:0001:00</t>
  </si>
  <si>
    <t>052B  :793043:00:------:--</t>
  </si>
  <si>
    <t>21:0447:000781</t>
  </si>
  <si>
    <t>21:0147:000663</t>
  </si>
  <si>
    <t>21:0147:000663:0001:0001:00</t>
  </si>
  <si>
    <t>052B  :793044:00:------:--</t>
  </si>
  <si>
    <t>21:0447:000782</t>
  </si>
  <si>
    <t>21:0147:000664</t>
  </si>
  <si>
    <t>21:0147:000664:0001:0001:00</t>
  </si>
  <si>
    <t>052B  :793045:00:------:--</t>
  </si>
  <si>
    <t>21:0447:000783</t>
  </si>
  <si>
    <t>21:0147:000665</t>
  </si>
  <si>
    <t>21:0147:000665:0001:0001:00</t>
  </si>
  <si>
    <t>052B  :793046:00:------:--</t>
  </si>
  <si>
    <t>21:0447:000784</t>
  </si>
  <si>
    <t>21:0147:000666</t>
  </si>
  <si>
    <t>21:0147:000666:0001:0001:00</t>
  </si>
  <si>
    <t>052B  :793047:70:793048:10</t>
  </si>
  <si>
    <t>21:0447:000785</t>
  </si>
  <si>
    <t>21:0147:000667</t>
  </si>
  <si>
    <t>21:0147:000667:0001:0001:00</t>
  </si>
  <si>
    <t>052B  :793048:10:------:--</t>
  </si>
  <si>
    <t>21:0447:000786</t>
  </si>
  <si>
    <t>21:0147:000668:0001:0001:00</t>
  </si>
  <si>
    <t>052B  :793049:20:793048:10</t>
  </si>
  <si>
    <t>21:0447:000787</t>
  </si>
  <si>
    <t>21:0147:000668:0002:0001:01</t>
  </si>
  <si>
    <t>052B  :793050:00:------:--</t>
  </si>
  <si>
    <t>21:0447:000788</t>
  </si>
  <si>
    <t>21:0147:000669</t>
  </si>
  <si>
    <t>21:0147:000669:0001:0001:00</t>
  </si>
  <si>
    <t>052B  :793051:00:------:--</t>
  </si>
  <si>
    <t>21:0447:000789</t>
  </si>
  <si>
    <t>21:0147:000670</t>
  </si>
  <si>
    <t>21:0147:000670:0001:0001:00</t>
  </si>
  <si>
    <t>052B  :793052:00:------:--</t>
  </si>
  <si>
    <t>21:0447:000790</t>
  </si>
  <si>
    <t>21:0147:000671</t>
  </si>
  <si>
    <t>21:0147:000671:0001:0001:00</t>
  </si>
  <si>
    <t>052B  :793053:00:------:--</t>
  </si>
  <si>
    <t>21:0447:000791</t>
  </si>
  <si>
    <t>21:0147:000672</t>
  </si>
  <si>
    <t>21:0147:000672:0001:0001:00</t>
  </si>
  <si>
    <t>052B  :793054:00:------:--</t>
  </si>
  <si>
    <t>21:0447:000792</t>
  </si>
  <si>
    <t>21:0147:000673</t>
  </si>
  <si>
    <t>21:0147:000673:0001:0001:00</t>
  </si>
  <si>
    <t>052B  :793055:9F:------:--</t>
  </si>
  <si>
    <t>21:0447:000793</t>
  </si>
  <si>
    <t>052B  :793056:00:------:--</t>
  </si>
  <si>
    <t>21:0447:000794</t>
  </si>
  <si>
    <t>21:0147:000674</t>
  </si>
  <si>
    <t>21:0147:000674:0001:0001:00</t>
  </si>
  <si>
    <t>052B  :793057:00:------:--</t>
  </si>
  <si>
    <t>21:0447:000795</t>
  </si>
  <si>
    <t>21:0147:000675</t>
  </si>
  <si>
    <t>21:0147:000675:0001:0001:00</t>
  </si>
  <si>
    <t>052B  :793058:00:------:--</t>
  </si>
  <si>
    <t>21:0447:000796</t>
  </si>
  <si>
    <t>21:0147:000676</t>
  </si>
  <si>
    <t>21:0147:000676:0001:0001:00</t>
  </si>
  <si>
    <t>052B  :793059:00:------:--</t>
  </si>
  <si>
    <t>21:0447:000797</t>
  </si>
  <si>
    <t>21:0147:000677</t>
  </si>
  <si>
    <t>21:0147:000677:0001:0001:00</t>
  </si>
  <si>
    <t>052B  :793060:00:------:--</t>
  </si>
  <si>
    <t>21:0447:000798</t>
  </si>
  <si>
    <t>21:0147:000678</t>
  </si>
  <si>
    <t>21:0147:000678:0001:0001:00</t>
  </si>
  <si>
    <t>052B  :793061:80:793068:20</t>
  </si>
  <si>
    <t>21:0447:000799</t>
  </si>
  <si>
    <t>21:0147:000684</t>
  </si>
  <si>
    <t>21:0147:000684:0002:0001:02</t>
  </si>
  <si>
    <t>052B  :793062:00:------:--</t>
  </si>
  <si>
    <t>21:0447:000800</t>
  </si>
  <si>
    <t>21:0147:000679</t>
  </si>
  <si>
    <t>21:0147:000679:0001:0001:00</t>
  </si>
  <si>
    <t>052B  :793063:00:------:--</t>
  </si>
  <si>
    <t>21:0447:000801</t>
  </si>
  <si>
    <t>21:0147:000680</t>
  </si>
  <si>
    <t>21:0147:000680:0001:0001:00</t>
  </si>
  <si>
    <t>052B  :793064:00:------:--</t>
  </si>
  <si>
    <t>21:0447:000802</t>
  </si>
  <si>
    <t>21:0147:000681</t>
  </si>
  <si>
    <t>21:0147:000681:0001:0001:00</t>
  </si>
  <si>
    <t>052B  :793065:00:------:--</t>
  </si>
  <si>
    <t>21:0447:000803</t>
  </si>
  <si>
    <t>21:0147:000682</t>
  </si>
  <si>
    <t>21:0147:000682:0001:0001:00</t>
  </si>
  <si>
    <t>052B  :793066:70:793067:10</t>
  </si>
  <si>
    <t>21:0447:000804</t>
  </si>
  <si>
    <t>21:0147:000683</t>
  </si>
  <si>
    <t>21:0147:000683:0001:0001:00</t>
  </si>
  <si>
    <t>052B  :793067:10:------:--</t>
  </si>
  <si>
    <t>21:0447:000805</t>
  </si>
  <si>
    <t>21:0147:000684:0001:0001:00</t>
  </si>
  <si>
    <t>052B  :793068:20:793067:10</t>
  </si>
  <si>
    <t>21:0447:000806</t>
  </si>
  <si>
    <t>21:0147:000684:0002:0001:01</t>
  </si>
  <si>
    <t>052B  :793069:00:------:--</t>
  </si>
  <si>
    <t>21:0447:000807</t>
  </si>
  <si>
    <t>21:0147:000685</t>
  </si>
  <si>
    <t>21:0147:000685:0001:0001:00</t>
  </si>
  <si>
    <t>052B  :793070:00:------:--</t>
  </si>
  <si>
    <t>21:0447:000808</t>
  </si>
  <si>
    <t>21:0147:000686</t>
  </si>
  <si>
    <t>21:0147:000686:0001:0001:00</t>
  </si>
  <si>
    <t>052B  :793071:00:------:--</t>
  </si>
  <si>
    <t>21:0447:000809</t>
  </si>
  <si>
    <t>21:0147:000687</t>
  </si>
  <si>
    <t>21:0147:000687:0001:0001:00</t>
  </si>
  <si>
    <t>052B  :793072:00:------:--</t>
  </si>
  <si>
    <t>21:0447:000810</t>
  </si>
  <si>
    <t>21:0147:000688</t>
  </si>
  <si>
    <t>21:0147:000688:0001:0001:00</t>
  </si>
  <si>
    <t>052B  :793073:00:------:--</t>
  </si>
  <si>
    <t>21:0447:000811</t>
  </si>
  <si>
    <t>21:0147:000689</t>
  </si>
  <si>
    <t>21:0147:000689:0001:0001:00</t>
  </si>
  <si>
    <t>052B  :793074:00:------:--</t>
  </si>
  <si>
    <t>21:0447:000812</t>
  </si>
  <si>
    <t>21:0147:000690</t>
  </si>
  <si>
    <t>21:0147:000690:0001:0001:00</t>
  </si>
  <si>
    <t>052B  :793075:9U:------:--</t>
  </si>
  <si>
    <t>21:0447:000813</t>
  </si>
  <si>
    <t>052B  :793076:00:------:--</t>
  </si>
  <si>
    <t>21:0447:000814</t>
  </si>
  <si>
    <t>21:0147:000691</t>
  </si>
  <si>
    <t>21:0147:000691:0001:0001:00</t>
  </si>
  <si>
    <t>052B  :793077:00:------:--</t>
  </si>
  <si>
    <t>21:0447:000815</t>
  </si>
  <si>
    <t>21:0147:000692</t>
  </si>
  <si>
    <t>21:0147:000692:0001:0001:00</t>
  </si>
  <si>
    <t>052B  :793078:00:------:--</t>
  </si>
  <si>
    <t>21:0447:000816</t>
  </si>
  <si>
    <t>21:0147:000693</t>
  </si>
  <si>
    <t>21:0147:000693:0001:0001:00</t>
  </si>
  <si>
    <t>052B  :793079:00:------:--</t>
  </si>
  <si>
    <t>21:0447:000817</t>
  </si>
  <si>
    <t>21:0147:000694</t>
  </si>
  <si>
    <t>21:0147:000694:0001:0001:00</t>
  </si>
  <si>
    <t>052B  :793080:00:------:--</t>
  </si>
  <si>
    <t>21:0447:000818</t>
  </si>
  <si>
    <t>21:0147:000695</t>
  </si>
  <si>
    <t>21:0147:000695:0001:0001:00</t>
  </si>
  <si>
    <t>052B  :793081:80:793087:10</t>
  </si>
  <si>
    <t>21:0447:000819</t>
  </si>
  <si>
    <t>21:0147:000701</t>
  </si>
  <si>
    <t>21:0147:000701:0001:0001:02</t>
  </si>
  <si>
    <t>052B  :793082:00:------:--</t>
  </si>
  <si>
    <t>21:0447:000820</t>
  </si>
  <si>
    <t>21:0147:000696</t>
  </si>
  <si>
    <t>21:0147:000696:0001:0001:00</t>
  </si>
  <si>
    <t>052B  :793083:00:------:--</t>
  </si>
  <si>
    <t>21:0447:000821</t>
  </si>
  <si>
    <t>21:0147:000697</t>
  </si>
  <si>
    <t>21:0147:000697:0001:0001:00</t>
  </si>
  <si>
    <t>052B  :793084:00:------:--</t>
  </si>
  <si>
    <t>21:0447:000822</t>
  </si>
  <si>
    <t>21:0147:000698</t>
  </si>
  <si>
    <t>21:0147:000698:0001:0001:00</t>
  </si>
  <si>
    <t>052B  :793085:00:------:--</t>
  </si>
  <si>
    <t>21:0447:000823</t>
  </si>
  <si>
    <t>21:0147:000699</t>
  </si>
  <si>
    <t>21:0147:000699:0001:0001:00</t>
  </si>
  <si>
    <t>052B  :793086:70:793087:10</t>
  </si>
  <si>
    <t>21:0447:000824</t>
  </si>
  <si>
    <t>21:0147:000700</t>
  </si>
  <si>
    <t>21:0147:000700:0001:0001:00</t>
  </si>
  <si>
    <t>052B  :793087:10:------:--</t>
  </si>
  <si>
    <t>21:0447:000825</t>
  </si>
  <si>
    <t>21:0147:000701:0001:0001:01</t>
  </si>
  <si>
    <t>052B  :793088:20:793087:10</t>
  </si>
  <si>
    <t>21:0447:000826</t>
  </si>
  <si>
    <t>21:0147:000701:0002:0001:00</t>
  </si>
  <si>
    <t>052B  :793089:00:------:--</t>
  </si>
  <si>
    <t>21:0447:000827</t>
  </si>
  <si>
    <t>21:0147:000702</t>
  </si>
  <si>
    <t>21:0147:000702:0001:0001:00</t>
  </si>
  <si>
    <t>052B  :793090:00:------:--</t>
  </si>
  <si>
    <t>21:0447:000828</t>
  </si>
  <si>
    <t>21:0147:000703</t>
  </si>
  <si>
    <t>21:0147:000703:0001:0001:00</t>
  </si>
  <si>
    <t>052B  :793091:00:------:--</t>
  </si>
  <si>
    <t>21:0447:000829</t>
  </si>
  <si>
    <t>21:0147:000704</t>
  </si>
  <si>
    <t>21:0147:000704:0001:0001:00</t>
  </si>
  <si>
    <t>052B  :793092:00:------:--</t>
  </si>
  <si>
    <t>21:0447:000830</t>
  </si>
  <si>
    <t>21:0147:000705</t>
  </si>
  <si>
    <t>21:0147:000705:0001:0001:00</t>
  </si>
  <si>
    <t>052B  :793093:00:------:--</t>
  </si>
  <si>
    <t>21:0447:000831</t>
  </si>
  <si>
    <t>21:0147:000706</t>
  </si>
  <si>
    <t>21:0147:000706:0001:0001:00</t>
  </si>
  <si>
    <t>052B  :793094:9U:------:--</t>
  </si>
  <si>
    <t>21:0447:000832</t>
  </si>
  <si>
    <t>052B  :793095:00:------:--</t>
  </si>
  <si>
    <t>21:0447:000833</t>
  </si>
  <si>
    <t>21:0147:000707</t>
  </si>
  <si>
    <t>21:0147:000707:0001:0001:00</t>
  </si>
  <si>
    <t>052B  :793096:00:------:--</t>
  </si>
  <si>
    <t>21:0447:000834</t>
  </si>
  <si>
    <t>21:0147:000708</t>
  </si>
  <si>
    <t>21:0147:000708:0001:0001:00</t>
  </si>
  <si>
    <t>052B  :793097:00:------:--</t>
  </si>
  <si>
    <t>21:0447:000835</t>
  </si>
  <si>
    <t>21:0147:000709</t>
  </si>
  <si>
    <t>21:0147:000709:0001:0001:00</t>
  </si>
  <si>
    <t>052B  :793098:00:------:--</t>
  </si>
  <si>
    <t>21:0447:000836</t>
  </si>
  <si>
    <t>21:0147:000710</t>
  </si>
  <si>
    <t>21:0147:000710:0001:0001:00</t>
  </si>
  <si>
    <t>052B  :793099:00:------:--</t>
  </si>
  <si>
    <t>21:0447:000837</t>
  </si>
  <si>
    <t>21:0147:000711</t>
  </si>
  <si>
    <t>21:0147:000711:0001:0001:00</t>
  </si>
  <si>
    <t>052B  :793100:00:------:--</t>
  </si>
  <si>
    <t>21:0447:000838</t>
  </si>
  <si>
    <t>21:0147:000712</t>
  </si>
  <si>
    <t>21:0147:000712:0001:0001:00</t>
  </si>
  <si>
    <t>052B  :793101:80:793106:20</t>
  </si>
  <si>
    <t>21:0447:000839</t>
  </si>
  <si>
    <t>21:0147:000715</t>
  </si>
  <si>
    <t>21:0147:000715:0002:0001:02</t>
  </si>
  <si>
    <t>052B  :793102:00:------:--</t>
  </si>
  <si>
    <t>21:0447:000840</t>
  </si>
  <si>
    <t>21:0147:000713</t>
  </si>
  <si>
    <t>21:0147:000713:0001:0001:00</t>
  </si>
  <si>
    <t>052B  :793103:9H:------:--</t>
  </si>
  <si>
    <t>21:0447:000841</t>
  </si>
  <si>
    <t>052B  :793104:70:793105:10</t>
  </si>
  <si>
    <t>21:0447:000842</t>
  </si>
  <si>
    <t>21:0147:000714</t>
  </si>
  <si>
    <t>21:0147:000714:0001:0001:00</t>
  </si>
  <si>
    <t>052B  :793105:10:------:--</t>
  </si>
  <si>
    <t>21:0447:000843</t>
  </si>
  <si>
    <t>21:0147:000715:0001:0001:00</t>
  </si>
  <si>
    <t>052B  :793106:20:793105:10</t>
  </si>
  <si>
    <t>21:0447:000844</t>
  </si>
  <si>
    <t>21:0147:000715:0002:0001:01</t>
  </si>
  <si>
    <t>052B  :793107:00:------:--</t>
  </si>
  <si>
    <t>21:0447:000845</t>
  </si>
  <si>
    <t>21:0147:000716</t>
  </si>
  <si>
    <t>21:0147:000716:0001:0001:00</t>
  </si>
  <si>
    <t>052B  :793108:00:------:--</t>
  </si>
  <si>
    <t>21:0447:000846</t>
  </si>
  <si>
    <t>21:0147:000717</t>
  </si>
  <si>
    <t>21:0147:000717:0001:0001:00</t>
  </si>
  <si>
    <t>052B  :793109:00:------:--</t>
  </si>
  <si>
    <t>21:0447:000847</t>
  </si>
  <si>
    <t>21:0147:000718</t>
  </si>
  <si>
    <t>21:0147:000718:0001:0001:00</t>
  </si>
  <si>
    <t>052B  :793110:00:------:--</t>
  </si>
  <si>
    <t>21:0447:000848</t>
  </si>
  <si>
    <t>21:0147:000719</t>
  </si>
  <si>
    <t>21:0147:000719:0001:0001:00</t>
  </si>
  <si>
    <t>052B  :793111:00:------:--</t>
  </si>
  <si>
    <t>21:0447:000849</t>
  </si>
  <si>
    <t>21:0147:000720</t>
  </si>
  <si>
    <t>21:0147:000720:0001:0001:00</t>
  </si>
  <si>
    <t>052B  :793112:00:------:--</t>
  </si>
  <si>
    <t>21:0447:000850</t>
  </si>
  <si>
    <t>21:0147:000721</t>
  </si>
  <si>
    <t>21:0147:000721:0001:0001:00</t>
  </si>
  <si>
    <t>052B  :793113:00:------:--</t>
  </si>
  <si>
    <t>21:0447:000851</t>
  </si>
  <si>
    <t>21:0147:000722</t>
  </si>
  <si>
    <t>21:0147:000722:0001:0001:00</t>
  </si>
  <si>
    <t>052B  :793114:00:------:--</t>
  </si>
  <si>
    <t>21:0447:000852</t>
  </si>
  <si>
    <t>21:0147:000723</t>
  </si>
  <si>
    <t>21:0147:000723:0001:0001:00</t>
  </si>
  <si>
    <t>052B  :793115:00:------:--</t>
  </si>
  <si>
    <t>21:0447:000853</t>
  </si>
  <si>
    <t>21:0147:000724</t>
  </si>
  <si>
    <t>21:0147:000724:0001:0001:00</t>
  </si>
  <si>
    <t>052B  :793116:00:------:--</t>
  </si>
  <si>
    <t>21:0447:000854</t>
  </si>
  <si>
    <t>21:0147:000725</t>
  </si>
  <si>
    <t>21:0147:000725:0001:0001:00</t>
  </si>
  <si>
    <t>052B  :793117:00:------:--</t>
  </si>
  <si>
    <t>21:0447:000855</t>
  </si>
  <si>
    <t>21:0147:000726</t>
  </si>
  <si>
    <t>21:0147:000726:0001:0001:00</t>
  </si>
  <si>
    <t>052B  :793118:00:------:--</t>
  </si>
  <si>
    <t>21:0447:000856</t>
  </si>
  <si>
    <t>21:0147:000727</t>
  </si>
  <si>
    <t>21:0147:000727:0001:0001:00</t>
  </si>
  <si>
    <t>052B  :793119:00:------:--</t>
  </si>
  <si>
    <t>21:0447:000857</t>
  </si>
  <si>
    <t>21:0147:000728</t>
  </si>
  <si>
    <t>21:0147:000728:0001:0001:00</t>
  </si>
  <si>
    <t>052B  :793120:00:------:--</t>
  </si>
  <si>
    <t>21:0447:000858</t>
  </si>
  <si>
    <t>21:0147:000729</t>
  </si>
  <si>
    <t>21:0147:000729:0001:0001:00</t>
  </si>
  <si>
    <t>052B  :793121:80:793129:10</t>
  </si>
  <si>
    <t>21:0447:000859</t>
  </si>
  <si>
    <t>21:0147:000736</t>
  </si>
  <si>
    <t>21:0147:000736:0001:0001:02</t>
  </si>
  <si>
    <t>052B  :793122:00:------:--</t>
  </si>
  <si>
    <t>21:0447:000860</t>
  </si>
  <si>
    <t>21:0147:000730</t>
  </si>
  <si>
    <t>21:0147:000730:0001:0001:00</t>
  </si>
  <si>
    <t>052B  :793123:00:------:--</t>
  </si>
  <si>
    <t>21:0447:000861</t>
  </si>
  <si>
    <t>21:0147:000731</t>
  </si>
  <si>
    <t>21:0147:000731:0001:0001:00</t>
  </si>
  <si>
    <t>052B  :793124:00:------:--</t>
  </si>
  <si>
    <t>21:0447:000862</t>
  </si>
  <si>
    <t>21:0147:000732</t>
  </si>
  <si>
    <t>21:0147:000732:0001:0001:00</t>
  </si>
  <si>
    <t>052B  :793125:00:------:--</t>
  </si>
  <si>
    <t>21:0447:000863</t>
  </si>
  <si>
    <t>21:0147:000733</t>
  </si>
  <si>
    <t>21:0147:000733:0001:0001:00</t>
  </si>
  <si>
    <t>052B  :793126:00:------:--</t>
  </si>
  <si>
    <t>21:0447:000864</t>
  </si>
  <si>
    <t>21:0147:000734</t>
  </si>
  <si>
    <t>21:0147:000734:0001:0001:00</t>
  </si>
  <si>
    <t>052B  :793127:70:793129:10</t>
  </si>
  <si>
    <t>21:0447:000865</t>
  </si>
  <si>
    <t>21:0147:000735</t>
  </si>
  <si>
    <t>21:0147:000735:0001:0001:00</t>
  </si>
  <si>
    <t>052B  :793128:9F:------:--</t>
  </si>
  <si>
    <t>21:0447:000866</t>
  </si>
  <si>
    <t>052B  :793129:10:------:--</t>
  </si>
  <si>
    <t>21:0447:000867</t>
  </si>
  <si>
    <t>21:0147:000736:0001:0001:01</t>
  </si>
  <si>
    <t>052B  :793130:20:793129:10</t>
  </si>
  <si>
    <t>21:0447:000868</t>
  </si>
  <si>
    <t>21:0147:000736:0002:0001:00</t>
  </si>
  <si>
    <t>052B  :793131:00:------:--</t>
  </si>
  <si>
    <t>21:0447:000869</t>
  </si>
  <si>
    <t>21:0147:000737</t>
  </si>
  <si>
    <t>21:0147:000737:0001:0001:00</t>
  </si>
  <si>
    <t>052B  :793132:00:------:--</t>
  </si>
  <si>
    <t>21:0447:000870</t>
  </si>
  <si>
    <t>21:0147:000738</t>
  </si>
  <si>
    <t>21:0147:000738:0001:0001:00</t>
  </si>
  <si>
    <t>052B  :793133:00:------:--</t>
  </si>
  <si>
    <t>21:0447:000871</t>
  </si>
  <si>
    <t>21:0147:000739</t>
  </si>
  <si>
    <t>21:0147:000739:0001:0001:00</t>
  </si>
  <si>
    <t>052B  :793134:00:------:--</t>
  </si>
  <si>
    <t>21:0447:000872</t>
  </si>
  <si>
    <t>21:0147:000740</t>
  </si>
  <si>
    <t>21:0147:000740:0001:0001:00</t>
  </si>
  <si>
    <t>052B  :793135:00:------:--</t>
  </si>
  <si>
    <t>21:0447:000873</t>
  </si>
  <si>
    <t>21:0147:000741</t>
  </si>
  <si>
    <t>21:0147:000741:0001:0001:00</t>
  </si>
  <si>
    <t>052B  :793136:00:------:--</t>
  </si>
  <si>
    <t>21:0447:000874</t>
  </si>
  <si>
    <t>21:0147:000742</t>
  </si>
  <si>
    <t>21:0147:000742:0001:0001:00</t>
  </si>
  <si>
    <t>052B  :793137:00:------:--</t>
  </si>
  <si>
    <t>21:0447:000875</t>
  </si>
  <si>
    <t>21:0147:000743</t>
  </si>
  <si>
    <t>21:0147:000743:0001:0001:00</t>
  </si>
  <si>
    <t>052B  :793138:00:------:--</t>
  </si>
  <si>
    <t>21:0447:000876</t>
  </si>
  <si>
    <t>21:0147:000744</t>
  </si>
  <si>
    <t>21:0147:000744:0001:0001:00</t>
  </si>
  <si>
    <t>052B  :793139:00:------:--</t>
  </si>
  <si>
    <t>21:0447:000877</t>
  </si>
  <si>
    <t>21:0147:000745</t>
  </si>
  <si>
    <t>21:0147:000745:0001:0001:00</t>
  </si>
  <si>
    <t>052B  :793140:00:------:--</t>
  </si>
  <si>
    <t>21:0447:000878</t>
  </si>
  <si>
    <t>21:0147:000746</t>
  </si>
  <si>
    <t>21:0147:000746:0001:0001:00</t>
  </si>
  <si>
    <t>052B  :793141:80:793143:10</t>
  </si>
  <si>
    <t>21:0447:000879</t>
  </si>
  <si>
    <t>21:0147:000748</t>
  </si>
  <si>
    <t>21:0147:000748:0001:0001:02</t>
  </si>
  <si>
    <t>052B  :793142:70:793143:10</t>
  </si>
  <si>
    <t>21:0447:000880</t>
  </si>
  <si>
    <t>21:0147:000747</t>
  </si>
  <si>
    <t>21:0147:000747:0001:0001:00</t>
  </si>
  <si>
    <t>052B  :793143:10:------:--</t>
  </si>
  <si>
    <t>21:0447:000881</t>
  </si>
  <si>
    <t>21:0147:000748:0001:0001:01</t>
  </si>
  <si>
    <t>052B  :793144:9U:------:--</t>
  </si>
  <si>
    <t>21:0447:000882</t>
  </si>
  <si>
    <t>052B  :793145:20:793143:10</t>
  </si>
  <si>
    <t>21:0447:000883</t>
  </si>
  <si>
    <t>21:0147:000748:0002:0001:00</t>
  </si>
  <si>
    <t>052B  :793146:00:------:--</t>
  </si>
  <si>
    <t>21:0447:000884</t>
  </si>
  <si>
    <t>21:0147:000749</t>
  </si>
  <si>
    <t>21:0147:000749:0001:0001:00</t>
  </si>
  <si>
    <t>052B  :793147:00:------:--</t>
  </si>
  <si>
    <t>21:0447:000885</t>
  </si>
  <si>
    <t>21:0147:000750</t>
  </si>
  <si>
    <t>21:0147:000750:0001:0001:00</t>
  </si>
  <si>
    <t>052B  :793148:00:------:--</t>
  </si>
  <si>
    <t>21:0447:000886</t>
  </si>
  <si>
    <t>21:0147:000751</t>
  </si>
  <si>
    <t>21:0147:000751:0001:0001:00</t>
  </si>
  <si>
    <t>052B  :793149:00:------:--</t>
  </si>
  <si>
    <t>21:0447:000887</t>
  </si>
  <si>
    <t>21:0147:000752</t>
  </si>
  <si>
    <t>21:0147:000752:0001:0001:00</t>
  </si>
  <si>
    <t>052B  :793150:00:------:--</t>
  </si>
  <si>
    <t>21:0447:000888</t>
  </si>
  <si>
    <t>21:0147:000753</t>
  </si>
  <si>
    <t>21:0147:000753:0001:0001:00</t>
  </si>
  <si>
    <t>052B  :793151:00:------:--</t>
  </si>
  <si>
    <t>21:0447:000889</t>
  </si>
  <si>
    <t>21:0147:000754</t>
  </si>
  <si>
    <t>21:0147:000754:0001:0001:00</t>
  </si>
  <si>
    <t>052B  :793152:00:------:--</t>
  </si>
  <si>
    <t>21:0447:000890</t>
  </si>
  <si>
    <t>21:0147:000755</t>
  </si>
  <si>
    <t>21:0147:000755:0001:0001:00</t>
  </si>
  <si>
    <t>052B  :793153:00:------:--</t>
  </si>
  <si>
    <t>21:0447:000891</t>
  </si>
  <si>
    <t>21:0147:000756</t>
  </si>
  <si>
    <t>21:0147:000756:0001:0001:00</t>
  </si>
  <si>
    <t>052B  :793154:00:------:--</t>
  </si>
  <si>
    <t>21:0447:000892</t>
  </si>
  <si>
    <t>21:0147:000757</t>
  </si>
  <si>
    <t>21:0147:000757:0001:0001:00</t>
  </si>
  <si>
    <t>052B  :793155:00:------:--</t>
  </si>
  <si>
    <t>21:0447:000893</t>
  </si>
  <si>
    <t>21:0147:000758</t>
  </si>
  <si>
    <t>21:0147:000758:0001:0001:00</t>
  </si>
  <si>
    <t>052B  :793156:00:------:--</t>
  </si>
  <si>
    <t>21:0447:000894</t>
  </si>
  <si>
    <t>21:0147:000759</t>
  </si>
  <si>
    <t>21:0147:000759:0001:0001:00</t>
  </si>
  <si>
    <t>052B  :793157:00:------:--</t>
  </si>
  <si>
    <t>21:0447:000895</t>
  </si>
  <si>
    <t>21:0147:000760</t>
  </si>
  <si>
    <t>21:0147:000760:0001:0001:00</t>
  </si>
  <si>
    <t>052B  :793158:00:------:--</t>
  </si>
  <si>
    <t>21:0447:000896</t>
  </si>
  <si>
    <t>21:0147:000761</t>
  </si>
  <si>
    <t>21:0147:000761:0001:0001:00</t>
  </si>
  <si>
    <t>052B  :793159:00:------:--</t>
  </si>
  <si>
    <t>21:0447:000897</t>
  </si>
  <si>
    <t>21:0147:000762</t>
  </si>
  <si>
    <t>21:0147:000762:0001:0001:00</t>
  </si>
  <si>
    <t>052B  :793160:00:------:--</t>
  </si>
  <si>
    <t>21:0447:000898</t>
  </si>
  <si>
    <t>21:0147:000763</t>
  </si>
  <si>
    <t>21:0147:000763:0001:0001:00</t>
  </si>
  <si>
    <t>052B  :793161:80:793164:20</t>
  </si>
  <si>
    <t>21:0447:000899</t>
  </si>
  <si>
    <t>21:0147:000765</t>
  </si>
  <si>
    <t>21:0147:000765:0002:0001:02</t>
  </si>
  <si>
    <t>052B  :793162:70:793163:10</t>
  </si>
  <si>
    <t>21:0447:000900</t>
  </si>
  <si>
    <t>21:0147:000764</t>
  </si>
  <si>
    <t>21:0147:000764:0001:0001:00</t>
  </si>
  <si>
    <t>052B  :793163:10:------:--</t>
  </si>
  <si>
    <t>21:0447:000901</t>
  </si>
  <si>
    <t>21:0147:000765:0001:0001:00</t>
  </si>
  <si>
    <t>052B  :793164:20:793163:10</t>
  </si>
  <si>
    <t>21:0447:000902</t>
  </si>
  <si>
    <t>21:0147:000765:0002:0001:01</t>
  </si>
  <si>
    <t>052B  :793165:00:------:--</t>
  </si>
  <si>
    <t>21:0447:000903</t>
  </si>
  <si>
    <t>21:0147:000766</t>
  </si>
  <si>
    <t>21:0147:000766:0001:0001:00</t>
  </si>
  <si>
    <t>052B  :793166:00:------:--</t>
  </si>
  <si>
    <t>21:0447:000904</t>
  </si>
  <si>
    <t>21:0147:000767</t>
  </si>
  <si>
    <t>21:0147:000767:0001:0001:00</t>
  </si>
  <si>
    <t>052B  :793167:00:------:--</t>
  </si>
  <si>
    <t>21:0447:000905</t>
  </si>
  <si>
    <t>21:0147:000768</t>
  </si>
  <si>
    <t>21:0147:000768:0001:0001:00</t>
  </si>
  <si>
    <t>052B  :793168:00:------:--</t>
  </si>
  <si>
    <t>21:0447:000906</t>
  </si>
  <si>
    <t>21:0147:000769</t>
  </si>
  <si>
    <t>21:0147:000769:0001:0001:00</t>
  </si>
  <si>
    <t>052B  :793169:00:------:--</t>
  </si>
  <si>
    <t>21:0447:000907</t>
  </si>
  <si>
    <t>21:0147:000770</t>
  </si>
  <si>
    <t>21:0147:000770:0001:0001:00</t>
  </si>
  <si>
    <t>052B  :793170:00:------:--</t>
  </si>
  <si>
    <t>21:0447:000908</t>
  </si>
  <si>
    <t>21:0147:000771</t>
  </si>
  <si>
    <t>21:0147:000771:0001:0001:00</t>
  </si>
  <si>
    <t>052B  :793171:00:------:--</t>
  </si>
  <si>
    <t>21:0447:000909</t>
  </si>
  <si>
    <t>21:0147:000772</t>
  </si>
  <si>
    <t>21:0147:000772:0001:0001:00</t>
  </si>
  <si>
    <t>052B  :793172:00:------:--</t>
  </si>
  <si>
    <t>21:0447:000910</t>
  </si>
  <si>
    <t>21:0147:000773</t>
  </si>
  <si>
    <t>21:0147:000773:0001:0001:00</t>
  </si>
  <si>
    <t>052B  :793173:00:------:--</t>
  </si>
  <si>
    <t>21:0447:000911</t>
  </si>
  <si>
    <t>21:0147:000774</t>
  </si>
  <si>
    <t>21:0147:000774:0001:0001:00</t>
  </si>
  <si>
    <t>052B  :793174:00:------:--</t>
  </si>
  <si>
    <t>21:0447:000912</t>
  </si>
  <si>
    <t>21:0147:000775</t>
  </si>
  <si>
    <t>21:0147:000775:0001:0001:00</t>
  </si>
  <si>
    <t>052B  :793175:00:------:--</t>
  </si>
  <si>
    <t>21:0447:000913</t>
  </si>
  <si>
    <t>21:0147:000776</t>
  </si>
  <si>
    <t>21:0147:000776:0001:0001:00</t>
  </si>
  <si>
    <t>052B  :793176:00:------:--</t>
  </si>
  <si>
    <t>21:0447:000914</t>
  </si>
  <si>
    <t>21:0147:000777</t>
  </si>
  <si>
    <t>21:0147:000777:0001:0001:00</t>
  </si>
  <si>
    <t>052B  :793177:00:------:--</t>
  </si>
  <si>
    <t>21:0447:000915</t>
  </si>
  <si>
    <t>21:0147:000778</t>
  </si>
  <si>
    <t>21:0147:000778:0001:0001:00</t>
  </si>
  <si>
    <t>052B  :793178:00:------:--</t>
  </si>
  <si>
    <t>21:0447:000916</t>
  </si>
  <si>
    <t>21:0147:000779</t>
  </si>
  <si>
    <t>21:0147:000779:0001:0001:00</t>
  </si>
  <si>
    <t>052B  :793179:9F:------:--</t>
  </si>
  <si>
    <t>21:0447:000917</t>
  </si>
  <si>
    <t>052B  :793180:00:------:--</t>
  </si>
  <si>
    <t>21:0447:000918</t>
  </si>
  <si>
    <t>21:0147:000780</t>
  </si>
  <si>
    <t>21:0147:000780:0001:0001:00</t>
  </si>
  <si>
    <t>052B  :793181:80:793196:10</t>
  </si>
  <si>
    <t>21:0447:000919</t>
  </si>
  <si>
    <t>21:0147:000794</t>
  </si>
  <si>
    <t>21:0147:000794:0001:0001:02</t>
  </si>
  <si>
    <t>052B  :793182:00:------:--</t>
  </si>
  <si>
    <t>21:0447:000920</t>
  </si>
  <si>
    <t>21:0147:000781</t>
  </si>
  <si>
    <t>21:0147:000781:0001:0001:00</t>
  </si>
  <si>
    <t>052B  :793183:00:------:--</t>
  </si>
  <si>
    <t>21:0447:000921</t>
  </si>
  <si>
    <t>21:0147:000782</t>
  </si>
  <si>
    <t>21:0147:000782:0001:0001:00</t>
  </si>
  <si>
    <t>052B  :793184:00:------:--</t>
  </si>
  <si>
    <t>21:0447:000922</t>
  </si>
  <si>
    <t>21:0147:000783</t>
  </si>
  <si>
    <t>21:0147:000783:0001:0001:00</t>
  </si>
  <si>
    <t>052B  :793185:00:------:--</t>
  </si>
  <si>
    <t>21:0447:000923</t>
  </si>
  <si>
    <t>21:0147:000784</t>
  </si>
  <si>
    <t>21:0147:000784:0001:0001:00</t>
  </si>
  <si>
    <t>052B  :793186:00:------:--</t>
  </si>
  <si>
    <t>21:0447:000924</t>
  </si>
  <si>
    <t>21:0147:000785</t>
  </si>
  <si>
    <t>21:0147:000785:0001:0001:00</t>
  </si>
  <si>
    <t>052B  :793187:00:------:--</t>
  </si>
  <si>
    <t>21:0447:000925</t>
  </si>
  <si>
    <t>21:0147:000786</t>
  </si>
  <si>
    <t>21:0147:000786:0001:0001:00</t>
  </si>
  <si>
    <t>052B  :793188:00:------:--</t>
  </si>
  <si>
    <t>21:0447:000926</t>
  </si>
  <si>
    <t>21:0147:000787</t>
  </si>
  <si>
    <t>21:0147:000787:0001:0001:00</t>
  </si>
  <si>
    <t>052B  :793189:00:------:--</t>
  </si>
  <si>
    <t>21:0447:000927</t>
  </si>
  <si>
    <t>21:0147:000788</t>
  </si>
  <si>
    <t>21:0147:000788:0001:0001:00</t>
  </si>
  <si>
    <t>052B  :793190:00:------:--</t>
  </si>
  <si>
    <t>21:0447:000928</t>
  </si>
  <si>
    <t>21:0147:000789</t>
  </si>
  <si>
    <t>21:0147:000789:0001:0001:00</t>
  </si>
  <si>
    <t>052B  :793191:00:------:--</t>
  </si>
  <si>
    <t>21:0447:000929</t>
  </si>
  <si>
    <t>21:0147:000790</t>
  </si>
  <si>
    <t>21:0147:000790:0001:0001:00</t>
  </si>
  <si>
    <t>052B  :793192:00:------:--</t>
  </si>
  <si>
    <t>21:0447:000930</t>
  </si>
  <si>
    <t>21:0147:000791</t>
  </si>
  <si>
    <t>21:0147:000791:0001:0001:00</t>
  </si>
  <si>
    <t>052B  :793193:9F:------:--</t>
  </si>
  <si>
    <t>21:0447:000931</t>
  </si>
  <si>
    <t>052B  :793194:00:------:--</t>
  </si>
  <si>
    <t>21:0447:000932</t>
  </si>
  <si>
    <t>21:0147:000792</t>
  </si>
  <si>
    <t>21:0147:000792:0001:0001:00</t>
  </si>
  <si>
    <t>052B  :793195:70:793196:10</t>
  </si>
  <si>
    <t>21:0447:000933</t>
  </si>
  <si>
    <t>21:0147:000793</t>
  </si>
  <si>
    <t>21:0147:000793:0001:0001:00</t>
  </si>
  <si>
    <t>052B  :793196:10:------:--</t>
  </si>
  <si>
    <t>21:0447:000934</t>
  </si>
  <si>
    <t>21:0147:000794:0001:0001:01</t>
  </si>
  <si>
    <t>052B  :793197:20:793196:10</t>
  </si>
  <si>
    <t>21:0447:000935</t>
  </si>
  <si>
    <t>21:0147:000794:0002:0001:00</t>
  </si>
  <si>
    <t>052B  :793198:00:------:--</t>
  </si>
  <si>
    <t>21:0447:000936</t>
  </si>
  <si>
    <t>21:0147:000795</t>
  </si>
  <si>
    <t>21:0147:000795:0001:0001:00</t>
  </si>
  <si>
    <t>052B  :793199:00:------:--</t>
  </si>
  <si>
    <t>21:0447:000937</t>
  </si>
  <si>
    <t>21:0147:000796</t>
  </si>
  <si>
    <t>21:0147:000796:0001:0001:00</t>
  </si>
  <si>
    <t>052B  :793200:00:------:--</t>
  </si>
  <si>
    <t>21:0447:000938</t>
  </si>
  <si>
    <t>21:0147:000797</t>
  </si>
  <si>
    <t>21:0147:000797:0001:0001:00</t>
  </si>
  <si>
    <t>052B  :793201:80:793209:20</t>
  </si>
  <si>
    <t>21:0447:000939</t>
  </si>
  <si>
    <t>21:0147:000804</t>
  </si>
  <si>
    <t>21:0147:000804:0002:0001:02</t>
  </si>
  <si>
    <t>052B  :793202:00:------:--</t>
  </si>
  <si>
    <t>21:0447:000940</t>
  </si>
  <si>
    <t>21:0147:000798</t>
  </si>
  <si>
    <t>21:0147:000798:0001:0001:00</t>
  </si>
  <si>
    <t>052B  :793203:00:------:--</t>
  </si>
  <si>
    <t>21:0447:000941</t>
  </si>
  <si>
    <t>21:0147:000799</t>
  </si>
  <si>
    <t>21:0147:000799:0001:0001:00</t>
  </si>
  <si>
    <t>052B  :793204:00:------:--</t>
  </si>
  <si>
    <t>21:0447:000942</t>
  </si>
  <si>
    <t>21:0147:000800</t>
  </si>
  <si>
    <t>21:0147:000800:0001:0001:00</t>
  </si>
  <si>
    <t>052B  :793205:00:------:--</t>
  </si>
  <si>
    <t>21:0447:000943</t>
  </si>
  <si>
    <t>21:0147:000801</t>
  </si>
  <si>
    <t>21:0147:000801:0001:0001:00</t>
  </si>
  <si>
    <t>052B  :793206:00:------:--</t>
  </si>
  <si>
    <t>21:0447:000944</t>
  </si>
  <si>
    <t>21:0147:000802</t>
  </si>
  <si>
    <t>21:0147:000802:0001:0001:00</t>
  </si>
  <si>
    <t>052B  :793207:70:793208:10</t>
  </si>
  <si>
    <t>21:0447:000945</t>
  </si>
  <si>
    <t>21:0147:000803</t>
  </si>
  <si>
    <t>21:0147:000803:0001:0001:00</t>
  </si>
  <si>
    <t>052B  :793208:10:------:--</t>
  </si>
  <si>
    <t>21:0447:000946</t>
  </si>
  <si>
    <t>21:0147:000804:0001:0001:00</t>
  </si>
  <si>
    <t>052B  :793209:20:793208:10</t>
  </si>
  <si>
    <t>21:0447:000947</t>
  </si>
  <si>
    <t>21:0147:000804:0002:0001:01</t>
  </si>
  <si>
    <t>052B  :793210:00:------:--</t>
  </si>
  <si>
    <t>21:0447:000948</t>
  </si>
  <si>
    <t>21:0147:000805</t>
  </si>
  <si>
    <t>21:0147:000805:0001:0001:00</t>
  </si>
  <si>
    <t>052B  :793211:00:------:--</t>
  </si>
  <si>
    <t>21:0447:000949</t>
  </si>
  <si>
    <t>21:0147:000806</t>
  </si>
  <si>
    <t>21:0147:000806:0001:0001:00</t>
  </si>
  <si>
    <t>052B  :793212:00:------:--</t>
  </si>
  <si>
    <t>21:0447:000950</t>
  </si>
  <si>
    <t>21:0147:000807</t>
  </si>
  <si>
    <t>21:0147:000807:0001:0001:00</t>
  </si>
  <si>
    <t>052B  :793213:00:------:--</t>
  </si>
  <si>
    <t>21:0447:000951</t>
  </si>
  <si>
    <t>21:0147:000808</t>
  </si>
  <si>
    <t>21:0147:000808:0001:0001:00</t>
  </si>
  <si>
    <t>052B  :793214:00:------:--</t>
  </si>
  <si>
    <t>21:0447:000952</t>
  </si>
  <si>
    <t>21:0147:000809</t>
  </si>
  <si>
    <t>21:0147:000809:0001:0001:00</t>
  </si>
  <si>
    <t>052B  :793215:00:------:--</t>
  </si>
  <si>
    <t>21:0447:000953</t>
  </si>
  <si>
    <t>21:0147:000810</t>
  </si>
  <si>
    <t>21:0147:000810:0001:0001:00</t>
  </si>
  <si>
    <t>052B  :793216:00:------:--</t>
  </si>
  <si>
    <t>21:0447:000954</t>
  </si>
  <si>
    <t>21:0147:000811</t>
  </si>
  <si>
    <t>21:0147:000811:0001:0001:00</t>
  </si>
  <si>
    <t>052B  :793217:00:------:--</t>
  </si>
  <si>
    <t>21:0447:000955</t>
  </si>
  <si>
    <t>21:0147:000812</t>
  </si>
  <si>
    <t>21:0147:000812:0001:0001:00</t>
  </si>
  <si>
    <t>052B  :793218:00:------:--</t>
  </si>
  <si>
    <t>21:0447:000956</t>
  </si>
  <si>
    <t>21:0147:000813</t>
  </si>
  <si>
    <t>21:0147:000813:0001:0001:00</t>
  </si>
  <si>
    <t>052B  :793219:9F:------:--</t>
  </si>
  <si>
    <t>21:0447:000957</t>
  </si>
  <si>
    <t>052B  :793220:00:------:--</t>
  </si>
  <si>
    <t>21:0447:000958</t>
  </si>
  <si>
    <t>21:0147:000814</t>
  </si>
  <si>
    <t>21:0147:000814:0001:0001:00</t>
  </si>
  <si>
    <t>052B  :793221:80:793228:10</t>
  </si>
  <si>
    <t>21:0447:000959</t>
  </si>
  <si>
    <t>21:0147:000821</t>
  </si>
  <si>
    <t>21:0147:000821:0001:0001:02</t>
  </si>
  <si>
    <t>052B  :793222:00:------:--</t>
  </si>
  <si>
    <t>21:0447:000960</t>
  </si>
  <si>
    <t>21:0147:000815</t>
  </si>
  <si>
    <t>21:0147:000815:0001:0001:00</t>
  </si>
  <si>
    <t>052B  :793223:00:------:--</t>
  </si>
  <si>
    <t>21:0447:000961</t>
  </si>
  <si>
    <t>21:0147:000816</t>
  </si>
  <si>
    <t>21:0147:000816:0001:0001:00</t>
  </si>
  <si>
    <t>052B  :793224:00:------:--</t>
  </si>
  <si>
    <t>21:0447:000962</t>
  </si>
  <si>
    <t>21:0147:000817</t>
  </si>
  <si>
    <t>21:0147:000817:0001:0001:00</t>
  </si>
  <si>
    <t>052B  :793225:00:------:--</t>
  </si>
  <si>
    <t>21:0447:000963</t>
  </si>
  <si>
    <t>21:0147:000818</t>
  </si>
  <si>
    <t>21:0147:000818:0001:0001:00</t>
  </si>
  <si>
    <t>052B  :793226:00:------:--</t>
  </si>
  <si>
    <t>21:0447:000964</t>
  </si>
  <si>
    <t>21:0147:000819</t>
  </si>
  <si>
    <t>21:0147:000819:0001:0001:00</t>
  </si>
  <si>
    <t>052B  :793227:70:793228:10</t>
  </si>
  <si>
    <t>21:0447:000965</t>
  </si>
  <si>
    <t>21:0147:000820</t>
  </si>
  <si>
    <t>21:0147:000820:0001:0001:00</t>
  </si>
  <si>
    <t>052B  :793228:10:------:--</t>
  </si>
  <si>
    <t>21:0447:000966</t>
  </si>
  <si>
    <t>21:0147:000821:0001:0001:01</t>
  </si>
  <si>
    <t>052B  :793229:20:793228:10</t>
  </si>
  <si>
    <t>21:0447:000967</t>
  </si>
  <si>
    <t>21:0147:000821:0002:0001:00</t>
  </si>
  <si>
    <t>052B  :793230:00:------:--</t>
  </si>
  <si>
    <t>21:0447:000968</t>
  </si>
  <si>
    <t>21:0147:000822</t>
  </si>
  <si>
    <t>21:0147:000822:0001:0001:00</t>
  </si>
  <si>
    <t>052B  :793231:9H:------:--</t>
  </si>
  <si>
    <t>21:0447:000969</t>
  </si>
  <si>
    <t>052B  :793232:00:------:--</t>
  </si>
  <si>
    <t>21:0447:000970</t>
  </si>
  <si>
    <t>21:0147:000823</t>
  </si>
  <si>
    <t>21:0147:000823:0001:0001:00</t>
  </si>
  <si>
    <t>052B  :793233:00:------:--</t>
  </si>
  <si>
    <t>21:0447:000971</t>
  </si>
  <si>
    <t>21:0147:000824</t>
  </si>
  <si>
    <t>21:0147:000824:0001:0001:00</t>
  </si>
  <si>
    <t>052B  :793234:00:------:--</t>
  </si>
  <si>
    <t>21:0447:000972</t>
  </si>
  <si>
    <t>21:0147:000825</t>
  </si>
  <si>
    <t>21:0147:000825:0001:0001:00</t>
  </si>
  <si>
    <t>052B  :793235:00:------:--</t>
  </si>
  <si>
    <t>21:0447:000973</t>
  </si>
  <si>
    <t>21:0147:000826</t>
  </si>
  <si>
    <t>21:0147:000826:0001:0001:00</t>
  </si>
  <si>
    <t>052B  :793236:00:------:--</t>
  </si>
  <si>
    <t>21:0447:000974</t>
  </si>
  <si>
    <t>21:0147:000827</t>
  </si>
  <si>
    <t>21:0147:000827:0001:0001:00</t>
  </si>
  <si>
    <t>052B  :793237:00:------:--</t>
  </si>
  <si>
    <t>21:0447:000975</t>
  </si>
  <si>
    <t>21:0147:000828</t>
  </si>
  <si>
    <t>21:0147:000828:0001:0001:00</t>
  </si>
  <si>
    <t>052B  :793238:00:------:--</t>
  </si>
  <si>
    <t>21:0447:000976</t>
  </si>
  <si>
    <t>21:0147:000829</t>
  </si>
  <si>
    <t>21:0147:000829:0001:0001:00</t>
  </si>
  <si>
    <t>052B  :793239:00:------:--</t>
  </si>
  <si>
    <t>21:0447:000977</t>
  </si>
  <si>
    <t>21:0147:000830</t>
  </si>
  <si>
    <t>21:0147:000830:0001:0001:00</t>
  </si>
  <si>
    <t>052B  :793240:00:------:--</t>
  </si>
  <si>
    <t>21:0447:000978</t>
  </si>
  <si>
    <t>21:0147:000831</t>
  </si>
  <si>
    <t>21:0147:000831:0001:0001:00</t>
  </si>
  <si>
    <t>052B  :793241:80:793249:10</t>
  </si>
  <si>
    <t>21:0447:000979</t>
  </si>
  <si>
    <t>21:0147:000839</t>
  </si>
  <si>
    <t>21:0147:000839:0001:0001:02</t>
  </si>
  <si>
    <t>052B  :793242:00:------:--</t>
  </si>
  <si>
    <t>21:0447:000980</t>
  </si>
  <si>
    <t>21:0147:000832</t>
  </si>
  <si>
    <t>21:0147:000832:0001:0001:00</t>
  </si>
  <si>
    <t>052B  :793243:00:------:--</t>
  </si>
  <si>
    <t>21:0447:000981</t>
  </si>
  <si>
    <t>21:0147:000833</t>
  </si>
  <si>
    <t>21:0147:000833:0001:0001:00</t>
  </si>
  <si>
    <t>052B  :793244:00:------:--</t>
  </si>
  <si>
    <t>21:0447:000982</t>
  </si>
  <si>
    <t>21:0147:000834</t>
  </si>
  <si>
    <t>21:0147:000834:0001:0001:00</t>
  </si>
  <si>
    <t>052B  :793245:00:------:--</t>
  </si>
  <si>
    <t>21:0447:000983</t>
  </si>
  <si>
    <t>21:0147:000835</t>
  </si>
  <si>
    <t>21:0147:000835:0001:0001:00</t>
  </si>
  <si>
    <t>052B  :793246:00:------:--</t>
  </si>
  <si>
    <t>21:0447:000984</t>
  </si>
  <si>
    <t>21:0147:000836</t>
  </si>
  <si>
    <t>21:0147:000836:0001:0001:00</t>
  </si>
  <si>
    <t>052B  :793247:00:------:--</t>
  </si>
  <si>
    <t>21:0447:000985</t>
  </si>
  <si>
    <t>21:0147:000837</t>
  </si>
  <si>
    <t>21:0147:000837:0001:0001:00</t>
  </si>
  <si>
    <t>052B  :793248:70:793249:10</t>
  </si>
  <si>
    <t>21:0447:000986</t>
  </si>
  <si>
    <t>21:0147:000838</t>
  </si>
  <si>
    <t>21:0147:000838:0001:0001:00</t>
  </si>
  <si>
    <t>052B  :793249:10:------:--</t>
  </si>
  <si>
    <t>21:0447:000987</t>
  </si>
  <si>
    <t>21:0147:000839:0001:0001:01</t>
  </si>
  <si>
    <t>052B  :793250:20:793249:10</t>
  </si>
  <si>
    <t>21:0447:000988</t>
  </si>
  <si>
    <t>21:0147:000839:0002:0001:00</t>
  </si>
  <si>
    <t>052B  :793251:00:------:--</t>
  </si>
  <si>
    <t>21:0447:000989</t>
  </si>
  <si>
    <t>21:0147:000840</t>
  </si>
  <si>
    <t>21:0147:000840:0001:0001:00</t>
  </si>
  <si>
    <t>052B  :793252:00:------:--</t>
  </si>
  <si>
    <t>21:0447:000990</t>
  </si>
  <si>
    <t>21:0147:000841</t>
  </si>
  <si>
    <t>21:0147:000841:0001:0001:00</t>
  </si>
  <si>
    <t>052B  :793253:00:------:--</t>
  </si>
  <si>
    <t>21:0447:000991</t>
  </si>
  <si>
    <t>21:0147:000842</t>
  </si>
  <si>
    <t>21:0147:000842:0001:0001:00</t>
  </si>
  <si>
    <t>052B  :793254:00:------:--</t>
  </si>
  <si>
    <t>21:0447:000992</t>
  </si>
  <si>
    <t>21:0147:000843</t>
  </si>
  <si>
    <t>21:0147:000843:0001:0001:00</t>
  </si>
  <si>
    <t>052B  :793255:00:------:--</t>
  </si>
  <si>
    <t>21:0447:000993</t>
  </si>
  <si>
    <t>21:0147:000844</t>
  </si>
  <si>
    <t>21:0147:000844:0001:0001:00</t>
  </si>
  <si>
    <t>052B  :793256:00:------:--</t>
  </si>
  <si>
    <t>21:0447:000994</t>
  </si>
  <si>
    <t>21:0147:000845</t>
  </si>
  <si>
    <t>21:0147:000845:0001:0001:00</t>
  </si>
  <si>
    <t>052B  :793257:9U:------:--</t>
  </si>
  <si>
    <t>21:0447:000995</t>
  </si>
  <si>
    <t>052B  :793258:00:------:--</t>
  </si>
  <si>
    <t>21:0447:000996</t>
  </si>
  <si>
    <t>21:0147:000846</t>
  </si>
  <si>
    <t>21:0147:000846:0001:0001:00</t>
  </si>
  <si>
    <t>052B  :793259:00:------:--</t>
  </si>
  <si>
    <t>21:0447:000997</t>
  </si>
  <si>
    <t>21:0147:000847</t>
  </si>
  <si>
    <t>21:0147:000847:0001:0001:00</t>
  </si>
  <si>
    <t>052B  :793260:00:------:--</t>
  </si>
  <si>
    <t>21:0447:000998</t>
  </si>
  <si>
    <t>21:0147:000848</t>
  </si>
  <si>
    <t>21:0147:000848:0001:0001:00</t>
  </si>
  <si>
    <t>052B  :793261:80:793266:20</t>
  </si>
  <si>
    <t>21:0447:000999</t>
  </si>
  <si>
    <t>21:0147:000852</t>
  </si>
  <si>
    <t>21:0147:000852:0002:0001:02</t>
  </si>
  <si>
    <t>052B  :793262:00:------:--</t>
  </si>
  <si>
    <t>21:0447:001000</t>
  </si>
  <si>
    <t>21:0147:000849</t>
  </si>
  <si>
    <t>21:0147:000849:0001:0001:00</t>
  </si>
  <si>
    <t>052B  :793263:00:------:--</t>
  </si>
  <si>
    <t>21:0447:001001</t>
  </si>
  <si>
    <t>21:0147:000850</t>
  </si>
  <si>
    <t>21:0147:000850:0001:0001:00</t>
  </si>
  <si>
    <t>052B  :793264:70:793265:10</t>
  </si>
  <si>
    <t>21:0447:001002</t>
  </si>
  <si>
    <t>21:0147:000851</t>
  </si>
  <si>
    <t>21:0147:000851:0001:0001:00</t>
  </si>
  <si>
    <t>052B  :793265:10:------:--</t>
  </si>
  <si>
    <t>21:0447:001003</t>
  </si>
  <si>
    <t>21:0147:000852:0001:0001:00</t>
  </si>
  <si>
    <t>052B  :793266:20:793265:10</t>
  </si>
  <si>
    <t>21:0447:001004</t>
  </si>
  <si>
    <t>21:0147:000852:0002:0001:01</t>
  </si>
  <si>
    <t>052B  :793267:00:------:--</t>
  </si>
  <si>
    <t>21:0447:001005</t>
  </si>
  <si>
    <t>21:0147:000853</t>
  </si>
  <si>
    <t>21:0147:000853:0001:0001:00</t>
  </si>
  <si>
    <t>052B  :793268:9H:------:--</t>
  </si>
  <si>
    <t>21:0447:001006</t>
  </si>
  <si>
    <t>052B  :793269:00:------:--</t>
  </si>
  <si>
    <t>21:0447:001007</t>
  </si>
  <si>
    <t>21:0147:000854</t>
  </si>
  <si>
    <t>21:0147:000854:0001:0001:00</t>
  </si>
  <si>
    <t>052B  :793270:00:------:--</t>
  </si>
  <si>
    <t>21:0447:001008</t>
  </si>
  <si>
    <t>21:0147:000855</t>
  </si>
  <si>
    <t>21:0147:000855:0001:0001:00</t>
  </si>
  <si>
    <t>052B  :793271:00:------:--</t>
  </si>
  <si>
    <t>21:0447:001009</t>
  </si>
  <si>
    <t>21:0147:000856</t>
  </si>
  <si>
    <t>21:0147:000856:0001:0001:00</t>
  </si>
  <si>
    <t>052B  :793272:00:------:--</t>
  </si>
  <si>
    <t>21:0447:001010</t>
  </si>
  <si>
    <t>21:0147:000857</t>
  </si>
  <si>
    <t>21:0147:000857:0001:0001:00</t>
  </si>
  <si>
    <t>052B  :793273:00:------:--</t>
  </si>
  <si>
    <t>21:0447:001011</t>
  </si>
  <si>
    <t>21:0147:000858</t>
  </si>
  <si>
    <t>21:0147:000858:0001:0001:00</t>
  </si>
  <si>
    <t>052B  :793274:00:------:--</t>
  </si>
  <si>
    <t>21:0447:001012</t>
  </si>
  <si>
    <t>21:0147:000859</t>
  </si>
  <si>
    <t>21:0147:000859:0001:0001:00</t>
  </si>
  <si>
    <t>052B  :793275:00:------:--</t>
  </si>
  <si>
    <t>21:0447:001013</t>
  </si>
  <si>
    <t>21:0147:000860</t>
  </si>
  <si>
    <t>21:0147:000860:0001:0001:00</t>
  </si>
  <si>
    <t>052B  :793276:00:------:--</t>
  </si>
  <si>
    <t>21:0447:001014</t>
  </si>
  <si>
    <t>21:0147:000861</t>
  </si>
  <si>
    <t>21:0147:000861:0001:0001:00</t>
  </si>
  <si>
    <t>052B  :793277:00:------:--</t>
  </si>
  <si>
    <t>21:0447:001015</t>
  </si>
  <si>
    <t>21:0147:000862</t>
  </si>
  <si>
    <t>21:0147:000862:0001:0001:00</t>
  </si>
  <si>
    <t>052B  :793278:00:------:--</t>
  </si>
  <si>
    <t>21:0447:001016</t>
  </si>
  <si>
    <t>21:0147:000863</t>
  </si>
  <si>
    <t>21:0147:000863:0001:0001:00</t>
  </si>
  <si>
    <t>052B  :793279:00:------:--</t>
  </si>
  <si>
    <t>21:0447:001017</t>
  </si>
  <si>
    <t>21:0147:000864</t>
  </si>
  <si>
    <t>21:0147:000864:0001:0001:00</t>
  </si>
  <si>
    <t>052B  :793280:00:------:--</t>
  </si>
  <si>
    <t>21:0447:001018</t>
  </si>
  <si>
    <t>21:0147:000865</t>
  </si>
  <si>
    <t>21:0147:000865:0001:0001:00</t>
  </si>
  <si>
    <t>052B  :793281:80:793289:10</t>
  </si>
  <si>
    <t>21:0447:001019</t>
  </si>
  <si>
    <t>21:0147:000873</t>
  </si>
  <si>
    <t>21:0147:000873:0001:0001:02</t>
  </si>
  <si>
    <t>052B  :793282:00:------:--</t>
  </si>
  <si>
    <t>21:0447:001020</t>
  </si>
  <si>
    <t>21:0147:000866</t>
  </si>
  <si>
    <t>21:0147:000866:0001:0001:00</t>
  </si>
  <si>
    <t>052B  :793283:00:------:--</t>
  </si>
  <si>
    <t>21:0447:001021</t>
  </si>
  <si>
    <t>21:0147:000867</t>
  </si>
  <si>
    <t>21:0147:000867:0001:0001:00</t>
  </si>
  <si>
    <t>052B  :793284:00:------:--</t>
  </si>
  <si>
    <t>21:0447:001022</t>
  </si>
  <si>
    <t>21:0147:000868</t>
  </si>
  <si>
    <t>21:0147:000868:0001:0001:00</t>
  </si>
  <si>
    <t>052B  :793285:00:------:--</t>
  </si>
  <si>
    <t>21:0447:001023</t>
  </si>
  <si>
    <t>21:0147:000869</t>
  </si>
  <si>
    <t>21:0147:000869:0001:0001:00</t>
  </si>
  <si>
    <t>052B  :793286:00:------:--</t>
  </si>
  <si>
    <t>21:0447:001024</t>
  </si>
  <si>
    <t>21:0147:000870</t>
  </si>
  <si>
    <t>21:0147:000870:0001:0001:00</t>
  </si>
  <si>
    <t>052B  :793287:00:------:--</t>
  </si>
  <si>
    <t>21:0447:001025</t>
  </si>
  <si>
    <t>21:0147:000871</t>
  </si>
  <si>
    <t>21:0147:000871:0001:0001:00</t>
  </si>
  <si>
    <t>052B  :793288:70:793289:10</t>
  </si>
  <si>
    <t>21:0447:001026</t>
  </si>
  <si>
    <t>21:0147:000872</t>
  </si>
  <si>
    <t>21:0147:000872:0001:0001:00</t>
  </si>
  <si>
    <t>052B  :793289:10:------:--</t>
  </si>
  <si>
    <t>21:0447:001027</t>
  </si>
  <si>
    <t>21:0147:000873:0001:0001:01</t>
  </si>
  <si>
    <t>052B  :793290:20:793289:10</t>
  </si>
  <si>
    <t>21:0447:001028</t>
  </si>
  <si>
    <t>21:0147:000873:0002:0001:00</t>
  </si>
  <si>
    <t>052B  :793291:00:------:--</t>
  </si>
  <si>
    <t>21:0447:001029</t>
  </si>
  <si>
    <t>21:0147:000874</t>
  </si>
  <si>
    <t>21:0147:000874:0001:0001:00</t>
  </si>
  <si>
    <t>052B  :793292:9H:------:--</t>
  </si>
  <si>
    <t>21:0447:001030</t>
  </si>
  <si>
    <t>052B  :793293:00:------:--</t>
  </si>
  <si>
    <t>21:0447:001031</t>
  </si>
  <si>
    <t>21:0147:000875</t>
  </si>
  <si>
    <t>21:0147:000875:0001:0001:00</t>
  </si>
  <si>
    <t>052B  :793294:00:------:--</t>
  </si>
  <si>
    <t>21:0447:001032</t>
  </si>
  <si>
    <t>21:0147:000876</t>
  </si>
  <si>
    <t>21:0147:000876:0001:0001:00</t>
  </si>
  <si>
    <t>052B  :793295:00:------:--</t>
  </si>
  <si>
    <t>21:0447:001033</t>
  </si>
  <si>
    <t>21:0147:000877</t>
  </si>
  <si>
    <t>21:0147:000877:0001:0001:00</t>
  </si>
  <si>
    <t>052B  :793296:00:------:--</t>
  </si>
  <si>
    <t>21:0447:001034</t>
  </si>
  <si>
    <t>21:0147:000878</t>
  </si>
  <si>
    <t>21:0147:000878:0001:0001:00</t>
  </si>
  <si>
    <t>052B  :793297:00:------:--</t>
  </si>
  <si>
    <t>21:0447:001035</t>
  </si>
  <si>
    <t>21:0147:000879</t>
  </si>
  <si>
    <t>21:0147:000879:0001:0001:00</t>
  </si>
  <si>
    <t>052B  :793298:00:------:--</t>
  </si>
  <si>
    <t>21:0447:001036</t>
  </si>
  <si>
    <t>21:0147:000880</t>
  </si>
  <si>
    <t>21:0147:000880:0001:0001:00</t>
  </si>
  <si>
    <t>052B  :793299:00:------:--</t>
  </si>
  <si>
    <t>21:0447:001037</t>
  </si>
  <si>
    <t>21:0147:000881</t>
  </si>
  <si>
    <t>21:0147:000881:0001:0001:00</t>
  </si>
  <si>
    <t>052B  :793300:00:------:--</t>
  </si>
  <si>
    <t>21:0447:001038</t>
  </si>
  <si>
    <t>21:0147:000882</t>
  </si>
  <si>
    <t>21:0147:000882:0001:0001:00</t>
  </si>
  <si>
    <t>052B  :793301:80:793309:20</t>
  </si>
  <si>
    <t>21:0447:001039</t>
  </si>
  <si>
    <t>21:0147:000889</t>
  </si>
  <si>
    <t>21:0147:000889:0002:0001:02</t>
  </si>
  <si>
    <t>052B  :793302:00:------:--</t>
  </si>
  <si>
    <t>21:0447:001040</t>
  </si>
  <si>
    <t>21:0147:000883</t>
  </si>
  <si>
    <t>21:0147:000883:0001:0001:00</t>
  </si>
  <si>
    <t>052B  :793303:00:------:--</t>
  </si>
  <si>
    <t>21:0447:001041</t>
  </si>
  <si>
    <t>21:0147:000884</t>
  </si>
  <si>
    <t>21:0147:000884:0001:0001:00</t>
  </si>
  <si>
    <t>052B  :793304:00:------:--</t>
  </si>
  <si>
    <t>21:0447:001042</t>
  </si>
  <si>
    <t>21:0147:000885</t>
  </si>
  <si>
    <t>21:0147:000885:0001:0001:00</t>
  </si>
  <si>
    <t>052B  :793305:00:------:--</t>
  </si>
  <si>
    <t>21:0447:001043</t>
  </si>
  <si>
    <t>21:0147:000886</t>
  </si>
  <si>
    <t>21:0147:000886:0001:0001:00</t>
  </si>
  <si>
    <t>052B  :793306:00:------:--</t>
  </si>
  <si>
    <t>21:0447:001044</t>
  </si>
  <si>
    <t>21:0147:000887</t>
  </si>
  <si>
    <t>21:0147:000887:0001:0001:00</t>
  </si>
  <si>
    <t>052B  :793307:70:793308:10</t>
  </si>
  <si>
    <t>21:0447:001045</t>
  </si>
  <si>
    <t>21:0147:000888</t>
  </si>
  <si>
    <t>21:0147:000888:0001:0001:00</t>
  </si>
  <si>
    <t>052B  :793308:10:------:--</t>
  </si>
  <si>
    <t>21:0447:001046</t>
  </si>
  <si>
    <t>21:0147:000889:0001:0001:00</t>
  </si>
  <si>
    <t>052B  :793309:20:793308:10</t>
  </si>
  <si>
    <t>21:0447:001047</t>
  </si>
  <si>
    <t>21:0147:000889:0002:0001:01</t>
  </si>
  <si>
    <t>052B  :793310:00:------:--</t>
  </si>
  <si>
    <t>21:0447:001048</t>
  </si>
  <si>
    <t>21:0147:000890</t>
  </si>
  <si>
    <t>21:0147:000890:0001:0001:00</t>
  </si>
  <si>
    <t>052B  :793311:00:------:--</t>
  </si>
  <si>
    <t>21:0447:001049</t>
  </si>
  <si>
    <t>21:0147:000891</t>
  </si>
  <si>
    <t>21:0147:000891:0001:0001:00</t>
  </si>
  <si>
    <t>052B  :793312:00:------:--</t>
  </si>
  <si>
    <t>21:0447:001050</t>
  </si>
  <si>
    <t>21:0147:000892</t>
  </si>
  <si>
    <t>21:0147:000892:0001:0001:00</t>
  </si>
  <si>
    <t>052B  :793313:00:------:--</t>
  </si>
  <si>
    <t>21:0447:001051</t>
  </si>
  <si>
    <t>21:0147:000893</t>
  </si>
  <si>
    <t>21:0147:000893:0001:0001:00</t>
  </si>
  <si>
    <t>052B  :793314:9H:------:--</t>
  </si>
  <si>
    <t>21:0447:001052</t>
  </si>
  <si>
    <t>052B  :793315:00:------:--</t>
  </si>
  <si>
    <t>21:0447:001053</t>
  </si>
  <si>
    <t>21:0147:000894</t>
  </si>
  <si>
    <t>21:0147:000894:0001:0001:00</t>
  </si>
  <si>
    <t>052B  :793316:00:------:--</t>
  </si>
  <si>
    <t>21:0447:001054</t>
  </si>
  <si>
    <t>21:0147:000895</t>
  </si>
  <si>
    <t>21:0147:000895:0001:0001:00</t>
  </si>
  <si>
    <t>052B  :793317:00:------:--</t>
  </si>
  <si>
    <t>21:0447:001055</t>
  </si>
  <si>
    <t>21:0147:000896</t>
  </si>
  <si>
    <t>21:0147:000896:0001:0001:00</t>
  </si>
  <si>
    <t>052B  :793318:00:------:--</t>
  </si>
  <si>
    <t>21:0447:001056</t>
  </si>
  <si>
    <t>21:0147:000897</t>
  </si>
  <si>
    <t>21:0147:000897:0001:0001:00</t>
  </si>
  <si>
    <t>052B  :793319:00:------:--</t>
  </si>
  <si>
    <t>21:0447:001057</t>
  </si>
  <si>
    <t>21:0147:000898</t>
  </si>
  <si>
    <t>21:0147:000898:0001:0001:00</t>
  </si>
  <si>
    <t>052B  :793320:00:------:--</t>
  </si>
  <si>
    <t>21:0447:001058</t>
  </si>
  <si>
    <t>21:0147:000899</t>
  </si>
  <si>
    <t>21:0147:000899:0001:0001:00</t>
  </si>
  <si>
    <t>052B  :793321:80:793333:10</t>
  </si>
  <si>
    <t>21:0447:001059</t>
  </si>
  <si>
    <t>21:0147:000910</t>
  </si>
  <si>
    <t>21:0147:000910:0001:0001:02</t>
  </si>
  <si>
    <t>052B  :793322:00:------:--</t>
  </si>
  <si>
    <t>21:0447:001060</t>
  </si>
  <si>
    <t>21:0147:000900</t>
  </si>
  <si>
    <t>21:0147:000900:0001:0001:00</t>
  </si>
  <si>
    <t>052B  :793323:00:------:--</t>
  </si>
  <si>
    <t>21:0447:001061</t>
  </si>
  <si>
    <t>21:0147:000901</t>
  </si>
  <si>
    <t>21:0147:000901:0001:0001:00</t>
  </si>
  <si>
    <t>052B  :793324:00:------:--</t>
  </si>
  <si>
    <t>21:0447:001062</t>
  </si>
  <si>
    <t>21:0147:000902</t>
  </si>
  <si>
    <t>21:0147:000902:0001:0001:00</t>
  </si>
  <si>
    <t>052B  :793325:00:------:--</t>
  </si>
  <si>
    <t>21:0447:001063</t>
  </si>
  <si>
    <t>21:0147:000903</t>
  </si>
  <si>
    <t>21:0147:000903:0001:0001:00</t>
  </si>
  <si>
    <t>052B  :793326:00:------:--</t>
  </si>
  <si>
    <t>21:0447:001064</t>
  </si>
  <si>
    <t>21:0147:000904</t>
  </si>
  <si>
    <t>21:0147:000904:0001:0001:00</t>
  </si>
  <si>
    <t>052B  :793327:00:------:--</t>
  </si>
  <si>
    <t>21:0447:001065</t>
  </si>
  <si>
    <t>21:0147:000905</t>
  </si>
  <si>
    <t>21:0147:000905:0001:0001:00</t>
  </si>
  <si>
    <t>052B  :793328:00:------:--</t>
  </si>
  <si>
    <t>21:0447:001066</t>
  </si>
  <si>
    <t>21:0147:000906</t>
  </si>
  <si>
    <t>21:0147:000906:0001:0001:00</t>
  </si>
  <si>
    <t>052B  :793329:00:------:--</t>
  </si>
  <si>
    <t>21:0447:001067</t>
  </si>
  <si>
    <t>21:0147:000907</t>
  </si>
  <si>
    <t>21:0147:000907:0001:0001:00</t>
  </si>
  <si>
    <t>052B  :793330:9H:------:--</t>
  </si>
  <si>
    <t>21:0447:001068</t>
  </si>
  <si>
    <t>052B  :793331:00:------:--</t>
  </si>
  <si>
    <t>21:0447:001069</t>
  </si>
  <si>
    <t>21:0147:000908</t>
  </si>
  <si>
    <t>21:0147:000908:0001:0001:00</t>
  </si>
  <si>
    <t>052B  :793332:70:793333:10</t>
  </si>
  <si>
    <t>21:0447:001070</t>
  </si>
  <si>
    <t>21:0147:000909</t>
  </si>
  <si>
    <t>21:0147:000909:0001:0001:00</t>
  </si>
  <si>
    <t>052B  :793333:10:------:--</t>
  </si>
  <si>
    <t>21:0447:001071</t>
  </si>
  <si>
    <t>21:0147:000910:0001:0001:01</t>
  </si>
  <si>
    <t>052B  :793334:20:793333:10</t>
  </si>
  <si>
    <t>21:0447:001072</t>
  </si>
  <si>
    <t>21:0147:000910:0002:0001:00</t>
  </si>
  <si>
    <t>052B  :793335:00:------:--</t>
  </si>
  <si>
    <t>21:0447:001073</t>
  </si>
  <si>
    <t>21:0147:000911</t>
  </si>
  <si>
    <t>21:0147:000911:0001:0001:00</t>
  </si>
  <si>
    <t>052B  :793336:00:------:--</t>
  </si>
  <si>
    <t>21:0447:001074</t>
  </si>
  <si>
    <t>21:0147:000912</t>
  </si>
  <si>
    <t>21:0147:000912:0001:0001:00</t>
  </si>
  <si>
    <t>052B  :793337:00:------:--</t>
  </si>
  <si>
    <t>21:0447:001075</t>
  </si>
  <si>
    <t>21:0147:000913</t>
  </si>
  <si>
    <t>21:0147:000913:0001:0001:00</t>
  </si>
  <si>
    <t>052B  :793338:00:------:--</t>
  </si>
  <si>
    <t>21:0447:001076</t>
  </si>
  <si>
    <t>21:0147:000914</t>
  </si>
  <si>
    <t>21:0147:000914:0001:0001:00</t>
  </si>
  <si>
    <t>052B  :793339:00:------:--</t>
  </si>
  <si>
    <t>21:0447:001077</t>
  </si>
  <si>
    <t>21:0147:000915</t>
  </si>
  <si>
    <t>21:0147:000915:0001:0001:00</t>
  </si>
  <si>
    <t>052B  :793340:00:------:--</t>
  </si>
  <si>
    <t>21:0447:001078</t>
  </si>
  <si>
    <t>21:0147:000916</t>
  </si>
  <si>
    <t>21:0147:000916:0001:0001:00</t>
  </si>
  <si>
    <t>052B  :793341:80:793346:10</t>
  </si>
  <si>
    <t>21:0447:001079</t>
  </si>
  <si>
    <t>21:0147:000920</t>
  </si>
  <si>
    <t>21:0147:000920:0001:0001:02</t>
  </si>
  <si>
    <t>052B  :793342:00:------:--</t>
  </si>
  <si>
    <t>21:0447:001080</t>
  </si>
  <si>
    <t>21:0147:000917</t>
  </si>
  <si>
    <t>21:0147:000917:0001:0001:00</t>
  </si>
  <si>
    <t>052B  :793343:00:------:--</t>
  </si>
  <si>
    <t>21:0447:001081</t>
  </si>
  <si>
    <t>21:0147:000918</t>
  </si>
  <si>
    <t>21:0147:000918:0001:0001:00</t>
  </si>
  <si>
    <t>052B  :793344:9H:------:--</t>
  </si>
  <si>
    <t>21:0447:001082</t>
  </si>
  <si>
    <t>052B  :793345:70:793346:10</t>
  </si>
  <si>
    <t>21:0447:001083</t>
  </si>
  <si>
    <t>21:0147:000919</t>
  </si>
  <si>
    <t>21:0147:000919:0001:0001:00</t>
  </si>
  <si>
    <t>052B  :793346:10:------:--</t>
  </si>
  <si>
    <t>21:0447:001084</t>
  </si>
  <si>
    <t>21:0147:000920:0001:0001:01</t>
  </si>
  <si>
    <t>052B  :793347:20:793346:10</t>
  </si>
  <si>
    <t>21:0447:001085</t>
  </si>
  <si>
    <t>21:0147:000920:0002:0001:00</t>
  </si>
  <si>
    <t>052B  :793348:00:------:--</t>
  </si>
  <si>
    <t>21:0447:001086</t>
  </si>
  <si>
    <t>21:0147:000921</t>
  </si>
  <si>
    <t>21:0147:000921:0001:0001:00</t>
  </si>
  <si>
    <t>052B  :793349:00:------:--</t>
  </si>
  <si>
    <t>21:0447:001087</t>
  </si>
  <si>
    <t>21:0147:000922</t>
  </si>
  <si>
    <t>21:0147:000922:0001:0001:00</t>
  </si>
  <si>
    <t>052B  :793350:00:------:--</t>
  </si>
  <si>
    <t>21:0447:001088</t>
  </si>
  <si>
    <t>21:0147:000923</t>
  </si>
  <si>
    <t>21:0147:000923:0001:0001:00</t>
  </si>
  <si>
    <t>052B  :793351:00:------:--</t>
  </si>
  <si>
    <t>21:0447:001089</t>
  </si>
  <si>
    <t>21:0147:000924</t>
  </si>
  <si>
    <t>21:0147:000924:0001:0001:00</t>
  </si>
  <si>
    <t>052B  :793352:00:------:--</t>
  </si>
  <si>
    <t>21:0447:001090</t>
  </si>
  <si>
    <t>21:0147:000925</t>
  </si>
  <si>
    <t>21:0147:000925:0001:0001:00</t>
  </si>
  <si>
    <t>052B  :793353:00:------:--</t>
  </si>
  <si>
    <t>21:0447:001091</t>
  </si>
  <si>
    <t>21:0147:000926</t>
  </si>
  <si>
    <t>21:0147:000926:0001:0001:00</t>
  </si>
  <si>
    <t>052B  :793354:00:------:--</t>
  </si>
  <si>
    <t>21:0447:001092</t>
  </si>
  <si>
    <t>21:0147:000927</t>
  </si>
  <si>
    <t>21:0147:000927:0001:0001:00</t>
  </si>
  <si>
    <t>052B  :793355:00:------:--</t>
  </si>
  <si>
    <t>21:0447:001093</t>
  </si>
  <si>
    <t>21:0147:000928</t>
  </si>
  <si>
    <t>21:0147:000928:0001:0001:00</t>
  </si>
  <si>
    <t>052B  :793356:00:------:--</t>
  </si>
  <si>
    <t>21:0447:001094</t>
  </si>
  <si>
    <t>21:0147:000929</t>
  </si>
  <si>
    <t>21:0147:000929:0001:0001:00</t>
  </si>
  <si>
    <t>052B  :793357:00:------:--</t>
  </si>
  <si>
    <t>21:0447:001095</t>
  </si>
  <si>
    <t>21:0147:000930</t>
  </si>
  <si>
    <t>21:0147:000930:0001:0001:00</t>
  </si>
  <si>
    <t>052B  :793358:00:------:--</t>
  </si>
  <si>
    <t>21:0447:001096</t>
  </si>
  <si>
    <t>21:0147:000931</t>
  </si>
  <si>
    <t>21:0147:000931:0001:0001:00</t>
  </si>
  <si>
    <t>052B  :793359:00:------:--</t>
  </si>
  <si>
    <t>21:0447:001097</t>
  </si>
  <si>
    <t>21:0147:000932</t>
  </si>
  <si>
    <t>21:0147:000932:0001:0001:00</t>
  </si>
  <si>
    <t>052B  :793360:00:------:--</t>
  </si>
  <si>
    <t>21:0447:001098</t>
  </si>
  <si>
    <t>21:0147:000933</t>
  </si>
  <si>
    <t>21:0147:000933:0001:0001:00</t>
  </si>
  <si>
    <t>052B  :793361:80:793365:20</t>
  </si>
  <si>
    <t>21:0447:001099</t>
  </si>
  <si>
    <t>21:0147:000936</t>
  </si>
  <si>
    <t>21:0147:000936:0002:0001:02</t>
  </si>
  <si>
    <t>052B  :793362:00:------:--</t>
  </si>
  <si>
    <t>21:0447:001100</t>
  </si>
  <si>
    <t>21:0147:000934</t>
  </si>
  <si>
    <t>21:0147:000934:0001:0001:00</t>
  </si>
  <si>
    <t>052B  :793363:70:793364:10</t>
  </si>
  <si>
    <t>21:0447:001101</t>
  </si>
  <si>
    <t>21:0147:000935</t>
  </si>
  <si>
    <t>21:0147:000935:0001:0001:00</t>
  </si>
  <si>
    <t>052B  :793364:10:------:--</t>
  </si>
  <si>
    <t>21:0447:001102</t>
  </si>
  <si>
    <t>21:0147:000936:0001:0001:00</t>
  </si>
  <si>
    <t>052B  :793365:20:793364:10</t>
  </si>
  <si>
    <t>21:0447:001103</t>
  </si>
  <si>
    <t>21:0147:000936:0002:0001:01</t>
  </si>
  <si>
    <t>052B  :793366:00:------:--</t>
  </si>
  <si>
    <t>21:0447:001104</t>
  </si>
  <si>
    <t>21:0147:000937</t>
  </si>
  <si>
    <t>21:0147:000937:0001:0001:00</t>
  </si>
  <si>
    <t>052B  :793367:9H:------:--</t>
  </si>
  <si>
    <t>21:0447:001105</t>
  </si>
  <si>
    <t>052B  :793368:00:------:--</t>
  </si>
  <si>
    <t>21:0447:001106</t>
  </si>
  <si>
    <t>21:0147:000938</t>
  </si>
  <si>
    <t>21:0147:000938:0001:0001:00</t>
  </si>
  <si>
    <t>052B  :793369:00:------:--</t>
  </si>
  <si>
    <t>21:0447:001107</t>
  </si>
  <si>
    <t>21:0147:000939</t>
  </si>
  <si>
    <t>21:0147:000939:0001:0001:00</t>
  </si>
  <si>
    <t>052B  :793370:00:------:--</t>
  </si>
  <si>
    <t>21:0447:001108</t>
  </si>
  <si>
    <t>21:0147:000940</t>
  </si>
  <si>
    <t>21:0147:000940:0001:0001:00</t>
  </si>
  <si>
    <t>052B  :793371:00:------:--</t>
  </si>
  <si>
    <t>21:0447:001109</t>
  </si>
  <si>
    <t>21:0147:000941</t>
  </si>
  <si>
    <t>21:0147:000941:0001:0001:00</t>
  </si>
  <si>
    <t>052B  :793372:00:------:--</t>
  </si>
  <si>
    <t>21:0447:001110</t>
  </si>
  <si>
    <t>21:0147:000942</t>
  </si>
  <si>
    <t>21:0147:000942:0001:0001:00</t>
  </si>
  <si>
    <t>052B  :793373:00:------:--</t>
  </si>
  <si>
    <t>21:0447:001111</t>
  </si>
  <si>
    <t>21:0147:000943</t>
  </si>
  <si>
    <t>21:0147:000943:0001:0001:00</t>
  </si>
  <si>
    <t>052B  :793374:00:------:--</t>
  </si>
  <si>
    <t>21:0447:001112</t>
  </si>
  <si>
    <t>21:0147:000944</t>
  </si>
  <si>
    <t>21:0147:000944:0001:0001:00</t>
  </si>
  <si>
    <t>052B  :793375:00:------:--</t>
  </si>
  <si>
    <t>21:0447:001113</t>
  </si>
  <si>
    <t>21:0147:000945</t>
  </si>
  <si>
    <t>21:0147:000945:0001:0001:00</t>
  </si>
  <si>
    <t>052B  :793376:00:------:--</t>
  </si>
  <si>
    <t>21:0447:001114</t>
  </si>
  <si>
    <t>21:0147:000946</t>
  </si>
  <si>
    <t>21:0147:000946:0001:0001:00</t>
  </si>
  <si>
    <t>052B  :793377:00:------:--</t>
  </si>
  <si>
    <t>21:0447:001115</t>
  </si>
  <si>
    <t>21:0147:000947</t>
  </si>
  <si>
    <t>21:0147:000947:0001:0001:00</t>
  </si>
  <si>
    <t>052B  :793378:00:------:--</t>
  </si>
  <si>
    <t>21:0447:001116</t>
  </si>
  <si>
    <t>21:0147:000948</t>
  </si>
  <si>
    <t>21:0147:000948:0001:0001:00</t>
  </si>
  <si>
    <t>052B  :793379:00:------:--</t>
  </si>
  <si>
    <t>21:0447:001117</t>
  </si>
  <si>
    <t>21:0147:000949</t>
  </si>
  <si>
    <t>21:0147:000949:0001:0001:00</t>
  </si>
  <si>
    <t>052B  :793380:00:------:--</t>
  </si>
  <si>
    <t>21:0447:001118</t>
  </si>
  <si>
    <t>21:0147:000950</t>
  </si>
  <si>
    <t>21:0147:000950:0001:0001:00</t>
  </si>
  <si>
    <t>052B  :793381:80:793386:20</t>
  </si>
  <si>
    <t>21:0447:001119</t>
  </si>
  <si>
    <t>21:0147:000954</t>
  </si>
  <si>
    <t>21:0147:000954:0002:0001:02</t>
  </si>
  <si>
    <t>052B  :793382:00:------:--</t>
  </si>
  <si>
    <t>21:0447:001120</t>
  </si>
  <si>
    <t>21:0147:000951</t>
  </si>
  <si>
    <t>21:0147:000951:0001:0001:00</t>
  </si>
  <si>
    <t>052B  :793383:00:------:--</t>
  </si>
  <si>
    <t>21:0447:001121</t>
  </si>
  <si>
    <t>21:0147:000952</t>
  </si>
  <si>
    <t>21:0147:000952:0001:0001:00</t>
  </si>
  <si>
    <t>052B  :793384:70:793385:10</t>
  </si>
  <si>
    <t>21:0447:001122</t>
  </si>
  <si>
    <t>21:0147:000953</t>
  </si>
  <si>
    <t>21:0147:000953:0001:0001:00</t>
  </si>
  <si>
    <t>052B  :793385:10:------:--</t>
  </si>
  <si>
    <t>21:0447:001123</t>
  </si>
  <si>
    <t>21:0147:000954:0001:0001:00</t>
  </si>
  <si>
    <t>052B  :793386:20:793385:10</t>
  </si>
  <si>
    <t>21:0447:001124</t>
  </si>
  <si>
    <t>21:0147:000954:0002:0001:01</t>
  </si>
  <si>
    <t>052B  :793387:9U:------:--</t>
  </si>
  <si>
    <t>21:0447:001125</t>
  </si>
  <si>
    <t>052B  :793388:00:------:--</t>
  </si>
  <si>
    <t>21:0447:001126</t>
  </si>
  <si>
    <t>21:0147:000955</t>
  </si>
  <si>
    <t>21:0147:000955:0001:0001:00</t>
  </si>
  <si>
    <t>052B  :793389:00:------:--</t>
  </si>
  <si>
    <t>21:0447:001127</t>
  </si>
  <si>
    <t>21:0147:000956</t>
  </si>
  <si>
    <t>21:0147:000956:0001:0001:00</t>
  </si>
  <si>
    <t>052B  :793390:00:------:--</t>
  </si>
  <si>
    <t>21:0447:001128</t>
  </si>
  <si>
    <t>21:0147:000957</t>
  </si>
  <si>
    <t>21:0147:000957:0001:0001:00</t>
  </si>
  <si>
    <t>052B  :793391:00:------:--</t>
  </si>
  <si>
    <t>21:0447:001129</t>
  </si>
  <si>
    <t>21:0147:000958</t>
  </si>
  <si>
    <t>21:0147:000958:0001:0001:00</t>
  </si>
  <si>
    <t>052B  :793392:00:------:--</t>
  </si>
  <si>
    <t>21:0447:001130</t>
  </si>
  <si>
    <t>21:0147:000959</t>
  </si>
  <si>
    <t>21:0147:000959:0001:0001:00</t>
  </si>
  <si>
    <t>052B  :793393:00:------:--</t>
  </si>
  <si>
    <t>21:0447:001131</t>
  </si>
  <si>
    <t>21:0147:000960</t>
  </si>
  <si>
    <t>21:0147:000960:0001:0001:00</t>
  </si>
  <si>
    <t>052B  :793394:00:------:--</t>
  </si>
  <si>
    <t>21:0447:001132</t>
  </si>
  <si>
    <t>21:0147:000961</t>
  </si>
  <si>
    <t>21:0147:000961:0001:0001:00</t>
  </si>
  <si>
    <t>052B  :793395:00:------:--</t>
  </si>
  <si>
    <t>21:0447:001133</t>
  </si>
  <si>
    <t>21:0147:000962</t>
  </si>
  <si>
    <t>21:0147:000962:0001:0001:00</t>
  </si>
  <si>
    <t>052B  :793396:00:------:--</t>
  </si>
  <si>
    <t>21:0447:001134</t>
  </si>
  <si>
    <t>21:0147:000963</t>
  </si>
  <si>
    <t>21:0147:000963:0001:0001:00</t>
  </si>
  <si>
    <t>052B  :793397:00:------:--</t>
  </si>
  <si>
    <t>21:0447:001135</t>
  </si>
  <si>
    <t>21:0147:000964</t>
  </si>
  <si>
    <t>21:0147:000964:0001:0001:00</t>
  </si>
  <si>
    <t>052B  :793398:00:------:--</t>
  </si>
  <si>
    <t>21:0447:001136</t>
  </si>
  <si>
    <t>21:0147:000965</t>
  </si>
  <si>
    <t>21:0147:000965:0001:0001:00</t>
  </si>
  <si>
    <t>052B  :793399:00:------:--</t>
  </si>
  <si>
    <t>21:0447:001137</t>
  </si>
  <si>
    <t>21:0147:000966</t>
  </si>
  <si>
    <t>21:0147:000966:0001:0001:00</t>
  </si>
  <si>
    <t>052B  :793400:00:------:--</t>
  </si>
  <si>
    <t>21:0447:001138</t>
  </si>
  <si>
    <t>21:0147:000967</t>
  </si>
  <si>
    <t>21:0147:000967:0001:0001:00</t>
  </si>
  <si>
    <t>052B  :793401:80:793405:20</t>
  </si>
  <si>
    <t>21:0447:001139</t>
  </si>
  <si>
    <t>21:0147:000969</t>
  </si>
  <si>
    <t>21:0147:000969:0002:0001:02</t>
  </si>
  <si>
    <t>052B  :793402:9H:------:--</t>
  </si>
  <si>
    <t>21:0447:001140</t>
  </si>
  <si>
    <t>052B  :793403:70:793404:10</t>
  </si>
  <si>
    <t>21:0447:001141</t>
  </si>
  <si>
    <t>21:0147:000968</t>
  </si>
  <si>
    <t>21:0147:000968:0001:0001:00</t>
  </si>
  <si>
    <t>052B  :793404:10:------:--</t>
  </si>
  <si>
    <t>21:0447:001142</t>
  </si>
  <si>
    <t>21:0147:000969:0001:0001:00</t>
  </si>
  <si>
    <t>052B  :793405:20:793404:10</t>
  </si>
  <si>
    <t>21:0447:001143</t>
  </si>
  <si>
    <t>21:0147:000969:0002:0001:01</t>
  </si>
  <si>
    <t>052B  :793406:00:------:--</t>
  </si>
  <si>
    <t>21:0447:001144</t>
  </si>
  <si>
    <t>21:0147:000970</t>
  </si>
  <si>
    <t>21:0147:000970:0001:0001:00</t>
  </si>
  <si>
    <t>052B  :793407:00:------:--</t>
  </si>
  <si>
    <t>21:0447:001145</t>
  </si>
  <si>
    <t>21:0147:000971</t>
  </si>
  <si>
    <t>21:0147:000971:0001:0001:00</t>
  </si>
  <si>
    <t>052B  :793408:00:------:--</t>
  </si>
  <si>
    <t>21:0447:001146</t>
  </si>
  <si>
    <t>21:0147:000972</t>
  </si>
  <si>
    <t>21:0147:000972:0001:0001:00</t>
  </si>
  <si>
    <t>052B  :793409:00:------:--</t>
  </si>
  <si>
    <t>21:0447:001147</t>
  </si>
  <si>
    <t>21:0147:000973</t>
  </si>
  <si>
    <t>21:0147:000973:0001:0001:00</t>
  </si>
  <si>
    <t>052B  :793410:00:------:--</t>
  </si>
  <si>
    <t>21:0447:001148</t>
  </si>
  <si>
    <t>21:0147:000974</t>
  </si>
  <si>
    <t>21:0147:000974:0001:0001:00</t>
  </si>
  <si>
    <t>052B  :793411:00:------:--</t>
  </si>
  <si>
    <t>21:0447:001149</t>
  </si>
  <si>
    <t>21:0147:000975</t>
  </si>
  <si>
    <t>21:0147:000975:0001:0001:00</t>
  </si>
  <si>
    <t>052B  :793412:00:------:--</t>
  </si>
  <si>
    <t>21:0447:001150</t>
  </si>
  <si>
    <t>21:0147:000976</t>
  </si>
  <si>
    <t>21:0147:000976:0001:0001:00</t>
  </si>
  <si>
    <t>052B  :793413:00:------:--</t>
  </si>
  <si>
    <t>21:0447:001151</t>
  </si>
  <si>
    <t>21:0147:000977</t>
  </si>
  <si>
    <t>21:0147:000977:0001:0001:00</t>
  </si>
  <si>
    <t>052B  :793414:00:------:--</t>
  </si>
  <si>
    <t>21:0447:001152</t>
  </si>
  <si>
    <t>21:0147:000978</t>
  </si>
  <si>
    <t>21:0147:000978:0001:0001:00</t>
  </si>
  <si>
    <t>052B  :793415:00:------:--</t>
  </si>
  <si>
    <t>21:0447:001153</t>
  </si>
  <si>
    <t>21:0147:000979</t>
  </si>
  <si>
    <t>21:0147:000979:0001:0001:00</t>
  </si>
  <si>
    <t>052B  :793416:00:------:--</t>
  </si>
  <si>
    <t>21:0447:001154</t>
  </si>
  <si>
    <t>21:0147:000980</t>
  </si>
  <si>
    <t>21:0147:000980:0001:0001:00</t>
  </si>
  <si>
    <t>052B  :793417:00:------:--</t>
  </si>
  <si>
    <t>21:0447:001155</t>
  </si>
  <si>
    <t>21:0147:000981</t>
  </si>
  <si>
    <t>21:0147:000981:0001:0001:00</t>
  </si>
  <si>
    <t>052B  :793418:00:------:--</t>
  </si>
  <si>
    <t>21:0447:001156</t>
  </si>
  <si>
    <t>21:0147:000982</t>
  </si>
  <si>
    <t>21:0147:000982:0001:0001:00</t>
  </si>
  <si>
    <t>052B  :793419:00:------:--</t>
  </si>
  <si>
    <t>21:0447:001157</t>
  </si>
  <si>
    <t>21:0147:000983</t>
  </si>
  <si>
    <t>21:0147:000983:0001:0001:00</t>
  </si>
  <si>
    <t>052B  :793420:00:------:--</t>
  </si>
  <si>
    <t>21:0447:001158</t>
  </si>
  <si>
    <t>21:0147:000984</t>
  </si>
  <si>
    <t>21:0147:000984:0001:0001:00</t>
  </si>
  <si>
    <t>052B  :793421:80:793423:10</t>
  </si>
  <si>
    <t>21:0447:001159</t>
  </si>
  <si>
    <t>21:0147:000986</t>
  </si>
  <si>
    <t>21:0147:000986:0001:0001:02</t>
  </si>
  <si>
    <t>052B  :793422:70:793423:10</t>
  </si>
  <si>
    <t>21:0447:001160</t>
  </si>
  <si>
    <t>21:0147:000985</t>
  </si>
  <si>
    <t>21:0147:000985:0001:0001:00</t>
  </si>
  <si>
    <t>052B  :793423:10:------:--</t>
  </si>
  <si>
    <t>21:0447:001161</t>
  </si>
  <si>
    <t>21:0147:000986:0001:0001:01</t>
  </si>
  <si>
    <t>052B  :793424:20:793423:10</t>
  </si>
  <si>
    <t>21:0447:001162</t>
  </si>
  <si>
    <t>21:0147:000986:0002:0001:00</t>
  </si>
  <si>
    <t>052B  :793425:00:------:--</t>
  </si>
  <si>
    <t>21:0447:001163</t>
  </si>
  <si>
    <t>21:0147:000987</t>
  </si>
  <si>
    <t>21:0147:000987:0001:0001:00</t>
  </si>
  <si>
    <t>052B  :793426:00:------:--</t>
  </si>
  <si>
    <t>21:0447:001164</t>
  </si>
  <si>
    <t>21:0147:000988</t>
  </si>
  <si>
    <t>21:0147:000988:0001:0001:00</t>
  </si>
  <si>
    <t>052B  :793427:00:------:--</t>
  </si>
  <si>
    <t>21:0447:001165</t>
  </si>
  <si>
    <t>21:0147:000989</t>
  </si>
  <si>
    <t>21:0147:000989:0001:0001:00</t>
  </si>
  <si>
    <t>052B  :793428:00:------:--</t>
  </si>
  <si>
    <t>21:0447:001166</t>
  </si>
  <si>
    <t>21:0147:000990</t>
  </si>
  <si>
    <t>21:0147:000990:0001:0001:00</t>
  </si>
  <si>
    <t>052B  :793429:00:------:--</t>
  </si>
  <si>
    <t>21:0447:001167</t>
  </si>
  <si>
    <t>21:0147:000991</t>
  </si>
  <si>
    <t>21:0147:000991:0001:0001:00</t>
  </si>
  <si>
    <t>052B  :793430:00:------:--</t>
  </si>
  <si>
    <t>21:0447:001168</t>
  </si>
  <si>
    <t>21:0147:000992</t>
  </si>
  <si>
    <t>21:0147:000992:0001:0001:00</t>
  </si>
  <si>
    <t>052B  :793431:9F:------:--</t>
  </si>
  <si>
    <t>21:0447:001169</t>
  </si>
  <si>
    <t>052B  :793432:00:------:--</t>
  </si>
  <si>
    <t>21:0447:001170</t>
  </si>
  <si>
    <t>21:0147:000993</t>
  </si>
  <si>
    <t>21:0147:000993:0001:0001:00</t>
  </si>
  <si>
    <t>052B  :793433:00:------:--</t>
  </si>
  <si>
    <t>21:0447:001171</t>
  </si>
  <si>
    <t>21:0147:000994</t>
  </si>
  <si>
    <t>21:0147:000994:0001:0001:00</t>
  </si>
  <si>
    <t>052B  :793434:00:------:--</t>
  </si>
  <si>
    <t>21:0447:001172</t>
  </si>
  <si>
    <t>21:0147:000995</t>
  </si>
  <si>
    <t>21:0147:000995:0001:0001:00</t>
  </si>
  <si>
    <t>052B  :793435:00:------:--</t>
  </si>
  <si>
    <t>21:0447:001173</t>
  </si>
  <si>
    <t>21:0147:000996</t>
  </si>
  <si>
    <t>21:0147:000996:0001:0001:00</t>
  </si>
  <si>
    <t>052B  :793436:00:------:--</t>
  </si>
  <si>
    <t>21:0447:001174</t>
  </si>
  <si>
    <t>21:0147:000997</t>
  </si>
  <si>
    <t>21:0147:000997:0001:0001:00</t>
  </si>
  <si>
    <t>052B  :793437:00:------:--</t>
  </si>
  <si>
    <t>21:0447:001175</t>
  </si>
  <si>
    <t>21:0147:000998</t>
  </si>
  <si>
    <t>21:0147:000998:0001:0001:00</t>
  </si>
  <si>
    <t>052B  :793438:00:------:--</t>
  </si>
  <si>
    <t>21:0447:001176</t>
  </si>
  <si>
    <t>21:0147:000999</t>
  </si>
  <si>
    <t>21:0147:000999:0001:0001:00</t>
  </si>
  <si>
    <t>052B  :793439:00:------:--</t>
  </si>
  <si>
    <t>21:0447:001177</t>
  </si>
  <si>
    <t>21:0147:001000</t>
  </si>
  <si>
    <t>21:0147:001000:0001:0001:00</t>
  </si>
  <si>
    <t>052B  :793440:00:------:--</t>
  </si>
  <si>
    <t>21:0447:001178</t>
  </si>
  <si>
    <t>21:0147:001001</t>
  </si>
  <si>
    <t>21:0147:001001:0001:0001:00</t>
  </si>
  <si>
    <t>052B  :793441:80:793444:20</t>
  </si>
  <si>
    <t>21:0447:001179</t>
  </si>
  <si>
    <t>21:0147:001003</t>
  </si>
  <si>
    <t>21:0147:001003:0002:0001:02</t>
  </si>
  <si>
    <t>052B  :793442:70:793443:10</t>
  </si>
  <si>
    <t>21:0447:001180</t>
  </si>
  <si>
    <t>21:0147:001002</t>
  </si>
  <si>
    <t>21:0147:001002:0001:0001:00</t>
  </si>
  <si>
    <t>052B  :793443:10:------:--</t>
  </si>
  <si>
    <t>21:0447:001181</t>
  </si>
  <si>
    <t>21:0147:001003:0001:0001:00</t>
  </si>
  <si>
    <t>052B  :793444:20:793443:10</t>
  </si>
  <si>
    <t>21:0447:001182</t>
  </si>
  <si>
    <t>21:0147:001003:0002:0001:01</t>
  </si>
  <si>
    <t>052B  :793445:00:------:--</t>
  </si>
  <si>
    <t>21:0447:001183</t>
  </si>
  <si>
    <t>21:0147:001004</t>
  </si>
  <si>
    <t>21:0147:001004:0001:0001:00</t>
  </si>
  <si>
    <t>052B  :793446:00:------:--</t>
  </si>
  <si>
    <t>21:0447:001184</t>
  </si>
  <si>
    <t>21:0147:001005</t>
  </si>
  <si>
    <t>21:0147:001005:0001:0001:00</t>
  </si>
  <si>
    <t>052B  :793447:00:------:--</t>
  </si>
  <si>
    <t>21:0447:001185</t>
  </si>
  <si>
    <t>21:0147:001006</t>
  </si>
  <si>
    <t>21:0147:001006:0001:0001:00</t>
  </si>
  <si>
    <t>052B  :793448:00:------:--</t>
  </si>
  <si>
    <t>21:0447:001186</t>
  </si>
  <si>
    <t>21:0147:001007</t>
  </si>
  <si>
    <t>21:0147:001007:0001:0001:00</t>
  </si>
  <si>
    <t>052B  :793449:9H:------:--</t>
  </si>
  <si>
    <t>21:0447:001187</t>
  </si>
  <si>
    <t>052B  :793450:00:------:--</t>
  </si>
  <si>
    <t>21:0447:001188</t>
  </si>
  <si>
    <t>21:0147:001008</t>
  </si>
  <si>
    <t>21:0147:001008:0001:0001:00</t>
  </si>
  <si>
    <t>052B  :793451:00:------:--</t>
  </si>
  <si>
    <t>21:0447:001189</t>
  </si>
  <si>
    <t>21:0147:001009</t>
  </si>
  <si>
    <t>21:0147:001009:0001:0001:00</t>
  </si>
  <si>
    <t>052B  :793452:00:------:--</t>
  </si>
  <si>
    <t>21:0447:001190</t>
  </si>
  <si>
    <t>21:0147:001010</t>
  </si>
  <si>
    <t>21:0147:001010:0001:0001:00</t>
  </si>
  <si>
    <t>052B  :793453:00:------:--</t>
  </si>
  <si>
    <t>21:0447:001191</t>
  </si>
  <si>
    <t>21:0147:001011</t>
  </si>
  <si>
    <t>21:0147:001011:0001:0001:00</t>
  </si>
  <si>
    <t>052B  :793454:00:------:--</t>
  </si>
  <si>
    <t>21:0447:001192</t>
  </si>
  <si>
    <t>21:0147:001012</t>
  </si>
  <si>
    <t>21:0147:001012:0001:0001:00</t>
  </si>
  <si>
    <t>052B  :793455:00:------:--</t>
  </si>
  <si>
    <t>21:0447:001193</t>
  </si>
  <si>
    <t>21:0147:001013</t>
  </si>
  <si>
    <t>21:0147:001013:0001:0001:00</t>
  </si>
  <si>
    <t>052B  :793456:00:------:--</t>
  </si>
  <si>
    <t>21:0447:001194</t>
  </si>
  <si>
    <t>21:0147:001014</t>
  </si>
  <si>
    <t>21:0147:001014:0001:0001:00</t>
  </si>
  <si>
    <t>052B  :793457:00:------:--</t>
  </si>
  <si>
    <t>21:0447:001195</t>
  </si>
  <si>
    <t>21:0147:001015</t>
  </si>
  <si>
    <t>21:0147:001015:0001:0001:00</t>
  </si>
  <si>
    <t>052B  :793458:00:------:--</t>
  </si>
  <si>
    <t>21:0447:001196</t>
  </si>
  <si>
    <t>21:0147:001016</t>
  </si>
  <si>
    <t>21:0147:001016:0001:0001:00</t>
  </si>
  <si>
    <t>052B  :793459:00:------:--</t>
  </si>
  <si>
    <t>21:0447:001197</t>
  </si>
  <si>
    <t>21:0147:001017</t>
  </si>
  <si>
    <t>21:0147:001017:0001:0001:00</t>
  </si>
  <si>
    <t>052B  :793460:00:------:--</t>
  </si>
  <si>
    <t>21:0447:001198</t>
  </si>
  <si>
    <t>21:0147:001018</t>
  </si>
  <si>
    <t>21:0147:001018:0001:0001:00</t>
  </si>
  <si>
    <t>052B  :793461:80:793469:20</t>
  </si>
  <si>
    <t>21:0447:001199</t>
  </si>
  <si>
    <t>21:0147:001025</t>
  </si>
  <si>
    <t>21:0147:001025:0002:0001:02</t>
  </si>
  <si>
    <t>052B  :793462:00:------:--</t>
  </si>
  <si>
    <t>21:0447:001200</t>
  </si>
  <si>
    <t>21:0147:001019</t>
  </si>
  <si>
    <t>21:0147:001019:0001:0001:00</t>
  </si>
  <si>
    <t>052B  :793463:00:------:--</t>
  </si>
  <si>
    <t>21:0447:001201</t>
  </si>
  <si>
    <t>21:0147:001020</t>
  </si>
  <si>
    <t>21:0147:001020:0001:0001:00</t>
  </si>
  <si>
    <t>052B  :793464:00:------:--</t>
  </si>
  <si>
    <t>21:0447:001202</t>
  </si>
  <si>
    <t>21:0147:001021</t>
  </si>
  <si>
    <t>21:0147:001021:0001:0001:00</t>
  </si>
  <si>
    <t>052B  :793465:00:------:--</t>
  </si>
  <si>
    <t>21:0447:001203</t>
  </si>
  <si>
    <t>21:0147:001022</t>
  </si>
  <si>
    <t>21:0147:001022:0001:0001:00</t>
  </si>
  <si>
    <t>052B  :793466:00:------:--</t>
  </si>
  <si>
    <t>21:0447:001204</t>
  </si>
  <si>
    <t>21:0147:001023</t>
  </si>
  <si>
    <t>21:0147:001023:0001:0001:00</t>
  </si>
  <si>
    <t>052B  :793467:70:793468:10</t>
  </si>
  <si>
    <t>21:0447:001205</t>
  </si>
  <si>
    <t>21:0147:001024</t>
  </si>
  <si>
    <t>21:0147:001024:0001:0001:00</t>
  </si>
  <si>
    <t>052B  :793468:10:------:--</t>
  </si>
  <si>
    <t>21:0447:001206</t>
  </si>
  <si>
    <t>21:0147:001025:0001:0001:00</t>
  </si>
  <si>
    <t>052B  :793469:20:793468:10</t>
  </si>
  <si>
    <t>21:0447:001207</t>
  </si>
  <si>
    <t>21:0147:001025:0002:0001:01</t>
  </si>
  <si>
    <t>052B  :793470:00:------:--</t>
  </si>
  <si>
    <t>21:0447:001208</t>
  </si>
  <si>
    <t>21:0147:001026</t>
  </si>
  <si>
    <t>21:0147:001026:0001:0001:00</t>
  </si>
  <si>
    <t>052B  :793471:00:------:--</t>
  </si>
  <si>
    <t>21:0447:001209</t>
  </si>
  <si>
    <t>21:0147:001027</t>
  </si>
  <si>
    <t>21:0147:001027:0001:0001:00</t>
  </si>
  <si>
    <t>052B  :793472:00:------:--</t>
  </si>
  <si>
    <t>21:0447:001210</t>
  </si>
  <si>
    <t>21:0147:001028</t>
  </si>
  <si>
    <t>21:0147:001028:0001:0001:00</t>
  </si>
  <si>
    <t>052B  :793473:00:------:--</t>
  </si>
  <si>
    <t>21:0447:001211</t>
  </si>
  <si>
    <t>21:0147:001029</t>
  </si>
  <si>
    <t>21:0147:001029:0001:0001:00</t>
  </si>
  <si>
    <t>052B  :793474:9H:------:--</t>
  </si>
  <si>
    <t>21:0447:001212</t>
  </si>
  <si>
    <t>052B  :793475:00:------:--</t>
  </si>
  <si>
    <t>21:0447:001213</t>
  </si>
  <si>
    <t>21:0147:001030</t>
  </si>
  <si>
    <t>21:0147:001030:0001:0001:00</t>
  </si>
  <si>
    <t>052B  :793476:00:------:--</t>
  </si>
  <si>
    <t>21:0447:001214</t>
  </si>
  <si>
    <t>21:0147:001031</t>
  </si>
  <si>
    <t>21:0147:001031:0001:0001:00</t>
  </si>
  <si>
    <t>052B  :793477:00:------:--</t>
  </si>
  <si>
    <t>21:0447:001215</t>
  </si>
  <si>
    <t>21:0147:001032</t>
  </si>
  <si>
    <t>21:0147:001032:0001:0001:00</t>
  </si>
  <si>
    <t>052B  :793478:00:------:--</t>
  </si>
  <si>
    <t>21:0447:001216</t>
  </si>
  <si>
    <t>21:0147:001033</t>
  </si>
  <si>
    <t>21:0147:001033:0001:0001:00</t>
  </si>
  <si>
    <t>052B  :793479:00:------:--</t>
  </si>
  <si>
    <t>21:0447:001217</t>
  </si>
  <si>
    <t>21:0147:001034</t>
  </si>
  <si>
    <t>21:0147:001034:0001:0001:00</t>
  </si>
  <si>
    <t>052B  :793480:00:------:--</t>
  </si>
  <si>
    <t>21:0447:001218</t>
  </si>
  <si>
    <t>21:0147:001035</t>
  </si>
  <si>
    <t>21:0147:001035:0001:0001:00</t>
  </si>
  <si>
    <t>052B  :793481:80:793484:20</t>
  </si>
  <si>
    <t>21:0447:001219</t>
  </si>
  <si>
    <t>21:0147:001037</t>
  </si>
  <si>
    <t>21:0147:001037:0002:0001:02</t>
  </si>
  <si>
    <t>052B  :793482:70:793483:10</t>
  </si>
  <si>
    <t>21:0447:001220</t>
  </si>
  <si>
    <t>21:0147:001036</t>
  </si>
  <si>
    <t>21:0147:001036:0001:0001:00</t>
  </si>
  <si>
    <t>052B  :793483:10:------:--</t>
  </si>
  <si>
    <t>21:0447:001221</t>
  </si>
  <si>
    <t>21:0147:001037:0001:0001:00</t>
  </si>
  <si>
    <t>052B  :793484:20:793483:10</t>
  </si>
  <si>
    <t>21:0447:001222</t>
  </si>
  <si>
    <t>21:0147:001037:0002:0001:01</t>
  </si>
  <si>
    <t>052B  :793485:00:------:--</t>
  </si>
  <si>
    <t>21:0447:001223</t>
  </si>
  <si>
    <t>21:0147:001038</t>
  </si>
  <si>
    <t>21:0147:001038:0001:0001:00</t>
  </si>
  <si>
    <t>052B  :793486:00:------:--</t>
  </si>
  <si>
    <t>21:0447:001224</t>
  </si>
  <si>
    <t>21:0147:001039</t>
  </si>
  <si>
    <t>21:0147:001039:0001:0001:00</t>
  </si>
  <si>
    <t>052B  :793487:00:------:--</t>
  </si>
  <si>
    <t>21:0447:001225</t>
  </si>
  <si>
    <t>21:0147:001040</t>
  </si>
  <si>
    <t>21:0147:001040:0001:0001:00</t>
  </si>
  <si>
    <t>052B  :793488:00:------:--</t>
  </si>
  <si>
    <t>21:0447:001226</t>
  </si>
  <si>
    <t>21:0147:001041</t>
  </si>
  <si>
    <t>21:0147:001041:0001:0001:00</t>
  </si>
  <si>
    <t>052B  :793489:00:------:--</t>
  </si>
  <si>
    <t>21:0447:001227</t>
  </si>
  <si>
    <t>21:0147:001042</t>
  </si>
  <si>
    <t>21:0147:001042:0001:0001:00</t>
  </si>
  <si>
    <t>052B  :793490:00:------:--</t>
  </si>
  <si>
    <t>21:0447:001228</t>
  </si>
  <si>
    <t>21:0147:001043</t>
  </si>
  <si>
    <t>21:0147:001043:0001:0001:00</t>
  </si>
  <si>
    <t>052B  :793491:00:------:--</t>
  </si>
  <si>
    <t>21:0447:001229</t>
  </si>
  <si>
    <t>21:0147:001044</t>
  </si>
  <si>
    <t>21:0147:001044:0001:0001:00</t>
  </si>
  <si>
    <t>052B  :793492:00:------:--</t>
  </si>
  <si>
    <t>21:0447:001230</t>
  </si>
  <si>
    <t>21:0147:001045</t>
  </si>
  <si>
    <t>21:0147:001045:0001:0001:00</t>
  </si>
  <si>
    <t>052B  :793493:00:------:--</t>
  </si>
  <si>
    <t>21:0447:001231</t>
  </si>
  <si>
    <t>21:0147:001046</t>
  </si>
  <si>
    <t>21:0147:001046:0001:0001:00</t>
  </si>
  <si>
    <t>052B  :793494:00:------:--</t>
  </si>
  <si>
    <t>21:0447:001232</t>
  </si>
  <si>
    <t>21:0147:001047</t>
  </si>
  <si>
    <t>21:0147:001047:0001:0001:00</t>
  </si>
  <si>
    <t>052B  :793495:00:------:--</t>
  </si>
  <si>
    <t>21:0447:001233</t>
  </si>
  <si>
    <t>21:0147:001048</t>
  </si>
  <si>
    <t>21:0147:001048:0001:0001:00</t>
  </si>
  <si>
    <t>052B  :793496:00:------:--</t>
  </si>
  <si>
    <t>21:0447:001234</t>
  </si>
  <si>
    <t>21:0147:001049</t>
  </si>
  <si>
    <t>21:0147:001049:0001:0001:00</t>
  </si>
  <si>
    <t>052B  :793497:00:------:--</t>
  </si>
  <si>
    <t>21:0447:001235</t>
  </si>
  <si>
    <t>21:0147:001050</t>
  </si>
  <si>
    <t>21:0147:001050:0001:0001:00</t>
  </si>
  <si>
    <t>052B  :793498:9F:------:--</t>
  </si>
  <si>
    <t>21:0447:001236</t>
  </si>
  <si>
    <t>052B  :793499:00:------:--</t>
  </si>
  <si>
    <t>21:0447:001237</t>
  </si>
  <si>
    <t>21:0147:001051</t>
  </si>
  <si>
    <t>21:0147:001051:0001:0001:00</t>
  </si>
  <si>
    <t>052B  :793500:00:------:--</t>
  </si>
  <si>
    <t>21:0447:001238</t>
  </si>
  <si>
    <t>21:0147:001052</t>
  </si>
  <si>
    <t>21:0147:001052:0001:0001:00</t>
  </si>
  <si>
    <t>052B  :793501:80:793503:10</t>
  </si>
  <si>
    <t>21:0447:001239</t>
  </si>
  <si>
    <t>21:0147:001054</t>
  </si>
  <si>
    <t>21:0147:001054:0001:0001:02</t>
  </si>
  <si>
    <t>052B  :793502:70:793503:10</t>
  </si>
  <si>
    <t>21:0447:001240</t>
  </si>
  <si>
    <t>21:0147:001053</t>
  </si>
  <si>
    <t>21:0147:001053:0001:0001:00</t>
  </si>
  <si>
    <t>052B  :793503:10:------:--</t>
  </si>
  <si>
    <t>21:0447:001241</t>
  </si>
  <si>
    <t>21:0147:001054:0001:0001:01</t>
  </si>
  <si>
    <t>052B  :793504:20:793503:10</t>
  </si>
  <si>
    <t>21:0447:001242</t>
  </si>
  <si>
    <t>21:0147:001054:0002:0001:00</t>
  </si>
  <si>
    <t>052B  :793505:00:------:--</t>
  </si>
  <si>
    <t>21:0447:001243</t>
  </si>
  <si>
    <t>21:0147:001055</t>
  </si>
  <si>
    <t>21:0147:001055:0001:0001:00</t>
  </si>
  <si>
    <t>052B  :793506:00:------:--</t>
  </si>
  <si>
    <t>21:0447:001244</t>
  </si>
  <si>
    <t>21:0147:001056</t>
  </si>
  <si>
    <t>21:0147:001056:0001:0001:00</t>
  </si>
  <si>
    <t>052B  :793507:00:------:--</t>
  </si>
  <si>
    <t>21:0447:001245</t>
  </si>
  <si>
    <t>21:0147:001057</t>
  </si>
  <si>
    <t>21:0147:001057:0001:0001:00</t>
  </si>
  <si>
    <t>052B  :793508:00:------:--</t>
  </si>
  <si>
    <t>21:0447:001246</t>
  </si>
  <si>
    <t>21:0147:001058</t>
  </si>
  <si>
    <t>21:0147:001058:0001:0001:00</t>
  </si>
  <si>
    <t>052B  :793509:00:------:--</t>
  </si>
  <si>
    <t>21:0447:001247</t>
  </si>
  <si>
    <t>21:0147:001059</t>
  </si>
  <si>
    <t>21:0147:001059:0001:0001:00</t>
  </si>
  <si>
    <t>052B  :793510:00:------:--</t>
  </si>
  <si>
    <t>21:0447:001248</t>
  </si>
  <si>
    <t>21:0147:001060</t>
  </si>
  <si>
    <t>21:0147:001060:0001:0001:00</t>
  </si>
  <si>
    <t>052B  :793511:00:------:--</t>
  </si>
  <si>
    <t>21:0447:001249</t>
  </si>
  <si>
    <t>21:0147:001061</t>
  </si>
  <si>
    <t>21:0147:001061:0001:0001:00</t>
  </si>
  <si>
    <t>052B  :793512:00:------:--</t>
  </si>
  <si>
    <t>21:0447:001250</t>
  </si>
  <si>
    <t>21:0147:001062</t>
  </si>
  <si>
    <t>21:0147:001062:0001:0001:00</t>
  </si>
  <si>
    <t>052B  :793513:00:------:--</t>
  </si>
  <si>
    <t>21:0447:001251</t>
  </si>
  <si>
    <t>21:0147:001063</t>
  </si>
  <si>
    <t>21:0147:001063:0001:0001:00</t>
  </si>
  <si>
    <t>052B  :793514:00:------:--</t>
  </si>
  <si>
    <t>21:0447:001252</t>
  </si>
  <si>
    <t>21:0147:001064</t>
  </si>
  <si>
    <t>21:0147:001064:0001:0001:00</t>
  </si>
  <si>
    <t>052B  :793515:00:------:--</t>
  </si>
  <si>
    <t>21:0447:001253</t>
  </si>
  <si>
    <t>21:0147:001065</t>
  </si>
  <si>
    <t>21:0147:001065:0001:0001:00</t>
  </si>
  <si>
    <t>052B  :793516:00:------:--</t>
  </si>
  <si>
    <t>21:0447:001254</t>
  </si>
  <si>
    <t>21:0147:001066</t>
  </si>
  <si>
    <t>21:0147:001066:0001:0001:00</t>
  </si>
  <si>
    <t>052B  :793517:00:------:--</t>
  </si>
  <si>
    <t>21:0447:001255</t>
  </si>
  <si>
    <t>21:0147:001067</t>
  </si>
  <si>
    <t>21:0147:001067:0001:0001:00</t>
  </si>
  <si>
    <t>052B  :793518:00:------:--</t>
  </si>
  <si>
    <t>21:0447:001256</t>
  </si>
  <si>
    <t>21:0147:001068</t>
  </si>
  <si>
    <t>21:0147:001068:0001:0001:00</t>
  </si>
  <si>
    <t>052B  :793519:00:------:--</t>
  </si>
  <si>
    <t>21:0447:001257</t>
  </si>
  <si>
    <t>21:0147:001069</t>
  </si>
  <si>
    <t>21:0147:001069:0001:0001:00</t>
  </si>
  <si>
    <t>052B  :793520:9F:------:--</t>
  </si>
  <si>
    <t>21:0447:001258</t>
  </si>
  <si>
    <t>052B  :793521:80:793528:20</t>
  </si>
  <si>
    <t>21:0447:001259</t>
  </si>
  <si>
    <t>21:0147:001075</t>
  </si>
  <si>
    <t>21:0147:001075:0002:0001:02</t>
  </si>
  <si>
    <t>052B  :793522:00:------:--</t>
  </si>
  <si>
    <t>21:0447:001260</t>
  </si>
  <si>
    <t>21:0147:001070</t>
  </si>
  <si>
    <t>21:0147:001070:0001:0001:00</t>
  </si>
  <si>
    <t>052B  :793523:00:------:--</t>
  </si>
  <si>
    <t>21:0447:001261</t>
  </si>
  <si>
    <t>21:0147:001071</t>
  </si>
  <si>
    <t>21:0147:001071:0001:0001:00</t>
  </si>
  <si>
    <t>052B  :793524:00:------:--</t>
  </si>
  <si>
    <t>21:0447:001262</t>
  </si>
  <si>
    <t>21:0147:001072</t>
  </si>
  <si>
    <t>21:0147:001072:0001:0001:00</t>
  </si>
  <si>
    <t>052B  :793525:00:------:--</t>
  </si>
  <si>
    <t>21:0447:001263</t>
  </si>
  <si>
    <t>21:0147:001073</t>
  </si>
  <si>
    <t>21:0147:001073:0001:0001:00</t>
  </si>
  <si>
    <t>052B  :793526:70:793527:10</t>
  </si>
  <si>
    <t>21:0447:001264</t>
  </si>
  <si>
    <t>21:0147:001074</t>
  </si>
  <si>
    <t>21:0147:001074:0001:0001:00</t>
  </si>
  <si>
    <t>052B  :793527:10:------:--</t>
  </si>
  <si>
    <t>21:0447:001265</t>
  </si>
  <si>
    <t>21:0147:001075:0001:0001:00</t>
  </si>
  <si>
    <t>052B  :793528:20:793527:10</t>
  </si>
  <si>
    <t>21:0447:001266</t>
  </si>
  <si>
    <t>21:0147:001075:0002:0001:01</t>
  </si>
  <si>
    <t>052B  :793529:00:------:--</t>
  </si>
  <si>
    <t>21:0447:001267</t>
  </si>
  <si>
    <t>21:0147:001076</t>
  </si>
  <si>
    <t>21:0147:001076:0001:0001:00</t>
  </si>
  <si>
    <t>052B  :793530:00:------:--</t>
  </si>
  <si>
    <t>21:0447:001268</t>
  </si>
  <si>
    <t>21:0147:001077</t>
  </si>
  <si>
    <t>21:0147:001077:0001:0001:00</t>
  </si>
  <si>
    <t>052B  :793531:00:------:--</t>
  </si>
  <si>
    <t>21:0447:001269</t>
  </si>
  <si>
    <t>21:0147:001078</t>
  </si>
  <si>
    <t>21:0147:001078:0001:0001:00</t>
  </si>
  <si>
    <t>052B  :793532:00:------:--</t>
  </si>
  <si>
    <t>21:0447:001270</t>
  </si>
  <si>
    <t>21:0147:001079</t>
  </si>
  <si>
    <t>21:0147:001079:0001:0001:00</t>
  </si>
  <si>
    <t>052B  :793533:00:------:--</t>
  </si>
  <si>
    <t>21:0447:001271</t>
  </si>
  <si>
    <t>21:0147:001080</t>
  </si>
  <si>
    <t>21:0147:001080:0001:0001:00</t>
  </si>
  <si>
    <t>052B  :793534:00:------:--</t>
  </si>
  <si>
    <t>21:0447:001272</t>
  </si>
  <si>
    <t>21:0147:001081</t>
  </si>
  <si>
    <t>21:0147:001081:0001:0001:00</t>
  </si>
  <si>
    <t>052B  :793535:00:------:--</t>
  </si>
  <si>
    <t>21:0447:001273</t>
  </si>
  <si>
    <t>21:0147:001082</t>
  </si>
  <si>
    <t>21:0147:001082:0001:0001:00</t>
  </si>
  <si>
    <t>052B  :793536:00:------:--</t>
  </si>
  <si>
    <t>21:0447:001274</t>
  </si>
  <si>
    <t>21:0147:001083</t>
  </si>
  <si>
    <t>21:0147:001083:0001:0001:00</t>
  </si>
  <si>
    <t>052B  :793537:00:------:--</t>
  </si>
  <si>
    <t>21:0447:001275</t>
  </si>
  <si>
    <t>21:0147:001084</t>
  </si>
  <si>
    <t>21:0147:001084:0001:0001:00</t>
  </si>
  <si>
    <t>052B  :793538:00:------:--</t>
  </si>
  <si>
    <t>21:0447:001276</t>
  </si>
  <si>
    <t>21:0147:001085</t>
  </si>
  <si>
    <t>21:0147:001085:0001:0001:00</t>
  </si>
  <si>
    <t>052B  :793539:00:------:--</t>
  </si>
  <si>
    <t>21:0447:001277</t>
  </si>
  <si>
    <t>21:0147:001086</t>
  </si>
  <si>
    <t>21:0147:001086:0001:0001:00</t>
  </si>
  <si>
    <t>052B  :793540:9U:------:--</t>
  </si>
  <si>
    <t>21:0447:001278</t>
  </si>
  <si>
    <t>052B  :793541:80:793546:20</t>
  </si>
  <si>
    <t>21:0447:001279</t>
  </si>
  <si>
    <t>21:0147:001090</t>
  </si>
  <si>
    <t>21:0147:001090:0002:0001:02</t>
  </si>
  <si>
    <t>052B  :793542:00:------:--</t>
  </si>
  <si>
    <t>21:0447:001280</t>
  </si>
  <si>
    <t>21:0147:001087</t>
  </si>
  <si>
    <t>21:0147:001087:0001:0001:00</t>
  </si>
  <si>
    <t>052B  :793543:00:------:--</t>
  </si>
  <si>
    <t>21:0447:001281</t>
  </si>
  <si>
    <t>21:0147:001088</t>
  </si>
  <si>
    <t>21:0147:001088:0001:0001:00</t>
  </si>
  <si>
    <t>052B  :793544:70:793545:10</t>
  </si>
  <si>
    <t>21:0447:001282</t>
  </si>
  <si>
    <t>21:0147:001089</t>
  </si>
  <si>
    <t>21:0147:001089:0001:0001:00</t>
  </si>
  <si>
    <t>052B  :793545:10:------:--</t>
  </si>
  <si>
    <t>21:0447:001283</t>
  </si>
  <si>
    <t>21:0147:001090:0001:0001:00</t>
  </si>
  <si>
    <t>052B  :793546:20:793545:10</t>
  </si>
  <si>
    <t>21:0447:001284</t>
  </si>
  <si>
    <t>21:0147:001090:0002:0001:01</t>
  </si>
  <si>
    <t>052B  :793547:00:------:--</t>
  </si>
  <si>
    <t>21:0447:001285</t>
  </si>
  <si>
    <t>21:0147:001091</t>
  </si>
  <si>
    <t>21:0147:001091:0001:0001:00</t>
  </si>
  <si>
    <t>052B  :793548:00:------:--</t>
  </si>
  <si>
    <t>21:0447:001286</t>
  </si>
  <si>
    <t>21:0147:001092</t>
  </si>
  <si>
    <t>21:0147:001092:0001:0001:00</t>
  </si>
  <si>
    <t>052B  :793549:00:------:--</t>
  </si>
  <si>
    <t>21:0447:001287</t>
  </si>
  <si>
    <t>21:0147:001093</t>
  </si>
  <si>
    <t>21:0147:001093:0001:0001:00</t>
  </si>
  <si>
    <t>052B  :793550:00:------:--</t>
  </si>
  <si>
    <t>21:0447:001288</t>
  </si>
  <si>
    <t>21:0147:001094</t>
  </si>
  <si>
    <t>21:0147:001094:0001:0001:00</t>
  </si>
  <si>
    <t>052B  :793551:00:------:--</t>
  </si>
  <si>
    <t>21:0447:001289</t>
  </si>
  <si>
    <t>21:0147:001095</t>
  </si>
  <si>
    <t>21:0147:001095:0001:0001:00</t>
  </si>
  <si>
    <t>052B  :793552:00:------:--</t>
  </si>
  <si>
    <t>21:0447:001290</t>
  </si>
  <si>
    <t>21:0147:001096</t>
  </si>
  <si>
    <t>21:0147:001096:0001:0001:00</t>
  </si>
  <si>
    <t>052B  :793553:9H:------:--</t>
  </si>
  <si>
    <t>21:0447:001291</t>
  </si>
  <si>
    <t>052B  :793554:00:------:--</t>
  </si>
  <si>
    <t>21:0447:001292</t>
  </si>
  <si>
    <t>21:0147:001097</t>
  </si>
  <si>
    <t>21:0147:001097:0001:0001:00</t>
  </si>
  <si>
    <t>052B  :793555:00:------:--</t>
  </si>
  <si>
    <t>21:0447:001293</t>
  </si>
  <si>
    <t>21:0147:001098</t>
  </si>
  <si>
    <t>21:0147:001098:0001:0001:00</t>
  </si>
  <si>
    <t>052B  :793556:00:------:--</t>
  </si>
  <si>
    <t>21:0447:001294</t>
  </si>
  <si>
    <t>21:0147:001099</t>
  </si>
  <si>
    <t>21:0147:001099:0001:0001:00</t>
  </si>
  <si>
    <t>052B  :793557:00:------:--</t>
  </si>
  <si>
    <t>21:0447:001295</t>
  </si>
  <si>
    <t>21:0147:001100</t>
  </si>
  <si>
    <t>21:0147:001100:0001:0001:00</t>
  </si>
  <si>
    <t>052B  :793558:00:------:--</t>
  </si>
  <si>
    <t>21:0447:001296</t>
  </si>
  <si>
    <t>21:0147:001101</t>
  </si>
  <si>
    <t>21:0147:001101:0001:0001:00</t>
  </si>
  <si>
    <t>052B  :793559:00:------:--</t>
  </si>
  <si>
    <t>21:0447:001297</t>
  </si>
  <si>
    <t>21:0147:001102</t>
  </si>
  <si>
    <t>21:0147:001102:0001:0001:00</t>
  </si>
  <si>
    <t>052B  :793560:00:------:--</t>
  </si>
  <si>
    <t>21:0447:001298</t>
  </si>
  <si>
    <t>21:0147:001103</t>
  </si>
  <si>
    <t>21:0147:001103:0001:0001:00</t>
  </si>
  <si>
    <t>052B  :793561:80:793563:10</t>
  </si>
  <si>
    <t>21:0447:001299</t>
  </si>
  <si>
    <t>21:0147:001105</t>
  </si>
  <si>
    <t>21:0147:001105:0001:0001:02</t>
  </si>
  <si>
    <t>052B  :793562:70:793563:10</t>
  </si>
  <si>
    <t>21:0447:001300</t>
  </si>
  <si>
    <t>21:0147:001104</t>
  </si>
  <si>
    <t>21:0147:001104:0001:0001:00</t>
  </si>
  <si>
    <t>052B  :793563:10:------:--</t>
  </si>
  <si>
    <t>21:0447:001301</t>
  </si>
  <si>
    <t>21:0147:001105:0001:0001:01</t>
  </si>
  <si>
    <t>052B  :793564:20:793563:10</t>
  </si>
  <si>
    <t>21:0447:001302</t>
  </si>
  <si>
    <t>21:0147:001105:0002:0001:00</t>
  </si>
  <si>
    <t>052B  :793565:00:------:--</t>
  </si>
  <si>
    <t>21:0447:001303</t>
  </si>
  <si>
    <t>21:0147:001106</t>
  </si>
  <si>
    <t>21:0147:001106:0001:0001:00</t>
  </si>
  <si>
    <t>052B  :793566:00:------:--</t>
  </si>
  <si>
    <t>21:0447:001304</t>
  </si>
  <si>
    <t>21:0147:001107</t>
  </si>
  <si>
    <t>21:0147:001107:0001:0001:00</t>
  </si>
  <si>
    <t>052B  :793567:00:------:--</t>
  </si>
  <si>
    <t>21:0447:001305</t>
  </si>
  <si>
    <t>21:0147:001108</t>
  </si>
  <si>
    <t>21:0147:001108:0001:0001:00</t>
  </si>
  <si>
    <t>052B  :793568:00:------:--</t>
  </si>
  <si>
    <t>21:0447:001306</t>
  </si>
  <si>
    <t>21:0147:001109</t>
  </si>
  <si>
    <t>21:0147:001109:0001:0001:00</t>
  </si>
  <si>
    <t>052B  :793569:00:------:--</t>
  </si>
  <si>
    <t>21:0447:001307</t>
  </si>
  <si>
    <t>21:0147:001110</t>
  </si>
  <si>
    <t>21:0147:001110:0001:0001:00</t>
  </si>
  <si>
    <t>052B  :793570:00:------:--</t>
  </si>
  <si>
    <t>21:0447:001308</t>
  </si>
  <si>
    <t>21:0147:001111</t>
  </si>
  <si>
    <t>21:0147:001111:0001:0001:00</t>
  </si>
  <si>
    <t>052B  :793571:00:------:--</t>
  </si>
  <si>
    <t>21:0447:001309</t>
  </si>
  <si>
    <t>21:0147:001112</t>
  </si>
  <si>
    <t>21:0147:001112:0001:0001:00</t>
  </si>
  <si>
    <t>052B  :793572:00:------:--</t>
  </si>
  <si>
    <t>21:0447:001310</t>
  </si>
  <si>
    <t>21:0147:001113</t>
  </si>
  <si>
    <t>21:0147:001113:0001:0001:00</t>
  </si>
  <si>
    <t>052B  :793573:00:------:--</t>
  </si>
  <si>
    <t>21:0447:001311</t>
  </si>
  <si>
    <t>21:0147:001114</t>
  </si>
  <si>
    <t>21:0147:001114:0001:0001:00</t>
  </si>
  <si>
    <t>052B  :793574:00:------:--</t>
  </si>
  <si>
    <t>21:0447:001312</t>
  </si>
  <si>
    <t>21:0147:001115</t>
  </si>
  <si>
    <t>21:0147:001115:0001:0001:00</t>
  </si>
  <si>
    <t>052B  :793575:00:------:--</t>
  </si>
  <si>
    <t>21:0447:001313</t>
  </si>
  <si>
    <t>21:0147:001116</t>
  </si>
  <si>
    <t>21:0147:001116:0001:0001:00</t>
  </si>
  <si>
    <t>052B  :793576:00:------:--</t>
  </si>
  <si>
    <t>21:0447:001314</t>
  </si>
  <si>
    <t>21:0147:001117</t>
  </si>
  <si>
    <t>21:0147:001117:0001:0001:00</t>
  </si>
  <si>
    <t>052B  :793577:00:------:--</t>
  </si>
  <si>
    <t>21:0447:001315</t>
  </si>
  <si>
    <t>21:0147:001118</t>
  </si>
  <si>
    <t>21:0147:001118:0001:0001:00</t>
  </si>
  <si>
    <t>052B  :793578:9H:------:--</t>
  </si>
  <si>
    <t>21:0447:001316</t>
  </si>
  <si>
    <t>052B  :793579:00:------:--</t>
  </si>
  <si>
    <t>21:0447:001317</t>
  </si>
  <si>
    <t>21:0147:001119</t>
  </si>
  <si>
    <t>21:0147:001119:0001:0001:00</t>
  </si>
  <si>
    <t>052B  :793580:00:------:--</t>
  </si>
  <si>
    <t>21:0447:001318</t>
  </si>
  <si>
    <t>21:0147:001120</t>
  </si>
  <si>
    <t>21:0147:001120:0001:0001:00</t>
  </si>
  <si>
    <t>052B  :793581:80:793585:20</t>
  </si>
  <si>
    <t>21:0447:001319</t>
  </si>
  <si>
    <t>21:0147:001123</t>
  </si>
  <si>
    <t>21:0147:001123:0002:0001:02</t>
  </si>
  <si>
    <t>052B  :793582:00:------:--</t>
  </si>
  <si>
    <t>21:0447:001320</t>
  </si>
  <si>
    <t>21:0147:001121</t>
  </si>
  <si>
    <t>21:0147:001121:0001:0001:00</t>
  </si>
  <si>
    <t>052B  :793583:70:793584:10</t>
  </si>
  <si>
    <t>21:0447:001321</t>
  </si>
  <si>
    <t>21:0147:001122</t>
  </si>
  <si>
    <t>21:0147:001122:0001:0001:00</t>
  </si>
  <si>
    <t>052B  :793584:10:------:--</t>
  </si>
  <si>
    <t>21:0447:001322</t>
  </si>
  <si>
    <t>21:0147:001123:0001:0001:00</t>
  </si>
  <si>
    <t>052B  :793585:20:793584:10</t>
  </si>
  <si>
    <t>21:0447:001323</t>
  </si>
  <si>
    <t>21:0147:001123:0002:0001:01</t>
  </si>
  <si>
    <t>052B  :793586:00:------:--</t>
  </si>
  <si>
    <t>21:0447:001324</t>
  </si>
  <si>
    <t>21:0147:001124</t>
  </si>
  <si>
    <t>21:0147:001124:0001:0001:00</t>
  </si>
  <si>
    <t>052B  :793587:00:------:--</t>
  </si>
  <si>
    <t>21:0447:001325</t>
  </si>
  <si>
    <t>21:0147:001125</t>
  </si>
  <si>
    <t>21:0147:001125:0001:0001:00</t>
  </si>
  <si>
    <t>052B  :793588:00:------:--</t>
  </si>
  <si>
    <t>21:0447:001326</t>
  </si>
  <si>
    <t>21:0147:001126</t>
  </si>
  <si>
    <t>21:0147:001126:0001:0001:00</t>
  </si>
  <si>
    <t>052B  :793589:00:------:--</t>
  </si>
  <si>
    <t>21:0447:001327</t>
  </si>
  <si>
    <t>21:0147:001127</t>
  </si>
  <si>
    <t>21:0147:001127:0001:0001:00</t>
  </si>
  <si>
    <t>052B  :793590:00:------:--</t>
  </si>
  <si>
    <t>21:0447:001328</t>
  </si>
  <si>
    <t>21:0147:001128</t>
  </si>
  <si>
    <t>21:0147:001128:0001:0001:00</t>
  </si>
  <si>
    <t>052B  :793591:00:------:--</t>
  </si>
  <si>
    <t>21:0447:001329</t>
  </si>
  <si>
    <t>21:0147:001129</t>
  </si>
  <si>
    <t>21:0147:001129:0001:0001:00</t>
  </si>
  <si>
    <t>052B  :793592:00:------:--</t>
  </si>
  <si>
    <t>21:0447:001330</t>
  </si>
  <si>
    <t>21:0147:001130</t>
  </si>
  <si>
    <t>21:0147:001130:0001:0001:00</t>
  </si>
  <si>
    <t>052B  :793593:00:------:--</t>
  </si>
  <si>
    <t>21:0447:001331</t>
  </si>
  <si>
    <t>21:0147:001131</t>
  </si>
  <si>
    <t>21:0147:001131:0001:0001:00</t>
  </si>
  <si>
    <t>052B  :793594:9U:------:--</t>
  </si>
  <si>
    <t>21:0447:001332</t>
  </si>
  <si>
    <t>052C  :791001:80:791004:10</t>
  </si>
  <si>
    <t>21:0450:000001</t>
  </si>
  <si>
    <t>21:0148:000003</t>
  </si>
  <si>
    <t>21:0148:000003:0001:0001:02</t>
  </si>
  <si>
    <t>052C  :791002:00:------:--</t>
  </si>
  <si>
    <t>21:0450:000002</t>
  </si>
  <si>
    <t>21:0148:000001</t>
  </si>
  <si>
    <t>21:0148:000001:0001:0001:00</t>
  </si>
  <si>
    <t>052C  :791003:70:791004:10</t>
  </si>
  <si>
    <t>21:0450:000003</t>
  </si>
  <si>
    <t>21:0148:000002</t>
  </si>
  <si>
    <t>21:0148:000002:0001:0001:00</t>
  </si>
  <si>
    <t>052C  :791004:10:------:--</t>
  </si>
  <si>
    <t>21:0450:000004</t>
  </si>
  <si>
    <t>21:0148:000003:0001:0001:01</t>
  </si>
  <si>
    <t>052C  :791005:20:791004:10</t>
  </si>
  <si>
    <t>21:0450:000005</t>
  </si>
  <si>
    <t>21:0148:000003:0002:0001:00</t>
  </si>
  <si>
    <t>052C  :791006:00:------:--</t>
  </si>
  <si>
    <t>21:0450:000006</t>
  </si>
  <si>
    <t>21:0148:000004</t>
  </si>
  <si>
    <t>21:0148:000004:0001:0001:00</t>
  </si>
  <si>
    <t>052C  :791007:00:------:--</t>
  </si>
  <si>
    <t>21:0450:000007</t>
  </si>
  <si>
    <t>21:0148:000005</t>
  </si>
  <si>
    <t>21:0148:000005:0001:0001:00</t>
  </si>
  <si>
    <t>052C  :791008:00:------:--</t>
  </si>
  <si>
    <t>21:0450:000008</t>
  </si>
  <si>
    <t>21:0148:000006</t>
  </si>
  <si>
    <t>21:0148:000006:0001:0001:00</t>
  </si>
  <si>
    <t>052C  :791009:00:------:--</t>
  </si>
  <si>
    <t>21:0450:000009</t>
  </si>
  <si>
    <t>21:0148:000007</t>
  </si>
  <si>
    <t>21:0148:000007:0001:0001:00</t>
  </si>
  <si>
    <t>052C  :791010:00:------:--</t>
  </si>
  <si>
    <t>21:0450:000010</t>
  </si>
  <si>
    <t>21:0148:000008</t>
  </si>
  <si>
    <t>21:0148:000008:0001:0001:00</t>
  </si>
  <si>
    <t>052C  :791011:9F:------:--</t>
  </si>
  <si>
    <t>21:0450:000011</t>
  </si>
  <si>
    <t>052C  :791012:00:------:--</t>
  </si>
  <si>
    <t>21:0450:000012</t>
  </si>
  <si>
    <t>21:0148:000009</t>
  </si>
  <si>
    <t>21:0148:000009:0001:0001:00</t>
  </si>
  <si>
    <t>052C  :791013:00:------:--</t>
  </si>
  <si>
    <t>21:0450:000013</t>
  </si>
  <si>
    <t>21:0148:000010</t>
  </si>
  <si>
    <t>21:0148:000010:0001:0001:00</t>
  </si>
  <si>
    <t>052C  :791014:00:------:--</t>
  </si>
  <si>
    <t>21:0450:000014</t>
  </si>
  <si>
    <t>21:0148:000011</t>
  </si>
  <si>
    <t>21:0148:000011:0001:0001:00</t>
  </si>
  <si>
    <t>052C  :791015:00:------:--</t>
  </si>
  <si>
    <t>21:0450:000015</t>
  </si>
  <si>
    <t>21:0148:000012</t>
  </si>
  <si>
    <t>21:0148:000012:0001:0001:00</t>
  </si>
  <si>
    <t>052C  :791016:00:------:--</t>
  </si>
  <si>
    <t>21:0450:000016</t>
  </si>
  <si>
    <t>21:0148:000013</t>
  </si>
  <si>
    <t>21:0148:000013:0001:0001:00</t>
  </si>
  <si>
    <t>052C  :791017:00:------:--</t>
  </si>
  <si>
    <t>21:0450:000017</t>
  </si>
  <si>
    <t>21:0148:000014</t>
  </si>
  <si>
    <t>21:0148:000014:0001:0001:00</t>
  </si>
  <si>
    <t>052C  :791018:00:------:--</t>
  </si>
  <si>
    <t>21:0450:000018</t>
  </si>
  <si>
    <t>21:0148:000015</t>
  </si>
  <si>
    <t>21:0148:000015:0001:0001:00</t>
  </si>
  <si>
    <t>052C  :791019:00:------:--</t>
  </si>
  <si>
    <t>21:0450:000019</t>
  </si>
  <si>
    <t>21:0148:000016</t>
  </si>
  <si>
    <t>21:0148:000016:0001:0001:00</t>
  </si>
  <si>
    <t>052C  :791020:00:------:--</t>
  </si>
  <si>
    <t>21:0450:000020</t>
  </si>
  <si>
    <t>21:0148:000017</t>
  </si>
  <si>
    <t>21:0148:000017:0001:0001:00</t>
  </si>
  <si>
    <t>052C  :791021:80:791024:20</t>
  </si>
  <si>
    <t>21:0450:000021</t>
  </si>
  <si>
    <t>21:0148:000019</t>
  </si>
  <si>
    <t>21:0148:000019:0002:0001:02</t>
  </si>
  <si>
    <t>052C  :791022:70:791023:10</t>
  </si>
  <si>
    <t>21:0450:000022</t>
  </si>
  <si>
    <t>21:0148:000018</t>
  </si>
  <si>
    <t>21:0148:000018:0001:0001:00</t>
  </si>
  <si>
    <t>052C  :791023:10:------:--</t>
  </si>
  <si>
    <t>21:0450:000023</t>
  </si>
  <si>
    <t>21:0148:000019:0001:0001:00</t>
  </si>
  <si>
    <t>052C  :791024:20:791023:10</t>
  </si>
  <si>
    <t>21:0450:000024</t>
  </si>
  <si>
    <t>21:0148:000019:0002:0001:01</t>
  </si>
  <si>
    <t>052C  :791025:00:------:--</t>
  </si>
  <si>
    <t>21:0450:000025</t>
  </si>
  <si>
    <t>21:0148:000020</t>
  </si>
  <si>
    <t>21:0148:000020:0001:0001:00</t>
  </si>
  <si>
    <t>052C  :791026:00:------:--</t>
  </si>
  <si>
    <t>21:0450:000026</t>
  </si>
  <si>
    <t>21:0148:000021</t>
  </si>
  <si>
    <t>21:0148:000021:0001:0001:00</t>
  </si>
  <si>
    <t>052C  :791027:00:------:--</t>
  </si>
  <si>
    <t>21:0450:000027</t>
  </si>
  <si>
    <t>21:0148:000022</t>
  </si>
  <si>
    <t>21:0148:000022:0001:0001:00</t>
  </si>
  <si>
    <t>052C  :791028:00:------:--</t>
  </si>
  <si>
    <t>21:0450:000028</t>
  </si>
  <si>
    <t>21:0148:000023</t>
  </si>
  <si>
    <t>21:0148:000023:0001:0001:00</t>
  </si>
  <si>
    <t>052C  :791029:00:------:--</t>
  </si>
  <si>
    <t>21:0450:000029</t>
  </si>
  <si>
    <t>21:0148:000024</t>
  </si>
  <si>
    <t>21:0148:000024:0001:0001:00</t>
  </si>
  <si>
    <t>052C  :791030:9H:------:--</t>
  </si>
  <si>
    <t>21:0450:000030</t>
  </si>
  <si>
    <t>052C  :791031:00:------:--</t>
  </si>
  <si>
    <t>21:0450:000031</t>
  </si>
  <si>
    <t>21:0148:000025</t>
  </si>
  <si>
    <t>21:0148:000025:0001:0001:00</t>
  </si>
  <si>
    <t>052C  :791032:00:------:--</t>
  </si>
  <si>
    <t>21:0450:000032</t>
  </si>
  <si>
    <t>21:0148:000026</t>
  </si>
  <si>
    <t>21:0148:000026:0001:0001:00</t>
  </si>
  <si>
    <t>052C  :791033:00:------:--</t>
  </si>
  <si>
    <t>21:0450:000033</t>
  </si>
  <si>
    <t>21:0148:000027</t>
  </si>
  <si>
    <t>21:0148:000027:0001:0001:00</t>
  </si>
  <si>
    <t>052C  :791034:00:------:--</t>
  </si>
  <si>
    <t>21:0450:000034</t>
  </si>
  <si>
    <t>21:0148:000028</t>
  </si>
  <si>
    <t>21:0148:000028:0001:0001:00</t>
  </si>
  <si>
    <t>052C  :791035:00:------:--</t>
  </si>
  <si>
    <t>21:0450:000035</t>
  </si>
  <si>
    <t>21:0148:000029</t>
  </si>
  <si>
    <t>21:0148:000029:0001:0001:00</t>
  </si>
  <si>
    <t>052C  :791036:00:------:--</t>
  </si>
  <si>
    <t>21:0450:000036</t>
  </si>
  <si>
    <t>21:0148:000030</t>
  </si>
  <si>
    <t>21:0148:000030:0001:0001:00</t>
  </si>
  <si>
    <t>052C  :791037:00:------:--</t>
  </si>
  <si>
    <t>21:0450:000037</t>
  </si>
  <si>
    <t>21:0148:000031</t>
  </si>
  <si>
    <t>21:0148:000031:0001:0001:00</t>
  </si>
  <si>
    <t>052C  :791038:00:------:--</t>
  </si>
  <si>
    <t>21:0450:000038</t>
  </si>
  <si>
    <t>21:0148:000032</t>
  </si>
  <si>
    <t>21:0148:000032:0001:0001:00</t>
  </si>
  <si>
    <t>052C  :791039:00:------:--</t>
  </si>
  <si>
    <t>21:0450:000039</t>
  </si>
  <si>
    <t>21:0148:000033</t>
  </si>
  <si>
    <t>21:0148:000033:0001:0001:00</t>
  </si>
  <si>
    <t>052C  :791040:00:------:--</t>
  </si>
  <si>
    <t>21:0450:000040</t>
  </si>
  <si>
    <t>21:0148:000034</t>
  </si>
  <si>
    <t>21:0148:000034:0001:0001:00</t>
  </si>
  <si>
    <t>052C  :791041:80:791051:10</t>
  </si>
  <si>
    <t>21:0450:000041</t>
  </si>
  <si>
    <t>21:0148:000043</t>
  </si>
  <si>
    <t>21:0148:000043:0001:0001:02</t>
  </si>
  <si>
    <t>052C  :791042:00:------:--</t>
  </si>
  <si>
    <t>21:0450:000042</t>
  </si>
  <si>
    <t>21:0148:000035</t>
  </si>
  <si>
    <t>21:0148:000035:0001:0001:00</t>
  </si>
  <si>
    <t>052C  :791043:00:------:--</t>
  </si>
  <si>
    <t>21:0450:000043</t>
  </si>
  <si>
    <t>21:0148:000036</t>
  </si>
  <si>
    <t>21:0148:000036:0001:0001:00</t>
  </si>
  <si>
    <t>052C  :791044:00:------:--</t>
  </si>
  <si>
    <t>21:0450:000044</t>
  </si>
  <si>
    <t>21:0148:000037</t>
  </si>
  <si>
    <t>21:0148:000037:0001:0001:00</t>
  </si>
  <si>
    <t>052C  :791045:00:------:--</t>
  </si>
  <si>
    <t>21:0450:000045</t>
  </si>
  <si>
    <t>21:0148:000038</t>
  </si>
  <si>
    <t>21:0148:000038:0001:0001:00</t>
  </si>
  <si>
    <t>052C  :791046:00:------:--</t>
  </si>
  <si>
    <t>21:0450:000046</t>
  </si>
  <si>
    <t>21:0148:000039</t>
  </si>
  <si>
    <t>21:0148:000039:0001:0001:00</t>
  </si>
  <si>
    <t>052C  :791047:9U:------:--</t>
  </si>
  <si>
    <t>21:0450:000047</t>
  </si>
  <si>
    <t>052C  :791048:00:------:--</t>
  </si>
  <si>
    <t>21:0450:000048</t>
  </si>
  <si>
    <t>21:0148:000040</t>
  </si>
  <si>
    <t>21:0148:000040:0001:0001:00</t>
  </si>
  <si>
    <t>052C  :791049:00:------:--</t>
  </si>
  <si>
    <t>21:0450:000049</t>
  </si>
  <si>
    <t>21:0148:000041</t>
  </si>
  <si>
    <t>21:0148:000041:0001:0001:00</t>
  </si>
  <si>
    <t>052C  :791050:70:791051:10</t>
  </si>
  <si>
    <t>21:0450:000050</t>
  </si>
  <si>
    <t>21:0148:000042</t>
  </si>
  <si>
    <t>21:0148:000042:0001:0001:00</t>
  </si>
  <si>
    <t>052C  :791051:10:------:--</t>
  </si>
  <si>
    <t>21:0450:000051</t>
  </si>
  <si>
    <t>21:0148:000043:0001:0001:01</t>
  </si>
  <si>
    <t>052C  :791052:20:791051:10</t>
  </si>
  <si>
    <t>21:0450:000052</t>
  </si>
  <si>
    <t>21:0148:000043:0002:0001:00</t>
  </si>
  <si>
    <t>052C  :791053:00:------:--</t>
  </si>
  <si>
    <t>21:0450:000053</t>
  </si>
  <si>
    <t>21:0148:000044</t>
  </si>
  <si>
    <t>21:0148:000044:0001:0001:00</t>
  </si>
  <si>
    <t>052C  :791054:00:------:--</t>
  </si>
  <si>
    <t>21:0450:000054</t>
  </si>
  <si>
    <t>21:0148:000045</t>
  </si>
  <si>
    <t>21:0148:000045:0001:0001:00</t>
  </si>
  <si>
    <t>052C  :791055:00:------:--</t>
  </si>
  <si>
    <t>21:0450:000055</t>
  </si>
  <si>
    <t>21:0148:000046</t>
  </si>
  <si>
    <t>21:0148:000046:0001:0001:00</t>
  </si>
  <si>
    <t>052C  :791056:00:------:--</t>
  </si>
  <si>
    <t>21:0450:000056</t>
  </si>
  <si>
    <t>21:0148:000047</t>
  </si>
  <si>
    <t>21:0148:000047:0001:0001:00</t>
  </si>
  <si>
    <t>052C  :791057:00:------:--</t>
  </si>
  <si>
    <t>21:0450:000057</t>
  </si>
  <si>
    <t>21:0148:000048</t>
  </si>
  <si>
    <t>21:0148:000048:0001:0001:00</t>
  </si>
  <si>
    <t>052C  :791058:00:------:--</t>
  </si>
  <si>
    <t>21:0450:000058</t>
  </si>
  <si>
    <t>21:0148:000049</t>
  </si>
  <si>
    <t>21:0148:000049:0001:0001:00</t>
  </si>
  <si>
    <t>052C  :791059:00:------:--</t>
  </si>
  <si>
    <t>21:0450:000059</t>
  </si>
  <si>
    <t>21:0148:000050</t>
  </si>
  <si>
    <t>21:0148:000050:0001:0001:00</t>
  </si>
  <si>
    <t>052C  :791060:00:------:--</t>
  </si>
  <si>
    <t>21:0450:000060</t>
  </si>
  <si>
    <t>21:0148:000051</t>
  </si>
  <si>
    <t>21:0148:000051:0001:0001:00</t>
  </si>
  <si>
    <t>052C  :791061:80:791067:20</t>
  </si>
  <si>
    <t>21:0450:000061</t>
  </si>
  <si>
    <t>21:0148:000056</t>
  </si>
  <si>
    <t>21:0148:000056:0002:0001:02</t>
  </si>
  <si>
    <t>052C  :791062:00:------:--</t>
  </si>
  <si>
    <t>21:0450:000062</t>
  </si>
  <si>
    <t>21:0148:000052</t>
  </si>
  <si>
    <t>21:0148:000052:0001:0001:00</t>
  </si>
  <si>
    <t>052C  :791063:00:------:--</t>
  </si>
  <si>
    <t>21:0450:000063</t>
  </si>
  <si>
    <t>21:0148:000053</t>
  </si>
  <si>
    <t>21:0148:000053:0001:0001:00</t>
  </si>
  <si>
    <t>052C  :791064:00:------:--</t>
  </si>
  <si>
    <t>21:0450:000064</t>
  </si>
  <si>
    <t>21:0148:000054</t>
  </si>
  <si>
    <t>21:0148:000054:0001:0001:00</t>
  </si>
  <si>
    <t>052C  :791065:70:791066:10</t>
  </si>
  <si>
    <t>21:0450:000065</t>
  </si>
  <si>
    <t>21:0148:000055</t>
  </si>
  <si>
    <t>21:0148:000055:0001:0001:00</t>
  </si>
  <si>
    <t>052C  :791066:10:------:--</t>
  </si>
  <si>
    <t>21:0450:000066</t>
  </si>
  <si>
    <t>21:0148:000056:0001:0001:00</t>
  </si>
  <si>
    <t>052C  :791067:20:791066:10</t>
  </si>
  <si>
    <t>21:0450:000067</t>
  </si>
  <si>
    <t>21:0148:000056:0002:0001:01</t>
  </si>
  <si>
    <t>052C  :791068:00:------:--</t>
  </si>
  <si>
    <t>21:0450:000068</t>
  </si>
  <si>
    <t>21:0148:000057</t>
  </si>
  <si>
    <t>21:0148:000057:0001:0001:00</t>
  </si>
  <si>
    <t>052C  :791069:00:------:--</t>
  </si>
  <si>
    <t>21:0450:000069</t>
  </si>
  <si>
    <t>21:0148:000058</t>
  </si>
  <si>
    <t>21:0148:000058:0001:0001:00</t>
  </si>
  <si>
    <t>052C  :791070:00:------:--</t>
  </si>
  <si>
    <t>21:0450:000070</t>
  </si>
  <si>
    <t>21:0148:000059</t>
  </si>
  <si>
    <t>21:0148:000059:0001:0001:00</t>
  </si>
  <si>
    <t>052C  :791071:00:------:--</t>
  </si>
  <si>
    <t>21:0450:000071</t>
  </si>
  <si>
    <t>21:0148:000060</t>
  </si>
  <si>
    <t>21:0148:000060:0001:0001:00</t>
  </si>
  <si>
    <t>052C  :791072:00:------:--</t>
  </si>
  <si>
    <t>21:0450:000072</t>
  </si>
  <si>
    <t>21:0148:000061</t>
  </si>
  <si>
    <t>21:0148:000061:0001:0001:00</t>
  </si>
  <si>
    <t>052C  :791073:00:------:--</t>
  </si>
  <si>
    <t>21:0450:000073</t>
  </si>
  <si>
    <t>21:0148:000062</t>
  </si>
  <si>
    <t>21:0148:000062:0001:0001:00</t>
  </si>
  <si>
    <t>052C  :791074:00:------:--</t>
  </si>
  <si>
    <t>21:0450:000074</t>
  </si>
  <si>
    <t>21:0148:000063</t>
  </si>
  <si>
    <t>21:0148:000063:0001:0001:00</t>
  </si>
  <si>
    <t>052C  :791075:00:------:--</t>
  </si>
  <si>
    <t>21:0450:000075</t>
  </si>
  <si>
    <t>21:0148:000064</t>
  </si>
  <si>
    <t>21:0148:000064:0001:0001:00</t>
  </si>
  <si>
    <t>052C  :791076:00:------:--</t>
  </si>
  <si>
    <t>21:0450:000076</t>
  </si>
  <si>
    <t>21:0148:000065</t>
  </si>
  <si>
    <t>21:0148:000065:0001:0001:00</t>
  </si>
  <si>
    <t>052C  :791077:00:------:--</t>
  </si>
  <si>
    <t>21:0450:000077</t>
  </si>
  <si>
    <t>21:0148:000066</t>
  </si>
  <si>
    <t>21:0148:000066:0001:0001:00</t>
  </si>
  <si>
    <t>052C  :791078:9F:------:--</t>
  </si>
  <si>
    <t>21:0450:000078</t>
  </si>
  <si>
    <t>052C  :791079:00:------:--</t>
  </si>
  <si>
    <t>21:0450:000079</t>
  </si>
  <si>
    <t>21:0148:000067</t>
  </si>
  <si>
    <t>21:0148:000067:0001:0001:00</t>
  </si>
  <si>
    <t>052C  :791080:00:------:--</t>
  </si>
  <si>
    <t>21:0450:000080</t>
  </si>
  <si>
    <t>21:0148:000068</t>
  </si>
  <si>
    <t>21:0148:000068:0001:0001:00</t>
  </si>
  <si>
    <t>052C  :791081:80:791086:20</t>
  </si>
  <si>
    <t>21:0450:000081</t>
  </si>
  <si>
    <t>21:0148:000072</t>
  </si>
  <si>
    <t>21:0148:000072:0002:0001:02</t>
  </si>
  <si>
    <t>052C  :791082:00:------:--</t>
  </si>
  <si>
    <t>21:0450:000082</t>
  </si>
  <si>
    <t>21:0148:000069</t>
  </si>
  <si>
    <t>21:0148:000069:0001:0001:00</t>
  </si>
  <si>
    <t>052C  :791083:00:------:--</t>
  </si>
  <si>
    <t>21:0450:000083</t>
  </si>
  <si>
    <t>21:0148:000070</t>
  </si>
  <si>
    <t>21:0148:000070:0001:0001:00</t>
  </si>
  <si>
    <t>052C  :791084:70:791085:10</t>
  </si>
  <si>
    <t>21:0450:000084</t>
  </si>
  <si>
    <t>21:0148:000071</t>
  </si>
  <si>
    <t>21:0148:000071:0001:0001:00</t>
  </si>
  <si>
    <t>052C  :791085:10:------:--</t>
  </si>
  <si>
    <t>21:0450:000085</t>
  </si>
  <si>
    <t>21:0148:000072:0001:0001:00</t>
  </si>
  <si>
    <t>052C  :791086:20:791085:10</t>
  </si>
  <si>
    <t>21:0450:000086</t>
  </si>
  <si>
    <t>21:0148:000072:0002:0001:01</t>
  </si>
  <si>
    <t>052C  :791087:00:------:--</t>
  </si>
  <si>
    <t>21:0450:000087</t>
  </si>
  <si>
    <t>21:0148:000073</t>
  </si>
  <si>
    <t>21:0148:000073:0001:0001:00</t>
  </si>
  <si>
    <t>052C  :791088:00:------:--</t>
  </si>
  <si>
    <t>21:0450:000088</t>
  </si>
  <si>
    <t>21:0148:000074</t>
  </si>
  <si>
    <t>21:0148:000074:0001:0001:00</t>
  </si>
  <si>
    <t>052C  :791089:00:------:--</t>
  </si>
  <si>
    <t>21:0450:000089</t>
  </si>
  <si>
    <t>21:0148:000075</t>
  </si>
  <si>
    <t>21:0148:000075:0001:0001:00</t>
  </si>
  <si>
    <t>052C  :791090:00:------:--</t>
  </si>
  <si>
    <t>21:0450:000090</t>
  </si>
  <si>
    <t>21:0148:000076</t>
  </si>
  <si>
    <t>21:0148:000076:0001:0001:00</t>
  </si>
  <si>
    <t>052C  :791091:00:------:--</t>
  </si>
  <si>
    <t>21:0450:000091</t>
  </si>
  <si>
    <t>21:0148:000077</t>
  </si>
  <si>
    <t>21:0148:000077:0001:0001:00</t>
  </si>
  <si>
    <t>052C  :791092:00:------:--</t>
  </si>
  <si>
    <t>21:0450:000092</t>
  </si>
  <si>
    <t>21:0148:000078</t>
  </si>
  <si>
    <t>21:0148:000078:0001:0001:00</t>
  </si>
  <si>
    <t>052C  :791093:00:------:--</t>
  </si>
  <si>
    <t>21:0450:000093</t>
  </si>
  <si>
    <t>21:0148:000079</t>
  </si>
  <si>
    <t>21:0148:000079:0001:0001:00</t>
  </si>
  <si>
    <t>052C  :791094:00:------:--</t>
  </si>
  <si>
    <t>21:0450:000094</t>
  </si>
  <si>
    <t>21:0148:000080</t>
  </si>
  <si>
    <t>21:0148:000080:0001:0001:00</t>
  </si>
  <si>
    <t>052C  :791095:00:------:--</t>
  </si>
  <si>
    <t>21:0450:000095</t>
  </si>
  <si>
    <t>21:0148:000081</t>
  </si>
  <si>
    <t>21:0148:000081:0001:0001:00</t>
  </si>
  <si>
    <t>052C  :791096:00:------:--</t>
  </si>
  <si>
    <t>21:0450:000096</t>
  </si>
  <si>
    <t>21:0148:000082</t>
  </si>
  <si>
    <t>21:0148:000082:0001:0001:00</t>
  </si>
  <si>
    <t>052C  :791097:9U:------:--</t>
  </si>
  <si>
    <t>21:0450:000097</t>
  </si>
  <si>
    <t>052C  :791098:00:------:--</t>
  </si>
  <si>
    <t>21:0450:000098</t>
  </si>
  <si>
    <t>21:0148:000083</t>
  </si>
  <si>
    <t>21:0148:000083:0001:0001:00</t>
  </si>
  <si>
    <t>052C  :791099:00:------:--</t>
  </si>
  <si>
    <t>21:0450:000099</t>
  </si>
  <si>
    <t>21:0148:000084</t>
  </si>
  <si>
    <t>21:0148:000084:0001:0001:00</t>
  </si>
  <si>
    <t>052C  :791100:00:------:--</t>
  </si>
  <si>
    <t>21:0450:000100</t>
  </si>
  <si>
    <t>21:0148:000085</t>
  </si>
  <si>
    <t>21:0148:000085:0001:0001:00</t>
  </si>
  <si>
    <t>052C  :791101:80:791109:10</t>
  </si>
  <si>
    <t>21:0450:000101</t>
  </si>
  <si>
    <t>21:0148:000092</t>
  </si>
  <si>
    <t>21:0148:000092:0001:0001:02</t>
  </si>
  <si>
    <t>052C  :791102:9H:------:--</t>
  </si>
  <si>
    <t>21:0450:000102</t>
  </si>
  <si>
    <t>052C  :791103:00:------:--</t>
  </si>
  <si>
    <t>21:0450:000103</t>
  </si>
  <si>
    <t>21:0148:000086</t>
  </si>
  <si>
    <t>21:0148:000086:0001:0001:00</t>
  </si>
  <si>
    <t>052C  :791104:00:------:--</t>
  </si>
  <si>
    <t>21:0450:000104</t>
  </si>
  <si>
    <t>21:0148:000087</t>
  </si>
  <si>
    <t>21:0148:000087:0001:0001:00</t>
  </si>
  <si>
    <t>052C  :791105:00:------:--</t>
  </si>
  <si>
    <t>21:0450:000105</t>
  </si>
  <si>
    <t>21:0148:000088</t>
  </si>
  <si>
    <t>21:0148:000088:0001:0001:00</t>
  </si>
  <si>
    <t>052C  :791106:00:------:--</t>
  </si>
  <si>
    <t>21:0450:000106</t>
  </si>
  <si>
    <t>21:0148:000089</t>
  </si>
  <si>
    <t>21:0148:000089:0001:0001:00</t>
  </si>
  <si>
    <t>052C  :791107:00:------:--</t>
  </si>
  <si>
    <t>21:0450:000107</t>
  </si>
  <si>
    <t>21:0148:000090</t>
  </si>
  <si>
    <t>21:0148:000090:0001:0001:00</t>
  </si>
  <si>
    <t>052C  :791108:70:791109:10</t>
  </si>
  <si>
    <t>21:0450:000108</t>
  </si>
  <si>
    <t>21:0148:000091</t>
  </si>
  <si>
    <t>21:0148:000091:0001:0001:00</t>
  </si>
  <si>
    <t>052C  :791109:10:------:--</t>
  </si>
  <si>
    <t>21:0450:000109</t>
  </si>
  <si>
    <t>21:0148:000092:0001:0001:01</t>
  </si>
  <si>
    <t>052C  :791110:20:791109:10</t>
  </si>
  <si>
    <t>21:0450:000110</t>
  </si>
  <si>
    <t>21:0148:000092:0002:0001:00</t>
  </si>
  <si>
    <t>052C  :791111:00:------:--</t>
  </si>
  <si>
    <t>21:0450:000111</t>
  </si>
  <si>
    <t>21:0148:000093</t>
  </si>
  <si>
    <t>21:0148:000093:0001:0001:00</t>
  </si>
  <si>
    <t>052C  :791112:00:------:--</t>
  </si>
  <si>
    <t>21:0450:000112</t>
  </si>
  <si>
    <t>21:0148:000094</t>
  </si>
  <si>
    <t>21:0148:000094:0001:0001:00</t>
  </si>
  <si>
    <t>052C  :791113:00:------:--</t>
  </si>
  <si>
    <t>21:0450:000113</t>
  </si>
  <si>
    <t>21:0148:000095</t>
  </si>
  <si>
    <t>21:0148:000095:0001:0001:00</t>
  </si>
  <si>
    <t>052C  :791114:00:------:--</t>
  </si>
  <si>
    <t>21:0450:000114</t>
  </si>
  <si>
    <t>21:0148:000096</t>
  </si>
  <si>
    <t>21:0148:000096:0001:0001:00</t>
  </si>
  <si>
    <t>052C  :791115:00:------:--</t>
  </si>
  <si>
    <t>21:0450:000115</t>
  </si>
  <si>
    <t>21:0148:000097</t>
  </si>
  <si>
    <t>21:0148:000097:0001:0001:00</t>
  </si>
  <si>
    <t>052C  :791116:00:------:--</t>
  </si>
  <si>
    <t>21:0450:000116</t>
  </si>
  <si>
    <t>21:0148:000098</t>
  </si>
  <si>
    <t>21:0148:000098:0001:0001:00</t>
  </si>
  <si>
    <t>052C  :791117:00:------:--</t>
  </si>
  <si>
    <t>21:0450:000117</t>
  </si>
  <si>
    <t>21:0148:000099</t>
  </si>
  <si>
    <t>21:0148:000099:0001:0001:00</t>
  </si>
  <si>
    <t>052C  :791118:00:------:--</t>
  </si>
  <si>
    <t>21:0450:000118</t>
  </si>
  <si>
    <t>21:0148:000100</t>
  </si>
  <si>
    <t>21:0148:000100:0001:0001:00</t>
  </si>
  <si>
    <t>052C  :791119:00:------:--</t>
  </si>
  <si>
    <t>21:0450:000119</t>
  </si>
  <si>
    <t>21:0148:000101</t>
  </si>
  <si>
    <t>21:0148:000101:0001:0001:00</t>
  </si>
  <si>
    <t>052C  :791120:00:------:--</t>
  </si>
  <si>
    <t>21:0450:000120</t>
  </si>
  <si>
    <t>21:0148:000102</t>
  </si>
  <si>
    <t>21:0148:000102:0001:0001:00</t>
  </si>
  <si>
    <t>052C  :791121:80:791125:20</t>
  </si>
  <si>
    <t>21:0450:000121</t>
  </si>
  <si>
    <t>21:0148:000105</t>
  </si>
  <si>
    <t>21:0148:000105:0002:0001:02</t>
  </si>
  <si>
    <t>052C  :791122:00:------:--</t>
  </si>
  <si>
    <t>21:0450:000122</t>
  </si>
  <si>
    <t>21:0148:000103</t>
  </si>
  <si>
    <t>21:0148:000103:0001:0001:00</t>
  </si>
  <si>
    <t>052C  :791123:70:791124:10</t>
  </si>
  <si>
    <t>21:0450:000123</t>
  </si>
  <si>
    <t>21:0148:000104</t>
  </si>
  <si>
    <t>21:0148:000104:0001:0001:00</t>
  </si>
  <si>
    <t>052C  :791124:10:------:--</t>
  </si>
  <si>
    <t>21:0450:000124</t>
  </si>
  <si>
    <t>21:0148:000105:0001:0001:00</t>
  </si>
  <si>
    <t>052C  :791125:20:791124:10</t>
  </si>
  <si>
    <t>21:0450:000125</t>
  </si>
  <si>
    <t>21:0148:000105:0002:0001:01</t>
  </si>
  <si>
    <t>052C  :791126:9F:------:--</t>
  </si>
  <si>
    <t>21:0450:000126</t>
  </si>
  <si>
    <t>052C  :791127:00:------:--</t>
  </si>
  <si>
    <t>21:0450:000127</t>
  </si>
  <si>
    <t>21:0148:000106</t>
  </si>
  <si>
    <t>21:0148:000106:0001:0001:00</t>
  </si>
  <si>
    <t>052C  :791128:00:------:--</t>
  </si>
  <si>
    <t>21:0450:000128</t>
  </si>
  <si>
    <t>21:0148:000107</t>
  </si>
  <si>
    <t>21:0148:000107:0001:0001:00</t>
  </si>
  <si>
    <t>052C  :791129:00:------:--</t>
  </si>
  <si>
    <t>21:0450:000129</t>
  </si>
  <si>
    <t>21:0148:000108</t>
  </si>
  <si>
    <t>21:0148:000108:0001:0001:00</t>
  </si>
  <si>
    <t>052C  :791130:00:------:--</t>
  </si>
  <si>
    <t>21:0450:000130</t>
  </si>
  <si>
    <t>21:0148:000109</t>
  </si>
  <si>
    <t>21:0148:000109:0001:0001:00</t>
  </si>
  <si>
    <t>052C  :791131:00:------:--</t>
  </si>
  <si>
    <t>21:0450:000131</t>
  </si>
  <si>
    <t>21:0148:000110</t>
  </si>
  <si>
    <t>21:0148:000110:0001:0001:00</t>
  </si>
  <si>
    <t>052C  :791132:00:------:--</t>
  </si>
  <si>
    <t>21:0450:000132</t>
  </si>
  <si>
    <t>21:0148:000111</t>
  </si>
  <si>
    <t>21:0148:000111:0001:0001:00</t>
  </si>
  <si>
    <t>052C  :791133:00:------:--</t>
  </si>
  <si>
    <t>21:0450:000133</t>
  </si>
  <si>
    <t>21:0148:000112</t>
  </si>
  <si>
    <t>21:0148:000112:0001:0001:00</t>
  </si>
  <si>
    <t>052C  :791134:00:------:--</t>
  </si>
  <si>
    <t>21:0450:000134</t>
  </si>
  <si>
    <t>21:0148:000113</t>
  </si>
  <si>
    <t>21:0148:000113:0001:0001:00</t>
  </si>
  <si>
    <t>052C  :791135:00:------:--</t>
  </si>
  <si>
    <t>21:0450:000135</t>
  </si>
  <si>
    <t>21:0148:000114</t>
  </si>
  <si>
    <t>21:0148:000114:0001:0001:00</t>
  </si>
  <si>
    <t>052C  :791136:00:------:--</t>
  </si>
  <si>
    <t>21:0450:000136</t>
  </si>
  <si>
    <t>21:0148:000115</t>
  </si>
  <si>
    <t>21:0148:000115:0001:0001:00</t>
  </si>
  <si>
    <t>052C  :791137:00:------:--</t>
  </si>
  <si>
    <t>21:0450:000137</t>
  </si>
  <si>
    <t>21:0148:000116</t>
  </si>
  <si>
    <t>21:0148:000116:0001:0001:00</t>
  </si>
  <si>
    <t>052C  :791138:00:------:--</t>
  </si>
  <si>
    <t>21:0450:000138</t>
  </si>
  <si>
    <t>21:0148:000117</t>
  </si>
  <si>
    <t>21:0148:000117:0001:0001:00</t>
  </si>
  <si>
    <t>052C  :791139:00:------:--</t>
  </si>
  <si>
    <t>21:0450:000139</t>
  </si>
  <si>
    <t>21:0148:000118</t>
  </si>
  <si>
    <t>21:0148:000118:0001:0001:00</t>
  </si>
  <si>
    <t>052C  :791140:00:------:--</t>
  </si>
  <si>
    <t>21:0450:000140</t>
  </si>
  <si>
    <t>21:0148:000119</t>
  </si>
  <si>
    <t>21:0148:000119:0001:0001:00</t>
  </si>
  <si>
    <t>052C  :791141:80:791144:10</t>
  </si>
  <si>
    <t>21:0450:000141</t>
  </si>
  <si>
    <t>21:0148:000122</t>
  </si>
  <si>
    <t>21:0148:000122:0001:0001:02</t>
  </si>
  <si>
    <t>052C  :791142:00:------:--</t>
  </si>
  <si>
    <t>21:0450:000142</t>
  </si>
  <si>
    <t>21:0148:000120</t>
  </si>
  <si>
    <t>21:0148:000120:0001:0001:00</t>
  </si>
  <si>
    <t>052C  :791143:70:791144:10</t>
  </si>
  <si>
    <t>21:0450:000143</t>
  </si>
  <si>
    <t>21:0148:000121</t>
  </si>
  <si>
    <t>21:0148:000121:0001:0001:00</t>
  </si>
  <si>
    <t>052C  :791144:10:------:--</t>
  </si>
  <si>
    <t>21:0450:000144</t>
  </si>
  <si>
    <t>21:0148:000122:0001:0001:01</t>
  </si>
  <si>
    <t>052C  :791145:20:791144:10</t>
  </si>
  <si>
    <t>21:0450:000145</t>
  </si>
  <si>
    <t>21:0148:000122:0002:0001:00</t>
  </si>
  <si>
    <t>052C  :791146:00:------:--</t>
  </si>
  <si>
    <t>21:0450:000146</t>
  </si>
  <si>
    <t>21:0148:000123</t>
  </si>
  <si>
    <t>21:0148:000123:0001:0001:00</t>
  </si>
  <si>
    <t>052C  :791147:00:------:--</t>
  </si>
  <si>
    <t>21:0450:000147</t>
  </si>
  <si>
    <t>21:0148:000124</t>
  </si>
  <si>
    <t>21:0148:000124:0001:0001:00</t>
  </si>
  <si>
    <t>052C  :791148:00:------:--</t>
  </si>
  <si>
    <t>21:0450:000148</t>
  </si>
  <si>
    <t>21:0148:000125</t>
  </si>
  <si>
    <t>21:0148:000125:0001:0001:00</t>
  </si>
  <si>
    <t>052C  :791149:00:------:--</t>
  </si>
  <si>
    <t>21:0450:000149</t>
  </si>
  <si>
    <t>21:0148:000126</t>
  </si>
  <si>
    <t>21:0148:000126:0001:0001:00</t>
  </si>
  <si>
    <t>052C  :791150:00:------:--</t>
  </si>
  <si>
    <t>21:0450:000150</t>
  </si>
  <si>
    <t>21:0148:000127</t>
  </si>
  <si>
    <t>21:0148:000127:0001:0001:00</t>
  </si>
  <si>
    <t>052C  :791151:00:------:--</t>
  </si>
  <si>
    <t>21:0450:000151</t>
  </si>
  <si>
    <t>21:0148:000128</t>
  </si>
  <si>
    <t>21:0148:000128:0001:0001:00</t>
  </si>
  <si>
    <t>052C  :791152:00:------:--</t>
  </si>
  <si>
    <t>21:0450:000152</t>
  </si>
  <si>
    <t>21:0148:000129</t>
  </si>
  <si>
    <t>21:0148:000129:0001:0001:00</t>
  </si>
  <si>
    <t>052C  :791153:00:------:--</t>
  </si>
  <si>
    <t>21:0450:000153</t>
  </si>
  <si>
    <t>21:0148:000130</t>
  </si>
  <si>
    <t>21:0148:000130:0001:0001:00</t>
  </si>
  <si>
    <t>052C  :791154:00:------:--</t>
  </si>
  <si>
    <t>21:0450:000154</t>
  </si>
  <si>
    <t>21:0148:000131</t>
  </si>
  <si>
    <t>21:0148:000131:0001:0001:00</t>
  </si>
  <si>
    <t>052C  :791155:9H:------:--</t>
  </si>
  <si>
    <t>21:0450:000155</t>
  </si>
  <si>
    <t>052C  :791156:00:------:--</t>
  </si>
  <si>
    <t>21:0450:000156</t>
  </si>
  <si>
    <t>21:0148:000132</t>
  </si>
  <si>
    <t>21:0148:000132:0001:0001:00</t>
  </si>
  <si>
    <t>052C  :791157:00:------:--</t>
  </si>
  <si>
    <t>21:0450:000157</t>
  </si>
  <si>
    <t>21:0148:000133</t>
  </si>
  <si>
    <t>21:0148:000133:0001:0001:00</t>
  </si>
  <si>
    <t>052C  :791158:00:------:--</t>
  </si>
  <si>
    <t>21:0450:000158</t>
  </si>
  <si>
    <t>21:0148:000134</t>
  </si>
  <si>
    <t>21:0148:000134:0001:0001:00</t>
  </si>
  <si>
    <t>052C  :791159:00:------:--</t>
  </si>
  <si>
    <t>21:0450:000159</t>
  </si>
  <si>
    <t>21:0148:000135</t>
  </si>
  <si>
    <t>21:0148:000135:0001:0001:00</t>
  </si>
  <si>
    <t>052C  :791160:00:------:--</t>
  </si>
  <si>
    <t>21:0450:000160</t>
  </si>
  <si>
    <t>21:0148:000136</t>
  </si>
  <si>
    <t>21:0148:000136:0001:0001:00</t>
  </si>
  <si>
    <t>052C  :791161:80:791164:10</t>
  </si>
  <si>
    <t>21:0450:000161</t>
  </si>
  <si>
    <t>21:0148:000139</t>
  </si>
  <si>
    <t>21:0148:000139:0001:0001:02</t>
  </si>
  <si>
    <t>052C  :791162:00:------:--</t>
  </si>
  <si>
    <t>21:0450:000162</t>
  </si>
  <si>
    <t>21:0148:000137</t>
  </si>
  <si>
    <t>21:0148:000137:0001:0001:00</t>
  </si>
  <si>
    <t>052C  :791163:70:791164:10</t>
  </si>
  <si>
    <t>21:0450:000163</t>
  </si>
  <si>
    <t>21:0148:000138</t>
  </si>
  <si>
    <t>21:0148:000138:0001:0001:00</t>
  </si>
  <si>
    <t>052C  :791164:10:------:--</t>
  </si>
  <si>
    <t>21:0450:000164</t>
  </si>
  <si>
    <t>21:0148:000139:0001:0001:01</t>
  </si>
  <si>
    <t>052C  :791165:20:791164:10</t>
  </si>
  <si>
    <t>21:0450:000165</t>
  </si>
  <si>
    <t>21:0148:000139:0002:0001:00</t>
  </si>
  <si>
    <t>052C  :791166:00:------:--</t>
  </si>
  <si>
    <t>21:0450:000166</t>
  </si>
  <si>
    <t>21:0148:000140</t>
  </si>
  <si>
    <t>21:0148:000140:0001:0001:00</t>
  </si>
  <si>
    <t>052C  :791167:00:------:--</t>
  </si>
  <si>
    <t>21:0450:000167</t>
  </si>
  <si>
    <t>21:0148:000141</t>
  </si>
  <si>
    <t>21:0148:000141:0001:0001:00</t>
  </si>
  <si>
    <t>052C  :791168:00:------:--</t>
  </si>
  <si>
    <t>21:0450:000168</t>
  </si>
  <si>
    <t>21:0148:000142</t>
  </si>
  <si>
    <t>21:0148:000142:0001:0001:00</t>
  </si>
  <si>
    <t>052C  :791169:00:------:--</t>
  </si>
  <si>
    <t>21:0450:000169</t>
  </si>
  <si>
    <t>21:0148:000143</t>
  </si>
  <si>
    <t>21:0148:000143:0001:0001:00</t>
  </si>
  <si>
    <t>052C  :791170:00:------:--</t>
  </si>
  <si>
    <t>21:0450:000170</t>
  </si>
  <si>
    <t>21:0148:000144</t>
  </si>
  <si>
    <t>21:0148:000144:0001:0001:00</t>
  </si>
  <si>
    <t>052C  :791171:00:------:--</t>
  </si>
  <si>
    <t>21:0450:000171</t>
  </si>
  <si>
    <t>21:0148:000145</t>
  </si>
  <si>
    <t>21:0148:000145:0001:0001:00</t>
  </si>
  <si>
    <t>052C  :791172:00:------:--</t>
  </si>
  <si>
    <t>21:0450:000172</t>
  </si>
  <si>
    <t>21:0148:000146</t>
  </si>
  <si>
    <t>21:0148:000146:0001:0001:00</t>
  </si>
  <si>
    <t>052C  :791173:00:------:--</t>
  </si>
  <si>
    <t>21:0450:000173</t>
  </si>
  <si>
    <t>21:0148:000147</t>
  </si>
  <si>
    <t>21:0148:000147:0001:0001:00</t>
  </si>
  <si>
    <t>052C  :791174:9F:------:--</t>
  </si>
  <si>
    <t>21:0450:000174</t>
  </si>
  <si>
    <t>052C  :791175:00:------:--</t>
  </si>
  <si>
    <t>21:0450:000175</t>
  </si>
  <si>
    <t>21:0148:000148</t>
  </si>
  <si>
    <t>21:0148:000148:0001:0001:00</t>
  </si>
  <si>
    <t>052C  :791176:00:------:--</t>
  </si>
  <si>
    <t>21:0450:000176</t>
  </si>
  <si>
    <t>21:0148:000149</t>
  </si>
  <si>
    <t>21:0148:000149:0001:0001:00</t>
  </si>
  <si>
    <t>052C  :791177:00:------:--</t>
  </si>
  <si>
    <t>21:0450:000177</t>
  </si>
  <si>
    <t>21:0148:000150</t>
  </si>
  <si>
    <t>21:0148:000150:0001:0001:00</t>
  </si>
  <si>
    <t>052C  :791178:00:------:--</t>
  </si>
  <si>
    <t>21:0450:000178</t>
  </si>
  <si>
    <t>21:0148:000151</t>
  </si>
  <si>
    <t>21:0148:000151:0001:0001:00</t>
  </si>
  <si>
    <t>052C  :791179:00:------:--</t>
  </si>
  <si>
    <t>21:0450:000179</t>
  </si>
  <si>
    <t>21:0148:000152</t>
  </si>
  <si>
    <t>21:0148:000152:0001:0001:00</t>
  </si>
  <si>
    <t>052C  :791180:00:------:--</t>
  </si>
  <si>
    <t>21:0450:000180</t>
  </si>
  <si>
    <t>21:0148:000153</t>
  </si>
  <si>
    <t>21:0148:000153:0001:0001:00</t>
  </si>
  <si>
    <t>052C  :791181:80:791194:10</t>
  </si>
  <si>
    <t>21:0450:000181</t>
  </si>
  <si>
    <t>21:0148:000165</t>
  </si>
  <si>
    <t>21:0148:000165:0001:0001:02</t>
  </si>
  <si>
    <t>052C  :791182:00:------:--</t>
  </si>
  <si>
    <t>21:0450:000182</t>
  </si>
  <si>
    <t>21:0148:000154</t>
  </si>
  <si>
    <t>21:0148:000154:0001:0001:00</t>
  </si>
  <si>
    <t>052C  :791183:00:------:--</t>
  </si>
  <si>
    <t>21:0450:000183</t>
  </si>
  <si>
    <t>21:0148:000155</t>
  </si>
  <si>
    <t>21:0148:000155:0001:0001:00</t>
  </si>
  <si>
    <t>052C  :791184:00:------:--</t>
  </si>
  <si>
    <t>21:0450:000184</t>
  </si>
  <si>
    <t>21:0148:000156</t>
  </si>
  <si>
    <t>21:0148:000156:0001:0001:00</t>
  </si>
  <si>
    <t>052C  :791185:00:------:--</t>
  </si>
  <si>
    <t>21:0450:000185</t>
  </si>
  <si>
    <t>21:0148:000157</t>
  </si>
  <si>
    <t>21:0148:000157:0001:0001:00</t>
  </si>
  <si>
    <t>052C  :791186:00:------:--</t>
  </si>
  <si>
    <t>21:0450:000186</t>
  </si>
  <si>
    <t>21:0148:000158</t>
  </si>
  <si>
    <t>21:0148:000158:0001:0001:00</t>
  </si>
  <si>
    <t>052C  :791187:00:------:--</t>
  </si>
  <si>
    <t>21:0450:000187</t>
  </si>
  <si>
    <t>21:0148:000159</t>
  </si>
  <si>
    <t>21:0148:000159:0001:0001:00</t>
  </si>
  <si>
    <t>052C  :791188:9F:------:--</t>
  </si>
  <si>
    <t>21:0450:000188</t>
  </si>
  <si>
    <t>052C  :791189:00:------:--</t>
  </si>
  <si>
    <t>21:0450:000189</t>
  </si>
  <si>
    <t>21:0148:000160</t>
  </si>
  <si>
    <t>21:0148:000160:0001:0001:00</t>
  </si>
  <si>
    <t>052C  :791190:00:------:--</t>
  </si>
  <si>
    <t>21:0450:000190</t>
  </si>
  <si>
    <t>21:0148:000161</t>
  </si>
  <si>
    <t>21:0148:000161:0001:0001:00</t>
  </si>
  <si>
    <t>052C  :791191:00:------:--</t>
  </si>
  <si>
    <t>21:0450:000191</t>
  </si>
  <si>
    <t>21:0148:000162</t>
  </si>
  <si>
    <t>21:0148:000162:0001:0001:00</t>
  </si>
  <si>
    <t>052C  :791192:00:------:--</t>
  </si>
  <si>
    <t>21:0450:000192</t>
  </si>
  <si>
    <t>21:0148:000163</t>
  </si>
  <si>
    <t>21:0148:000163:0001:0001:00</t>
  </si>
  <si>
    <t>052C  :791193:70:791194:10</t>
  </si>
  <si>
    <t>21:0450:000193</t>
  </si>
  <si>
    <t>21:0148:000164</t>
  </si>
  <si>
    <t>21:0148:000164:0001:0001:00</t>
  </si>
  <si>
    <t>052C  :791194:10:------:--</t>
  </si>
  <si>
    <t>21:0450:000194</t>
  </si>
  <si>
    <t>21:0148:000165:0001:0001:01</t>
  </si>
  <si>
    <t>052C  :791195:20:791194:10</t>
  </si>
  <si>
    <t>21:0450:000195</t>
  </si>
  <si>
    <t>21:0148:000165:0002:0001:00</t>
  </si>
  <si>
    <t>052C  :791196:00:------:--</t>
  </si>
  <si>
    <t>21:0450:000196</t>
  </si>
  <si>
    <t>21:0148:000166</t>
  </si>
  <si>
    <t>21:0148:000166:0001:0001:00</t>
  </si>
  <si>
    <t>052C  :791197:00:------:--</t>
  </si>
  <si>
    <t>21:0450:000197</t>
  </si>
  <si>
    <t>21:0148:000167</t>
  </si>
  <si>
    <t>21:0148:000167:0001:0001:00</t>
  </si>
  <si>
    <t>052C  :791198:00:------:--</t>
  </si>
  <si>
    <t>21:0450:000198</t>
  </si>
  <si>
    <t>21:0148:000168</t>
  </si>
  <si>
    <t>21:0148:000168:0001:0001:00</t>
  </si>
  <si>
    <t>052C  :791199:00:------:--</t>
  </si>
  <si>
    <t>21:0450:000199</t>
  </si>
  <si>
    <t>21:0148:000169</t>
  </si>
  <si>
    <t>21:0148:000169:0001:0001:00</t>
  </si>
  <si>
    <t>052C  :791200:00:------:--</t>
  </si>
  <si>
    <t>21:0450:000200</t>
  </si>
  <si>
    <t>21:0148:000170</t>
  </si>
  <si>
    <t>21:0148:000170:0001:0001:00</t>
  </si>
  <si>
    <t>052C  :791201:80:791207:20</t>
  </si>
  <si>
    <t>21:0450:000201</t>
  </si>
  <si>
    <t>21:0148:000175</t>
  </si>
  <si>
    <t>21:0148:000175:0002:0001:02</t>
  </si>
  <si>
    <t>052C  :791202:00:------:--</t>
  </si>
  <si>
    <t>21:0450:000202</t>
  </si>
  <si>
    <t>21:0148:000171</t>
  </si>
  <si>
    <t>21:0148:000171:0001:0001:00</t>
  </si>
  <si>
    <t>052C  :791203:00:------:--</t>
  </si>
  <si>
    <t>21:0450:000203</t>
  </si>
  <si>
    <t>21:0148:000172</t>
  </si>
  <si>
    <t>21:0148:000172:0001:0001:00</t>
  </si>
  <si>
    <t>052C  :791204:00:------:--</t>
  </si>
  <si>
    <t>21:0450:000204</t>
  </si>
  <si>
    <t>21:0148:000173</t>
  </si>
  <si>
    <t>21:0148:000173:0001:0001:00</t>
  </si>
  <si>
    <t>052C  :791205:70:791206:10</t>
  </si>
  <si>
    <t>21:0450:000205</t>
  </si>
  <si>
    <t>21:0148:000174</t>
  </si>
  <si>
    <t>21:0148:000174:0001:0001:00</t>
  </si>
  <si>
    <t>052C  :791206:10:------:--</t>
  </si>
  <si>
    <t>21:0450:000206</t>
  </si>
  <si>
    <t>21:0148:000175:0001:0001:00</t>
  </si>
  <si>
    <t>052C  :791207:20:791206:10</t>
  </si>
  <si>
    <t>21:0450:000207</t>
  </si>
  <si>
    <t>21:0148:000175:0002:0001:01</t>
  </si>
  <si>
    <t>052C  :791208:00:------:--</t>
  </si>
  <si>
    <t>21:0450:000208</t>
  </si>
  <si>
    <t>21:0148:000176</t>
  </si>
  <si>
    <t>21:0148:000176:0001:0001:00</t>
  </si>
  <si>
    <t>052C  :791209:00:------:--</t>
  </si>
  <si>
    <t>21:0450:000209</t>
  </si>
  <si>
    <t>21:0148:000177</t>
  </si>
  <si>
    <t>21:0148:000177:0001:0001:00</t>
  </si>
  <si>
    <t>052C  :791210:00:------:--</t>
  </si>
  <si>
    <t>21:0450:000210</t>
  </si>
  <si>
    <t>21:0148:000178</t>
  </si>
  <si>
    <t>21:0148:000178:0001:0001:00</t>
  </si>
  <si>
    <t>052C  :791211:00:------:--</t>
  </si>
  <si>
    <t>21:0450:000211</t>
  </si>
  <si>
    <t>21:0148:000179</t>
  </si>
  <si>
    <t>21:0148:000179:0001:0001:00</t>
  </si>
  <si>
    <t>052C  :791212:00:------:--</t>
  </si>
  <si>
    <t>21:0450:000212</t>
  </si>
  <si>
    <t>21:0148:000180</t>
  </si>
  <si>
    <t>21:0148:000180:0001:0001:00</t>
  </si>
  <si>
    <t>052C  :791213:00:------:--</t>
  </si>
  <si>
    <t>21:0450:000213</t>
  </si>
  <si>
    <t>21:0148:000181</t>
  </si>
  <si>
    <t>21:0148:000181:0001:0001:00</t>
  </si>
  <si>
    <t>052C  :791214:00:------:--</t>
  </si>
  <si>
    <t>21:0450:000214</t>
  </si>
  <si>
    <t>21:0148:000182</t>
  </si>
  <si>
    <t>21:0148:000182:0001:0001:00</t>
  </si>
  <si>
    <t>052C  :791215:00:------:--</t>
  </si>
  <si>
    <t>21:0450:000215</t>
  </si>
  <si>
    <t>21:0148:000183</t>
  </si>
  <si>
    <t>21:0148:000183:0001:0001:00</t>
  </si>
  <si>
    <t>052C  :791216:00:------:--</t>
  </si>
  <si>
    <t>21:0450:000216</t>
  </si>
  <si>
    <t>21:0148:000184</t>
  </si>
  <si>
    <t>21:0148:000184:0001:0001:00</t>
  </si>
  <si>
    <t>052C  :791217:00:------:--</t>
  </si>
  <si>
    <t>21:0450:000217</t>
  </si>
  <si>
    <t>21:0148:000185</t>
  </si>
  <si>
    <t>21:0148:000185:0001:0001:00</t>
  </si>
  <si>
    <t>052C  :791218:9H:------:--</t>
  </si>
  <si>
    <t>21:0450:000218</t>
  </si>
  <si>
    <t>052C  :791219:00:------:--</t>
  </si>
  <si>
    <t>21:0450:000219</t>
  </si>
  <si>
    <t>21:0148:000186</t>
  </si>
  <si>
    <t>21:0148:000186:0001:0001:00</t>
  </si>
  <si>
    <t>052C  :791220:00:------:--</t>
  </si>
  <si>
    <t>21:0450:000220</t>
  </si>
  <si>
    <t>21:0148:000187</t>
  </si>
  <si>
    <t>21:0148:000187:0001:0001:00</t>
  </si>
  <si>
    <t>052C  :791221:80:791228:20</t>
  </si>
  <si>
    <t>21:0450:000221</t>
  </si>
  <si>
    <t>21:0148:000193</t>
  </si>
  <si>
    <t>21:0148:000193:0002:0001:02</t>
  </si>
  <si>
    <t>052C  :791222:00:------:--</t>
  </si>
  <si>
    <t>21:0450:000222</t>
  </si>
  <si>
    <t>21:0148:000188</t>
  </si>
  <si>
    <t>21:0148:000188:0001:0001:00</t>
  </si>
  <si>
    <t>052C  :791223:00:------:--</t>
  </si>
  <si>
    <t>21:0450:000223</t>
  </si>
  <si>
    <t>21:0148:000189</t>
  </si>
  <si>
    <t>21:0148:000189:0001:0001:00</t>
  </si>
  <si>
    <t>052C  :791224:00:------:--</t>
  </si>
  <si>
    <t>21:0450:000224</t>
  </si>
  <si>
    <t>21:0148:000190</t>
  </si>
  <si>
    <t>21:0148:000190:0001:0001:00</t>
  </si>
  <si>
    <t>052C  :791225:00:------:--</t>
  </si>
  <si>
    <t>21:0450:000225</t>
  </si>
  <si>
    <t>21:0148:000191</t>
  </si>
  <si>
    <t>21:0148:000191:0001:0001:00</t>
  </si>
  <si>
    <t>052C  :791226:70:791227:10</t>
  </si>
  <si>
    <t>21:0450:000226</t>
  </si>
  <si>
    <t>21:0148:000192</t>
  </si>
  <si>
    <t>21:0148:000192:0001:0001:00</t>
  </si>
  <si>
    <t>052C  :791227:10:------:--</t>
  </si>
  <si>
    <t>21:0450:000227</t>
  </si>
  <si>
    <t>21:0148:000193:0001:0001:00</t>
  </si>
  <si>
    <t>052C  :791228:20:791227:10</t>
  </si>
  <si>
    <t>21:0450:000228</t>
  </si>
  <si>
    <t>21:0148:000193:0002:0001:01</t>
  </si>
  <si>
    <t>052C  :791229:00:------:--</t>
  </si>
  <si>
    <t>21:0450:000229</t>
  </si>
  <si>
    <t>21:0148:000194</t>
  </si>
  <si>
    <t>21:0148:000194:0001:0001:00</t>
  </si>
  <si>
    <t>052C  :791230:00:------:--</t>
  </si>
  <si>
    <t>21:0450:000230</t>
  </si>
  <si>
    <t>21:0148:000195</t>
  </si>
  <si>
    <t>21:0148:000195:0001:0001:00</t>
  </si>
  <si>
    <t>052C  :791231:00:------:--</t>
  </si>
  <si>
    <t>21:0450:000231</t>
  </si>
  <si>
    <t>21:0148:000196</t>
  </si>
  <si>
    <t>21:0148:000196:0001:0001:00</t>
  </si>
  <si>
    <t>052C  :791232:9U:------:--</t>
  </si>
  <si>
    <t>21:0450:000232</t>
  </si>
  <si>
    <t>052C  :791233:00:------:--</t>
  </si>
  <si>
    <t>21:0450:000233</t>
  </si>
  <si>
    <t>21:0148:000197</t>
  </si>
  <si>
    <t>21:0148:000197:0001:0001:00</t>
  </si>
  <si>
    <t>052C  :791234:00:------:--</t>
  </si>
  <si>
    <t>21:0450:000234</t>
  </si>
  <si>
    <t>21:0148:000198</t>
  </si>
  <si>
    <t>21:0148:000198:0001:0001:00</t>
  </si>
  <si>
    <t>052C  :791235:00:------:--</t>
  </si>
  <si>
    <t>21:0450:000235</t>
  </si>
  <si>
    <t>21:0148:000199</t>
  </si>
  <si>
    <t>21:0148:000199:0001:0001:00</t>
  </si>
  <si>
    <t>052C  :791236:00:------:--</t>
  </si>
  <si>
    <t>21:0450:000236</t>
  </si>
  <si>
    <t>21:0148:000200</t>
  </si>
  <si>
    <t>21:0148:000200:0001:0001:00</t>
  </si>
  <si>
    <t>052C  :791237:00:------:--</t>
  </si>
  <si>
    <t>21:0450:000237</t>
  </si>
  <si>
    <t>21:0148:000201</t>
  </si>
  <si>
    <t>21:0148:000201:0001:0001:00</t>
  </si>
  <si>
    <t>052C  :791238:00:------:--</t>
  </si>
  <si>
    <t>21:0450:000238</t>
  </si>
  <si>
    <t>21:0148:000202</t>
  </si>
  <si>
    <t>21:0148:000202:0001:0001:00</t>
  </si>
  <si>
    <t>052C  :791239:00:------:--</t>
  </si>
  <si>
    <t>21:0450:000239</t>
  </si>
  <si>
    <t>21:0148:000203</t>
  </si>
  <si>
    <t>21:0148:000203:0001:0001:00</t>
  </si>
  <si>
    <t>052C  :791240:00:------:--</t>
  </si>
  <si>
    <t>21:0450:000240</t>
  </si>
  <si>
    <t>21:0148:000204</t>
  </si>
  <si>
    <t>21:0148:000204:0001:0001:00</t>
  </si>
  <si>
    <t>052C  :791241:80:791246:10</t>
  </si>
  <si>
    <t>21:0450:000241</t>
  </si>
  <si>
    <t>21:0148:000209</t>
  </si>
  <si>
    <t>21:0148:000209:0001:0001:02</t>
  </si>
  <si>
    <t>052C  :791242:00:------:--</t>
  </si>
  <si>
    <t>21:0450:000242</t>
  </si>
  <si>
    <t>21:0148:000205</t>
  </si>
  <si>
    <t>21:0148:000205:0001:0001:00</t>
  </si>
  <si>
    <t>052C  :791243:00:------:--</t>
  </si>
  <si>
    <t>21:0450:000243</t>
  </si>
  <si>
    <t>21:0148:000206</t>
  </si>
  <si>
    <t>21:0148:000206:0001:0001:00</t>
  </si>
  <si>
    <t>052C  :791244:00:------:--</t>
  </si>
  <si>
    <t>21:0450:000244</t>
  </si>
  <si>
    <t>21:0148:000207</t>
  </si>
  <si>
    <t>21:0148:000207:0001:0001:00</t>
  </si>
  <si>
    <t>052C  :791245:70:791246:10</t>
  </si>
  <si>
    <t>21:0450:000245</t>
  </si>
  <si>
    <t>21:0148:000208</t>
  </si>
  <si>
    <t>21:0148:000208:0001:0001:00</t>
  </si>
  <si>
    <t>052C  :791246:10:------:--</t>
  </si>
  <si>
    <t>21:0450:000246</t>
  </si>
  <si>
    <t>21:0148:000209:0001:0001:01</t>
  </si>
  <si>
    <t>052C  :791247:20:791246:10</t>
  </si>
  <si>
    <t>21:0450:000247</t>
  </si>
  <si>
    <t>21:0148:000209:0002:0001:00</t>
  </si>
  <si>
    <t>052C  :791248:00:------:--</t>
  </si>
  <si>
    <t>21:0450:000248</t>
  </si>
  <si>
    <t>21:0148:000210</t>
  </si>
  <si>
    <t>21:0148:000210:0001:0001:00</t>
  </si>
  <si>
    <t>052C  :791249:00:------:--</t>
  </si>
  <si>
    <t>21:0450:000249</t>
  </si>
  <si>
    <t>21:0148:000211</t>
  </si>
  <si>
    <t>21:0148:000211:0001:0001:00</t>
  </si>
  <si>
    <t>052C  :791250:00:------:--</t>
  </si>
  <si>
    <t>21:0450:000250</t>
  </si>
  <si>
    <t>21:0148:000212</t>
  </si>
  <si>
    <t>21:0148:000212:0001:0001:00</t>
  </si>
  <si>
    <t>052C  :791251:00:------:--</t>
  </si>
  <si>
    <t>21:0450:000251</t>
  </si>
  <si>
    <t>21:0148:000213</t>
  </si>
  <si>
    <t>21:0148:000213:0001:0001:00</t>
  </si>
  <si>
    <t>052C  :791252:9H:------:--</t>
  </si>
  <si>
    <t>21:0450:000252</t>
  </si>
  <si>
    <t>052C  :791253:00:------:--</t>
  </si>
  <si>
    <t>21:0450:000253</t>
  </si>
  <si>
    <t>21:0148:000214</t>
  </si>
  <si>
    <t>21:0148:000214:0001:0001:00</t>
  </si>
  <si>
    <t>052C  :791254:00:------:--</t>
  </si>
  <si>
    <t>21:0450:000254</t>
  </si>
  <si>
    <t>21:0148:000215</t>
  </si>
  <si>
    <t>21:0148:000215:0001:0001:00</t>
  </si>
  <si>
    <t>052C  :791255:00:------:--</t>
  </si>
  <si>
    <t>21:0450:000255</t>
  </si>
  <si>
    <t>21:0148:000216</t>
  </si>
  <si>
    <t>21:0148:000216:0001:0001:00</t>
  </si>
  <si>
    <t>052C  :791256:00:------:--</t>
  </si>
  <si>
    <t>21:0450:000256</t>
  </si>
  <si>
    <t>21:0148:000217</t>
  </si>
  <si>
    <t>21:0148:000217:0001:0001:00</t>
  </si>
  <si>
    <t>052C  :791257:00:------:--</t>
  </si>
  <si>
    <t>21:0450:000257</t>
  </si>
  <si>
    <t>21:0148:000218</t>
  </si>
  <si>
    <t>21:0148:000218:0001:0001:00</t>
  </si>
  <si>
    <t>052C  :791258:00:------:--</t>
  </si>
  <si>
    <t>21:0450:000258</t>
  </si>
  <si>
    <t>21:0148:000219</t>
  </si>
  <si>
    <t>21:0148:000219:0001:0001:00</t>
  </si>
  <si>
    <t>052C  :791259:00:------:--</t>
  </si>
  <si>
    <t>21:0450:000259</t>
  </si>
  <si>
    <t>21:0148:000220</t>
  </si>
  <si>
    <t>21:0148:000220:0001:0001:00</t>
  </si>
  <si>
    <t>052C  :791260:00:------:--</t>
  </si>
  <si>
    <t>21:0450:000260</t>
  </si>
  <si>
    <t>21:0148:000221</t>
  </si>
  <si>
    <t>21:0148:000221:0001:0001:00</t>
  </si>
  <si>
    <t>052C  :791261:80:791264:20</t>
  </si>
  <si>
    <t>21:0450:000261</t>
  </si>
  <si>
    <t>21:0148:000223</t>
  </si>
  <si>
    <t>21:0148:000223:0002:0001:02</t>
  </si>
  <si>
    <t>052C  :791262:70:791263:10</t>
  </si>
  <si>
    <t>21:0450:000262</t>
  </si>
  <si>
    <t>21:0148:000222</t>
  </si>
  <si>
    <t>21:0148:000222:0001:0001:00</t>
  </si>
  <si>
    <t>052C  :791263:10:------:--</t>
  </si>
  <si>
    <t>21:0450:000263</t>
  </si>
  <si>
    <t>21:0148:000223:0001:0001:00</t>
  </si>
  <si>
    <t>052C  :791264:20:791263:10</t>
  </si>
  <si>
    <t>21:0450:000264</t>
  </si>
  <si>
    <t>21:0148:000223:0002:0001:01</t>
  </si>
  <si>
    <t>052C  :791265:00:------:--</t>
  </si>
  <si>
    <t>21:0450:000265</t>
  </si>
  <si>
    <t>21:0148:000224</t>
  </si>
  <si>
    <t>21:0148:000224:0001:0001:00</t>
  </si>
  <si>
    <t>052C  :791266:00:------:--</t>
  </si>
  <si>
    <t>21:0450:000266</t>
  </si>
  <si>
    <t>21:0148:000225</t>
  </si>
  <si>
    <t>21:0148:000225:0001:0001:00</t>
  </si>
  <si>
    <t>052C  :791267:00:------:--</t>
  </si>
  <si>
    <t>21:0450:000267</t>
  </si>
  <si>
    <t>21:0148:000226</t>
  </si>
  <si>
    <t>21:0148:000226:0001:0001:00</t>
  </si>
  <si>
    <t>052C  :791268:00:------:--</t>
  </si>
  <si>
    <t>21:0450:000268</t>
  </si>
  <si>
    <t>21:0148:000227</t>
  </si>
  <si>
    <t>21:0148:000227:0001:0001:00</t>
  </si>
  <si>
    <t>052C  :791269:00:------:--</t>
  </si>
  <si>
    <t>21:0450:000269</t>
  </si>
  <si>
    <t>21:0148:000228</t>
  </si>
  <si>
    <t>21:0148:000228:0001:0001:00</t>
  </si>
  <si>
    <t>052C  :791270:00:------:--</t>
  </si>
  <si>
    <t>21:0450:000270</t>
  </si>
  <si>
    <t>21:0148:000229</t>
  </si>
  <si>
    <t>21:0148:000229:0001:0001:00</t>
  </si>
  <si>
    <t>052C  :791271:9H:------:--</t>
  </si>
  <si>
    <t>21:0450:000271</t>
  </si>
  <si>
    <t>052C  :791272:00:------:--</t>
  </si>
  <si>
    <t>21:0450:000272</t>
  </si>
  <si>
    <t>21:0148:000230</t>
  </si>
  <si>
    <t>21:0148:000230:0001:0001:00</t>
  </si>
  <si>
    <t>052C  :791273:00:------:--</t>
  </si>
  <si>
    <t>21:0450:000273</t>
  </si>
  <si>
    <t>21:0148:000231</t>
  </si>
  <si>
    <t>21:0148:000231:0001:0001:00</t>
  </si>
  <si>
    <t>052C  :791274:00:------:--</t>
  </si>
  <si>
    <t>21:0450:000274</t>
  </si>
  <si>
    <t>21:0148:000232</t>
  </si>
  <si>
    <t>21:0148:000232:0001:0001:00</t>
  </si>
  <si>
    <t>052C  :791275:00:------:--</t>
  </si>
  <si>
    <t>21:0450:000275</t>
  </si>
  <si>
    <t>21:0148:000233</t>
  </si>
  <si>
    <t>21:0148:000233:0001:0001:00</t>
  </si>
  <si>
    <t>052C  :791276:00:------:--</t>
  </si>
  <si>
    <t>21:0450:000276</t>
  </si>
  <si>
    <t>21:0148:000234</t>
  </si>
  <si>
    <t>21:0148:000234:0001:0001:00</t>
  </si>
  <si>
    <t>052C  :791277:00:------:--</t>
  </si>
  <si>
    <t>21:0450:000277</t>
  </si>
  <si>
    <t>21:0148:000235</t>
  </si>
  <si>
    <t>21:0148:000235:0001:0001:00</t>
  </si>
  <si>
    <t>052C  :791278:00:------:--</t>
  </si>
  <si>
    <t>21:0450:000278</t>
  </si>
  <si>
    <t>21:0148:000236</t>
  </si>
  <si>
    <t>21:0148:000236:0001:0001:00</t>
  </si>
  <si>
    <t>052C  :791279:00:------:--</t>
  </si>
  <si>
    <t>21:0450:000279</t>
  </si>
  <si>
    <t>21:0148:000237</t>
  </si>
  <si>
    <t>21:0148:000237:0001:0001:00</t>
  </si>
  <si>
    <t>052C  :791280:00:------:--</t>
  </si>
  <si>
    <t>21:0450:000280</t>
  </si>
  <si>
    <t>21:0148:000238</t>
  </si>
  <si>
    <t>21:0148:000238:0001:0001:00</t>
  </si>
  <si>
    <t>052C  :791281:80:791283:10</t>
  </si>
  <si>
    <t>21:0450:000281</t>
  </si>
  <si>
    <t>21:0148:000240</t>
  </si>
  <si>
    <t>21:0148:000240:0001:0001:02</t>
  </si>
  <si>
    <t>052C  :791282:70:791283:10</t>
  </si>
  <si>
    <t>21:0450:000282</t>
  </si>
  <si>
    <t>21:0148:000239</t>
  </si>
  <si>
    <t>21:0148:000239:0001:0001:00</t>
  </si>
  <si>
    <t>052C  :791283:10:------:--</t>
  </si>
  <si>
    <t>21:0450:000283</t>
  </si>
  <si>
    <t>21:0148:000240:0001:0001:01</t>
  </si>
  <si>
    <t>052C  :791284:9H:------:--</t>
  </si>
  <si>
    <t>21:0450:000284</t>
  </si>
  <si>
    <t>052C  :791285:20:791283:10</t>
  </si>
  <si>
    <t>21:0450:000285</t>
  </si>
  <si>
    <t>21:0148:000240:0002:0001:00</t>
  </si>
  <si>
    <t>052C  :791286:00:------:--</t>
  </si>
  <si>
    <t>21:0450:000286</t>
  </si>
  <si>
    <t>21:0148:000241</t>
  </si>
  <si>
    <t>21:0148:000241:0001:0001:00</t>
  </si>
  <si>
    <t>052C  :791287:00:------:--</t>
  </si>
  <si>
    <t>21:0450:000287</t>
  </si>
  <si>
    <t>21:0148:000242</t>
  </si>
  <si>
    <t>21:0148:000242:0001:0001:00</t>
  </si>
  <si>
    <t>052C  :791288:00:------:--</t>
  </si>
  <si>
    <t>21:0450:000288</t>
  </si>
  <si>
    <t>21:0148:000243</t>
  </si>
  <si>
    <t>21:0148:000243:0001:0001:00</t>
  </si>
  <si>
    <t>052C  :793001:80:793007:10</t>
  </si>
  <si>
    <t>21:0450:000289</t>
  </si>
  <si>
    <t>21:0148:000249</t>
  </si>
  <si>
    <t>21:0148:000249:0001:0001:02</t>
  </si>
  <si>
    <t>052C  :793002:00:------:--</t>
  </si>
  <si>
    <t>21:0450:000290</t>
  </si>
  <si>
    <t>21:0148:000244</t>
  </si>
  <si>
    <t>21:0148:000244:0001:0001:00</t>
  </si>
  <si>
    <t>052C  :793003:00:------:--</t>
  </si>
  <si>
    <t>21:0450:000291</t>
  </si>
  <si>
    <t>21:0148:000245</t>
  </si>
  <si>
    <t>21:0148:000245:0001:0001:00</t>
  </si>
  <si>
    <t>052C  :793004:00:------:--</t>
  </si>
  <si>
    <t>21:0450:000292</t>
  </si>
  <si>
    <t>21:0148:000246</t>
  </si>
  <si>
    <t>21:0148:000246:0001:0001:00</t>
  </si>
  <si>
    <t>052C  :793005:00:------:--</t>
  </si>
  <si>
    <t>21:0450:000293</t>
  </si>
  <si>
    <t>21:0148:000247</t>
  </si>
  <si>
    <t>21:0148:000247:0001:0001:00</t>
  </si>
  <si>
    <t>052C  :793006:70:793007:10</t>
  </si>
  <si>
    <t>21:0450:000294</t>
  </si>
  <si>
    <t>21:0148:000248</t>
  </si>
  <si>
    <t>21:0148:000248:0001:0001:00</t>
  </si>
  <si>
    <t>052C  :793007:10:------:--</t>
  </si>
  <si>
    <t>21:0450:000295</t>
  </si>
  <si>
    <t>21:0148:000249:0001:0001:01</t>
  </si>
  <si>
    <t>052C  :793008:20:793007:10</t>
  </si>
  <si>
    <t>21:0450:000296</t>
  </si>
  <si>
    <t>21:0148:000249:0002:0001:00</t>
  </si>
  <si>
    <t>052C  :793009:00:------:--</t>
  </si>
  <si>
    <t>21:0450:000297</t>
  </si>
  <si>
    <t>21:0148:000250</t>
  </si>
  <si>
    <t>21:0148:000250:0001:0001:00</t>
  </si>
  <si>
    <t>052C  :793010:00:------:--</t>
  </si>
  <si>
    <t>21:0450:000298</t>
  </si>
  <si>
    <t>21:0148:000251</t>
  </si>
  <si>
    <t>21:0148:000251:0001:0001:00</t>
  </si>
  <si>
    <t>052C  :793011:00:------:--</t>
  </si>
  <si>
    <t>21:0450:000299</t>
  </si>
  <si>
    <t>21:0148:000252</t>
  </si>
  <si>
    <t>21:0148:000252:0001:0001:00</t>
  </si>
  <si>
    <t>052C  :793012:00:------:--</t>
  </si>
  <si>
    <t>21:0450:000300</t>
  </si>
  <si>
    <t>21:0148:000253</t>
  </si>
  <si>
    <t>21:0148:000253:0001:0001:00</t>
  </si>
  <si>
    <t>052C  :793013:00:------:--</t>
  </si>
  <si>
    <t>21:0450:000301</t>
  </si>
  <si>
    <t>21:0148:000254</t>
  </si>
  <si>
    <t>21:0148:000254:0001:0001:00</t>
  </si>
  <si>
    <t>052C  :793014:9U:------:--</t>
  </si>
  <si>
    <t>21:0450:000302</t>
  </si>
  <si>
    <t>052C  :793015:00:------:--</t>
  </si>
  <si>
    <t>21:0450:000303</t>
  </si>
  <si>
    <t>21:0148:000255</t>
  </si>
  <si>
    <t>21:0148:000255:0001:0001:00</t>
  </si>
  <si>
    <t>052C  :793016:00:------:--</t>
  </si>
  <si>
    <t>21:0450:000304</t>
  </si>
  <si>
    <t>21:0148:000256</t>
  </si>
  <si>
    <t>21:0148:000256:0001:0001:00</t>
  </si>
  <si>
    <t>052C  :793017:00:------:--</t>
  </si>
  <si>
    <t>21:0450:000305</t>
  </si>
  <si>
    <t>21:0148:000257</t>
  </si>
  <si>
    <t>21:0148:000257:0001:0001:00</t>
  </si>
  <si>
    <t>052C  :793018:00:------:--</t>
  </si>
  <si>
    <t>21:0450:000306</t>
  </si>
  <si>
    <t>21:0148:000258</t>
  </si>
  <si>
    <t>21:0148:000258:0001:0001:00</t>
  </si>
  <si>
    <t>052C  :793019:00:------:--</t>
  </si>
  <si>
    <t>21:0450:000307</t>
  </si>
  <si>
    <t>21:0148:000259</t>
  </si>
  <si>
    <t>21:0148:000259:0001:0001:00</t>
  </si>
  <si>
    <t>052C  :793020:00:------:--</t>
  </si>
  <si>
    <t>21:0450:000308</t>
  </si>
  <si>
    <t>21:0148:000260</t>
  </si>
  <si>
    <t>21:0148:000260:0001:0001:00</t>
  </si>
  <si>
    <t>052C  :793021:80:793028:20</t>
  </si>
  <si>
    <t>21:0450:000309</t>
  </si>
  <si>
    <t>21:0148:000265</t>
  </si>
  <si>
    <t>21:0148:000265:0002:0001:02</t>
  </si>
  <si>
    <t>052C  :793022:00:------:--</t>
  </si>
  <si>
    <t>21:0450:000310</t>
  </si>
  <si>
    <t>21:0148:000261</t>
  </si>
  <si>
    <t>21:0148:000261:0001:0001:00</t>
  </si>
  <si>
    <t>052C  :793023:00:------:--</t>
  </si>
  <si>
    <t>21:0450:000311</t>
  </si>
  <si>
    <t>21:0148:000262</t>
  </si>
  <si>
    <t>21:0148:000262:0001:0001:00</t>
  </si>
  <si>
    <t>052C  :793024:9U:------:--</t>
  </si>
  <si>
    <t>21:0450:000312</t>
  </si>
  <si>
    <t>052C  :793025:00:------:--</t>
  </si>
  <si>
    <t>21:0450:000313</t>
  </si>
  <si>
    <t>21:0148:000263</t>
  </si>
  <si>
    <t>21:0148:000263:0001:0001:00</t>
  </si>
  <si>
    <t>052C  :793026:70:793027:10</t>
  </si>
  <si>
    <t>21:0450:000314</t>
  </si>
  <si>
    <t>21:0148:000264</t>
  </si>
  <si>
    <t>21:0148:000264:0001:0001:00</t>
  </si>
  <si>
    <t>052C  :793027:10:------:--</t>
  </si>
  <si>
    <t>21:0450:000315</t>
  </si>
  <si>
    <t>21:0148:000265:0001:0001:00</t>
  </si>
  <si>
    <t>052C  :793028:20:793027:10</t>
  </si>
  <si>
    <t>21:0450:000316</t>
  </si>
  <si>
    <t>21:0148:000265:0002:0001:01</t>
  </si>
  <si>
    <t>052C  :793029:00:------:--</t>
  </si>
  <si>
    <t>21:0450:000317</t>
  </si>
  <si>
    <t>21:0148:000266</t>
  </si>
  <si>
    <t>21:0148:000266:0001:0001:00</t>
  </si>
  <si>
    <t>052C  :793030:00:------:--</t>
  </si>
  <si>
    <t>21:0450:000318</t>
  </si>
  <si>
    <t>21:0148:000267</t>
  </si>
  <si>
    <t>21:0148:000267:0001:0001:00</t>
  </si>
  <si>
    <t>052C  :793031:00:------:--</t>
  </si>
  <si>
    <t>21:0450:000319</t>
  </si>
  <si>
    <t>21:0148:000268</t>
  </si>
  <si>
    <t>21:0148:000268:0001:0001:00</t>
  </si>
  <si>
    <t>052C  :793032:00:------:--</t>
  </si>
  <si>
    <t>21:0450:000320</t>
  </si>
  <si>
    <t>21:0148:000269</t>
  </si>
  <si>
    <t>21:0148:000269:0001:0001:00</t>
  </si>
  <si>
    <t>052C  :793033:00:------:--</t>
  </si>
  <si>
    <t>21:0450:000321</t>
  </si>
  <si>
    <t>21:0148:000270</t>
  </si>
  <si>
    <t>21:0148:000270:0001:0001:00</t>
  </si>
  <si>
    <t>052C  :793034:00:------:--</t>
  </si>
  <si>
    <t>21:0450:000322</t>
  </si>
  <si>
    <t>21:0148:000271</t>
  </si>
  <si>
    <t>21:0148:000271:0001:0001:00</t>
  </si>
  <si>
    <t>052C  :793035:00:------:--</t>
  </si>
  <si>
    <t>21:0450:000323</t>
  </si>
  <si>
    <t>21:0148:000272</t>
  </si>
  <si>
    <t>21:0148:000272:0001:0001:00</t>
  </si>
  <si>
    <t>052C  :793036:00:------:--</t>
  </si>
  <si>
    <t>21:0450:000324</t>
  </si>
  <si>
    <t>21:0148:000273</t>
  </si>
  <si>
    <t>21:0148:000273:0001:0001:00</t>
  </si>
  <si>
    <t>052C  :793037:00:------:--</t>
  </si>
  <si>
    <t>21:0450:000325</t>
  </si>
  <si>
    <t>21:0148:000274</t>
  </si>
  <si>
    <t>21:0148:000274:0001:0001:00</t>
  </si>
  <si>
    <t>052C  :793038:00:------:--</t>
  </si>
  <si>
    <t>21:0450:000326</t>
  </si>
  <si>
    <t>21:0148:000275</t>
  </si>
  <si>
    <t>21:0148:000275:0001:0001:00</t>
  </si>
  <si>
    <t>052C  :793039:00:------:--</t>
  </si>
  <si>
    <t>21:0450:000327</t>
  </si>
  <si>
    <t>21:0148:000276</t>
  </si>
  <si>
    <t>21:0148:000276:0001:0001:00</t>
  </si>
  <si>
    <t>052C  :793040:00:------:--</t>
  </si>
  <si>
    <t>21:0450:000328</t>
  </si>
  <si>
    <t>21:0148:000277</t>
  </si>
  <si>
    <t>21:0148:000277:0001:0001:00</t>
  </si>
  <si>
    <t>052C  :793041:80:793046:20</t>
  </si>
  <si>
    <t>21:0450:000329</t>
  </si>
  <si>
    <t>21:0148:000280</t>
  </si>
  <si>
    <t>21:0148:000280:0002:0001:02</t>
  </si>
  <si>
    <t>052C  :793042:00:------:--</t>
  </si>
  <si>
    <t>21:0450:000330</t>
  </si>
  <si>
    <t>21:0148:000278</t>
  </si>
  <si>
    <t>21:0148:000278:0001:0001:00</t>
  </si>
  <si>
    <t>052C  :793043:70:793045:10</t>
  </si>
  <si>
    <t>21:0450:000331</t>
  </si>
  <si>
    <t>21:0148:000279</t>
  </si>
  <si>
    <t>21:0148:000279:0001:0001:00</t>
  </si>
  <si>
    <t>052C  :793044:9H:------:--</t>
  </si>
  <si>
    <t>21:0450:000332</t>
  </si>
  <si>
    <t>052C  :793045:10:------:--</t>
  </si>
  <si>
    <t>21:0450:000333</t>
  </si>
  <si>
    <t>21:0148:000280:0001:0001:00</t>
  </si>
  <si>
    <t>052C  :793046:20:793045:10</t>
  </si>
  <si>
    <t>21:0450:000334</t>
  </si>
  <si>
    <t>21:0148:000280:0002:0001:01</t>
  </si>
  <si>
    <t>052C  :793047:00:------:--</t>
  </si>
  <si>
    <t>21:0450:000335</t>
  </si>
  <si>
    <t>21:0148:000281</t>
  </si>
  <si>
    <t>21:0148:000281:0001:0001:00</t>
  </si>
  <si>
    <t>052C  :793048:00:------:--</t>
  </si>
  <si>
    <t>21:0450:000336</t>
  </si>
  <si>
    <t>21:0148:000282</t>
  </si>
  <si>
    <t>21:0148:000282:0001:0001:00</t>
  </si>
  <si>
    <t>052C  :793049:00:------:--</t>
  </si>
  <si>
    <t>21:0450:000337</t>
  </si>
  <si>
    <t>21:0148:000283</t>
  </si>
  <si>
    <t>21:0148:000283:0001:0001:00</t>
  </si>
  <si>
    <t>052C  :793050:00:------:--</t>
  </si>
  <si>
    <t>21:0450:000338</t>
  </si>
  <si>
    <t>21:0148:000284</t>
  </si>
  <si>
    <t>21:0148:000284:0001:0001:00</t>
  </si>
  <si>
    <t>052C  :793051:00:------:--</t>
  </si>
  <si>
    <t>21:0450:000339</t>
  </si>
  <si>
    <t>21:0148:000285</t>
  </si>
  <si>
    <t>21:0148:000285:0001:0001:00</t>
  </si>
  <si>
    <t>052C  :793052:00:------:--</t>
  </si>
  <si>
    <t>21:0450:000340</t>
  </si>
  <si>
    <t>21:0148:000286</t>
  </si>
  <si>
    <t>21:0148:000286:0001:0001:00</t>
  </si>
  <si>
    <t>052C  :793053:00:------:--</t>
  </si>
  <si>
    <t>21:0450:000341</t>
  </si>
  <si>
    <t>21:0148:000287</t>
  </si>
  <si>
    <t>21:0148:000287:0001:0001:00</t>
  </si>
  <si>
    <t>052C  :793054:00:------:--</t>
  </si>
  <si>
    <t>21:0450:000342</t>
  </si>
  <si>
    <t>21:0148:000288</t>
  </si>
  <si>
    <t>21:0148:000288:0001:0001:00</t>
  </si>
  <si>
    <t>052C  :793055:00:------:--</t>
  </si>
  <si>
    <t>21:0450:000343</t>
  </si>
  <si>
    <t>21:0148:000289</t>
  </si>
  <si>
    <t>21:0148:000289:0001:0001:00</t>
  </si>
  <si>
    <t>052C  :793056:00:------:--</t>
  </si>
  <si>
    <t>21:0450:000344</t>
  </si>
  <si>
    <t>21:0148:000290</t>
  </si>
  <si>
    <t>21:0148:000290:0001:0001:00</t>
  </si>
  <si>
    <t>052C  :793057:00:------:--</t>
  </si>
  <si>
    <t>21:0450:000345</t>
  </si>
  <si>
    <t>21:0148:000291</t>
  </si>
  <si>
    <t>21:0148:000291:0001:0001:00</t>
  </si>
  <si>
    <t>052C  :793058:00:------:--</t>
  </si>
  <si>
    <t>21:0450:000346</t>
  </si>
  <si>
    <t>21:0148:000292</t>
  </si>
  <si>
    <t>21:0148:000292:0001:0001:00</t>
  </si>
  <si>
    <t>052C  :793059:00:------:--</t>
  </si>
  <si>
    <t>21:0450:000347</t>
  </si>
  <si>
    <t>21:0148:000293</t>
  </si>
  <si>
    <t>21:0148:000293:0001:0001:00</t>
  </si>
  <si>
    <t>052C  :793060:00:------:--</t>
  </si>
  <si>
    <t>21:0450:000348</t>
  </si>
  <si>
    <t>21:0148:000294</t>
  </si>
  <si>
    <t>21:0148:000294:0001:0001:00</t>
  </si>
  <si>
    <t>052C  :793061:80:793066:10</t>
  </si>
  <si>
    <t>21:0450:000349</t>
  </si>
  <si>
    <t>21:0148:000298</t>
  </si>
  <si>
    <t>21:0148:000298:0001:0001:02</t>
  </si>
  <si>
    <t>052C  :793062:9U:------:--</t>
  </si>
  <si>
    <t>21:0450:000350</t>
  </si>
  <si>
    <t>052C  :793063:00:------:--</t>
  </si>
  <si>
    <t>21:0450:000351</t>
  </si>
  <si>
    <t>21:0148:000295</t>
  </si>
  <si>
    <t>21:0148:000295:0001:0001:00</t>
  </si>
  <si>
    <t>052C  :793064:00:------:--</t>
  </si>
  <si>
    <t>21:0450:000352</t>
  </si>
  <si>
    <t>21:0148:000296</t>
  </si>
  <si>
    <t>21:0148:000296:0001:0001:00</t>
  </si>
  <si>
    <t>052C  :793065:70:793066:10</t>
  </si>
  <si>
    <t>21:0450:000353</t>
  </si>
  <si>
    <t>21:0148:000297</t>
  </si>
  <si>
    <t>21:0148:000297:0001:0001:00</t>
  </si>
  <si>
    <t>052C  :793066:10:------:--</t>
  </si>
  <si>
    <t>21:0450:000354</t>
  </si>
  <si>
    <t>21:0148:000298:0001:0001:01</t>
  </si>
  <si>
    <t>052C  :793067:20:793066:10</t>
  </si>
  <si>
    <t>21:0450:000355</t>
  </si>
  <si>
    <t>21:0148:000298:0002:0001:00</t>
  </si>
  <si>
    <t>052C  :793068:00:------:--</t>
  </si>
  <si>
    <t>21:0450:000356</t>
  </si>
  <si>
    <t>21:0148:000299</t>
  </si>
  <si>
    <t>21:0148:000299:0001:0001:00</t>
  </si>
  <si>
    <t>052C  :793069:00:------:--</t>
  </si>
  <si>
    <t>21:0450:000357</t>
  </si>
  <si>
    <t>21:0148:000300</t>
  </si>
  <si>
    <t>21:0148:000300:0001:0001:00</t>
  </si>
  <si>
    <t>052C  :793070:00:------:--</t>
  </si>
  <si>
    <t>21:0450:000358</t>
  </si>
  <si>
    <t>21:0148:000301</t>
  </si>
  <si>
    <t>21:0148:000301:0001:0001:00</t>
  </si>
  <si>
    <t>052C  :793071:00:------:--</t>
  </si>
  <si>
    <t>21:0450:000359</t>
  </si>
  <si>
    <t>21:0148:000302</t>
  </si>
  <si>
    <t>21:0148:000302:0001:0001:00</t>
  </si>
  <si>
    <t>052C  :793072:00:------:--</t>
  </si>
  <si>
    <t>21:0450:000360</t>
  </si>
  <si>
    <t>21:0148:000303</t>
  </si>
  <si>
    <t>21:0148:000303:0001:0001:00</t>
  </si>
  <si>
    <t>052C  :793073:00:------:--</t>
  </si>
  <si>
    <t>21:0450:000361</t>
  </si>
  <si>
    <t>21:0148:000304</t>
  </si>
  <si>
    <t>21:0148:000304:0001:0001:00</t>
  </si>
  <si>
    <t>052C  :793074:00:------:--</t>
  </si>
  <si>
    <t>21:0450:000362</t>
  </si>
  <si>
    <t>21:0148:000305</t>
  </si>
  <si>
    <t>21:0148:000305:0001:0001:00</t>
  </si>
  <si>
    <t>052C  :793075:00:------:--</t>
  </si>
  <si>
    <t>21:0450:000363</t>
  </si>
  <si>
    <t>21:0148:000306</t>
  </si>
  <si>
    <t>21:0148:000306:0001:0001:00</t>
  </si>
  <si>
    <t>052C  :793076:00:------:--</t>
  </si>
  <si>
    <t>21:0450:000364</t>
  </si>
  <si>
    <t>21:0148:000307</t>
  </si>
  <si>
    <t>21:0148:000307:0001:0001:00</t>
  </si>
  <si>
    <t>052C  :793077:00:------:--</t>
  </si>
  <si>
    <t>21:0450:000365</t>
  </si>
  <si>
    <t>21:0148:000308</t>
  </si>
  <si>
    <t>21:0148:000308:0001:0001:00</t>
  </si>
  <si>
    <t>052C  :793078:00:------:--</t>
  </si>
  <si>
    <t>21:0450:000366</t>
  </si>
  <si>
    <t>21:0148:000309</t>
  </si>
  <si>
    <t>21:0148:000309:0001:0001:00</t>
  </si>
  <si>
    <t>052C  :793079:00:------:--</t>
  </si>
  <si>
    <t>21:0450:000367</t>
  </si>
  <si>
    <t>21:0148:000310</t>
  </si>
  <si>
    <t>21:0148:000310:0001:0001:00</t>
  </si>
  <si>
    <t>052C  :793080:00:------:--</t>
  </si>
  <si>
    <t>21:0450:000368</t>
  </si>
  <si>
    <t>21:0148:000311</t>
  </si>
  <si>
    <t>21:0148:000311:0001:0001:00</t>
  </si>
  <si>
    <t>052C  :793081:80:793084:10</t>
  </si>
  <si>
    <t>21:0450:000369</t>
  </si>
  <si>
    <t>21:0148:000314</t>
  </si>
  <si>
    <t>21:0148:000314:0001:0001:02</t>
  </si>
  <si>
    <t>052C  :793082:00:------:--</t>
  </si>
  <si>
    <t>21:0450:000370</t>
  </si>
  <si>
    <t>21:0148:000312</t>
  </si>
  <si>
    <t>21:0148:000312:0001:0001:00</t>
  </si>
  <si>
    <t>052C  :793083:70:793084:10</t>
  </si>
  <si>
    <t>21:0450:000371</t>
  </si>
  <si>
    <t>21:0148:000313</t>
  </si>
  <si>
    <t>21:0148:000313:0001:0001:00</t>
  </si>
  <si>
    <t>052C  :793084:10:------:--</t>
  </si>
  <si>
    <t>21:0450:000372</t>
  </si>
  <si>
    <t>21:0148:000314:0001:0001:01</t>
  </si>
  <si>
    <t>052C  :793085:9U:------:--</t>
  </si>
  <si>
    <t>21:0450:000373</t>
  </si>
  <si>
    <t>052C  :793086:20:793084:10</t>
  </si>
  <si>
    <t>21:0450:000374</t>
  </si>
  <si>
    <t>21:0148:000314:0002:0001:00</t>
  </si>
  <si>
    <t>052C  :793087:00:------:--</t>
  </si>
  <si>
    <t>21:0450:000375</t>
  </si>
  <si>
    <t>21:0148:000315</t>
  </si>
  <si>
    <t>21:0148:000315:0001:0001:00</t>
  </si>
  <si>
    <t>052C  :793088:00:------:--</t>
  </si>
  <si>
    <t>21:0450:000376</t>
  </si>
  <si>
    <t>21:0148:000316</t>
  </si>
  <si>
    <t>21:0148:000316:0001:0001:00</t>
  </si>
  <si>
    <t>052C  :793089:00:------:--</t>
  </si>
  <si>
    <t>21:0450:000377</t>
  </si>
  <si>
    <t>21:0148:000317</t>
  </si>
  <si>
    <t>21:0148:000317:0001:0001:00</t>
  </si>
  <si>
    <t>052C  :793090:00:------:--</t>
  </si>
  <si>
    <t>21:0450:000378</t>
  </si>
  <si>
    <t>21:0148:000318</t>
  </si>
  <si>
    <t>21:0148:000318:0001:0001:00</t>
  </si>
  <si>
    <t>052C  :793091:00:------:--</t>
  </si>
  <si>
    <t>21:0450:000379</t>
  </si>
  <si>
    <t>21:0148:000319</t>
  </si>
  <si>
    <t>21:0148:000319:0001:0001:00</t>
  </si>
  <si>
    <t>052C  :793092:00:------:--</t>
  </si>
  <si>
    <t>21:0450:000380</t>
  </si>
  <si>
    <t>21:0148:000320</t>
  </si>
  <si>
    <t>21:0148:000320:0001:0001:00</t>
  </si>
  <si>
    <t>052C  :793093:00:------:--</t>
  </si>
  <si>
    <t>21:0450:000381</t>
  </si>
  <si>
    <t>21:0148:000321</t>
  </si>
  <si>
    <t>21:0148:000321:0001:0001:00</t>
  </si>
  <si>
    <t>052C  :793094:00:------:--</t>
  </si>
  <si>
    <t>21:0450:000382</t>
  </si>
  <si>
    <t>21:0148:000322</t>
  </si>
  <si>
    <t>21:0148:000322:0001:0001:00</t>
  </si>
  <si>
    <t>052C  :793095:00:------:--</t>
  </si>
  <si>
    <t>21:0450:000383</t>
  </si>
  <si>
    <t>21:0148:000323</t>
  </si>
  <si>
    <t>21:0148:000323:0001:0001:00</t>
  </si>
  <si>
    <t>052C  :793096:00:------:--</t>
  </si>
  <si>
    <t>21:0450:000384</t>
  </si>
  <si>
    <t>21:0148:000324</t>
  </si>
  <si>
    <t>21:0148:000324:0001:0001:00</t>
  </si>
  <si>
    <t>052C  :793097:00:------:--</t>
  </si>
  <si>
    <t>21:0450:000385</t>
  </si>
  <si>
    <t>21:0148:000325</t>
  </si>
  <si>
    <t>21:0148:000325:0001:0001:00</t>
  </si>
  <si>
    <t>052C  :793098:00:------:--</t>
  </si>
  <si>
    <t>21:0450:000386</t>
  </si>
  <si>
    <t>21:0148:000326</t>
  </si>
  <si>
    <t>21:0148:000326:0001:0001:00</t>
  </si>
  <si>
    <t>052C  :793099:00:------:--</t>
  </si>
  <si>
    <t>21:0450:000387</t>
  </si>
  <si>
    <t>21:0148:000327</t>
  </si>
  <si>
    <t>21:0148:000327:0001:0001:00</t>
  </si>
  <si>
    <t>052C  :793100:00:------:--</t>
  </si>
  <si>
    <t>21:0450:000388</t>
  </si>
  <si>
    <t>21:0148:000328</t>
  </si>
  <si>
    <t>21:0148:000328:0001:0001:00</t>
  </si>
  <si>
    <t>052C  :793101:80:793104:20</t>
  </si>
  <si>
    <t>21:0450:000389</t>
  </si>
  <si>
    <t>21:0148:000330</t>
  </si>
  <si>
    <t>21:0148:000330:0002:0001:02</t>
  </si>
  <si>
    <t>052C  :793102:70:793103:10</t>
  </si>
  <si>
    <t>21:0450:000390</t>
  </si>
  <si>
    <t>21:0148:000329</t>
  </si>
  <si>
    <t>21:0148:000329:0001:0001:00</t>
  </si>
  <si>
    <t>052C  :793103:10:------:--</t>
  </si>
  <si>
    <t>21:0450:000391</t>
  </si>
  <si>
    <t>21:0148:000330:0001:0001:00</t>
  </si>
  <si>
    <t>052C  :793104:20:793103:10</t>
  </si>
  <si>
    <t>21:0450:000392</t>
  </si>
  <si>
    <t>21:0148:000330:0002:0001:01</t>
  </si>
  <si>
    <t>052C  :793105:00:------:--</t>
  </si>
  <si>
    <t>21:0450:000393</t>
  </si>
  <si>
    <t>21:0148:000331</t>
  </si>
  <si>
    <t>21:0148:000331:0001:0001:00</t>
  </si>
  <si>
    <t>052C  :793106:00:------:--</t>
  </si>
  <si>
    <t>21:0450:000394</t>
  </si>
  <si>
    <t>21:0148:000332</t>
  </si>
  <si>
    <t>21:0148:000332:0001:0001:00</t>
  </si>
  <si>
    <t>052C  :793107:00:------:--</t>
  </si>
  <si>
    <t>21:0450:000395</t>
  </si>
  <si>
    <t>21:0148:000333</t>
  </si>
  <si>
    <t>21:0148:000333:0001:0001:00</t>
  </si>
  <si>
    <t>052C  :793108:00:------:--</t>
  </si>
  <si>
    <t>21:0450:000396</t>
  </si>
  <si>
    <t>21:0148:000334</t>
  </si>
  <si>
    <t>21:0148:000334:0001:0001:00</t>
  </si>
  <si>
    <t>052C  :793109:00:------:--</t>
  </si>
  <si>
    <t>21:0450:000397</t>
  </si>
  <si>
    <t>21:0148:000335</t>
  </si>
  <si>
    <t>21:0148:000335:0001:0001:00</t>
  </si>
  <si>
    <t>052C  :793110:00:------:--</t>
  </si>
  <si>
    <t>21:0450:000398</t>
  </si>
  <si>
    <t>21:0148:000336</t>
  </si>
  <si>
    <t>21:0148:000336:0001:0001:00</t>
  </si>
  <si>
    <t>052C  :793111:00:------:--</t>
  </si>
  <si>
    <t>21:0450:000399</t>
  </si>
  <si>
    <t>21:0148:000337</t>
  </si>
  <si>
    <t>21:0148:000337:0001:0001:00</t>
  </si>
  <si>
    <t>052C  :793112:00:------:--</t>
  </si>
  <si>
    <t>21:0450:000400</t>
  </si>
  <si>
    <t>21:0148:000338</t>
  </si>
  <si>
    <t>21:0148:000338:0001:0001:00</t>
  </si>
  <si>
    <t>052C  :793113:00:------:--</t>
  </si>
  <si>
    <t>21:0450:000401</t>
  </si>
  <si>
    <t>21:0148:000339</t>
  </si>
  <si>
    <t>21:0148:000339:0001:0001:00</t>
  </si>
  <si>
    <t>052C  :793114:00:------:--</t>
  </si>
  <si>
    <t>21:0450:000402</t>
  </si>
  <si>
    <t>21:0148:000340</t>
  </si>
  <si>
    <t>21:0148:000340:0001:0001:00</t>
  </si>
  <si>
    <t>052C  :793115:9F:------:--</t>
  </si>
  <si>
    <t>21:0450:000403</t>
  </si>
  <si>
    <t>052C  :793116:00:------:--</t>
  </si>
  <si>
    <t>21:0450:000404</t>
  </si>
  <si>
    <t>21:0148:000341</t>
  </si>
  <si>
    <t>21:0148:000341:0001:0001:00</t>
  </si>
  <si>
    <t>052C  :793117:00:------:--</t>
  </si>
  <si>
    <t>21:0450:000405</t>
  </si>
  <si>
    <t>21:0148:000342</t>
  </si>
  <si>
    <t>21:0148:000342:0001:0001:00</t>
  </si>
  <si>
    <t>052C  :793118:00:------:--</t>
  </si>
  <si>
    <t>21:0450:000406</t>
  </si>
  <si>
    <t>21:0148:000343</t>
  </si>
  <si>
    <t>21:0148:000343:0001:0001:00</t>
  </si>
  <si>
    <t>052C  :793119:00:------:--</t>
  </si>
  <si>
    <t>21:0450:000407</t>
  </si>
  <si>
    <t>21:0148:000344</t>
  </si>
  <si>
    <t>21:0148:000344:0001:0001:00</t>
  </si>
  <si>
    <t>052C  :793120:00:------:--</t>
  </si>
  <si>
    <t>21:0450:000408</t>
  </si>
  <si>
    <t>21:0148:000345</t>
  </si>
  <si>
    <t>21:0148:000345:0001:0001:00</t>
  </si>
  <si>
    <t>052C  :793121:80:793125:20</t>
  </si>
  <si>
    <t>21:0450:000409</t>
  </si>
  <si>
    <t>21:0148:000348</t>
  </si>
  <si>
    <t>21:0148:000348:0002:0001:02</t>
  </si>
  <si>
    <t>052C  :793122:00:------:--</t>
  </si>
  <si>
    <t>21:0450:000410</t>
  </si>
  <si>
    <t>21:0148:000346</t>
  </si>
  <si>
    <t>21:0148:000346:0001:0001:00</t>
  </si>
  <si>
    <t>052C  :793123:70:793124:10</t>
  </si>
  <si>
    <t>21:0450:000411</t>
  </si>
  <si>
    <t>21:0148:000347</t>
  </si>
  <si>
    <t>21:0148:000347:0001:0001:00</t>
  </si>
  <si>
    <t>052C  :793124:10:------:--</t>
  </si>
  <si>
    <t>21:0450:000412</t>
  </si>
  <si>
    <t>21:0148:000348:0001:0001:00</t>
  </si>
  <si>
    <t>052C  :793125:20:793124:10</t>
  </si>
  <si>
    <t>21:0450:000413</t>
  </si>
  <si>
    <t>21:0148:000348:0002:0001:01</t>
  </si>
  <si>
    <t>052C  :793126:00:------:--</t>
  </si>
  <si>
    <t>21:0450:000414</t>
  </si>
  <si>
    <t>21:0148:000349</t>
  </si>
  <si>
    <t>21:0148:000349:0001:0001:00</t>
  </si>
  <si>
    <t>052C  :793127:00:------:--</t>
  </si>
  <si>
    <t>21:0450:000415</t>
  </si>
  <si>
    <t>21:0148:000350</t>
  </si>
  <si>
    <t>21:0148:000350:0001:0001:00</t>
  </si>
  <si>
    <t>052C  :793128:9H:------:--</t>
  </si>
  <si>
    <t>21:0450:000416</t>
  </si>
  <si>
    <t>052C  :793129:00:------:--</t>
  </si>
  <si>
    <t>21:0450:000417</t>
  </si>
  <si>
    <t>21:0148:000351</t>
  </si>
  <si>
    <t>21:0148:000351:0001:0001:00</t>
  </si>
  <si>
    <t>052C  :793130:00:------:--</t>
  </si>
  <si>
    <t>21:0450:000418</t>
  </si>
  <si>
    <t>21:0148:000352</t>
  </si>
  <si>
    <t>21:0148:000352:0001:0001:00</t>
  </si>
  <si>
    <t>052C  :793131:00:------:--</t>
  </si>
  <si>
    <t>21:0450:000419</t>
  </si>
  <si>
    <t>21:0148:000353</t>
  </si>
  <si>
    <t>21:0148:000353:0001:0001:00</t>
  </si>
  <si>
    <t>052C  :793132:00:------:--</t>
  </si>
  <si>
    <t>21:0450:000420</t>
  </si>
  <si>
    <t>21:0148:000354</t>
  </si>
  <si>
    <t>21:0148:000354:0001:0001:00</t>
  </si>
  <si>
    <t>052C  :793133:00:------:--</t>
  </si>
  <si>
    <t>21:0450:000421</t>
  </si>
  <si>
    <t>21:0148:000355</t>
  </si>
  <si>
    <t>21:0148:000355:0001:0001:00</t>
  </si>
  <si>
    <t>052C  :793134:00:------:--</t>
  </si>
  <si>
    <t>21:0450:000422</t>
  </si>
  <si>
    <t>21:0148:000356</t>
  </si>
  <si>
    <t>21:0148:000356:0001:0001:00</t>
  </si>
  <si>
    <t>052C  :793135:00:------:--</t>
  </si>
  <si>
    <t>21:0450:000423</t>
  </si>
  <si>
    <t>21:0148:000357</t>
  </si>
  <si>
    <t>21:0148:000357:0001:0001:00</t>
  </si>
  <si>
    <t>052C  :793136:00:------:--</t>
  </si>
  <si>
    <t>21:0450:000424</t>
  </si>
  <si>
    <t>21:0148:000358</t>
  </si>
  <si>
    <t>21:0148:000358:0001:0001:00</t>
  </si>
  <si>
    <t>052C  :793137:00:------:--</t>
  </si>
  <si>
    <t>21:0450:000425</t>
  </si>
  <si>
    <t>21:0148:000359</t>
  </si>
  <si>
    <t>21:0148:000359:0001:0001:00</t>
  </si>
  <si>
    <t>052C  :793138:00:------:--</t>
  </si>
  <si>
    <t>21:0450:000426</t>
  </si>
  <si>
    <t>21:0148:000360</t>
  </si>
  <si>
    <t>21:0148:000360:0001:0001:00</t>
  </si>
  <si>
    <t>052C  :793139:00:------:--</t>
  </si>
  <si>
    <t>21:0450:000427</t>
  </si>
  <si>
    <t>21:0148:000361</t>
  </si>
  <si>
    <t>21:0148:000361:0001:0001:00</t>
  </si>
  <si>
    <t>052C  :793140:00:------:--</t>
  </si>
  <si>
    <t>21:0450:000428</t>
  </si>
  <si>
    <t>21:0148:000362</t>
  </si>
  <si>
    <t>21:0148:000362:0001:0001:00</t>
  </si>
  <si>
    <t>052C  :793141:80:793156:10</t>
  </si>
  <si>
    <t>21:0450:000429</t>
  </si>
  <si>
    <t>21:0148:000376</t>
  </si>
  <si>
    <t>21:0148:000376:0001:0001:02</t>
  </si>
  <si>
    <t>052C  :793142:00:------:--</t>
  </si>
  <si>
    <t>21:0450:000430</t>
  </si>
  <si>
    <t>21:0148:000363</t>
  </si>
  <si>
    <t>21:0148:000363:0001:0001:00</t>
  </si>
  <si>
    <t>052C  :793143:00:------:--</t>
  </si>
  <si>
    <t>21:0450:000431</t>
  </si>
  <si>
    <t>21:0148:000364</t>
  </si>
  <si>
    <t>21:0148:000364:0001:0001:00</t>
  </si>
  <si>
    <t>052C  :793144:00:------:--</t>
  </si>
  <si>
    <t>21:0450:000432</t>
  </si>
  <si>
    <t>21:0148:000365</t>
  </si>
  <si>
    <t>21:0148:000365:0001:0001:00</t>
  </si>
  <si>
    <t>052C  :793145:00:------:--</t>
  </si>
  <si>
    <t>21:0450:000433</t>
  </si>
  <si>
    <t>21:0148:000366</t>
  </si>
  <si>
    <t>21:0148:000366:0001:0001:00</t>
  </si>
  <si>
    <t>052C  :793146:9H:------:--</t>
  </si>
  <si>
    <t>21:0450:000434</t>
  </si>
  <si>
    <t>052C  :793147:00:------:--</t>
  </si>
  <si>
    <t>21:0450:000435</t>
  </si>
  <si>
    <t>21:0148:000367</t>
  </si>
  <si>
    <t>21:0148:000367:0001:0001:00</t>
  </si>
  <si>
    <t>052C  :793148:00:------:--</t>
  </si>
  <si>
    <t>21:0450:000436</t>
  </si>
  <si>
    <t>21:0148:000368</t>
  </si>
  <si>
    <t>21:0148:000368:0001:0001:00</t>
  </si>
  <si>
    <t>052C  :793149:00:------:--</t>
  </si>
  <si>
    <t>21:0450:000437</t>
  </si>
  <si>
    <t>21:0148:000369</t>
  </si>
  <si>
    <t>21:0148:000369:0001:0001:00</t>
  </si>
  <si>
    <t>052C  :793150:00:------:--</t>
  </si>
  <si>
    <t>21:0450:000438</t>
  </si>
  <si>
    <t>21:0148:000370</t>
  </si>
  <si>
    <t>21:0148:000370:0001:0001:00</t>
  </si>
  <si>
    <t>052C  :793151:00:------:--</t>
  </si>
  <si>
    <t>21:0450:000439</t>
  </si>
  <si>
    <t>21:0148:000371</t>
  </si>
  <si>
    <t>21:0148:000371:0001:0001:00</t>
  </si>
  <si>
    <t>052C  :793152:00:------:--</t>
  </si>
  <si>
    <t>21:0450:000440</t>
  </si>
  <si>
    <t>21:0148:000372</t>
  </si>
  <si>
    <t>21:0148:000372:0001:0001:00</t>
  </si>
  <si>
    <t>052C  :793153:00:------:--</t>
  </si>
  <si>
    <t>21:0450:000441</t>
  </si>
  <si>
    <t>21:0148:000373</t>
  </si>
  <si>
    <t>21:0148:000373:0001:0001:00</t>
  </si>
  <si>
    <t>052C  :793154:00:------:--</t>
  </si>
  <si>
    <t>21:0450:000442</t>
  </si>
  <si>
    <t>21:0148:000374</t>
  </si>
  <si>
    <t>21:0148:000374:0001:0001:00</t>
  </si>
  <si>
    <t>052C  :793155:70:793156:10</t>
  </si>
  <si>
    <t>21:0450:000443</t>
  </si>
  <si>
    <t>21:0148:000375</t>
  </si>
  <si>
    <t>21:0148:000375:0001:0001:00</t>
  </si>
  <si>
    <t>052C  :793156:10:------:--</t>
  </si>
  <si>
    <t>21:0450:000444</t>
  </si>
  <si>
    <t>21:0148:000376:0001:0001:01</t>
  </si>
  <si>
    <t>052C  :793157:20:793156:10</t>
  </si>
  <si>
    <t>21:0450:000445</t>
  </si>
  <si>
    <t>21:0148:000376:0002:0001:00</t>
  </si>
  <si>
    <t>052C  :793158:00:------:--</t>
  </si>
  <si>
    <t>21:0450:000446</t>
  </si>
  <si>
    <t>21:0148:000377</t>
  </si>
  <si>
    <t>21:0148:000377:0001:0001:00</t>
  </si>
  <si>
    <t>052C  :793159:00:------:--</t>
  </si>
  <si>
    <t>21:0450:000447</t>
  </si>
  <si>
    <t>21:0148:000378</t>
  </si>
  <si>
    <t>21:0148:000378:0001:0001:00</t>
  </si>
  <si>
    <t>052C  :793160:00:------:--</t>
  </si>
  <si>
    <t>21:0450:000448</t>
  </si>
  <si>
    <t>21:0148:000379</t>
  </si>
  <si>
    <t>21:0148:000379:0001:0001:00</t>
  </si>
  <si>
    <t>052C  :793161:80:793167:10</t>
  </si>
  <si>
    <t>21:0450:000449</t>
  </si>
  <si>
    <t>21:0148:000385</t>
  </si>
  <si>
    <t>21:0148:000385:0001:0001:02</t>
  </si>
  <si>
    <t>052C  :793162:00:------:--</t>
  </si>
  <si>
    <t>21:0450:000450</t>
  </si>
  <si>
    <t>21:0148:000380</t>
  </si>
  <si>
    <t>21:0148:000380:0001:0001:00</t>
  </si>
  <si>
    <t>052C  :793163:00:------:--</t>
  </si>
  <si>
    <t>21:0450:000451</t>
  </si>
  <si>
    <t>21:0148:000381</t>
  </si>
  <si>
    <t>21:0148:000381:0001:0001:00</t>
  </si>
  <si>
    <t>052C  :793164:00:------:--</t>
  </si>
  <si>
    <t>21:0450:000452</t>
  </si>
  <si>
    <t>21:0148:000382</t>
  </si>
  <si>
    <t>21:0148:000382:0001:0001:00</t>
  </si>
  <si>
    <t>052C  :793165:00:------:--</t>
  </si>
  <si>
    <t>21:0450:000453</t>
  </si>
  <si>
    <t>21:0148:000383</t>
  </si>
  <si>
    <t>21:0148:000383:0001:0001:00</t>
  </si>
  <si>
    <t>052C  :793166:70:793167:10</t>
  </si>
  <si>
    <t>21:0450:000454</t>
  </si>
  <si>
    <t>21:0148:000384</t>
  </si>
  <si>
    <t>21:0148:000384:0001:0001:00</t>
  </si>
  <si>
    <t>052C  :793167:10:------:--</t>
  </si>
  <si>
    <t>21:0450:000455</t>
  </si>
  <si>
    <t>21:0148:000385:0001:0001:01</t>
  </si>
  <si>
    <t>052C  :793168:20:793167:10</t>
  </si>
  <si>
    <t>21:0450:000456</t>
  </si>
  <si>
    <t>21:0148:000385:0002:0001:00</t>
  </si>
  <si>
    <t>052C  :793169:9F:------:--</t>
  </si>
  <si>
    <t>21:0450:000457</t>
  </si>
  <si>
    <t>052C  :793170:00:------:--</t>
  </si>
  <si>
    <t>21:0450:000458</t>
  </si>
  <si>
    <t>21:0148:000386</t>
  </si>
  <si>
    <t>21:0148:000386:0001:0001:00</t>
  </si>
  <si>
    <t>052C  :793171:00:------:--</t>
  </si>
  <si>
    <t>21:0450:000459</t>
  </si>
  <si>
    <t>21:0148:000387</t>
  </si>
  <si>
    <t>21:0148:000387:0001:0001:00</t>
  </si>
  <si>
    <t>052C  :793172:00:------:--</t>
  </si>
  <si>
    <t>21:0450:000460</t>
  </si>
  <si>
    <t>21:0148:000388</t>
  </si>
  <si>
    <t>21:0148:000388:0001:0001:00</t>
  </si>
  <si>
    <t>052C  :793173:00:------:--</t>
  </si>
  <si>
    <t>21:0450:000461</t>
  </si>
  <si>
    <t>21:0148:000389</t>
  </si>
  <si>
    <t>21:0148:000389:0001:0001:00</t>
  </si>
  <si>
    <t>052C  :793174:00:------:--</t>
  </si>
  <si>
    <t>21:0450:000462</t>
  </si>
  <si>
    <t>21:0148:000390</t>
  </si>
  <si>
    <t>21:0148:000390:0001:0001:00</t>
  </si>
  <si>
    <t>052C  :793175:00:------:--</t>
  </si>
  <si>
    <t>21:0450:000463</t>
  </si>
  <si>
    <t>21:0148:000391</t>
  </si>
  <si>
    <t>21:0148:000391:0001:0001:00</t>
  </si>
  <si>
    <t>052C  :793176:00:------:--</t>
  </si>
  <si>
    <t>21:0450:000464</t>
  </si>
  <si>
    <t>21:0148:000392</t>
  </si>
  <si>
    <t>21:0148:000392:0001:0001:00</t>
  </si>
  <si>
    <t>052C  :793177:00:------:--</t>
  </si>
  <si>
    <t>21:0450:000465</t>
  </si>
  <si>
    <t>21:0148:000393</t>
  </si>
  <si>
    <t>21:0148:000393:0001:0001:00</t>
  </si>
  <si>
    <t>052C  :793178:00:------:--</t>
  </si>
  <si>
    <t>21:0450:000466</t>
  </si>
  <si>
    <t>21:0148:000394</t>
  </si>
  <si>
    <t>21:0148:000394:0001:0001:00</t>
  </si>
  <si>
    <t>052C  :793179:00:------:--</t>
  </si>
  <si>
    <t>21:0450:000467</t>
  </si>
  <si>
    <t>21:0148:000395</t>
  </si>
  <si>
    <t>21:0148:000395:0001:0001:00</t>
  </si>
  <si>
    <t>052C  :793180:00:------:--</t>
  </si>
  <si>
    <t>21:0450:000468</t>
  </si>
  <si>
    <t>21:0148:000396</t>
  </si>
  <si>
    <t>21:0148:000396:0001:0001:00</t>
  </si>
  <si>
    <t>052C  :793181:80:793190:10</t>
  </si>
  <si>
    <t>21:0450:000469</t>
  </si>
  <si>
    <t>21:0148:000405</t>
  </si>
  <si>
    <t>21:0148:000405:0001:0001:02</t>
  </si>
  <si>
    <t>052C  :793182:00:------:--</t>
  </si>
  <si>
    <t>21:0450:000470</t>
  </si>
  <si>
    <t>21:0148:000397</t>
  </si>
  <si>
    <t>21:0148:000397:0001:0001:00</t>
  </si>
  <si>
    <t>052C  :793183:00:------:--</t>
  </si>
  <si>
    <t>21:0450:000471</t>
  </si>
  <si>
    <t>21:0148:000398</t>
  </si>
  <si>
    <t>21:0148:000398:0001:0001:00</t>
  </si>
  <si>
    <t>052C  :793184:00:------:--</t>
  </si>
  <si>
    <t>21:0450:000472</t>
  </si>
  <si>
    <t>21:0148:000399</t>
  </si>
  <si>
    <t>21:0148:000399:0001:0001:00</t>
  </si>
  <si>
    <t>052C  :793185:00:------:--</t>
  </si>
  <si>
    <t>21:0450:000473</t>
  </si>
  <si>
    <t>21:0148:000400</t>
  </si>
  <si>
    <t>21:0148:000400:0001:0001:00</t>
  </si>
  <si>
    <t>052C  :793186:00:------:--</t>
  </si>
  <si>
    <t>21:0450:000474</t>
  </si>
  <si>
    <t>21:0148:000401</t>
  </si>
  <si>
    <t>21:0148:000401:0001:0001:00</t>
  </si>
  <si>
    <t>052C  :793187:00:------:--</t>
  </si>
  <si>
    <t>21:0450:000475</t>
  </si>
  <si>
    <t>21:0148:000402</t>
  </si>
  <si>
    <t>21:0148:000402:0001:0001:00</t>
  </si>
  <si>
    <t>052C  :793188:00:------:--</t>
  </si>
  <si>
    <t>21:0450:000476</t>
  </si>
  <si>
    <t>21:0148:000403</t>
  </si>
  <si>
    <t>21:0148:000403:0001:0001:00</t>
  </si>
  <si>
    <t>052C  :793189:70:793190:10</t>
  </si>
  <si>
    <t>21:0450:000477</t>
  </si>
  <si>
    <t>21:0148:000404</t>
  </si>
  <si>
    <t>21:0148:000404:0001:0001:00</t>
  </si>
  <si>
    <t>052C  :793190:10:------:--</t>
  </si>
  <si>
    <t>21:0450:000478</t>
  </si>
  <si>
    <t>21:0148:000405:0001:0001:01</t>
  </si>
  <si>
    <t>052C  :793191:20:793190:10</t>
  </si>
  <si>
    <t>21:0450:000479</t>
  </si>
  <si>
    <t>21:0148:000405:0002:0001:00</t>
  </si>
  <si>
    <t>052C  :793192:00:------:--</t>
  </si>
  <si>
    <t>21:0450:000480</t>
  </si>
  <si>
    <t>21:0148:000406</t>
  </si>
  <si>
    <t>21:0148:000406:0001:0001:00</t>
  </si>
  <si>
    <t>052C  :793193:00:------:--</t>
  </si>
  <si>
    <t>21:0450:000481</t>
  </si>
  <si>
    <t>21:0148:000407</t>
  </si>
  <si>
    <t>21:0148:000407:0001:0001:00</t>
  </si>
  <si>
    <t>052C  :793194:9U:------:--</t>
  </si>
  <si>
    <t>21:0450:000482</t>
  </si>
  <si>
    <t>052C  :793195:00:------:--</t>
  </si>
  <si>
    <t>21:0450:000483</t>
  </si>
  <si>
    <t>21:0148:000408</t>
  </si>
  <si>
    <t>21:0148:000408:0001:0001:00</t>
  </si>
  <si>
    <t>052C  :793196:00:------:--</t>
  </si>
  <si>
    <t>21:0450:000484</t>
  </si>
  <si>
    <t>21:0148:000409</t>
  </si>
  <si>
    <t>21:0148:000409:0001:0001:00</t>
  </si>
  <si>
    <t>052C  :793197:00:------:--</t>
  </si>
  <si>
    <t>21:0450:000485</t>
  </si>
  <si>
    <t>21:0148:000410</t>
  </si>
  <si>
    <t>21:0148:000410:0001:0001:00</t>
  </si>
  <si>
    <t>052C  :793198:00:------:--</t>
  </si>
  <si>
    <t>21:0450:000486</t>
  </si>
  <si>
    <t>21:0148:000411</t>
  </si>
  <si>
    <t>21:0148:000411:0001:0001:00</t>
  </si>
  <si>
    <t>052C  :793199:00:------:--</t>
  </si>
  <si>
    <t>21:0450:000487</t>
  </si>
  <si>
    <t>21:0148:000412</t>
  </si>
  <si>
    <t>21:0148:000412:0001:0001:00</t>
  </si>
  <si>
    <t>052C  :793200:00:------:--</t>
  </si>
  <si>
    <t>21:0450:000488</t>
  </si>
  <si>
    <t>21:0148:000413</t>
  </si>
  <si>
    <t>21:0148:000413:0001:0001:00</t>
  </si>
  <si>
    <t>052C  :793201:80:793213:20</t>
  </si>
  <si>
    <t>21:0450:000489</t>
  </si>
  <si>
    <t>21:0148:000423</t>
  </si>
  <si>
    <t>21:0148:000423:0002:0001:02</t>
  </si>
  <si>
    <t>052C  :793202:00:------:--</t>
  </si>
  <si>
    <t>21:0450:000490</t>
  </si>
  <si>
    <t>21:0148:000414</t>
  </si>
  <si>
    <t>21:0148:000414:0001:0001:00</t>
  </si>
  <si>
    <t>052C  :793203:00:------:--</t>
  </si>
  <si>
    <t>21:0450:000491</t>
  </si>
  <si>
    <t>21:0148:000415</t>
  </si>
  <si>
    <t>21:0148:000415:0001:0001:00</t>
  </si>
  <si>
    <t>052C  :793204:00:------:--</t>
  </si>
  <si>
    <t>21:0450:000492</t>
  </si>
  <si>
    <t>21:0148:000416</t>
  </si>
  <si>
    <t>21:0148:000416:0001:0001:00</t>
  </si>
  <si>
    <t>052C  :793205:00:------:--</t>
  </si>
  <si>
    <t>21:0450:000493</t>
  </si>
  <si>
    <t>21:0148:000417</t>
  </si>
  <si>
    <t>21:0148:000417:0001:0001:00</t>
  </si>
  <si>
    <t>052C  :793206:00:------:--</t>
  </si>
  <si>
    <t>21:0450:000494</t>
  </si>
  <si>
    <t>21:0148:000418</t>
  </si>
  <si>
    <t>21:0148:000418:0001:0001:00</t>
  </si>
  <si>
    <t>052C  :793207:9U:------:--</t>
  </si>
  <si>
    <t>21:0450:000495</t>
  </si>
  <si>
    <t>052C  :793208:00:------:--</t>
  </si>
  <si>
    <t>21:0450:000496</t>
  </si>
  <si>
    <t>21:0148:000419</t>
  </si>
  <si>
    <t>21:0148:000419:0001:0001:00</t>
  </si>
  <si>
    <t>052C  :793209:00:------:--</t>
  </si>
  <si>
    <t>21:0450:000497</t>
  </si>
  <si>
    <t>21:0148:000420</t>
  </si>
  <si>
    <t>21:0148:000420:0001:0001:00</t>
  </si>
  <si>
    <t>052C  :793210:00:------:--</t>
  </si>
  <si>
    <t>21:0450:000498</t>
  </si>
  <si>
    <t>21:0148:000421</t>
  </si>
  <si>
    <t>21:0148:000421:0001:0001:00</t>
  </si>
  <si>
    <t>052C  :793211:70:793212:10</t>
  </si>
  <si>
    <t>21:0450:000499</t>
  </si>
  <si>
    <t>21:0148:000422</t>
  </si>
  <si>
    <t>21:0148:000422:0001:0001:00</t>
  </si>
  <si>
    <t>052C  :793212:10:------:--</t>
  </si>
  <si>
    <t>21:0450:000500</t>
  </si>
  <si>
    <t>21:0148:000423:0001:0001:00</t>
  </si>
  <si>
    <t>052C  :793213:20:793212:10</t>
  </si>
  <si>
    <t>21:0450:000501</t>
  </si>
  <si>
    <t>21:0148:000423:0002:0001:01</t>
  </si>
  <si>
    <t>052C  :793214:00:------:--</t>
  </si>
  <si>
    <t>21:0450:000502</t>
  </si>
  <si>
    <t>21:0148:000424</t>
  </si>
  <si>
    <t>21:0148:000424:0001:0001:00</t>
  </si>
  <si>
    <t>052C  :793215:00:------:--</t>
  </si>
  <si>
    <t>21:0450:000503</t>
  </si>
  <si>
    <t>21:0148:000425</t>
  </si>
  <si>
    <t>21:0148:000425:0001:0001:00</t>
  </si>
  <si>
    <t>052C  :793216:00:------:--</t>
  </si>
  <si>
    <t>21:0450:000504</t>
  </si>
  <si>
    <t>21:0148:000426</t>
  </si>
  <si>
    <t>21:0148:000426:0001:0001:00</t>
  </si>
  <si>
    <t>052C  :793217:00:------:--</t>
  </si>
  <si>
    <t>21:0450:000505</t>
  </si>
  <si>
    <t>21:0148:000427</t>
  </si>
  <si>
    <t>21:0148:000427:0001:0001:00</t>
  </si>
  <si>
    <t>052C  :793218:00:------:--</t>
  </si>
  <si>
    <t>21:0450:000506</t>
  </si>
  <si>
    <t>21:0148:000428</t>
  </si>
  <si>
    <t>21:0148:000428:0001:0001:00</t>
  </si>
  <si>
    <t>052C  :793219:00:------:--</t>
  </si>
  <si>
    <t>21:0450:000507</t>
  </si>
  <si>
    <t>21:0148:000429</t>
  </si>
  <si>
    <t>21:0148:000429:0001:0001:00</t>
  </si>
  <si>
    <t>052C  :793220:00:------:--</t>
  </si>
  <si>
    <t>21:0450:000508</t>
  </si>
  <si>
    <t>21:0148:000430</t>
  </si>
  <si>
    <t>21:0148:000430:0001:0001:00</t>
  </si>
  <si>
    <t>052C  :793221:80:793223:10</t>
  </si>
  <si>
    <t>21:0450:000509</t>
  </si>
  <si>
    <t>21:0148:000432</t>
  </si>
  <si>
    <t>21:0148:000432:0001:0001:02</t>
  </si>
  <si>
    <t>052C  :793222:70:793223:10</t>
  </si>
  <si>
    <t>21:0450:000510</t>
  </si>
  <si>
    <t>21:0148:000431</t>
  </si>
  <si>
    <t>21:0148:000431:0001:0001:00</t>
  </si>
  <si>
    <t>052C  :793223:10:------:--</t>
  </si>
  <si>
    <t>21:0450:000511</t>
  </si>
  <si>
    <t>21:0148:000432:0001:0001:01</t>
  </si>
  <si>
    <t>052C  :793224:20:793223:10</t>
  </si>
  <si>
    <t>21:0450:000512</t>
  </si>
  <si>
    <t>21:0148:000432:0002:0001:00</t>
  </si>
  <si>
    <t>052C  :793225:00:------:--</t>
  </si>
  <si>
    <t>21:0450:000513</t>
  </si>
  <si>
    <t>21:0148:000433</t>
  </si>
  <si>
    <t>21:0148:000433:0001:0001:00</t>
  </si>
  <si>
    <t>052C  :793226:00:------:--</t>
  </si>
  <si>
    <t>21:0450:000514</t>
  </si>
  <si>
    <t>21:0148:000434</t>
  </si>
  <si>
    <t>21:0148:000434:0001:0001:00</t>
  </si>
  <si>
    <t>052C  :793227:9H:------:--</t>
  </si>
  <si>
    <t>21:0450:000515</t>
  </si>
  <si>
    <t>052C  :793228:00:------:--</t>
  </si>
  <si>
    <t>21:0450:000516</t>
  </si>
  <si>
    <t>21:0148:000435</t>
  </si>
  <si>
    <t>21:0148:000435:0001:0001:00</t>
  </si>
  <si>
    <t>052C  :793229:00:------:--</t>
  </si>
  <si>
    <t>21:0450:000517</t>
  </si>
  <si>
    <t>21:0148:000436</t>
  </si>
  <si>
    <t>21:0148:000436:0001:0001:00</t>
  </si>
  <si>
    <t>052C  :793230:00:------:--</t>
  </si>
  <si>
    <t>21:0450:000518</t>
  </si>
  <si>
    <t>21:0148:000437</t>
  </si>
  <si>
    <t>21:0148:000437:0001:0001:00</t>
  </si>
  <si>
    <t>052C  :793231:00:------:--</t>
  </si>
  <si>
    <t>21:0450:000519</t>
  </si>
  <si>
    <t>21:0148:000438</t>
  </si>
  <si>
    <t>21:0148:000438:0001:0001:00</t>
  </si>
  <si>
    <t>052C  :793232:00:------:--</t>
  </si>
  <si>
    <t>21:0450:000520</t>
  </si>
  <si>
    <t>21:0148:000439</t>
  </si>
  <si>
    <t>21:0148:000439:0001:0001:00</t>
  </si>
  <si>
    <t>052C  :793233:00:------:--</t>
  </si>
  <si>
    <t>21:0450:000521</t>
  </si>
  <si>
    <t>21:0148:000440</t>
  </si>
  <si>
    <t>21:0148:000440:0001:0001:00</t>
  </si>
  <si>
    <t>052C  :793234:00:------:--</t>
  </si>
  <si>
    <t>21:0450:000522</t>
  </si>
  <si>
    <t>21:0148:000441</t>
  </si>
  <si>
    <t>21:0148:000441:0001:0001:00</t>
  </si>
  <si>
    <t>052C  :793235:00:------:--</t>
  </si>
  <si>
    <t>21:0450:000523</t>
  </si>
  <si>
    <t>21:0148:000442</t>
  </si>
  <si>
    <t>21:0148:000442:0001:0001:00</t>
  </si>
  <si>
    <t>052C  :793236:00:------:--</t>
  </si>
  <si>
    <t>21:0450:000524</t>
  </si>
  <si>
    <t>21:0148:000443</t>
  </si>
  <si>
    <t>21:0148:000443:0001:0001:00</t>
  </si>
  <si>
    <t>052C  :793237:00:------:--</t>
  </si>
  <si>
    <t>21:0450:000525</t>
  </si>
  <si>
    <t>21:0148:000444</t>
  </si>
  <si>
    <t>21:0148:000444:0001:0001:00</t>
  </si>
  <si>
    <t>052C  :793238:00:------:--</t>
  </si>
  <si>
    <t>21:0450:000526</t>
  </si>
  <si>
    <t>21:0148:000445</t>
  </si>
  <si>
    <t>21:0148:000445:0001:0001:00</t>
  </si>
  <si>
    <t>052C  :793239:00:------:--</t>
  </si>
  <si>
    <t>21:0450:000527</t>
  </si>
  <si>
    <t>21:0148:000446</t>
  </si>
  <si>
    <t>21:0148:000446:0001:0001:00</t>
  </si>
  <si>
    <t>052C  :793240:00:------:--</t>
  </si>
  <si>
    <t>21:0450:000528</t>
  </si>
  <si>
    <t>21:0148:000447</t>
  </si>
  <si>
    <t>21:0148:000447:0001:0001:00</t>
  </si>
  <si>
    <t>052C  :793241:80:793245:10</t>
  </si>
  <si>
    <t>21:0450:000529</t>
  </si>
  <si>
    <t>21:0148:000451</t>
  </si>
  <si>
    <t>21:0148:000451:0001:0001:02</t>
  </si>
  <si>
    <t>052C  :793242:00:------:--</t>
  </si>
  <si>
    <t>21:0450:000530</t>
  </si>
  <si>
    <t>21:0148:000448</t>
  </si>
  <si>
    <t>21:0148:000448:0001:0001:00</t>
  </si>
  <si>
    <t>052C  :793243:00:------:--</t>
  </si>
  <si>
    <t>21:0450:000531</t>
  </si>
  <si>
    <t>21:0148:000449</t>
  </si>
  <si>
    <t>21:0148:000449:0001:0001:00</t>
  </si>
  <si>
    <t>052C  :793244:70:793245:10</t>
  </si>
  <si>
    <t>21:0450:000532</t>
  </si>
  <si>
    <t>21:0148:000450</t>
  </si>
  <si>
    <t>21:0148:000450:0001:0001:00</t>
  </si>
  <si>
    <t>052C  :793245:10:------:--</t>
  </si>
  <si>
    <t>21:0450:000533</t>
  </si>
  <si>
    <t>21:0148:000451:0001:0001:01</t>
  </si>
  <si>
    <t>052C  :793246:20:793245:10</t>
  </si>
  <si>
    <t>21:0450:000534</t>
  </si>
  <si>
    <t>21:0148:000451:0002:0001:00</t>
  </si>
  <si>
    <t>052C  :793247:00:------:--</t>
  </si>
  <si>
    <t>21:0450:000535</t>
  </si>
  <si>
    <t>21:0148:000452</t>
  </si>
  <si>
    <t>21:0148:000452:0001:0001:00</t>
  </si>
  <si>
    <t>052C  :793248:00:------:--</t>
  </si>
  <si>
    <t>21:0450:000536</t>
  </si>
  <si>
    <t>21:0148:000453</t>
  </si>
  <si>
    <t>21:0148:000453:0001:0001:00</t>
  </si>
  <si>
    <t>052C  :793249:00:------:--</t>
  </si>
  <si>
    <t>21:0450:000537</t>
  </si>
  <si>
    <t>21:0148:000454</t>
  </si>
  <si>
    <t>21:0148:000454:0001:0001:00</t>
  </si>
  <si>
    <t>052C  :793250:9U:------:--</t>
  </si>
  <si>
    <t>21:0450:000538</t>
  </si>
  <si>
    <t>052C  :793251:00:------:--</t>
  </si>
  <si>
    <t>21:0450:000539</t>
  </si>
  <si>
    <t>21:0148:000455</t>
  </si>
  <si>
    <t>21:0148:000455:0001:0001:00</t>
  </si>
  <si>
    <t>052C  :793252:00:------:--</t>
  </si>
  <si>
    <t>21:0450:000540</t>
  </si>
  <si>
    <t>21:0148:000456</t>
  </si>
  <si>
    <t>21:0148:000456:0001:0001:00</t>
  </si>
  <si>
    <t>052C  :793253:00:------:--</t>
  </si>
  <si>
    <t>21:0450:000541</t>
  </si>
  <si>
    <t>21:0148:000457</t>
  </si>
  <si>
    <t>21:0148:000457:0001:0001:00</t>
  </si>
  <si>
    <t>052C  :793254:00:------:--</t>
  </si>
  <si>
    <t>21:0450:000542</t>
  </si>
  <si>
    <t>21:0148:000458</t>
  </si>
  <si>
    <t>21:0148:000458:0001:0001:00</t>
  </si>
  <si>
    <t>052C  :793255:00:------:--</t>
  </si>
  <si>
    <t>21:0450:000543</t>
  </si>
  <si>
    <t>21:0148:000459</t>
  </si>
  <si>
    <t>21:0148:000459:0001:0001:00</t>
  </si>
  <si>
    <t>052C  :793256:00:------:--</t>
  </si>
  <si>
    <t>21:0450:000544</t>
  </si>
  <si>
    <t>21:0148:000460</t>
  </si>
  <si>
    <t>21:0148:000460:0001:0001:00</t>
  </si>
  <si>
    <t>052C  :793257:00:------:--</t>
  </si>
  <si>
    <t>21:0450:000545</t>
  </si>
  <si>
    <t>21:0148:000461</t>
  </si>
  <si>
    <t>21:0148:000461:0001:0001:00</t>
  </si>
  <si>
    <t>052C  :793258:00:------:--</t>
  </si>
  <si>
    <t>21:0450:000546</t>
  </si>
  <si>
    <t>21:0148:000462</t>
  </si>
  <si>
    <t>21:0148:000462:0001:0001:00</t>
  </si>
  <si>
    <t>052C  :793259:00:------:--</t>
  </si>
  <si>
    <t>21:0450:000547</t>
  </si>
  <si>
    <t>21:0148:000463</t>
  </si>
  <si>
    <t>21:0148:000463:0001:0001:00</t>
  </si>
  <si>
    <t>052C  :793260:00:------:--</t>
  </si>
  <si>
    <t>21:0450:000548</t>
  </si>
  <si>
    <t>21:0148:000464</t>
  </si>
  <si>
    <t>21:0148:000464:0001:0001:00</t>
  </si>
  <si>
    <t>052C  :793261:80:793263:10</t>
  </si>
  <si>
    <t>21:0450:000549</t>
  </si>
  <si>
    <t>21:0148:000466</t>
  </si>
  <si>
    <t>21:0148:000466:0001:0001:02</t>
  </si>
  <si>
    <t>052C  :793262:70:793263:10</t>
  </si>
  <si>
    <t>21:0450:000550</t>
  </si>
  <si>
    <t>21:0148:000465</t>
  </si>
  <si>
    <t>21:0148:000465:0001:0001:00</t>
  </si>
  <si>
    <t>052C  :793263:10:------:--</t>
  </si>
  <si>
    <t>21:0450:000551</t>
  </si>
  <si>
    <t>21:0148:000466:0001:0001:01</t>
  </si>
  <si>
    <t>052C  :793264:20:793263:10</t>
  </si>
  <si>
    <t>21:0450:000552</t>
  </si>
  <si>
    <t>21:0148:000466:0002:0001:00</t>
  </si>
  <si>
    <t>052C  :793265:00:------:--</t>
  </si>
  <si>
    <t>21:0450:000553</t>
  </si>
  <si>
    <t>21:0148:000467</t>
  </si>
  <si>
    <t>21:0148:000467:0001:0001:00</t>
  </si>
  <si>
    <t>052C  :793266:00:------:--</t>
  </si>
  <si>
    <t>21:0450:000554</t>
  </si>
  <si>
    <t>21:0148:000468</t>
  </si>
  <si>
    <t>21:0148:000468:0001:0001:00</t>
  </si>
  <si>
    <t>052C  :793267:00:------:--</t>
  </si>
  <si>
    <t>21:0450:000555</t>
  </si>
  <si>
    <t>21:0148:000469</t>
  </si>
  <si>
    <t>21:0148:000469:0001:0001:00</t>
  </si>
  <si>
    <t>052C  :793268:00:------:--</t>
  </si>
  <si>
    <t>21:0450:000556</t>
  </si>
  <si>
    <t>21:0148:000470</t>
  </si>
  <si>
    <t>21:0148:000470:0001:0001:00</t>
  </si>
  <si>
    <t>052C  :793269:00:------:--</t>
  </si>
  <si>
    <t>21:0450:000557</t>
  </si>
  <si>
    <t>21:0148:000471</t>
  </si>
  <si>
    <t>21:0148:000471:0001:0001:00</t>
  </si>
  <si>
    <t>052C  :793270:00:------:--</t>
  </si>
  <si>
    <t>21:0450:000558</t>
  </si>
  <si>
    <t>21:0148:000472</t>
  </si>
  <si>
    <t>21:0148:000472:0001:0001:00</t>
  </si>
  <si>
    <t>052C  :793271:00:------:--</t>
  </si>
  <si>
    <t>21:0450:000559</t>
  </si>
  <si>
    <t>21:0148:000473</t>
  </si>
  <si>
    <t>21:0148:000473:0001:0001:00</t>
  </si>
  <si>
    <t>052C  :793272:00:------:--</t>
  </si>
  <si>
    <t>21:0450:000560</t>
  </si>
  <si>
    <t>21:0148:000474</t>
  </si>
  <si>
    <t>21:0148:000474:0001:0001:00</t>
  </si>
  <si>
    <t>052C  :793273:00:------:--</t>
  </si>
  <si>
    <t>21:0450:000561</t>
  </si>
  <si>
    <t>21:0148:000475</t>
  </si>
  <si>
    <t>21:0148:000475:0001:0001:00</t>
  </si>
  <si>
    <t>052C  :793274:00:------:--</t>
  </si>
  <si>
    <t>21:0450:000562</t>
  </si>
  <si>
    <t>21:0148:000476</t>
  </si>
  <si>
    <t>21:0148:000476:0001:0001:00</t>
  </si>
  <si>
    <t>052C  :793275:00:------:--</t>
  </si>
  <si>
    <t>21:0450:000563</t>
  </si>
  <si>
    <t>21:0148:000477</t>
  </si>
  <si>
    <t>21:0148:000477:0001:0001:00</t>
  </si>
  <si>
    <t>052C  :793276:00:------:--</t>
  </si>
  <si>
    <t>21:0450:000564</t>
  </si>
  <si>
    <t>21:0148:000478</t>
  </si>
  <si>
    <t>21:0148:000478:0001:0001:00</t>
  </si>
  <si>
    <t>052C  :793277:00:------:--</t>
  </si>
  <si>
    <t>21:0450:000565</t>
  </si>
  <si>
    <t>21:0148:000479</t>
  </si>
  <si>
    <t>21:0148:000479:0001:0001:00</t>
  </si>
  <si>
    <t>052C  :793278:00:------:--</t>
  </si>
  <si>
    <t>21:0450:000566</t>
  </si>
  <si>
    <t>21:0148:000480</t>
  </si>
  <si>
    <t>21:0148:000480:0001:0001:00</t>
  </si>
  <si>
    <t>052C  :793279:9U:------:--</t>
  </si>
  <si>
    <t>21:0450:000567</t>
  </si>
  <si>
    <t>052C  :793280:00:------:--</t>
  </si>
  <si>
    <t>21:0450:000568</t>
  </si>
  <si>
    <t>21:0148:000481</t>
  </si>
  <si>
    <t>21:0148:000481:0001:0001:00</t>
  </si>
  <si>
    <t>052C  :793281:80:793287:20</t>
  </si>
  <si>
    <t>21:0450:000569</t>
  </si>
  <si>
    <t>21:0148:000486</t>
  </si>
  <si>
    <t>21:0148:000486:0002:0001:02</t>
  </si>
  <si>
    <t>052C  :793282:00:------:--</t>
  </si>
  <si>
    <t>21:0450:000570</t>
  </si>
  <si>
    <t>21:0148:000482</t>
  </si>
  <si>
    <t>21:0148:000482:0001:0001:00</t>
  </si>
  <si>
    <t>052C  :793283:00:------:--</t>
  </si>
  <si>
    <t>21:0450:000571</t>
  </si>
  <si>
    <t>21:0148:000483</t>
  </si>
  <si>
    <t>21:0148:000483:0001:0001:00</t>
  </si>
  <si>
    <t>052C  :793284:00:------:--</t>
  </si>
  <si>
    <t>21:0450:000572</t>
  </si>
  <si>
    <t>21:0148:000484</t>
  </si>
  <si>
    <t>21:0148:000484:0001:0001:00</t>
  </si>
  <si>
    <t>052C  :793285:70:793286:10</t>
  </si>
  <si>
    <t>21:0450:000573</t>
  </si>
  <si>
    <t>21:0148:000485</t>
  </si>
  <si>
    <t>21:0148:000485:0001:0001:00</t>
  </si>
  <si>
    <t>052C  :793286:10:------:--</t>
  </si>
  <si>
    <t>21:0450:000574</t>
  </si>
  <si>
    <t>21:0148:000486:0001:0001:00</t>
  </si>
  <si>
    <t>052C  :793287:20:793286:10</t>
  </si>
  <si>
    <t>21:0450:000575</t>
  </si>
  <si>
    <t>21:0148:000486:0002:0001:01</t>
  </si>
  <si>
    <t>052C  :793288:00:------:--</t>
  </si>
  <si>
    <t>21:0450:000576</t>
  </si>
  <si>
    <t>21:0148:000487</t>
  </si>
  <si>
    <t>21:0148:000487:0001:0001:00</t>
  </si>
  <si>
    <t>052C  :793289:00:------:--</t>
  </si>
  <si>
    <t>21:0450:000577</t>
  </si>
  <si>
    <t>21:0148:000488</t>
  </si>
  <si>
    <t>21:0148:000488:0001:0001:00</t>
  </si>
  <si>
    <t>052C  :793290:00:------:--</t>
  </si>
  <si>
    <t>21:0450:000578</t>
  </si>
  <si>
    <t>21:0148:000489</t>
  </si>
  <si>
    <t>21:0148:000489:0001:0001:00</t>
  </si>
  <si>
    <t>052C  :793291:00:------:--</t>
  </si>
  <si>
    <t>21:0450:000579</t>
  </si>
  <si>
    <t>21:0148:000490</t>
  </si>
  <si>
    <t>21:0148:000490:0001:0001:00</t>
  </si>
  <si>
    <t>052C  :793292:9F:------:--</t>
  </si>
  <si>
    <t>21:0450:000580</t>
  </si>
  <si>
    <t>052C  :793293:00:------:--</t>
  </si>
  <si>
    <t>21:0450:000581</t>
  </si>
  <si>
    <t>21:0148:000491</t>
  </si>
  <si>
    <t>21:0148:000491:0001:0001:00</t>
  </si>
  <si>
    <t>052C  :793294:00:------:--</t>
  </si>
  <si>
    <t>21:0450:000582</t>
  </si>
  <si>
    <t>21:0148:000492</t>
  </si>
  <si>
    <t>21:0148:000492:0001:0001:00</t>
  </si>
  <si>
    <t>052C  :793295:00:------:--</t>
  </si>
  <si>
    <t>21:0450:000583</t>
  </si>
  <si>
    <t>21:0148:000493</t>
  </si>
  <si>
    <t>21:0148:000493:0001:0001:00</t>
  </si>
  <si>
    <t>052C  :793296:00:------:--</t>
  </si>
  <si>
    <t>21:0450:000584</t>
  </si>
  <si>
    <t>21:0148:000494</t>
  </si>
  <si>
    <t>21:0148:000494:0001:0001:00</t>
  </si>
  <si>
    <t>052C  :793297:00:------:--</t>
  </si>
  <si>
    <t>21:0450:000585</t>
  </si>
  <si>
    <t>21:0148:000495</t>
  </si>
  <si>
    <t>21:0148:000495:0001:0001:00</t>
  </si>
  <si>
    <t>052C  :793298:00:------:--</t>
  </si>
  <si>
    <t>21:0450:000586</t>
  </si>
  <si>
    <t>21:0148:000496</t>
  </si>
  <si>
    <t>21:0148:000496:0001:0001:00</t>
  </si>
  <si>
    <t>052C  :793299:00:------:--</t>
  </si>
  <si>
    <t>21:0450:000587</t>
  </si>
  <si>
    <t>21:0148:000497</t>
  </si>
  <si>
    <t>21:0148:000497:0001:0001:00</t>
  </si>
  <si>
    <t>052C  :793300:00:------:--</t>
  </si>
  <si>
    <t>21:0450:000588</t>
  </si>
  <si>
    <t>21:0148:000498</t>
  </si>
  <si>
    <t>21:0148:000498:0001:0001:00</t>
  </si>
  <si>
    <t>052C  :793301:80:793308:10</t>
  </si>
  <si>
    <t>21:0450:000589</t>
  </si>
  <si>
    <t>21:0148:000505</t>
  </si>
  <si>
    <t>21:0148:000505:0001:0001:02</t>
  </si>
  <si>
    <t>052C  :793302:00:------:--</t>
  </si>
  <si>
    <t>21:0450:000590</t>
  </si>
  <si>
    <t>21:0148:000499</t>
  </si>
  <si>
    <t>21:0148:000499:0001:0001:00</t>
  </si>
  <si>
    <t>052C  :793303:00:------:--</t>
  </si>
  <si>
    <t>21:0450:000591</t>
  </si>
  <si>
    <t>21:0148:000500</t>
  </si>
  <si>
    <t>21:0148:000500:0001:0001:00</t>
  </si>
  <si>
    <t>052C  :793304:00:------:--</t>
  </si>
  <si>
    <t>21:0450:000592</t>
  </si>
  <si>
    <t>21:0148:000501</t>
  </si>
  <si>
    <t>21:0148:000501:0001:0001:00</t>
  </si>
  <si>
    <t>052C  :793305:00:------:--</t>
  </si>
  <si>
    <t>21:0450:000593</t>
  </si>
  <si>
    <t>21:0148:000502</t>
  </si>
  <si>
    <t>21:0148:000502:0001:0001:00</t>
  </si>
  <si>
    <t>052C  :793306:00:------:--</t>
  </si>
  <si>
    <t>21:0450:000594</t>
  </si>
  <si>
    <t>21:0148:000503</t>
  </si>
  <si>
    <t>21:0148:000503:0001:0001:00</t>
  </si>
  <si>
    <t>052C  :793307:70:793308:10</t>
  </si>
  <si>
    <t>21:0450:000595</t>
  </si>
  <si>
    <t>21:0148:000504</t>
  </si>
  <si>
    <t>21:0148:000504:0001:0001:00</t>
  </si>
  <si>
    <t>052C  :793308:10:------:--</t>
  </si>
  <si>
    <t>21:0450:000596</t>
  </si>
  <si>
    <t>21:0148:000505:0001:0001:01</t>
  </si>
  <si>
    <t>052C  :793309:20:793308:10</t>
  </si>
  <si>
    <t>21:0450:000597</t>
  </si>
  <si>
    <t>21:0148:000505:0002:0001:00</t>
  </si>
  <si>
    <t>052C  :793310:00:------:--</t>
  </si>
  <si>
    <t>21:0450:000598</t>
  </si>
  <si>
    <t>21:0148:000506</t>
  </si>
  <si>
    <t>21:0148:000506:0001:0001:00</t>
  </si>
  <si>
    <t>052C  :793311:00:------:--</t>
  </si>
  <si>
    <t>21:0450:000599</t>
  </si>
  <si>
    <t>21:0148:000507</t>
  </si>
  <si>
    <t>21:0148:000507:0001:0001:00</t>
  </si>
  <si>
    <t>052C  :793312:00:------:--</t>
  </si>
  <si>
    <t>21:0450:000600</t>
  </si>
  <si>
    <t>21:0148:000508</t>
  </si>
  <si>
    <t>21:0148:000508:0001:0001:00</t>
  </si>
  <si>
    <t>052C  :793313:00:------:--</t>
  </si>
  <si>
    <t>21:0450:000601</t>
  </si>
  <si>
    <t>21:0148:000509</t>
  </si>
  <si>
    <t>21:0148:000509:0001:0001:00</t>
  </si>
  <si>
    <t>052C  :793314:00:------:--</t>
  </si>
  <si>
    <t>21:0450:000602</t>
  </si>
  <si>
    <t>21:0148:000510</t>
  </si>
  <si>
    <t>21:0148:000510:0001:0001:00</t>
  </si>
  <si>
    <t>052C  :793315:9U:------:--</t>
  </si>
  <si>
    <t>21:0450:000603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</si>
</sst>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6937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25" width="14.7109375" customWidth="1"/>
  </cols>
  <sheetData>
    <row r="1" spans="1:25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</row>
    <row r="2" spans="1:25" hidden="1" x14ac:dyDescent="0.25">
      <c r="A2" t="s">
        <v>25</v>
      </c>
      <c r="B2" t="s">
        <v>26</v>
      </c>
      <c r="C2" s="1" t="str">
        <f t="shared" ref="C2:C65" si="0">HYPERLINK("http://geochem.nrcan.gc.ca/cdogs/content/bdl/bdl210395_e.htm", "21:0395")</f>
        <v>21:0395</v>
      </c>
      <c r="D2" s="1" t="str">
        <f t="shared" ref="D2:D16" si="1">HYPERLINK("http://geochem.nrcan.gc.ca/cdogs/content/svy/svy210132_e.htm", "21:0132")</f>
        <v>21:0132</v>
      </c>
      <c r="E2" t="s">
        <v>27</v>
      </c>
      <c r="F2" t="s">
        <v>28</v>
      </c>
      <c r="H2">
        <v>46.891702100000003</v>
      </c>
      <c r="I2">
        <v>-84.191012999999998</v>
      </c>
      <c r="J2" s="1" t="str">
        <f t="shared" ref="J2:J16" si="2">HYPERLINK("http://geochem.nrcan.gc.ca/cdogs/content/kwd/kwd020027_e.htm", "NGR lake sediment grab sample")</f>
        <v>NGR lake sediment grab sample</v>
      </c>
      <c r="K2" s="1" t="str">
        <f t="shared" ref="K2:K16" si="3">HYPERLINK("http://geochem.nrcan.gc.ca/cdogs/content/kwd/kwd080006_e.htm", "&lt;177 micron (NGR)")</f>
        <v>&lt;177 micron (NGR)</v>
      </c>
      <c r="L2">
        <v>1</v>
      </c>
      <c r="M2" t="s">
        <v>29</v>
      </c>
      <c r="N2">
        <v>1</v>
      </c>
      <c r="O2">
        <v>56</v>
      </c>
      <c r="P2">
        <v>24</v>
      </c>
      <c r="Q2">
        <v>5</v>
      </c>
      <c r="R2">
        <v>13</v>
      </c>
      <c r="S2">
        <v>3</v>
      </c>
      <c r="T2">
        <v>0.1</v>
      </c>
      <c r="U2">
        <v>30</v>
      </c>
      <c r="V2">
        <v>0.35</v>
      </c>
      <c r="W2">
        <v>0.5</v>
      </c>
      <c r="X2">
        <v>1</v>
      </c>
      <c r="Y2">
        <v>29.4</v>
      </c>
    </row>
    <row r="3" spans="1:25" hidden="1" x14ac:dyDescent="0.25">
      <c r="A3" t="s">
        <v>30</v>
      </c>
      <c r="B3" t="s">
        <v>31</v>
      </c>
      <c r="C3" s="1" t="str">
        <f t="shared" si="0"/>
        <v>21:0395</v>
      </c>
      <c r="D3" s="1" t="str">
        <f t="shared" si="1"/>
        <v>21:0132</v>
      </c>
      <c r="E3" t="s">
        <v>32</v>
      </c>
      <c r="F3" t="s">
        <v>33</v>
      </c>
      <c r="H3">
        <v>46.968131100000001</v>
      </c>
      <c r="I3">
        <v>-84.240740200000005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34</v>
      </c>
      <c r="N3">
        <v>2</v>
      </c>
      <c r="O3">
        <v>92</v>
      </c>
      <c r="P3">
        <v>34</v>
      </c>
      <c r="Q3">
        <v>3</v>
      </c>
      <c r="R3">
        <v>13</v>
      </c>
      <c r="S3">
        <v>6</v>
      </c>
      <c r="T3">
        <v>0.1</v>
      </c>
      <c r="U3">
        <v>60</v>
      </c>
      <c r="V3">
        <v>0.35</v>
      </c>
      <c r="W3">
        <v>0.5</v>
      </c>
      <c r="X3">
        <v>1</v>
      </c>
      <c r="Y3">
        <v>51.6</v>
      </c>
    </row>
    <row r="4" spans="1:25" hidden="1" x14ac:dyDescent="0.25">
      <c r="A4" t="s">
        <v>35</v>
      </c>
      <c r="B4" t="s">
        <v>36</v>
      </c>
      <c r="C4" s="1" t="str">
        <f t="shared" si="0"/>
        <v>21:0395</v>
      </c>
      <c r="D4" s="1" t="str">
        <f t="shared" si="1"/>
        <v>21:0132</v>
      </c>
      <c r="E4" t="s">
        <v>37</v>
      </c>
      <c r="F4" t="s">
        <v>38</v>
      </c>
      <c r="H4">
        <v>46.9549716</v>
      </c>
      <c r="I4">
        <v>-84.206903499999996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39</v>
      </c>
      <c r="N4">
        <v>3</v>
      </c>
      <c r="O4">
        <v>200</v>
      </c>
      <c r="P4">
        <v>42</v>
      </c>
      <c r="Q4">
        <v>3</v>
      </c>
      <c r="R4">
        <v>10</v>
      </c>
      <c r="S4">
        <v>7</v>
      </c>
      <c r="T4">
        <v>0.1</v>
      </c>
      <c r="U4">
        <v>320</v>
      </c>
      <c r="V4">
        <v>1.05</v>
      </c>
      <c r="W4">
        <v>0.5</v>
      </c>
      <c r="X4">
        <v>1</v>
      </c>
      <c r="Y4">
        <v>52</v>
      </c>
    </row>
    <row r="5" spans="1:25" hidden="1" x14ac:dyDescent="0.25">
      <c r="A5" t="s">
        <v>40</v>
      </c>
      <c r="B5" t="s">
        <v>41</v>
      </c>
      <c r="C5" s="1" t="str">
        <f t="shared" si="0"/>
        <v>21:0395</v>
      </c>
      <c r="D5" s="1" t="str">
        <f t="shared" si="1"/>
        <v>21:0132</v>
      </c>
      <c r="E5" t="s">
        <v>42</v>
      </c>
      <c r="F5" t="s">
        <v>43</v>
      </c>
      <c r="H5">
        <v>46.924088900000001</v>
      </c>
      <c r="I5">
        <v>-84.195295900000005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44</v>
      </c>
      <c r="N5">
        <v>4</v>
      </c>
      <c r="O5">
        <v>174</v>
      </c>
      <c r="P5">
        <v>36</v>
      </c>
      <c r="Q5">
        <v>9</v>
      </c>
      <c r="R5">
        <v>14</v>
      </c>
      <c r="S5">
        <v>19</v>
      </c>
      <c r="T5">
        <v>0.1</v>
      </c>
      <c r="U5">
        <v>2400</v>
      </c>
      <c r="V5">
        <v>3.65</v>
      </c>
      <c r="W5">
        <v>1</v>
      </c>
      <c r="X5">
        <v>1</v>
      </c>
      <c r="Y5">
        <v>23.6</v>
      </c>
    </row>
    <row r="6" spans="1:25" hidden="1" x14ac:dyDescent="0.25">
      <c r="A6" t="s">
        <v>45</v>
      </c>
      <c r="B6" t="s">
        <v>46</v>
      </c>
      <c r="C6" s="1" t="str">
        <f t="shared" si="0"/>
        <v>21:0395</v>
      </c>
      <c r="D6" s="1" t="str">
        <f t="shared" si="1"/>
        <v>21:0132</v>
      </c>
      <c r="E6" t="s">
        <v>47</v>
      </c>
      <c r="F6" t="s">
        <v>48</v>
      </c>
      <c r="H6">
        <v>46.895325200000002</v>
      </c>
      <c r="I6">
        <v>-84.202245399999995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49</v>
      </c>
      <c r="N6">
        <v>5</v>
      </c>
      <c r="O6">
        <v>160</v>
      </c>
      <c r="P6">
        <v>32</v>
      </c>
      <c r="Q6">
        <v>23</v>
      </c>
      <c r="R6">
        <v>10</v>
      </c>
      <c r="S6">
        <v>4</v>
      </c>
      <c r="T6">
        <v>0.1</v>
      </c>
      <c r="U6">
        <v>110</v>
      </c>
      <c r="V6">
        <v>0.9</v>
      </c>
      <c r="W6">
        <v>0.5</v>
      </c>
      <c r="X6">
        <v>1</v>
      </c>
      <c r="Y6">
        <v>51.8</v>
      </c>
    </row>
    <row r="7" spans="1:25" hidden="1" x14ac:dyDescent="0.25">
      <c r="A7" t="s">
        <v>50</v>
      </c>
      <c r="B7" t="s">
        <v>51</v>
      </c>
      <c r="C7" s="1" t="str">
        <f t="shared" si="0"/>
        <v>21:0395</v>
      </c>
      <c r="D7" s="1" t="str">
        <f t="shared" si="1"/>
        <v>21:0132</v>
      </c>
      <c r="E7" t="s">
        <v>27</v>
      </c>
      <c r="F7" t="s">
        <v>52</v>
      </c>
      <c r="H7">
        <v>46.891702100000003</v>
      </c>
      <c r="I7">
        <v>-84.191012999999998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53</v>
      </c>
      <c r="N7">
        <v>6</v>
      </c>
      <c r="O7">
        <v>42</v>
      </c>
      <c r="P7">
        <v>24</v>
      </c>
      <c r="Q7">
        <v>6</v>
      </c>
      <c r="R7">
        <v>11</v>
      </c>
      <c r="S7">
        <v>1</v>
      </c>
      <c r="T7">
        <v>0.1</v>
      </c>
      <c r="U7">
        <v>20</v>
      </c>
      <c r="V7">
        <v>0.3</v>
      </c>
      <c r="W7">
        <v>0.5</v>
      </c>
      <c r="X7">
        <v>1</v>
      </c>
      <c r="Y7">
        <v>24.8</v>
      </c>
    </row>
    <row r="8" spans="1:25" hidden="1" x14ac:dyDescent="0.25">
      <c r="A8" t="s">
        <v>54</v>
      </c>
      <c r="B8" t="s">
        <v>55</v>
      </c>
      <c r="C8" s="1" t="str">
        <f t="shared" si="0"/>
        <v>21:0395</v>
      </c>
      <c r="D8" s="1" t="str">
        <f t="shared" si="1"/>
        <v>21:0132</v>
      </c>
      <c r="E8" t="s">
        <v>27</v>
      </c>
      <c r="F8" t="s">
        <v>56</v>
      </c>
      <c r="H8">
        <v>46.891702100000003</v>
      </c>
      <c r="I8">
        <v>-84.191012999999998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57</v>
      </c>
      <c r="N8">
        <v>7</v>
      </c>
      <c r="O8">
        <v>52</v>
      </c>
      <c r="P8">
        <v>24</v>
      </c>
      <c r="Q8">
        <v>5</v>
      </c>
      <c r="R8">
        <v>13</v>
      </c>
      <c r="S8">
        <v>1</v>
      </c>
      <c r="T8">
        <v>0.1</v>
      </c>
      <c r="U8">
        <v>30</v>
      </c>
      <c r="V8">
        <v>0.35</v>
      </c>
      <c r="W8">
        <v>0.5</v>
      </c>
      <c r="X8">
        <v>1</v>
      </c>
      <c r="Y8">
        <v>29.4</v>
      </c>
    </row>
    <row r="9" spans="1:25" hidden="1" x14ac:dyDescent="0.25">
      <c r="A9" t="s">
        <v>58</v>
      </c>
      <c r="B9" t="s">
        <v>59</v>
      </c>
      <c r="C9" s="1" t="str">
        <f t="shared" si="0"/>
        <v>21:0395</v>
      </c>
      <c r="D9" s="1" t="str">
        <f t="shared" si="1"/>
        <v>21:0132</v>
      </c>
      <c r="E9" t="s">
        <v>60</v>
      </c>
      <c r="F9" t="s">
        <v>61</v>
      </c>
      <c r="H9">
        <v>46.8801117</v>
      </c>
      <c r="I9">
        <v>-84.196566399999995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62</v>
      </c>
      <c r="N9">
        <v>8</v>
      </c>
      <c r="O9">
        <v>168</v>
      </c>
      <c r="P9">
        <v>22</v>
      </c>
      <c r="Q9">
        <v>7</v>
      </c>
      <c r="R9">
        <v>15</v>
      </c>
      <c r="S9">
        <v>9</v>
      </c>
      <c r="T9">
        <v>0.1</v>
      </c>
      <c r="U9">
        <v>290</v>
      </c>
      <c r="V9">
        <v>1.65</v>
      </c>
      <c r="W9">
        <v>0.5</v>
      </c>
      <c r="X9">
        <v>1</v>
      </c>
      <c r="Y9">
        <v>22.2</v>
      </c>
    </row>
    <row r="10" spans="1:25" hidden="1" x14ac:dyDescent="0.25">
      <c r="A10" t="s">
        <v>63</v>
      </c>
      <c r="B10" t="s">
        <v>64</v>
      </c>
      <c r="C10" s="1" t="str">
        <f t="shared" si="0"/>
        <v>21:0395</v>
      </c>
      <c r="D10" s="1" t="str">
        <f t="shared" si="1"/>
        <v>21:0132</v>
      </c>
      <c r="E10" t="s">
        <v>65</v>
      </c>
      <c r="F10" t="s">
        <v>66</v>
      </c>
      <c r="H10">
        <v>46.846249100000001</v>
      </c>
      <c r="I10">
        <v>-84.179494700000006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67</v>
      </c>
      <c r="N10">
        <v>9</v>
      </c>
      <c r="O10">
        <v>48</v>
      </c>
      <c r="P10">
        <v>14</v>
      </c>
      <c r="Q10">
        <v>7</v>
      </c>
      <c r="R10">
        <v>7</v>
      </c>
      <c r="S10">
        <v>3</v>
      </c>
      <c r="T10">
        <v>0.1</v>
      </c>
      <c r="U10">
        <v>60</v>
      </c>
      <c r="V10">
        <v>0.55000000000000004</v>
      </c>
      <c r="W10">
        <v>0.5</v>
      </c>
      <c r="X10">
        <v>1</v>
      </c>
      <c r="Y10">
        <v>24.6</v>
      </c>
    </row>
    <row r="11" spans="1:25" hidden="1" x14ac:dyDescent="0.25">
      <c r="A11" t="s">
        <v>68</v>
      </c>
      <c r="B11" t="s">
        <v>69</v>
      </c>
      <c r="C11" s="1" t="str">
        <f t="shared" si="0"/>
        <v>21:0395</v>
      </c>
      <c r="D11" s="1" t="str">
        <f t="shared" si="1"/>
        <v>21:0132</v>
      </c>
      <c r="E11" t="s">
        <v>70</v>
      </c>
      <c r="F11" t="s">
        <v>71</v>
      </c>
      <c r="H11">
        <v>46.816952200000003</v>
      </c>
      <c r="I11">
        <v>-84.213159099999999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72</v>
      </c>
      <c r="N11">
        <v>10</v>
      </c>
      <c r="O11">
        <v>106</v>
      </c>
      <c r="P11">
        <v>24</v>
      </c>
      <c r="Q11">
        <v>18</v>
      </c>
      <c r="R11">
        <v>12</v>
      </c>
      <c r="S11">
        <v>9</v>
      </c>
      <c r="T11">
        <v>0.1</v>
      </c>
      <c r="U11">
        <v>265</v>
      </c>
      <c r="V11">
        <v>1.45</v>
      </c>
      <c r="W11">
        <v>1</v>
      </c>
      <c r="X11">
        <v>1</v>
      </c>
      <c r="Y11">
        <v>21.4</v>
      </c>
    </row>
    <row r="12" spans="1:25" hidden="1" x14ac:dyDescent="0.25">
      <c r="A12" t="s">
        <v>73</v>
      </c>
      <c r="B12" t="s">
        <v>74</v>
      </c>
      <c r="C12" s="1" t="str">
        <f t="shared" si="0"/>
        <v>21:0395</v>
      </c>
      <c r="D12" s="1" t="str">
        <f t="shared" si="1"/>
        <v>21:0132</v>
      </c>
      <c r="E12" t="s">
        <v>75</v>
      </c>
      <c r="F12" t="s">
        <v>76</v>
      </c>
      <c r="H12">
        <v>46.769751999999997</v>
      </c>
      <c r="I12">
        <v>-84.221817900000005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77</v>
      </c>
      <c r="N12">
        <v>11</v>
      </c>
      <c r="O12">
        <v>124</v>
      </c>
      <c r="P12">
        <v>72</v>
      </c>
      <c r="Q12">
        <v>4</v>
      </c>
      <c r="R12">
        <v>12</v>
      </c>
      <c r="S12">
        <v>8</v>
      </c>
      <c r="T12">
        <v>0.1</v>
      </c>
      <c r="U12">
        <v>175</v>
      </c>
      <c r="V12">
        <v>0.85</v>
      </c>
      <c r="W12">
        <v>0.5</v>
      </c>
      <c r="X12">
        <v>1</v>
      </c>
      <c r="Y12">
        <v>43.2</v>
      </c>
    </row>
    <row r="13" spans="1:25" hidden="1" x14ac:dyDescent="0.25">
      <c r="A13" t="s">
        <v>78</v>
      </c>
      <c r="B13" t="s">
        <v>79</v>
      </c>
      <c r="C13" s="1" t="str">
        <f t="shared" si="0"/>
        <v>21:0395</v>
      </c>
      <c r="D13" s="1" t="str">
        <f t="shared" si="1"/>
        <v>21:0132</v>
      </c>
      <c r="E13" t="s">
        <v>80</v>
      </c>
      <c r="F13" t="s">
        <v>81</v>
      </c>
      <c r="H13">
        <v>46.697325900000003</v>
      </c>
      <c r="I13">
        <v>-84.171725100000003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82</v>
      </c>
      <c r="N13">
        <v>12</v>
      </c>
      <c r="O13">
        <v>156</v>
      </c>
      <c r="P13">
        <v>24</v>
      </c>
      <c r="Q13">
        <v>6</v>
      </c>
      <c r="R13">
        <v>10</v>
      </c>
      <c r="S13">
        <v>8</v>
      </c>
      <c r="T13">
        <v>0.1</v>
      </c>
      <c r="U13">
        <v>70</v>
      </c>
      <c r="V13">
        <v>0.4</v>
      </c>
      <c r="W13">
        <v>0.5</v>
      </c>
      <c r="X13">
        <v>1</v>
      </c>
      <c r="Y13">
        <v>48.6</v>
      </c>
    </row>
    <row r="14" spans="1:25" hidden="1" x14ac:dyDescent="0.25">
      <c r="A14" t="s">
        <v>83</v>
      </c>
      <c r="B14" t="s">
        <v>84</v>
      </c>
      <c r="C14" s="1" t="str">
        <f t="shared" si="0"/>
        <v>21:0395</v>
      </c>
      <c r="D14" s="1" t="str">
        <f t="shared" si="1"/>
        <v>21:0132</v>
      </c>
      <c r="E14" t="s">
        <v>85</v>
      </c>
      <c r="F14" t="s">
        <v>86</v>
      </c>
      <c r="H14">
        <v>46.663445500000002</v>
      </c>
      <c r="I14">
        <v>-84.214056600000006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87</v>
      </c>
      <c r="N14">
        <v>13</v>
      </c>
      <c r="O14">
        <v>154</v>
      </c>
      <c r="P14">
        <v>56</v>
      </c>
      <c r="Q14">
        <v>13</v>
      </c>
      <c r="R14">
        <v>13</v>
      </c>
      <c r="S14">
        <v>6</v>
      </c>
      <c r="T14">
        <v>0.1</v>
      </c>
      <c r="U14">
        <v>140</v>
      </c>
      <c r="V14">
        <v>1</v>
      </c>
      <c r="W14">
        <v>0.5</v>
      </c>
      <c r="X14">
        <v>1</v>
      </c>
      <c r="Y14">
        <v>43.6</v>
      </c>
    </row>
    <row r="15" spans="1:25" hidden="1" x14ac:dyDescent="0.25">
      <c r="A15" t="s">
        <v>88</v>
      </c>
      <c r="B15" t="s">
        <v>89</v>
      </c>
      <c r="C15" s="1" t="str">
        <f t="shared" si="0"/>
        <v>21:0395</v>
      </c>
      <c r="D15" s="1" t="str">
        <f t="shared" si="1"/>
        <v>21:0132</v>
      </c>
      <c r="E15" t="s">
        <v>90</v>
      </c>
      <c r="F15" t="s">
        <v>91</v>
      </c>
      <c r="H15">
        <v>46.625617099999999</v>
      </c>
      <c r="I15">
        <v>-84.251543600000005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92</v>
      </c>
      <c r="N15">
        <v>14</v>
      </c>
      <c r="O15">
        <v>305</v>
      </c>
      <c r="P15">
        <v>44</v>
      </c>
      <c r="Q15">
        <v>19</v>
      </c>
      <c r="R15">
        <v>21</v>
      </c>
      <c r="S15">
        <v>38</v>
      </c>
      <c r="T15">
        <v>0.1</v>
      </c>
      <c r="U15">
        <v>2450</v>
      </c>
      <c r="V15">
        <v>3.75</v>
      </c>
      <c r="W15">
        <v>1</v>
      </c>
      <c r="X15">
        <v>1</v>
      </c>
      <c r="Y15">
        <v>36.799999999999997</v>
      </c>
    </row>
    <row r="16" spans="1:25" hidden="1" x14ac:dyDescent="0.25">
      <c r="A16" t="s">
        <v>93</v>
      </c>
      <c r="B16" t="s">
        <v>94</v>
      </c>
      <c r="C16" s="1" t="str">
        <f t="shared" si="0"/>
        <v>21:0395</v>
      </c>
      <c r="D16" s="1" t="str">
        <f t="shared" si="1"/>
        <v>21:0132</v>
      </c>
      <c r="E16" t="s">
        <v>95</v>
      </c>
      <c r="F16" t="s">
        <v>96</v>
      </c>
      <c r="H16">
        <v>46.5456456</v>
      </c>
      <c r="I16">
        <v>-84.100129899999999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97</v>
      </c>
      <c r="N16">
        <v>15</v>
      </c>
      <c r="O16">
        <v>114</v>
      </c>
      <c r="P16">
        <v>32</v>
      </c>
      <c r="Q16">
        <v>3</v>
      </c>
      <c r="R16">
        <v>13</v>
      </c>
      <c r="S16">
        <v>10</v>
      </c>
      <c r="T16">
        <v>0.1</v>
      </c>
      <c r="U16">
        <v>315</v>
      </c>
      <c r="V16">
        <v>1.1000000000000001</v>
      </c>
      <c r="W16">
        <v>0.5</v>
      </c>
      <c r="X16">
        <v>1</v>
      </c>
      <c r="Y16">
        <v>34.6</v>
      </c>
    </row>
    <row r="17" spans="1:25" hidden="1" x14ac:dyDescent="0.25">
      <c r="A17" t="s">
        <v>98</v>
      </c>
      <c r="B17" t="s">
        <v>99</v>
      </c>
      <c r="C17" s="1" t="str">
        <f t="shared" si="0"/>
        <v>21:0395</v>
      </c>
      <c r="D17" s="1" t="str">
        <f>HYPERLINK("http://geochem.nrcan.gc.ca/cdogs/content/svy/svy_e.htm", "")</f>
        <v/>
      </c>
      <c r="G17" s="1" t="str">
        <f>HYPERLINK("http://geochem.nrcan.gc.ca/cdogs/content/cr_/cr_00034_e.htm", "34")</f>
        <v>34</v>
      </c>
      <c r="J17" t="s">
        <v>100</v>
      </c>
      <c r="K17" t="s">
        <v>101</v>
      </c>
      <c r="L17">
        <v>1</v>
      </c>
      <c r="M17" t="s">
        <v>102</v>
      </c>
      <c r="N17">
        <v>16</v>
      </c>
      <c r="O17">
        <v>92</v>
      </c>
      <c r="P17">
        <v>48</v>
      </c>
      <c r="Q17">
        <v>18</v>
      </c>
      <c r="R17">
        <v>19</v>
      </c>
      <c r="S17">
        <v>12</v>
      </c>
      <c r="T17">
        <v>0.1</v>
      </c>
      <c r="U17">
        <v>900</v>
      </c>
      <c r="V17">
        <v>2.7</v>
      </c>
      <c r="W17">
        <v>25</v>
      </c>
      <c r="X17">
        <v>3</v>
      </c>
      <c r="Y17">
        <v>16</v>
      </c>
    </row>
    <row r="18" spans="1:25" hidden="1" x14ac:dyDescent="0.25">
      <c r="A18" t="s">
        <v>103</v>
      </c>
      <c r="B18" t="s">
        <v>104</v>
      </c>
      <c r="C18" s="1" t="str">
        <f t="shared" si="0"/>
        <v>21:0395</v>
      </c>
      <c r="D18" s="1" t="str">
        <f t="shared" ref="D18:D40" si="4">HYPERLINK("http://geochem.nrcan.gc.ca/cdogs/content/svy/svy210132_e.htm", "21:0132")</f>
        <v>21:0132</v>
      </c>
      <c r="E18" t="s">
        <v>105</v>
      </c>
      <c r="F18" t="s">
        <v>106</v>
      </c>
      <c r="H18">
        <v>46.537880299999998</v>
      </c>
      <c r="I18">
        <v>-84.074772800000005</v>
      </c>
      <c r="J18" s="1" t="str">
        <f t="shared" ref="J18:J40" si="5">HYPERLINK("http://geochem.nrcan.gc.ca/cdogs/content/kwd/kwd020027_e.htm", "NGR lake sediment grab sample")</f>
        <v>NGR lake sediment grab sample</v>
      </c>
      <c r="K18" s="1" t="str">
        <f t="shared" ref="K18:K40" si="6">HYPERLINK("http://geochem.nrcan.gc.ca/cdogs/content/kwd/kwd080006_e.htm", "&lt;177 micron (NGR)")</f>
        <v>&lt;177 micron (NGR)</v>
      </c>
      <c r="L18">
        <v>1</v>
      </c>
      <c r="M18" t="s">
        <v>107</v>
      </c>
      <c r="N18">
        <v>17</v>
      </c>
      <c r="O18">
        <v>320</v>
      </c>
      <c r="P18">
        <v>38</v>
      </c>
      <c r="Q18">
        <v>3</v>
      </c>
      <c r="R18">
        <v>17</v>
      </c>
      <c r="S18">
        <v>29</v>
      </c>
      <c r="T18">
        <v>0.1</v>
      </c>
      <c r="U18">
        <v>9600</v>
      </c>
      <c r="V18">
        <v>4.7</v>
      </c>
      <c r="W18">
        <v>1</v>
      </c>
      <c r="X18">
        <v>4</v>
      </c>
      <c r="Y18">
        <v>46.4</v>
      </c>
    </row>
    <row r="19" spans="1:25" hidden="1" x14ac:dyDescent="0.25">
      <c r="A19" t="s">
        <v>108</v>
      </c>
      <c r="B19" t="s">
        <v>109</v>
      </c>
      <c r="C19" s="1" t="str">
        <f t="shared" si="0"/>
        <v>21:0395</v>
      </c>
      <c r="D19" s="1" t="str">
        <f t="shared" si="4"/>
        <v>21:0132</v>
      </c>
      <c r="E19" t="s">
        <v>110</v>
      </c>
      <c r="F19" t="s">
        <v>111</v>
      </c>
      <c r="H19">
        <v>46.554669400000002</v>
      </c>
      <c r="I19">
        <v>-84.0441383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112</v>
      </c>
      <c r="N19">
        <v>18</v>
      </c>
      <c r="O19">
        <v>94</v>
      </c>
      <c r="P19">
        <v>20</v>
      </c>
      <c r="Q19">
        <v>4</v>
      </c>
      <c r="R19">
        <v>12</v>
      </c>
      <c r="S19">
        <v>6</v>
      </c>
      <c r="T19">
        <v>0.1</v>
      </c>
      <c r="U19">
        <v>110</v>
      </c>
      <c r="V19">
        <v>0.7</v>
      </c>
      <c r="W19">
        <v>0.5</v>
      </c>
      <c r="X19">
        <v>1</v>
      </c>
      <c r="Y19">
        <v>45.6</v>
      </c>
    </row>
    <row r="20" spans="1:25" hidden="1" x14ac:dyDescent="0.25">
      <c r="A20" t="s">
        <v>113</v>
      </c>
      <c r="B20" t="s">
        <v>114</v>
      </c>
      <c r="C20" s="1" t="str">
        <f t="shared" si="0"/>
        <v>21:0395</v>
      </c>
      <c r="D20" s="1" t="str">
        <f t="shared" si="4"/>
        <v>21:0132</v>
      </c>
      <c r="E20" t="s">
        <v>115</v>
      </c>
      <c r="F20" t="s">
        <v>116</v>
      </c>
      <c r="H20">
        <v>46.544553000000001</v>
      </c>
      <c r="I20">
        <v>-84.010565799999995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117</v>
      </c>
      <c r="N20">
        <v>19</v>
      </c>
      <c r="O20">
        <v>74</v>
      </c>
      <c r="P20">
        <v>26</v>
      </c>
      <c r="Q20">
        <v>7</v>
      </c>
      <c r="R20">
        <v>26</v>
      </c>
      <c r="S20">
        <v>13</v>
      </c>
      <c r="T20">
        <v>0.1</v>
      </c>
      <c r="U20">
        <v>650</v>
      </c>
      <c r="V20">
        <v>2.65</v>
      </c>
      <c r="W20">
        <v>1</v>
      </c>
      <c r="X20">
        <v>1</v>
      </c>
      <c r="Y20">
        <v>2.4</v>
      </c>
    </row>
    <row r="21" spans="1:25" hidden="1" x14ac:dyDescent="0.25">
      <c r="A21" t="s">
        <v>118</v>
      </c>
      <c r="B21" t="s">
        <v>119</v>
      </c>
      <c r="C21" s="1" t="str">
        <f t="shared" si="0"/>
        <v>21:0395</v>
      </c>
      <c r="D21" s="1" t="str">
        <f t="shared" si="4"/>
        <v>21:0132</v>
      </c>
      <c r="E21" t="s">
        <v>120</v>
      </c>
      <c r="F21" t="s">
        <v>121</v>
      </c>
      <c r="H21">
        <v>46.584083800000002</v>
      </c>
      <c r="I21">
        <v>-84.014435300000002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122</v>
      </c>
      <c r="N21">
        <v>20</v>
      </c>
      <c r="O21">
        <v>112</v>
      </c>
      <c r="P21">
        <v>42</v>
      </c>
      <c r="Q21">
        <v>6</v>
      </c>
      <c r="R21">
        <v>18</v>
      </c>
      <c r="S21">
        <v>7</v>
      </c>
      <c r="T21">
        <v>0.1</v>
      </c>
      <c r="U21">
        <v>245</v>
      </c>
      <c r="V21">
        <v>1.4</v>
      </c>
      <c r="W21">
        <v>0.5</v>
      </c>
      <c r="X21">
        <v>1</v>
      </c>
      <c r="Y21">
        <v>32.799999999999997</v>
      </c>
    </row>
    <row r="22" spans="1:25" hidden="1" x14ac:dyDescent="0.25">
      <c r="A22" t="s">
        <v>123</v>
      </c>
      <c r="B22" t="s">
        <v>124</v>
      </c>
      <c r="C22" s="1" t="str">
        <f t="shared" si="0"/>
        <v>21:0395</v>
      </c>
      <c r="D22" s="1" t="str">
        <f t="shared" si="4"/>
        <v>21:0132</v>
      </c>
      <c r="E22" t="s">
        <v>125</v>
      </c>
      <c r="F22" t="s">
        <v>126</v>
      </c>
      <c r="H22">
        <v>46.6635518</v>
      </c>
      <c r="I22">
        <v>-84.026413000000005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29</v>
      </c>
      <c r="N22">
        <v>21</v>
      </c>
      <c r="O22">
        <v>92</v>
      </c>
      <c r="P22">
        <v>20</v>
      </c>
      <c r="Q22">
        <v>4</v>
      </c>
      <c r="R22">
        <v>13</v>
      </c>
      <c r="S22">
        <v>6</v>
      </c>
      <c r="T22">
        <v>0.1</v>
      </c>
      <c r="U22">
        <v>80</v>
      </c>
      <c r="V22">
        <v>0.6</v>
      </c>
      <c r="W22">
        <v>0.5</v>
      </c>
      <c r="X22">
        <v>1</v>
      </c>
      <c r="Y22">
        <v>53.2</v>
      </c>
    </row>
    <row r="23" spans="1:25" hidden="1" x14ac:dyDescent="0.25">
      <c r="A23" t="s">
        <v>127</v>
      </c>
      <c r="B23" t="s">
        <v>128</v>
      </c>
      <c r="C23" s="1" t="str">
        <f t="shared" si="0"/>
        <v>21:0395</v>
      </c>
      <c r="D23" s="1" t="str">
        <f t="shared" si="4"/>
        <v>21:0132</v>
      </c>
      <c r="E23" t="s">
        <v>129</v>
      </c>
      <c r="F23" t="s">
        <v>130</v>
      </c>
      <c r="H23">
        <v>46.593123499999997</v>
      </c>
      <c r="I23">
        <v>-84.014917600000004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34</v>
      </c>
      <c r="N23">
        <v>22</v>
      </c>
      <c r="O23">
        <v>130</v>
      </c>
      <c r="P23">
        <v>42</v>
      </c>
      <c r="Q23">
        <v>6</v>
      </c>
      <c r="R23">
        <v>14</v>
      </c>
      <c r="S23">
        <v>9</v>
      </c>
      <c r="T23">
        <v>0.1</v>
      </c>
      <c r="U23">
        <v>280</v>
      </c>
      <c r="V23">
        <v>1</v>
      </c>
      <c r="W23">
        <v>0.5</v>
      </c>
      <c r="X23">
        <v>1</v>
      </c>
      <c r="Y23">
        <v>38</v>
      </c>
    </row>
    <row r="24" spans="1:25" hidden="1" x14ac:dyDescent="0.25">
      <c r="A24" t="s">
        <v>131</v>
      </c>
      <c r="B24" t="s">
        <v>132</v>
      </c>
      <c r="C24" s="1" t="str">
        <f t="shared" si="0"/>
        <v>21:0395</v>
      </c>
      <c r="D24" s="1" t="str">
        <f t="shared" si="4"/>
        <v>21:0132</v>
      </c>
      <c r="E24" t="s">
        <v>133</v>
      </c>
      <c r="F24" t="s">
        <v>134</v>
      </c>
      <c r="H24">
        <v>46.633297800000001</v>
      </c>
      <c r="I24">
        <v>-84.015869199999997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39</v>
      </c>
      <c r="N24">
        <v>23</v>
      </c>
      <c r="O24">
        <v>146</v>
      </c>
      <c r="P24">
        <v>38</v>
      </c>
      <c r="Q24">
        <v>3</v>
      </c>
      <c r="R24">
        <v>13</v>
      </c>
      <c r="S24">
        <v>6</v>
      </c>
      <c r="T24">
        <v>0.1</v>
      </c>
      <c r="U24">
        <v>200</v>
      </c>
      <c r="V24">
        <v>0.65</v>
      </c>
      <c r="W24">
        <v>0.5</v>
      </c>
      <c r="X24">
        <v>1</v>
      </c>
      <c r="Y24">
        <v>53.2</v>
      </c>
    </row>
    <row r="25" spans="1:25" hidden="1" x14ac:dyDescent="0.25">
      <c r="A25" t="s">
        <v>135</v>
      </c>
      <c r="B25" t="s">
        <v>136</v>
      </c>
      <c r="C25" s="1" t="str">
        <f t="shared" si="0"/>
        <v>21:0395</v>
      </c>
      <c r="D25" s="1" t="str">
        <f t="shared" si="4"/>
        <v>21:0132</v>
      </c>
      <c r="E25" t="s">
        <v>137</v>
      </c>
      <c r="F25" t="s">
        <v>138</v>
      </c>
      <c r="H25">
        <v>46.669772899999998</v>
      </c>
      <c r="I25">
        <v>-84.026150000000001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49</v>
      </c>
      <c r="N25">
        <v>24</v>
      </c>
      <c r="O25">
        <v>108</v>
      </c>
      <c r="P25">
        <v>18</v>
      </c>
      <c r="Q25">
        <v>17</v>
      </c>
      <c r="R25">
        <v>10</v>
      </c>
      <c r="S25">
        <v>6</v>
      </c>
      <c r="T25">
        <v>0.1</v>
      </c>
      <c r="U25">
        <v>170</v>
      </c>
      <c r="V25">
        <v>1</v>
      </c>
      <c r="W25">
        <v>0.5</v>
      </c>
      <c r="X25">
        <v>1</v>
      </c>
      <c r="Y25">
        <v>31.8</v>
      </c>
    </row>
    <row r="26" spans="1:25" hidden="1" x14ac:dyDescent="0.25">
      <c r="A26" t="s">
        <v>139</v>
      </c>
      <c r="B26" t="s">
        <v>140</v>
      </c>
      <c r="C26" s="1" t="str">
        <f t="shared" si="0"/>
        <v>21:0395</v>
      </c>
      <c r="D26" s="1" t="str">
        <f t="shared" si="4"/>
        <v>21:0132</v>
      </c>
      <c r="E26" t="s">
        <v>125</v>
      </c>
      <c r="F26" t="s">
        <v>141</v>
      </c>
      <c r="H26">
        <v>46.6635518</v>
      </c>
      <c r="I26">
        <v>-84.026413000000005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53</v>
      </c>
      <c r="N26">
        <v>25</v>
      </c>
      <c r="O26">
        <v>118</v>
      </c>
      <c r="P26">
        <v>22</v>
      </c>
      <c r="Q26">
        <v>5</v>
      </c>
      <c r="R26">
        <v>12</v>
      </c>
      <c r="S26">
        <v>5</v>
      </c>
      <c r="T26">
        <v>0.1</v>
      </c>
      <c r="U26">
        <v>90</v>
      </c>
      <c r="V26">
        <v>0.6</v>
      </c>
      <c r="W26">
        <v>0.5</v>
      </c>
      <c r="X26">
        <v>1</v>
      </c>
      <c r="Y26">
        <v>53.4</v>
      </c>
    </row>
    <row r="27" spans="1:25" hidden="1" x14ac:dyDescent="0.25">
      <c r="A27" t="s">
        <v>142</v>
      </c>
      <c r="B27" t="s">
        <v>143</v>
      </c>
      <c r="C27" s="1" t="str">
        <f t="shared" si="0"/>
        <v>21:0395</v>
      </c>
      <c r="D27" s="1" t="str">
        <f t="shared" si="4"/>
        <v>21:0132</v>
      </c>
      <c r="E27" t="s">
        <v>125</v>
      </c>
      <c r="F27" t="s">
        <v>144</v>
      </c>
      <c r="H27">
        <v>46.6635518</v>
      </c>
      <c r="I27">
        <v>-84.026413000000005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57</v>
      </c>
      <c r="N27">
        <v>26</v>
      </c>
      <c r="O27">
        <v>96</v>
      </c>
      <c r="P27">
        <v>22</v>
      </c>
      <c r="Q27">
        <v>4</v>
      </c>
      <c r="R27">
        <v>12</v>
      </c>
      <c r="S27">
        <v>5</v>
      </c>
      <c r="T27">
        <v>0.1</v>
      </c>
      <c r="U27">
        <v>80</v>
      </c>
      <c r="V27">
        <v>0.6</v>
      </c>
      <c r="W27">
        <v>0.5</v>
      </c>
      <c r="X27">
        <v>1</v>
      </c>
      <c r="Y27">
        <v>53.2</v>
      </c>
    </row>
    <row r="28" spans="1:25" hidden="1" x14ac:dyDescent="0.25">
      <c r="A28" t="s">
        <v>145</v>
      </c>
      <c r="B28" t="s">
        <v>146</v>
      </c>
      <c r="C28" s="1" t="str">
        <f t="shared" si="0"/>
        <v>21:0395</v>
      </c>
      <c r="D28" s="1" t="str">
        <f t="shared" si="4"/>
        <v>21:0132</v>
      </c>
      <c r="E28" t="s">
        <v>147</v>
      </c>
      <c r="F28" t="s">
        <v>148</v>
      </c>
      <c r="H28">
        <v>46.687964899999997</v>
      </c>
      <c r="I28">
        <v>-84.011078800000007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44</v>
      </c>
      <c r="N28">
        <v>27</v>
      </c>
      <c r="O28">
        <v>68</v>
      </c>
      <c r="P28">
        <v>18</v>
      </c>
      <c r="Q28">
        <v>16</v>
      </c>
      <c r="R28">
        <v>13</v>
      </c>
      <c r="S28">
        <v>4</v>
      </c>
      <c r="T28">
        <v>0.1</v>
      </c>
      <c r="U28">
        <v>55</v>
      </c>
      <c r="V28">
        <v>0.4</v>
      </c>
      <c r="W28">
        <v>0.5</v>
      </c>
      <c r="X28">
        <v>1</v>
      </c>
      <c r="Y28">
        <v>61.6</v>
      </c>
    </row>
    <row r="29" spans="1:25" hidden="1" x14ac:dyDescent="0.25">
      <c r="A29" t="s">
        <v>149</v>
      </c>
      <c r="B29" t="s">
        <v>150</v>
      </c>
      <c r="C29" s="1" t="str">
        <f t="shared" si="0"/>
        <v>21:0395</v>
      </c>
      <c r="D29" s="1" t="str">
        <f t="shared" si="4"/>
        <v>21:0132</v>
      </c>
      <c r="E29" t="s">
        <v>151</v>
      </c>
      <c r="F29" t="s">
        <v>152</v>
      </c>
      <c r="H29">
        <v>46.726258999999999</v>
      </c>
      <c r="I29">
        <v>-84.012077300000001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62</v>
      </c>
      <c r="N29">
        <v>28</v>
      </c>
      <c r="O29">
        <v>122</v>
      </c>
      <c r="P29">
        <v>28</v>
      </c>
      <c r="Q29">
        <v>2</v>
      </c>
      <c r="R29">
        <v>13</v>
      </c>
      <c r="S29">
        <v>7</v>
      </c>
      <c r="T29">
        <v>0.1</v>
      </c>
      <c r="U29">
        <v>90</v>
      </c>
      <c r="V29">
        <v>0.45</v>
      </c>
      <c r="W29">
        <v>0.5</v>
      </c>
      <c r="X29">
        <v>1</v>
      </c>
      <c r="Y29">
        <v>46.6</v>
      </c>
    </row>
    <row r="30" spans="1:25" hidden="1" x14ac:dyDescent="0.25">
      <c r="A30" t="s">
        <v>153</v>
      </c>
      <c r="B30" t="s">
        <v>154</v>
      </c>
      <c r="C30" s="1" t="str">
        <f t="shared" si="0"/>
        <v>21:0395</v>
      </c>
      <c r="D30" s="1" t="str">
        <f t="shared" si="4"/>
        <v>21:0132</v>
      </c>
      <c r="E30" t="s">
        <v>155</v>
      </c>
      <c r="F30" t="s">
        <v>156</v>
      </c>
      <c r="H30">
        <v>46.761098799999999</v>
      </c>
      <c r="I30">
        <v>-84.011774000000003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67</v>
      </c>
      <c r="N30">
        <v>29</v>
      </c>
      <c r="O30">
        <v>104</v>
      </c>
      <c r="P30">
        <v>52</v>
      </c>
      <c r="Q30">
        <v>2</v>
      </c>
      <c r="R30">
        <v>18</v>
      </c>
      <c r="S30">
        <v>7</v>
      </c>
      <c r="T30">
        <v>0.1</v>
      </c>
      <c r="U30">
        <v>60</v>
      </c>
      <c r="V30">
        <v>0.45</v>
      </c>
      <c r="W30">
        <v>0.5</v>
      </c>
      <c r="X30">
        <v>1</v>
      </c>
      <c r="Y30">
        <v>51.6</v>
      </c>
    </row>
    <row r="31" spans="1:25" hidden="1" x14ac:dyDescent="0.25">
      <c r="A31" t="s">
        <v>157</v>
      </c>
      <c r="B31" t="s">
        <v>158</v>
      </c>
      <c r="C31" s="1" t="str">
        <f t="shared" si="0"/>
        <v>21:0395</v>
      </c>
      <c r="D31" s="1" t="str">
        <f t="shared" si="4"/>
        <v>21:0132</v>
      </c>
      <c r="E31" t="s">
        <v>159</v>
      </c>
      <c r="F31" t="s">
        <v>160</v>
      </c>
      <c r="H31">
        <v>46.809271199999998</v>
      </c>
      <c r="I31">
        <v>-84.050092300000003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72</v>
      </c>
      <c r="N31">
        <v>30</v>
      </c>
      <c r="O31">
        <v>84</v>
      </c>
      <c r="P31">
        <v>24</v>
      </c>
      <c r="Q31">
        <v>2</v>
      </c>
      <c r="R31">
        <v>13</v>
      </c>
      <c r="S31">
        <v>4</v>
      </c>
      <c r="T31">
        <v>0.1</v>
      </c>
      <c r="U31">
        <v>60</v>
      </c>
      <c r="V31">
        <v>0.55000000000000004</v>
      </c>
      <c r="W31">
        <v>0.5</v>
      </c>
      <c r="X31">
        <v>1</v>
      </c>
      <c r="Y31">
        <v>36.6</v>
      </c>
    </row>
    <row r="32" spans="1:25" hidden="1" x14ac:dyDescent="0.25">
      <c r="A32" t="s">
        <v>161</v>
      </c>
      <c r="B32" t="s">
        <v>162</v>
      </c>
      <c r="C32" s="1" t="str">
        <f t="shared" si="0"/>
        <v>21:0395</v>
      </c>
      <c r="D32" s="1" t="str">
        <f t="shared" si="4"/>
        <v>21:0132</v>
      </c>
      <c r="E32" t="s">
        <v>163</v>
      </c>
      <c r="F32" t="s">
        <v>164</v>
      </c>
      <c r="H32">
        <v>46.822623700000001</v>
      </c>
      <c r="I32">
        <v>-84.032225499999996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77</v>
      </c>
      <c r="N32">
        <v>31</v>
      </c>
      <c r="O32">
        <v>54</v>
      </c>
      <c r="P32">
        <v>24</v>
      </c>
      <c r="Q32">
        <v>1</v>
      </c>
      <c r="R32">
        <v>12</v>
      </c>
      <c r="S32">
        <v>2</v>
      </c>
      <c r="T32">
        <v>0.1</v>
      </c>
      <c r="U32">
        <v>40</v>
      </c>
      <c r="V32">
        <v>0.3</v>
      </c>
      <c r="W32">
        <v>0.5</v>
      </c>
      <c r="X32">
        <v>1</v>
      </c>
      <c r="Y32">
        <v>44.4</v>
      </c>
    </row>
    <row r="33" spans="1:25" hidden="1" x14ac:dyDescent="0.25">
      <c r="A33" t="s">
        <v>165</v>
      </c>
      <c r="B33" t="s">
        <v>166</v>
      </c>
      <c r="C33" s="1" t="str">
        <f t="shared" si="0"/>
        <v>21:0395</v>
      </c>
      <c r="D33" s="1" t="str">
        <f t="shared" si="4"/>
        <v>21:0132</v>
      </c>
      <c r="E33" t="s">
        <v>167</v>
      </c>
      <c r="F33" t="s">
        <v>168</v>
      </c>
      <c r="H33">
        <v>46.874760999999999</v>
      </c>
      <c r="I33">
        <v>-84.017748699999999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82</v>
      </c>
      <c r="N33">
        <v>32</v>
      </c>
      <c r="O33">
        <v>110</v>
      </c>
      <c r="P33">
        <v>38</v>
      </c>
      <c r="Q33">
        <v>1</v>
      </c>
      <c r="R33">
        <v>8</v>
      </c>
      <c r="S33">
        <v>17</v>
      </c>
      <c r="T33">
        <v>0.1</v>
      </c>
      <c r="U33">
        <v>890</v>
      </c>
      <c r="V33">
        <v>3.05</v>
      </c>
      <c r="W33">
        <v>0.5</v>
      </c>
      <c r="X33">
        <v>1</v>
      </c>
      <c r="Y33">
        <v>54</v>
      </c>
    </row>
    <row r="34" spans="1:25" hidden="1" x14ac:dyDescent="0.25">
      <c r="A34" t="s">
        <v>169</v>
      </c>
      <c r="B34" t="s">
        <v>170</v>
      </c>
      <c r="C34" s="1" t="str">
        <f t="shared" si="0"/>
        <v>21:0395</v>
      </c>
      <c r="D34" s="1" t="str">
        <f t="shared" si="4"/>
        <v>21:0132</v>
      </c>
      <c r="E34" t="s">
        <v>171</v>
      </c>
      <c r="F34" t="s">
        <v>172</v>
      </c>
      <c r="H34">
        <v>46.8669686</v>
      </c>
      <c r="I34">
        <v>-84.058464200000003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87</v>
      </c>
      <c r="N34">
        <v>33</v>
      </c>
      <c r="O34">
        <v>80</v>
      </c>
      <c r="P34">
        <v>26</v>
      </c>
      <c r="Q34">
        <v>1</v>
      </c>
      <c r="R34">
        <v>6</v>
      </c>
      <c r="S34">
        <v>3</v>
      </c>
      <c r="T34">
        <v>0.1</v>
      </c>
      <c r="U34">
        <v>80</v>
      </c>
      <c r="V34">
        <v>1.1000000000000001</v>
      </c>
      <c r="W34">
        <v>0.5</v>
      </c>
      <c r="X34">
        <v>1</v>
      </c>
      <c r="Y34">
        <v>28</v>
      </c>
    </row>
    <row r="35" spans="1:25" hidden="1" x14ac:dyDescent="0.25">
      <c r="A35" t="s">
        <v>173</v>
      </c>
      <c r="B35" t="s">
        <v>174</v>
      </c>
      <c r="C35" s="1" t="str">
        <f t="shared" si="0"/>
        <v>21:0395</v>
      </c>
      <c r="D35" s="1" t="str">
        <f t="shared" si="4"/>
        <v>21:0132</v>
      </c>
      <c r="E35" t="s">
        <v>175</v>
      </c>
      <c r="F35" t="s">
        <v>176</v>
      </c>
      <c r="H35">
        <v>46.859490600000001</v>
      </c>
      <c r="I35">
        <v>-84.110748700000002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92</v>
      </c>
      <c r="N35">
        <v>34</v>
      </c>
      <c r="O35">
        <v>98</v>
      </c>
      <c r="P35">
        <v>24</v>
      </c>
      <c r="Q35">
        <v>3</v>
      </c>
      <c r="R35">
        <v>10</v>
      </c>
      <c r="S35">
        <v>2</v>
      </c>
      <c r="T35">
        <v>0.1</v>
      </c>
      <c r="U35">
        <v>50</v>
      </c>
      <c r="V35">
        <v>0.4</v>
      </c>
      <c r="W35">
        <v>0.5</v>
      </c>
      <c r="X35">
        <v>1</v>
      </c>
      <c r="Y35">
        <v>47</v>
      </c>
    </row>
    <row r="36" spans="1:25" hidden="1" x14ac:dyDescent="0.25">
      <c r="A36" t="s">
        <v>177</v>
      </c>
      <c r="B36" t="s">
        <v>178</v>
      </c>
      <c r="C36" s="1" t="str">
        <f t="shared" si="0"/>
        <v>21:0395</v>
      </c>
      <c r="D36" s="1" t="str">
        <f t="shared" si="4"/>
        <v>21:0132</v>
      </c>
      <c r="E36" t="s">
        <v>179</v>
      </c>
      <c r="F36" t="s">
        <v>180</v>
      </c>
      <c r="H36">
        <v>46.791590999999997</v>
      </c>
      <c r="I36">
        <v>-84.112683799999999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97</v>
      </c>
      <c r="N36">
        <v>35</v>
      </c>
      <c r="O36">
        <v>132</v>
      </c>
      <c r="P36">
        <v>34</v>
      </c>
      <c r="Q36">
        <v>1</v>
      </c>
      <c r="R36">
        <v>17</v>
      </c>
      <c r="S36">
        <v>7</v>
      </c>
      <c r="T36">
        <v>0.1</v>
      </c>
      <c r="U36">
        <v>45</v>
      </c>
      <c r="V36">
        <v>0.4</v>
      </c>
      <c r="W36">
        <v>0.5</v>
      </c>
      <c r="X36">
        <v>1</v>
      </c>
      <c r="Y36">
        <v>54</v>
      </c>
    </row>
    <row r="37" spans="1:25" hidden="1" x14ac:dyDescent="0.25">
      <c r="A37" t="s">
        <v>181</v>
      </c>
      <c r="B37" t="s">
        <v>182</v>
      </c>
      <c r="C37" s="1" t="str">
        <f t="shared" si="0"/>
        <v>21:0395</v>
      </c>
      <c r="D37" s="1" t="str">
        <f t="shared" si="4"/>
        <v>21:0132</v>
      </c>
      <c r="E37" t="s">
        <v>183</v>
      </c>
      <c r="F37" t="s">
        <v>184</v>
      </c>
      <c r="H37">
        <v>46.7768333</v>
      </c>
      <c r="I37">
        <v>-84.098539799999998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107</v>
      </c>
      <c r="N37">
        <v>36</v>
      </c>
      <c r="O37">
        <v>102</v>
      </c>
      <c r="P37">
        <v>30</v>
      </c>
      <c r="Q37">
        <v>4</v>
      </c>
      <c r="R37">
        <v>10</v>
      </c>
      <c r="S37">
        <v>6</v>
      </c>
      <c r="T37">
        <v>0.1</v>
      </c>
      <c r="U37">
        <v>195</v>
      </c>
      <c r="V37">
        <v>0.75</v>
      </c>
      <c r="W37">
        <v>0.5</v>
      </c>
      <c r="X37">
        <v>1</v>
      </c>
      <c r="Y37">
        <v>45.8</v>
      </c>
    </row>
    <row r="38" spans="1:25" hidden="1" x14ac:dyDescent="0.25">
      <c r="A38" t="s">
        <v>185</v>
      </c>
      <c r="B38" t="s">
        <v>186</v>
      </c>
      <c r="C38" s="1" t="str">
        <f t="shared" si="0"/>
        <v>21:0395</v>
      </c>
      <c r="D38" s="1" t="str">
        <f t="shared" si="4"/>
        <v>21:0132</v>
      </c>
      <c r="E38" t="s">
        <v>187</v>
      </c>
      <c r="F38" t="s">
        <v>188</v>
      </c>
      <c r="H38">
        <v>46.702987899999997</v>
      </c>
      <c r="I38">
        <v>-84.065349499999996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112</v>
      </c>
      <c r="N38">
        <v>37</v>
      </c>
      <c r="O38">
        <v>74</v>
      </c>
      <c r="P38">
        <v>18</v>
      </c>
      <c r="Q38">
        <v>12</v>
      </c>
      <c r="R38">
        <v>12</v>
      </c>
      <c r="S38">
        <v>6</v>
      </c>
      <c r="T38">
        <v>0.1</v>
      </c>
      <c r="U38">
        <v>155</v>
      </c>
      <c r="V38">
        <v>0.7</v>
      </c>
      <c r="W38">
        <v>0.5</v>
      </c>
      <c r="X38">
        <v>1</v>
      </c>
      <c r="Y38">
        <v>27.4</v>
      </c>
    </row>
    <row r="39" spans="1:25" hidden="1" x14ac:dyDescent="0.25">
      <c r="A39" t="s">
        <v>189</v>
      </c>
      <c r="B39" t="s">
        <v>190</v>
      </c>
      <c r="C39" s="1" t="str">
        <f t="shared" si="0"/>
        <v>21:0395</v>
      </c>
      <c r="D39" s="1" t="str">
        <f t="shared" si="4"/>
        <v>21:0132</v>
      </c>
      <c r="E39" t="s">
        <v>191</v>
      </c>
      <c r="F39" t="s">
        <v>192</v>
      </c>
      <c r="H39">
        <v>46.678949099999997</v>
      </c>
      <c r="I39">
        <v>-84.079414499999999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117</v>
      </c>
      <c r="N39">
        <v>38</v>
      </c>
      <c r="O39">
        <v>98</v>
      </c>
      <c r="P39">
        <v>24</v>
      </c>
      <c r="Q39">
        <v>6</v>
      </c>
      <c r="R39">
        <v>17</v>
      </c>
      <c r="S39">
        <v>2</v>
      </c>
      <c r="T39">
        <v>0.1</v>
      </c>
      <c r="U39">
        <v>50</v>
      </c>
      <c r="V39">
        <v>0.35</v>
      </c>
      <c r="W39">
        <v>0.5</v>
      </c>
      <c r="X39">
        <v>1</v>
      </c>
      <c r="Y39">
        <v>48.6</v>
      </c>
    </row>
    <row r="40" spans="1:25" hidden="1" x14ac:dyDescent="0.25">
      <c r="A40" t="s">
        <v>193</v>
      </c>
      <c r="B40" t="s">
        <v>194</v>
      </c>
      <c r="C40" s="1" t="str">
        <f t="shared" si="0"/>
        <v>21:0395</v>
      </c>
      <c r="D40" s="1" t="str">
        <f t="shared" si="4"/>
        <v>21:0132</v>
      </c>
      <c r="E40" t="s">
        <v>195</v>
      </c>
      <c r="F40" t="s">
        <v>196</v>
      </c>
      <c r="H40">
        <v>46.670123400000001</v>
      </c>
      <c r="I40">
        <v>-84.108221200000003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122</v>
      </c>
      <c r="N40">
        <v>39</v>
      </c>
      <c r="O40">
        <v>136</v>
      </c>
      <c r="P40">
        <v>26</v>
      </c>
      <c r="Q40">
        <v>10</v>
      </c>
      <c r="R40">
        <v>15</v>
      </c>
      <c r="S40">
        <v>11</v>
      </c>
      <c r="T40">
        <v>0.1</v>
      </c>
      <c r="U40">
        <v>355</v>
      </c>
      <c r="V40">
        <v>1.95</v>
      </c>
      <c r="W40">
        <v>0.5</v>
      </c>
      <c r="X40">
        <v>2</v>
      </c>
      <c r="Y40">
        <v>37.6</v>
      </c>
    </row>
    <row r="41" spans="1:25" hidden="1" x14ac:dyDescent="0.25">
      <c r="A41" t="s">
        <v>197</v>
      </c>
      <c r="B41" t="s">
        <v>198</v>
      </c>
      <c r="C41" s="1" t="str">
        <f t="shared" si="0"/>
        <v>21:0395</v>
      </c>
      <c r="D41" s="1" t="str">
        <f>HYPERLINK("http://geochem.nrcan.gc.ca/cdogs/content/svy/svy_e.htm", "")</f>
        <v/>
      </c>
      <c r="G41" s="1" t="str">
        <f>HYPERLINK("http://geochem.nrcan.gc.ca/cdogs/content/cr_/cr_00033_e.htm", "33")</f>
        <v>33</v>
      </c>
      <c r="J41" t="s">
        <v>100</v>
      </c>
      <c r="K41" t="s">
        <v>101</v>
      </c>
      <c r="L41">
        <v>2</v>
      </c>
      <c r="M41" t="s">
        <v>102</v>
      </c>
      <c r="N41">
        <v>40</v>
      </c>
      <c r="O41">
        <v>162</v>
      </c>
      <c r="P41">
        <v>18</v>
      </c>
      <c r="Q41">
        <v>24</v>
      </c>
      <c r="R41">
        <v>14</v>
      </c>
      <c r="S41">
        <v>10</v>
      </c>
      <c r="T41">
        <v>0.1</v>
      </c>
      <c r="U41">
        <v>2700</v>
      </c>
      <c r="V41">
        <v>3.25</v>
      </c>
      <c r="W41">
        <v>2</v>
      </c>
      <c r="X41">
        <v>1</v>
      </c>
      <c r="Y41">
        <v>13.6</v>
      </c>
    </row>
    <row r="42" spans="1:25" hidden="1" x14ac:dyDescent="0.25">
      <c r="A42" t="s">
        <v>199</v>
      </c>
      <c r="B42" t="s">
        <v>200</v>
      </c>
      <c r="C42" s="1" t="str">
        <f t="shared" si="0"/>
        <v>21:0395</v>
      </c>
      <c r="D42" s="1" t="str">
        <f>HYPERLINK("http://geochem.nrcan.gc.ca/cdogs/content/svy/svy210132_e.htm", "21:0132")</f>
        <v>21:0132</v>
      </c>
      <c r="E42" t="s">
        <v>201</v>
      </c>
      <c r="F42" t="s">
        <v>202</v>
      </c>
      <c r="H42">
        <v>46.604170199999999</v>
      </c>
      <c r="I42">
        <v>-84.173668699999993</v>
      </c>
      <c r="J42" s="1" t="str">
        <f>HYPERLINK("http://geochem.nrcan.gc.ca/cdogs/content/kwd/kwd020027_e.htm", "NGR lake sediment grab sample")</f>
        <v>NGR lake sediment grab sample</v>
      </c>
      <c r="K42" s="1" t="str">
        <f>HYPERLINK("http://geochem.nrcan.gc.ca/cdogs/content/kwd/kwd080006_e.htm", "&lt;177 micron (NGR)")</f>
        <v>&lt;177 micron (NGR)</v>
      </c>
      <c r="L42">
        <v>3</v>
      </c>
      <c r="M42" t="s">
        <v>29</v>
      </c>
      <c r="N42">
        <v>41</v>
      </c>
      <c r="O42">
        <v>140</v>
      </c>
      <c r="P42">
        <v>42</v>
      </c>
      <c r="Q42">
        <v>6</v>
      </c>
      <c r="R42">
        <v>14</v>
      </c>
      <c r="S42">
        <v>7</v>
      </c>
      <c r="T42">
        <v>0.1</v>
      </c>
      <c r="U42">
        <v>295</v>
      </c>
      <c r="V42">
        <v>1.1000000000000001</v>
      </c>
      <c r="W42">
        <v>0.5</v>
      </c>
      <c r="X42">
        <v>1</v>
      </c>
      <c r="Y42">
        <v>54.6</v>
      </c>
    </row>
    <row r="43" spans="1:25" hidden="1" x14ac:dyDescent="0.25">
      <c r="A43" t="s">
        <v>203</v>
      </c>
      <c r="B43" t="s">
        <v>204</v>
      </c>
      <c r="C43" s="1" t="str">
        <f t="shared" si="0"/>
        <v>21:0395</v>
      </c>
      <c r="D43" s="1" t="str">
        <f>HYPERLINK("http://geochem.nrcan.gc.ca/cdogs/content/svy/svy210132_e.htm", "21:0132")</f>
        <v>21:0132</v>
      </c>
      <c r="E43" t="s">
        <v>205</v>
      </c>
      <c r="F43" t="s">
        <v>206</v>
      </c>
      <c r="H43">
        <v>46.633304899999999</v>
      </c>
      <c r="I43">
        <v>-84.075340400000002</v>
      </c>
      <c r="J43" s="1" t="str">
        <f>HYPERLINK("http://geochem.nrcan.gc.ca/cdogs/content/kwd/kwd020027_e.htm", "NGR lake sediment grab sample")</f>
        <v>NGR lake sediment grab sample</v>
      </c>
      <c r="K43" s="1" t="str">
        <f>HYPERLINK("http://geochem.nrcan.gc.ca/cdogs/content/kwd/kwd080006_e.htm", "&lt;177 micron (NGR)")</f>
        <v>&lt;177 micron (NGR)</v>
      </c>
      <c r="L43">
        <v>3</v>
      </c>
      <c r="M43" t="s">
        <v>34</v>
      </c>
      <c r="N43">
        <v>42</v>
      </c>
      <c r="O43">
        <v>530</v>
      </c>
      <c r="P43">
        <v>78</v>
      </c>
      <c r="Q43">
        <v>14</v>
      </c>
      <c r="R43">
        <v>25</v>
      </c>
      <c r="S43">
        <v>21</v>
      </c>
      <c r="T43">
        <v>0.8</v>
      </c>
      <c r="U43">
        <v>445</v>
      </c>
      <c r="V43">
        <v>1.85</v>
      </c>
      <c r="W43">
        <v>0.5</v>
      </c>
      <c r="X43">
        <v>3</v>
      </c>
      <c r="Y43">
        <v>56.8</v>
      </c>
    </row>
    <row r="44" spans="1:25" hidden="1" x14ac:dyDescent="0.25">
      <c r="A44" t="s">
        <v>207</v>
      </c>
      <c r="B44" t="s">
        <v>208</v>
      </c>
      <c r="C44" s="1" t="str">
        <f t="shared" si="0"/>
        <v>21:0395</v>
      </c>
      <c r="D44" s="1" t="str">
        <f>HYPERLINK("http://geochem.nrcan.gc.ca/cdogs/content/svy/svy_e.htm", "")</f>
        <v/>
      </c>
      <c r="G44" s="1" t="str">
        <f>HYPERLINK("http://geochem.nrcan.gc.ca/cdogs/content/cr_/cr_00034_e.htm", "34")</f>
        <v>34</v>
      </c>
      <c r="J44" t="s">
        <v>100</v>
      </c>
      <c r="K44" t="s">
        <v>101</v>
      </c>
      <c r="L44">
        <v>3</v>
      </c>
      <c r="M44" t="s">
        <v>102</v>
      </c>
      <c r="N44">
        <v>43</v>
      </c>
      <c r="O44">
        <v>100</v>
      </c>
      <c r="P44">
        <v>48</v>
      </c>
      <c r="Q44">
        <v>15</v>
      </c>
      <c r="R44">
        <v>22</v>
      </c>
      <c r="S44">
        <v>12</v>
      </c>
      <c r="T44">
        <v>0.1</v>
      </c>
      <c r="U44">
        <v>775</v>
      </c>
      <c r="V44">
        <v>2.5</v>
      </c>
      <c r="W44">
        <v>26</v>
      </c>
      <c r="X44">
        <v>7</v>
      </c>
      <c r="Y44">
        <v>16.8</v>
      </c>
    </row>
    <row r="45" spans="1:25" hidden="1" x14ac:dyDescent="0.25">
      <c r="A45" t="s">
        <v>209</v>
      </c>
      <c r="B45" t="s">
        <v>210</v>
      </c>
      <c r="C45" s="1" t="str">
        <f t="shared" si="0"/>
        <v>21:0395</v>
      </c>
      <c r="D45" s="1" t="str">
        <f t="shared" ref="D45:D68" si="7">HYPERLINK("http://geochem.nrcan.gc.ca/cdogs/content/svy/svy210132_e.htm", "21:0132")</f>
        <v>21:0132</v>
      </c>
      <c r="E45" t="s">
        <v>211</v>
      </c>
      <c r="F45" t="s">
        <v>212</v>
      </c>
      <c r="H45">
        <v>46.600307100000002</v>
      </c>
      <c r="I45">
        <v>-84.086479800000006</v>
      </c>
      <c r="J45" s="1" t="str">
        <f t="shared" ref="J45:J68" si="8">HYPERLINK("http://geochem.nrcan.gc.ca/cdogs/content/kwd/kwd020027_e.htm", "NGR lake sediment grab sample")</f>
        <v>NGR lake sediment grab sample</v>
      </c>
      <c r="K45" s="1" t="str">
        <f t="shared" ref="K45:K68" si="9">HYPERLINK("http://geochem.nrcan.gc.ca/cdogs/content/kwd/kwd080006_e.htm", "&lt;177 micron (NGR)")</f>
        <v>&lt;177 micron (NGR)</v>
      </c>
      <c r="L45">
        <v>3</v>
      </c>
      <c r="M45" t="s">
        <v>39</v>
      </c>
      <c r="N45">
        <v>44</v>
      </c>
      <c r="O45">
        <v>186</v>
      </c>
      <c r="P45">
        <v>52</v>
      </c>
      <c r="Q45">
        <v>16</v>
      </c>
      <c r="R45">
        <v>22</v>
      </c>
      <c r="S45">
        <v>14</v>
      </c>
      <c r="T45">
        <v>0.1</v>
      </c>
      <c r="U45">
        <v>500</v>
      </c>
      <c r="V45">
        <v>2.5499999999999998</v>
      </c>
      <c r="W45">
        <v>2</v>
      </c>
      <c r="X45">
        <v>1</v>
      </c>
      <c r="Y45">
        <v>26.6</v>
      </c>
    </row>
    <row r="46" spans="1:25" hidden="1" x14ac:dyDescent="0.25">
      <c r="A46" t="s">
        <v>213</v>
      </c>
      <c r="B46" t="s">
        <v>214</v>
      </c>
      <c r="C46" s="1" t="str">
        <f t="shared" si="0"/>
        <v>21:0395</v>
      </c>
      <c r="D46" s="1" t="str">
        <f t="shared" si="7"/>
        <v>21:0132</v>
      </c>
      <c r="E46" t="s">
        <v>215</v>
      </c>
      <c r="F46" t="s">
        <v>216</v>
      </c>
      <c r="H46">
        <v>46.638202200000002</v>
      </c>
      <c r="I46">
        <v>-84.127210000000005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44</v>
      </c>
      <c r="N46">
        <v>45</v>
      </c>
      <c r="O46">
        <v>7000</v>
      </c>
      <c r="P46">
        <v>1200</v>
      </c>
      <c r="Q46">
        <v>5300</v>
      </c>
      <c r="R46">
        <v>41</v>
      </c>
      <c r="S46">
        <v>47</v>
      </c>
      <c r="T46">
        <v>17</v>
      </c>
      <c r="U46">
        <v>1650</v>
      </c>
      <c r="V46">
        <v>7.3</v>
      </c>
      <c r="W46">
        <v>4</v>
      </c>
      <c r="X46">
        <v>3</v>
      </c>
      <c r="Y46">
        <v>18.8</v>
      </c>
    </row>
    <row r="47" spans="1:25" hidden="1" x14ac:dyDescent="0.25">
      <c r="A47" t="s">
        <v>217</v>
      </c>
      <c r="B47" t="s">
        <v>218</v>
      </c>
      <c r="C47" s="1" t="str">
        <f t="shared" si="0"/>
        <v>21:0395</v>
      </c>
      <c r="D47" s="1" t="str">
        <f t="shared" si="7"/>
        <v>21:0132</v>
      </c>
      <c r="E47" t="s">
        <v>219</v>
      </c>
      <c r="F47" t="s">
        <v>220</v>
      </c>
      <c r="H47">
        <v>46.624421099999999</v>
      </c>
      <c r="I47">
        <v>-84.1440068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62</v>
      </c>
      <c r="N47">
        <v>46</v>
      </c>
      <c r="O47">
        <v>220</v>
      </c>
      <c r="P47">
        <v>38</v>
      </c>
      <c r="Q47">
        <v>60</v>
      </c>
      <c r="R47">
        <v>16</v>
      </c>
      <c r="S47">
        <v>10</v>
      </c>
      <c r="T47">
        <v>0.1</v>
      </c>
      <c r="U47">
        <v>380</v>
      </c>
      <c r="V47">
        <v>1.5</v>
      </c>
      <c r="W47">
        <v>0.5</v>
      </c>
      <c r="X47">
        <v>2</v>
      </c>
      <c r="Y47">
        <v>35.799999999999997</v>
      </c>
    </row>
    <row r="48" spans="1:25" hidden="1" x14ac:dyDescent="0.25">
      <c r="A48" t="s">
        <v>221</v>
      </c>
      <c r="B48" t="s">
        <v>222</v>
      </c>
      <c r="C48" s="1" t="str">
        <f t="shared" si="0"/>
        <v>21:0395</v>
      </c>
      <c r="D48" s="1" t="str">
        <f t="shared" si="7"/>
        <v>21:0132</v>
      </c>
      <c r="E48" t="s">
        <v>223</v>
      </c>
      <c r="F48" t="s">
        <v>224</v>
      </c>
      <c r="H48">
        <v>46.608942300000002</v>
      </c>
      <c r="I48">
        <v>-84.167569900000004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49</v>
      </c>
      <c r="N48">
        <v>47</v>
      </c>
      <c r="O48">
        <v>245</v>
      </c>
      <c r="P48">
        <v>66</v>
      </c>
      <c r="Q48">
        <v>9</v>
      </c>
      <c r="R48">
        <v>12</v>
      </c>
      <c r="S48">
        <v>8</v>
      </c>
      <c r="T48">
        <v>0.1</v>
      </c>
      <c r="U48">
        <v>335</v>
      </c>
      <c r="V48">
        <v>0.7</v>
      </c>
      <c r="W48">
        <v>0.5</v>
      </c>
      <c r="X48">
        <v>2</v>
      </c>
      <c r="Y48">
        <v>54.8</v>
      </c>
    </row>
    <row r="49" spans="1:25" hidden="1" x14ac:dyDescent="0.25">
      <c r="A49" t="s">
        <v>225</v>
      </c>
      <c r="B49" t="s">
        <v>226</v>
      </c>
      <c r="C49" s="1" t="str">
        <f t="shared" si="0"/>
        <v>21:0395</v>
      </c>
      <c r="D49" s="1" t="str">
        <f t="shared" si="7"/>
        <v>21:0132</v>
      </c>
      <c r="E49" t="s">
        <v>201</v>
      </c>
      <c r="F49" t="s">
        <v>227</v>
      </c>
      <c r="H49">
        <v>46.604170199999999</v>
      </c>
      <c r="I49">
        <v>-84.173668699999993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57</v>
      </c>
      <c r="N49">
        <v>48</v>
      </c>
      <c r="O49">
        <v>142</v>
      </c>
      <c r="P49">
        <v>44</v>
      </c>
      <c r="Q49">
        <v>8</v>
      </c>
      <c r="R49">
        <v>13</v>
      </c>
      <c r="S49">
        <v>7</v>
      </c>
      <c r="T49">
        <v>0.1</v>
      </c>
      <c r="U49">
        <v>295</v>
      </c>
      <c r="V49">
        <v>1.1000000000000001</v>
      </c>
      <c r="W49">
        <v>0.5</v>
      </c>
      <c r="X49">
        <v>2</v>
      </c>
      <c r="Y49">
        <v>54.6</v>
      </c>
    </row>
    <row r="50" spans="1:25" hidden="1" x14ac:dyDescent="0.25">
      <c r="A50" t="s">
        <v>228</v>
      </c>
      <c r="B50" t="s">
        <v>229</v>
      </c>
      <c r="C50" s="1" t="str">
        <f t="shared" si="0"/>
        <v>21:0395</v>
      </c>
      <c r="D50" s="1" t="str">
        <f t="shared" si="7"/>
        <v>21:0132</v>
      </c>
      <c r="E50" t="s">
        <v>201</v>
      </c>
      <c r="F50" t="s">
        <v>230</v>
      </c>
      <c r="H50">
        <v>46.604170199999999</v>
      </c>
      <c r="I50">
        <v>-84.173668699999993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53</v>
      </c>
      <c r="N50">
        <v>49</v>
      </c>
      <c r="O50">
        <v>134</v>
      </c>
      <c r="P50">
        <v>40</v>
      </c>
      <c r="Q50">
        <v>8</v>
      </c>
      <c r="R50">
        <v>12</v>
      </c>
      <c r="S50">
        <v>7</v>
      </c>
      <c r="T50">
        <v>0.1</v>
      </c>
      <c r="U50">
        <v>260</v>
      </c>
      <c r="V50">
        <v>1.1000000000000001</v>
      </c>
      <c r="W50">
        <v>0.5</v>
      </c>
      <c r="X50">
        <v>2</v>
      </c>
      <c r="Y50">
        <v>53</v>
      </c>
    </row>
    <row r="51" spans="1:25" hidden="1" x14ac:dyDescent="0.25">
      <c r="A51" t="s">
        <v>231</v>
      </c>
      <c r="B51" t="s">
        <v>232</v>
      </c>
      <c r="C51" s="1" t="str">
        <f t="shared" si="0"/>
        <v>21:0395</v>
      </c>
      <c r="D51" s="1" t="str">
        <f t="shared" si="7"/>
        <v>21:0132</v>
      </c>
      <c r="E51" t="s">
        <v>233</v>
      </c>
      <c r="F51" t="s">
        <v>234</v>
      </c>
      <c r="H51">
        <v>46.589722799999997</v>
      </c>
      <c r="I51">
        <v>-84.207630600000002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67</v>
      </c>
      <c r="N51">
        <v>50</v>
      </c>
      <c r="O51">
        <v>225</v>
      </c>
      <c r="P51">
        <v>40</v>
      </c>
      <c r="Q51">
        <v>4</v>
      </c>
      <c r="R51">
        <v>20</v>
      </c>
      <c r="S51">
        <v>10</v>
      </c>
      <c r="T51">
        <v>0.1</v>
      </c>
      <c r="U51">
        <v>245</v>
      </c>
      <c r="V51">
        <v>0.95</v>
      </c>
      <c r="W51">
        <v>0.5</v>
      </c>
      <c r="X51">
        <v>3</v>
      </c>
      <c r="Y51">
        <v>61.2</v>
      </c>
    </row>
    <row r="52" spans="1:25" hidden="1" x14ac:dyDescent="0.25">
      <c r="A52" t="s">
        <v>235</v>
      </c>
      <c r="B52" t="s">
        <v>236</v>
      </c>
      <c r="C52" s="1" t="str">
        <f t="shared" si="0"/>
        <v>21:0395</v>
      </c>
      <c r="D52" s="1" t="str">
        <f t="shared" si="7"/>
        <v>21:0132</v>
      </c>
      <c r="E52" t="s">
        <v>237</v>
      </c>
      <c r="F52" t="s">
        <v>238</v>
      </c>
      <c r="H52">
        <v>46.6002595</v>
      </c>
      <c r="I52">
        <v>-84.223423100000005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72</v>
      </c>
      <c r="N52">
        <v>51</v>
      </c>
      <c r="O52">
        <v>148</v>
      </c>
      <c r="P52">
        <v>28</v>
      </c>
      <c r="Q52">
        <v>15</v>
      </c>
      <c r="R52">
        <v>15</v>
      </c>
      <c r="S52">
        <v>6</v>
      </c>
      <c r="T52">
        <v>0.1</v>
      </c>
      <c r="U52">
        <v>175</v>
      </c>
      <c r="V52">
        <v>1.1000000000000001</v>
      </c>
      <c r="W52">
        <v>5</v>
      </c>
      <c r="X52">
        <v>2</v>
      </c>
      <c r="Y52">
        <v>38.799999999999997</v>
      </c>
    </row>
    <row r="53" spans="1:25" hidden="1" x14ac:dyDescent="0.25">
      <c r="A53" t="s">
        <v>239</v>
      </c>
      <c r="B53" t="s">
        <v>240</v>
      </c>
      <c r="C53" s="1" t="str">
        <f t="shared" si="0"/>
        <v>21:0395</v>
      </c>
      <c r="D53" s="1" t="str">
        <f t="shared" si="7"/>
        <v>21:0132</v>
      </c>
      <c r="E53" t="s">
        <v>241</v>
      </c>
      <c r="F53" t="s">
        <v>242</v>
      </c>
      <c r="H53">
        <v>46.583554499999998</v>
      </c>
      <c r="I53">
        <v>-84.240853799999996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77</v>
      </c>
      <c r="N53">
        <v>52</v>
      </c>
      <c r="O53">
        <v>198</v>
      </c>
      <c r="P53">
        <v>30</v>
      </c>
      <c r="Q53">
        <v>7</v>
      </c>
      <c r="R53">
        <v>19</v>
      </c>
      <c r="S53">
        <v>9</v>
      </c>
      <c r="T53">
        <v>0.1</v>
      </c>
      <c r="U53">
        <v>110</v>
      </c>
      <c r="V53">
        <v>0.9</v>
      </c>
      <c r="W53">
        <v>1</v>
      </c>
      <c r="X53">
        <v>1</v>
      </c>
      <c r="Y53">
        <v>54.4</v>
      </c>
    </row>
    <row r="54" spans="1:25" hidden="1" x14ac:dyDescent="0.25">
      <c r="A54" t="s">
        <v>243</v>
      </c>
      <c r="B54" t="s">
        <v>244</v>
      </c>
      <c r="C54" s="1" t="str">
        <f t="shared" si="0"/>
        <v>21:0395</v>
      </c>
      <c r="D54" s="1" t="str">
        <f t="shared" si="7"/>
        <v>21:0132</v>
      </c>
      <c r="E54" t="s">
        <v>245</v>
      </c>
      <c r="F54" t="s">
        <v>246</v>
      </c>
      <c r="H54">
        <v>46.634782999999999</v>
      </c>
      <c r="I54">
        <v>-84.1964799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82</v>
      </c>
      <c r="N54">
        <v>53</v>
      </c>
      <c r="O54">
        <v>166</v>
      </c>
      <c r="P54">
        <v>52</v>
      </c>
      <c r="Q54">
        <v>9</v>
      </c>
      <c r="R54">
        <v>17</v>
      </c>
      <c r="S54">
        <v>8</v>
      </c>
      <c r="T54">
        <v>0.1</v>
      </c>
      <c r="U54">
        <v>140</v>
      </c>
      <c r="V54">
        <v>0.8</v>
      </c>
      <c r="W54">
        <v>3</v>
      </c>
      <c r="X54">
        <v>1</v>
      </c>
      <c r="Y54">
        <v>44</v>
      </c>
    </row>
    <row r="55" spans="1:25" hidden="1" x14ac:dyDescent="0.25">
      <c r="A55" t="s">
        <v>247</v>
      </c>
      <c r="B55" t="s">
        <v>248</v>
      </c>
      <c r="C55" s="1" t="str">
        <f t="shared" si="0"/>
        <v>21:0395</v>
      </c>
      <c r="D55" s="1" t="str">
        <f t="shared" si="7"/>
        <v>21:0132</v>
      </c>
      <c r="E55" t="s">
        <v>249</v>
      </c>
      <c r="F55" t="s">
        <v>250</v>
      </c>
      <c r="H55">
        <v>46.649594</v>
      </c>
      <c r="I55">
        <v>-84.1649764</v>
      </c>
      <c r="J55" s="1" t="str">
        <f t="shared" si="8"/>
        <v>NGR lake sediment grab sample</v>
      </c>
      <c r="K55" s="1" t="str">
        <f t="shared" si="9"/>
        <v>&lt;177 micron (NGR)</v>
      </c>
      <c r="L55">
        <v>3</v>
      </c>
      <c r="M55" t="s">
        <v>87</v>
      </c>
      <c r="N55">
        <v>54</v>
      </c>
      <c r="O55">
        <v>215</v>
      </c>
      <c r="P55">
        <v>34</v>
      </c>
      <c r="Q55">
        <v>20</v>
      </c>
      <c r="R55">
        <v>13</v>
      </c>
      <c r="S55">
        <v>8</v>
      </c>
      <c r="T55">
        <v>0.1</v>
      </c>
      <c r="U55">
        <v>290</v>
      </c>
      <c r="V55">
        <v>0.95</v>
      </c>
      <c r="W55">
        <v>0.5</v>
      </c>
      <c r="X55">
        <v>3</v>
      </c>
      <c r="Y55">
        <v>41.8</v>
      </c>
    </row>
    <row r="56" spans="1:25" hidden="1" x14ac:dyDescent="0.25">
      <c r="A56" t="s">
        <v>251</v>
      </c>
      <c r="B56" t="s">
        <v>252</v>
      </c>
      <c r="C56" s="1" t="str">
        <f t="shared" si="0"/>
        <v>21:0395</v>
      </c>
      <c r="D56" s="1" t="str">
        <f t="shared" si="7"/>
        <v>21:0132</v>
      </c>
      <c r="E56" t="s">
        <v>253</v>
      </c>
      <c r="F56" t="s">
        <v>254</v>
      </c>
      <c r="H56">
        <v>46.672578799999997</v>
      </c>
      <c r="I56">
        <v>-84.175475300000002</v>
      </c>
      <c r="J56" s="1" t="str">
        <f t="shared" si="8"/>
        <v>NGR lake sediment grab sample</v>
      </c>
      <c r="K56" s="1" t="str">
        <f t="shared" si="9"/>
        <v>&lt;177 micron (NGR)</v>
      </c>
      <c r="L56">
        <v>3</v>
      </c>
      <c r="M56" t="s">
        <v>92</v>
      </c>
      <c r="N56">
        <v>55</v>
      </c>
      <c r="O56">
        <v>174</v>
      </c>
      <c r="P56">
        <v>30</v>
      </c>
      <c r="Q56">
        <v>25</v>
      </c>
      <c r="R56">
        <v>11</v>
      </c>
      <c r="S56">
        <v>5</v>
      </c>
      <c r="T56">
        <v>0.1</v>
      </c>
      <c r="U56">
        <v>145</v>
      </c>
      <c r="V56">
        <v>1.05</v>
      </c>
      <c r="W56">
        <v>0.5</v>
      </c>
      <c r="X56">
        <v>1</v>
      </c>
      <c r="Y56">
        <v>41.6</v>
      </c>
    </row>
    <row r="57" spans="1:25" hidden="1" x14ac:dyDescent="0.25">
      <c r="A57" t="s">
        <v>255</v>
      </c>
      <c r="B57" t="s">
        <v>256</v>
      </c>
      <c r="C57" s="1" t="str">
        <f t="shared" si="0"/>
        <v>21:0395</v>
      </c>
      <c r="D57" s="1" t="str">
        <f t="shared" si="7"/>
        <v>21:0132</v>
      </c>
      <c r="E57" t="s">
        <v>257</v>
      </c>
      <c r="F57" t="s">
        <v>258</v>
      </c>
      <c r="H57">
        <v>46.709226200000003</v>
      </c>
      <c r="I57">
        <v>-84.123480200000003</v>
      </c>
      <c r="J57" s="1" t="str">
        <f t="shared" si="8"/>
        <v>NGR lake sediment grab sample</v>
      </c>
      <c r="K57" s="1" t="str">
        <f t="shared" si="9"/>
        <v>&lt;177 micron (NGR)</v>
      </c>
      <c r="L57">
        <v>3</v>
      </c>
      <c r="M57" t="s">
        <v>97</v>
      </c>
      <c r="N57">
        <v>56</v>
      </c>
      <c r="O57">
        <v>245</v>
      </c>
      <c r="P57">
        <v>46</v>
      </c>
      <c r="Q57">
        <v>36</v>
      </c>
      <c r="R57">
        <v>14</v>
      </c>
      <c r="S57">
        <v>16</v>
      </c>
      <c r="T57">
        <v>0.1</v>
      </c>
      <c r="U57">
        <v>570</v>
      </c>
      <c r="V57">
        <v>2.2000000000000002</v>
      </c>
      <c r="W57">
        <v>0.5</v>
      </c>
      <c r="X57">
        <v>1</v>
      </c>
      <c r="Y57">
        <v>46.2</v>
      </c>
    </row>
    <row r="58" spans="1:25" hidden="1" x14ac:dyDescent="0.25">
      <c r="A58" t="s">
        <v>259</v>
      </c>
      <c r="B58" t="s">
        <v>260</v>
      </c>
      <c r="C58" s="1" t="str">
        <f t="shared" si="0"/>
        <v>21:0395</v>
      </c>
      <c r="D58" s="1" t="str">
        <f t="shared" si="7"/>
        <v>21:0132</v>
      </c>
      <c r="E58" t="s">
        <v>261</v>
      </c>
      <c r="F58" t="s">
        <v>262</v>
      </c>
      <c r="H58">
        <v>46.778200099999999</v>
      </c>
      <c r="I58">
        <v>-84.164869999999993</v>
      </c>
      <c r="J58" s="1" t="str">
        <f t="shared" si="8"/>
        <v>NGR lake sediment grab sample</v>
      </c>
      <c r="K58" s="1" t="str">
        <f t="shared" si="9"/>
        <v>&lt;177 micron (NGR)</v>
      </c>
      <c r="L58">
        <v>3</v>
      </c>
      <c r="M58" t="s">
        <v>107</v>
      </c>
      <c r="N58">
        <v>57</v>
      </c>
      <c r="O58">
        <v>76</v>
      </c>
      <c r="P58">
        <v>32</v>
      </c>
      <c r="Q58">
        <v>5</v>
      </c>
      <c r="R58">
        <v>11</v>
      </c>
      <c r="S58">
        <v>2</v>
      </c>
      <c r="T58">
        <v>0.1</v>
      </c>
      <c r="U58">
        <v>50</v>
      </c>
      <c r="V58">
        <v>0.4</v>
      </c>
      <c r="W58">
        <v>0.5</v>
      </c>
      <c r="X58">
        <v>1</v>
      </c>
      <c r="Y58">
        <v>32.6</v>
      </c>
    </row>
    <row r="59" spans="1:25" hidden="1" x14ac:dyDescent="0.25">
      <c r="A59" t="s">
        <v>263</v>
      </c>
      <c r="B59" t="s">
        <v>264</v>
      </c>
      <c r="C59" s="1" t="str">
        <f t="shared" si="0"/>
        <v>21:0395</v>
      </c>
      <c r="D59" s="1" t="str">
        <f t="shared" si="7"/>
        <v>21:0132</v>
      </c>
      <c r="E59" t="s">
        <v>265</v>
      </c>
      <c r="F59" t="s">
        <v>266</v>
      </c>
      <c r="H59">
        <v>46.802016700000003</v>
      </c>
      <c r="I59">
        <v>-84.159555400000002</v>
      </c>
      <c r="J59" s="1" t="str">
        <f t="shared" si="8"/>
        <v>NGR lake sediment grab sample</v>
      </c>
      <c r="K59" s="1" t="str">
        <f t="shared" si="9"/>
        <v>&lt;177 micron (NGR)</v>
      </c>
      <c r="L59">
        <v>3</v>
      </c>
      <c r="M59" t="s">
        <v>112</v>
      </c>
      <c r="N59">
        <v>58</v>
      </c>
      <c r="O59">
        <v>130</v>
      </c>
      <c r="P59">
        <v>54</v>
      </c>
      <c r="Q59">
        <v>2</v>
      </c>
      <c r="R59">
        <v>12</v>
      </c>
      <c r="S59">
        <v>9</v>
      </c>
      <c r="T59">
        <v>0.1</v>
      </c>
      <c r="U59">
        <v>390</v>
      </c>
      <c r="V59">
        <v>1.05</v>
      </c>
      <c r="W59">
        <v>0.5</v>
      </c>
      <c r="X59">
        <v>5</v>
      </c>
      <c r="Y59">
        <v>47</v>
      </c>
    </row>
    <row r="60" spans="1:25" hidden="1" x14ac:dyDescent="0.25">
      <c r="A60" t="s">
        <v>267</v>
      </c>
      <c r="B60" t="s">
        <v>268</v>
      </c>
      <c r="C60" s="1" t="str">
        <f t="shared" si="0"/>
        <v>21:0395</v>
      </c>
      <c r="D60" s="1" t="str">
        <f t="shared" si="7"/>
        <v>21:0132</v>
      </c>
      <c r="E60" t="s">
        <v>269</v>
      </c>
      <c r="F60" t="s">
        <v>270</v>
      </c>
      <c r="H60">
        <v>46.827279799999999</v>
      </c>
      <c r="I60">
        <v>-84.147288500000002</v>
      </c>
      <c r="J60" s="1" t="str">
        <f t="shared" si="8"/>
        <v>NGR lake sediment grab sample</v>
      </c>
      <c r="K60" s="1" t="str">
        <f t="shared" si="9"/>
        <v>&lt;177 micron (NGR)</v>
      </c>
      <c r="L60">
        <v>3</v>
      </c>
      <c r="M60" t="s">
        <v>117</v>
      </c>
      <c r="N60">
        <v>59</v>
      </c>
      <c r="O60">
        <v>68</v>
      </c>
      <c r="P60">
        <v>44</v>
      </c>
      <c r="Q60">
        <v>2</v>
      </c>
      <c r="R60">
        <v>14</v>
      </c>
      <c r="S60">
        <v>11</v>
      </c>
      <c r="T60">
        <v>0.1</v>
      </c>
      <c r="U60">
        <v>225</v>
      </c>
      <c r="V60">
        <v>1.45</v>
      </c>
      <c r="W60">
        <v>0.5</v>
      </c>
      <c r="X60">
        <v>3</v>
      </c>
      <c r="Y60">
        <v>7.2</v>
      </c>
    </row>
    <row r="61" spans="1:25" hidden="1" x14ac:dyDescent="0.25">
      <c r="A61" t="s">
        <v>271</v>
      </c>
      <c r="B61" t="s">
        <v>272</v>
      </c>
      <c r="C61" s="1" t="str">
        <f t="shared" si="0"/>
        <v>21:0395</v>
      </c>
      <c r="D61" s="1" t="str">
        <f t="shared" si="7"/>
        <v>21:0132</v>
      </c>
      <c r="E61" t="s">
        <v>273</v>
      </c>
      <c r="F61" t="s">
        <v>274</v>
      </c>
      <c r="H61">
        <v>46.866866100000003</v>
      </c>
      <c r="I61">
        <v>-84.164518400000006</v>
      </c>
      <c r="J61" s="1" t="str">
        <f t="shared" si="8"/>
        <v>NGR lake sediment grab sample</v>
      </c>
      <c r="K61" s="1" t="str">
        <f t="shared" si="9"/>
        <v>&lt;177 micron (NGR)</v>
      </c>
      <c r="L61">
        <v>3</v>
      </c>
      <c r="M61" t="s">
        <v>122</v>
      </c>
      <c r="N61">
        <v>60</v>
      </c>
      <c r="O61">
        <v>118</v>
      </c>
      <c r="P61">
        <v>26</v>
      </c>
      <c r="Q61">
        <v>4</v>
      </c>
      <c r="R61">
        <v>10</v>
      </c>
      <c r="S61">
        <v>2</v>
      </c>
      <c r="T61">
        <v>0.1</v>
      </c>
      <c r="U61">
        <v>60</v>
      </c>
      <c r="V61">
        <v>0.4</v>
      </c>
      <c r="W61">
        <v>0.5</v>
      </c>
      <c r="X61">
        <v>1</v>
      </c>
      <c r="Y61">
        <v>33.6</v>
      </c>
    </row>
    <row r="62" spans="1:25" hidden="1" x14ac:dyDescent="0.25">
      <c r="A62" t="s">
        <v>275</v>
      </c>
      <c r="B62" t="s">
        <v>276</v>
      </c>
      <c r="C62" s="1" t="str">
        <f t="shared" si="0"/>
        <v>21:0395</v>
      </c>
      <c r="D62" s="1" t="str">
        <f t="shared" si="7"/>
        <v>21:0132</v>
      </c>
      <c r="E62" t="s">
        <v>277</v>
      </c>
      <c r="F62" t="s">
        <v>278</v>
      </c>
      <c r="H62">
        <v>46.941892500000002</v>
      </c>
      <c r="I62">
        <v>-84.138337100000001</v>
      </c>
      <c r="J62" s="1" t="str">
        <f t="shared" si="8"/>
        <v>NGR lake sediment grab sample</v>
      </c>
      <c r="K62" s="1" t="str">
        <f t="shared" si="9"/>
        <v>&lt;177 micron (NGR)</v>
      </c>
      <c r="L62">
        <v>4</v>
      </c>
      <c r="M62" t="s">
        <v>29</v>
      </c>
      <c r="N62">
        <v>61</v>
      </c>
      <c r="O62">
        <v>48</v>
      </c>
      <c r="P62">
        <v>18</v>
      </c>
      <c r="Q62">
        <v>8</v>
      </c>
      <c r="R62">
        <v>9</v>
      </c>
      <c r="S62">
        <v>2</v>
      </c>
      <c r="T62">
        <v>0.1</v>
      </c>
      <c r="U62">
        <v>55</v>
      </c>
      <c r="V62">
        <v>0.45</v>
      </c>
      <c r="W62">
        <v>0.5</v>
      </c>
      <c r="X62">
        <v>1</v>
      </c>
      <c r="Y62">
        <v>36.6</v>
      </c>
    </row>
    <row r="63" spans="1:25" hidden="1" x14ac:dyDescent="0.25">
      <c r="A63" t="s">
        <v>279</v>
      </c>
      <c r="B63" t="s">
        <v>280</v>
      </c>
      <c r="C63" s="1" t="str">
        <f t="shared" si="0"/>
        <v>21:0395</v>
      </c>
      <c r="D63" s="1" t="str">
        <f t="shared" si="7"/>
        <v>21:0132</v>
      </c>
      <c r="E63" t="s">
        <v>281</v>
      </c>
      <c r="F63" t="s">
        <v>282</v>
      </c>
      <c r="H63">
        <v>46.894413700000001</v>
      </c>
      <c r="I63">
        <v>-84.152182300000007</v>
      </c>
      <c r="J63" s="1" t="str">
        <f t="shared" si="8"/>
        <v>NGR lake sediment grab sample</v>
      </c>
      <c r="K63" s="1" t="str">
        <f t="shared" si="9"/>
        <v>&lt;177 micron (NGR)</v>
      </c>
      <c r="L63">
        <v>4</v>
      </c>
      <c r="M63" t="s">
        <v>34</v>
      </c>
      <c r="N63">
        <v>62</v>
      </c>
      <c r="O63">
        <v>46</v>
      </c>
      <c r="P63">
        <v>16</v>
      </c>
      <c r="Q63">
        <v>3</v>
      </c>
      <c r="R63">
        <v>8</v>
      </c>
      <c r="S63">
        <v>1</v>
      </c>
      <c r="T63">
        <v>0.1</v>
      </c>
      <c r="U63">
        <v>50</v>
      </c>
      <c r="V63">
        <v>0.35</v>
      </c>
      <c r="W63">
        <v>0.5</v>
      </c>
      <c r="X63">
        <v>1</v>
      </c>
      <c r="Y63">
        <v>33.6</v>
      </c>
    </row>
    <row r="64" spans="1:25" hidden="1" x14ac:dyDescent="0.25">
      <c r="A64" t="s">
        <v>283</v>
      </c>
      <c r="B64" t="s">
        <v>284</v>
      </c>
      <c r="C64" s="1" t="str">
        <f t="shared" si="0"/>
        <v>21:0395</v>
      </c>
      <c r="D64" s="1" t="str">
        <f t="shared" si="7"/>
        <v>21:0132</v>
      </c>
      <c r="E64" t="s">
        <v>285</v>
      </c>
      <c r="F64" t="s">
        <v>286</v>
      </c>
      <c r="H64">
        <v>46.933684800000002</v>
      </c>
      <c r="I64">
        <v>-84.135818599999993</v>
      </c>
      <c r="J64" s="1" t="str">
        <f t="shared" si="8"/>
        <v>NGR lake sediment grab sample</v>
      </c>
      <c r="K64" s="1" t="str">
        <f t="shared" si="9"/>
        <v>&lt;177 micron (NGR)</v>
      </c>
      <c r="L64">
        <v>4</v>
      </c>
      <c r="M64" t="s">
        <v>49</v>
      </c>
      <c r="N64">
        <v>63</v>
      </c>
      <c r="O64">
        <v>112</v>
      </c>
      <c r="P64">
        <v>22</v>
      </c>
      <c r="Q64">
        <v>7</v>
      </c>
      <c r="R64">
        <v>13</v>
      </c>
      <c r="S64">
        <v>5</v>
      </c>
      <c r="T64">
        <v>0.1</v>
      </c>
      <c r="U64">
        <v>90</v>
      </c>
      <c r="V64">
        <v>0.9</v>
      </c>
      <c r="W64">
        <v>0.5</v>
      </c>
      <c r="X64">
        <v>1</v>
      </c>
      <c r="Y64">
        <v>41.6</v>
      </c>
    </row>
    <row r="65" spans="1:25" hidden="1" x14ac:dyDescent="0.25">
      <c r="A65" t="s">
        <v>287</v>
      </c>
      <c r="B65" t="s">
        <v>288</v>
      </c>
      <c r="C65" s="1" t="str">
        <f t="shared" si="0"/>
        <v>21:0395</v>
      </c>
      <c r="D65" s="1" t="str">
        <f t="shared" si="7"/>
        <v>21:0132</v>
      </c>
      <c r="E65" t="s">
        <v>277</v>
      </c>
      <c r="F65" t="s">
        <v>289</v>
      </c>
      <c r="H65">
        <v>46.941892500000002</v>
      </c>
      <c r="I65">
        <v>-84.138337100000001</v>
      </c>
      <c r="J65" s="1" t="str">
        <f t="shared" si="8"/>
        <v>NGR lake sediment grab sample</v>
      </c>
      <c r="K65" s="1" t="str">
        <f t="shared" si="9"/>
        <v>&lt;177 micron (NGR)</v>
      </c>
      <c r="L65">
        <v>4</v>
      </c>
      <c r="M65" t="s">
        <v>57</v>
      </c>
      <c r="N65">
        <v>64</v>
      </c>
      <c r="O65">
        <v>46</v>
      </c>
      <c r="P65">
        <v>18</v>
      </c>
      <c r="Q65">
        <v>8</v>
      </c>
      <c r="R65">
        <v>9</v>
      </c>
      <c r="S65">
        <v>1</v>
      </c>
      <c r="T65">
        <v>0.1</v>
      </c>
      <c r="U65">
        <v>50</v>
      </c>
      <c r="V65">
        <v>0.45</v>
      </c>
      <c r="W65">
        <v>0.5</v>
      </c>
      <c r="X65">
        <v>1</v>
      </c>
      <c r="Y65">
        <v>36</v>
      </c>
    </row>
    <row r="66" spans="1:25" hidden="1" x14ac:dyDescent="0.25">
      <c r="A66" t="s">
        <v>290</v>
      </c>
      <c r="B66" t="s">
        <v>291</v>
      </c>
      <c r="C66" s="1" t="str">
        <f t="shared" ref="C66:C129" si="10">HYPERLINK("http://geochem.nrcan.gc.ca/cdogs/content/bdl/bdl210395_e.htm", "21:0395")</f>
        <v>21:0395</v>
      </c>
      <c r="D66" s="1" t="str">
        <f t="shared" si="7"/>
        <v>21:0132</v>
      </c>
      <c r="E66" t="s">
        <v>277</v>
      </c>
      <c r="F66" t="s">
        <v>292</v>
      </c>
      <c r="H66">
        <v>46.941892500000002</v>
      </c>
      <c r="I66">
        <v>-84.138337100000001</v>
      </c>
      <c r="J66" s="1" t="str">
        <f t="shared" si="8"/>
        <v>NGR lake sediment grab sample</v>
      </c>
      <c r="K66" s="1" t="str">
        <f t="shared" si="9"/>
        <v>&lt;177 micron (NGR)</v>
      </c>
      <c r="L66">
        <v>4</v>
      </c>
      <c r="M66" t="s">
        <v>53</v>
      </c>
      <c r="N66">
        <v>65</v>
      </c>
      <c r="O66">
        <v>58</v>
      </c>
      <c r="P66">
        <v>18</v>
      </c>
      <c r="Q66">
        <v>8</v>
      </c>
      <c r="R66">
        <v>11</v>
      </c>
      <c r="S66">
        <v>3</v>
      </c>
      <c r="T66">
        <v>0.1</v>
      </c>
      <c r="U66">
        <v>60</v>
      </c>
      <c r="V66">
        <v>0.55000000000000004</v>
      </c>
      <c r="W66">
        <v>0.5</v>
      </c>
      <c r="X66">
        <v>1</v>
      </c>
      <c r="Y66">
        <v>35</v>
      </c>
    </row>
    <row r="67" spans="1:25" hidden="1" x14ac:dyDescent="0.25">
      <c r="A67" t="s">
        <v>293</v>
      </c>
      <c r="B67" t="s">
        <v>294</v>
      </c>
      <c r="C67" s="1" t="str">
        <f t="shared" si="10"/>
        <v>21:0395</v>
      </c>
      <c r="D67" s="1" t="str">
        <f t="shared" si="7"/>
        <v>21:0132</v>
      </c>
      <c r="E67" t="s">
        <v>295</v>
      </c>
      <c r="F67" t="s">
        <v>296</v>
      </c>
      <c r="H67">
        <v>46.9607095</v>
      </c>
      <c r="I67">
        <v>-84.158508900000001</v>
      </c>
      <c r="J67" s="1" t="str">
        <f t="shared" si="8"/>
        <v>NGR lake sediment grab sample</v>
      </c>
      <c r="K67" s="1" t="str">
        <f t="shared" si="9"/>
        <v>&lt;177 micron (NGR)</v>
      </c>
      <c r="L67">
        <v>4</v>
      </c>
      <c r="M67" t="s">
        <v>39</v>
      </c>
      <c r="N67">
        <v>66</v>
      </c>
      <c r="O67">
        <v>150</v>
      </c>
      <c r="P67">
        <v>32</v>
      </c>
      <c r="Q67">
        <v>5</v>
      </c>
      <c r="R67">
        <v>8</v>
      </c>
      <c r="S67">
        <v>5</v>
      </c>
      <c r="T67">
        <v>0.1</v>
      </c>
      <c r="U67">
        <v>180</v>
      </c>
      <c r="V67">
        <v>0.6</v>
      </c>
      <c r="W67">
        <v>0.5</v>
      </c>
      <c r="X67">
        <v>2</v>
      </c>
      <c r="Y67">
        <v>44</v>
      </c>
    </row>
    <row r="68" spans="1:25" hidden="1" x14ac:dyDescent="0.25">
      <c r="A68" t="s">
        <v>297</v>
      </c>
      <c r="B68" t="s">
        <v>298</v>
      </c>
      <c r="C68" s="1" t="str">
        <f t="shared" si="10"/>
        <v>21:0395</v>
      </c>
      <c r="D68" s="1" t="str">
        <f t="shared" si="7"/>
        <v>21:0132</v>
      </c>
      <c r="E68" t="s">
        <v>299</v>
      </c>
      <c r="F68" t="s">
        <v>300</v>
      </c>
      <c r="H68">
        <v>46.995766000000003</v>
      </c>
      <c r="I68">
        <v>-84.198042599999994</v>
      </c>
      <c r="J68" s="1" t="str">
        <f t="shared" si="8"/>
        <v>NGR lake sediment grab sample</v>
      </c>
      <c r="K68" s="1" t="str">
        <f t="shared" si="9"/>
        <v>&lt;177 micron (NGR)</v>
      </c>
      <c r="L68">
        <v>4</v>
      </c>
      <c r="M68" t="s">
        <v>44</v>
      </c>
      <c r="N68">
        <v>67</v>
      </c>
      <c r="O68">
        <v>90</v>
      </c>
      <c r="P68">
        <v>28</v>
      </c>
      <c r="Q68">
        <v>2</v>
      </c>
      <c r="R68">
        <v>6</v>
      </c>
      <c r="S68">
        <v>4</v>
      </c>
      <c r="T68">
        <v>0.1</v>
      </c>
      <c r="U68">
        <v>310</v>
      </c>
      <c r="V68">
        <v>0.5</v>
      </c>
      <c r="W68">
        <v>0.5</v>
      </c>
      <c r="X68">
        <v>2</v>
      </c>
      <c r="Y68">
        <v>25.6</v>
      </c>
    </row>
    <row r="69" spans="1:25" hidden="1" x14ac:dyDescent="0.25">
      <c r="A69" t="s">
        <v>301</v>
      </c>
      <c r="B69" t="s">
        <v>302</v>
      </c>
      <c r="C69" s="1" t="str">
        <f t="shared" si="10"/>
        <v>21:0395</v>
      </c>
      <c r="D69" s="1" t="str">
        <f>HYPERLINK("http://geochem.nrcan.gc.ca/cdogs/content/svy/svy_e.htm", "")</f>
        <v/>
      </c>
      <c r="G69" s="1" t="str">
        <f>HYPERLINK("http://geochem.nrcan.gc.ca/cdogs/content/cr_/cr_00035_e.htm", "35")</f>
        <v>35</v>
      </c>
      <c r="J69" t="s">
        <v>100</v>
      </c>
      <c r="K69" t="s">
        <v>101</v>
      </c>
      <c r="L69">
        <v>4</v>
      </c>
      <c r="M69" t="s">
        <v>102</v>
      </c>
      <c r="N69">
        <v>68</v>
      </c>
      <c r="O69">
        <v>102</v>
      </c>
      <c r="P69">
        <v>66</v>
      </c>
      <c r="Q69">
        <v>9</v>
      </c>
      <c r="R69">
        <v>35</v>
      </c>
      <c r="S69">
        <v>9</v>
      </c>
      <c r="T69">
        <v>0.1</v>
      </c>
      <c r="U69">
        <v>300</v>
      </c>
      <c r="V69">
        <v>2</v>
      </c>
      <c r="W69">
        <v>14</v>
      </c>
      <c r="X69">
        <v>2</v>
      </c>
      <c r="Y69">
        <v>8.6</v>
      </c>
    </row>
    <row r="70" spans="1:25" hidden="1" x14ac:dyDescent="0.25">
      <c r="A70" t="s">
        <v>303</v>
      </c>
      <c r="B70" t="s">
        <v>304</v>
      </c>
      <c r="C70" s="1" t="str">
        <f t="shared" si="10"/>
        <v>21:0395</v>
      </c>
      <c r="D70" s="1" t="str">
        <f t="shared" ref="D70:D87" si="11">HYPERLINK("http://geochem.nrcan.gc.ca/cdogs/content/svy/svy210132_e.htm", "21:0132")</f>
        <v>21:0132</v>
      </c>
      <c r="E70" t="s">
        <v>305</v>
      </c>
      <c r="F70" t="s">
        <v>306</v>
      </c>
      <c r="H70">
        <v>46.996985899999999</v>
      </c>
      <c r="I70">
        <v>-84.451535100000001</v>
      </c>
      <c r="J70" s="1" t="str">
        <f t="shared" ref="J70:J87" si="12">HYPERLINK("http://geochem.nrcan.gc.ca/cdogs/content/kwd/kwd020027_e.htm", "NGR lake sediment grab sample")</f>
        <v>NGR lake sediment grab sample</v>
      </c>
      <c r="K70" s="1" t="str">
        <f t="shared" ref="K70:K87" si="13">HYPERLINK("http://geochem.nrcan.gc.ca/cdogs/content/kwd/kwd080006_e.htm", "&lt;177 micron (NGR)")</f>
        <v>&lt;177 micron (NGR)</v>
      </c>
      <c r="L70">
        <v>5</v>
      </c>
      <c r="M70" t="s">
        <v>29</v>
      </c>
      <c r="N70">
        <v>69</v>
      </c>
      <c r="O70">
        <v>122</v>
      </c>
      <c r="P70">
        <v>40</v>
      </c>
      <c r="Q70">
        <v>4</v>
      </c>
      <c r="R70">
        <v>11</v>
      </c>
      <c r="S70">
        <v>4</v>
      </c>
      <c r="T70">
        <v>0.1</v>
      </c>
      <c r="U70">
        <v>165</v>
      </c>
      <c r="V70">
        <v>0.6</v>
      </c>
      <c r="W70">
        <v>0.5</v>
      </c>
      <c r="X70">
        <v>2</v>
      </c>
      <c r="Y70">
        <v>48</v>
      </c>
    </row>
    <row r="71" spans="1:25" hidden="1" x14ac:dyDescent="0.25">
      <c r="A71" t="s">
        <v>307</v>
      </c>
      <c r="B71" t="s">
        <v>308</v>
      </c>
      <c r="C71" s="1" t="str">
        <f t="shared" si="10"/>
        <v>21:0395</v>
      </c>
      <c r="D71" s="1" t="str">
        <f t="shared" si="11"/>
        <v>21:0132</v>
      </c>
      <c r="E71" t="s">
        <v>309</v>
      </c>
      <c r="F71" t="s">
        <v>310</v>
      </c>
      <c r="H71">
        <v>46.975553099999999</v>
      </c>
      <c r="I71">
        <v>-84.722742699999998</v>
      </c>
      <c r="J71" s="1" t="str">
        <f t="shared" si="12"/>
        <v>NGR lake sediment grab sample</v>
      </c>
      <c r="K71" s="1" t="str">
        <f t="shared" si="13"/>
        <v>&lt;177 micron (NGR)</v>
      </c>
      <c r="L71">
        <v>5</v>
      </c>
      <c r="M71" t="s">
        <v>34</v>
      </c>
      <c r="N71">
        <v>70</v>
      </c>
      <c r="O71">
        <v>62</v>
      </c>
      <c r="P71">
        <v>14</v>
      </c>
      <c r="Q71">
        <v>16</v>
      </c>
      <c r="R71">
        <v>7</v>
      </c>
      <c r="S71">
        <v>1</v>
      </c>
      <c r="T71">
        <v>0.1</v>
      </c>
      <c r="U71">
        <v>55</v>
      </c>
      <c r="V71">
        <v>0.5</v>
      </c>
      <c r="W71">
        <v>0.5</v>
      </c>
      <c r="X71">
        <v>1</v>
      </c>
      <c r="Y71">
        <v>19.600000000000001</v>
      </c>
    </row>
    <row r="72" spans="1:25" hidden="1" x14ac:dyDescent="0.25">
      <c r="A72" t="s">
        <v>311</v>
      </c>
      <c r="B72" t="s">
        <v>312</v>
      </c>
      <c r="C72" s="1" t="str">
        <f t="shared" si="10"/>
        <v>21:0395</v>
      </c>
      <c r="D72" s="1" t="str">
        <f t="shared" si="11"/>
        <v>21:0132</v>
      </c>
      <c r="E72" t="s">
        <v>313</v>
      </c>
      <c r="F72" t="s">
        <v>314</v>
      </c>
      <c r="H72">
        <v>46.998806399999999</v>
      </c>
      <c r="I72">
        <v>-84.577197100000006</v>
      </c>
      <c r="J72" s="1" t="str">
        <f t="shared" si="12"/>
        <v>NGR lake sediment grab sample</v>
      </c>
      <c r="K72" s="1" t="str">
        <f t="shared" si="13"/>
        <v>&lt;177 micron (NGR)</v>
      </c>
      <c r="L72">
        <v>5</v>
      </c>
      <c r="M72" t="s">
        <v>39</v>
      </c>
      <c r="N72">
        <v>71</v>
      </c>
      <c r="O72">
        <v>134</v>
      </c>
      <c r="P72">
        <v>166</v>
      </c>
      <c r="Q72">
        <v>10</v>
      </c>
      <c r="R72">
        <v>11</v>
      </c>
      <c r="S72">
        <v>7</v>
      </c>
      <c r="T72">
        <v>0.1</v>
      </c>
      <c r="U72">
        <v>355</v>
      </c>
      <c r="V72">
        <v>0.9</v>
      </c>
      <c r="W72">
        <v>1</v>
      </c>
      <c r="X72">
        <v>4</v>
      </c>
      <c r="Y72">
        <v>41</v>
      </c>
    </row>
    <row r="73" spans="1:25" hidden="1" x14ac:dyDescent="0.25">
      <c r="A73" t="s">
        <v>315</v>
      </c>
      <c r="B73" t="s">
        <v>316</v>
      </c>
      <c r="C73" s="1" t="str">
        <f t="shared" si="10"/>
        <v>21:0395</v>
      </c>
      <c r="D73" s="1" t="str">
        <f t="shared" si="11"/>
        <v>21:0132</v>
      </c>
      <c r="E73" t="s">
        <v>317</v>
      </c>
      <c r="F73" t="s">
        <v>318</v>
      </c>
      <c r="H73">
        <v>46.972132999999999</v>
      </c>
      <c r="I73">
        <v>-84.559444600000006</v>
      </c>
      <c r="J73" s="1" t="str">
        <f t="shared" si="12"/>
        <v>NGR lake sediment grab sample</v>
      </c>
      <c r="K73" s="1" t="str">
        <f t="shared" si="13"/>
        <v>&lt;177 micron (NGR)</v>
      </c>
      <c r="L73">
        <v>5</v>
      </c>
      <c r="M73" t="s">
        <v>44</v>
      </c>
      <c r="N73">
        <v>72</v>
      </c>
      <c r="O73">
        <v>82</v>
      </c>
      <c r="P73">
        <v>42</v>
      </c>
      <c r="Q73">
        <v>3</v>
      </c>
      <c r="R73">
        <v>12</v>
      </c>
      <c r="S73">
        <v>4</v>
      </c>
      <c r="T73">
        <v>0.1</v>
      </c>
      <c r="U73">
        <v>60</v>
      </c>
      <c r="V73">
        <v>0.65</v>
      </c>
      <c r="W73">
        <v>0.5</v>
      </c>
      <c r="X73">
        <v>2</v>
      </c>
      <c r="Y73">
        <v>36</v>
      </c>
    </row>
    <row r="74" spans="1:25" hidden="1" x14ac:dyDescent="0.25">
      <c r="A74" t="s">
        <v>319</v>
      </c>
      <c r="B74" t="s">
        <v>320</v>
      </c>
      <c r="C74" s="1" t="str">
        <f t="shared" si="10"/>
        <v>21:0395</v>
      </c>
      <c r="D74" s="1" t="str">
        <f t="shared" si="11"/>
        <v>21:0132</v>
      </c>
      <c r="E74" t="s">
        <v>321</v>
      </c>
      <c r="F74" t="s">
        <v>322</v>
      </c>
      <c r="H74">
        <v>46.992942999999997</v>
      </c>
      <c r="I74">
        <v>-84.453055800000001</v>
      </c>
      <c r="J74" s="1" t="str">
        <f t="shared" si="12"/>
        <v>NGR lake sediment grab sample</v>
      </c>
      <c r="K74" s="1" t="str">
        <f t="shared" si="13"/>
        <v>&lt;177 micron (NGR)</v>
      </c>
      <c r="L74">
        <v>5</v>
      </c>
      <c r="M74" t="s">
        <v>49</v>
      </c>
      <c r="N74">
        <v>73</v>
      </c>
      <c r="O74">
        <v>148</v>
      </c>
      <c r="P74">
        <v>46</v>
      </c>
      <c r="Q74">
        <v>4</v>
      </c>
      <c r="R74">
        <v>11</v>
      </c>
      <c r="S74">
        <v>4</v>
      </c>
      <c r="T74">
        <v>0.1</v>
      </c>
      <c r="U74">
        <v>325</v>
      </c>
      <c r="V74">
        <v>1.7</v>
      </c>
      <c r="W74">
        <v>0.5</v>
      </c>
      <c r="X74">
        <v>3</v>
      </c>
      <c r="Y74">
        <v>39</v>
      </c>
    </row>
    <row r="75" spans="1:25" hidden="1" x14ac:dyDescent="0.25">
      <c r="A75" t="s">
        <v>323</v>
      </c>
      <c r="B75" t="s">
        <v>324</v>
      </c>
      <c r="C75" s="1" t="str">
        <f t="shared" si="10"/>
        <v>21:0395</v>
      </c>
      <c r="D75" s="1" t="str">
        <f t="shared" si="11"/>
        <v>21:0132</v>
      </c>
      <c r="E75" t="s">
        <v>305</v>
      </c>
      <c r="F75" t="s">
        <v>325</v>
      </c>
      <c r="H75">
        <v>46.996985899999999</v>
      </c>
      <c r="I75">
        <v>-84.451535100000001</v>
      </c>
      <c r="J75" s="1" t="str">
        <f t="shared" si="12"/>
        <v>NGR lake sediment grab sample</v>
      </c>
      <c r="K75" s="1" t="str">
        <f t="shared" si="13"/>
        <v>&lt;177 micron (NGR)</v>
      </c>
      <c r="L75">
        <v>5</v>
      </c>
      <c r="M75" t="s">
        <v>53</v>
      </c>
      <c r="N75">
        <v>74</v>
      </c>
      <c r="O75">
        <v>130</v>
      </c>
      <c r="P75">
        <v>36</v>
      </c>
      <c r="Q75">
        <v>4</v>
      </c>
      <c r="R75">
        <v>11</v>
      </c>
      <c r="S75">
        <v>4</v>
      </c>
      <c r="T75">
        <v>0.1</v>
      </c>
      <c r="U75">
        <v>145</v>
      </c>
      <c r="V75">
        <v>0.6</v>
      </c>
      <c r="W75">
        <v>0.5</v>
      </c>
      <c r="X75">
        <v>2</v>
      </c>
      <c r="Y75">
        <v>47.8</v>
      </c>
    </row>
    <row r="76" spans="1:25" hidden="1" x14ac:dyDescent="0.25">
      <c r="A76" t="s">
        <v>326</v>
      </c>
      <c r="B76" t="s">
        <v>327</v>
      </c>
      <c r="C76" s="1" t="str">
        <f t="shared" si="10"/>
        <v>21:0395</v>
      </c>
      <c r="D76" s="1" t="str">
        <f t="shared" si="11"/>
        <v>21:0132</v>
      </c>
      <c r="E76" t="s">
        <v>305</v>
      </c>
      <c r="F76" t="s">
        <v>328</v>
      </c>
      <c r="H76">
        <v>46.996985899999999</v>
      </c>
      <c r="I76">
        <v>-84.451535100000001</v>
      </c>
      <c r="J76" s="1" t="str">
        <f t="shared" si="12"/>
        <v>NGR lake sediment grab sample</v>
      </c>
      <c r="K76" s="1" t="str">
        <f t="shared" si="13"/>
        <v>&lt;177 micron (NGR)</v>
      </c>
      <c r="L76">
        <v>5</v>
      </c>
      <c r="M76" t="s">
        <v>57</v>
      </c>
      <c r="N76">
        <v>75</v>
      </c>
      <c r="O76">
        <v>138</v>
      </c>
      <c r="P76">
        <v>40</v>
      </c>
      <c r="Q76">
        <v>4</v>
      </c>
      <c r="R76">
        <v>12</v>
      </c>
      <c r="S76">
        <v>4</v>
      </c>
      <c r="T76">
        <v>0.1</v>
      </c>
      <c r="U76">
        <v>160</v>
      </c>
      <c r="V76">
        <v>0.65</v>
      </c>
      <c r="W76">
        <v>0.5</v>
      </c>
      <c r="X76">
        <v>1</v>
      </c>
      <c r="Y76">
        <v>49.6</v>
      </c>
    </row>
    <row r="77" spans="1:25" hidden="1" x14ac:dyDescent="0.25">
      <c r="A77" t="s">
        <v>329</v>
      </c>
      <c r="B77" t="s">
        <v>330</v>
      </c>
      <c r="C77" s="1" t="str">
        <f t="shared" si="10"/>
        <v>21:0395</v>
      </c>
      <c r="D77" s="1" t="str">
        <f t="shared" si="11"/>
        <v>21:0132</v>
      </c>
      <c r="E77" t="s">
        <v>331</v>
      </c>
      <c r="F77" t="s">
        <v>332</v>
      </c>
      <c r="H77">
        <v>46.9831778</v>
      </c>
      <c r="I77">
        <v>-84.453020199999997</v>
      </c>
      <c r="J77" s="1" t="str">
        <f t="shared" si="12"/>
        <v>NGR lake sediment grab sample</v>
      </c>
      <c r="K77" s="1" t="str">
        <f t="shared" si="13"/>
        <v>&lt;177 micron (NGR)</v>
      </c>
      <c r="L77">
        <v>5</v>
      </c>
      <c r="M77" t="s">
        <v>62</v>
      </c>
      <c r="N77">
        <v>76</v>
      </c>
      <c r="O77">
        <v>122</v>
      </c>
      <c r="P77">
        <v>36</v>
      </c>
      <c r="Q77">
        <v>17</v>
      </c>
      <c r="R77">
        <v>13</v>
      </c>
      <c r="S77">
        <v>8</v>
      </c>
      <c r="T77">
        <v>0.1</v>
      </c>
      <c r="U77">
        <v>170</v>
      </c>
      <c r="V77">
        <v>0.6</v>
      </c>
      <c r="W77">
        <v>0.5</v>
      </c>
      <c r="X77">
        <v>1</v>
      </c>
      <c r="Y77">
        <v>35</v>
      </c>
    </row>
    <row r="78" spans="1:25" hidden="1" x14ac:dyDescent="0.25">
      <c r="A78" t="s">
        <v>333</v>
      </c>
      <c r="B78" t="s">
        <v>334</v>
      </c>
      <c r="C78" s="1" t="str">
        <f t="shared" si="10"/>
        <v>21:0395</v>
      </c>
      <c r="D78" s="1" t="str">
        <f t="shared" si="11"/>
        <v>21:0132</v>
      </c>
      <c r="E78" t="s">
        <v>335</v>
      </c>
      <c r="F78" t="s">
        <v>336</v>
      </c>
      <c r="H78">
        <v>46.951531600000003</v>
      </c>
      <c r="I78">
        <v>-84.454049800000007</v>
      </c>
      <c r="J78" s="1" t="str">
        <f t="shared" si="12"/>
        <v>NGR lake sediment grab sample</v>
      </c>
      <c r="K78" s="1" t="str">
        <f t="shared" si="13"/>
        <v>&lt;177 micron (NGR)</v>
      </c>
      <c r="L78">
        <v>5</v>
      </c>
      <c r="M78" t="s">
        <v>67</v>
      </c>
      <c r="N78">
        <v>77</v>
      </c>
      <c r="O78">
        <v>196</v>
      </c>
      <c r="P78">
        <v>34</v>
      </c>
      <c r="Q78">
        <v>4</v>
      </c>
      <c r="R78">
        <v>12</v>
      </c>
      <c r="S78">
        <v>7</v>
      </c>
      <c r="T78">
        <v>0.1</v>
      </c>
      <c r="U78">
        <v>520</v>
      </c>
      <c r="V78">
        <v>1</v>
      </c>
      <c r="W78">
        <v>0.5</v>
      </c>
      <c r="X78">
        <v>2</v>
      </c>
      <c r="Y78">
        <v>61.2</v>
      </c>
    </row>
    <row r="79" spans="1:25" hidden="1" x14ac:dyDescent="0.25">
      <c r="A79" t="s">
        <v>337</v>
      </c>
      <c r="B79" t="s">
        <v>338</v>
      </c>
      <c r="C79" s="1" t="str">
        <f t="shared" si="10"/>
        <v>21:0395</v>
      </c>
      <c r="D79" s="1" t="str">
        <f t="shared" si="11"/>
        <v>21:0132</v>
      </c>
      <c r="E79" t="s">
        <v>339</v>
      </c>
      <c r="F79" t="s">
        <v>340</v>
      </c>
      <c r="H79">
        <v>46.937877200000003</v>
      </c>
      <c r="I79">
        <v>-84.376272299999997</v>
      </c>
      <c r="J79" s="1" t="str">
        <f t="shared" si="12"/>
        <v>NGR lake sediment grab sample</v>
      </c>
      <c r="K79" s="1" t="str">
        <f t="shared" si="13"/>
        <v>&lt;177 micron (NGR)</v>
      </c>
      <c r="L79">
        <v>5</v>
      </c>
      <c r="M79" t="s">
        <v>72</v>
      </c>
      <c r="N79">
        <v>78</v>
      </c>
      <c r="O79">
        <v>176</v>
      </c>
      <c r="P79">
        <v>32</v>
      </c>
      <c r="Q79">
        <v>5</v>
      </c>
      <c r="R79">
        <v>9</v>
      </c>
      <c r="S79">
        <v>4</v>
      </c>
      <c r="T79">
        <v>0.1</v>
      </c>
      <c r="U79">
        <v>165</v>
      </c>
      <c r="V79">
        <v>0.5</v>
      </c>
      <c r="W79">
        <v>0.5</v>
      </c>
      <c r="X79">
        <v>3</v>
      </c>
      <c r="Y79">
        <v>56.2</v>
      </c>
    </row>
    <row r="80" spans="1:25" hidden="1" x14ac:dyDescent="0.25">
      <c r="A80" t="s">
        <v>341</v>
      </c>
      <c r="B80" t="s">
        <v>342</v>
      </c>
      <c r="C80" s="1" t="str">
        <f t="shared" si="10"/>
        <v>21:0395</v>
      </c>
      <c r="D80" s="1" t="str">
        <f t="shared" si="11"/>
        <v>21:0132</v>
      </c>
      <c r="E80" t="s">
        <v>343</v>
      </c>
      <c r="F80" t="s">
        <v>344</v>
      </c>
      <c r="H80">
        <v>46.9210201</v>
      </c>
      <c r="I80">
        <v>-84.288620800000004</v>
      </c>
      <c r="J80" s="1" t="str">
        <f t="shared" si="12"/>
        <v>NGR lake sediment grab sample</v>
      </c>
      <c r="K80" s="1" t="str">
        <f t="shared" si="13"/>
        <v>&lt;177 micron (NGR)</v>
      </c>
      <c r="L80">
        <v>5</v>
      </c>
      <c r="M80" t="s">
        <v>77</v>
      </c>
      <c r="N80">
        <v>79</v>
      </c>
      <c r="O80">
        <v>96</v>
      </c>
      <c r="P80">
        <v>24</v>
      </c>
      <c r="Q80">
        <v>4</v>
      </c>
      <c r="R80">
        <v>10</v>
      </c>
      <c r="S80">
        <v>4</v>
      </c>
      <c r="T80">
        <v>0.1</v>
      </c>
      <c r="U80">
        <v>105</v>
      </c>
      <c r="V80">
        <v>0.5</v>
      </c>
      <c r="W80">
        <v>0.5</v>
      </c>
      <c r="X80">
        <v>2</v>
      </c>
      <c r="Y80">
        <v>44.6</v>
      </c>
    </row>
    <row r="81" spans="1:25" hidden="1" x14ac:dyDescent="0.25">
      <c r="A81" t="s">
        <v>345</v>
      </c>
      <c r="B81" t="s">
        <v>346</v>
      </c>
      <c r="C81" s="1" t="str">
        <f t="shared" si="10"/>
        <v>21:0395</v>
      </c>
      <c r="D81" s="1" t="str">
        <f t="shared" si="11"/>
        <v>21:0132</v>
      </c>
      <c r="E81" t="s">
        <v>347</v>
      </c>
      <c r="F81" t="s">
        <v>348</v>
      </c>
      <c r="H81">
        <v>46.933915200000001</v>
      </c>
      <c r="I81">
        <v>-84.337998499999998</v>
      </c>
      <c r="J81" s="1" t="str">
        <f t="shared" si="12"/>
        <v>NGR lake sediment grab sample</v>
      </c>
      <c r="K81" s="1" t="str">
        <f t="shared" si="13"/>
        <v>&lt;177 micron (NGR)</v>
      </c>
      <c r="L81">
        <v>5</v>
      </c>
      <c r="M81" t="s">
        <v>82</v>
      </c>
      <c r="N81">
        <v>80</v>
      </c>
      <c r="O81">
        <v>68</v>
      </c>
      <c r="P81">
        <v>16</v>
      </c>
      <c r="Q81">
        <v>12</v>
      </c>
      <c r="R81">
        <v>11</v>
      </c>
      <c r="S81">
        <v>3</v>
      </c>
      <c r="T81">
        <v>0.1</v>
      </c>
      <c r="U81">
        <v>100</v>
      </c>
      <c r="V81">
        <v>0.7</v>
      </c>
      <c r="W81">
        <v>0.5</v>
      </c>
      <c r="X81">
        <v>1</v>
      </c>
      <c r="Y81">
        <v>34.6</v>
      </c>
    </row>
    <row r="82" spans="1:25" hidden="1" x14ac:dyDescent="0.25">
      <c r="A82" t="s">
        <v>349</v>
      </c>
      <c r="B82" t="s">
        <v>350</v>
      </c>
      <c r="C82" s="1" t="str">
        <f t="shared" si="10"/>
        <v>21:0395</v>
      </c>
      <c r="D82" s="1" t="str">
        <f t="shared" si="11"/>
        <v>21:0132</v>
      </c>
      <c r="E82" t="s">
        <v>351</v>
      </c>
      <c r="F82" t="s">
        <v>352</v>
      </c>
      <c r="H82">
        <v>46.963487000000001</v>
      </c>
      <c r="I82">
        <v>-84.2900499</v>
      </c>
      <c r="J82" s="1" t="str">
        <f t="shared" si="12"/>
        <v>NGR lake sediment grab sample</v>
      </c>
      <c r="K82" s="1" t="str">
        <f t="shared" si="13"/>
        <v>&lt;177 micron (NGR)</v>
      </c>
      <c r="L82">
        <v>5</v>
      </c>
      <c r="M82" t="s">
        <v>87</v>
      </c>
      <c r="N82">
        <v>81</v>
      </c>
      <c r="O82">
        <v>86</v>
      </c>
      <c r="P82">
        <v>18</v>
      </c>
      <c r="Q82">
        <v>24</v>
      </c>
      <c r="R82">
        <v>7</v>
      </c>
      <c r="S82">
        <v>1</v>
      </c>
      <c r="T82">
        <v>0.1</v>
      </c>
      <c r="U82">
        <v>55</v>
      </c>
      <c r="V82">
        <v>0.25</v>
      </c>
      <c r="W82">
        <v>0.5</v>
      </c>
      <c r="X82">
        <v>1</v>
      </c>
      <c r="Y82">
        <v>60.8</v>
      </c>
    </row>
    <row r="83" spans="1:25" hidden="1" x14ac:dyDescent="0.25">
      <c r="A83" t="s">
        <v>353</v>
      </c>
      <c r="B83" t="s">
        <v>354</v>
      </c>
      <c r="C83" s="1" t="str">
        <f t="shared" si="10"/>
        <v>21:0395</v>
      </c>
      <c r="D83" s="1" t="str">
        <f t="shared" si="11"/>
        <v>21:0132</v>
      </c>
      <c r="E83" t="s">
        <v>355</v>
      </c>
      <c r="F83" t="s">
        <v>356</v>
      </c>
      <c r="H83">
        <v>46.993256299999999</v>
      </c>
      <c r="I83">
        <v>-84.275602399999997</v>
      </c>
      <c r="J83" s="1" t="str">
        <f t="shared" si="12"/>
        <v>NGR lake sediment grab sample</v>
      </c>
      <c r="K83" s="1" t="str">
        <f t="shared" si="13"/>
        <v>&lt;177 micron (NGR)</v>
      </c>
      <c r="L83">
        <v>5</v>
      </c>
      <c r="M83" t="s">
        <v>92</v>
      </c>
      <c r="N83">
        <v>82</v>
      </c>
      <c r="O83">
        <v>46</v>
      </c>
      <c r="P83">
        <v>14</v>
      </c>
      <c r="Q83">
        <v>12</v>
      </c>
      <c r="R83">
        <v>8</v>
      </c>
      <c r="S83">
        <v>1</v>
      </c>
      <c r="T83">
        <v>0.1</v>
      </c>
      <c r="U83">
        <v>60</v>
      </c>
      <c r="V83">
        <v>0.35</v>
      </c>
      <c r="W83">
        <v>0.5</v>
      </c>
      <c r="X83">
        <v>1</v>
      </c>
      <c r="Y83">
        <v>56.8</v>
      </c>
    </row>
    <row r="84" spans="1:25" hidden="1" x14ac:dyDescent="0.25">
      <c r="A84" t="s">
        <v>357</v>
      </c>
      <c r="B84" t="s">
        <v>358</v>
      </c>
      <c r="C84" s="1" t="str">
        <f t="shared" si="10"/>
        <v>21:0395</v>
      </c>
      <c r="D84" s="1" t="str">
        <f t="shared" si="11"/>
        <v>21:0132</v>
      </c>
      <c r="E84" t="s">
        <v>359</v>
      </c>
      <c r="F84" t="s">
        <v>360</v>
      </c>
      <c r="H84">
        <v>46.913050400000003</v>
      </c>
      <c r="I84">
        <v>-84.358022399999996</v>
      </c>
      <c r="J84" s="1" t="str">
        <f t="shared" si="12"/>
        <v>NGR lake sediment grab sample</v>
      </c>
      <c r="K84" s="1" t="str">
        <f t="shared" si="13"/>
        <v>&lt;177 micron (NGR)</v>
      </c>
      <c r="L84">
        <v>5</v>
      </c>
      <c r="M84" t="s">
        <v>97</v>
      </c>
      <c r="N84">
        <v>83</v>
      </c>
      <c r="O84">
        <v>134</v>
      </c>
      <c r="P84">
        <v>38</v>
      </c>
      <c r="Q84">
        <v>1</v>
      </c>
      <c r="R84">
        <v>17</v>
      </c>
      <c r="S84">
        <v>7</v>
      </c>
      <c r="T84">
        <v>0.1</v>
      </c>
      <c r="U84">
        <v>365</v>
      </c>
      <c r="V84">
        <v>1.3</v>
      </c>
      <c r="W84">
        <v>0.5</v>
      </c>
      <c r="X84">
        <v>3</v>
      </c>
      <c r="Y84">
        <v>47.4</v>
      </c>
    </row>
    <row r="85" spans="1:25" hidden="1" x14ac:dyDescent="0.25">
      <c r="A85" t="s">
        <v>361</v>
      </c>
      <c r="B85" t="s">
        <v>362</v>
      </c>
      <c r="C85" s="1" t="str">
        <f t="shared" si="10"/>
        <v>21:0395</v>
      </c>
      <c r="D85" s="1" t="str">
        <f t="shared" si="11"/>
        <v>21:0132</v>
      </c>
      <c r="E85" t="s">
        <v>363</v>
      </c>
      <c r="F85" t="s">
        <v>364</v>
      </c>
      <c r="H85">
        <v>46.901618599999999</v>
      </c>
      <c r="I85">
        <v>-84.305447599999994</v>
      </c>
      <c r="J85" s="1" t="str">
        <f t="shared" si="12"/>
        <v>NGR lake sediment grab sample</v>
      </c>
      <c r="K85" s="1" t="str">
        <f t="shared" si="13"/>
        <v>&lt;177 micron (NGR)</v>
      </c>
      <c r="L85">
        <v>5</v>
      </c>
      <c r="M85" t="s">
        <v>107</v>
      </c>
      <c r="N85">
        <v>84</v>
      </c>
      <c r="O85">
        <v>142</v>
      </c>
      <c r="P85">
        <v>38</v>
      </c>
      <c r="Q85">
        <v>8</v>
      </c>
      <c r="R85">
        <v>11</v>
      </c>
      <c r="S85">
        <v>6</v>
      </c>
      <c r="T85">
        <v>0.1</v>
      </c>
      <c r="U85">
        <v>245</v>
      </c>
      <c r="V85">
        <v>0.6</v>
      </c>
      <c r="W85">
        <v>0.5</v>
      </c>
      <c r="X85">
        <v>4</v>
      </c>
      <c r="Y85">
        <v>54.6</v>
      </c>
    </row>
    <row r="86" spans="1:25" hidden="1" x14ac:dyDescent="0.25">
      <c r="A86" t="s">
        <v>365</v>
      </c>
      <c r="B86" t="s">
        <v>366</v>
      </c>
      <c r="C86" s="1" t="str">
        <f t="shared" si="10"/>
        <v>21:0395</v>
      </c>
      <c r="D86" s="1" t="str">
        <f t="shared" si="11"/>
        <v>21:0132</v>
      </c>
      <c r="E86" t="s">
        <v>367</v>
      </c>
      <c r="F86" t="s">
        <v>368</v>
      </c>
      <c r="H86">
        <v>46.877393900000001</v>
      </c>
      <c r="I86">
        <v>-84.305545800000004</v>
      </c>
      <c r="J86" s="1" t="str">
        <f t="shared" si="12"/>
        <v>NGR lake sediment grab sample</v>
      </c>
      <c r="K86" s="1" t="str">
        <f t="shared" si="13"/>
        <v>&lt;177 micron (NGR)</v>
      </c>
      <c r="L86">
        <v>5</v>
      </c>
      <c r="M86" t="s">
        <v>112</v>
      </c>
      <c r="N86">
        <v>85</v>
      </c>
      <c r="O86">
        <v>114</v>
      </c>
      <c r="P86">
        <v>64</v>
      </c>
      <c r="Q86">
        <v>6</v>
      </c>
      <c r="R86">
        <v>11</v>
      </c>
      <c r="S86">
        <v>5</v>
      </c>
      <c r="T86">
        <v>0.1</v>
      </c>
      <c r="U86">
        <v>280</v>
      </c>
      <c r="V86">
        <v>0.95</v>
      </c>
      <c r="W86">
        <v>0.5</v>
      </c>
      <c r="X86">
        <v>2</v>
      </c>
      <c r="Y86">
        <v>51.4</v>
      </c>
    </row>
    <row r="87" spans="1:25" hidden="1" x14ac:dyDescent="0.25">
      <c r="A87" t="s">
        <v>369</v>
      </c>
      <c r="B87" t="s">
        <v>370</v>
      </c>
      <c r="C87" s="1" t="str">
        <f t="shared" si="10"/>
        <v>21:0395</v>
      </c>
      <c r="D87" s="1" t="str">
        <f t="shared" si="11"/>
        <v>21:0132</v>
      </c>
      <c r="E87" t="s">
        <v>371</v>
      </c>
      <c r="F87" t="s">
        <v>372</v>
      </c>
      <c r="H87">
        <v>46.826606200000001</v>
      </c>
      <c r="I87">
        <v>-84.362578299999996</v>
      </c>
      <c r="J87" s="1" t="str">
        <f t="shared" si="12"/>
        <v>NGR lake sediment grab sample</v>
      </c>
      <c r="K87" s="1" t="str">
        <f t="shared" si="13"/>
        <v>&lt;177 micron (NGR)</v>
      </c>
      <c r="L87">
        <v>5</v>
      </c>
      <c r="M87" t="s">
        <v>117</v>
      </c>
      <c r="N87">
        <v>86</v>
      </c>
      <c r="O87">
        <v>136</v>
      </c>
      <c r="P87">
        <v>54</v>
      </c>
      <c r="Q87">
        <v>5</v>
      </c>
      <c r="R87">
        <v>10</v>
      </c>
      <c r="S87">
        <v>6</v>
      </c>
      <c r="T87">
        <v>0.1</v>
      </c>
      <c r="U87">
        <v>410</v>
      </c>
      <c r="V87">
        <v>0.7</v>
      </c>
      <c r="W87">
        <v>0.5</v>
      </c>
      <c r="X87">
        <v>8</v>
      </c>
      <c r="Y87">
        <v>44.8</v>
      </c>
    </row>
    <row r="88" spans="1:25" hidden="1" x14ac:dyDescent="0.25">
      <c r="A88" t="s">
        <v>373</v>
      </c>
      <c r="B88" t="s">
        <v>374</v>
      </c>
      <c r="C88" s="1" t="str">
        <f t="shared" si="10"/>
        <v>21:0395</v>
      </c>
      <c r="D88" s="1" t="str">
        <f>HYPERLINK("http://geochem.nrcan.gc.ca/cdogs/content/svy/svy_e.htm", "")</f>
        <v/>
      </c>
      <c r="G88" s="1" t="str">
        <f>HYPERLINK("http://geochem.nrcan.gc.ca/cdogs/content/cr_/cr_00034_e.htm", "34")</f>
        <v>34</v>
      </c>
      <c r="J88" t="s">
        <v>100</v>
      </c>
      <c r="K88" t="s">
        <v>101</v>
      </c>
      <c r="L88">
        <v>5</v>
      </c>
      <c r="M88" t="s">
        <v>102</v>
      </c>
      <c r="N88">
        <v>87</v>
      </c>
      <c r="O88">
        <v>100</v>
      </c>
      <c r="P88">
        <v>44</v>
      </c>
      <c r="Q88">
        <v>12</v>
      </c>
      <c r="R88">
        <v>20</v>
      </c>
      <c r="S88">
        <v>11</v>
      </c>
      <c r="T88">
        <v>0.1</v>
      </c>
      <c r="U88">
        <v>730</v>
      </c>
      <c r="V88">
        <v>2.2999999999999998</v>
      </c>
      <c r="W88">
        <v>28</v>
      </c>
      <c r="X88">
        <v>7</v>
      </c>
      <c r="Y88">
        <v>18</v>
      </c>
    </row>
    <row r="89" spans="1:25" hidden="1" x14ac:dyDescent="0.25">
      <c r="A89" t="s">
        <v>375</v>
      </c>
      <c r="B89" t="s">
        <v>376</v>
      </c>
      <c r="C89" s="1" t="str">
        <f t="shared" si="10"/>
        <v>21:0395</v>
      </c>
      <c r="D89" s="1" t="str">
        <f t="shared" ref="D89:D107" si="14">HYPERLINK("http://geochem.nrcan.gc.ca/cdogs/content/svy/svy210132_e.htm", "21:0132")</f>
        <v>21:0132</v>
      </c>
      <c r="E89" t="s">
        <v>377</v>
      </c>
      <c r="F89" t="s">
        <v>378</v>
      </c>
      <c r="H89">
        <v>46.814847999999998</v>
      </c>
      <c r="I89">
        <v>-84.363940099999994</v>
      </c>
      <c r="J89" s="1" t="str">
        <f t="shared" ref="J89:J107" si="15">HYPERLINK("http://geochem.nrcan.gc.ca/cdogs/content/kwd/kwd020027_e.htm", "NGR lake sediment grab sample")</f>
        <v>NGR lake sediment grab sample</v>
      </c>
      <c r="K89" s="1" t="str">
        <f t="shared" ref="K89:K107" si="16">HYPERLINK("http://geochem.nrcan.gc.ca/cdogs/content/kwd/kwd080006_e.htm", "&lt;177 micron (NGR)")</f>
        <v>&lt;177 micron (NGR)</v>
      </c>
      <c r="L89">
        <v>5</v>
      </c>
      <c r="M89" t="s">
        <v>122</v>
      </c>
      <c r="N89">
        <v>88</v>
      </c>
      <c r="O89">
        <v>166</v>
      </c>
      <c r="P89">
        <v>78</v>
      </c>
      <c r="Q89">
        <v>9</v>
      </c>
      <c r="R89">
        <v>18</v>
      </c>
      <c r="S89">
        <v>12</v>
      </c>
      <c r="T89">
        <v>0.1</v>
      </c>
      <c r="U89">
        <v>420</v>
      </c>
      <c r="V89">
        <v>1.4</v>
      </c>
      <c r="W89">
        <v>0.5</v>
      </c>
      <c r="X89">
        <v>6</v>
      </c>
      <c r="Y89">
        <v>44.2</v>
      </c>
    </row>
    <row r="90" spans="1:25" hidden="1" x14ac:dyDescent="0.25">
      <c r="A90" t="s">
        <v>379</v>
      </c>
      <c r="B90" t="s">
        <v>380</v>
      </c>
      <c r="C90" s="1" t="str">
        <f t="shared" si="10"/>
        <v>21:0395</v>
      </c>
      <c r="D90" s="1" t="str">
        <f t="shared" si="14"/>
        <v>21:0132</v>
      </c>
      <c r="E90" t="s">
        <v>381</v>
      </c>
      <c r="F90" t="s">
        <v>382</v>
      </c>
      <c r="H90">
        <v>46.775105400000001</v>
      </c>
      <c r="I90">
        <v>-84.443231100000006</v>
      </c>
      <c r="J90" s="1" t="str">
        <f t="shared" si="15"/>
        <v>NGR lake sediment grab sample</v>
      </c>
      <c r="K90" s="1" t="str">
        <f t="shared" si="16"/>
        <v>&lt;177 micron (NGR)</v>
      </c>
      <c r="L90">
        <v>6</v>
      </c>
      <c r="M90" t="s">
        <v>29</v>
      </c>
      <c r="N90">
        <v>89</v>
      </c>
      <c r="O90">
        <v>152</v>
      </c>
      <c r="P90">
        <v>32</v>
      </c>
      <c r="Q90">
        <v>4</v>
      </c>
      <c r="R90">
        <v>14</v>
      </c>
      <c r="S90">
        <v>4</v>
      </c>
      <c r="T90">
        <v>0.1</v>
      </c>
      <c r="U90">
        <v>75</v>
      </c>
      <c r="V90">
        <v>0.4</v>
      </c>
      <c r="W90">
        <v>0.5</v>
      </c>
      <c r="X90">
        <v>2</v>
      </c>
      <c r="Y90">
        <v>40</v>
      </c>
    </row>
    <row r="91" spans="1:25" hidden="1" x14ac:dyDescent="0.25">
      <c r="A91" t="s">
        <v>383</v>
      </c>
      <c r="B91" t="s">
        <v>384</v>
      </c>
      <c r="C91" s="1" t="str">
        <f t="shared" si="10"/>
        <v>21:0395</v>
      </c>
      <c r="D91" s="1" t="str">
        <f t="shared" si="14"/>
        <v>21:0132</v>
      </c>
      <c r="E91" t="s">
        <v>385</v>
      </c>
      <c r="F91" t="s">
        <v>386</v>
      </c>
      <c r="H91">
        <v>46.782577400000001</v>
      </c>
      <c r="I91">
        <v>-84.441318100000004</v>
      </c>
      <c r="J91" s="1" t="str">
        <f t="shared" si="15"/>
        <v>NGR lake sediment grab sample</v>
      </c>
      <c r="K91" s="1" t="str">
        <f t="shared" si="16"/>
        <v>&lt;177 micron (NGR)</v>
      </c>
      <c r="L91">
        <v>6</v>
      </c>
      <c r="M91" t="s">
        <v>49</v>
      </c>
      <c r="N91">
        <v>90</v>
      </c>
      <c r="O91">
        <v>104</v>
      </c>
      <c r="P91">
        <v>24</v>
      </c>
      <c r="Q91">
        <v>20</v>
      </c>
      <c r="R91">
        <v>12</v>
      </c>
      <c r="S91">
        <v>3</v>
      </c>
      <c r="T91">
        <v>0.1</v>
      </c>
      <c r="U91">
        <v>70</v>
      </c>
      <c r="V91">
        <v>0.4</v>
      </c>
      <c r="W91">
        <v>0.5</v>
      </c>
      <c r="X91">
        <v>1</v>
      </c>
      <c r="Y91">
        <v>42</v>
      </c>
    </row>
    <row r="92" spans="1:25" hidden="1" x14ac:dyDescent="0.25">
      <c r="A92" t="s">
        <v>387</v>
      </c>
      <c r="B92" t="s">
        <v>388</v>
      </c>
      <c r="C92" s="1" t="str">
        <f t="shared" si="10"/>
        <v>21:0395</v>
      </c>
      <c r="D92" s="1" t="str">
        <f t="shared" si="14"/>
        <v>21:0132</v>
      </c>
      <c r="E92" t="s">
        <v>381</v>
      </c>
      <c r="F92" t="s">
        <v>389</v>
      </c>
      <c r="H92">
        <v>46.775105400000001</v>
      </c>
      <c r="I92">
        <v>-84.443231100000006</v>
      </c>
      <c r="J92" s="1" t="str">
        <f t="shared" si="15"/>
        <v>NGR lake sediment grab sample</v>
      </c>
      <c r="K92" s="1" t="str">
        <f t="shared" si="16"/>
        <v>&lt;177 micron (NGR)</v>
      </c>
      <c r="L92">
        <v>6</v>
      </c>
      <c r="M92" t="s">
        <v>57</v>
      </c>
      <c r="N92">
        <v>91</v>
      </c>
      <c r="O92">
        <v>152</v>
      </c>
      <c r="P92">
        <v>32</v>
      </c>
      <c r="Q92">
        <v>4</v>
      </c>
      <c r="R92">
        <v>12</v>
      </c>
      <c r="S92">
        <v>4</v>
      </c>
      <c r="T92">
        <v>0.1</v>
      </c>
      <c r="U92">
        <v>65</v>
      </c>
      <c r="V92">
        <v>0.4</v>
      </c>
      <c r="W92">
        <v>0.5</v>
      </c>
      <c r="X92">
        <v>2</v>
      </c>
      <c r="Y92">
        <v>40.4</v>
      </c>
    </row>
    <row r="93" spans="1:25" hidden="1" x14ac:dyDescent="0.25">
      <c r="A93" t="s">
        <v>390</v>
      </c>
      <c r="B93" t="s">
        <v>391</v>
      </c>
      <c r="C93" s="1" t="str">
        <f t="shared" si="10"/>
        <v>21:0395</v>
      </c>
      <c r="D93" s="1" t="str">
        <f t="shared" si="14"/>
        <v>21:0132</v>
      </c>
      <c r="E93" t="s">
        <v>381</v>
      </c>
      <c r="F93" t="s">
        <v>392</v>
      </c>
      <c r="H93">
        <v>46.775105400000001</v>
      </c>
      <c r="I93">
        <v>-84.443231100000006</v>
      </c>
      <c r="J93" s="1" t="str">
        <f t="shared" si="15"/>
        <v>NGR lake sediment grab sample</v>
      </c>
      <c r="K93" s="1" t="str">
        <f t="shared" si="16"/>
        <v>&lt;177 micron (NGR)</v>
      </c>
      <c r="L93">
        <v>6</v>
      </c>
      <c r="M93" t="s">
        <v>53</v>
      </c>
      <c r="N93">
        <v>92</v>
      </c>
      <c r="O93">
        <v>124</v>
      </c>
      <c r="P93">
        <v>26</v>
      </c>
      <c r="Q93">
        <v>5</v>
      </c>
      <c r="R93">
        <v>13</v>
      </c>
      <c r="S93">
        <v>3</v>
      </c>
      <c r="T93">
        <v>0.1</v>
      </c>
      <c r="U93">
        <v>55</v>
      </c>
      <c r="V93">
        <v>0.4</v>
      </c>
      <c r="W93">
        <v>0.5</v>
      </c>
      <c r="X93">
        <v>1</v>
      </c>
      <c r="Y93">
        <v>37.6</v>
      </c>
    </row>
    <row r="94" spans="1:25" hidden="1" x14ac:dyDescent="0.25">
      <c r="A94" t="s">
        <v>393</v>
      </c>
      <c r="B94" t="s">
        <v>394</v>
      </c>
      <c r="C94" s="1" t="str">
        <f t="shared" si="10"/>
        <v>21:0395</v>
      </c>
      <c r="D94" s="1" t="str">
        <f t="shared" si="14"/>
        <v>21:0132</v>
      </c>
      <c r="E94" t="s">
        <v>395</v>
      </c>
      <c r="F94" t="s">
        <v>396</v>
      </c>
      <c r="H94">
        <v>46.733558100000003</v>
      </c>
      <c r="I94">
        <v>-84.524842399999997</v>
      </c>
      <c r="J94" s="1" t="str">
        <f t="shared" si="15"/>
        <v>NGR lake sediment grab sample</v>
      </c>
      <c r="K94" s="1" t="str">
        <f t="shared" si="16"/>
        <v>&lt;177 micron (NGR)</v>
      </c>
      <c r="L94">
        <v>6</v>
      </c>
      <c r="M94" t="s">
        <v>34</v>
      </c>
      <c r="N94">
        <v>93</v>
      </c>
      <c r="O94">
        <v>94</v>
      </c>
      <c r="P94">
        <v>20</v>
      </c>
      <c r="Q94">
        <v>17</v>
      </c>
      <c r="R94">
        <v>14</v>
      </c>
      <c r="S94">
        <v>1</v>
      </c>
      <c r="T94">
        <v>0.1</v>
      </c>
      <c r="U94">
        <v>50</v>
      </c>
      <c r="V94">
        <v>0.4</v>
      </c>
      <c r="W94">
        <v>0.5</v>
      </c>
      <c r="X94">
        <v>1</v>
      </c>
      <c r="Y94">
        <v>59.6</v>
      </c>
    </row>
    <row r="95" spans="1:25" hidden="1" x14ac:dyDescent="0.25">
      <c r="A95" t="s">
        <v>397</v>
      </c>
      <c r="B95" t="s">
        <v>398</v>
      </c>
      <c r="C95" s="1" t="str">
        <f t="shared" si="10"/>
        <v>21:0395</v>
      </c>
      <c r="D95" s="1" t="str">
        <f t="shared" si="14"/>
        <v>21:0132</v>
      </c>
      <c r="E95" t="s">
        <v>399</v>
      </c>
      <c r="F95" t="s">
        <v>400</v>
      </c>
      <c r="H95">
        <v>46.665551399999998</v>
      </c>
      <c r="I95">
        <v>-84.406480799999997</v>
      </c>
      <c r="J95" s="1" t="str">
        <f t="shared" si="15"/>
        <v>NGR lake sediment grab sample</v>
      </c>
      <c r="K95" s="1" t="str">
        <f t="shared" si="16"/>
        <v>&lt;177 micron (NGR)</v>
      </c>
      <c r="L95">
        <v>6</v>
      </c>
      <c r="M95" t="s">
        <v>39</v>
      </c>
      <c r="N95">
        <v>94</v>
      </c>
      <c r="O95">
        <v>150</v>
      </c>
      <c r="P95">
        <v>24</v>
      </c>
      <c r="Q95">
        <v>16</v>
      </c>
      <c r="R95">
        <v>18</v>
      </c>
      <c r="S95">
        <v>5</v>
      </c>
      <c r="T95">
        <v>0.1</v>
      </c>
      <c r="U95">
        <v>65</v>
      </c>
      <c r="V95">
        <v>0.6</v>
      </c>
      <c r="W95">
        <v>1</v>
      </c>
      <c r="X95">
        <v>1</v>
      </c>
      <c r="Y95">
        <v>42.8</v>
      </c>
    </row>
    <row r="96" spans="1:25" hidden="1" x14ac:dyDescent="0.25">
      <c r="A96" t="s">
        <v>401</v>
      </c>
      <c r="B96" t="s">
        <v>402</v>
      </c>
      <c r="C96" s="1" t="str">
        <f t="shared" si="10"/>
        <v>21:0395</v>
      </c>
      <c r="D96" s="1" t="str">
        <f t="shared" si="14"/>
        <v>21:0132</v>
      </c>
      <c r="E96" t="s">
        <v>403</v>
      </c>
      <c r="F96" t="s">
        <v>404</v>
      </c>
      <c r="H96">
        <v>46.641326300000003</v>
      </c>
      <c r="I96">
        <v>-84.440541100000004</v>
      </c>
      <c r="J96" s="1" t="str">
        <f t="shared" si="15"/>
        <v>NGR lake sediment grab sample</v>
      </c>
      <c r="K96" s="1" t="str">
        <f t="shared" si="16"/>
        <v>&lt;177 micron (NGR)</v>
      </c>
      <c r="L96">
        <v>6</v>
      </c>
      <c r="M96" t="s">
        <v>44</v>
      </c>
      <c r="N96">
        <v>95</v>
      </c>
      <c r="O96">
        <v>168</v>
      </c>
      <c r="P96">
        <v>18</v>
      </c>
      <c r="Q96">
        <v>19</v>
      </c>
      <c r="R96">
        <v>13</v>
      </c>
      <c r="S96">
        <v>4</v>
      </c>
      <c r="T96">
        <v>0.1</v>
      </c>
      <c r="U96">
        <v>290</v>
      </c>
      <c r="V96">
        <v>1.55</v>
      </c>
      <c r="W96">
        <v>2</v>
      </c>
      <c r="X96">
        <v>2</v>
      </c>
      <c r="Y96">
        <v>44.4</v>
      </c>
    </row>
    <row r="97" spans="1:25" hidden="1" x14ac:dyDescent="0.25">
      <c r="A97" t="s">
        <v>405</v>
      </c>
      <c r="B97" t="s">
        <v>406</v>
      </c>
      <c r="C97" s="1" t="str">
        <f t="shared" si="10"/>
        <v>21:0395</v>
      </c>
      <c r="D97" s="1" t="str">
        <f t="shared" si="14"/>
        <v>21:0132</v>
      </c>
      <c r="E97" t="s">
        <v>407</v>
      </c>
      <c r="F97" t="s">
        <v>408</v>
      </c>
      <c r="H97">
        <v>46.562797799999998</v>
      </c>
      <c r="I97">
        <v>-84.551712600000002</v>
      </c>
      <c r="J97" s="1" t="str">
        <f t="shared" si="15"/>
        <v>NGR lake sediment grab sample</v>
      </c>
      <c r="K97" s="1" t="str">
        <f t="shared" si="16"/>
        <v>&lt;177 micron (NGR)</v>
      </c>
      <c r="L97">
        <v>6</v>
      </c>
      <c r="M97" t="s">
        <v>62</v>
      </c>
      <c r="N97">
        <v>96</v>
      </c>
      <c r="O97">
        <v>112</v>
      </c>
      <c r="P97">
        <v>18</v>
      </c>
      <c r="Q97">
        <v>16</v>
      </c>
      <c r="R97">
        <v>13</v>
      </c>
      <c r="S97">
        <v>7</v>
      </c>
      <c r="T97">
        <v>0.1</v>
      </c>
      <c r="U97">
        <v>75</v>
      </c>
      <c r="V97">
        <v>0.65</v>
      </c>
      <c r="W97">
        <v>0.5</v>
      </c>
      <c r="X97">
        <v>1</v>
      </c>
      <c r="Y97">
        <v>34</v>
      </c>
    </row>
    <row r="98" spans="1:25" hidden="1" x14ac:dyDescent="0.25">
      <c r="A98" t="s">
        <v>409</v>
      </c>
      <c r="B98" t="s">
        <v>410</v>
      </c>
      <c r="C98" s="1" t="str">
        <f t="shared" si="10"/>
        <v>21:0395</v>
      </c>
      <c r="D98" s="1" t="str">
        <f t="shared" si="14"/>
        <v>21:0132</v>
      </c>
      <c r="E98" t="s">
        <v>411</v>
      </c>
      <c r="F98" t="s">
        <v>412</v>
      </c>
      <c r="H98">
        <v>46.5432542</v>
      </c>
      <c r="I98">
        <v>-84.577686499999999</v>
      </c>
      <c r="J98" s="1" t="str">
        <f t="shared" si="15"/>
        <v>NGR lake sediment grab sample</v>
      </c>
      <c r="K98" s="1" t="str">
        <f t="shared" si="16"/>
        <v>&lt;177 micron (NGR)</v>
      </c>
      <c r="L98">
        <v>6</v>
      </c>
      <c r="M98" t="s">
        <v>67</v>
      </c>
      <c r="N98">
        <v>97</v>
      </c>
      <c r="O98">
        <v>126</v>
      </c>
      <c r="P98">
        <v>14</v>
      </c>
      <c r="Q98">
        <v>36</v>
      </c>
      <c r="R98">
        <v>10</v>
      </c>
      <c r="S98">
        <v>1</v>
      </c>
      <c r="T98">
        <v>0.1</v>
      </c>
      <c r="U98">
        <v>100</v>
      </c>
      <c r="V98">
        <v>0.4</v>
      </c>
      <c r="W98">
        <v>2</v>
      </c>
      <c r="X98">
        <v>1</v>
      </c>
      <c r="Y98">
        <v>67.400000000000006</v>
      </c>
    </row>
    <row r="99" spans="1:25" hidden="1" x14ac:dyDescent="0.25">
      <c r="A99" t="s">
        <v>413</v>
      </c>
      <c r="B99" t="s">
        <v>414</v>
      </c>
      <c r="C99" s="1" t="str">
        <f t="shared" si="10"/>
        <v>21:0395</v>
      </c>
      <c r="D99" s="1" t="str">
        <f t="shared" si="14"/>
        <v>21:0132</v>
      </c>
      <c r="E99" t="s">
        <v>415</v>
      </c>
      <c r="F99" t="s">
        <v>416</v>
      </c>
      <c r="H99">
        <v>46.576638799999998</v>
      </c>
      <c r="I99">
        <v>-84.417107599999994</v>
      </c>
      <c r="J99" s="1" t="str">
        <f t="shared" si="15"/>
        <v>NGR lake sediment grab sample</v>
      </c>
      <c r="K99" s="1" t="str">
        <f t="shared" si="16"/>
        <v>&lt;177 micron (NGR)</v>
      </c>
      <c r="L99">
        <v>6</v>
      </c>
      <c r="M99" t="s">
        <v>72</v>
      </c>
      <c r="N99">
        <v>98</v>
      </c>
      <c r="O99">
        <v>126</v>
      </c>
      <c r="P99">
        <v>24</v>
      </c>
      <c r="Q99">
        <v>24</v>
      </c>
      <c r="R99">
        <v>13</v>
      </c>
      <c r="S99">
        <v>3</v>
      </c>
      <c r="T99">
        <v>0.1</v>
      </c>
      <c r="U99">
        <v>50</v>
      </c>
      <c r="V99">
        <v>0.35</v>
      </c>
      <c r="W99">
        <v>0.5</v>
      </c>
      <c r="X99">
        <v>1</v>
      </c>
      <c r="Y99">
        <v>64.8</v>
      </c>
    </row>
    <row r="100" spans="1:25" hidden="1" x14ac:dyDescent="0.25">
      <c r="A100" t="s">
        <v>417</v>
      </c>
      <c r="B100" t="s">
        <v>418</v>
      </c>
      <c r="C100" s="1" t="str">
        <f t="shared" si="10"/>
        <v>21:0395</v>
      </c>
      <c r="D100" s="1" t="str">
        <f t="shared" si="14"/>
        <v>21:0132</v>
      </c>
      <c r="E100" t="s">
        <v>419</v>
      </c>
      <c r="F100" t="s">
        <v>420</v>
      </c>
      <c r="H100">
        <v>46.628868900000001</v>
      </c>
      <c r="I100">
        <v>-84.390311199999999</v>
      </c>
      <c r="J100" s="1" t="str">
        <f t="shared" si="15"/>
        <v>NGR lake sediment grab sample</v>
      </c>
      <c r="K100" s="1" t="str">
        <f t="shared" si="16"/>
        <v>&lt;177 micron (NGR)</v>
      </c>
      <c r="L100">
        <v>6</v>
      </c>
      <c r="M100" t="s">
        <v>77</v>
      </c>
      <c r="N100">
        <v>99</v>
      </c>
      <c r="O100">
        <v>134</v>
      </c>
      <c r="P100">
        <v>22</v>
      </c>
      <c r="Q100">
        <v>6</v>
      </c>
      <c r="R100">
        <v>13</v>
      </c>
      <c r="S100">
        <v>3</v>
      </c>
      <c r="T100">
        <v>0.1</v>
      </c>
      <c r="U100">
        <v>90</v>
      </c>
      <c r="V100">
        <v>0.65</v>
      </c>
      <c r="W100">
        <v>0.5</v>
      </c>
      <c r="X100">
        <v>3</v>
      </c>
      <c r="Y100">
        <v>68</v>
      </c>
    </row>
    <row r="101" spans="1:25" hidden="1" x14ac:dyDescent="0.25">
      <c r="A101" t="s">
        <v>421</v>
      </c>
      <c r="B101" t="s">
        <v>422</v>
      </c>
      <c r="C101" s="1" t="str">
        <f t="shared" si="10"/>
        <v>21:0395</v>
      </c>
      <c r="D101" s="1" t="str">
        <f t="shared" si="14"/>
        <v>21:0132</v>
      </c>
      <c r="E101" t="s">
        <v>423</v>
      </c>
      <c r="F101" t="s">
        <v>424</v>
      </c>
      <c r="H101">
        <v>46.661539500000003</v>
      </c>
      <c r="I101">
        <v>-84.3099694</v>
      </c>
      <c r="J101" s="1" t="str">
        <f t="shared" si="15"/>
        <v>NGR lake sediment grab sample</v>
      </c>
      <c r="K101" s="1" t="str">
        <f t="shared" si="16"/>
        <v>&lt;177 micron (NGR)</v>
      </c>
      <c r="L101">
        <v>6</v>
      </c>
      <c r="M101" t="s">
        <v>82</v>
      </c>
      <c r="N101">
        <v>100</v>
      </c>
      <c r="O101">
        <v>168</v>
      </c>
      <c r="P101">
        <v>48</v>
      </c>
      <c r="Q101">
        <v>12</v>
      </c>
      <c r="R101">
        <v>12</v>
      </c>
      <c r="S101">
        <v>3</v>
      </c>
      <c r="T101">
        <v>0.1</v>
      </c>
      <c r="U101">
        <v>130</v>
      </c>
      <c r="V101">
        <v>0.6</v>
      </c>
      <c r="W101">
        <v>0.5</v>
      </c>
      <c r="X101">
        <v>1</v>
      </c>
      <c r="Y101">
        <v>52.2</v>
      </c>
    </row>
    <row r="102" spans="1:25" hidden="1" x14ac:dyDescent="0.25">
      <c r="A102" t="s">
        <v>425</v>
      </c>
      <c r="B102" t="s">
        <v>426</v>
      </c>
      <c r="C102" s="1" t="str">
        <f t="shared" si="10"/>
        <v>21:0395</v>
      </c>
      <c r="D102" s="1" t="str">
        <f t="shared" si="14"/>
        <v>21:0132</v>
      </c>
      <c r="E102" t="s">
        <v>427</v>
      </c>
      <c r="F102" t="s">
        <v>428</v>
      </c>
      <c r="H102">
        <v>46.645691599999999</v>
      </c>
      <c r="I102">
        <v>-84.2928529</v>
      </c>
      <c r="J102" s="1" t="str">
        <f t="shared" si="15"/>
        <v>NGR lake sediment grab sample</v>
      </c>
      <c r="K102" s="1" t="str">
        <f t="shared" si="16"/>
        <v>&lt;177 micron (NGR)</v>
      </c>
      <c r="L102">
        <v>6</v>
      </c>
      <c r="M102" t="s">
        <v>87</v>
      </c>
      <c r="N102">
        <v>101</v>
      </c>
      <c r="O102">
        <v>240</v>
      </c>
      <c r="P102">
        <v>34</v>
      </c>
      <c r="Q102">
        <v>22</v>
      </c>
      <c r="R102">
        <v>20</v>
      </c>
      <c r="S102">
        <v>12</v>
      </c>
      <c r="T102">
        <v>0.1</v>
      </c>
      <c r="U102">
        <v>230</v>
      </c>
      <c r="V102">
        <v>1.3</v>
      </c>
      <c r="W102">
        <v>0.5</v>
      </c>
      <c r="X102">
        <v>2</v>
      </c>
      <c r="Y102">
        <v>39.6</v>
      </c>
    </row>
    <row r="103" spans="1:25" hidden="1" x14ac:dyDescent="0.25">
      <c r="A103" t="s">
        <v>429</v>
      </c>
      <c r="B103" t="s">
        <v>430</v>
      </c>
      <c r="C103" s="1" t="str">
        <f t="shared" si="10"/>
        <v>21:0395</v>
      </c>
      <c r="D103" s="1" t="str">
        <f t="shared" si="14"/>
        <v>21:0132</v>
      </c>
      <c r="E103" t="s">
        <v>431</v>
      </c>
      <c r="F103" t="s">
        <v>432</v>
      </c>
      <c r="H103">
        <v>46.650366499999997</v>
      </c>
      <c r="I103">
        <v>-84.267670899999999</v>
      </c>
      <c r="J103" s="1" t="str">
        <f t="shared" si="15"/>
        <v>NGR lake sediment grab sample</v>
      </c>
      <c r="K103" s="1" t="str">
        <f t="shared" si="16"/>
        <v>&lt;177 micron (NGR)</v>
      </c>
      <c r="L103">
        <v>6</v>
      </c>
      <c r="M103" t="s">
        <v>92</v>
      </c>
      <c r="N103">
        <v>102</v>
      </c>
      <c r="O103">
        <v>158</v>
      </c>
      <c r="P103">
        <v>30</v>
      </c>
      <c r="Q103">
        <v>22</v>
      </c>
      <c r="R103">
        <v>18</v>
      </c>
      <c r="S103">
        <v>11</v>
      </c>
      <c r="T103">
        <v>0.1</v>
      </c>
      <c r="U103">
        <v>145</v>
      </c>
      <c r="V103">
        <v>0.9</v>
      </c>
      <c r="W103">
        <v>0.5</v>
      </c>
      <c r="X103">
        <v>2</v>
      </c>
      <c r="Y103">
        <v>46.2</v>
      </c>
    </row>
    <row r="104" spans="1:25" hidden="1" x14ac:dyDescent="0.25">
      <c r="A104" t="s">
        <v>433</v>
      </c>
      <c r="B104" t="s">
        <v>434</v>
      </c>
      <c r="C104" s="1" t="str">
        <f t="shared" si="10"/>
        <v>21:0395</v>
      </c>
      <c r="D104" s="1" t="str">
        <f t="shared" si="14"/>
        <v>21:0132</v>
      </c>
      <c r="E104" t="s">
        <v>435</v>
      </c>
      <c r="F104" t="s">
        <v>436</v>
      </c>
      <c r="H104">
        <v>46.673993099999997</v>
      </c>
      <c r="I104">
        <v>-84.250476199999994</v>
      </c>
      <c r="J104" s="1" t="str">
        <f t="shared" si="15"/>
        <v>NGR lake sediment grab sample</v>
      </c>
      <c r="K104" s="1" t="str">
        <f t="shared" si="16"/>
        <v>&lt;177 micron (NGR)</v>
      </c>
      <c r="L104">
        <v>6</v>
      </c>
      <c r="M104" t="s">
        <v>97</v>
      </c>
      <c r="N104">
        <v>103</v>
      </c>
      <c r="O104">
        <v>180</v>
      </c>
      <c r="P104">
        <v>46</v>
      </c>
      <c r="Q104">
        <v>66</v>
      </c>
      <c r="R104">
        <v>14</v>
      </c>
      <c r="S104">
        <v>8</v>
      </c>
      <c r="T104">
        <v>0.1</v>
      </c>
      <c r="U104">
        <v>410</v>
      </c>
      <c r="V104">
        <v>1.45</v>
      </c>
      <c r="W104">
        <v>2</v>
      </c>
      <c r="X104">
        <v>1</v>
      </c>
      <c r="Y104">
        <v>37.799999999999997</v>
      </c>
    </row>
    <row r="105" spans="1:25" hidden="1" x14ac:dyDescent="0.25">
      <c r="A105" t="s">
        <v>437</v>
      </c>
      <c r="B105" t="s">
        <v>438</v>
      </c>
      <c r="C105" s="1" t="str">
        <f t="shared" si="10"/>
        <v>21:0395</v>
      </c>
      <c r="D105" s="1" t="str">
        <f t="shared" si="14"/>
        <v>21:0132</v>
      </c>
      <c r="E105" t="s">
        <v>439</v>
      </c>
      <c r="F105" t="s">
        <v>440</v>
      </c>
      <c r="H105">
        <v>46.708315200000001</v>
      </c>
      <c r="I105">
        <v>-84.206147599999994</v>
      </c>
      <c r="J105" s="1" t="str">
        <f t="shared" si="15"/>
        <v>NGR lake sediment grab sample</v>
      </c>
      <c r="K105" s="1" t="str">
        <f t="shared" si="16"/>
        <v>&lt;177 micron (NGR)</v>
      </c>
      <c r="L105">
        <v>6</v>
      </c>
      <c r="M105" t="s">
        <v>107</v>
      </c>
      <c r="N105">
        <v>104</v>
      </c>
      <c r="O105">
        <v>76</v>
      </c>
      <c r="P105">
        <v>24</v>
      </c>
      <c r="Q105">
        <v>6</v>
      </c>
      <c r="R105">
        <v>12</v>
      </c>
      <c r="S105">
        <v>3</v>
      </c>
      <c r="T105">
        <v>0.1</v>
      </c>
      <c r="U105">
        <v>50</v>
      </c>
      <c r="V105">
        <v>0.4</v>
      </c>
      <c r="W105">
        <v>0.5</v>
      </c>
      <c r="X105">
        <v>1</v>
      </c>
      <c r="Y105">
        <v>50</v>
      </c>
    </row>
    <row r="106" spans="1:25" hidden="1" x14ac:dyDescent="0.25">
      <c r="A106" t="s">
        <v>441</v>
      </c>
      <c r="B106" t="s">
        <v>442</v>
      </c>
      <c r="C106" s="1" t="str">
        <f t="shared" si="10"/>
        <v>21:0395</v>
      </c>
      <c r="D106" s="1" t="str">
        <f t="shared" si="14"/>
        <v>21:0132</v>
      </c>
      <c r="E106" t="s">
        <v>443</v>
      </c>
      <c r="F106" t="s">
        <v>444</v>
      </c>
      <c r="H106">
        <v>46.733003199999999</v>
      </c>
      <c r="I106">
        <v>-84.206573599999999</v>
      </c>
      <c r="J106" s="1" t="str">
        <f t="shared" si="15"/>
        <v>NGR lake sediment grab sample</v>
      </c>
      <c r="K106" s="1" t="str">
        <f t="shared" si="16"/>
        <v>&lt;177 micron (NGR)</v>
      </c>
      <c r="L106">
        <v>6</v>
      </c>
      <c r="M106" t="s">
        <v>112</v>
      </c>
      <c r="N106">
        <v>105</v>
      </c>
      <c r="O106">
        <v>245</v>
      </c>
      <c r="P106">
        <v>128</v>
      </c>
      <c r="Q106">
        <v>9</v>
      </c>
      <c r="R106">
        <v>16</v>
      </c>
      <c r="S106">
        <v>11</v>
      </c>
      <c r="T106">
        <v>0.1</v>
      </c>
      <c r="U106">
        <v>530</v>
      </c>
      <c r="V106">
        <v>1.5</v>
      </c>
      <c r="W106">
        <v>2</v>
      </c>
      <c r="X106">
        <v>2</v>
      </c>
      <c r="Y106">
        <v>35.799999999999997</v>
      </c>
    </row>
    <row r="107" spans="1:25" hidden="1" x14ac:dyDescent="0.25">
      <c r="A107" t="s">
        <v>445</v>
      </c>
      <c r="B107" t="s">
        <v>446</v>
      </c>
      <c r="C107" s="1" t="str">
        <f t="shared" si="10"/>
        <v>21:0395</v>
      </c>
      <c r="D107" s="1" t="str">
        <f t="shared" si="14"/>
        <v>21:0132</v>
      </c>
      <c r="E107" t="s">
        <v>447</v>
      </c>
      <c r="F107" t="s">
        <v>448</v>
      </c>
      <c r="H107">
        <v>46.742121099999999</v>
      </c>
      <c r="I107">
        <v>-84.247810700000002</v>
      </c>
      <c r="J107" s="1" t="str">
        <f t="shared" si="15"/>
        <v>NGR lake sediment grab sample</v>
      </c>
      <c r="K107" s="1" t="str">
        <f t="shared" si="16"/>
        <v>&lt;177 micron (NGR)</v>
      </c>
      <c r="L107">
        <v>6</v>
      </c>
      <c r="M107" t="s">
        <v>117</v>
      </c>
      <c r="N107">
        <v>106</v>
      </c>
      <c r="O107">
        <v>110</v>
      </c>
      <c r="P107">
        <v>28</v>
      </c>
      <c r="Q107">
        <v>13</v>
      </c>
      <c r="R107">
        <v>13</v>
      </c>
      <c r="S107">
        <v>5</v>
      </c>
      <c r="T107">
        <v>0.1</v>
      </c>
      <c r="U107">
        <v>120</v>
      </c>
      <c r="V107">
        <v>0.65</v>
      </c>
      <c r="W107">
        <v>0.5</v>
      </c>
      <c r="X107">
        <v>1</v>
      </c>
      <c r="Y107">
        <v>31.6</v>
      </c>
    </row>
    <row r="108" spans="1:25" hidden="1" x14ac:dyDescent="0.25">
      <c r="A108" t="s">
        <v>449</v>
      </c>
      <c r="B108" t="s">
        <v>450</v>
      </c>
      <c r="C108" s="1" t="str">
        <f t="shared" si="10"/>
        <v>21:0395</v>
      </c>
      <c r="D108" s="1" t="str">
        <f>HYPERLINK("http://geochem.nrcan.gc.ca/cdogs/content/svy/svy_e.htm", "")</f>
        <v/>
      </c>
      <c r="G108" s="1" t="str">
        <f>HYPERLINK("http://geochem.nrcan.gc.ca/cdogs/content/cr_/cr_00034_e.htm", "34")</f>
        <v>34</v>
      </c>
      <c r="J108" t="s">
        <v>100</v>
      </c>
      <c r="K108" t="s">
        <v>101</v>
      </c>
      <c r="L108">
        <v>6</v>
      </c>
      <c r="M108" t="s">
        <v>102</v>
      </c>
      <c r="N108">
        <v>107</v>
      </c>
      <c r="O108">
        <v>96</v>
      </c>
      <c r="P108">
        <v>44</v>
      </c>
      <c r="Q108">
        <v>19</v>
      </c>
      <c r="R108">
        <v>19</v>
      </c>
      <c r="S108">
        <v>11</v>
      </c>
      <c r="T108">
        <v>0.1</v>
      </c>
      <c r="U108">
        <v>770</v>
      </c>
      <c r="V108">
        <v>2.4</v>
      </c>
      <c r="W108">
        <v>24</v>
      </c>
      <c r="X108">
        <v>7</v>
      </c>
      <c r="Y108">
        <v>18.8</v>
      </c>
    </row>
    <row r="109" spans="1:25" hidden="1" x14ac:dyDescent="0.25">
      <c r="A109" t="s">
        <v>451</v>
      </c>
      <c r="B109" t="s">
        <v>452</v>
      </c>
      <c r="C109" s="1" t="str">
        <f t="shared" si="10"/>
        <v>21:0395</v>
      </c>
      <c r="D109" s="1" t="str">
        <f>HYPERLINK("http://geochem.nrcan.gc.ca/cdogs/content/svy/svy210132_e.htm", "21:0132")</f>
        <v>21:0132</v>
      </c>
      <c r="E109" t="s">
        <v>453</v>
      </c>
      <c r="F109" t="s">
        <v>454</v>
      </c>
      <c r="H109">
        <v>46.7734399</v>
      </c>
      <c r="I109">
        <v>-84.253405599999994</v>
      </c>
      <c r="J109" s="1" t="str">
        <f>HYPERLINK("http://geochem.nrcan.gc.ca/cdogs/content/kwd/kwd020027_e.htm", "NGR lake sediment grab sample")</f>
        <v>NGR lake sediment grab sample</v>
      </c>
      <c r="K109" s="1" t="str">
        <f>HYPERLINK("http://geochem.nrcan.gc.ca/cdogs/content/kwd/kwd080006_e.htm", "&lt;177 micron (NGR)")</f>
        <v>&lt;177 micron (NGR)</v>
      </c>
      <c r="L109">
        <v>6</v>
      </c>
      <c r="M109" t="s">
        <v>122</v>
      </c>
      <c r="N109">
        <v>108</v>
      </c>
      <c r="O109">
        <v>350</v>
      </c>
      <c r="P109">
        <v>56</v>
      </c>
      <c r="Q109">
        <v>18</v>
      </c>
      <c r="R109">
        <v>18</v>
      </c>
      <c r="S109">
        <v>9</v>
      </c>
      <c r="T109">
        <v>0.1</v>
      </c>
      <c r="U109">
        <v>540</v>
      </c>
      <c r="V109">
        <v>1.2</v>
      </c>
      <c r="W109">
        <v>0.5</v>
      </c>
      <c r="X109">
        <v>4</v>
      </c>
      <c r="Y109">
        <v>36.4</v>
      </c>
    </row>
    <row r="110" spans="1:25" hidden="1" x14ac:dyDescent="0.25">
      <c r="A110" t="s">
        <v>455</v>
      </c>
      <c r="B110" t="s">
        <v>456</v>
      </c>
      <c r="C110" s="1" t="str">
        <f t="shared" si="10"/>
        <v>21:0395</v>
      </c>
      <c r="D110" s="1" t="str">
        <f>HYPERLINK("http://geochem.nrcan.gc.ca/cdogs/content/svy/svy210132_e.htm", "21:0132")</f>
        <v>21:0132</v>
      </c>
      <c r="E110" t="s">
        <v>457</v>
      </c>
      <c r="F110" t="s">
        <v>458</v>
      </c>
      <c r="H110">
        <v>46.822959900000001</v>
      </c>
      <c r="I110">
        <v>-84.306905099999994</v>
      </c>
      <c r="J110" s="1" t="str">
        <f>HYPERLINK("http://geochem.nrcan.gc.ca/cdogs/content/kwd/kwd020027_e.htm", "NGR lake sediment grab sample")</f>
        <v>NGR lake sediment grab sample</v>
      </c>
      <c r="K110" s="1" t="str">
        <f>HYPERLINK("http://geochem.nrcan.gc.ca/cdogs/content/kwd/kwd080006_e.htm", "&lt;177 micron (NGR)")</f>
        <v>&lt;177 micron (NGR)</v>
      </c>
      <c r="L110">
        <v>7</v>
      </c>
      <c r="M110" t="s">
        <v>29</v>
      </c>
      <c r="N110">
        <v>109</v>
      </c>
      <c r="O110">
        <v>148</v>
      </c>
      <c r="P110">
        <v>62</v>
      </c>
      <c r="Q110">
        <v>5</v>
      </c>
      <c r="R110">
        <v>13</v>
      </c>
      <c r="S110">
        <v>6</v>
      </c>
      <c r="T110">
        <v>0.1</v>
      </c>
      <c r="U110">
        <v>365</v>
      </c>
      <c r="V110">
        <v>1.1000000000000001</v>
      </c>
      <c r="W110">
        <v>0.5</v>
      </c>
      <c r="X110">
        <v>4</v>
      </c>
      <c r="Y110">
        <v>45.2</v>
      </c>
    </row>
    <row r="111" spans="1:25" hidden="1" x14ac:dyDescent="0.25">
      <c r="A111" t="s">
        <v>459</v>
      </c>
      <c r="B111" t="s">
        <v>460</v>
      </c>
      <c r="C111" s="1" t="str">
        <f t="shared" si="10"/>
        <v>21:0395</v>
      </c>
      <c r="D111" s="1" t="str">
        <f>HYPERLINK("http://geochem.nrcan.gc.ca/cdogs/content/svy/svy210132_e.htm", "21:0132")</f>
        <v>21:0132</v>
      </c>
      <c r="E111" t="s">
        <v>461</v>
      </c>
      <c r="F111" t="s">
        <v>462</v>
      </c>
      <c r="H111">
        <v>46.783872600000002</v>
      </c>
      <c r="I111">
        <v>-84.261364299999997</v>
      </c>
      <c r="J111" s="1" t="str">
        <f>HYPERLINK("http://geochem.nrcan.gc.ca/cdogs/content/kwd/kwd020027_e.htm", "NGR lake sediment grab sample")</f>
        <v>NGR lake sediment grab sample</v>
      </c>
      <c r="K111" s="1" t="str">
        <f>HYPERLINK("http://geochem.nrcan.gc.ca/cdogs/content/kwd/kwd080006_e.htm", "&lt;177 micron (NGR)")</f>
        <v>&lt;177 micron (NGR)</v>
      </c>
      <c r="L111">
        <v>7</v>
      </c>
      <c r="M111" t="s">
        <v>34</v>
      </c>
      <c r="N111">
        <v>110</v>
      </c>
      <c r="O111">
        <v>136</v>
      </c>
      <c r="P111">
        <v>46</v>
      </c>
      <c r="Q111">
        <v>12</v>
      </c>
      <c r="R111">
        <v>20</v>
      </c>
      <c r="S111">
        <v>9</v>
      </c>
      <c r="T111">
        <v>0.1</v>
      </c>
      <c r="U111">
        <v>350</v>
      </c>
      <c r="V111">
        <v>1.65</v>
      </c>
      <c r="W111">
        <v>1</v>
      </c>
      <c r="X111">
        <v>2</v>
      </c>
      <c r="Y111">
        <v>24.2</v>
      </c>
    </row>
    <row r="112" spans="1:25" hidden="1" x14ac:dyDescent="0.25">
      <c r="A112" t="s">
        <v>463</v>
      </c>
      <c r="B112" t="s">
        <v>464</v>
      </c>
      <c r="C112" s="1" t="str">
        <f t="shared" si="10"/>
        <v>21:0395</v>
      </c>
      <c r="D112" s="1" t="str">
        <f>HYPERLINK("http://geochem.nrcan.gc.ca/cdogs/content/svy/svy210132_e.htm", "21:0132")</f>
        <v>21:0132</v>
      </c>
      <c r="E112" t="s">
        <v>465</v>
      </c>
      <c r="F112" t="s">
        <v>466</v>
      </c>
      <c r="H112">
        <v>46.803271899999999</v>
      </c>
      <c r="I112">
        <v>-84.263446099999996</v>
      </c>
      <c r="J112" s="1" t="str">
        <f>HYPERLINK("http://geochem.nrcan.gc.ca/cdogs/content/kwd/kwd020027_e.htm", "NGR lake sediment grab sample")</f>
        <v>NGR lake sediment grab sample</v>
      </c>
      <c r="K112" s="1" t="str">
        <f>HYPERLINK("http://geochem.nrcan.gc.ca/cdogs/content/kwd/kwd080006_e.htm", "&lt;177 micron (NGR)")</f>
        <v>&lt;177 micron (NGR)</v>
      </c>
      <c r="L112">
        <v>7</v>
      </c>
      <c r="M112" t="s">
        <v>39</v>
      </c>
      <c r="N112">
        <v>111</v>
      </c>
      <c r="O112">
        <v>152</v>
      </c>
      <c r="P112">
        <v>40</v>
      </c>
      <c r="Q112">
        <v>11</v>
      </c>
      <c r="R112">
        <v>15</v>
      </c>
      <c r="S112">
        <v>11</v>
      </c>
      <c r="T112">
        <v>0.1</v>
      </c>
      <c r="U112">
        <v>895</v>
      </c>
      <c r="V112">
        <v>4.5</v>
      </c>
      <c r="W112">
        <v>1</v>
      </c>
      <c r="X112">
        <v>7</v>
      </c>
      <c r="Y112">
        <v>29.6</v>
      </c>
    </row>
    <row r="113" spans="1:25" hidden="1" x14ac:dyDescent="0.25">
      <c r="A113" t="s">
        <v>467</v>
      </c>
      <c r="B113" t="s">
        <v>468</v>
      </c>
      <c r="C113" s="1" t="str">
        <f t="shared" si="10"/>
        <v>21:0395</v>
      </c>
      <c r="D113" s="1" t="str">
        <f>HYPERLINK("http://geochem.nrcan.gc.ca/cdogs/content/svy/svy_e.htm", "")</f>
        <v/>
      </c>
      <c r="G113" s="1" t="str">
        <f>HYPERLINK("http://geochem.nrcan.gc.ca/cdogs/content/cr_/cr_00034_e.htm", "34")</f>
        <v>34</v>
      </c>
      <c r="J113" t="s">
        <v>100</v>
      </c>
      <c r="K113" t="s">
        <v>101</v>
      </c>
      <c r="L113">
        <v>7</v>
      </c>
      <c r="M113" t="s">
        <v>102</v>
      </c>
      <c r="N113">
        <v>112</v>
      </c>
      <c r="O113">
        <v>102</v>
      </c>
      <c r="P113">
        <v>46</v>
      </c>
      <c r="Q113">
        <v>18</v>
      </c>
      <c r="R113">
        <v>22</v>
      </c>
      <c r="S113">
        <v>12</v>
      </c>
      <c r="T113">
        <v>0.1</v>
      </c>
      <c r="U113">
        <v>740</v>
      </c>
      <c r="V113">
        <v>2.4500000000000002</v>
      </c>
      <c r="W113">
        <v>24</v>
      </c>
      <c r="X113">
        <v>7</v>
      </c>
      <c r="Y113">
        <v>17.600000000000001</v>
      </c>
    </row>
    <row r="114" spans="1:25" hidden="1" x14ac:dyDescent="0.25">
      <c r="A114" t="s">
        <v>469</v>
      </c>
      <c r="B114" t="s">
        <v>470</v>
      </c>
      <c r="C114" s="1" t="str">
        <f t="shared" si="10"/>
        <v>21:0395</v>
      </c>
      <c r="D114" s="1" t="str">
        <f t="shared" ref="D114:D136" si="17">HYPERLINK("http://geochem.nrcan.gc.ca/cdogs/content/svy/svy210132_e.htm", "21:0132")</f>
        <v>21:0132</v>
      </c>
      <c r="E114" t="s">
        <v>471</v>
      </c>
      <c r="F114" t="s">
        <v>472</v>
      </c>
      <c r="H114">
        <v>46.808577700000001</v>
      </c>
      <c r="I114">
        <v>-84.292772999999997</v>
      </c>
      <c r="J114" s="1" t="str">
        <f t="shared" ref="J114:J136" si="18">HYPERLINK("http://geochem.nrcan.gc.ca/cdogs/content/kwd/kwd020027_e.htm", "NGR lake sediment grab sample")</f>
        <v>NGR lake sediment grab sample</v>
      </c>
      <c r="K114" s="1" t="str">
        <f t="shared" ref="K114:K136" si="19">HYPERLINK("http://geochem.nrcan.gc.ca/cdogs/content/kwd/kwd080006_e.htm", "&lt;177 micron (NGR)")</f>
        <v>&lt;177 micron (NGR)</v>
      </c>
      <c r="L114">
        <v>7</v>
      </c>
      <c r="M114" t="s">
        <v>49</v>
      </c>
      <c r="N114">
        <v>113</v>
      </c>
      <c r="O114">
        <v>110</v>
      </c>
      <c r="P114">
        <v>50</v>
      </c>
      <c r="Q114">
        <v>6</v>
      </c>
      <c r="R114">
        <v>19</v>
      </c>
      <c r="S114">
        <v>6</v>
      </c>
      <c r="T114">
        <v>0.1</v>
      </c>
      <c r="U114">
        <v>60</v>
      </c>
      <c r="V114">
        <v>1.05</v>
      </c>
      <c r="W114">
        <v>0.5</v>
      </c>
      <c r="X114">
        <v>3</v>
      </c>
      <c r="Y114">
        <v>42.8</v>
      </c>
    </row>
    <row r="115" spans="1:25" hidden="1" x14ac:dyDescent="0.25">
      <c r="A115" t="s">
        <v>473</v>
      </c>
      <c r="B115" t="s">
        <v>474</v>
      </c>
      <c r="C115" s="1" t="str">
        <f t="shared" si="10"/>
        <v>21:0395</v>
      </c>
      <c r="D115" s="1" t="str">
        <f t="shared" si="17"/>
        <v>21:0132</v>
      </c>
      <c r="E115" t="s">
        <v>457</v>
      </c>
      <c r="F115" t="s">
        <v>475</v>
      </c>
      <c r="H115">
        <v>46.822959900000001</v>
      </c>
      <c r="I115">
        <v>-84.306905099999994</v>
      </c>
      <c r="J115" s="1" t="str">
        <f t="shared" si="18"/>
        <v>NGR lake sediment grab sample</v>
      </c>
      <c r="K115" s="1" t="str">
        <f t="shared" si="19"/>
        <v>&lt;177 micron (NGR)</v>
      </c>
      <c r="L115">
        <v>7</v>
      </c>
      <c r="M115" t="s">
        <v>53</v>
      </c>
      <c r="N115">
        <v>114</v>
      </c>
      <c r="O115">
        <v>174</v>
      </c>
      <c r="P115">
        <v>50</v>
      </c>
      <c r="Q115">
        <v>5</v>
      </c>
      <c r="R115">
        <v>13</v>
      </c>
      <c r="S115">
        <v>16</v>
      </c>
      <c r="T115">
        <v>0.1</v>
      </c>
      <c r="U115">
        <v>690</v>
      </c>
      <c r="V115">
        <v>1.7</v>
      </c>
      <c r="W115">
        <v>0.5</v>
      </c>
      <c r="X115">
        <v>11</v>
      </c>
      <c r="Y115">
        <v>50.2</v>
      </c>
    </row>
    <row r="116" spans="1:25" hidden="1" x14ac:dyDescent="0.25">
      <c r="A116" t="s">
        <v>476</v>
      </c>
      <c r="B116" t="s">
        <v>477</v>
      </c>
      <c r="C116" s="1" t="str">
        <f t="shared" si="10"/>
        <v>21:0395</v>
      </c>
      <c r="D116" s="1" t="str">
        <f t="shared" si="17"/>
        <v>21:0132</v>
      </c>
      <c r="E116" t="s">
        <v>457</v>
      </c>
      <c r="F116" t="s">
        <v>478</v>
      </c>
      <c r="H116">
        <v>46.822959900000001</v>
      </c>
      <c r="I116">
        <v>-84.306905099999994</v>
      </c>
      <c r="J116" s="1" t="str">
        <f t="shared" si="18"/>
        <v>NGR lake sediment grab sample</v>
      </c>
      <c r="K116" s="1" t="str">
        <f t="shared" si="19"/>
        <v>&lt;177 micron (NGR)</v>
      </c>
      <c r="L116">
        <v>7</v>
      </c>
      <c r="M116" t="s">
        <v>57</v>
      </c>
      <c r="N116">
        <v>115</v>
      </c>
      <c r="O116">
        <v>140</v>
      </c>
      <c r="P116">
        <v>58</v>
      </c>
      <c r="Q116">
        <v>4</v>
      </c>
      <c r="R116">
        <v>12</v>
      </c>
      <c r="S116">
        <v>6</v>
      </c>
      <c r="T116">
        <v>0.1</v>
      </c>
      <c r="U116">
        <v>345</v>
      </c>
      <c r="V116">
        <v>1.05</v>
      </c>
      <c r="W116">
        <v>0.5</v>
      </c>
      <c r="X116">
        <v>4</v>
      </c>
      <c r="Y116">
        <v>46</v>
      </c>
    </row>
    <row r="117" spans="1:25" hidden="1" x14ac:dyDescent="0.25">
      <c r="A117" t="s">
        <v>479</v>
      </c>
      <c r="B117" t="s">
        <v>480</v>
      </c>
      <c r="C117" s="1" t="str">
        <f t="shared" si="10"/>
        <v>21:0395</v>
      </c>
      <c r="D117" s="1" t="str">
        <f t="shared" si="17"/>
        <v>21:0132</v>
      </c>
      <c r="E117" t="s">
        <v>481</v>
      </c>
      <c r="F117" t="s">
        <v>482</v>
      </c>
      <c r="H117">
        <v>46.814294500000003</v>
      </c>
      <c r="I117">
        <v>-84.328836100000004</v>
      </c>
      <c r="J117" s="1" t="str">
        <f t="shared" si="18"/>
        <v>NGR lake sediment grab sample</v>
      </c>
      <c r="K117" s="1" t="str">
        <f t="shared" si="19"/>
        <v>&lt;177 micron (NGR)</v>
      </c>
      <c r="L117">
        <v>7</v>
      </c>
      <c r="M117" t="s">
        <v>44</v>
      </c>
      <c r="N117">
        <v>116</v>
      </c>
      <c r="O117">
        <v>172</v>
      </c>
      <c r="P117">
        <v>58</v>
      </c>
      <c r="Q117">
        <v>8</v>
      </c>
      <c r="R117">
        <v>16</v>
      </c>
      <c r="S117">
        <v>8</v>
      </c>
      <c r="T117">
        <v>0.1</v>
      </c>
      <c r="U117">
        <v>515</v>
      </c>
      <c r="V117">
        <v>3.4</v>
      </c>
      <c r="W117">
        <v>0.5</v>
      </c>
      <c r="X117">
        <v>3</v>
      </c>
      <c r="Y117">
        <v>42.4</v>
      </c>
    </row>
    <row r="118" spans="1:25" hidden="1" x14ac:dyDescent="0.25">
      <c r="A118" t="s">
        <v>483</v>
      </c>
      <c r="B118" t="s">
        <v>484</v>
      </c>
      <c r="C118" s="1" t="str">
        <f t="shared" si="10"/>
        <v>21:0395</v>
      </c>
      <c r="D118" s="1" t="str">
        <f t="shared" si="17"/>
        <v>21:0132</v>
      </c>
      <c r="E118" t="s">
        <v>485</v>
      </c>
      <c r="F118" t="s">
        <v>486</v>
      </c>
      <c r="H118">
        <v>46.834579499999997</v>
      </c>
      <c r="I118">
        <v>-84.278051399999995</v>
      </c>
      <c r="J118" s="1" t="str">
        <f t="shared" si="18"/>
        <v>NGR lake sediment grab sample</v>
      </c>
      <c r="K118" s="1" t="str">
        <f t="shared" si="19"/>
        <v>&lt;177 micron (NGR)</v>
      </c>
      <c r="L118">
        <v>7</v>
      </c>
      <c r="M118" t="s">
        <v>62</v>
      </c>
      <c r="N118">
        <v>117</v>
      </c>
      <c r="O118">
        <v>130</v>
      </c>
      <c r="P118">
        <v>32</v>
      </c>
      <c r="Q118">
        <v>22</v>
      </c>
      <c r="R118">
        <v>15</v>
      </c>
      <c r="S118">
        <v>5</v>
      </c>
      <c r="T118">
        <v>0.1</v>
      </c>
      <c r="U118">
        <v>250</v>
      </c>
      <c r="V118">
        <v>1.4</v>
      </c>
      <c r="W118">
        <v>0.5</v>
      </c>
      <c r="X118">
        <v>4</v>
      </c>
      <c r="Y118">
        <v>42.2</v>
      </c>
    </row>
    <row r="119" spans="1:25" hidden="1" x14ac:dyDescent="0.25">
      <c r="A119" t="s">
        <v>487</v>
      </c>
      <c r="B119" t="s">
        <v>488</v>
      </c>
      <c r="C119" s="1" t="str">
        <f t="shared" si="10"/>
        <v>21:0395</v>
      </c>
      <c r="D119" s="1" t="str">
        <f t="shared" si="17"/>
        <v>21:0132</v>
      </c>
      <c r="E119" t="s">
        <v>489</v>
      </c>
      <c r="F119" t="s">
        <v>490</v>
      </c>
      <c r="H119">
        <v>46.849254999999999</v>
      </c>
      <c r="I119">
        <v>-84.238876200000007</v>
      </c>
      <c r="J119" s="1" t="str">
        <f t="shared" si="18"/>
        <v>NGR lake sediment grab sample</v>
      </c>
      <c r="K119" s="1" t="str">
        <f t="shared" si="19"/>
        <v>&lt;177 micron (NGR)</v>
      </c>
      <c r="L119">
        <v>7</v>
      </c>
      <c r="M119" t="s">
        <v>67</v>
      </c>
      <c r="N119">
        <v>118</v>
      </c>
      <c r="O119">
        <v>158</v>
      </c>
      <c r="P119">
        <v>38</v>
      </c>
      <c r="Q119">
        <v>22</v>
      </c>
      <c r="R119">
        <v>17</v>
      </c>
      <c r="S119">
        <v>6</v>
      </c>
      <c r="T119">
        <v>0.1</v>
      </c>
      <c r="U119">
        <v>135</v>
      </c>
      <c r="V119">
        <v>1.85</v>
      </c>
      <c r="W119">
        <v>0.5</v>
      </c>
      <c r="X119">
        <v>1</v>
      </c>
      <c r="Y119">
        <v>37.200000000000003</v>
      </c>
    </row>
    <row r="120" spans="1:25" hidden="1" x14ac:dyDescent="0.25">
      <c r="A120" t="s">
        <v>491</v>
      </c>
      <c r="B120" t="s">
        <v>492</v>
      </c>
      <c r="C120" s="1" t="str">
        <f t="shared" si="10"/>
        <v>21:0395</v>
      </c>
      <c r="D120" s="1" t="str">
        <f t="shared" si="17"/>
        <v>21:0132</v>
      </c>
      <c r="E120" t="s">
        <v>493</v>
      </c>
      <c r="F120" t="s">
        <v>494</v>
      </c>
      <c r="H120">
        <v>46.8751879</v>
      </c>
      <c r="I120">
        <v>-84.252532400000007</v>
      </c>
      <c r="J120" s="1" t="str">
        <f t="shared" si="18"/>
        <v>NGR lake sediment grab sample</v>
      </c>
      <c r="K120" s="1" t="str">
        <f t="shared" si="19"/>
        <v>&lt;177 micron (NGR)</v>
      </c>
      <c r="L120">
        <v>7</v>
      </c>
      <c r="M120" t="s">
        <v>72</v>
      </c>
      <c r="N120">
        <v>119</v>
      </c>
      <c r="O120">
        <v>134</v>
      </c>
      <c r="P120">
        <v>24</v>
      </c>
      <c r="Q120">
        <v>6</v>
      </c>
      <c r="R120">
        <v>14</v>
      </c>
      <c r="S120">
        <v>6</v>
      </c>
      <c r="T120">
        <v>0.1</v>
      </c>
      <c r="U120">
        <v>150</v>
      </c>
      <c r="V120">
        <v>1.1499999999999999</v>
      </c>
      <c r="W120">
        <v>0.5</v>
      </c>
      <c r="X120">
        <v>1</v>
      </c>
      <c r="Y120">
        <v>28</v>
      </c>
    </row>
    <row r="121" spans="1:25" hidden="1" x14ac:dyDescent="0.25">
      <c r="A121" t="s">
        <v>495</v>
      </c>
      <c r="B121" t="s">
        <v>496</v>
      </c>
      <c r="C121" s="1" t="str">
        <f t="shared" si="10"/>
        <v>21:0395</v>
      </c>
      <c r="D121" s="1" t="str">
        <f t="shared" si="17"/>
        <v>21:0132</v>
      </c>
      <c r="E121" t="s">
        <v>497</v>
      </c>
      <c r="F121" t="s">
        <v>498</v>
      </c>
      <c r="H121">
        <v>46.903461800000002</v>
      </c>
      <c r="I121">
        <v>-84.247541999999996</v>
      </c>
      <c r="J121" s="1" t="str">
        <f t="shared" si="18"/>
        <v>NGR lake sediment grab sample</v>
      </c>
      <c r="K121" s="1" t="str">
        <f t="shared" si="19"/>
        <v>&lt;177 micron (NGR)</v>
      </c>
      <c r="L121">
        <v>7</v>
      </c>
      <c r="M121" t="s">
        <v>77</v>
      </c>
      <c r="N121">
        <v>120</v>
      </c>
      <c r="O121">
        <v>126</v>
      </c>
      <c r="P121">
        <v>12</v>
      </c>
      <c r="Q121">
        <v>9</v>
      </c>
      <c r="R121">
        <v>11</v>
      </c>
      <c r="S121">
        <v>5</v>
      </c>
      <c r="T121">
        <v>0.1</v>
      </c>
      <c r="U121">
        <v>140</v>
      </c>
      <c r="V121">
        <v>0.65</v>
      </c>
      <c r="W121">
        <v>0.5</v>
      </c>
      <c r="X121">
        <v>1</v>
      </c>
      <c r="Y121">
        <v>22.2</v>
      </c>
    </row>
    <row r="122" spans="1:25" hidden="1" x14ac:dyDescent="0.25">
      <c r="A122" t="s">
        <v>499</v>
      </c>
      <c r="B122" t="s">
        <v>500</v>
      </c>
      <c r="C122" s="1" t="str">
        <f t="shared" si="10"/>
        <v>21:0395</v>
      </c>
      <c r="D122" s="1" t="str">
        <f t="shared" si="17"/>
        <v>21:0132</v>
      </c>
      <c r="E122" t="s">
        <v>501</v>
      </c>
      <c r="F122" t="s">
        <v>502</v>
      </c>
      <c r="H122">
        <v>46.924514199999997</v>
      </c>
      <c r="I122">
        <v>-84.2547517</v>
      </c>
      <c r="J122" s="1" t="str">
        <f t="shared" si="18"/>
        <v>NGR lake sediment grab sample</v>
      </c>
      <c r="K122" s="1" t="str">
        <f t="shared" si="19"/>
        <v>&lt;177 micron (NGR)</v>
      </c>
      <c r="L122">
        <v>7</v>
      </c>
      <c r="M122" t="s">
        <v>82</v>
      </c>
      <c r="N122">
        <v>121</v>
      </c>
      <c r="O122">
        <v>116</v>
      </c>
      <c r="P122">
        <v>24</v>
      </c>
      <c r="Q122">
        <v>4</v>
      </c>
      <c r="R122">
        <v>10</v>
      </c>
      <c r="S122">
        <v>2</v>
      </c>
      <c r="T122">
        <v>0.1</v>
      </c>
      <c r="U122">
        <v>45</v>
      </c>
      <c r="V122">
        <v>0.4</v>
      </c>
      <c r="W122">
        <v>0.5</v>
      </c>
      <c r="X122">
        <v>1</v>
      </c>
      <c r="Y122">
        <v>34.4</v>
      </c>
    </row>
    <row r="123" spans="1:25" hidden="1" x14ac:dyDescent="0.25">
      <c r="A123" t="s">
        <v>503</v>
      </c>
      <c r="B123" t="s">
        <v>504</v>
      </c>
      <c r="C123" s="1" t="str">
        <f t="shared" si="10"/>
        <v>21:0395</v>
      </c>
      <c r="D123" s="1" t="str">
        <f t="shared" si="17"/>
        <v>21:0132</v>
      </c>
      <c r="E123" t="s">
        <v>505</v>
      </c>
      <c r="F123" t="s">
        <v>506</v>
      </c>
      <c r="H123">
        <v>46.996502200000002</v>
      </c>
      <c r="I123">
        <v>-84.093711299999995</v>
      </c>
      <c r="J123" s="1" t="str">
        <f t="shared" si="18"/>
        <v>NGR lake sediment grab sample</v>
      </c>
      <c r="K123" s="1" t="str">
        <f t="shared" si="19"/>
        <v>&lt;177 micron (NGR)</v>
      </c>
      <c r="L123">
        <v>7</v>
      </c>
      <c r="M123" t="s">
        <v>87</v>
      </c>
      <c r="N123">
        <v>122</v>
      </c>
      <c r="O123">
        <v>88</v>
      </c>
      <c r="P123">
        <v>20</v>
      </c>
      <c r="Q123">
        <v>10</v>
      </c>
      <c r="R123">
        <v>12</v>
      </c>
      <c r="S123">
        <v>5</v>
      </c>
      <c r="T123">
        <v>0.1</v>
      </c>
      <c r="U123">
        <v>160</v>
      </c>
      <c r="V123">
        <v>1</v>
      </c>
      <c r="W123">
        <v>0.5</v>
      </c>
      <c r="X123">
        <v>2</v>
      </c>
      <c r="Y123">
        <v>31.2</v>
      </c>
    </row>
    <row r="124" spans="1:25" hidden="1" x14ac:dyDescent="0.25">
      <c r="A124" t="s">
        <v>507</v>
      </c>
      <c r="B124" t="s">
        <v>508</v>
      </c>
      <c r="C124" s="1" t="str">
        <f t="shared" si="10"/>
        <v>21:0395</v>
      </c>
      <c r="D124" s="1" t="str">
        <f t="shared" si="17"/>
        <v>21:0132</v>
      </c>
      <c r="E124" t="s">
        <v>509</v>
      </c>
      <c r="F124" t="s">
        <v>510</v>
      </c>
      <c r="H124">
        <v>46.971976499999997</v>
      </c>
      <c r="I124">
        <v>-84.088336200000001</v>
      </c>
      <c r="J124" s="1" t="str">
        <f t="shared" si="18"/>
        <v>NGR lake sediment grab sample</v>
      </c>
      <c r="K124" s="1" t="str">
        <f t="shared" si="19"/>
        <v>&lt;177 micron (NGR)</v>
      </c>
      <c r="L124">
        <v>7</v>
      </c>
      <c r="M124" t="s">
        <v>92</v>
      </c>
      <c r="N124">
        <v>123</v>
      </c>
      <c r="O124">
        <v>78</v>
      </c>
      <c r="P124">
        <v>20</v>
      </c>
      <c r="Q124">
        <v>7</v>
      </c>
      <c r="R124">
        <v>10</v>
      </c>
      <c r="S124">
        <v>5</v>
      </c>
      <c r="T124">
        <v>0.1</v>
      </c>
      <c r="U124">
        <v>105</v>
      </c>
      <c r="V124">
        <v>0.7</v>
      </c>
      <c r="W124">
        <v>1</v>
      </c>
      <c r="X124">
        <v>1</v>
      </c>
      <c r="Y124">
        <v>26.2</v>
      </c>
    </row>
    <row r="125" spans="1:25" hidden="1" x14ac:dyDescent="0.25">
      <c r="A125" t="s">
        <v>511</v>
      </c>
      <c r="B125" t="s">
        <v>512</v>
      </c>
      <c r="C125" s="1" t="str">
        <f t="shared" si="10"/>
        <v>21:0395</v>
      </c>
      <c r="D125" s="1" t="str">
        <f t="shared" si="17"/>
        <v>21:0132</v>
      </c>
      <c r="E125" t="s">
        <v>513</v>
      </c>
      <c r="F125" t="s">
        <v>514</v>
      </c>
      <c r="H125">
        <v>46.955150199999999</v>
      </c>
      <c r="I125">
        <v>-84.068719999999999</v>
      </c>
      <c r="J125" s="1" t="str">
        <f t="shared" si="18"/>
        <v>NGR lake sediment grab sample</v>
      </c>
      <c r="K125" s="1" t="str">
        <f t="shared" si="19"/>
        <v>&lt;177 micron (NGR)</v>
      </c>
      <c r="L125">
        <v>7</v>
      </c>
      <c r="M125" t="s">
        <v>97</v>
      </c>
      <c r="N125">
        <v>124</v>
      </c>
      <c r="O125">
        <v>104</v>
      </c>
      <c r="P125">
        <v>36</v>
      </c>
      <c r="Q125">
        <v>6</v>
      </c>
      <c r="R125">
        <v>13</v>
      </c>
      <c r="S125">
        <v>2</v>
      </c>
      <c r="T125">
        <v>0.1</v>
      </c>
      <c r="U125">
        <v>165</v>
      </c>
      <c r="V125">
        <v>0.75</v>
      </c>
      <c r="W125">
        <v>0.5</v>
      </c>
      <c r="X125">
        <v>2</v>
      </c>
      <c r="Y125">
        <v>58</v>
      </c>
    </row>
    <row r="126" spans="1:25" hidden="1" x14ac:dyDescent="0.25">
      <c r="A126" t="s">
        <v>515</v>
      </c>
      <c r="B126" t="s">
        <v>516</v>
      </c>
      <c r="C126" s="1" t="str">
        <f t="shared" si="10"/>
        <v>21:0395</v>
      </c>
      <c r="D126" s="1" t="str">
        <f t="shared" si="17"/>
        <v>21:0132</v>
      </c>
      <c r="E126" t="s">
        <v>517</v>
      </c>
      <c r="F126" t="s">
        <v>518</v>
      </c>
      <c r="H126">
        <v>46.928004399999999</v>
      </c>
      <c r="I126">
        <v>-84.109993099999997</v>
      </c>
      <c r="J126" s="1" t="str">
        <f t="shared" si="18"/>
        <v>NGR lake sediment grab sample</v>
      </c>
      <c r="K126" s="1" t="str">
        <f t="shared" si="19"/>
        <v>&lt;177 micron (NGR)</v>
      </c>
      <c r="L126">
        <v>7</v>
      </c>
      <c r="M126" t="s">
        <v>107</v>
      </c>
      <c r="N126">
        <v>125</v>
      </c>
      <c r="O126">
        <v>80</v>
      </c>
      <c r="P126">
        <v>20</v>
      </c>
      <c r="Q126">
        <v>34</v>
      </c>
      <c r="R126">
        <v>11</v>
      </c>
      <c r="S126">
        <v>2</v>
      </c>
      <c r="T126">
        <v>0.1</v>
      </c>
      <c r="U126">
        <v>70</v>
      </c>
      <c r="V126">
        <v>0.45</v>
      </c>
      <c r="W126">
        <v>0.5</v>
      </c>
      <c r="X126">
        <v>1</v>
      </c>
      <c r="Y126">
        <v>39.4</v>
      </c>
    </row>
    <row r="127" spans="1:25" hidden="1" x14ac:dyDescent="0.25">
      <c r="A127" t="s">
        <v>519</v>
      </c>
      <c r="B127" t="s">
        <v>520</v>
      </c>
      <c r="C127" s="1" t="str">
        <f t="shared" si="10"/>
        <v>21:0395</v>
      </c>
      <c r="D127" s="1" t="str">
        <f t="shared" si="17"/>
        <v>21:0132</v>
      </c>
      <c r="E127" t="s">
        <v>521</v>
      </c>
      <c r="F127" t="s">
        <v>522</v>
      </c>
      <c r="H127">
        <v>46.903262300000002</v>
      </c>
      <c r="I127">
        <v>-84.089330500000003</v>
      </c>
      <c r="J127" s="1" t="str">
        <f t="shared" si="18"/>
        <v>NGR lake sediment grab sample</v>
      </c>
      <c r="K127" s="1" t="str">
        <f t="shared" si="19"/>
        <v>&lt;177 micron (NGR)</v>
      </c>
      <c r="L127">
        <v>7</v>
      </c>
      <c r="M127" t="s">
        <v>112</v>
      </c>
      <c r="N127">
        <v>126</v>
      </c>
      <c r="O127">
        <v>64</v>
      </c>
      <c r="P127">
        <v>44</v>
      </c>
      <c r="Q127">
        <v>7</v>
      </c>
      <c r="R127">
        <v>12</v>
      </c>
      <c r="S127">
        <v>3</v>
      </c>
      <c r="T127">
        <v>0.1</v>
      </c>
      <c r="U127">
        <v>35</v>
      </c>
      <c r="V127">
        <v>0.3</v>
      </c>
      <c r="W127">
        <v>1</v>
      </c>
      <c r="X127">
        <v>1</v>
      </c>
      <c r="Y127">
        <v>29.8</v>
      </c>
    </row>
    <row r="128" spans="1:25" hidden="1" x14ac:dyDescent="0.25">
      <c r="A128" t="s">
        <v>523</v>
      </c>
      <c r="B128" t="s">
        <v>524</v>
      </c>
      <c r="C128" s="1" t="str">
        <f t="shared" si="10"/>
        <v>21:0395</v>
      </c>
      <c r="D128" s="1" t="str">
        <f t="shared" si="17"/>
        <v>21:0132</v>
      </c>
      <c r="E128" t="s">
        <v>525</v>
      </c>
      <c r="F128" t="s">
        <v>526</v>
      </c>
      <c r="H128">
        <v>46.883911900000001</v>
      </c>
      <c r="I128">
        <v>-84.052392100000006</v>
      </c>
      <c r="J128" s="1" t="str">
        <f t="shared" si="18"/>
        <v>NGR lake sediment grab sample</v>
      </c>
      <c r="K128" s="1" t="str">
        <f t="shared" si="19"/>
        <v>&lt;177 micron (NGR)</v>
      </c>
      <c r="L128">
        <v>7</v>
      </c>
      <c r="M128" t="s">
        <v>117</v>
      </c>
      <c r="N128">
        <v>127</v>
      </c>
      <c r="O128">
        <v>118</v>
      </c>
      <c r="P128">
        <v>30</v>
      </c>
      <c r="Q128">
        <v>7</v>
      </c>
      <c r="R128">
        <v>9</v>
      </c>
      <c r="S128">
        <v>3</v>
      </c>
      <c r="T128">
        <v>0.1</v>
      </c>
      <c r="U128">
        <v>110</v>
      </c>
      <c r="V128">
        <v>0.3</v>
      </c>
      <c r="W128">
        <v>0.5</v>
      </c>
      <c r="X128">
        <v>3</v>
      </c>
      <c r="Y128">
        <v>43.6</v>
      </c>
    </row>
    <row r="129" spans="1:25" hidden="1" x14ac:dyDescent="0.25">
      <c r="A129" t="s">
        <v>527</v>
      </c>
      <c r="B129" t="s">
        <v>528</v>
      </c>
      <c r="C129" s="1" t="str">
        <f t="shared" si="10"/>
        <v>21:0395</v>
      </c>
      <c r="D129" s="1" t="str">
        <f t="shared" si="17"/>
        <v>21:0132</v>
      </c>
      <c r="E129" t="s">
        <v>529</v>
      </c>
      <c r="F129" t="s">
        <v>530</v>
      </c>
      <c r="H129">
        <v>46.898435499999998</v>
      </c>
      <c r="I129">
        <v>-84.015529299999997</v>
      </c>
      <c r="J129" s="1" t="str">
        <f t="shared" si="18"/>
        <v>NGR lake sediment grab sample</v>
      </c>
      <c r="K129" s="1" t="str">
        <f t="shared" si="19"/>
        <v>&lt;177 micron (NGR)</v>
      </c>
      <c r="L129">
        <v>7</v>
      </c>
      <c r="M129" t="s">
        <v>122</v>
      </c>
      <c r="N129">
        <v>128</v>
      </c>
      <c r="O129">
        <v>74</v>
      </c>
      <c r="P129">
        <v>24</v>
      </c>
      <c r="Q129">
        <v>4</v>
      </c>
      <c r="R129">
        <v>9</v>
      </c>
      <c r="S129">
        <v>2</v>
      </c>
      <c r="T129">
        <v>0.1</v>
      </c>
      <c r="U129">
        <v>90</v>
      </c>
      <c r="V129">
        <v>0.6</v>
      </c>
      <c r="W129">
        <v>0.5</v>
      </c>
      <c r="X129">
        <v>1</v>
      </c>
      <c r="Y129">
        <v>29.6</v>
      </c>
    </row>
    <row r="130" spans="1:25" hidden="1" x14ac:dyDescent="0.25">
      <c r="A130" t="s">
        <v>531</v>
      </c>
      <c r="B130" t="s">
        <v>532</v>
      </c>
      <c r="C130" s="1" t="str">
        <f t="shared" ref="C130:C193" si="20">HYPERLINK("http://geochem.nrcan.gc.ca/cdogs/content/bdl/bdl210395_e.htm", "21:0395")</f>
        <v>21:0395</v>
      </c>
      <c r="D130" s="1" t="str">
        <f t="shared" si="17"/>
        <v>21:0132</v>
      </c>
      <c r="E130" t="s">
        <v>533</v>
      </c>
      <c r="F130" t="s">
        <v>534</v>
      </c>
      <c r="H130">
        <v>46.939917000000001</v>
      </c>
      <c r="I130">
        <v>-84.040881799999994</v>
      </c>
      <c r="J130" s="1" t="str">
        <f t="shared" si="18"/>
        <v>NGR lake sediment grab sample</v>
      </c>
      <c r="K130" s="1" t="str">
        <f t="shared" si="19"/>
        <v>&lt;177 micron (NGR)</v>
      </c>
      <c r="L130">
        <v>8</v>
      </c>
      <c r="M130" t="s">
        <v>29</v>
      </c>
      <c r="N130">
        <v>129</v>
      </c>
      <c r="O130">
        <v>44</v>
      </c>
      <c r="P130">
        <v>18</v>
      </c>
      <c r="Q130">
        <v>9</v>
      </c>
      <c r="R130">
        <v>8</v>
      </c>
      <c r="S130">
        <v>1</v>
      </c>
      <c r="T130">
        <v>0.1</v>
      </c>
      <c r="U130">
        <v>60</v>
      </c>
      <c r="V130">
        <v>0.4</v>
      </c>
      <c r="W130">
        <v>0.5</v>
      </c>
      <c r="X130">
        <v>1</v>
      </c>
      <c r="Y130">
        <v>24</v>
      </c>
    </row>
    <row r="131" spans="1:25" hidden="1" x14ac:dyDescent="0.25">
      <c r="A131" t="s">
        <v>535</v>
      </c>
      <c r="B131" t="s">
        <v>536</v>
      </c>
      <c r="C131" s="1" t="str">
        <f t="shared" si="20"/>
        <v>21:0395</v>
      </c>
      <c r="D131" s="1" t="str">
        <f t="shared" si="17"/>
        <v>21:0132</v>
      </c>
      <c r="E131" t="s">
        <v>537</v>
      </c>
      <c r="F131" t="s">
        <v>538</v>
      </c>
      <c r="H131">
        <v>46.930816</v>
      </c>
      <c r="I131">
        <v>-84.043577400000004</v>
      </c>
      <c r="J131" s="1" t="str">
        <f t="shared" si="18"/>
        <v>NGR lake sediment grab sample</v>
      </c>
      <c r="K131" s="1" t="str">
        <f t="shared" si="19"/>
        <v>&lt;177 micron (NGR)</v>
      </c>
      <c r="L131">
        <v>8</v>
      </c>
      <c r="M131" t="s">
        <v>49</v>
      </c>
      <c r="N131">
        <v>130</v>
      </c>
      <c r="O131">
        <v>42</v>
      </c>
      <c r="P131">
        <v>16</v>
      </c>
      <c r="Q131">
        <v>13</v>
      </c>
      <c r="R131">
        <v>8</v>
      </c>
      <c r="S131">
        <v>1</v>
      </c>
      <c r="T131">
        <v>0.1</v>
      </c>
      <c r="U131">
        <v>60</v>
      </c>
      <c r="V131">
        <v>0.35</v>
      </c>
      <c r="W131">
        <v>0.5</v>
      </c>
      <c r="X131">
        <v>1</v>
      </c>
      <c r="Y131">
        <v>29.6</v>
      </c>
    </row>
    <row r="132" spans="1:25" hidden="1" x14ac:dyDescent="0.25">
      <c r="A132" t="s">
        <v>539</v>
      </c>
      <c r="B132" t="s">
        <v>540</v>
      </c>
      <c r="C132" s="1" t="str">
        <f t="shared" si="20"/>
        <v>21:0395</v>
      </c>
      <c r="D132" s="1" t="str">
        <f t="shared" si="17"/>
        <v>21:0132</v>
      </c>
      <c r="E132" t="s">
        <v>533</v>
      </c>
      <c r="F132" t="s">
        <v>541</v>
      </c>
      <c r="H132">
        <v>46.939917000000001</v>
      </c>
      <c r="I132">
        <v>-84.040881799999994</v>
      </c>
      <c r="J132" s="1" t="str">
        <f t="shared" si="18"/>
        <v>NGR lake sediment grab sample</v>
      </c>
      <c r="K132" s="1" t="str">
        <f t="shared" si="19"/>
        <v>&lt;177 micron (NGR)</v>
      </c>
      <c r="L132">
        <v>8</v>
      </c>
      <c r="M132" t="s">
        <v>53</v>
      </c>
      <c r="N132">
        <v>131</v>
      </c>
      <c r="O132">
        <v>72</v>
      </c>
      <c r="P132">
        <v>20</v>
      </c>
      <c r="Q132">
        <v>20</v>
      </c>
      <c r="R132">
        <v>11</v>
      </c>
      <c r="S132">
        <v>3</v>
      </c>
      <c r="T132">
        <v>0.1</v>
      </c>
      <c r="U132">
        <v>80</v>
      </c>
      <c r="V132">
        <v>0.5</v>
      </c>
      <c r="W132">
        <v>0.5</v>
      </c>
      <c r="X132">
        <v>1</v>
      </c>
      <c r="Y132">
        <v>28.4</v>
      </c>
    </row>
    <row r="133" spans="1:25" hidden="1" x14ac:dyDescent="0.25">
      <c r="A133" t="s">
        <v>542</v>
      </c>
      <c r="B133" t="s">
        <v>543</v>
      </c>
      <c r="C133" s="1" t="str">
        <f t="shared" si="20"/>
        <v>21:0395</v>
      </c>
      <c r="D133" s="1" t="str">
        <f t="shared" si="17"/>
        <v>21:0132</v>
      </c>
      <c r="E133" t="s">
        <v>533</v>
      </c>
      <c r="F133" t="s">
        <v>544</v>
      </c>
      <c r="H133">
        <v>46.939917000000001</v>
      </c>
      <c r="I133">
        <v>-84.040881799999994</v>
      </c>
      <c r="J133" s="1" t="str">
        <f t="shared" si="18"/>
        <v>NGR lake sediment grab sample</v>
      </c>
      <c r="K133" s="1" t="str">
        <f t="shared" si="19"/>
        <v>&lt;177 micron (NGR)</v>
      </c>
      <c r="L133">
        <v>8</v>
      </c>
      <c r="M133" t="s">
        <v>57</v>
      </c>
      <c r="N133">
        <v>132</v>
      </c>
      <c r="O133">
        <v>42</v>
      </c>
      <c r="P133">
        <v>16</v>
      </c>
      <c r="Q133">
        <v>11</v>
      </c>
      <c r="R133">
        <v>9</v>
      </c>
      <c r="S133">
        <v>1</v>
      </c>
      <c r="T133">
        <v>0.1</v>
      </c>
      <c r="U133">
        <v>55</v>
      </c>
      <c r="V133">
        <v>0.4</v>
      </c>
      <c r="W133">
        <v>0.5</v>
      </c>
      <c r="X133">
        <v>1</v>
      </c>
      <c r="Y133">
        <v>22.6</v>
      </c>
    </row>
    <row r="134" spans="1:25" hidden="1" x14ac:dyDescent="0.25">
      <c r="A134" t="s">
        <v>545</v>
      </c>
      <c r="B134" t="s">
        <v>546</v>
      </c>
      <c r="C134" s="1" t="str">
        <f t="shared" si="20"/>
        <v>21:0395</v>
      </c>
      <c r="D134" s="1" t="str">
        <f t="shared" si="17"/>
        <v>21:0132</v>
      </c>
      <c r="E134" t="s">
        <v>547</v>
      </c>
      <c r="F134" t="s">
        <v>548</v>
      </c>
      <c r="H134">
        <v>46.931861099999999</v>
      </c>
      <c r="I134">
        <v>-84.003502900000001</v>
      </c>
      <c r="J134" s="1" t="str">
        <f t="shared" si="18"/>
        <v>NGR lake sediment grab sample</v>
      </c>
      <c r="K134" s="1" t="str">
        <f t="shared" si="19"/>
        <v>&lt;177 micron (NGR)</v>
      </c>
      <c r="L134">
        <v>8</v>
      </c>
      <c r="M134" t="s">
        <v>34</v>
      </c>
      <c r="N134">
        <v>133</v>
      </c>
      <c r="O134">
        <v>72</v>
      </c>
      <c r="P134">
        <v>16</v>
      </c>
      <c r="Q134">
        <v>13</v>
      </c>
      <c r="R134">
        <v>11</v>
      </c>
      <c r="S134">
        <v>3</v>
      </c>
      <c r="T134">
        <v>0.1</v>
      </c>
      <c r="U134">
        <v>50</v>
      </c>
      <c r="V134">
        <v>0.3</v>
      </c>
      <c r="W134">
        <v>0.5</v>
      </c>
      <c r="X134">
        <v>1</v>
      </c>
      <c r="Y134">
        <v>28.6</v>
      </c>
    </row>
    <row r="135" spans="1:25" hidden="1" x14ac:dyDescent="0.25">
      <c r="A135" t="s">
        <v>549</v>
      </c>
      <c r="B135" t="s">
        <v>550</v>
      </c>
      <c r="C135" s="1" t="str">
        <f t="shared" si="20"/>
        <v>21:0395</v>
      </c>
      <c r="D135" s="1" t="str">
        <f t="shared" si="17"/>
        <v>21:0132</v>
      </c>
      <c r="E135" t="s">
        <v>551</v>
      </c>
      <c r="F135" t="s">
        <v>552</v>
      </c>
      <c r="H135">
        <v>46.960740000000001</v>
      </c>
      <c r="I135">
        <v>-84.009303099999997</v>
      </c>
      <c r="J135" s="1" t="str">
        <f t="shared" si="18"/>
        <v>NGR lake sediment grab sample</v>
      </c>
      <c r="K135" s="1" t="str">
        <f t="shared" si="19"/>
        <v>&lt;177 micron (NGR)</v>
      </c>
      <c r="L135">
        <v>8</v>
      </c>
      <c r="M135" t="s">
        <v>39</v>
      </c>
      <c r="N135">
        <v>134</v>
      </c>
      <c r="O135">
        <v>62</v>
      </c>
      <c r="P135">
        <v>20</v>
      </c>
      <c r="Q135">
        <v>7</v>
      </c>
      <c r="R135">
        <v>11</v>
      </c>
      <c r="S135">
        <v>2</v>
      </c>
      <c r="T135">
        <v>0.1</v>
      </c>
      <c r="U135">
        <v>85</v>
      </c>
      <c r="V135">
        <v>0.55000000000000004</v>
      </c>
      <c r="W135">
        <v>1</v>
      </c>
      <c r="X135">
        <v>1</v>
      </c>
      <c r="Y135">
        <v>31.2</v>
      </c>
    </row>
    <row r="136" spans="1:25" hidden="1" x14ac:dyDescent="0.25">
      <c r="A136" t="s">
        <v>553</v>
      </c>
      <c r="B136" t="s">
        <v>554</v>
      </c>
      <c r="C136" s="1" t="str">
        <f t="shared" si="20"/>
        <v>21:0395</v>
      </c>
      <c r="D136" s="1" t="str">
        <f t="shared" si="17"/>
        <v>21:0132</v>
      </c>
      <c r="E136" t="s">
        <v>555</v>
      </c>
      <c r="F136" t="s">
        <v>556</v>
      </c>
      <c r="H136">
        <v>46.986879700000003</v>
      </c>
      <c r="I136">
        <v>-84.036802800000004</v>
      </c>
      <c r="J136" s="1" t="str">
        <f t="shared" si="18"/>
        <v>NGR lake sediment grab sample</v>
      </c>
      <c r="K136" s="1" t="str">
        <f t="shared" si="19"/>
        <v>&lt;177 micron (NGR)</v>
      </c>
      <c r="L136">
        <v>8</v>
      </c>
      <c r="M136" t="s">
        <v>44</v>
      </c>
      <c r="N136">
        <v>135</v>
      </c>
      <c r="O136">
        <v>160</v>
      </c>
      <c r="P136">
        <v>40</v>
      </c>
      <c r="Q136">
        <v>6</v>
      </c>
      <c r="R136">
        <v>10</v>
      </c>
      <c r="S136">
        <v>66</v>
      </c>
      <c r="T136">
        <v>0.1</v>
      </c>
      <c r="U136">
        <v>1700</v>
      </c>
      <c r="V136">
        <v>3.9</v>
      </c>
      <c r="W136">
        <v>0.5</v>
      </c>
      <c r="X136">
        <v>3</v>
      </c>
      <c r="Y136">
        <v>54.6</v>
      </c>
    </row>
    <row r="137" spans="1:25" hidden="1" x14ac:dyDescent="0.25">
      <c r="A137" t="s">
        <v>557</v>
      </c>
      <c r="B137" t="s">
        <v>558</v>
      </c>
      <c r="C137" s="1" t="str">
        <f t="shared" si="20"/>
        <v>21:0395</v>
      </c>
      <c r="D137" s="1" t="str">
        <f>HYPERLINK("http://geochem.nrcan.gc.ca/cdogs/content/svy/svy_e.htm", "")</f>
        <v/>
      </c>
      <c r="G137" s="1" t="str">
        <f>HYPERLINK("http://geochem.nrcan.gc.ca/cdogs/content/cr_/cr_00034_e.htm", "34")</f>
        <v>34</v>
      </c>
      <c r="J137" t="s">
        <v>100</v>
      </c>
      <c r="K137" t="s">
        <v>101</v>
      </c>
      <c r="L137">
        <v>8</v>
      </c>
      <c r="M137" t="s">
        <v>102</v>
      </c>
      <c r="N137">
        <v>136</v>
      </c>
      <c r="O137">
        <v>100</v>
      </c>
      <c r="P137">
        <v>44</v>
      </c>
      <c r="Q137">
        <v>12</v>
      </c>
      <c r="R137">
        <v>20</v>
      </c>
      <c r="S137">
        <v>11</v>
      </c>
      <c r="T137">
        <v>0.1</v>
      </c>
      <c r="U137">
        <v>765</v>
      </c>
      <c r="V137">
        <v>2.4500000000000002</v>
      </c>
      <c r="W137">
        <v>24</v>
      </c>
      <c r="X137">
        <v>6</v>
      </c>
      <c r="Y137">
        <v>16.8</v>
      </c>
    </row>
    <row r="138" spans="1:25" hidden="1" x14ac:dyDescent="0.25">
      <c r="A138" t="s">
        <v>559</v>
      </c>
      <c r="B138" t="s">
        <v>560</v>
      </c>
      <c r="C138" s="1" t="str">
        <f t="shared" si="20"/>
        <v>21:0395</v>
      </c>
      <c r="D138" s="1" t="str">
        <f t="shared" ref="D138:D144" si="21">HYPERLINK("http://geochem.nrcan.gc.ca/cdogs/content/svy/svy210132_e.htm", "21:0132")</f>
        <v>21:0132</v>
      </c>
      <c r="E138" t="s">
        <v>561</v>
      </c>
      <c r="F138" t="s">
        <v>562</v>
      </c>
      <c r="H138">
        <v>46.997996299999997</v>
      </c>
      <c r="I138">
        <v>-84.010248500000003</v>
      </c>
      <c r="J138" s="1" t="str">
        <f t="shared" ref="J138:J144" si="22">HYPERLINK("http://geochem.nrcan.gc.ca/cdogs/content/kwd/kwd020027_e.htm", "NGR lake sediment grab sample")</f>
        <v>NGR lake sediment grab sample</v>
      </c>
      <c r="K138" s="1" t="str">
        <f t="shared" ref="K138:K144" si="23">HYPERLINK("http://geochem.nrcan.gc.ca/cdogs/content/kwd/kwd080006_e.htm", "&lt;177 micron (NGR)")</f>
        <v>&lt;177 micron (NGR)</v>
      </c>
      <c r="L138">
        <v>8</v>
      </c>
      <c r="M138" t="s">
        <v>62</v>
      </c>
      <c r="N138">
        <v>137</v>
      </c>
      <c r="O138">
        <v>104</v>
      </c>
      <c r="P138">
        <v>38</v>
      </c>
      <c r="Q138">
        <v>8</v>
      </c>
      <c r="R138">
        <v>20</v>
      </c>
      <c r="S138">
        <v>5</v>
      </c>
      <c r="T138">
        <v>0.1</v>
      </c>
      <c r="U138">
        <v>50</v>
      </c>
      <c r="V138">
        <v>0.35</v>
      </c>
      <c r="W138">
        <v>0.5</v>
      </c>
      <c r="X138">
        <v>1</v>
      </c>
      <c r="Y138">
        <v>51.8</v>
      </c>
    </row>
    <row r="139" spans="1:25" hidden="1" x14ac:dyDescent="0.25">
      <c r="A139" t="s">
        <v>563</v>
      </c>
      <c r="B139" t="s">
        <v>564</v>
      </c>
      <c r="C139" s="1" t="str">
        <f t="shared" si="20"/>
        <v>21:0395</v>
      </c>
      <c r="D139" s="1" t="str">
        <f t="shared" si="21"/>
        <v>21:0132</v>
      </c>
      <c r="E139" t="s">
        <v>565</v>
      </c>
      <c r="F139" t="s">
        <v>566</v>
      </c>
      <c r="H139">
        <v>47.9821618</v>
      </c>
      <c r="I139">
        <v>-84.669061499999998</v>
      </c>
      <c r="J139" s="1" t="str">
        <f t="shared" si="22"/>
        <v>NGR lake sediment grab sample</v>
      </c>
      <c r="K139" s="1" t="str">
        <f t="shared" si="23"/>
        <v>&lt;177 micron (NGR)</v>
      </c>
      <c r="L139">
        <v>9</v>
      </c>
      <c r="M139" t="s">
        <v>29</v>
      </c>
      <c r="N139">
        <v>138</v>
      </c>
      <c r="O139">
        <v>102</v>
      </c>
      <c r="P139">
        <v>14</v>
      </c>
      <c r="Q139">
        <v>2</v>
      </c>
      <c r="R139">
        <v>6</v>
      </c>
      <c r="S139">
        <v>1</v>
      </c>
      <c r="T139">
        <v>0.1</v>
      </c>
      <c r="U139">
        <v>180</v>
      </c>
      <c r="V139">
        <v>0.3</v>
      </c>
      <c r="W139">
        <v>0.5</v>
      </c>
      <c r="X139">
        <v>1</v>
      </c>
      <c r="Y139">
        <v>86.4</v>
      </c>
    </row>
    <row r="140" spans="1:25" hidden="1" x14ac:dyDescent="0.25">
      <c r="A140" t="s">
        <v>567</v>
      </c>
      <c r="B140" t="s">
        <v>568</v>
      </c>
      <c r="C140" s="1" t="str">
        <f t="shared" si="20"/>
        <v>21:0395</v>
      </c>
      <c r="D140" s="1" t="str">
        <f t="shared" si="21"/>
        <v>21:0132</v>
      </c>
      <c r="E140" t="s">
        <v>569</v>
      </c>
      <c r="F140" t="s">
        <v>570</v>
      </c>
      <c r="H140">
        <v>47.9748856</v>
      </c>
      <c r="I140">
        <v>-84.673208200000005</v>
      </c>
      <c r="J140" s="1" t="str">
        <f t="shared" si="22"/>
        <v>NGR lake sediment grab sample</v>
      </c>
      <c r="K140" s="1" t="str">
        <f t="shared" si="23"/>
        <v>&lt;177 micron (NGR)</v>
      </c>
      <c r="L140">
        <v>9</v>
      </c>
      <c r="M140" t="s">
        <v>49</v>
      </c>
      <c r="N140">
        <v>139</v>
      </c>
      <c r="O140">
        <v>106</v>
      </c>
      <c r="P140">
        <v>46</v>
      </c>
      <c r="Q140">
        <v>4</v>
      </c>
      <c r="R140">
        <v>26</v>
      </c>
      <c r="S140">
        <v>14</v>
      </c>
      <c r="T140">
        <v>0.1</v>
      </c>
      <c r="U140">
        <v>7250</v>
      </c>
      <c r="V140">
        <v>8.4</v>
      </c>
      <c r="W140">
        <v>11</v>
      </c>
      <c r="X140">
        <v>3</v>
      </c>
      <c r="Y140">
        <v>39.200000000000003</v>
      </c>
    </row>
    <row r="141" spans="1:25" hidden="1" x14ac:dyDescent="0.25">
      <c r="A141" t="s">
        <v>571</v>
      </c>
      <c r="B141" t="s">
        <v>572</v>
      </c>
      <c r="C141" s="1" t="str">
        <f t="shared" si="20"/>
        <v>21:0395</v>
      </c>
      <c r="D141" s="1" t="str">
        <f t="shared" si="21"/>
        <v>21:0132</v>
      </c>
      <c r="E141" t="s">
        <v>565</v>
      </c>
      <c r="F141" t="s">
        <v>573</v>
      </c>
      <c r="H141">
        <v>47.9821618</v>
      </c>
      <c r="I141">
        <v>-84.669061499999998</v>
      </c>
      <c r="J141" s="1" t="str">
        <f t="shared" si="22"/>
        <v>NGR lake sediment grab sample</v>
      </c>
      <c r="K141" s="1" t="str">
        <f t="shared" si="23"/>
        <v>&lt;177 micron (NGR)</v>
      </c>
      <c r="L141">
        <v>9</v>
      </c>
      <c r="M141" t="s">
        <v>53</v>
      </c>
      <c r="N141">
        <v>140</v>
      </c>
      <c r="O141">
        <v>112</v>
      </c>
      <c r="P141">
        <v>14</v>
      </c>
      <c r="Q141">
        <v>2</v>
      </c>
      <c r="R141">
        <v>5</v>
      </c>
      <c r="S141">
        <v>1</v>
      </c>
      <c r="T141">
        <v>0.1</v>
      </c>
      <c r="U141">
        <v>185</v>
      </c>
      <c r="V141">
        <v>0.3</v>
      </c>
      <c r="W141">
        <v>0.5</v>
      </c>
      <c r="X141">
        <v>1</v>
      </c>
      <c r="Y141">
        <v>88</v>
      </c>
    </row>
    <row r="142" spans="1:25" hidden="1" x14ac:dyDescent="0.25">
      <c r="A142" t="s">
        <v>574</v>
      </c>
      <c r="B142" t="s">
        <v>575</v>
      </c>
      <c r="C142" s="1" t="str">
        <f t="shared" si="20"/>
        <v>21:0395</v>
      </c>
      <c r="D142" s="1" t="str">
        <f t="shared" si="21"/>
        <v>21:0132</v>
      </c>
      <c r="E142" t="s">
        <v>565</v>
      </c>
      <c r="F142" t="s">
        <v>576</v>
      </c>
      <c r="H142">
        <v>47.9821618</v>
      </c>
      <c r="I142">
        <v>-84.669061499999998</v>
      </c>
      <c r="J142" s="1" t="str">
        <f t="shared" si="22"/>
        <v>NGR lake sediment grab sample</v>
      </c>
      <c r="K142" s="1" t="str">
        <f t="shared" si="23"/>
        <v>&lt;177 micron (NGR)</v>
      </c>
      <c r="L142">
        <v>9</v>
      </c>
      <c r="M142" t="s">
        <v>57</v>
      </c>
      <c r="N142">
        <v>141</v>
      </c>
      <c r="O142">
        <v>108</v>
      </c>
      <c r="P142">
        <v>14</v>
      </c>
      <c r="Q142">
        <v>2</v>
      </c>
      <c r="R142">
        <v>6</v>
      </c>
      <c r="S142">
        <v>1</v>
      </c>
      <c r="T142">
        <v>0.1</v>
      </c>
      <c r="U142">
        <v>180</v>
      </c>
      <c r="V142">
        <v>0.3</v>
      </c>
      <c r="W142">
        <v>0.5</v>
      </c>
      <c r="X142">
        <v>2</v>
      </c>
      <c r="Y142">
        <v>83</v>
      </c>
    </row>
    <row r="143" spans="1:25" hidden="1" x14ac:dyDescent="0.25">
      <c r="A143" t="s">
        <v>577</v>
      </c>
      <c r="B143" t="s">
        <v>578</v>
      </c>
      <c r="C143" s="1" t="str">
        <f t="shared" si="20"/>
        <v>21:0395</v>
      </c>
      <c r="D143" s="1" t="str">
        <f t="shared" si="21"/>
        <v>21:0132</v>
      </c>
      <c r="E143" t="s">
        <v>579</v>
      </c>
      <c r="F143" t="s">
        <v>580</v>
      </c>
      <c r="H143">
        <v>47.968739200000002</v>
      </c>
      <c r="I143">
        <v>-84.639238399999996</v>
      </c>
      <c r="J143" s="1" t="str">
        <f t="shared" si="22"/>
        <v>NGR lake sediment grab sample</v>
      </c>
      <c r="K143" s="1" t="str">
        <f t="shared" si="23"/>
        <v>&lt;177 micron (NGR)</v>
      </c>
      <c r="L143">
        <v>9</v>
      </c>
      <c r="M143" t="s">
        <v>34</v>
      </c>
      <c r="N143">
        <v>142</v>
      </c>
      <c r="O143">
        <v>110</v>
      </c>
      <c r="P143">
        <v>74</v>
      </c>
      <c r="Q143">
        <v>5</v>
      </c>
      <c r="R143">
        <v>31</v>
      </c>
      <c r="S143">
        <v>10</v>
      </c>
      <c r="T143">
        <v>0.1</v>
      </c>
      <c r="U143">
        <v>135</v>
      </c>
      <c r="V143">
        <v>0.65</v>
      </c>
      <c r="W143">
        <v>0.5</v>
      </c>
      <c r="X143">
        <v>4</v>
      </c>
      <c r="Y143">
        <v>55.2</v>
      </c>
    </row>
    <row r="144" spans="1:25" hidden="1" x14ac:dyDescent="0.25">
      <c r="A144" t="s">
        <v>581</v>
      </c>
      <c r="B144" t="s">
        <v>582</v>
      </c>
      <c r="C144" s="1" t="str">
        <f t="shared" si="20"/>
        <v>21:0395</v>
      </c>
      <c r="D144" s="1" t="str">
        <f t="shared" si="21"/>
        <v>21:0132</v>
      </c>
      <c r="E144" t="s">
        <v>583</v>
      </c>
      <c r="F144" t="s">
        <v>584</v>
      </c>
      <c r="H144">
        <v>47.970737800000002</v>
      </c>
      <c r="I144">
        <v>-84.564770300000006</v>
      </c>
      <c r="J144" s="1" t="str">
        <f t="shared" si="22"/>
        <v>NGR lake sediment grab sample</v>
      </c>
      <c r="K144" s="1" t="str">
        <f t="shared" si="23"/>
        <v>&lt;177 micron (NGR)</v>
      </c>
      <c r="L144">
        <v>9</v>
      </c>
      <c r="M144" t="s">
        <v>39</v>
      </c>
      <c r="N144">
        <v>143</v>
      </c>
      <c r="O144">
        <v>68</v>
      </c>
      <c r="P144">
        <v>18</v>
      </c>
      <c r="Q144">
        <v>6</v>
      </c>
      <c r="R144">
        <v>20</v>
      </c>
      <c r="S144">
        <v>7</v>
      </c>
      <c r="T144">
        <v>0.1</v>
      </c>
      <c r="U144">
        <v>150</v>
      </c>
      <c r="V144">
        <v>0.7</v>
      </c>
      <c r="W144">
        <v>0.5</v>
      </c>
      <c r="X144">
        <v>1</v>
      </c>
      <c r="Y144">
        <v>32.799999999999997</v>
      </c>
    </row>
    <row r="145" spans="1:25" hidden="1" x14ac:dyDescent="0.25">
      <c r="A145" t="s">
        <v>585</v>
      </c>
      <c r="B145" t="s">
        <v>586</v>
      </c>
      <c r="C145" s="1" t="str">
        <f t="shared" si="20"/>
        <v>21:0395</v>
      </c>
      <c r="D145" s="1" t="str">
        <f>HYPERLINK("http://geochem.nrcan.gc.ca/cdogs/content/svy/svy_e.htm", "")</f>
        <v/>
      </c>
      <c r="G145" s="1" t="str">
        <f>HYPERLINK("http://geochem.nrcan.gc.ca/cdogs/content/cr_/cr_00022_e.htm", "22")</f>
        <v>22</v>
      </c>
      <c r="J145" t="s">
        <v>100</v>
      </c>
      <c r="K145" t="s">
        <v>101</v>
      </c>
      <c r="L145">
        <v>9</v>
      </c>
      <c r="M145" t="s">
        <v>102</v>
      </c>
      <c r="N145">
        <v>144</v>
      </c>
      <c r="O145">
        <v>80</v>
      </c>
      <c r="P145">
        <v>18</v>
      </c>
      <c r="Q145">
        <v>15</v>
      </c>
      <c r="R145">
        <v>10</v>
      </c>
      <c r="S145">
        <v>5</v>
      </c>
      <c r="T145">
        <v>0.1</v>
      </c>
      <c r="U145">
        <v>965</v>
      </c>
      <c r="V145">
        <v>1.6</v>
      </c>
      <c r="W145">
        <v>14</v>
      </c>
      <c r="X145">
        <v>7</v>
      </c>
      <c r="Y145">
        <v>20.6</v>
      </c>
    </row>
    <row r="146" spans="1:25" hidden="1" x14ac:dyDescent="0.25">
      <c r="A146" t="s">
        <v>587</v>
      </c>
      <c r="B146" t="s">
        <v>588</v>
      </c>
      <c r="C146" s="1" t="str">
        <f t="shared" si="20"/>
        <v>21:0395</v>
      </c>
      <c r="D146" s="1" t="str">
        <f t="shared" ref="D146:D165" si="24">HYPERLINK("http://geochem.nrcan.gc.ca/cdogs/content/svy/svy210132_e.htm", "21:0132")</f>
        <v>21:0132</v>
      </c>
      <c r="E146" t="s">
        <v>589</v>
      </c>
      <c r="F146" t="s">
        <v>590</v>
      </c>
      <c r="H146">
        <v>47.983781200000003</v>
      </c>
      <c r="I146">
        <v>-84.459551500000003</v>
      </c>
      <c r="J146" s="1" t="str">
        <f t="shared" ref="J146:J165" si="25">HYPERLINK("http://geochem.nrcan.gc.ca/cdogs/content/kwd/kwd020027_e.htm", "NGR lake sediment grab sample")</f>
        <v>NGR lake sediment grab sample</v>
      </c>
      <c r="K146" s="1" t="str">
        <f t="shared" ref="K146:K165" si="26">HYPERLINK("http://geochem.nrcan.gc.ca/cdogs/content/kwd/kwd080006_e.htm", "&lt;177 micron (NGR)")</f>
        <v>&lt;177 micron (NGR)</v>
      </c>
      <c r="L146">
        <v>9</v>
      </c>
      <c r="M146" t="s">
        <v>44</v>
      </c>
      <c r="N146">
        <v>145</v>
      </c>
      <c r="O146">
        <v>50</v>
      </c>
      <c r="P146">
        <v>28</v>
      </c>
      <c r="Q146">
        <v>22</v>
      </c>
      <c r="R146">
        <v>11</v>
      </c>
      <c r="S146">
        <v>2</v>
      </c>
      <c r="T146">
        <v>0.1</v>
      </c>
      <c r="U146">
        <v>40</v>
      </c>
      <c r="V146">
        <v>0.35</v>
      </c>
      <c r="W146">
        <v>1</v>
      </c>
      <c r="X146">
        <v>2</v>
      </c>
      <c r="Y146">
        <v>41.6</v>
      </c>
    </row>
    <row r="147" spans="1:25" hidden="1" x14ac:dyDescent="0.25">
      <c r="A147" t="s">
        <v>591</v>
      </c>
      <c r="B147" t="s">
        <v>592</v>
      </c>
      <c r="C147" s="1" t="str">
        <f t="shared" si="20"/>
        <v>21:0395</v>
      </c>
      <c r="D147" s="1" t="str">
        <f t="shared" si="24"/>
        <v>21:0132</v>
      </c>
      <c r="E147" t="s">
        <v>593</v>
      </c>
      <c r="F147" t="s">
        <v>594</v>
      </c>
      <c r="H147">
        <v>47.963123699999997</v>
      </c>
      <c r="I147">
        <v>-84.436182500000001</v>
      </c>
      <c r="J147" s="1" t="str">
        <f t="shared" si="25"/>
        <v>NGR lake sediment grab sample</v>
      </c>
      <c r="K147" s="1" t="str">
        <f t="shared" si="26"/>
        <v>&lt;177 micron (NGR)</v>
      </c>
      <c r="L147">
        <v>9</v>
      </c>
      <c r="M147" t="s">
        <v>62</v>
      </c>
      <c r="N147">
        <v>146</v>
      </c>
      <c r="O147">
        <v>60</v>
      </c>
      <c r="P147">
        <v>32</v>
      </c>
      <c r="Q147">
        <v>2</v>
      </c>
      <c r="R147">
        <v>11</v>
      </c>
      <c r="S147">
        <v>4</v>
      </c>
      <c r="T147">
        <v>0.1</v>
      </c>
      <c r="U147">
        <v>110</v>
      </c>
      <c r="V147">
        <v>0.6</v>
      </c>
      <c r="W147">
        <v>0.5</v>
      </c>
      <c r="X147">
        <v>1</v>
      </c>
      <c r="Y147">
        <v>20.8</v>
      </c>
    </row>
    <row r="148" spans="1:25" hidden="1" x14ac:dyDescent="0.25">
      <c r="A148" t="s">
        <v>595</v>
      </c>
      <c r="B148" t="s">
        <v>596</v>
      </c>
      <c r="C148" s="1" t="str">
        <f t="shared" si="20"/>
        <v>21:0395</v>
      </c>
      <c r="D148" s="1" t="str">
        <f t="shared" si="24"/>
        <v>21:0132</v>
      </c>
      <c r="E148" t="s">
        <v>597</v>
      </c>
      <c r="F148" t="s">
        <v>598</v>
      </c>
      <c r="H148">
        <v>47.975845800000002</v>
      </c>
      <c r="I148">
        <v>-84.400121799999994</v>
      </c>
      <c r="J148" s="1" t="str">
        <f t="shared" si="25"/>
        <v>NGR lake sediment grab sample</v>
      </c>
      <c r="K148" s="1" t="str">
        <f t="shared" si="26"/>
        <v>&lt;177 micron (NGR)</v>
      </c>
      <c r="L148">
        <v>9</v>
      </c>
      <c r="M148" t="s">
        <v>67</v>
      </c>
      <c r="N148">
        <v>147</v>
      </c>
      <c r="O148">
        <v>90</v>
      </c>
      <c r="P148">
        <v>56</v>
      </c>
      <c r="Q148">
        <v>4</v>
      </c>
      <c r="R148">
        <v>14</v>
      </c>
      <c r="S148">
        <v>6</v>
      </c>
      <c r="T148">
        <v>0.1</v>
      </c>
      <c r="U148">
        <v>40</v>
      </c>
      <c r="V148">
        <v>0.35</v>
      </c>
      <c r="W148">
        <v>0.5</v>
      </c>
      <c r="X148">
        <v>2</v>
      </c>
      <c r="Y148">
        <v>54</v>
      </c>
    </row>
    <row r="149" spans="1:25" hidden="1" x14ac:dyDescent="0.25">
      <c r="A149" t="s">
        <v>599</v>
      </c>
      <c r="B149" t="s">
        <v>600</v>
      </c>
      <c r="C149" s="1" t="str">
        <f t="shared" si="20"/>
        <v>21:0395</v>
      </c>
      <c r="D149" s="1" t="str">
        <f t="shared" si="24"/>
        <v>21:0132</v>
      </c>
      <c r="E149" t="s">
        <v>601</v>
      </c>
      <c r="F149" t="s">
        <v>602</v>
      </c>
      <c r="H149">
        <v>47.987998099999999</v>
      </c>
      <c r="I149">
        <v>-84.3085813</v>
      </c>
      <c r="J149" s="1" t="str">
        <f t="shared" si="25"/>
        <v>NGR lake sediment grab sample</v>
      </c>
      <c r="K149" s="1" t="str">
        <f t="shared" si="26"/>
        <v>&lt;177 micron (NGR)</v>
      </c>
      <c r="L149">
        <v>9</v>
      </c>
      <c r="M149" t="s">
        <v>72</v>
      </c>
      <c r="N149">
        <v>148</v>
      </c>
      <c r="O149">
        <v>110</v>
      </c>
      <c r="P149">
        <v>28</v>
      </c>
      <c r="Q149">
        <v>2</v>
      </c>
      <c r="R149">
        <v>12</v>
      </c>
      <c r="S149">
        <v>6</v>
      </c>
      <c r="T149">
        <v>0.1</v>
      </c>
      <c r="U149">
        <v>65</v>
      </c>
      <c r="V149">
        <v>0.6</v>
      </c>
      <c r="W149">
        <v>0.5</v>
      </c>
      <c r="X149">
        <v>2</v>
      </c>
      <c r="Y149">
        <v>69.599999999999994</v>
      </c>
    </row>
    <row r="150" spans="1:25" hidden="1" x14ac:dyDescent="0.25">
      <c r="A150" t="s">
        <v>603</v>
      </c>
      <c r="B150" t="s">
        <v>604</v>
      </c>
      <c r="C150" s="1" t="str">
        <f t="shared" si="20"/>
        <v>21:0395</v>
      </c>
      <c r="D150" s="1" t="str">
        <f t="shared" si="24"/>
        <v>21:0132</v>
      </c>
      <c r="E150" t="s">
        <v>605</v>
      </c>
      <c r="F150" t="s">
        <v>606</v>
      </c>
      <c r="H150">
        <v>47.982458800000003</v>
      </c>
      <c r="I150">
        <v>-84.2949579</v>
      </c>
      <c r="J150" s="1" t="str">
        <f t="shared" si="25"/>
        <v>NGR lake sediment grab sample</v>
      </c>
      <c r="K150" s="1" t="str">
        <f t="shared" si="26"/>
        <v>&lt;177 micron (NGR)</v>
      </c>
      <c r="L150">
        <v>9</v>
      </c>
      <c r="M150" t="s">
        <v>77</v>
      </c>
      <c r="N150">
        <v>149</v>
      </c>
      <c r="O150">
        <v>56</v>
      </c>
      <c r="P150">
        <v>30</v>
      </c>
      <c r="Q150">
        <v>4</v>
      </c>
      <c r="R150">
        <v>16</v>
      </c>
      <c r="S150">
        <v>5</v>
      </c>
      <c r="T150">
        <v>0.1</v>
      </c>
      <c r="U150">
        <v>15</v>
      </c>
      <c r="V150">
        <v>0.25</v>
      </c>
      <c r="W150">
        <v>0.5</v>
      </c>
      <c r="X150">
        <v>3</v>
      </c>
      <c r="Y150">
        <v>43.8</v>
      </c>
    </row>
    <row r="151" spans="1:25" hidden="1" x14ac:dyDescent="0.25">
      <c r="A151" t="s">
        <v>607</v>
      </c>
      <c r="B151" t="s">
        <v>608</v>
      </c>
      <c r="C151" s="1" t="str">
        <f t="shared" si="20"/>
        <v>21:0395</v>
      </c>
      <c r="D151" s="1" t="str">
        <f t="shared" si="24"/>
        <v>21:0132</v>
      </c>
      <c r="E151" t="s">
        <v>609</v>
      </c>
      <c r="F151" t="s">
        <v>610</v>
      </c>
      <c r="H151">
        <v>47.967444</v>
      </c>
      <c r="I151">
        <v>-84.251166299999994</v>
      </c>
      <c r="J151" s="1" t="str">
        <f t="shared" si="25"/>
        <v>NGR lake sediment grab sample</v>
      </c>
      <c r="K151" s="1" t="str">
        <f t="shared" si="26"/>
        <v>&lt;177 micron (NGR)</v>
      </c>
      <c r="L151">
        <v>9</v>
      </c>
      <c r="M151" t="s">
        <v>82</v>
      </c>
      <c r="N151">
        <v>150</v>
      </c>
      <c r="O151">
        <v>106</v>
      </c>
      <c r="P151">
        <v>42</v>
      </c>
      <c r="Q151">
        <v>2</v>
      </c>
      <c r="R151">
        <v>16</v>
      </c>
      <c r="S151">
        <v>13</v>
      </c>
      <c r="T151">
        <v>0.1</v>
      </c>
      <c r="U151">
        <v>205</v>
      </c>
      <c r="V151">
        <v>1.35</v>
      </c>
      <c r="W151">
        <v>0.5</v>
      </c>
      <c r="X151">
        <v>1</v>
      </c>
      <c r="Y151">
        <v>45</v>
      </c>
    </row>
    <row r="152" spans="1:25" hidden="1" x14ac:dyDescent="0.25">
      <c r="A152" t="s">
        <v>611</v>
      </c>
      <c r="B152" t="s">
        <v>612</v>
      </c>
      <c r="C152" s="1" t="str">
        <f t="shared" si="20"/>
        <v>21:0395</v>
      </c>
      <c r="D152" s="1" t="str">
        <f t="shared" si="24"/>
        <v>21:0132</v>
      </c>
      <c r="E152" t="s">
        <v>613</v>
      </c>
      <c r="F152" t="s">
        <v>614</v>
      </c>
      <c r="H152">
        <v>47.992185999999997</v>
      </c>
      <c r="I152">
        <v>-84.191554100000005</v>
      </c>
      <c r="J152" s="1" t="str">
        <f t="shared" si="25"/>
        <v>NGR lake sediment grab sample</v>
      </c>
      <c r="K152" s="1" t="str">
        <f t="shared" si="26"/>
        <v>&lt;177 micron (NGR)</v>
      </c>
      <c r="L152">
        <v>9</v>
      </c>
      <c r="M152" t="s">
        <v>87</v>
      </c>
      <c r="N152">
        <v>151</v>
      </c>
      <c r="O152">
        <v>68</v>
      </c>
      <c r="P152">
        <v>26</v>
      </c>
      <c r="Q152">
        <v>1</v>
      </c>
      <c r="R152">
        <v>8</v>
      </c>
      <c r="S152">
        <v>6</v>
      </c>
      <c r="T152">
        <v>0.1</v>
      </c>
      <c r="U152">
        <v>25</v>
      </c>
      <c r="V152">
        <v>0.45</v>
      </c>
      <c r="W152">
        <v>0.5</v>
      </c>
      <c r="X152">
        <v>1</v>
      </c>
      <c r="Y152">
        <v>52</v>
      </c>
    </row>
    <row r="153" spans="1:25" hidden="1" x14ac:dyDescent="0.25">
      <c r="A153" t="s">
        <v>615</v>
      </c>
      <c r="B153" t="s">
        <v>616</v>
      </c>
      <c r="C153" s="1" t="str">
        <f t="shared" si="20"/>
        <v>21:0395</v>
      </c>
      <c r="D153" s="1" t="str">
        <f t="shared" si="24"/>
        <v>21:0132</v>
      </c>
      <c r="E153" t="s">
        <v>617</v>
      </c>
      <c r="F153" t="s">
        <v>618</v>
      </c>
      <c r="H153">
        <v>47.986955999999999</v>
      </c>
      <c r="I153">
        <v>-84.1889027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9</v>
      </c>
      <c r="M153" t="s">
        <v>92</v>
      </c>
      <c r="N153">
        <v>152</v>
      </c>
      <c r="O153">
        <v>52</v>
      </c>
      <c r="P153">
        <v>24</v>
      </c>
      <c r="Q153">
        <v>3</v>
      </c>
      <c r="R153">
        <v>11</v>
      </c>
      <c r="S153">
        <v>5</v>
      </c>
      <c r="T153">
        <v>0.1</v>
      </c>
      <c r="U153">
        <v>20</v>
      </c>
      <c r="V153">
        <v>0.25</v>
      </c>
      <c r="W153">
        <v>0.5</v>
      </c>
      <c r="X153">
        <v>1</v>
      </c>
      <c r="Y153">
        <v>59</v>
      </c>
    </row>
    <row r="154" spans="1:25" hidden="1" x14ac:dyDescent="0.25">
      <c r="A154" t="s">
        <v>619</v>
      </c>
      <c r="B154" t="s">
        <v>620</v>
      </c>
      <c r="C154" s="1" t="str">
        <f t="shared" si="20"/>
        <v>21:0395</v>
      </c>
      <c r="D154" s="1" t="str">
        <f t="shared" si="24"/>
        <v>21:0132</v>
      </c>
      <c r="E154" t="s">
        <v>621</v>
      </c>
      <c r="F154" t="s">
        <v>622</v>
      </c>
      <c r="H154">
        <v>47.9908772</v>
      </c>
      <c r="I154">
        <v>-84.158489099999997</v>
      </c>
      <c r="J154" s="1" t="str">
        <f t="shared" si="25"/>
        <v>NGR lake sediment grab sample</v>
      </c>
      <c r="K154" s="1" t="str">
        <f t="shared" si="26"/>
        <v>&lt;177 micron (NGR)</v>
      </c>
      <c r="L154">
        <v>9</v>
      </c>
      <c r="M154" t="s">
        <v>97</v>
      </c>
      <c r="N154">
        <v>153</v>
      </c>
      <c r="O154">
        <v>62</v>
      </c>
      <c r="P154">
        <v>14</v>
      </c>
      <c r="Q154">
        <v>2</v>
      </c>
      <c r="R154">
        <v>8</v>
      </c>
      <c r="S154">
        <v>5</v>
      </c>
      <c r="T154">
        <v>0.1</v>
      </c>
      <c r="U154">
        <v>130</v>
      </c>
      <c r="V154">
        <v>0.75</v>
      </c>
      <c r="W154">
        <v>1</v>
      </c>
      <c r="X154">
        <v>1</v>
      </c>
      <c r="Y154">
        <v>43.2</v>
      </c>
    </row>
    <row r="155" spans="1:25" hidden="1" x14ac:dyDescent="0.25">
      <c r="A155" t="s">
        <v>623</v>
      </c>
      <c r="B155" t="s">
        <v>624</v>
      </c>
      <c r="C155" s="1" t="str">
        <f t="shared" si="20"/>
        <v>21:0395</v>
      </c>
      <c r="D155" s="1" t="str">
        <f t="shared" si="24"/>
        <v>21:0132</v>
      </c>
      <c r="E155" t="s">
        <v>625</v>
      </c>
      <c r="F155" t="s">
        <v>626</v>
      </c>
      <c r="H155">
        <v>47.989629700000002</v>
      </c>
      <c r="I155">
        <v>-84.106039699999997</v>
      </c>
      <c r="J155" s="1" t="str">
        <f t="shared" si="25"/>
        <v>NGR lake sediment grab sample</v>
      </c>
      <c r="K155" s="1" t="str">
        <f t="shared" si="26"/>
        <v>&lt;177 micron (NGR)</v>
      </c>
      <c r="L155">
        <v>9</v>
      </c>
      <c r="M155" t="s">
        <v>107</v>
      </c>
      <c r="N155">
        <v>154</v>
      </c>
      <c r="O155">
        <v>38</v>
      </c>
      <c r="P155">
        <v>16</v>
      </c>
      <c r="Q155">
        <v>2</v>
      </c>
      <c r="R155">
        <v>8</v>
      </c>
      <c r="S155">
        <v>3</v>
      </c>
      <c r="T155">
        <v>0.1</v>
      </c>
      <c r="U155">
        <v>25</v>
      </c>
      <c r="V155">
        <v>0.5</v>
      </c>
      <c r="W155">
        <v>0.5</v>
      </c>
      <c r="X155">
        <v>1</v>
      </c>
      <c r="Y155">
        <v>39</v>
      </c>
    </row>
    <row r="156" spans="1:25" hidden="1" x14ac:dyDescent="0.25">
      <c r="A156" t="s">
        <v>627</v>
      </c>
      <c r="B156" t="s">
        <v>628</v>
      </c>
      <c r="C156" s="1" t="str">
        <f t="shared" si="20"/>
        <v>21:0395</v>
      </c>
      <c r="D156" s="1" t="str">
        <f t="shared" si="24"/>
        <v>21:0132</v>
      </c>
      <c r="E156" t="s">
        <v>629</v>
      </c>
      <c r="F156" t="s">
        <v>630</v>
      </c>
      <c r="H156">
        <v>47.965066299999997</v>
      </c>
      <c r="I156">
        <v>-84.073837999999995</v>
      </c>
      <c r="J156" s="1" t="str">
        <f t="shared" si="25"/>
        <v>NGR lake sediment grab sample</v>
      </c>
      <c r="K156" s="1" t="str">
        <f t="shared" si="26"/>
        <v>&lt;177 micron (NGR)</v>
      </c>
      <c r="L156">
        <v>9</v>
      </c>
      <c r="M156" t="s">
        <v>112</v>
      </c>
      <c r="N156">
        <v>155</v>
      </c>
      <c r="O156">
        <v>74</v>
      </c>
      <c r="P156">
        <v>24</v>
      </c>
      <c r="Q156">
        <v>8</v>
      </c>
      <c r="R156">
        <v>11</v>
      </c>
      <c r="S156">
        <v>4</v>
      </c>
      <c r="T156">
        <v>0.1</v>
      </c>
      <c r="U156">
        <v>250</v>
      </c>
      <c r="V156">
        <v>0.95</v>
      </c>
      <c r="W156">
        <v>0.5</v>
      </c>
      <c r="X156">
        <v>1</v>
      </c>
      <c r="Y156">
        <v>37.4</v>
      </c>
    </row>
    <row r="157" spans="1:25" hidden="1" x14ac:dyDescent="0.25">
      <c r="A157" t="s">
        <v>631</v>
      </c>
      <c r="B157" t="s">
        <v>632</v>
      </c>
      <c r="C157" s="1" t="str">
        <f t="shared" si="20"/>
        <v>21:0395</v>
      </c>
      <c r="D157" s="1" t="str">
        <f t="shared" si="24"/>
        <v>21:0132</v>
      </c>
      <c r="E157" t="s">
        <v>633</v>
      </c>
      <c r="F157" t="s">
        <v>634</v>
      </c>
      <c r="H157">
        <v>47.974853600000003</v>
      </c>
      <c r="I157">
        <v>-84.0494719</v>
      </c>
      <c r="J157" s="1" t="str">
        <f t="shared" si="25"/>
        <v>NGR lake sediment grab sample</v>
      </c>
      <c r="K157" s="1" t="str">
        <f t="shared" si="26"/>
        <v>&lt;177 micron (NGR)</v>
      </c>
      <c r="L157">
        <v>9</v>
      </c>
      <c r="M157" t="s">
        <v>117</v>
      </c>
      <c r="N157">
        <v>156</v>
      </c>
      <c r="O157">
        <v>80</v>
      </c>
      <c r="P157">
        <v>26</v>
      </c>
      <c r="Q157">
        <v>8</v>
      </c>
      <c r="R157">
        <v>12</v>
      </c>
      <c r="S157">
        <v>5</v>
      </c>
      <c r="T157">
        <v>0.1</v>
      </c>
      <c r="U157">
        <v>270</v>
      </c>
      <c r="V157">
        <v>1.05</v>
      </c>
      <c r="W157">
        <v>1</v>
      </c>
      <c r="X157">
        <v>1</v>
      </c>
      <c r="Y157">
        <v>35</v>
      </c>
    </row>
    <row r="158" spans="1:25" hidden="1" x14ac:dyDescent="0.25">
      <c r="A158" t="s">
        <v>635</v>
      </c>
      <c r="B158" t="s">
        <v>636</v>
      </c>
      <c r="C158" s="1" t="str">
        <f t="shared" si="20"/>
        <v>21:0395</v>
      </c>
      <c r="D158" s="1" t="str">
        <f t="shared" si="24"/>
        <v>21:0132</v>
      </c>
      <c r="E158" t="s">
        <v>637</v>
      </c>
      <c r="F158" t="s">
        <v>638</v>
      </c>
      <c r="H158">
        <v>47.984672400000001</v>
      </c>
      <c r="I158">
        <v>-84.036259299999998</v>
      </c>
      <c r="J158" s="1" t="str">
        <f t="shared" si="25"/>
        <v>NGR lake sediment grab sample</v>
      </c>
      <c r="K158" s="1" t="str">
        <f t="shared" si="26"/>
        <v>&lt;177 micron (NGR)</v>
      </c>
      <c r="L158">
        <v>9</v>
      </c>
      <c r="M158" t="s">
        <v>122</v>
      </c>
      <c r="N158">
        <v>157</v>
      </c>
      <c r="O158">
        <v>88</v>
      </c>
      <c r="P158">
        <v>24</v>
      </c>
      <c r="Q158">
        <v>7</v>
      </c>
      <c r="R158">
        <v>14</v>
      </c>
      <c r="S158">
        <v>6</v>
      </c>
      <c r="T158">
        <v>0.1</v>
      </c>
      <c r="U158">
        <v>245</v>
      </c>
      <c r="V158">
        <v>1.25</v>
      </c>
      <c r="W158">
        <v>1</v>
      </c>
      <c r="X158">
        <v>1</v>
      </c>
      <c r="Y158">
        <v>31</v>
      </c>
    </row>
    <row r="159" spans="1:25" hidden="1" x14ac:dyDescent="0.25">
      <c r="A159" t="s">
        <v>639</v>
      </c>
      <c r="B159" t="s">
        <v>640</v>
      </c>
      <c r="C159" s="1" t="str">
        <f t="shared" si="20"/>
        <v>21:0395</v>
      </c>
      <c r="D159" s="1" t="str">
        <f t="shared" si="24"/>
        <v>21:0132</v>
      </c>
      <c r="E159" t="s">
        <v>641</v>
      </c>
      <c r="F159" t="s">
        <v>642</v>
      </c>
      <c r="H159">
        <v>47.958271600000003</v>
      </c>
      <c r="I159">
        <v>-84.047107999999994</v>
      </c>
      <c r="J159" s="1" t="str">
        <f t="shared" si="25"/>
        <v>NGR lake sediment grab sample</v>
      </c>
      <c r="K159" s="1" t="str">
        <f t="shared" si="26"/>
        <v>&lt;177 micron (NGR)</v>
      </c>
      <c r="L159">
        <v>10</v>
      </c>
      <c r="M159" t="s">
        <v>29</v>
      </c>
      <c r="N159">
        <v>158</v>
      </c>
      <c r="O159">
        <v>30</v>
      </c>
      <c r="P159">
        <v>8</v>
      </c>
      <c r="Q159">
        <v>4</v>
      </c>
      <c r="R159">
        <v>5</v>
      </c>
      <c r="S159">
        <v>4</v>
      </c>
      <c r="T159">
        <v>0.1</v>
      </c>
      <c r="U159">
        <v>100</v>
      </c>
      <c r="V159">
        <v>0.5</v>
      </c>
      <c r="W159">
        <v>0.5</v>
      </c>
      <c r="X159">
        <v>1</v>
      </c>
      <c r="Y159">
        <v>2.6</v>
      </c>
    </row>
    <row r="160" spans="1:25" hidden="1" x14ac:dyDescent="0.25">
      <c r="A160" t="s">
        <v>643</v>
      </c>
      <c r="B160" t="s">
        <v>644</v>
      </c>
      <c r="C160" s="1" t="str">
        <f t="shared" si="20"/>
        <v>21:0395</v>
      </c>
      <c r="D160" s="1" t="str">
        <f t="shared" si="24"/>
        <v>21:0132</v>
      </c>
      <c r="E160" t="s">
        <v>645</v>
      </c>
      <c r="F160" t="s">
        <v>646</v>
      </c>
      <c r="H160">
        <v>47.998321300000001</v>
      </c>
      <c r="I160">
        <v>-84.005338899999998</v>
      </c>
      <c r="J160" s="1" t="str">
        <f t="shared" si="25"/>
        <v>NGR lake sediment grab sample</v>
      </c>
      <c r="K160" s="1" t="str">
        <f t="shared" si="26"/>
        <v>&lt;177 micron (NGR)</v>
      </c>
      <c r="L160">
        <v>10</v>
      </c>
      <c r="M160" t="s">
        <v>34</v>
      </c>
      <c r="N160">
        <v>159</v>
      </c>
      <c r="O160">
        <v>92</v>
      </c>
      <c r="P160">
        <v>34</v>
      </c>
      <c r="Q160">
        <v>2</v>
      </c>
      <c r="R160">
        <v>14</v>
      </c>
      <c r="S160">
        <v>3</v>
      </c>
      <c r="T160">
        <v>0.1</v>
      </c>
      <c r="U160">
        <v>65</v>
      </c>
      <c r="V160">
        <v>0.6</v>
      </c>
      <c r="W160">
        <v>0.5</v>
      </c>
      <c r="X160">
        <v>2</v>
      </c>
      <c r="Y160">
        <v>58</v>
      </c>
    </row>
    <row r="161" spans="1:25" hidden="1" x14ac:dyDescent="0.25">
      <c r="A161" t="s">
        <v>647</v>
      </c>
      <c r="B161" t="s">
        <v>648</v>
      </c>
      <c r="C161" s="1" t="str">
        <f t="shared" si="20"/>
        <v>21:0395</v>
      </c>
      <c r="D161" s="1" t="str">
        <f t="shared" si="24"/>
        <v>21:0132</v>
      </c>
      <c r="E161" t="s">
        <v>649</v>
      </c>
      <c r="F161" t="s">
        <v>650</v>
      </c>
      <c r="H161">
        <v>47.965762900000001</v>
      </c>
      <c r="I161">
        <v>-84.011135300000007</v>
      </c>
      <c r="J161" s="1" t="str">
        <f t="shared" si="25"/>
        <v>NGR lake sediment grab sample</v>
      </c>
      <c r="K161" s="1" t="str">
        <f t="shared" si="26"/>
        <v>&lt;177 micron (NGR)</v>
      </c>
      <c r="L161">
        <v>10</v>
      </c>
      <c r="M161" t="s">
        <v>39</v>
      </c>
      <c r="N161">
        <v>160</v>
      </c>
      <c r="O161">
        <v>84</v>
      </c>
      <c r="P161">
        <v>38</v>
      </c>
      <c r="Q161">
        <v>5</v>
      </c>
      <c r="R161">
        <v>14</v>
      </c>
      <c r="S161">
        <v>8</v>
      </c>
      <c r="T161">
        <v>0.1</v>
      </c>
      <c r="U161">
        <v>295</v>
      </c>
      <c r="V161">
        <v>0.9</v>
      </c>
      <c r="W161">
        <v>0.5</v>
      </c>
      <c r="X161">
        <v>2</v>
      </c>
      <c r="Y161">
        <v>45.6</v>
      </c>
    </row>
    <row r="162" spans="1:25" hidden="1" x14ac:dyDescent="0.25">
      <c r="A162" t="s">
        <v>651</v>
      </c>
      <c r="B162" t="s">
        <v>652</v>
      </c>
      <c r="C162" s="1" t="str">
        <f t="shared" si="20"/>
        <v>21:0395</v>
      </c>
      <c r="D162" s="1" t="str">
        <f t="shared" si="24"/>
        <v>21:0132</v>
      </c>
      <c r="E162" t="s">
        <v>653</v>
      </c>
      <c r="F162" t="s">
        <v>654</v>
      </c>
      <c r="H162">
        <v>47.946186400000002</v>
      </c>
      <c r="I162">
        <v>-84.036975400000003</v>
      </c>
      <c r="J162" s="1" t="str">
        <f t="shared" si="25"/>
        <v>NGR lake sediment grab sample</v>
      </c>
      <c r="K162" s="1" t="str">
        <f t="shared" si="26"/>
        <v>&lt;177 micron (NGR)</v>
      </c>
      <c r="L162">
        <v>10</v>
      </c>
      <c r="M162" t="s">
        <v>49</v>
      </c>
      <c r="N162">
        <v>161</v>
      </c>
      <c r="O162">
        <v>86</v>
      </c>
      <c r="P162">
        <v>20</v>
      </c>
      <c r="Q162">
        <v>4</v>
      </c>
      <c r="R162">
        <v>13</v>
      </c>
      <c r="S162">
        <v>10</v>
      </c>
      <c r="T162">
        <v>0.1</v>
      </c>
      <c r="U162">
        <v>265</v>
      </c>
      <c r="V162">
        <v>1.1000000000000001</v>
      </c>
      <c r="W162">
        <v>0.5</v>
      </c>
      <c r="X162">
        <v>1</v>
      </c>
      <c r="Y162">
        <v>20</v>
      </c>
    </row>
    <row r="163" spans="1:25" hidden="1" x14ac:dyDescent="0.25">
      <c r="A163" t="s">
        <v>655</v>
      </c>
      <c r="B163" t="s">
        <v>656</v>
      </c>
      <c r="C163" s="1" t="str">
        <f t="shared" si="20"/>
        <v>21:0395</v>
      </c>
      <c r="D163" s="1" t="str">
        <f t="shared" si="24"/>
        <v>21:0132</v>
      </c>
      <c r="E163" t="s">
        <v>641</v>
      </c>
      <c r="F163" t="s">
        <v>657</v>
      </c>
      <c r="H163">
        <v>47.958271600000003</v>
      </c>
      <c r="I163">
        <v>-84.047107999999994</v>
      </c>
      <c r="J163" s="1" t="str">
        <f t="shared" si="25"/>
        <v>NGR lake sediment grab sample</v>
      </c>
      <c r="K163" s="1" t="str">
        <f t="shared" si="26"/>
        <v>&lt;177 micron (NGR)</v>
      </c>
      <c r="L163">
        <v>10</v>
      </c>
      <c r="M163" t="s">
        <v>57</v>
      </c>
      <c r="N163">
        <v>162</v>
      </c>
      <c r="O163">
        <v>28</v>
      </c>
      <c r="P163">
        <v>6</v>
      </c>
      <c r="Q163">
        <v>3</v>
      </c>
      <c r="R163">
        <v>5</v>
      </c>
      <c r="S163">
        <v>3</v>
      </c>
      <c r="T163">
        <v>0.1</v>
      </c>
      <c r="U163">
        <v>95</v>
      </c>
      <c r="V163">
        <v>0.45</v>
      </c>
      <c r="W163">
        <v>1</v>
      </c>
      <c r="X163">
        <v>1</v>
      </c>
      <c r="Y163">
        <v>5.8</v>
      </c>
    </row>
    <row r="164" spans="1:25" hidden="1" x14ac:dyDescent="0.25">
      <c r="A164" t="s">
        <v>658</v>
      </c>
      <c r="B164" t="s">
        <v>659</v>
      </c>
      <c r="C164" s="1" t="str">
        <f t="shared" si="20"/>
        <v>21:0395</v>
      </c>
      <c r="D164" s="1" t="str">
        <f t="shared" si="24"/>
        <v>21:0132</v>
      </c>
      <c r="E164" t="s">
        <v>641</v>
      </c>
      <c r="F164" t="s">
        <v>660</v>
      </c>
      <c r="H164">
        <v>47.958271600000003</v>
      </c>
      <c r="I164">
        <v>-84.047107999999994</v>
      </c>
      <c r="J164" s="1" t="str">
        <f t="shared" si="25"/>
        <v>NGR lake sediment grab sample</v>
      </c>
      <c r="K164" s="1" t="str">
        <f t="shared" si="26"/>
        <v>&lt;177 micron (NGR)</v>
      </c>
      <c r="L164">
        <v>10</v>
      </c>
      <c r="M164" t="s">
        <v>53</v>
      </c>
      <c r="N164">
        <v>163</v>
      </c>
      <c r="O164">
        <v>34</v>
      </c>
      <c r="P164">
        <v>6</v>
      </c>
      <c r="Q164">
        <v>6</v>
      </c>
      <c r="R164">
        <v>5</v>
      </c>
      <c r="S164">
        <v>3</v>
      </c>
      <c r="T164">
        <v>0.1</v>
      </c>
      <c r="U164">
        <v>100</v>
      </c>
      <c r="V164">
        <v>0.5</v>
      </c>
      <c r="W164">
        <v>2</v>
      </c>
      <c r="X164">
        <v>1</v>
      </c>
      <c r="Y164">
        <v>6.4</v>
      </c>
    </row>
    <row r="165" spans="1:25" hidden="1" x14ac:dyDescent="0.25">
      <c r="A165" t="s">
        <v>661</v>
      </c>
      <c r="B165" t="s">
        <v>662</v>
      </c>
      <c r="C165" s="1" t="str">
        <f t="shared" si="20"/>
        <v>21:0395</v>
      </c>
      <c r="D165" s="1" t="str">
        <f t="shared" si="24"/>
        <v>21:0132</v>
      </c>
      <c r="E165" t="s">
        <v>663</v>
      </c>
      <c r="F165" t="s">
        <v>664</v>
      </c>
      <c r="H165">
        <v>47.9282447</v>
      </c>
      <c r="I165">
        <v>-84.095450999999997</v>
      </c>
      <c r="J165" s="1" t="str">
        <f t="shared" si="25"/>
        <v>NGR lake sediment grab sample</v>
      </c>
      <c r="K165" s="1" t="str">
        <f t="shared" si="26"/>
        <v>&lt;177 micron (NGR)</v>
      </c>
      <c r="L165">
        <v>10</v>
      </c>
      <c r="M165" t="s">
        <v>44</v>
      </c>
      <c r="N165">
        <v>164</v>
      </c>
      <c r="O165">
        <v>48</v>
      </c>
      <c r="P165">
        <v>22</v>
      </c>
      <c r="Q165">
        <v>2</v>
      </c>
      <c r="R165">
        <v>12</v>
      </c>
      <c r="S165">
        <v>2</v>
      </c>
      <c r="T165">
        <v>0.1</v>
      </c>
      <c r="U165">
        <v>60</v>
      </c>
      <c r="V165">
        <v>0.35</v>
      </c>
      <c r="W165">
        <v>0.5</v>
      </c>
      <c r="X165">
        <v>1</v>
      </c>
      <c r="Y165">
        <v>38</v>
      </c>
    </row>
    <row r="166" spans="1:25" hidden="1" x14ac:dyDescent="0.25">
      <c r="A166" t="s">
        <v>665</v>
      </c>
      <c r="B166" t="s">
        <v>666</v>
      </c>
      <c r="C166" s="1" t="str">
        <f t="shared" si="20"/>
        <v>21:0395</v>
      </c>
      <c r="D166" s="1" t="str">
        <f>HYPERLINK("http://geochem.nrcan.gc.ca/cdogs/content/svy/svy_e.htm", "")</f>
        <v/>
      </c>
      <c r="G166" s="1" t="str">
        <f>HYPERLINK("http://geochem.nrcan.gc.ca/cdogs/content/cr_/cr_00034_e.htm", "34")</f>
        <v>34</v>
      </c>
      <c r="J166" t="s">
        <v>100</v>
      </c>
      <c r="K166" t="s">
        <v>101</v>
      </c>
      <c r="L166">
        <v>10</v>
      </c>
      <c r="M166" t="s">
        <v>102</v>
      </c>
      <c r="N166">
        <v>165</v>
      </c>
      <c r="O166">
        <v>102</v>
      </c>
      <c r="P166">
        <v>44</v>
      </c>
      <c r="Q166">
        <v>13</v>
      </c>
      <c r="R166">
        <v>22</v>
      </c>
      <c r="S166">
        <v>11</v>
      </c>
      <c r="T166">
        <v>0.1</v>
      </c>
      <c r="U166">
        <v>760</v>
      </c>
      <c r="V166">
        <v>2.4500000000000002</v>
      </c>
      <c r="W166">
        <v>19</v>
      </c>
      <c r="X166">
        <v>8</v>
      </c>
      <c r="Y166">
        <v>17.2</v>
      </c>
    </row>
    <row r="167" spans="1:25" hidden="1" x14ac:dyDescent="0.25">
      <c r="A167" t="s">
        <v>667</v>
      </c>
      <c r="B167" t="s">
        <v>668</v>
      </c>
      <c r="C167" s="1" t="str">
        <f t="shared" si="20"/>
        <v>21:0395</v>
      </c>
      <c r="D167" s="1" t="str">
        <f t="shared" ref="D167:D193" si="27">HYPERLINK("http://geochem.nrcan.gc.ca/cdogs/content/svy/svy210132_e.htm", "21:0132")</f>
        <v>21:0132</v>
      </c>
      <c r="E167" t="s">
        <v>669</v>
      </c>
      <c r="F167" t="s">
        <v>670</v>
      </c>
      <c r="H167">
        <v>47.921456999999997</v>
      </c>
      <c r="I167">
        <v>-84.002967699999999</v>
      </c>
      <c r="J167" s="1" t="str">
        <f t="shared" ref="J167:J193" si="28">HYPERLINK("http://geochem.nrcan.gc.ca/cdogs/content/kwd/kwd020027_e.htm", "NGR lake sediment grab sample")</f>
        <v>NGR lake sediment grab sample</v>
      </c>
      <c r="K167" s="1" t="str">
        <f t="shared" ref="K167:K193" si="29">HYPERLINK("http://geochem.nrcan.gc.ca/cdogs/content/kwd/kwd080006_e.htm", "&lt;177 micron (NGR)")</f>
        <v>&lt;177 micron (NGR)</v>
      </c>
      <c r="L167">
        <v>10</v>
      </c>
      <c r="M167" t="s">
        <v>62</v>
      </c>
      <c r="N167">
        <v>166</v>
      </c>
      <c r="O167">
        <v>54</v>
      </c>
      <c r="P167">
        <v>24</v>
      </c>
      <c r="Q167">
        <v>4</v>
      </c>
      <c r="R167">
        <v>13</v>
      </c>
      <c r="S167">
        <v>5</v>
      </c>
      <c r="T167">
        <v>0.1</v>
      </c>
      <c r="U167">
        <v>50</v>
      </c>
      <c r="V167">
        <v>0.4</v>
      </c>
      <c r="W167">
        <v>0.5</v>
      </c>
      <c r="X167">
        <v>1</v>
      </c>
      <c r="Y167">
        <v>37.799999999999997</v>
      </c>
    </row>
    <row r="168" spans="1:25" hidden="1" x14ac:dyDescent="0.25">
      <c r="A168" t="s">
        <v>671</v>
      </c>
      <c r="B168" t="s">
        <v>672</v>
      </c>
      <c r="C168" s="1" t="str">
        <f t="shared" si="20"/>
        <v>21:0395</v>
      </c>
      <c r="D168" s="1" t="str">
        <f t="shared" si="27"/>
        <v>21:0132</v>
      </c>
      <c r="E168" t="s">
        <v>673</v>
      </c>
      <c r="F168" t="s">
        <v>674</v>
      </c>
      <c r="H168">
        <v>47.906706200000002</v>
      </c>
      <c r="I168">
        <v>-84.002200799999997</v>
      </c>
      <c r="J168" s="1" t="str">
        <f t="shared" si="28"/>
        <v>NGR lake sediment grab sample</v>
      </c>
      <c r="K168" s="1" t="str">
        <f t="shared" si="29"/>
        <v>&lt;177 micron (NGR)</v>
      </c>
      <c r="L168">
        <v>10</v>
      </c>
      <c r="M168" t="s">
        <v>67</v>
      </c>
      <c r="N168">
        <v>167</v>
      </c>
      <c r="O168">
        <v>50</v>
      </c>
      <c r="P168">
        <v>20</v>
      </c>
      <c r="Q168">
        <v>2</v>
      </c>
      <c r="R168">
        <v>11</v>
      </c>
      <c r="S168">
        <v>3</v>
      </c>
      <c r="T168">
        <v>0.1</v>
      </c>
      <c r="U168">
        <v>25</v>
      </c>
      <c r="V168">
        <v>0.2</v>
      </c>
      <c r="W168">
        <v>0.5</v>
      </c>
      <c r="X168">
        <v>1</v>
      </c>
      <c r="Y168">
        <v>45.4</v>
      </c>
    </row>
    <row r="169" spans="1:25" hidden="1" x14ac:dyDescent="0.25">
      <c r="A169" t="s">
        <v>675</v>
      </c>
      <c r="B169" t="s">
        <v>676</v>
      </c>
      <c r="C169" s="1" t="str">
        <f t="shared" si="20"/>
        <v>21:0395</v>
      </c>
      <c r="D169" s="1" t="str">
        <f t="shared" si="27"/>
        <v>21:0132</v>
      </c>
      <c r="E169" t="s">
        <v>677</v>
      </c>
      <c r="F169" t="s">
        <v>678</v>
      </c>
      <c r="H169">
        <v>47.870598600000001</v>
      </c>
      <c r="I169">
        <v>-84.017191100000005</v>
      </c>
      <c r="J169" s="1" t="str">
        <f t="shared" si="28"/>
        <v>NGR lake sediment grab sample</v>
      </c>
      <c r="K169" s="1" t="str">
        <f t="shared" si="29"/>
        <v>&lt;177 micron (NGR)</v>
      </c>
      <c r="L169">
        <v>10</v>
      </c>
      <c r="M169" t="s">
        <v>72</v>
      </c>
      <c r="N169">
        <v>168</v>
      </c>
      <c r="O169">
        <v>70</v>
      </c>
      <c r="P169">
        <v>36</v>
      </c>
      <c r="Q169">
        <v>2</v>
      </c>
      <c r="R169">
        <v>14</v>
      </c>
      <c r="S169">
        <v>8</v>
      </c>
      <c r="T169">
        <v>0.1</v>
      </c>
      <c r="U169">
        <v>100</v>
      </c>
      <c r="V169">
        <v>0.55000000000000004</v>
      </c>
      <c r="W169">
        <v>0.5</v>
      </c>
      <c r="X169">
        <v>1</v>
      </c>
      <c r="Y169">
        <v>39.4</v>
      </c>
    </row>
    <row r="170" spans="1:25" hidden="1" x14ac:dyDescent="0.25">
      <c r="A170" t="s">
        <v>679</v>
      </c>
      <c r="B170" t="s">
        <v>680</v>
      </c>
      <c r="C170" s="1" t="str">
        <f t="shared" si="20"/>
        <v>21:0395</v>
      </c>
      <c r="D170" s="1" t="str">
        <f t="shared" si="27"/>
        <v>21:0132</v>
      </c>
      <c r="E170" t="s">
        <v>681</v>
      </c>
      <c r="F170" t="s">
        <v>682</v>
      </c>
      <c r="H170">
        <v>47.845003200000001</v>
      </c>
      <c r="I170">
        <v>-84.024688600000005</v>
      </c>
      <c r="J170" s="1" t="str">
        <f t="shared" si="28"/>
        <v>NGR lake sediment grab sample</v>
      </c>
      <c r="K170" s="1" t="str">
        <f t="shared" si="29"/>
        <v>&lt;177 micron (NGR)</v>
      </c>
      <c r="L170">
        <v>10</v>
      </c>
      <c r="M170" t="s">
        <v>77</v>
      </c>
      <c r="N170">
        <v>169</v>
      </c>
      <c r="O170">
        <v>68</v>
      </c>
      <c r="P170">
        <v>36</v>
      </c>
      <c r="Q170">
        <v>3</v>
      </c>
      <c r="R170">
        <v>11</v>
      </c>
      <c r="S170">
        <v>5</v>
      </c>
      <c r="T170">
        <v>0.1</v>
      </c>
      <c r="U170">
        <v>160</v>
      </c>
      <c r="V170">
        <v>1.1000000000000001</v>
      </c>
      <c r="W170">
        <v>0.5</v>
      </c>
      <c r="X170">
        <v>1</v>
      </c>
      <c r="Y170">
        <v>49</v>
      </c>
    </row>
    <row r="171" spans="1:25" hidden="1" x14ac:dyDescent="0.25">
      <c r="A171" t="s">
        <v>683</v>
      </c>
      <c r="B171" t="s">
        <v>684</v>
      </c>
      <c r="C171" s="1" t="str">
        <f t="shared" si="20"/>
        <v>21:0395</v>
      </c>
      <c r="D171" s="1" t="str">
        <f t="shared" si="27"/>
        <v>21:0132</v>
      </c>
      <c r="E171" t="s">
        <v>685</v>
      </c>
      <c r="F171" t="s">
        <v>686</v>
      </c>
      <c r="H171">
        <v>47.8089406</v>
      </c>
      <c r="I171">
        <v>-84.019297100000003</v>
      </c>
      <c r="J171" s="1" t="str">
        <f t="shared" si="28"/>
        <v>NGR lake sediment grab sample</v>
      </c>
      <c r="K171" s="1" t="str">
        <f t="shared" si="29"/>
        <v>&lt;177 micron (NGR)</v>
      </c>
      <c r="L171">
        <v>10</v>
      </c>
      <c r="M171" t="s">
        <v>82</v>
      </c>
      <c r="N171">
        <v>170</v>
      </c>
      <c r="O171">
        <v>46</v>
      </c>
      <c r="P171">
        <v>26</v>
      </c>
      <c r="Q171">
        <v>1</v>
      </c>
      <c r="R171">
        <v>11</v>
      </c>
      <c r="S171">
        <v>3</v>
      </c>
      <c r="T171">
        <v>0.1</v>
      </c>
      <c r="U171">
        <v>80</v>
      </c>
      <c r="V171">
        <v>0.3</v>
      </c>
      <c r="W171">
        <v>0.5</v>
      </c>
      <c r="X171">
        <v>1</v>
      </c>
      <c r="Y171">
        <v>34.799999999999997</v>
      </c>
    </row>
    <row r="172" spans="1:25" hidden="1" x14ac:dyDescent="0.25">
      <c r="A172" t="s">
        <v>687</v>
      </c>
      <c r="B172" t="s">
        <v>688</v>
      </c>
      <c r="C172" s="1" t="str">
        <f t="shared" si="20"/>
        <v>21:0395</v>
      </c>
      <c r="D172" s="1" t="str">
        <f t="shared" si="27"/>
        <v>21:0132</v>
      </c>
      <c r="E172" t="s">
        <v>689</v>
      </c>
      <c r="F172" t="s">
        <v>690</v>
      </c>
      <c r="H172">
        <v>47.783616600000002</v>
      </c>
      <c r="I172">
        <v>-84.018543399999999</v>
      </c>
      <c r="J172" s="1" t="str">
        <f t="shared" si="28"/>
        <v>NGR lake sediment grab sample</v>
      </c>
      <c r="K172" s="1" t="str">
        <f t="shared" si="29"/>
        <v>&lt;177 micron (NGR)</v>
      </c>
      <c r="L172">
        <v>10</v>
      </c>
      <c r="M172" t="s">
        <v>87</v>
      </c>
      <c r="N172">
        <v>171</v>
      </c>
      <c r="O172">
        <v>82</v>
      </c>
      <c r="P172">
        <v>32</v>
      </c>
      <c r="Q172">
        <v>1</v>
      </c>
      <c r="R172">
        <v>12</v>
      </c>
      <c r="S172">
        <v>4</v>
      </c>
      <c r="T172">
        <v>0.1</v>
      </c>
      <c r="U172">
        <v>330</v>
      </c>
      <c r="V172">
        <v>0.75</v>
      </c>
      <c r="W172">
        <v>0.5</v>
      </c>
      <c r="X172">
        <v>1</v>
      </c>
      <c r="Y172">
        <v>44</v>
      </c>
    </row>
    <row r="173" spans="1:25" hidden="1" x14ac:dyDescent="0.25">
      <c r="A173" t="s">
        <v>691</v>
      </c>
      <c r="B173" t="s">
        <v>692</v>
      </c>
      <c r="C173" s="1" t="str">
        <f t="shared" si="20"/>
        <v>21:0395</v>
      </c>
      <c r="D173" s="1" t="str">
        <f t="shared" si="27"/>
        <v>21:0132</v>
      </c>
      <c r="E173" t="s">
        <v>693</v>
      </c>
      <c r="F173" t="s">
        <v>694</v>
      </c>
      <c r="H173">
        <v>47.784354999999998</v>
      </c>
      <c r="I173">
        <v>-84.041145099999994</v>
      </c>
      <c r="J173" s="1" t="str">
        <f t="shared" si="28"/>
        <v>NGR lake sediment grab sample</v>
      </c>
      <c r="K173" s="1" t="str">
        <f t="shared" si="29"/>
        <v>&lt;177 micron (NGR)</v>
      </c>
      <c r="L173">
        <v>10</v>
      </c>
      <c r="M173" t="s">
        <v>92</v>
      </c>
      <c r="N173">
        <v>172</v>
      </c>
      <c r="O173">
        <v>80</v>
      </c>
      <c r="P173">
        <v>32</v>
      </c>
      <c r="Q173">
        <v>2</v>
      </c>
      <c r="R173">
        <v>11</v>
      </c>
      <c r="S173">
        <v>3</v>
      </c>
      <c r="T173">
        <v>0.1</v>
      </c>
      <c r="U173">
        <v>50</v>
      </c>
      <c r="V173">
        <v>0.35</v>
      </c>
      <c r="W173">
        <v>0.5</v>
      </c>
      <c r="X173">
        <v>2</v>
      </c>
      <c r="Y173">
        <v>57.2</v>
      </c>
    </row>
    <row r="174" spans="1:25" hidden="1" x14ac:dyDescent="0.25">
      <c r="A174" t="s">
        <v>695</v>
      </c>
      <c r="B174" t="s">
        <v>696</v>
      </c>
      <c r="C174" s="1" t="str">
        <f t="shared" si="20"/>
        <v>21:0395</v>
      </c>
      <c r="D174" s="1" t="str">
        <f t="shared" si="27"/>
        <v>21:0132</v>
      </c>
      <c r="E174" t="s">
        <v>697</v>
      </c>
      <c r="F174" t="s">
        <v>698</v>
      </c>
      <c r="H174">
        <v>47.744848699999999</v>
      </c>
      <c r="I174">
        <v>-84.070162400000001</v>
      </c>
      <c r="J174" s="1" t="str">
        <f t="shared" si="28"/>
        <v>NGR lake sediment grab sample</v>
      </c>
      <c r="K174" s="1" t="str">
        <f t="shared" si="29"/>
        <v>&lt;177 micron (NGR)</v>
      </c>
      <c r="L174">
        <v>10</v>
      </c>
      <c r="M174" t="s">
        <v>97</v>
      </c>
      <c r="N174">
        <v>173</v>
      </c>
      <c r="O174">
        <v>60</v>
      </c>
      <c r="P174">
        <v>14</v>
      </c>
      <c r="Q174">
        <v>4</v>
      </c>
      <c r="R174">
        <v>11</v>
      </c>
      <c r="S174">
        <v>5</v>
      </c>
      <c r="T174">
        <v>0.1</v>
      </c>
      <c r="U174">
        <v>185</v>
      </c>
      <c r="V174">
        <v>0.7</v>
      </c>
      <c r="W174">
        <v>0.5</v>
      </c>
      <c r="X174">
        <v>1</v>
      </c>
      <c r="Y174">
        <v>27</v>
      </c>
    </row>
    <row r="175" spans="1:25" hidden="1" x14ac:dyDescent="0.25">
      <c r="A175" t="s">
        <v>699</v>
      </c>
      <c r="B175" t="s">
        <v>700</v>
      </c>
      <c r="C175" s="1" t="str">
        <f t="shared" si="20"/>
        <v>21:0395</v>
      </c>
      <c r="D175" s="1" t="str">
        <f t="shared" si="27"/>
        <v>21:0132</v>
      </c>
      <c r="E175" t="s">
        <v>701</v>
      </c>
      <c r="F175" t="s">
        <v>702</v>
      </c>
      <c r="H175">
        <v>47.7160096</v>
      </c>
      <c r="I175">
        <v>-84.043593000000001</v>
      </c>
      <c r="J175" s="1" t="str">
        <f t="shared" si="28"/>
        <v>NGR lake sediment grab sample</v>
      </c>
      <c r="K175" s="1" t="str">
        <f t="shared" si="29"/>
        <v>&lt;177 micron (NGR)</v>
      </c>
      <c r="L175">
        <v>10</v>
      </c>
      <c r="M175" t="s">
        <v>107</v>
      </c>
      <c r="N175">
        <v>174</v>
      </c>
      <c r="O175">
        <v>68</v>
      </c>
      <c r="P175">
        <v>12</v>
      </c>
      <c r="Q175">
        <v>5</v>
      </c>
      <c r="R175">
        <v>10</v>
      </c>
      <c r="S175">
        <v>5</v>
      </c>
      <c r="T175">
        <v>0.1</v>
      </c>
      <c r="U175">
        <v>300</v>
      </c>
      <c r="V175">
        <v>0.7</v>
      </c>
      <c r="W175">
        <v>1</v>
      </c>
      <c r="X175">
        <v>1</v>
      </c>
      <c r="Y175">
        <v>30.8</v>
      </c>
    </row>
    <row r="176" spans="1:25" hidden="1" x14ac:dyDescent="0.25">
      <c r="A176" t="s">
        <v>703</v>
      </c>
      <c r="B176" t="s">
        <v>704</v>
      </c>
      <c r="C176" s="1" t="str">
        <f t="shared" si="20"/>
        <v>21:0395</v>
      </c>
      <c r="D176" s="1" t="str">
        <f t="shared" si="27"/>
        <v>21:0132</v>
      </c>
      <c r="E176" t="s">
        <v>705</v>
      </c>
      <c r="F176" t="s">
        <v>706</v>
      </c>
      <c r="H176">
        <v>47.675348700000001</v>
      </c>
      <c r="I176">
        <v>-84.009772499999997</v>
      </c>
      <c r="J176" s="1" t="str">
        <f t="shared" si="28"/>
        <v>NGR lake sediment grab sample</v>
      </c>
      <c r="K176" s="1" t="str">
        <f t="shared" si="29"/>
        <v>&lt;177 micron (NGR)</v>
      </c>
      <c r="L176">
        <v>10</v>
      </c>
      <c r="M176" t="s">
        <v>112</v>
      </c>
      <c r="N176">
        <v>175</v>
      </c>
      <c r="O176">
        <v>32</v>
      </c>
      <c r="P176">
        <v>32</v>
      </c>
      <c r="Q176">
        <v>1</v>
      </c>
      <c r="R176">
        <v>13</v>
      </c>
      <c r="S176">
        <v>6</v>
      </c>
      <c r="T176">
        <v>0.1</v>
      </c>
      <c r="U176">
        <v>360</v>
      </c>
      <c r="V176">
        <v>0.8</v>
      </c>
      <c r="W176">
        <v>8</v>
      </c>
      <c r="X176">
        <v>5</v>
      </c>
      <c r="Y176">
        <v>12.6</v>
      </c>
    </row>
    <row r="177" spans="1:25" hidden="1" x14ac:dyDescent="0.25">
      <c r="A177" t="s">
        <v>707</v>
      </c>
      <c r="B177" t="s">
        <v>708</v>
      </c>
      <c r="C177" s="1" t="str">
        <f t="shared" si="20"/>
        <v>21:0395</v>
      </c>
      <c r="D177" s="1" t="str">
        <f t="shared" si="27"/>
        <v>21:0132</v>
      </c>
      <c r="E177" t="s">
        <v>709</v>
      </c>
      <c r="F177" t="s">
        <v>710</v>
      </c>
      <c r="H177">
        <v>47.672011900000001</v>
      </c>
      <c r="I177">
        <v>-84.077535699999999</v>
      </c>
      <c r="J177" s="1" t="str">
        <f t="shared" si="28"/>
        <v>NGR lake sediment grab sample</v>
      </c>
      <c r="K177" s="1" t="str">
        <f t="shared" si="29"/>
        <v>&lt;177 micron (NGR)</v>
      </c>
      <c r="L177">
        <v>10</v>
      </c>
      <c r="M177" t="s">
        <v>117</v>
      </c>
      <c r="N177">
        <v>176</v>
      </c>
      <c r="O177">
        <v>58</v>
      </c>
      <c r="P177">
        <v>24</v>
      </c>
      <c r="Q177">
        <v>2</v>
      </c>
      <c r="R177">
        <v>11</v>
      </c>
      <c r="S177">
        <v>4</v>
      </c>
      <c r="T177">
        <v>0.1</v>
      </c>
      <c r="U177">
        <v>110</v>
      </c>
      <c r="V177">
        <v>0.7</v>
      </c>
      <c r="W177">
        <v>0.5</v>
      </c>
      <c r="X177">
        <v>2</v>
      </c>
      <c r="Y177">
        <v>37.4</v>
      </c>
    </row>
    <row r="178" spans="1:25" hidden="1" x14ac:dyDescent="0.25">
      <c r="A178" t="s">
        <v>711</v>
      </c>
      <c r="B178" t="s">
        <v>712</v>
      </c>
      <c r="C178" s="1" t="str">
        <f t="shared" si="20"/>
        <v>21:0395</v>
      </c>
      <c r="D178" s="1" t="str">
        <f t="shared" si="27"/>
        <v>21:0132</v>
      </c>
      <c r="E178" t="s">
        <v>713</v>
      </c>
      <c r="F178" t="s">
        <v>714</v>
      </c>
      <c r="H178">
        <v>47.684575899999999</v>
      </c>
      <c r="I178">
        <v>-84.093530599999994</v>
      </c>
      <c r="J178" s="1" t="str">
        <f t="shared" si="28"/>
        <v>NGR lake sediment grab sample</v>
      </c>
      <c r="K178" s="1" t="str">
        <f t="shared" si="29"/>
        <v>&lt;177 micron (NGR)</v>
      </c>
      <c r="L178">
        <v>10</v>
      </c>
      <c r="M178" t="s">
        <v>122</v>
      </c>
      <c r="N178">
        <v>177</v>
      </c>
      <c r="O178">
        <v>72</v>
      </c>
      <c r="P178">
        <v>22</v>
      </c>
      <c r="Q178">
        <v>2</v>
      </c>
      <c r="R178">
        <v>11</v>
      </c>
      <c r="S178">
        <v>4</v>
      </c>
      <c r="T178">
        <v>0.1</v>
      </c>
      <c r="U178">
        <v>245</v>
      </c>
      <c r="V178">
        <v>0.75</v>
      </c>
      <c r="W178">
        <v>0.5</v>
      </c>
      <c r="X178">
        <v>1</v>
      </c>
      <c r="Y178">
        <v>37.4</v>
      </c>
    </row>
    <row r="179" spans="1:25" hidden="1" x14ac:dyDescent="0.25">
      <c r="A179" t="s">
        <v>715</v>
      </c>
      <c r="B179" t="s">
        <v>716</v>
      </c>
      <c r="C179" s="1" t="str">
        <f t="shared" si="20"/>
        <v>21:0395</v>
      </c>
      <c r="D179" s="1" t="str">
        <f t="shared" si="27"/>
        <v>21:0132</v>
      </c>
      <c r="E179" t="s">
        <v>717</v>
      </c>
      <c r="F179" t="s">
        <v>718</v>
      </c>
      <c r="H179">
        <v>47.763573600000001</v>
      </c>
      <c r="I179">
        <v>-84.124856500000007</v>
      </c>
      <c r="J179" s="1" t="str">
        <f t="shared" si="28"/>
        <v>NGR lake sediment grab sample</v>
      </c>
      <c r="K179" s="1" t="str">
        <f t="shared" si="29"/>
        <v>&lt;177 micron (NGR)</v>
      </c>
      <c r="L179">
        <v>11</v>
      </c>
      <c r="M179" t="s">
        <v>29</v>
      </c>
      <c r="N179">
        <v>178</v>
      </c>
      <c r="O179">
        <v>100</v>
      </c>
      <c r="P179">
        <v>24</v>
      </c>
      <c r="Q179">
        <v>3</v>
      </c>
      <c r="R179">
        <v>13</v>
      </c>
      <c r="S179">
        <v>7</v>
      </c>
      <c r="T179">
        <v>0.1</v>
      </c>
      <c r="U179">
        <v>340</v>
      </c>
      <c r="V179">
        <v>1.1499999999999999</v>
      </c>
      <c r="W179">
        <v>0.5</v>
      </c>
      <c r="X179">
        <v>1</v>
      </c>
      <c r="Y179">
        <v>35.200000000000003</v>
      </c>
    </row>
    <row r="180" spans="1:25" hidden="1" x14ac:dyDescent="0.25">
      <c r="A180" t="s">
        <v>719</v>
      </c>
      <c r="B180" t="s">
        <v>720</v>
      </c>
      <c r="C180" s="1" t="str">
        <f t="shared" si="20"/>
        <v>21:0395</v>
      </c>
      <c r="D180" s="1" t="str">
        <f t="shared" si="27"/>
        <v>21:0132</v>
      </c>
      <c r="E180" t="s">
        <v>721</v>
      </c>
      <c r="F180" t="s">
        <v>722</v>
      </c>
      <c r="H180">
        <v>47.7232992</v>
      </c>
      <c r="I180">
        <v>-84.104977899999994</v>
      </c>
      <c r="J180" s="1" t="str">
        <f t="shared" si="28"/>
        <v>NGR lake sediment grab sample</v>
      </c>
      <c r="K180" s="1" t="str">
        <f t="shared" si="29"/>
        <v>&lt;177 micron (NGR)</v>
      </c>
      <c r="L180">
        <v>11</v>
      </c>
      <c r="M180" t="s">
        <v>34</v>
      </c>
      <c r="N180">
        <v>179</v>
      </c>
      <c r="O180">
        <v>82</v>
      </c>
      <c r="P180">
        <v>36</v>
      </c>
      <c r="Q180">
        <v>1</v>
      </c>
      <c r="R180">
        <v>15</v>
      </c>
      <c r="S180">
        <v>4</v>
      </c>
      <c r="T180">
        <v>0.1</v>
      </c>
      <c r="U180">
        <v>235</v>
      </c>
      <c r="V180">
        <v>0.7</v>
      </c>
      <c r="W180">
        <v>0.5</v>
      </c>
      <c r="X180">
        <v>1</v>
      </c>
      <c r="Y180">
        <v>36.200000000000003</v>
      </c>
    </row>
    <row r="181" spans="1:25" hidden="1" x14ac:dyDescent="0.25">
      <c r="A181" t="s">
        <v>723</v>
      </c>
      <c r="B181" t="s">
        <v>724</v>
      </c>
      <c r="C181" s="1" t="str">
        <f t="shared" si="20"/>
        <v>21:0395</v>
      </c>
      <c r="D181" s="1" t="str">
        <f t="shared" si="27"/>
        <v>21:0132</v>
      </c>
      <c r="E181" t="s">
        <v>725</v>
      </c>
      <c r="F181" t="s">
        <v>726</v>
      </c>
      <c r="H181">
        <v>47.739418499999999</v>
      </c>
      <c r="I181">
        <v>-84.117583600000003</v>
      </c>
      <c r="J181" s="1" t="str">
        <f t="shared" si="28"/>
        <v>NGR lake sediment grab sample</v>
      </c>
      <c r="K181" s="1" t="str">
        <f t="shared" si="29"/>
        <v>&lt;177 micron (NGR)</v>
      </c>
      <c r="L181">
        <v>11</v>
      </c>
      <c r="M181" t="s">
        <v>49</v>
      </c>
      <c r="N181">
        <v>180</v>
      </c>
      <c r="O181">
        <v>108</v>
      </c>
      <c r="P181">
        <v>20</v>
      </c>
      <c r="Q181">
        <v>2</v>
      </c>
      <c r="R181">
        <v>12</v>
      </c>
      <c r="S181">
        <v>10</v>
      </c>
      <c r="T181">
        <v>0.1</v>
      </c>
      <c r="U181">
        <v>410</v>
      </c>
      <c r="V181">
        <v>1.2</v>
      </c>
      <c r="W181">
        <v>0.5</v>
      </c>
      <c r="X181">
        <v>1</v>
      </c>
      <c r="Y181">
        <v>34</v>
      </c>
    </row>
    <row r="182" spans="1:25" hidden="1" x14ac:dyDescent="0.25">
      <c r="A182" t="s">
        <v>727</v>
      </c>
      <c r="B182" t="s">
        <v>728</v>
      </c>
      <c r="C182" s="1" t="str">
        <f t="shared" si="20"/>
        <v>21:0395</v>
      </c>
      <c r="D182" s="1" t="str">
        <f t="shared" si="27"/>
        <v>21:0132</v>
      </c>
      <c r="E182" t="s">
        <v>717</v>
      </c>
      <c r="F182" t="s">
        <v>729</v>
      </c>
      <c r="H182">
        <v>47.763573600000001</v>
      </c>
      <c r="I182">
        <v>-84.124856500000007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11</v>
      </c>
      <c r="M182" t="s">
        <v>53</v>
      </c>
      <c r="N182">
        <v>181</v>
      </c>
      <c r="O182">
        <v>114</v>
      </c>
      <c r="P182">
        <v>26</v>
      </c>
      <c r="Q182">
        <v>1</v>
      </c>
      <c r="R182">
        <v>13</v>
      </c>
      <c r="S182">
        <v>11</v>
      </c>
      <c r="T182">
        <v>0.1</v>
      </c>
      <c r="U182">
        <v>520</v>
      </c>
      <c r="V182">
        <v>1.4</v>
      </c>
      <c r="W182">
        <v>0.5</v>
      </c>
      <c r="X182">
        <v>1</v>
      </c>
      <c r="Y182">
        <v>29.4</v>
      </c>
    </row>
    <row r="183" spans="1:25" hidden="1" x14ac:dyDescent="0.25">
      <c r="A183" t="s">
        <v>730</v>
      </c>
      <c r="B183" t="s">
        <v>731</v>
      </c>
      <c r="C183" s="1" t="str">
        <f t="shared" si="20"/>
        <v>21:0395</v>
      </c>
      <c r="D183" s="1" t="str">
        <f t="shared" si="27"/>
        <v>21:0132</v>
      </c>
      <c r="E183" t="s">
        <v>717</v>
      </c>
      <c r="F183" t="s">
        <v>732</v>
      </c>
      <c r="H183">
        <v>47.763573600000001</v>
      </c>
      <c r="I183">
        <v>-84.124856500000007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11</v>
      </c>
      <c r="M183" t="s">
        <v>57</v>
      </c>
      <c r="N183">
        <v>182</v>
      </c>
      <c r="O183">
        <v>98</v>
      </c>
      <c r="P183">
        <v>24</v>
      </c>
      <c r="Q183">
        <v>3</v>
      </c>
      <c r="R183">
        <v>13</v>
      </c>
      <c r="S183">
        <v>8</v>
      </c>
      <c r="T183">
        <v>0.1</v>
      </c>
      <c r="U183">
        <v>345</v>
      </c>
      <c r="V183">
        <v>1.1000000000000001</v>
      </c>
      <c r="W183">
        <v>0.5</v>
      </c>
      <c r="X183">
        <v>1</v>
      </c>
      <c r="Y183">
        <v>33.200000000000003</v>
      </c>
    </row>
    <row r="184" spans="1:25" hidden="1" x14ac:dyDescent="0.25">
      <c r="A184" t="s">
        <v>733</v>
      </c>
      <c r="B184" t="s">
        <v>734</v>
      </c>
      <c r="C184" s="1" t="str">
        <f t="shared" si="20"/>
        <v>21:0395</v>
      </c>
      <c r="D184" s="1" t="str">
        <f t="shared" si="27"/>
        <v>21:0132</v>
      </c>
      <c r="E184" t="s">
        <v>735</v>
      </c>
      <c r="F184" t="s">
        <v>736</v>
      </c>
      <c r="H184">
        <v>47.783123799999998</v>
      </c>
      <c r="I184">
        <v>-84.109665800000002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11</v>
      </c>
      <c r="M184" t="s">
        <v>39</v>
      </c>
      <c r="N184">
        <v>183</v>
      </c>
      <c r="O184">
        <v>94</v>
      </c>
      <c r="P184">
        <v>14</v>
      </c>
      <c r="Q184">
        <v>8</v>
      </c>
      <c r="R184">
        <v>12</v>
      </c>
      <c r="S184">
        <v>8</v>
      </c>
      <c r="T184">
        <v>0.1</v>
      </c>
      <c r="U184">
        <v>480</v>
      </c>
      <c r="V184">
        <v>0.75</v>
      </c>
      <c r="W184">
        <v>0.5</v>
      </c>
      <c r="X184">
        <v>1</v>
      </c>
      <c r="Y184">
        <v>29.4</v>
      </c>
    </row>
    <row r="185" spans="1:25" hidden="1" x14ac:dyDescent="0.25">
      <c r="A185" t="s">
        <v>737</v>
      </c>
      <c r="B185" t="s">
        <v>738</v>
      </c>
      <c r="C185" s="1" t="str">
        <f t="shared" si="20"/>
        <v>21:0395</v>
      </c>
      <c r="D185" s="1" t="str">
        <f t="shared" si="27"/>
        <v>21:0132</v>
      </c>
      <c r="E185" t="s">
        <v>739</v>
      </c>
      <c r="F185" t="s">
        <v>740</v>
      </c>
      <c r="H185">
        <v>47.805674400000001</v>
      </c>
      <c r="I185">
        <v>-84.057644699999997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11</v>
      </c>
      <c r="M185" t="s">
        <v>44</v>
      </c>
      <c r="N185">
        <v>184</v>
      </c>
      <c r="O185">
        <v>78</v>
      </c>
      <c r="P185">
        <v>36</v>
      </c>
      <c r="Q185">
        <v>2</v>
      </c>
      <c r="R185">
        <v>12</v>
      </c>
      <c r="S185">
        <v>3</v>
      </c>
      <c r="T185">
        <v>0.1</v>
      </c>
      <c r="U185">
        <v>50</v>
      </c>
      <c r="V185">
        <v>0.3</v>
      </c>
      <c r="W185">
        <v>0.5</v>
      </c>
      <c r="X185">
        <v>1</v>
      </c>
      <c r="Y185">
        <v>46.8</v>
      </c>
    </row>
    <row r="186" spans="1:25" hidden="1" x14ac:dyDescent="0.25">
      <c r="A186" t="s">
        <v>741</v>
      </c>
      <c r="B186" t="s">
        <v>742</v>
      </c>
      <c r="C186" s="1" t="str">
        <f t="shared" si="20"/>
        <v>21:0395</v>
      </c>
      <c r="D186" s="1" t="str">
        <f t="shared" si="27"/>
        <v>21:0132</v>
      </c>
      <c r="E186" t="s">
        <v>743</v>
      </c>
      <c r="F186" t="s">
        <v>744</v>
      </c>
      <c r="H186">
        <v>47.8216106</v>
      </c>
      <c r="I186">
        <v>-84.084761400000005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11</v>
      </c>
      <c r="M186" t="s">
        <v>62</v>
      </c>
      <c r="N186">
        <v>185</v>
      </c>
      <c r="O186">
        <v>24</v>
      </c>
      <c r="P186">
        <v>14</v>
      </c>
      <c r="Q186">
        <v>10</v>
      </c>
      <c r="R186">
        <v>7</v>
      </c>
      <c r="S186">
        <v>3</v>
      </c>
      <c r="T186">
        <v>0.1</v>
      </c>
      <c r="U186">
        <v>355</v>
      </c>
      <c r="V186">
        <v>0.45</v>
      </c>
      <c r="W186">
        <v>0.5</v>
      </c>
      <c r="X186">
        <v>1</v>
      </c>
      <c r="Y186">
        <v>42.8</v>
      </c>
    </row>
    <row r="187" spans="1:25" hidden="1" x14ac:dyDescent="0.25">
      <c r="A187" t="s">
        <v>745</v>
      </c>
      <c r="B187" t="s">
        <v>746</v>
      </c>
      <c r="C187" s="1" t="str">
        <f t="shared" si="20"/>
        <v>21:0395</v>
      </c>
      <c r="D187" s="1" t="str">
        <f t="shared" si="27"/>
        <v>21:0132</v>
      </c>
      <c r="E187" t="s">
        <v>747</v>
      </c>
      <c r="F187" t="s">
        <v>748</v>
      </c>
      <c r="H187">
        <v>47.830983699999997</v>
      </c>
      <c r="I187">
        <v>-84.069442899999999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11</v>
      </c>
      <c r="M187" t="s">
        <v>67</v>
      </c>
      <c r="N187">
        <v>186</v>
      </c>
      <c r="O187">
        <v>28</v>
      </c>
      <c r="P187">
        <v>8</v>
      </c>
      <c r="Q187">
        <v>6</v>
      </c>
      <c r="R187">
        <v>6</v>
      </c>
      <c r="S187">
        <v>4</v>
      </c>
      <c r="T187">
        <v>0.1</v>
      </c>
      <c r="U187">
        <v>150</v>
      </c>
      <c r="V187">
        <v>0.7</v>
      </c>
      <c r="W187">
        <v>0.5</v>
      </c>
      <c r="X187">
        <v>1</v>
      </c>
      <c r="Y187">
        <v>16.2</v>
      </c>
    </row>
    <row r="188" spans="1:25" hidden="1" x14ac:dyDescent="0.25">
      <c r="A188" t="s">
        <v>749</v>
      </c>
      <c r="B188" t="s">
        <v>750</v>
      </c>
      <c r="C188" s="1" t="str">
        <f t="shared" si="20"/>
        <v>21:0395</v>
      </c>
      <c r="D188" s="1" t="str">
        <f t="shared" si="27"/>
        <v>21:0132</v>
      </c>
      <c r="E188" t="s">
        <v>751</v>
      </c>
      <c r="F188" t="s">
        <v>752</v>
      </c>
      <c r="H188">
        <v>47.845679400000002</v>
      </c>
      <c r="I188">
        <v>-84.094239299999998</v>
      </c>
      <c r="J188" s="1" t="str">
        <f t="shared" si="28"/>
        <v>NGR lake sediment grab sample</v>
      </c>
      <c r="K188" s="1" t="str">
        <f t="shared" si="29"/>
        <v>&lt;177 micron (NGR)</v>
      </c>
      <c r="L188">
        <v>11</v>
      </c>
      <c r="M188" t="s">
        <v>72</v>
      </c>
      <c r="N188">
        <v>187</v>
      </c>
      <c r="O188">
        <v>50</v>
      </c>
      <c r="P188">
        <v>10</v>
      </c>
      <c r="Q188">
        <v>4</v>
      </c>
      <c r="R188">
        <v>9</v>
      </c>
      <c r="S188">
        <v>6</v>
      </c>
      <c r="T188">
        <v>0.1</v>
      </c>
      <c r="U188">
        <v>340</v>
      </c>
      <c r="V188">
        <v>0.6</v>
      </c>
      <c r="W188">
        <v>1</v>
      </c>
      <c r="X188">
        <v>1</v>
      </c>
      <c r="Y188">
        <v>20.399999999999999</v>
      </c>
    </row>
    <row r="189" spans="1:25" hidden="1" x14ac:dyDescent="0.25">
      <c r="A189" t="s">
        <v>753</v>
      </c>
      <c r="B189" t="s">
        <v>754</v>
      </c>
      <c r="C189" s="1" t="str">
        <f t="shared" si="20"/>
        <v>21:0395</v>
      </c>
      <c r="D189" s="1" t="str">
        <f t="shared" si="27"/>
        <v>21:0132</v>
      </c>
      <c r="E189" t="s">
        <v>755</v>
      </c>
      <c r="F189" t="s">
        <v>756</v>
      </c>
      <c r="H189">
        <v>47.861495699999999</v>
      </c>
      <c r="I189">
        <v>-84.109426900000003</v>
      </c>
      <c r="J189" s="1" t="str">
        <f t="shared" si="28"/>
        <v>NGR lake sediment grab sample</v>
      </c>
      <c r="K189" s="1" t="str">
        <f t="shared" si="29"/>
        <v>&lt;177 micron (NGR)</v>
      </c>
      <c r="L189">
        <v>11</v>
      </c>
      <c r="M189" t="s">
        <v>77</v>
      </c>
      <c r="N189">
        <v>188</v>
      </c>
      <c r="O189">
        <v>62</v>
      </c>
      <c r="P189">
        <v>10</v>
      </c>
      <c r="Q189">
        <v>2</v>
      </c>
      <c r="R189">
        <v>8</v>
      </c>
      <c r="S189">
        <v>7</v>
      </c>
      <c r="T189">
        <v>0.1</v>
      </c>
      <c r="U189">
        <v>490</v>
      </c>
      <c r="V189">
        <v>1.1000000000000001</v>
      </c>
      <c r="W189">
        <v>2</v>
      </c>
      <c r="X189">
        <v>1</v>
      </c>
      <c r="Y189">
        <v>12.2</v>
      </c>
    </row>
    <row r="190" spans="1:25" hidden="1" x14ac:dyDescent="0.25">
      <c r="A190" t="s">
        <v>757</v>
      </c>
      <c r="B190" t="s">
        <v>758</v>
      </c>
      <c r="C190" s="1" t="str">
        <f t="shared" si="20"/>
        <v>21:0395</v>
      </c>
      <c r="D190" s="1" t="str">
        <f t="shared" si="27"/>
        <v>21:0132</v>
      </c>
      <c r="E190" t="s">
        <v>759</v>
      </c>
      <c r="F190" t="s">
        <v>760</v>
      </c>
      <c r="H190">
        <v>47.913139700000002</v>
      </c>
      <c r="I190">
        <v>-84.101637499999995</v>
      </c>
      <c r="J190" s="1" t="str">
        <f t="shared" si="28"/>
        <v>NGR lake sediment grab sample</v>
      </c>
      <c r="K190" s="1" t="str">
        <f t="shared" si="29"/>
        <v>&lt;177 micron (NGR)</v>
      </c>
      <c r="L190">
        <v>11</v>
      </c>
      <c r="M190" t="s">
        <v>82</v>
      </c>
      <c r="N190">
        <v>189</v>
      </c>
      <c r="O190">
        <v>86</v>
      </c>
      <c r="P190">
        <v>46</v>
      </c>
      <c r="Q190">
        <v>3</v>
      </c>
      <c r="R190">
        <v>14</v>
      </c>
      <c r="S190">
        <v>6</v>
      </c>
      <c r="T190">
        <v>0.1</v>
      </c>
      <c r="U190">
        <v>275</v>
      </c>
      <c r="V190">
        <v>0.8</v>
      </c>
      <c r="W190">
        <v>0.5</v>
      </c>
      <c r="X190">
        <v>1</v>
      </c>
      <c r="Y190">
        <v>42</v>
      </c>
    </row>
    <row r="191" spans="1:25" hidden="1" x14ac:dyDescent="0.25">
      <c r="A191" t="s">
        <v>761</v>
      </c>
      <c r="B191" t="s">
        <v>762</v>
      </c>
      <c r="C191" s="1" t="str">
        <f t="shared" si="20"/>
        <v>21:0395</v>
      </c>
      <c r="D191" s="1" t="str">
        <f t="shared" si="27"/>
        <v>21:0132</v>
      </c>
      <c r="E191" t="s">
        <v>763</v>
      </c>
      <c r="F191" t="s">
        <v>764</v>
      </c>
      <c r="H191">
        <v>47.952251699999998</v>
      </c>
      <c r="I191">
        <v>-84.157581800000003</v>
      </c>
      <c r="J191" s="1" t="str">
        <f t="shared" si="28"/>
        <v>NGR lake sediment grab sample</v>
      </c>
      <c r="K191" s="1" t="str">
        <f t="shared" si="29"/>
        <v>&lt;177 micron (NGR)</v>
      </c>
      <c r="L191">
        <v>11</v>
      </c>
      <c r="M191" t="s">
        <v>87</v>
      </c>
      <c r="N191">
        <v>190</v>
      </c>
      <c r="O191">
        <v>42</v>
      </c>
      <c r="P191">
        <v>30</v>
      </c>
      <c r="Q191">
        <v>4</v>
      </c>
      <c r="R191">
        <v>13</v>
      </c>
      <c r="S191">
        <v>5</v>
      </c>
      <c r="T191">
        <v>0.1</v>
      </c>
      <c r="U191">
        <v>30</v>
      </c>
      <c r="V191">
        <v>0.3</v>
      </c>
      <c r="W191">
        <v>0.5</v>
      </c>
      <c r="X191">
        <v>2</v>
      </c>
      <c r="Y191">
        <v>42.8</v>
      </c>
    </row>
    <row r="192" spans="1:25" hidden="1" x14ac:dyDescent="0.25">
      <c r="A192" t="s">
        <v>765</v>
      </c>
      <c r="B192" t="s">
        <v>766</v>
      </c>
      <c r="C192" s="1" t="str">
        <f t="shared" si="20"/>
        <v>21:0395</v>
      </c>
      <c r="D192" s="1" t="str">
        <f t="shared" si="27"/>
        <v>21:0132</v>
      </c>
      <c r="E192" t="s">
        <v>767</v>
      </c>
      <c r="F192" t="s">
        <v>768</v>
      </c>
      <c r="H192">
        <v>47.936298600000001</v>
      </c>
      <c r="I192">
        <v>-84.185371599999996</v>
      </c>
      <c r="J192" s="1" t="str">
        <f t="shared" si="28"/>
        <v>NGR lake sediment grab sample</v>
      </c>
      <c r="K192" s="1" t="str">
        <f t="shared" si="29"/>
        <v>&lt;177 micron (NGR)</v>
      </c>
      <c r="L192">
        <v>11</v>
      </c>
      <c r="M192" t="s">
        <v>92</v>
      </c>
      <c r="N192">
        <v>191</v>
      </c>
      <c r="O192">
        <v>52</v>
      </c>
      <c r="P192">
        <v>12</v>
      </c>
      <c r="Q192">
        <v>2</v>
      </c>
      <c r="R192">
        <v>8</v>
      </c>
      <c r="S192">
        <v>2</v>
      </c>
      <c r="T192">
        <v>0.1</v>
      </c>
      <c r="U192">
        <v>55</v>
      </c>
      <c r="V192">
        <v>0.3</v>
      </c>
      <c r="W192">
        <v>0.5</v>
      </c>
      <c r="X192">
        <v>1</v>
      </c>
      <c r="Y192">
        <v>24.8</v>
      </c>
    </row>
    <row r="193" spans="1:25" hidden="1" x14ac:dyDescent="0.25">
      <c r="A193" t="s">
        <v>769</v>
      </c>
      <c r="B193" t="s">
        <v>770</v>
      </c>
      <c r="C193" s="1" t="str">
        <f t="shared" si="20"/>
        <v>21:0395</v>
      </c>
      <c r="D193" s="1" t="str">
        <f t="shared" si="27"/>
        <v>21:0132</v>
      </c>
      <c r="E193" t="s">
        <v>771</v>
      </c>
      <c r="F193" t="s">
        <v>772</v>
      </c>
      <c r="H193">
        <v>47.951640500000003</v>
      </c>
      <c r="I193">
        <v>-84.226381900000007</v>
      </c>
      <c r="J193" s="1" t="str">
        <f t="shared" si="28"/>
        <v>NGR lake sediment grab sample</v>
      </c>
      <c r="K193" s="1" t="str">
        <f t="shared" si="29"/>
        <v>&lt;177 micron (NGR)</v>
      </c>
      <c r="L193">
        <v>11</v>
      </c>
      <c r="M193" t="s">
        <v>97</v>
      </c>
      <c r="N193">
        <v>192</v>
      </c>
      <c r="O193">
        <v>50</v>
      </c>
      <c r="P193">
        <v>16</v>
      </c>
      <c r="Q193">
        <v>4</v>
      </c>
      <c r="R193">
        <v>10</v>
      </c>
      <c r="S193">
        <v>2</v>
      </c>
      <c r="T193">
        <v>0.1</v>
      </c>
      <c r="U193">
        <v>40</v>
      </c>
      <c r="V193">
        <v>0.25</v>
      </c>
      <c r="W193">
        <v>5</v>
      </c>
      <c r="X193">
        <v>1</v>
      </c>
      <c r="Y193">
        <v>35.4</v>
      </c>
    </row>
    <row r="194" spans="1:25" hidden="1" x14ac:dyDescent="0.25">
      <c r="A194" t="s">
        <v>773</v>
      </c>
      <c r="B194" t="s">
        <v>774</v>
      </c>
      <c r="C194" s="1" t="str">
        <f t="shared" ref="C194:C257" si="30">HYPERLINK("http://geochem.nrcan.gc.ca/cdogs/content/bdl/bdl210395_e.htm", "21:0395")</f>
        <v>21:0395</v>
      </c>
      <c r="D194" s="1" t="str">
        <f>HYPERLINK("http://geochem.nrcan.gc.ca/cdogs/content/svy/svy_e.htm", "")</f>
        <v/>
      </c>
      <c r="G194" s="1" t="str">
        <f>HYPERLINK("http://geochem.nrcan.gc.ca/cdogs/content/cr_/cr_00022_e.htm", "22")</f>
        <v>22</v>
      </c>
      <c r="J194" t="s">
        <v>100</v>
      </c>
      <c r="K194" t="s">
        <v>101</v>
      </c>
      <c r="L194">
        <v>11</v>
      </c>
      <c r="M194" t="s">
        <v>102</v>
      </c>
      <c r="N194">
        <v>193</v>
      </c>
      <c r="O194">
        <v>88</v>
      </c>
      <c r="P194">
        <v>20</v>
      </c>
      <c r="Q194">
        <v>16</v>
      </c>
      <c r="R194">
        <v>10</v>
      </c>
      <c r="S194">
        <v>7</v>
      </c>
      <c r="T194">
        <v>0.1</v>
      </c>
      <c r="U194">
        <v>980</v>
      </c>
      <c r="V194">
        <v>1.4</v>
      </c>
      <c r="W194">
        <v>12</v>
      </c>
      <c r="X194">
        <v>7</v>
      </c>
      <c r="Y194">
        <v>21.8</v>
      </c>
    </row>
    <row r="195" spans="1:25" hidden="1" x14ac:dyDescent="0.25">
      <c r="A195" t="s">
        <v>775</v>
      </c>
      <c r="B195" t="s">
        <v>776</v>
      </c>
      <c r="C195" s="1" t="str">
        <f t="shared" si="30"/>
        <v>21:0395</v>
      </c>
      <c r="D195" s="1" t="str">
        <f t="shared" ref="D195:D203" si="31">HYPERLINK("http://geochem.nrcan.gc.ca/cdogs/content/svy/svy210132_e.htm", "21:0132")</f>
        <v>21:0132</v>
      </c>
      <c r="E195" t="s">
        <v>777</v>
      </c>
      <c r="F195" t="s">
        <v>778</v>
      </c>
      <c r="H195">
        <v>47.940649899999997</v>
      </c>
      <c r="I195">
        <v>-84.281888499999994</v>
      </c>
      <c r="J195" s="1" t="str">
        <f t="shared" ref="J195:J203" si="32">HYPERLINK("http://geochem.nrcan.gc.ca/cdogs/content/kwd/kwd020027_e.htm", "NGR lake sediment grab sample")</f>
        <v>NGR lake sediment grab sample</v>
      </c>
      <c r="K195" s="1" t="str">
        <f t="shared" ref="K195:K203" si="33">HYPERLINK("http://geochem.nrcan.gc.ca/cdogs/content/kwd/kwd080006_e.htm", "&lt;177 micron (NGR)")</f>
        <v>&lt;177 micron (NGR)</v>
      </c>
      <c r="L195">
        <v>11</v>
      </c>
      <c r="M195" t="s">
        <v>107</v>
      </c>
      <c r="N195">
        <v>194</v>
      </c>
      <c r="O195">
        <v>40</v>
      </c>
      <c r="P195">
        <v>88</v>
      </c>
      <c r="Q195">
        <v>2</v>
      </c>
      <c r="R195">
        <v>11</v>
      </c>
      <c r="S195">
        <v>3</v>
      </c>
      <c r="T195">
        <v>0.1</v>
      </c>
      <c r="U195">
        <v>20</v>
      </c>
      <c r="V195">
        <v>0.3</v>
      </c>
      <c r="W195">
        <v>6</v>
      </c>
      <c r="X195">
        <v>2</v>
      </c>
      <c r="Y195">
        <v>22.4</v>
      </c>
    </row>
    <row r="196" spans="1:25" hidden="1" x14ac:dyDescent="0.25">
      <c r="A196" t="s">
        <v>779</v>
      </c>
      <c r="B196" t="s">
        <v>780</v>
      </c>
      <c r="C196" s="1" t="str">
        <f t="shared" si="30"/>
        <v>21:0395</v>
      </c>
      <c r="D196" s="1" t="str">
        <f t="shared" si="31"/>
        <v>21:0132</v>
      </c>
      <c r="E196" t="s">
        <v>781</v>
      </c>
      <c r="F196" t="s">
        <v>782</v>
      </c>
      <c r="H196">
        <v>47.932316999999998</v>
      </c>
      <c r="I196">
        <v>-84.319360099999997</v>
      </c>
      <c r="J196" s="1" t="str">
        <f t="shared" si="32"/>
        <v>NGR lake sediment grab sample</v>
      </c>
      <c r="K196" s="1" t="str">
        <f t="shared" si="33"/>
        <v>&lt;177 micron (NGR)</v>
      </c>
      <c r="L196">
        <v>11</v>
      </c>
      <c r="M196" t="s">
        <v>112</v>
      </c>
      <c r="N196">
        <v>195</v>
      </c>
      <c r="O196">
        <v>94</v>
      </c>
      <c r="P196">
        <v>48</v>
      </c>
      <c r="Q196">
        <v>10</v>
      </c>
      <c r="R196">
        <v>15</v>
      </c>
      <c r="S196">
        <v>7</v>
      </c>
      <c r="T196">
        <v>0.1</v>
      </c>
      <c r="U196">
        <v>125</v>
      </c>
      <c r="V196">
        <v>0.75</v>
      </c>
      <c r="W196">
        <v>1</v>
      </c>
      <c r="X196">
        <v>2</v>
      </c>
      <c r="Y196">
        <v>40.799999999999997</v>
      </c>
    </row>
    <row r="197" spans="1:25" hidden="1" x14ac:dyDescent="0.25">
      <c r="A197" t="s">
        <v>783</v>
      </c>
      <c r="B197" t="s">
        <v>784</v>
      </c>
      <c r="C197" s="1" t="str">
        <f t="shared" si="30"/>
        <v>21:0395</v>
      </c>
      <c r="D197" s="1" t="str">
        <f t="shared" si="31"/>
        <v>21:0132</v>
      </c>
      <c r="E197" t="s">
        <v>785</v>
      </c>
      <c r="F197" t="s">
        <v>786</v>
      </c>
      <c r="H197">
        <v>47.926656000000001</v>
      </c>
      <c r="I197">
        <v>-84.370258300000003</v>
      </c>
      <c r="J197" s="1" t="str">
        <f t="shared" si="32"/>
        <v>NGR lake sediment grab sample</v>
      </c>
      <c r="K197" s="1" t="str">
        <f t="shared" si="33"/>
        <v>&lt;177 micron (NGR)</v>
      </c>
      <c r="L197">
        <v>11</v>
      </c>
      <c r="M197" t="s">
        <v>117</v>
      </c>
      <c r="N197">
        <v>196</v>
      </c>
      <c r="O197">
        <v>124</v>
      </c>
      <c r="P197">
        <v>148</v>
      </c>
      <c r="Q197">
        <v>2</v>
      </c>
      <c r="R197">
        <v>23</v>
      </c>
      <c r="S197">
        <v>10</v>
      </c>
      <c r="T197">
        <v>0.1</v>
      </c>
      <c r="U197">
        <v>165</v>
      </c>
      <c r="V197">
        <v>0.6</v>
      </c>
      <c r="W197">
        <v>0.5</v>
      </c>
      <c r="X197">
        <v>3</v>
      </c>
      <c r="Y197">
        <v>42.4</v>
      </c>
    </row>
    <row r="198" spans="1:25" hidden="1" x14ac:dyDescent="0.25">
      <c r="A198" t="s">
        <v>787</v>
      </c>
      <c r="B198" t="s">
        <v>788</v>
      </c>
      <c r="C198" s="1" t="str">
        <f t="shared" si="30"/>
        <v>21:0395</v>
      </c>
      <c r="D198" s="1" t="str">
        <f t="shared" si="31"/>
        <v>21:0132</v>
      </c>
      <c r="E198" t="s">
        <v>789</v>
      </c>
      <c r="F198" t="s">
        <v>790</v>
      </c>
      <c r="H198">
        <v>47.936864100000001</v>
      </c>
      <c r="I198">
        <v>-84.453027899999995</v>
      </c>
      <c r="J198" s="1" t="str">
        <f t="shared" si="32"/>
        <v>NGR lake sediment grab sample</v>
      </c>
      <c r="K198" s="1" t="str">
        <f t="shared" si="33"/>
        <v>&lt;177 micron (NGR)</v>
      </c>
      <c r="L198">
        <v>11</v>
      </c>
      <c r="M198" t="s">
        <v>122</v>
      </c>
      <c r="N198">
        <v>197</v>
      </c>
      <c r="O198">
        <v>78</v>
      </c>
      <c r="P198">
        <v>42</v>
      </c>
      <c r="Q198">
        <v>4</v>
      </c>
      <c r="R198">
        <v>18</v>
      </c>
      <c r="S198">
        <v>7</v>
      </c>
      <c r="T198">
        <v>0.1</v>
      </c>
      <c r="U198">
        <v>140</v>
      </c>
      <c r="V198">
        <v>0.75</v>
      </c>
      <c r="W198">
        <v>0.5</v>
      </c>
      <c r="X198">
        <v>1</v>
      </c>
      <c r="Y198">
        <v>27.2</v>
      </c>
    </row>
    <row r="199" spans="1:25" hidden="1" x14ac:dyDescent="0.25">
      <c r="A199" t="s">
        <v>791</v>
      </c>
      <c r="B199" t="s">
        <v>792</v>
      </c>
      <c r="C199" s="1" t="str">
        <f t="shared" si="30"/>
        <v>21:0395</v>
      </c>
      <c r="D199" s="1" t="str">
        <f t="shared" si="31"/>
        <v>21:0132</v>
      </c>
      <c r="E199" t="s">
        <v>793</v>
      </c>
      <c r="F199" t="s">
        <v>794</v>
      </c>
      <c r="H199">
        <v>47.944839100000003</v>
      </c>
      <c r="I199">
        <v>-84.750289600000002</v>
      </c>
      <c r="J199" s="1" t="str">
        <f t="shared" si="32"/>
        <v>NGR lake sediment grab sample</v>
      </c>
      <c r="K199" s="1" t="str">
        <f t="shared" si="33"/>
        <v>&lt;177 micron (NGR)</v>
      </c>
      <c r="L199">
        <v>12</v>
      </c>
      <c r="M199" t="s">
        <v>29</v>
      </c>
      <c r="N199">
        <v>198</v>
      </c>
      <c r="O199">
        <v>118</v>
      </c>
      <c r="P199">
        <v>40</v>
      </c>
      <c r="Q199">
        <v>4</v>
      </c>
      <c r="R199">
        <v>25</v>
      </c>
      <c r="S199">
        <v>9</v>
      </c>
      <c r="T199">
        <v>0.1</v>
      </c>
      <c r="U199">
        <v>335</v>
      </c>
      <c r="V199">
        <v>0.8</v>
      </c>
      <c r="W199">
        <v>0.5</v>
      </c>
      <c r="X199">
        <v>1</v>
      </c>
      <c r="Y199">
        <v>50.2</v>
      </c>
    </row>
    <row r="200" spans="1:25" hidden="1" x14ac:dyDescent="0.25">
      <c r="A200" t="s">
        <v>795</v>
      </c>
      <c r="B200" t="s">
        <v>796</v>
      </c>
      <c r="C200" s="1" t="str">
        <f t="shared" si="30"/>
        <v>21:0395</v>
      </c>
      <c r="D200" s="1" t="str">
        <f t="shared" si="31"/>
        <v>21:0132</v>
      </c>
      <c r="E200" t="s">
        <v>797</v>
      </c>
      <c r="F200" t="s">
        <v>798</v>
      </c>
      <c r="H200">
        <v>47.953724899999997</v>
      </c>
      <c r="I200">
        <v>-84.458628300000001</v>
      </c>
      <c r="J200" s="1" t="str">
        <f t="shared" si="32"/>
        <v>NGR lake sediment grab sample</v>
      </c>
      <c r="K200" s="1" t="str">
        <f t="shared" si="33"/>
        <v>&lt;177 micron (NGR)</v>
      </c>
      <c r="L200">
        <v>12</v>
      </c>
      <c r="M200" t="s">
        <v>34</v>
      </c>
      <c r="N200">
        <v>199</v>
      </c>
      <c r="O200">
        <v>96</v>
      </c>
      <c r="P200">
        <v>54</v>
      </c>
      <c r="Q200">
        <v>2</v>
      </c>
      <c r="R200">
        <v>19</v>
      </c>
      <c r="S200">
        <v>7</v>
      </c>
      <c r="T200">
        <v>0.1</v>
      </c>
      <c r="U200">
        <v>70</v>
      </c>
      <c r="V200">
        <v>0.4</v>
      </c>
      <c r="W200">
        <v>0.5</v>
      </c>
      <c r="X200">
        <v>3</v>
      </c>
      <c r="Y200">
        <v>47.6</v>
      </c>
    </row>
    <row r="201" spans="1:25" hidden="1" x14ac:dyDescent="0.25">
      <c r="A201" t="s">
        <v>799</v>
      </c>
      <c r="B201" t="s">
        <v>800</v>
      </c>
      <c r="C201" s="1" t="str">
        <f t="shared" si="30"/>
        <v>21:0395</v>
      </c>
      <c r="D201" s="1" t="str">
        <f t="shared" si="31"/>
        <v>21:0132</v>
      </c>
      <c r="E201" t="s">
        <v>801</v>
      </c>
      <c r="F201" t="s">
        <v>802</v>
      </c>
      <c r="H201">
        <v>47.9395211</v>
      </c>
      <c r="I201">
        <v>-84.512634000000006</v>
      </c>
      <c r="J201" s="1" t="str">
        <f t="shared" si="32"/>
        <v>NGR lake sediment grab sample</v>
      </c>
      <c r="K201" s="1" t="str">
        <f t="shared" si="33"/>
        <v>&lt;177 micron (NGR)</v>
      </c>
      <c r="L201">
        <v>12</v>
      </c>
      <c r="M201" t="s">
        <v>39</v>
      </c>
      <c r="N201">
        <v>200</v>
      </c>
      <c r="O201">
        <v>98</v>
      </c>
      <c r="P201">
        <v>50</v>
      </c>
      <c r="Q201">
        <v>2</v>
      </c>
      <c r="R201">
        <v>20</v>
      </c>
      <c r="S201">
        <v>8</v>
      </c>
      <c r="T201">
        <v>0.1</v>
      </c>
      <c r="U201">
        <v>120</v>
      </c>
      <c r="V201">
        <v>0.65</v>
      </c>
      <c r="W201">
        <v>0.5</v>
      </c>
      <c r="X201">
        <v>4</v>
      </c>
      <c r="Y201">
        <v>47.4</v>
      </c>
    </row>
    <row r="202" spans="1:25" hidden="1" x14ac:dyDescent="0.25">
      <c r="A202" t="s">
        <v>803</v>
      </c>
      <c r="B202" t="s">
        <v>804</v>
      </c>
      <c r="C202" s="1" t="str">
        <f t="shared" si="30"/>
        <v>21:0395</v>
      </c>
      <c r="D202" s="1" t="str">
        <f t="shared" si="31"/>
        <v>21:0132</v>
      </c>
      <c r="E202" t="s">
        <v>805</v>
      </c>
      <c r="F202" t="s">
        <v>806</v>
      </c>
      <c r="H202">
        <v>47.951534199999998</v>
      </c>
      <c r="I202">
        <v>-84.644897900000004</v>
      </c>
      <c r="J202" s="1" t="str">
        <f t="shared" si="32"/>
        <v>NGR lake sediment grab sample</v>
      </c>
      <c r="K202" s="1" t="str">
        <f t="shared" si="33"/>
        <v>&lt;177 micron (NGR)</v>
      </c>
      <c r="L202">
        <v>12</v>
      </c>
      <c r="M202" t="s">
        <v>44</v>
      </c>
      <c r="N202">
        <v>201</v>
      </c>
      <c r="O202">
        <v>66</v>
      </c>
      <c r="P202">
        <v>24</v>
      </c>
      <c r="Q202">
        <v>4</v>
      </c>
      <c r="R202">
        <v>16</v>
      </c>
      <c r="S202">
        <v>5</v>
      </c>
      <c r="T202">
        <v>0.1</v>
      </c>
      <c r="U202">
        <v>125</v>
      </c>
      <c r="V202">
        <v>0.55000000000000004</v>
      </c>
      <c r="W202">
        <v>0.5</v>
      </c>
      <c r="X202">
        <v>3</v>
      </c>
      <c r="Y202">
        <v>47.6</v>
      </c>
    </row>
    <row r="203" spans="1:25" hidden="1" x14ac:dyDescent="0.25">
      <c r="A203" t="s">
        <v>807</v>
      </c>
      <c r="B203" t="s">
        <v>808</v>
      </c>
      <c r="C203" s="1" t="str">
        <f t="shared" si="30"/>
        <v>21:0395</v>
      </c>
      <c r="D203" s="1" t="str">
        <f t="shared" si="31"/>
        <v>21:0132</v>
      </c>
      <c r="E203" t="s">
        <v>809</v>
      </c>
      <c r="F203" t="s">
        <v>810</v>
      </c>
      <c r="H203">
        <v>47.961268699999998</v>
      </c>
      <c r="I203">
        <v>-84.653176299999998</v>
      </c>
      <c r="J203" s="1" t="str">
        <f t="shared" si="32"/>
        <v>NGR lake sediment grab sample</v>
      </c>
      <c r="K203" s="1" t="str">
        <f t="shared" si="33"/>
        <v>&lt;177 micron (NGR)</v>
      </c>
      <c r="L203">
        <v>12</v>
      </c>
      <c r="M203" t="s">
        <v>62</v>
      </c>
      <c r="N203">
        <v>202</v>
      </c>
      <c r="O203">
        <v>90</v>
      </c>
      <c r="P203">
        <v>88</v>
      </c>
      <c r="Q203">
        <v>3</v>
      </c>
      <c r="R203">
        <v>20</v>
      </c>
      <c r="S203">
        <v>5</v>
      </c>
      <c r="T203">
        <v>0.1</v>
      </c>
      <c r="U203">
        <v>130</v>
      </c>
      <c r="V203">
        <v>0.6</v>
      </c>
      <c r="W203">
        <v>0.5</v>
      </c>
      <c r="X203">
        <v>4</v>
      </c>
      <c r="Y203">
        <v>54.4</v>
      </c>
    </row>
    <row r="204" spans="1:25" hidden="1" x14ac:dyDescent="0.25">
      <c r="A204" t="s">
        <v>811</v>
      </c>
      <c r="B204" t="s">
        <v>812</v>
      </c>
      <c r="C204" s="1" t="str">
        <f t="shared" si="30"/>
        <v>21:0395</v>
      </c>
      <c r="D204" s="1" t="str">
        <f>HYPERLINK("http://geochem.nrcan.gc.ca/cdogs/content/svy/svy_e.htm", "")</f>
        <v/>
      </c>
      <c r="G204" s="1" t="str">
        <f>HYPERLINK("http://geochem.nrcan.gc.ca/cdogs/content/cr_/cr_00034_e.htm", "34")</f>
        <v>34</v>
      </c>
      <c r="J204" t="s">
        <v>100</v>
      </c>
      <c r="K204" t="s">
        <v>101</v>
      </c>
      <c r="L204">
        <v>12</v>
      </c>
      <c r="M204" t="s">
        <v>102</v>
      </c>
      <c r="N204">
        <v>203</v>
      </c>
      <c r="O204">
        <v>98</v>
      </c>
      <c r="P204">
        <v>46</v>
      </c>
      <c r="Q204">
        <v>13</v>
      </c>
      <c r="R204">
        <v>22</v>
      </c>
      <c r="S204">
        <v>12</v>
      </c>
      <c r="T204">
        <v>0.1</v>
      </c>
      <c r="U204">
        <v>735</v>
      </c>
      <c r="V204">
        <v>2.4</v>
      </c>
      <c r="W204">
        <v>26</v>
      </c>
      <c r="X204">
        <v>7</v>
      </c>
      <c r="Y204">
        <v>17</v>
      </c>
    </row>
    <row r="205" spans="1:25" hidden="1" x14ac:dyDescent="0.25">
      <c r="A205" t="s">
        <v>813</v>
      </c>
      <c r="B205" t="s">
        <v>814</v>
      </c>
      <c r="C205" s="1" t="str">
        <f t="shared" si="30"/>
        <v>21:0395</v>
      </c>
      <c r="D205" s="1" t="str">
        <f t="shared" ref="D205:D225" si="34">HYPERLINK("http://geochem.nrcan.gc.ca/cdogs/content/svy/svy210132_e.htm", "21:0132")</f>
        <v>21:0132</v>
      </c>
      <c r="E205" t="s">
        <v>815</v>
      </c>
      <c r="F205" t="s">
        <v>816</v>
      </c>
      <c r="H205">
        <v>47.954877799999998</v>
      </c>
      <c r="I205">
        <v>-84.709187600000007</v>
      </c>
      <c r="J205" s="1" t="str">
        <f t="shared" ref="J205:J225" si="35">HYPERLINK("http://geochem.nrcan.gc.ca/cdogs/content/kwd/kwd020027_e.htm", "NGR lake sediment grab sample")</f>
        <v>NGR lake sediment grab sample</v>
      </c>
      <c r="K205" s="1" t="str">
        <f t="shared" ref="K205:K225" si="36">HYPERLINK("http://geochem.nrcan.gc.ca/cdogs/content/kwd/kwd080006_e.htm", "&lt;177 micron (NGR)")</f>
        <v>&lt;177 micron (NGR)</v>
      </c>
      <c r="L205">
        <v>12</v>
      </c>
      <c r="M205" t="s">
        <v>67</v>
      </c>
      <c r="N205">
        <v>204</v>
      </c>
      <c r="O205">
        <v>186</v>
      </c>
      <c r="P205">
        <v>68</v>
      </c>
      <c r="Q205">
        <v>10</v>
      </c>
      <c r="R205">
        <v>196</v>
      </c>
      <c r="S205">
        <v>41</v>
      </c>
      <c r="T205">
        <v>0.1</v>
      </c>
      <c r="U205">
        <v>915</v>
      </c>
      <c r="V205">
        <v>5.3</v>
      </c>
      <c r="W205">
        <v>5</v>
      </c>
      <c r="X205">
        <v>2</v>
      </c>
      <c r="Y205">
        <v>22.2</v>
      </c>
    </row>
    <row r="206" spans="1:25" hidden="1" x14ac:dyDescent="0.25">
      <c r="A206" t="s">
        <v>817</v>
      </c>
      <c r="B206" t="s">
        <v>818</v>
      </c>
      <c r="C206" s="1" t="str">
        <f t="shared" si="30"/>
        <v>21:0395</v>
      </c>
      <c r="D206" s="1" t="str">
        <f t="shared" si="34"/>
        <v>21:0132</v>
      </c>
      <c r="E206" t="s">
        <v>819</v>
      </c>
      <c r="F206" t="s">
        <v>820</v>
      </c>
      <c r="H206">
        <v>47.974552199999998</v>
      </c>
      <c r="I206">
        <v>-84.730721399999993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12</v>
      </c>
      <c r="M206" t="s">
        <v>72</v>
      </c>
      <c r="N206">
        <v>205</v>
      </c>
      <c r="O206">
        <v>76</v>
      </c>
      <c r="P206">
        <v>44</v>
      </c>
      <c r="Q206">
        <v>6</v>
      </c>
      <c r="R206">
        <v>35</v>
      </c>
      <c r="S206">
        <v>7</v>
      </c>
      <c r="T206">
        <v>0.1</v>
      </c>
      <c r="U206">
        <v>170</v>
      </c>
      <c r="V206">
        <v>0.5</v>
      </c>
      <c r="W206">
        <v>0.5</v>
      </c>
      <c r="X206">
        <v>2</v>
      </c>
      <c r="Y206">
        <v>50.2</v>
      </c>
    </row>
    <row r="207" spans="1:25" hidden="1" x14ac:dyDescent="0.25">
      <c r="A207" t="s">
        <v>821</v>
      </c>
      <c r="B207" t="s">
        <v>822</v>
      </c>
      <c r="C207" s="1" t="str">
        <f t="shared" si="30"/>
        <v>21:0395</v>
      </c>
      <c r="D207" s="1" t="str">
        <f t="shared" si="34"/>
        <v>21:0132</v>
      </c>
      <c r="E207" t="s">
        <v>823</v>
      </c>
      <c r="F207" t="s">
        <v>824</v>
      </c>
      <c r="H207">
        <v>47.950482999999998</v>
      </c>
      <c r="I207">
        <v>-84.761911100000006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12</v>
      </c>
      <c r="M207" t="s">
        <v>49</v>
      </c>
      <c r="N207">
        <v>206</v>
      </c>
      <c r="O207">
        <v>142</v>
      </c>
      <c r="P207">
        <v>62</v>
      </c>
      <c r="Q207">
        <v>4</v>
      </c>
      <c r="R207">
        <v>33</v>
      </c>
      <c r="S207">
        <v>8</v>
      </c>
      <c r="T207">
        <v>0.1</v>
      </c>
      <c r="U207">
        <v>890</v>
      </c>
      <c r="V207">
        <v>2.2000000000000002</v>
      </c>
      <c r="W207">
        <v>1</v>
      </c>
      <c r="X207">
        <v>3</v>
      </c>
      <c r="Y207">
        <v>47.8</v>
      </c>
    </row>
    <row r="208" spans="1:25" hidden="1" x14ac:dyDescent="0.25">
      <c r="A208" t="s">
        <v>825</v>
      </c>
      <c r="B208" t="s">
        <v>826</v>
      </c>
      <c r="C208" s="1" t="str">
        <f t="shared" si="30"/>
        <v>21:0395</v>
      </c>
      <c r="D208" s="1" t="str">
        <f t="shared" si="34"/>
        <v>21:0132</v>
      </c>
      <c r="E208" t="s">
        <v>793</v>
      </c>
      <c r="F208" t="s">
        <v>827</v>
      </c>
      <c r="H208">
        <v>47.944839100000003</v>
      </c>
      <c r="I208">
        <v>-84.750289600000002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12</v>
      </c>
      <c r="M208" t="s">
        <v>57</v>
      </c>
      <c r="N208">
        <v>207</v>
      </c>
      <c r="O208">
        <v>114</v>
      </c>
      <c r="P208">
        <v>42</v>
      </c>
      <c r="Q208">
        <v>3</v>
      </c>
      <c r="R208">
        <v>26</v>
      </c>
      <c r="S208">
        <v>9</v>
      </c>
      <c r="T208">
        <v>0.1</v>
      </c>
      <c r="U208">
        <v>350</v>
      </c>
      <c r="V208">
        <v>0.9</v>
      </c>
      <c r="W208">
        <v>0.5</v>
      </c>
      <c r="X208">
        <v>2</v>
      </c>
      <c r="Y208">
        <v>48.6</v>
      </c>
    </row>
    <row r="209" spans="1:25" hidden="1" x14ac:dyDescent="0.25">
      <c r="A209" t="s">
        <v>828</v>
      </c>
      <c r="B209" t="s">
        <v>829</v>
      </c>
      <c r="C209" s="1" t="str">
        <f t="shared" si="30"/>
        <v>21:0395</v>
      </c>
      <c r="D209" s="1" t="str">
        <f t="shared" si="34"/>
        <v>21:0132</v>
      </c>
      <c r="E209" t="s">
        <v>793</v>
      </c>
      <c r="F209" t="s">
        <v>830</v>
      </c>
      <c r="H209">
        <v>47.944839100000003</v>
      </c>
      <c r="I209">
        <v>-84.750289600000002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12</v>
      </c>
      <c r="M209" t="s">
        <v>53</v>
      </c>
      <c r="N209">
        <v>208</v>
      </c>
      <c r="O209">
        <v>120</v>
      </c>
      <c r="P209">
        <v>40</v>
      </c>
      <c r="Q209">
        <v>4</v>
      </c>
      <c r="R209">
        <v>25</v>
      </c>
      <c r="S209">
        <v>9</v>
      </c>
      <c r="T209">
        <v>0.1</v>
      </c>
      <c r="U209">
        <v>340</v>
      </c>
      <c r="V209">
        <v>0.8</v>
      </c>
      <c r="W209">
        <v>1</v>
      </c>
      <c r="X209">
        <v>1</v>
      </c>
      <c r="Y209">
        <v>49</v>
      </c>
    </row>
    <row r="210" spans="1:25" hidden="1" x14ac:dyDescent="0.25">
      <c r="A210" t="s">
        <v>831</v>
      </c>
      <c r="B210" t="s">
        <v>832</v>
      </c>
      <c r="C210" s="1" t="str">
        <f t="shared" si="30"/>
        <v>21:0395</v>
      </c>
      <c r="D210" s="1" t="str">
        <f t="shared" si="34"/>
        <v>21:0132</v>
      </c>
      <c r="E210" t="s">
        <v>833</v>
      </c>
      <c r="F210" t="s">
        <v>834</v>
      </c>
      <c r="H210">
        <v>47.252991899999998</v>
      </c>
      <c r="I210">
        <v>-84.399687799999995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12</v>
      </c>
      <c r="M210" t="s">
        <v>77</v>
      </c>
      <c r="N210">
        <v>209</v>
      </c>
      <c r="O210">
        <v>114</v>
      </c>
      <c r="P210">
        <v>24</v>
      </c>
      <c r="Q210">
        <v>2</v>
      </c>
      <c r="R210">
        <v>11</v>
      </c>
      <c r="S210">
        <v>12</v>
      </c>
      <c r="T210">
        <v>0.1</v>
      </c>
      <c r="U210">
        <v>110</v>
      </c>
      <c r="V210">
        <v>6.55</v>
      </c>
      <c r="W210">
        <v>0.5</v>
      </c>
      <c r="X210">
        <v>2</v>
      </c>
      <c r="Y210">
        <v>38.6</v>
      </c>
    </row>
    <row r="211" spans="1:25" hidden="1" x14ac:dyDescent="0.25">
      <c r="A211" t="s">
        <v>835</v>
      </c>
      <c r="B211" t="s">
        <v>836</v>
      </c>
      <c r="C211" s="1" t="str">
        <f t="shared" si="30"/>
        <v>21:0395</v>
      </c>
      <c r="D211" s="1" t="str">
        <f t="shared" si="34"/>
        <v>21:0132</v>
      </c>
      <c r="E211" t="s">
        <v>837</v>
      </c>
      <c r="F211" t="s">
        <v>838</v>
      </c>
      <c r="H211">
        <v>47.262080300000001</v>
      </c>
      <c r="I211">
        <v>-84.3854288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12</v>
      </c>
      <c r="M211" t="s">
        <v>82</v>
      </c>
      <c r="N211">
        <v>210</v>
      </c>
      <c r="O211">
        <v>50</v>
      </c>
      <c r="P211">
        <v>22</v>
      </c>
      <c r="Q211">
        <v>6</v>
      </c>
      <c r="R211">
        <v>8</v>
      </c>
      <c r="S211">
        <v>2</v>
      </c>
      <c r="T211">
        <v>0.1</v>
      </c>
      <c r="U211">
        <v>70</v>
      </c>
      <c r="V211">
        <v>0.45</v>
      </c>
      <c r="W211">
        <v>0.5</v>
      </c>
      <c r="X211">
        <v>1</v>
      </c>
      <c r="Y211">
        <v>42.8</v>
      </c>
    </row>
    <row r="212" spans="1:25" hidden="1" x14ac:dyDescent="0.25">
      <c r="A212" t="s">
        <v>839</v>
      </c>
      <c r="B212" t="s">
        <v>840</v>
      </c>
      <c r="C212" s="1" t="str">
        <f t="shared" si="30"/>
        <v>21:0395</v>
      </c>
      <c r="D212" s="1" t="str">
        <f t="shared" si="34"/>
        <v>21:0132</v>
      </c>
      <c r="E212" t="s">
        <v>841</v>
      </c>
      <c r="F212" t="s">
        <v>842</v>
      </c>
      <c r="H212">
        <v>47.273680900000002</v>
      </c>
      <c r="I212">
        <v>-84.333173000000002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12</v>
      </c>
      <c r="M212" t="s">
        <v>87</v>
      </c>
      <c r="N212">
        <v>211</v>
      </c>
      <c r="O212">
        <v>179</v>
      </c>
      <c r="P212">
        <v>40</v>
      </c>
      <c r="Q212">
        <v>7</v>
      </c>
      <c r="R212">
        <v>14</v>
      </c>
      <c r="S212">
        <v>8</v>
      </c>
      <c r="T212">
        <v>0.1</v>
      </c>
      <c r="U212">
        <v>345</v>
      </c>
      <c r="V212">
        <v>1.7</v>
      </c>
      <c r="W212">
        <v>0.5</v>
      </c>
      <c r="X212">
        <v>2</v>
      </c>
      <c r="Y212">
        <v>53</v>
      </c>
    </row>
    <row r="213" spans="1:25" hidden="1" x14ac:dyDescent="0.25">
      <c r="A213" t="s">
        <v>843</v>
      </c>
      <c r="B213" t="s">
        <v>844</v>
      </c>
      <c r="C213" s="1" t="str">
        <f t="shared" si="30"/>
        <v>21:0395</v>
      </c>
      <c r="D213" s="1" t="str">
        <f t="shared" si="34"/>
        <v>21:0132</v>
      </c>
      <c r="E213" t="s">
        <v>845</v>
      </c>
      <c r="F213" t="s">
        <v>846</v>
      </c>
      <c r="H213">
        <v>47.261127899999998</v>
      </c>
      <c r="I213">
        <v>-84.288371100000006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12</v>
      </c>
      <c r="M213" t="s">
        <v>92</v>
      </c>
      <c r="N213">
        <v>212</v>
      </c>
      <c r="O213">
        <v>80</v>
      </c>
      <c r="P213">
        <v>44</v>
      </c>
      <c r="Q213">
        <v>8</v>
      </c>
      <c r="R213">
        <v>12</v>
      </c>
      <c r="S213">
        <v>5</v>
      </c>
      <c r="T213">
        <v>0.1</v>
      </c>
      <c r="U213">
        <v>140</v>
      </c>
      <c r="V213">
        <v>1.65</v>
      </c>
      <c r="W213">
        <v>0.5</v>
      </c>
      <c r="X213">
        <v>3</v>
      </c>
      <c r="Y213">
        <v>59.6</v>
      </c>
    </row>
    <row r="214" spans="1:25" hidden="1" x14ac:dyDescent="0.25">
      <c r="A214" t="s">
        <v>847</v>
      </c>
      <c r="B214" t="s">
        <v>848</v>
      </c>
      <c r="C214" s="1" t="str">
        <f t="shared" si="30"/>
        <v>21:0395</v>
      </c>
      <c r="D214" s="1" t="str">
        <f t="shared" si="34"/>
        <v>21:0132</v>
      </c>
      <c r="E214" t="s">
        <v>849</v>
      </c>
      <c r="F214" t="s">
        <v>850</v>
      </c>
      <c r="H214">
        <v>47.270206700000003</v>
      </c>
      <c r="I214">
        <v>-84.212243000000001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12</v>
      </c>
      <c r="M214" t="s">
        <v>97</v>
      </c>
      <c r="N214">
        <v>213</v>
      </c>
      <c r="O214">
        <v>81</v>
      </c>
      <c r="P214">
        <v>36</v>
      </c>
      <c r="Q214">
        <v>6</v>
      </c>
      <c r="R214">
        <v>11</v>
      </c>
      <c r="S214">
        <v>3</v>
      </c>
      <c r="T214">
        <v>0.1</v>
      </c>
      <c r="U214">
        <v>135</v>
      </c>
      <c r="V214">
        <v>0.6</v>
      </c>
      <c r="W214">
        <v>0.5</v>
      </c>
      <c r="X214">
        <v>3</v>
      </c>
      <c r="Y214">
        <v>54.8</v>
      </c>
    </row>
    <row r="215" spans="1:25" hidden="1" x14ac:dyDescent="0.25">
      <c r="A215" t="s">
        <v>851</v>
      </c>
      <c r="B215" t="s">
        <v>852</v>
      </c>
      <c r="C215" s="1" t="str">
        <f t="shared" si="30"/>
        <v>21:0395</v>
      </c>
      <c r="D215" s="1" t="str">
        <f t="shared" si="34"/>
        <v>21:0132</v>
      </c>
      <c r="E215" t="s">
        <v>853</v>
      </c>
      <c r="F215" t="s">
        <v>854</v>
      </c>
      <c r="H215">
        <v>47.263368200000002</v>
      </c>
      <c r="I215">
        <v>-84.192389899999995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12</v>
      </c>
      <c r="M215" t="s">
        <v>107</v>
      </c>
      <c r="N215">
        <v>214</v>
      </c>
      <c r="O215">
        <v>82</v>
      </c>
      <c r="P215">
        <v>38</v>
      </c>
      <c r="Q215">
        <v>6</v>
      </c>
      <c r="R215">
        <v>12</v>
      </c>
      <c r="S215">
        <v>3</v>
      </c>
      <c r="T215">
        <v>0.1</v>
      </c>
      <c r="U215">
        <v>110</v>
      </c>
      <c r="V215">
        <v>0.6</v>
      </c>
      <c r="W215">
        <v>0.5</v>
      </c>
      <c r="X215">
        <v>2</v>
      </c>
      <c r="Y215">
        <v>55.2</v>
      </c>
    </row>
    <row r="216" spans="1:25" hidden="1" x14ac:dyDescent="0.25">
      <c r="A216" t="s">
        <v>855</v>
      </c>
      <c r="B216" t="s">
        <v>856</v>
      </c>
      <c r="C216" s="1" t="str">
        <f t="shared" si="30"/>
        <v>21:0395</v>
      </c>
      <c r="D216" s="1" t="str">
        <f t="shared" si="34"/>
        <v>21:0132</v>
      </c>
      <c r="E216" t="s">
        <v>857</v>
      </c>
      <c r="F216" t="s">
        <v>858</v>
      </c>
      <c r="H216">
        <v>47.266152300000002</v>
      </c>
      <c r="I216">
        <v>-84.120060699999996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12</v>
      </c>
      <c r="M216" t="s">
        <v>112</v>
      </c>
      <c r="N216">
        <v>215</v>
      </c>
      <c r="O216">
        <v>83</v>
      </c>
      <c r="P216">
        <v>56</v>
      </c>
      <c r="Q216">
        <v>4</v>
      </c>
      <c r="R216">
        <v>13</v>
      </c>
      <c r="S216">
        <v>12</v>
      </c>
      <c r="T216">
        <v>0.1</v>
      </c>
      <c r="U216">
        <v>295</v>
      </c>
      <c r="V216">
        <v>2.0499999999999998</v>
      </c>
      <c r="W216">
        <v>0.5</v>
      </c>
      <c r="X216">
        <v>3</v>
      </c>
      <c r="Y216">
        <v>72.599999999999994</v>
      </c>
    </row>
    <row r="217" spans="1:25" hidden="1" x14ac:dyDescent="0.25">
      <c r="A217" t="s">
        <v>859</v>
      </c>
      <c r="B217" t="s">
        <v>860</v>
      </c>
      <c r="C217" s="1" t="str">
        <f t="shared" si="30"/>
        <v>21:0395</v>
      </c>
      <c r="D217" s="1" t="str">
        <f t="shared" si="34"/>
        <v>21:0132</v>
      </c>
      <c r="E217" t="s">
        <v>861</v>
      </c>
      <c r="F217" t="s">
        <v>862</v>
      </c>
      <c r="H217">
        <v>47.262104899999997</v>
      </c>
      <c r="I217">
        <v>-84.069082600000002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12</v>
      </c>
      <c r="M217" t="s">
        <v>117</v>
      </c>
      <c r="N217">
        <v>216</v>
      </c>
      <c r="O217">
        <v>84</v>
      </c>
      <c r="P217">
        <v>78</v>
      </c>
      <c r="Q217">
        <v>3</v>
      </c>
      <c r="R217">
        <v>14</v>
      </c>
      <c r="S217">
        <v>6</v>
      </c>
      <c r="T217">
        <v>0.1</v>
      </c>
      <c r="U217">
        <v>80</v>
      </c>
      <c r="V217">
        <v>0.5</v>
      </c>
      <c r="W217">
        <v>1</v>
      </c>
      <c r="X217">
        <v>2</v>
      </c>
      <c r="Y217">
        <v>50.8</v>
      </c>
    </row>
    <row r="218" spans="1:25" hidden="1" x14ac:dyDescent="0.25">
      <c r="A218" t="s">
        <v>863</v>
      </c>
      <c r="B218" t="s">
        <v>864</v>
      </c>
      <c r="C218" s="1" t="str">
        <f t="shared" si="30"/>
        <v>21:0395</v>
      </c>
      <c r="D218" s="1" t="str">
        <f t="shared" si="34"/>
        <v>21:0132</v>
      </c>
      <c r="E218" t="s">
        <v>865</v>
      </c>
      <c r="F218" t="s">
        <v>866</v>
      </c>
      <c r="H218">
        <v>47.249222000000003</v>
      </c>
      <c r="I218">
        <v>-84.051370800000001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12</v>
      </c>
      <c r="M218" t="s">
        <v>122</v>
      </c>
      <c r="N218">
        <v>217</v>
      </c>
      <c r="O218">
        <v>185</v>
      </c>
      <c r="P218">
        <v>20</v>
      </c>
      <c r="Q218">
        <v>14</v>
      </c>
      <c r="R218">
        <v>9</v>
      </c>
      <c r="S218">
        <v>4</v>
      </c>
      <c r="T218">
        <v>0.1</v>
      </c>
      <c r="U218">
        <v>165</v>
      </c>
      <c r="V218">
        <v>0.75</v>
      </c>
      <c r="W218">
        <v>1</v>
      </c>
      <c r="X218">
        <v>1</v>
      </c>
      <c r="Y218">
        <v>12</v>
      </c>
    </row>
    <row r="219" spans="1:25" hidden="1" x14ac:dyDescent="0.25">
      <c r="A219" t="s">
        <v>867</v>
      </c>
      <c r="B219" t="s">
        <v>868</v>
      </c>
      <c r="C219" s="1" t="str">
        <f t="shared" si="30"/>
        <v>21:0395</v>
      </c>
      <c r="D219" s="1" t="str">
        <f t="shared" si="34"/>
        <v>21:0132</v>
      </c>
      <c r="E219" t="s">
        <v>869</v>
      </c>
      <c r="F219" t="s">
        <v>870</v>
      </c>
      <c r="H219">
        <v>47.319362499999997</v>
      </c>
      <c r="I219">
        <v>-84.034644099999994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13</v>
      </c>
      <c r="M219" t="s">
        <v>29</v>
      </c>
      <c r="N219">
        <v>218</v>
      </c>
      <c r="O219">
        <v>108</v>
      </c>
      <c r="P219">
        <v>34</v>
      </c>
      <c r="Q219">
        <v>2</v>
      </c>
      <c r="R219">
        <v>10</v>
      </c>
      <c r="S219">
        <v>5</v>
      </c>
      <c r="T219">
        <v>0.1</v>
      </c>
      <c r="U219">
        <v>80</v>
      </c>
      <c r="V219">
        <v>0.45</v>
      </c>
      <c r="W219">
        <v>0.5</v>
      </c>
      <c r="X219">
        <v>5</v>
      </c>
      <c r="Y219">
        <v>59.6</v>
      </c>
    </row>
    <row r="220" spans="1:25" hidden="1" x14ac:dyDescent="0.25">
      <c r="A220" t="s">
        <v>871</v>
      </c>
      <c r="B220" t="s">
        <v>872</v>
      </c>
      <c r="C220" s="1" t="str">
        <f t="shared" si="30"/>
        <v>21:0395</v>
      </c>
      <c r="D220" s="1" t="str">
        <f t="shared" si="34"/>
        <v>21:0132</v>
      </c>
      <c r="E220" t="s">
        <v>873</v>
      </c>
      <c r="F220" t="s">
        <v>874</v>
      </c>
      <c r="H220">
        <v>47.2727395</v>
      </c>
      <c r="I220">
        <v>-84.037859900000001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13</v>
      </c>
      <c r="M220" t="s">
        <v>34</v>
      </c>
      <c r="N220">
        <v>219</v>
      </c>
      <c r="O220">
        <v>152</v>
      </c>
      <c r="P220">
        <v>96</v>
      </c>
      <c r="Q220">
        <v>10</v>
      </c>
      <c r="R220">
        <v>16</v>
      </c>
      <c r="S220">
        <v>5</v>
      </c>
      <c r="T220">
        <v>0.1</v>
      </c>
      <c r="U220">
        <v>120</v>
      </c>
      <c r="V220">
        <v>1.55</v>
      </c>
      <c r="W220">
        <v>0.5</v>
      </c>
      <c r="X220">
        <v>17</v>
      </c>
      <c r="Y220">
        <v>51.6</v>
      </c>
    </row>
    <row r="221" spans="1:25" hidden="1" x14ac:dyDescent="0.25">
      <c r="A221" t="s">
        <v>875</v>
      </c>
      <c r="B221" t="s">
        <v>876</v>
      </c>
      <c r="C221" s="1" t="str">
        <f t="shared" si="30"/>
        <v>21:0395</v>
      </c>
      <c r="D221" s="1" t="str">
        <f t="shared" si="34"/>
        <v>21:0132</v>
      </c>
      <c r="E221" t="s">
        <v>877</v>
      </c>
      <c r="F221" t="s">
        <v>878</v>
      </c>
      <c r="H221">
        <v>47.311174399999999</v>
      </c>
      <c r="I221">
        <v>-84.025668499999995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13</v>
      </c>
      <c r="M221" t="s">
        <v>49</v>
      </c>
      <c r="N221">
        <v>220</v>
      </c>
      <c r="O221">
        <v>108</v>
      </c>
      <c r="P221">
        <v>24</v>
      </c>
      <c r="Q221">
        <v>3</v>
      </c>
      <c r="R221">
        <v>7</v>
      </c>
      <c r="S221">
        <v>3</v>
      </c>
      <c r="T221">
        <v>0.1</v>
      </c>
      <c r="U221">
        <v>125</v>
      </c>
      <c r="V221">
        <v>0.35</v>
      </c>
      <c r="W221">
        <v>0.5</v>
      </c>
      <c r="X221">
        <v>2</v>
      </c>
      <c r="Y221">
        <v>69.400000000000006</v>
      </c>
    </row>
    <row r="222" spans="1:25" hidden="1" x14ac:dyDescent="0.25">
      <c r="A222" t="s">
        <v>879</v>
      </c>
      <c r="B222" t="s">
        <v>880</v>
      </c>
      <c r="C222" s="1" t="str">
        <f t="shared" si="30"/>
        <v>21:0395</v>
      </c>
      <c r="D222" s="1" t="str">
        <f t="shared" si="34"/>
        <v>21:0132</v>
      </c>
      <c r="E222" t="s">
        <v>869</v>
      </c>
      <c r="F222" t="s">
        <v>881</v>
      </c>
      <c r="H222">
        <v>47.319362499999997</v>
      </c>
      <c r="I222">
        <v>-84.034644099999994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13</v>
      </c>
      <c r="M222" t="s">
        <v>57</v>
      </c>
      <c r="N222">
        <v>221</v>
      </c>
      <c r="O222">
        <v>108</v>
      </c>
      <c r="P222">
        <v>34</v>
      </c>
      <c r="Q222">
        <v>2</v>
      </c>
      <c r="R222">
        <v>10</v>
      </c>
      <c r="S222">
        <v>5</v>
      </c>
      <c r="T222">
        <v>0.1</v>
      </c>
      <c r="U222">
        <v>75</v>
      </c>
      <c r="V222">
        <v>0.4</v>
      </c>
      <c r="W222">
        <v>0.5</v>
      </c>
      <c r="X222">
        <v>1</v>
      </c>
      <c r="Y222">
        <v>59.4</v>
      </c>
    </row>
    <row r="223" spans="1:25" hidden="1" x14ac:dyDescent="0.25">
      <c r="A223" t="s">
        <v>882</v>
      </c>
      <c r="B223" t="s">
        <v>883</v>
      </c>
      <c r="C223" s="1" t="str">
        <f t="shared" si="30"/>
        <v>21:0395</v>
      </c>
      <c r="D223" s="1" t="str">
        <f t="shared" si="34"/>
        <v>21:0132</v>
      </c>
      <c r="E223" t="s">
        <v>869</v>
      </c>
      <c r="F223" t="s">
        <v>884</v>
      </c>
      <c r="H223">
        <v>47.319362499999997</v>
      </c>
      <c r="I223">
        <v>-84.034644099999994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13</v>
      </c>
      <c r="M223" t="s">
        <v>53</v>
      </c>
      <c r="N223">
        <v>222</v>
      </c>
      <c r="O223">
        <v>106</v>
      </c>
      <c r="P223">
        <v>34</v>
      </c>
      <c r="Q223">
        <v>2</v>
      </c>
      <c r="R223">
        <v>10</v>
      </c>
      <c r="S223">
        <v>5</v>
      </c>
      <c r="T223">
        <v>0.1</v>
      </c>
      <c r="U223">
        <v>80</v>
      </c>
      <c r="V223">
        <v>0.45</v>
      </c>
      <c r="W223">
        <v>0.5</v>
      </c>
      <c r="X223">
        <v>2</v>
      </c>
      <c r="Y223">
        <v>59.8</v>
      </c>
    </row>
    <row r="224" spans="1:25" hidden="1" x14ac:dyDescent="0.25">
      <c r="A224" t="s">
        <v>885</v>
      </c>
      <c r="B224" t="s">
        <v>886</v>
      </c>
      <c r="C224" s="1" t="str">
        <f t="shared" si="30"/>
        <v>21:0395</v>
      </c>
      <c r="D224" s="1" t="str">
        <f t="shared" si="34"/>
        <v>21:0132</v>
      </c>
      <c r="E224" t="s">
        <v>887</v>
      </c>
      <c r="F224" t="s">
        <v>888</v>
      </c>
      <c r="H224">
        <v>47.330978600000002</v>
      </c>
      <c r="I224">
        <v>-84.005521799999997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13</v>
      </c>
      <c r="M224" t="s">
        <v>39</v>
      </c>
      <c r="N224">
        <v>223</v>
      </c>
      <c r="O224">
        <v>84</v>
      </c>
      <c r="P224">
        <v>34</v>
      </c>
      <c r="Q224">
        <v>4</v>
      </c>
      <c r="R224">
        <v>14</v>
      </c>
      <c r="S224">
        <v>9</v>
      </c>
      <c r="T224">
        <v>0.1</v>
      </c>
      <c r="U224">
        <v>200</v>
      </c>
      <c r="V224">
        <v>1.35</v>
      </c>
      <c r="W224">
        <v>0.5</v>
      </c>
      <c r="X224">
        <v>1</v>
      </c>
      <c r="Y224">
        <v>25</v>
      </c>
    </row>
    <row r="225" spans="1:25" hidden="1" x14ac:dyDescent="0.25">
      <c r="A225" t="s">
        <v>889</v>
      </c>
      <c r="B225" t="s">
        <v>890</v>
      </c>
      <c r="C225" s="1" t="str">
        <f t="shared" si="30"/>
        <v>21:0395</v>
      </c>
      <c r="D225" s="1" t="str">
        <f t="shared" si="34"/>
        <v>21:0132</v>
      </c>
      <c r="E225" t="s">
        <v>891</v>
      </c>
      <c r="F225" t="s">
        <v>892</v>
      </c>
      <c r="H225">
        <v>47.349402699999999</v>
      </c>
      <c r="I225">
        <v>-84.041977700000004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13</v>
      </c>
      <c r="M225" t="s">
        <v>44</v>
      </c>
      <c r="N225">
        <v>224</v>
      </c>
      <c r="O225">
        <v>106</v>
      </c>
      <c r="P225">
        <v>48</v>
      </c>
      <c r="Q225">
        <v>4</v>
      </c>
      <c r="R225">
        <v>12</v>
      </c>
      <c r="S225">
        <v>7</v>
      </c>
      <c r="T225">
        <v>0.1</v>
      </c>
      <c r="U225">
        <v>95</v>
      </c>
      <c r="V225">
        <v>0.75</v>
      </c>
      <c r="W225">
        <v>0.5</v>
      </c>
      <c r="X225">
        <v>3</v>
      </c>
      <c r="Y225">
        <v>52.4</v>
      </c>
    </row>
    <row r="226" spans="1:25" hidden="1" x14ac:dyDescent="0.25">
      <c r="A226" t="s">
        <v>893</v>
      </c>
      <c r="B226" t="s">
        <v>894</v>
      </c>
      <c r="C226" s="1" t="str">
        <f t="shared" si="30"/>
        <v>21:0395</v>
      </c>
      <c r="D226" s="1" t="str">
        <f>HYPERLINK("http://geochem.nrcan.gc.ca/cdogs/content/svy/svy_e.htm", "")</f>
        <v/>
      </c>
      <c r="G226" s="1" t="str">
        <f>HYPERLINK("http://geochem.nrcan.gc.ca/cdogs/content/cr_/cr_00033_e.htm", "33")</f>
        <v>33</v>
      </c>
      <c r="J226" t="s">
        <v>100</v>
      </c>
      <c r="K226" t="s">
        <v>101</v>
      </c>
      <c r="L226">
        <v>13</v>
      </c>
      <c r="M226" t="s">
        <v>102</v>
      </c>
      <c r="N226">
        <v>225</v>
      </c>
      <c r="O226">
        <v>166</v>
      </c>
      <c r="P226">
        <v>20</v>
      </c>
      <c r="Q226">
        <v>30</v>
      </c>
      <c r="R226">
        <v>15</v>
      </c>
      <c r="S226">
        <v>11</v>
      </c>
      <c r="T226">
        <v>0.1</v>
      </c>
      <c r="U226">
        <v>2850</v>
      </c>
      <c r="V226">
        <v>3.4</v>
      </c>
      <c r="W226">
        <v>2</v>
      </c>
      <c r="X226">
        <v>1</v>
      </c>
      <c r="Y226">
        <v>12.8</v>
      </c>
    </row>
    <row r="227" spans="1:25" hidden="1" x14ac:dyDescent="0.25">
      <c r="A227" t="s">
        <v>895</v>
      </c>
      <c r="B227" t="s">
        <v>896</v>
      </c>
      <c r="C227" s="1" t="str">
        <f t="shared" si="30"/>
        <v>21:0395</v>
      </c>
      <c r="D227" s="1" t="str">
        <f t="shared" ref="D227:D249" si="37">HYPERLINK("http://geochem.nrcan.gc.ca/cdogs/content/svy/svy210132_e.htm", "21:0132")</f>
        <v>21:0132</v>
      </c>
      <c r="E227" t="s">
        <v>897</v>
      </c>
      <c r="F227" t="s">
        <v>898</v>
      </c>
      <c r="H227">
        <v>47.393420800000001</v>
      </c>
      <c r="I227">
        <v>-84.024379300000007</v>
      </c>
      <c r="J227" s="1" t="str">
        <f t="shared" ref="J227:J249" si="38">HYPERLINK("http://geochem.nrcan.gc.ca/cdogs/content/kwd/kwd020027_e.htm", "NGR lake sediment grab sample")</f>
        <v>NGR lake sediment grab sample</v>
      </c>
      <c r="K227" s="1" t="str">
        <f t="shared" ref="K227:K249" si="39">HYPERLINK("http://geochem.nrcan.gc.ca/cdogs/content/kwd/kwd080006_e.htm", "&lt;177 micron (NGR)")</f>
        <v>&lt;177 micron (NGR)</v>
      </c>
      <c r="L227">
        <v>13</v>
      </c>
      <c r="M227" t="s">
        <v>62</v>
      </c>
      <c r="N227">
        <v>226</v>
      </c>
      <c r="O227">
        <v>98</v>
      </c>
      <c r="P227">
        <v>34</v>
      </c>
      <c r="Q227">
        <v>3</v>
      </c>
      <c r="R227">
        <v>12</v>
      </c>
      <c r="S227">
        <v>6</v>
      </c>
      <c r="T227">
        <v>0.1</v>
      </c>
      <c r="U227">
        <v>115</v>
      </c>
      <c r="V227">
        <v>0.6</v>
      </c>
      <c r="W227">
        <v>0.5</v>
      </c>
      <c r="X227">
        <v>1</v>
      </c>
      <c r="Y227">
        <v>44.2</v>
      </c>
    </row>
    <row r="228" spans="1:25" hidden="1" x14ac:dyDescent="0.25">
      <c r="A228" t="s">
        <v>899</v>
      </c>
      <c r="B228" t="s">
        <v>900</v>
      </c>
      <c r="C228" s="1" t="str">
        <f t="shared" si="30"/>
        <v>21:0395</v>
      </c>
      <c r="D228" s="1" t="str">
        <f t="shared" si="37"/>
        <v>21:0132</v>
      </c>
      <c r="E228" t="s">
        <v>901</v>
      </c>
      <c r="F228" t="s">
        <v>902</v>
      </c>
      <c r="H228">
        <v>47.410429000000001</v>
      </c>
      <c r="I228">
        <v>-84.031308199999998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13</v>
      </c>
      <c r="M228" t="s">
        <v>67</v>
      </c>
      <c r="N228">
        <v>227</v>
      </c>
      <c r="O228">
        <v>58</v>
      </c>
      <c r="P228">
        <v>20</v>
      </c>
      <c r="Q228">
        <v>3</v>
      </c>
      <c r="R228">
        <v>12</v>
      </c>
      <c r="S228">
        <v>2</v>
      </c>
      <c r="T228">
        <v>0.1</v>
      </c>
      <c r="U228">
        <v>50</v>
      </c>
      <c r="V228">
        <v>0.5</v>
      </c>
      <c r="W228">
        <v>0.5</v>
      </c>
      <c r="X228">
        <v>1</v>
      </c>
      <c r="Y228">
        <v>42</v>
      </c>
    </row>
    <row r="229" spans="1:25" hidden="1" x14ac:dyDescent="0.25">
      <c r="A229" t="s">
        <v>903</v>
      </c>
      <c r="B229" t="s">
        <v>904</v>
      </c>
      <c r="C229" s="1" t="str">
        <f t="shared" si="30"/>
        <v>21:0395</v>
      </c>
      <c r="D229" s="1" t="str">
        <f t="shared" si="37"/>
        <v>21:0132</v>
      </c>
      <c r="E229" t="s">
        <v>905</v>
      </c>
      <c r="F229" t="s">
        <v>906</v>
      </c>
      <c r="H229">
        <v>47.459757699999997</v>
      </c>
      <c r="I229">
        <v>-84.032869000000005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13</v>
      </c>
      <c r="M229" t="s">
        <v>72</v>
      </c>
      <c r="N229">
        <v>228</v>
      </c>
      <c r="O229">
        <v>92</v>
      </c>
      <c r="P229">
        <v>18</v>
      </c>
      <c r="Q229">
        <v>6</v>
      </c>
      <c r="R229">
        <v>12</v>
      </c>
      <c r="S229">
        <v>7</v>
      </c>
      <c r="T229">
        <v>0.1</v>
      </c>
      <c r="U229">
        <v>225</v>
      </c>
      <c r="V229">
        <v>1</v>
      </c>
      <c r="W229">
        <v>0.5</v>
      </c>
      <c r="X229">
        <v>1</v>
      </c>
      <c r="Y229">
        <v>41.8</v>
      </c>
    </row>
    <row r="230" spans="1:25" hidden="1" x14ac:dyDescent="0.25">
      <c r="A230" t="s">
        <v>907</v>
      </c>
      <c r="B230" t="s">
        <v>908</v>
      </c>
      <c r="C230" s="1" t="str">
        <f t="shared" si="30"/>
        <v>21:0395</v>
      </c>
      <c r="D230" s="1" t="str">
        <f t="shared" si="37"/>
        <v>21:0132</v>
      </c>
      <c r="E230" t="s">
        <v>909</v>
      </c>
      <c r="F230" t="s">
        <v>910</v>
      </c>
      <c r="H230">
        <v>47.467649899999998</v>
      </c>
      <c r="I230">
        <v>-84.029743800000006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13</v>
      </c>
      <c r="M230" t="s">
        <v>77</v>
      </c>
      <c r="N230">
        <v>229</v>
      </c>
      <c r="O230">
        <v>122</v>
      </c>
      <c r="P230">
        <v>20</v>
      </c>
      <c r="Q230">
        <v>4</v>
      </c>
      <c r="R230">
        <v>15</v>
      </c>
      <c r="S230">
        <v>7</v>
      </c>
      <c r="T230">
        <v>0.1</v>
      </c>
      <c r="U230">
        <v>275</v>
      </c>
      <c r="V230">
        <v>1.1499999999999999</v>
      </c>
      <c r="W230">
        <v>0.5</v>
      </c>
      <c r="X230">
        <v>1</v>
      </c>
      <c r="Y230">
        <v>37.200000000000003</v>
      </c>
    </row>
    <row r="231" spans="1:25" hidden="1" x14ac:dyDescent="0.25">
      <c r="A231" t="s">
        <v>911</v>
      </c>
      <c r="B231" t="s">
        <v>912</v>
      </c>
      <c r="C231" s="1" t="str">
        <f t="shared" si="30"/>
        <v>21:0395</v>
      </c>
      <c r="D231" s="1" t="str">
        <f t="shared" si="37"/>
        <v>21:0132</v>
      </c>
      <c r="E231" t="s">
        <v>913</v>
      </c>
      <c r="F231" t="s">
        <v>914</v>
      </c>
      <c r="H231">
        <v>47.505739300000002</v>
      </c>
      <c r="I231">
        <v>-84.028563399999996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13</v>
      </c>
      <c r="M231" t="s">
        <v>82</v>
      </c>
      <c r="N231">
        <v>230</v>
      </c>
      <c r="O231">
        <v>100</v>
      </c>
      <c r="P231">
        <v>30</v>
      </c>
      <c r="Q231">
        <v>6</v>
      </c>
      <c r="R231">
        <v>16</v>
      </c>
      <c r="S231">
        <v>5</v>
      </c>
      <c r="T231">
        <v>0.1</v>
      </c>
      <c r="U231">
        <v>140</v>
      </c>
      <c r="V231">
        <v>0.85</v>
      </c>
      <c r="W231">
        <v>0.5</v>
      </c>
      <c r="X231">
        <v>3</v>
      </c>
      <c r="Y231">
        <v>51.2</v>
      </c>
    </row>
    <row r="232" spans="1:25" hidden="1" x14ac:dyDescent="0.25">
      <c r="A232" t="s">
        <v>915</v>
      </c>
      <c r="B232" t="s">
        <v>916</v>
      </c>
      <c r="C232" s="1" t="str">
        <f t="shared" si="30"/>
        <v>21:0395</v>
      </c>
      <c r="D232" s="1" t="str">
        <f t="shared" si="37"/>
        <v>21:0132</v>
      </c>
      <c r="E232" t="s">
        <v>917</v>
      </c>
      <c r="F232" t="s">
        <v>918</v>
      </c>
      <c r="H232">
        <v>47.558980300000002</v>
      </c>
      <c r="I232">
        <v>-84.017243100000002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13</v>
      </c>
      <c r="M232" t="s">
        <v>87</v>
      </c>
      <c r="N232">
        <v>231</v>
      </c>
      <c r="O232">
        <v>108</v>
      </c>
      <c r="P232">
        <v>24</v>
      </c>
      <c r="Q232">
        <v>4</v>
      </c>
      <c r="R232">
        <v>12</v>
      </c>
      <c r="S232">
        <v>5</v>
      </c>
      <c r="T232">
        <v>0.1</v>
      </c>
      <c r="U232">
        <v>135</v>
      </c>
      <c r="V232">
        <v>0.55000000000000004</v>
      </c>
      <c r="W232">
        <v>0.5</v>
      </c>
      <c r="X232">
        <v>1</v>
      </c>
      <c r="Y232">
        <v>41.2</v>
      </c>
    </row>
    <row r="233" spans="1:25" hidden="1" x14ac:dyDescent="0.25">
      <c r="A233" t="s">
        <v>919</v>
      </c>
      <c r="B233" t="s">
        <v>920</v>
      </c>
      <c r="C233" s="1" t="str">
        <f t="shared" si="30"/>
        <v>21:0395</v>
      </c>
      <c r="D233" s="1" t="str">
        <f t="shared" si="37"/>
        <v>21:0132</v>
      </c>
      <c r="E233" t="s">
        <v>921</v>
      </c>
      <c r="F233" t="s">
        <v>922</v>
      </c>
      <c r="H233">
        <v>47.5925771</v>
      </c>
      <c r="I233">
        <v>-84.009785800000003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13</v>
      </c>
      <c r="M233" t="s">
        <v>92</v>
      </c>
      <c r="N233">
        <v>232</v>
      </c>
      <c r="O233">
        <v>118</v>
      </c>
      <c r="P233">
        <v>40</v>
      </c>
      <c r="Q233">
        <v>4</v>
      </c>
      <c r="R233">
        <v>14</v>
      </c>
      <c r="S233">
        <v>6</v>
      </c>
      <c r="T233">
        <v>0.1</v>
      </c>
      <c r="U233">
        <v>75</v>
      </c>
      <c r="V233">
        <v>0.5</v>
      </c>
      <c r="W233">
        <v>0.5</v>
      </c>
      <c r="X233">
        <v>2</v>
      </c>
      <c r="Y233">
        <v>45.8</v>
      </c>
    </row>
    <row r="234" spans="1:25" hidden="1" x14ac:dyDescent="0.25">
      <c r="A234" t="s">
        <v>923</v>
      </c>
      <c r="B234" t="s">
        <v>924</v>
      </c>
      <c r="C234" s="1" t="str">
        <f t="shared" si="30"/>
        <v>21:0395</v>
      </c>
      <c r="D234" s="1" t="str">
        <f t="shared" si="37"/>
        <v>21:0132</v>
      </c>
      <c r="E234" t="s">
        <v>925</v>
      </c>
      <c r="F234" t="s">
        <v>926</v>
      </c>
      <c r="H234">
        <v>47.626688799999997</v>
      </c>
      <c r="I234">
        <v>-84.033556200000007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13</v>
      </c>
      <c r="M234" t="s">
        <v>97</v>
      </c>
      <c r="N234">
        <v>233</v>
      </c>
      <c r="O234">
        <v>128</v>
      </c>
      <c r="P234">
        <v>52</v>
      </c>
      <c r="Q234">
        <v>1</v>
      </c>
      <c r="R234">
        <v>19</v>
      </c>
      <c r="S234">
        <v>8</v>
      </c>
      <c r="T234">
        <v>0.1</v>
      </c>
      <c r="U234">
        <v>50</v>
      </c>
      <c r="V234">
        <v>0.45</v>
      </c>
      <c r="W234">
        <v>0.5</v>
      </c>
      <c r="X234">
        <v>1</v>
      </c>
      <c r="Y234">
        <v>61</v>
      </c>
    </row>
    <row r="235" spans="1:25" hidden="1" x14ac:dyDescent="0.25">
      <c r="A235" t="s">
        <v>927</v>
      </c>
      <c r="B235" t="s">
        <v>928</v>
      </c>
      <c r="C235" s="1" t="str">
        <f t="shared" si="30"/>
        <v>21:0395</v>
      </c>
      <c r="D235" s="1" t="str">
        <f t="shared" si="37"/>
        <v>21:0132</v>
      </c>
      <c r="E235" t="s">
        <v>929</v>
      </c>
      <c r="F235" t="s">
        <v>930</v>
      </c>
      <c r="H235">
        <v>47.637880500000001</v>
      </c>
      <c r="I235">
        <v>-84.033095299999999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13</v>
      </c>
      <c r="M235" t="s">
        <v>107</v>
      </c>
      <c r="N235">
        <v>234</v>
      </c>
      <c r="O235">
        <v>130</v>
      </c>
      <c r="P235">
        <v>24</v>
      </c>
      <c r="Q235">
        <v>4</v>
      </c>
      <c r="R235">
        <v>10</v>
      </c>
      <c r="S235">
        <v>3</v>
      </c>
      <c r="T235">
        <v>0.1</v>
      </c>
      <c r="U235">
        <v>105</v>
      </c>
      <c r="V235">
        <v>0.4</v>
      </c>
      <c r="W235">
        <v>0.5</v>
      </c>
      <c r="X235">
        <v>1</v>
      </c>
      <c r="Y235">
        <v>47.6</v>
      </c>
    </row>
    <row r="236" spans="1:25" hidden="1" x14ac:dyDescent="0.25">
      <c r="A236" t="s">
        <v>931</v>
      </c>
      <c r="B236" t="s">
        <v>932</v>
      </c>
      <c r="C236" s="1" t="str">
        <f t="shared" si="30"/>
        <v>21:0395</v>
      </c>
      <c r="D236" s="1" t="str">
        <f t="shared" si="37"/>
        <v>21:0132</v>
      </c>
      <c r="E236" t="s">
        <v>933</v>
      </c>
      <c r="F236" t="s">
        <v>934</v>
      </c>
      <c r="H236">
        <v>47.640971899999997</v>
      </c>
      <c r="I236">
        <v>-84.084128500000006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13</v>
      </c>
      <c r="M236" t="s">
        <v>112</v>
      </c>
      <c r="N236">
        <v>235</v>
      </c>
      <c r="O236">
        <v>132</v>
      </c>
      <c r="P236">
        <v>36</v>
      </c>
      <c r="Q236">
        <v>2</v>
      </c>
      <c r="R236">
        <v>14</v>
      </c>
      <c r="S236">
        <v>10</v>
      </c>
      <c r="T236">
        <v>0.1</v>
      </c>
      <c r="U236">
        <v>340</v>
      </c>
      <c r="V236">
        <v>0.95</v>
      </c>
      <c r="W236">
        <v>0.5</v>
      </c>
      <c r="X236">
        <v>2</v>
      </c>
      <c r="Y236">
        <v>41.2</v>
      </c>
    </row>
    <row r="237" spans="1:25" hidden="1" x14ac:dyDescent="0.25">
      <c r="A237" t="s">
        <v>935</v>
      </c>
      <c r="B237" t="s">
        <v>936</v>
      </c>
      <c r="C237" s="1" t="str">
        <f t="shared" si="30"/>
        <v>21:0395</v>
      </c>
      <c r="D237" s="1" t="str">
        <f t="shared" si="37"/>
        <v>21:0132</v>
      </c>
      <c r="E237" t="s">
        <v>937</v>
      </c>
      <c r="F237" t="s">
        <v>938</v>
      </c>
      <c r="H237">
        <v>47.652179500000003</v>
      </c>
      <c r="I237">
        <v>-84.093146000000004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13</v>
      </c>
      <c r="M237" t="s">
        <v>117</v>
      </c>
      <c r="N237">
        <v>236</v>
      </c>
      <c r="O237">
        <v>120</v>
      </c>
      <c r="P237">
        <v>24</v>
      </c>
      <c r="Q237">
        <v>6</v>
      </c>
      <c r="R237">
        <v>16</v>
      </c>
      <c r="S237">
        <v>6</v>
      </c>
      <c r="T237">
        <v>0.1</v>
      </c>
      <c r="U237">
        <v>270</v>
      </c>
      <c r="V237">
        <v>0.9</v>
      </c>
      <c r="W237">
        <v>1</v>
      </c>
      <c r="X237">
        <v>1</v>
      </c>
      <c r="Y237">
        <v>26.6</v>
      </c>
    </row>
    <row r="238" spans="1:25" hidden="1" x14ac:dyDescent="0.25">
      <c r="A238" t="s">
        <v>939</v>
      </c>
      <c r="B238" t="s">
        <v>940</v>
      </c>
      <c r="C238" s="1" t="str">
        <f t="shared" si="30"/>
        <v>21:0395</v>
      </c>
      <c r="D238" s="1" t="str">
        <f t="shared" si="37"/>
        <v>21:0132</v>
      </c>
      <c r="E238" t="s">
        <v>941</v>
      </c>
      <c r="F238" t="s">
        <v>942</v>
      </c>
      <c r="H238">
        <v>47.654047499999997</v>
      </c>
      <c r="I238">
        <v>-84.169593899999995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13</v>
      </c>
      <c r="M238" t="s">
        <v>122</v>
      </c>
      <c r="N238">
        <v>237</v>
      </c>
      <c r="O238">
        <v>146</v>
      </c>
      <c r="P238">
        <v>26</v>
      </c>
      <c r="Q238">
        <v>5</v>
      </c>
      <c r="R238">
        <v>13</v>
      </c>
      <c r="S238">
        <v>4</v>
      </c>
      <c r="T238">
        <v>0.1</v>
      </c>
      <c r="U238">
        <v>275</v>
      </c>
      <c r="V238">
        <v>0.55000000000000004</v>
      </c>
      <c r="W238">
        <v>0.5</v>
      </c>
      <c r="X238">
        <v>2</v>
      </c>
      <c r="Y238">
        <v>46.6</v>
      </c>
    </row>
    <row r="239" spans="1:25" hidden="1" x14ac:dyDescent="0.25">
      <c r="A239" t="s">
        <v>943</v>
      </c>
      <c r="B239" t="s">
        <v>944</v>
      </c>
      <c r="C239" s="1" t="str">
        <f t="shared" si="30"/>
        <v>21:0395</v>
      </c>
      <c r="D239" s="1" t="str">
        <f t="shared" si="37"/>
        <v>21:0132</v>
      </c>
      <c r="E239" t="s">
        <v>945</v>
      </c>
      <c r="F239" t="s">
        <v>946</v>
      </c>
      <c r="H239">
        <v>47.745496299999999</v>
      </c>
      <c r="I239">
        <v>-84.143983800000001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14</v>
      </c>
      <c r="M239" t="s">
        <v>29</v>
      </c>
      <c r="N239">
        <v>238</v>
      </c>
      <c r="O239">
        <v>104</v>
      </c>
      <c r="P239">
        <v>26</v>
      </c>
      <c r="Q239">
        <v>3</v>
      </c>
      <c r="R239">
        <v>13</v>
      </c>
      <c r="S239">
        <v>6</v>
      </c>
      <c r="T239">
        <v>0.1</v>
      </c>
      <c r="U239">
        <v>255</v>
      </c>
      <c r="V239">
        <v>0.65</v>
      </c>
      <c r="W239">
        <v>0.5</v>
      </c>
      <c r="X239">
        <v>2</v>
      </c>
      <c r="Y239">
        <v>44.4</v>
      </c>
    </row>
    <row r="240" spans="1:25" hidden="1" x14ac:dyDescent="0.25">
      <c r="A240" t="s">
        <v>947</v>
      </c>
      <c r="B240" t="s">
        <v>948</v>
      </c>
      <c r="C240" s="1" t="str">
        <f t="shared" si="30"/>
        <v>21:0395</v>
      </c>
      <c r="D240" s="1" t="str">
        <f t="shared" si="37"/>
        <v>21:0132</v>
      </c>
      <c r="E240" t="s">
        <v>949</v>
      </c>
      <c r="F240" t="s">
        <v>950</v>
      </c>
      <c r="H240">
        <v>47.692525099999997</v>
      </c>
      <c r="I240">
        <v>-84.138376399999999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14</v>
      </c>
      <c r="M240" t="s">
        <v>34</v>
      </c>
      <c r="N240">
        <v>239</v>
      </c>
      <c r="O240">
        <v>62</v>
      </c>
      <c r="P240">
        <v>30</v>
      </c>
      <c r="Q240">
        <v>2</v>
      </c>
      <c r="R240">
        <v>7</v>
      </c>
      <c r="S240">
        <v>5</v>
      </c>
      <c r="T240">
        <v>0.1</v>
      </c>
      <c r="U240">
        <v>70</v>
      </c>
      <c r="V240">
        <v>0.4</v>
      </c>
      <c r="W240">
        <v>1</v>
      </c>
      <c r="X240">
        <v>2</v>
      </c>
      <c r="Y240">
        <v>27.4</v>
      </c>
    </row>
    <row r="241" spans="1:25" hidden="1" x14ac:dyDescent="0.25">
      <c r="A241" t="s">
        <v>951</v>
      </c>
      <c r="B241" t="s">
        <v>952</v>
      </c>
      <c r="C241" s="1" t="str">
        <f t="shared" si="30"/>
        <v>21:0395</v>
      </c>
      <c r="D241" s="1" t="str">
        <f t="shared" si="37"/>
        <v>21:0132</v>
      </c>
      <c r="E241" t="s">
        <v>953</v>
      </c>
      <c r="F241" t="s">
        <v>954</v>
      </c>
      <c r="H241">
        <v>47.727468000000002</v>
      </c>
      <c r="I241">
        <v>-84.157586800000004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14</v>
      </c>
      <c r="M241" t="s">
        <v>39</v>
      </c>
      <c r="N241">
        <v>240</v>
      </c>
      <c r="O241">
        <v>122</v>
      </c>
      <c r="P241">
        <v>20</v>
      </c>
      <c r="Q241">
        <v>2</v>
      </c>
      <c r="R241">
        <v>12</v>
      </c>
      <c r="S241">
        <v>13</v>
      </c>
      <c r="T241">
        <v>0.1</v>
      </c>
      <c r="U241">
        <v>450</v>
      </c>
      <c r="V241">
        <v>1.45</v>
      </c>
      <c r="W241">
        <v>0.5</v>
      </c>
      <c r="X241">
        <v>1</v>
      </c>
      <c r="Y241">
        <v>29.2</v>
      </c>
    </row>
    <row r="242" spans="1:25" hidden="1" x14ac:dyDescent="0.25">
      <c r="A242" t="s">
        <v>955</v>
      </c>
      <c r="B242" t="s">
        <v>956</v>
      </c>
      <c r="C242" s="1" t="str">
        <f t="shared" si="30"/>
        <v>21:0395</v>
      </c>
      <c r="D242" s="1" t="str">
        <f t="shared" si="37"/>
        <v>21:0132</v>
      </c>
      <c r="E242" t="s">
        <v>957</v>
      </c>
      <c r="F242" t="s">
        <v>958</v>
      </c>
      <c r="H242">
        <v>47.753176500000002</v>
      </c>
      <c r="I242">
        <v>-84.149581100000006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14</v>
      </c>
      <c r="M242" t="s">
        <v>49</v>
      </c>
      <c r="N242">
        <v>241</v>
      </c>
      <c r="O242">
        <v>98</v>
      </c>
      <c r="P242">
        <v>22</v>
      </c>
      <c r="Q242">
        <v>4</v>
      </c>
      <c r="R242">
        <v>11</v>
      </c>
      <c r="S242">
        <v>6</v>
      </c>
      <c r="T242">
        <v>0.1</v>
      </c>
      <c r="U242">
        <v>320</v>
      </c>
      <c r="V242">
        <v>1</v>
      </c>
      <c r="W242">
        <v>0.5</v>
      </c>
      <c r="X242">
        <v>1</v>
      </c>
      <c r="Y242">
        <v>31.8</v>
      </c>
    </row>
    <row r="243" spans="1:25" hidden="1" x14ac:dyDescent="0.25">
      <c r="A243" t="s">
        <v>959</v>
      </c>
      <c r="B243" t="s">
        <v>960</v>
      </c>
      <c r="C243" s="1" t="str">
        <f t="shared" si="30"/>
        <v>21:0395</v>
      </c>
      <c r="D243" s="1" t="str">
        <f t="shared" si="37"/>
        <v>21:0132</v>
      </c>
      <c r="E243" t="s">
        <v>945</v>
      </c>
      <c r="F243" t="s">
        <v>961</v>
      </c>
      <c r="H243">
        <v>47.745496299999999</v>
      </c>
      <c r="I243">
        <v>-84.143983800000001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14</v>
      </c>
      <c r="M243" t="s">
        <v>53</v>
      </c>
      <c r="N243">
        <v>242</v>
      </c>
      <c r="O243">
        <v>110</v>
      </c>
      <c r="P243">
        <v>22</v>
      </c>
      <c r="Q243">
        <v>2</v>
      </c>
      <c r="R243">
        <v>11</v>
      </c>
      <c r="S243">
        <v>5</v>
      </c>
      <c r="T243">
        <v>0.1</v>
      </c>
      <c r="U243">
        <v>230</v>
      </c>
      <c r="V243">
        <v>0.6</v>
      </c>
      <c r="W243">
        <v>0.5</v>
      </c>
      <c r="X243">
        <v>1</v>
      </c>
      <c r="Y243">
        <v>43.2</v>
      </c>
    </row>
    <row r="244" spans="1:25" hidden="1" x14ac:dyDescent="0.25">
      <c r="A244" t="s">
        <v>962</v>
      </c>
      <c r="B244" t="s">
        <v>963</v>
      </c>
      <c r="C244" s="1" t="str">
        <f t="shared" si="30"/>
        <v>21:0395</v>
      </c>
      <c r="D244" s="1" t="str">
        <f t="shared" si="37"/>
        <v>21:0132</v>
      </c>
      <c r="E244" t="s">
        <v>945</v>
      </c>
      <c r="F244" t="s">
        <v>964</v>
      </c>
      <c r="H244">
        <v>47.745496299999999</v>
      </c>
      <c r="I244">
        <v>-84.143983800000001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14</v>
      </c>
      <c r="M244" t="s">
        <v>57</v>
      </c>
      <c r="N244">
        <v>243</v>
      </c>
      <c r="O244">
        <v>100</v>
      </c>
      <c r="P244">
        <v>22</v>
      </c>
      <c r="Q244">
        <v>2</v>
      </c>
      <c r="R244">
        <v>11</v>
      </c>
      <c r="S244">
        <v>5</v>
      </c>
      <c r="T244">
        <v>0.1</v>
      </c>
      <c r="U244">
        <v>225</v>
      </c>
      <c r="V244">
        <v>0.6</v>
      </c>
      <c r="W244">
        <v>0.5</v>
      </c>
      <c r="X244">
        <v>2</v>
      </c>
      <c r="Y244">
        <v>43.4</v>
      </c>
    </row>
    <row r="245" spans="1:25" hidden="1" x14ac:dyDescent="0.25">
      <c r="A245" t="s">
        <v>965</v>
      </c>
      <c r="B245" t="s">
        <v>966</v>
      </c>
      <c r="C245" s="1" t="str">
        <f t="shared" si="30"/>
        <v>21:0395</v>
      </c>
      <c r="D245" s="1" t="str">
        <f t="shared" si="37"/>
        <v>21:0132</v>
      </c>
      <c r="E245" t="s">
        <v>967</v>
      </c>
      <c r="F245" t="s">
        <v>968</v>
      </c>
      <c r="H245">
        <v>47.772214499999997</v>
      </c>
      <c r="I245">
        <v>-84.159245299999995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14</v>
      </c>
      <c r="M245" t="s">
        <v>44</v>
      </c>
      <c r="N245">
        <v>244</v>
      </c>
      <c r="O245">
        <v>136</v>
      </c>
      <c r="P245">
        <v>38</v>
      </c>
      <c r="Q245">
        <v>6</v>
      </c>
      <c r="R245">
        <v>12</v>
      </c>
      <c r="S245">
        <v>5</v>
      </c>
      <c r="T245">
        <v>0.1</v>
      </c>
      <c r="U245">
        <v>310</v>
      </c>
      <c r="V245">
        <v>1</v>
      </c>
      <c r="W245">
        <v>0.5</v>
      </c>
      <c r="X245">
        <v>1</v>
      </c>
      <c r="Y245">
        <v>39.6</v>
      </c>
    </row>
    <row r="246" spans="1:25" hidden="1" x14ac:dyDescent="0.25">
      <c r="A246" t="s">
        <v>969</v>
      </c>
      <c r="B246" t="s">
        <v>970</v>
      </c>
      <c r="C246" s="1" t="str">
        <f t="shared" si="30"/>
        <v>21:0395</v>
      </c>
      <c r="D246" s="1" t="str">
        <f t="shared" si="37"/>
        <v>21:0132</v>
      </c>
      <c r="E246" t="s">
        <v>971</v>
      </c>
      <c r="F246" t="s">
        <v>972</v>
      </c>
      <c r="H246">
        <v>47.818848199999998</v>
      </c>
      <c r="I246">
        <v>-84.135484399999996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14</v>
      </c>
      <c r="M246" t="s">
        <v>62</v>
      </c>
      <c r="N246">
        <v>245</v>
      </c>
      <c r="O246">
        <v>100</v>
      </c>
      <c r="P246">
        <v>34</v>
      </c>
      <c r="Q246">
        <v>2</v>
      </c>
      <c r="R246">
        <v>9</v>
      </c>
      <c r="S246">
        <v>4</v>
      </c>
      <c r="T246">
        <v>0.1</v>
      </c>
      <c r="U246">
        <v>200</v>
      </c>
      <c r="V246">
        <v>0.7</v>
      </c>
      <c r="W246">
        <v>0.5</v>
      </c>
      <c r="X246">
        <v>1</v>
      </c>
      <c r="Y246">
        <v>48.8</v>
      </c>
    </row>
    <row r="247" spans="1:25" hidden="1" x14ac:dyDescent="0.25">
      <c r="A247" t="s">
        <v>973</v>
      </c>
      <c r="B247" t="s">
        <v>974</v>
      </c>
      <c r="C247" s="1" t="str">
        <f t="shared" si="30"/>
        <v>21:0395</v>
      </c>
      <c r="D247" s="1" t="str">
        <f t="shared" si="37"/>
        <v>21:0132</v>
      </c>
      <c r="E247" t="s">
        <v>975</v>
      </c>
      <c r="F247" t="s">
        <v>976</v>
      </c>
      <c r="H247">
        <v>47.831428199999998</v>
      </c>
      <c r="I247">
        <v>-84.161545099999998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14</v>
      </c>
      <c r="M247" t="s">
        <v>67</v>
      </c>
      <c r="N247">
        <v>246</v>
      </c>
      <c r="O247">
        <v>138</v>
      </c>
      <c r="P247">
        <v>38</v>
      </c>
      <c r="Q247">
        <v>3</v>
      </c>
      <c r="R247">
        <v>12</v>
      </c>
      <c r="S247">
        <v>4</v>
      </c>
      <c r="T247">
        <v>0.1</v>
      </c>
      <c r="U247">
        <v>370</v>
      </c>
      <c r="V247">
        <v>1.2</v>
      </c>
      <c r="W247">
        <v>0.5</v>
      </c>
      <c r="X247">
        <v>1</v>
      </c>
      <c r="Y247">
        <v>44.8</v>
      </c>
    </row>
    <row r="248" spans="1:25" hidden="1" x14ac:dyDescent="0.25">
      <c r="A248" t="s">
        <v>977</v>
      </c>
      <c r="B248" t="s">
        <v>978</v>
      </c>
      <c r="C248" s="1" t="str">
        <f t="shared" si="30"/>
        <v>21:0395</v>
      </c>
      <c r="D248" s="1" t="str">
        <f t="shared" si="37"/>
        <v>21:0132</v>
      </c>
      <c r="E248" t="s">
        <v>979</v>
      </c>
      <c r="F248" t="s">
        <v>980</v>
      </c>
      <c r="H248">
        <v>47.869098000000001</v>
      </c>
      <c r="I248">
        <v>-84.134479600000006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14</v>
      </c>
      <c r="M248" t="s">
        <v>72</v>
      </c>
      <c r="N248">
        <v>247</v>
      </c>
      <c r="O248">
        <v>68</v>
      </c>
      <c r="P248">
        <v>16</v>
      </c>
      <c r="Q248">
        <v>2</v>
      </c>
      <c r="R248">
        <v>8</v>
      </c>
      <c r="S248">
        <v>5</v>
      </c>
      <c r="T248">
        <v>0.1</v>
      </c>
      <c r="U248">
        <v>270</v>
      </c>
      <c r="V248">
        <v>1.4</v>
      </c>
      <c r="W248">
        <v>2</v>
      </c>
      <c r="X248">
        <v>1</v>
      </c>
      <c r="Y248">
        <v>26.6</v>
      </c>
    </row>
    <row r="249" spans="1:25" hidden="1" x14ac:dyDescent="0.25">
      <c r="A249" t="s">
        <v>981</v>
      </c>
      <c r="B249" t="s">
        <v>982</v>
      </c>
      <c r="C249" s="1" t="str">
        <f t="shared" si="30"/>
        <v>21:0395</v>
      </c>
      <c r="D249" s="1" t="str">
        <f t="shared" si="37"/>
        <v>21:0132</v>
      </c>
      <c r="E249" t="s">
        <v>983</v>
      </c>
      <c r="F249" t="s">
        <v>984</v>
      </c>
      <c r="H249">
        <v>47.895108100000002</v>
      </c>
      <c r="I249">
        <v>-84.131772600000005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14</v>
      </c>
      <c r="M249" t="s">
        <v>77</v>
      </c>
      <c r="N249">
        <v>248</v>
      </c>
      <c r="O249">
        <v>86</v>
      </c>
      <c r="P249">
        <v>24</v>
      </c>
      <c r="Q249">
        <v>2</v>
      </c>
      <c r="R249">
        <v>9</v>
      </c>
      <c r="S249">
        <v>5</v>
      </c>
      <c r="T249">
        <v>0.1</v>
      </c>
      <c r="U249">
        <v>250</v>
      </c>
      <c r="V249">
        <v>0.9</v>
      </c>
      <c r="W249">
        <v>0.5</v>
      </c>
      <c r="X249">
        <v>1</v>
      </c>
      <c r="Y249">
        <v>35</v>
      </c>
    </row>
    <row r="250" spans="1:25" hidden="1" x14ac:dyDescent="0.25">
      <c r="A250" t="s">
        <v>985</v>
      </c>
      <c r="B250" t="s">
        <v>986</v>
      </c>
      <c r="C250" s="1" t="str">
        <f t="shared" si="30"/>
        <v>21:0395</v>
      </c>
      <c r="D250" s="1" t="str">
        <f>HYPERLINK("http://geochem.nrcan.gc.ca/cdogs/content/svy/svy_e.htm", "")</f>
        <v/>
      </c>
      <c r="G250" s="1" t="str">
        <f>HYPERLINK("http://geochem.nrcan.gc.ca/cdogs/content/cr_/cr_00033_e.htm", "33")</f>
        <v>33</v>
      </c>
      <c r="J250" t="s">
        <v>100</v>
      </c>
      <c r="K250" t="s">
        <v>101</v>
      </c>
      <c r="L250">
        <v>14</v>
      </c>
      <c r="M250" t="s">
        <v>102</v>
      </c>
      <c r="N250">
        <v>249</v>
      </c>
      <c r="O250">
        <v>156</v>
      </c>
      <c r="P250">
        <v>18</v>
      </c>
      <c r="Q250">
        <v>27</v>
      </c>
      <c r="R250">
        <v>13</v>
      </c>
      <c r="S250">
        <v>10</v>
      </c>
      <c r="T250">
        <v>0.1</v>
      </c>
      <c r="U250">
        <v>2600</v>
      </c>
      <c r="V250">
        <v>3.2</v>
      </c>
      <c r="W250">
        <v>2</v>
      </c>
      <c r="X250">
        <v>1</v>
      </c>
      <c r="Y250">
        <v>13.6</v>
      </c>
    </row>
    <row r="251" spans="1:25" hidden="1" x14ac:dyDescent="0.25">
      <c r="A251" t="s">
        <v>987</v>
      </c>
      <c r="B251" t="s">
        <v>988</v>
      </c>
      <c r="C251" s="1" t="str">
        <f t="shared" si="30"/>
        <v>21:0395</v>
      </c>
      <c r="D251" s="1" t="str">
        <f t="shared" ref="D251:D274" si="40">HYPERLINK("http://geochem.nrcan.gc.ca/cdogs/content/svy/svy210132_e.htm", "21:0132")</f>
        <v>21:0132</v>
      </c>
      <c r="E251" t="s">
        <v>989</v>
      </c>
      <c r="F251" t="s">
        <v>990</v>
      </c>
      <c r="H251">
        <v>47.875805100000001</v>
      </c>
      <c r="I251">
        <v>-84.193948300000002</v>
      </c>
      <c r="J251" s="1" t="str">
        <f t="shared" ref="J251:J274" si="41">HYPERLINK("http://geochem.nrcan.gc.ca/cdogs/content/kwd/kwd020027_e.htm", "NGR lake sediment grab sample")</f>
        <v>NGR lake sediment grab sample</v>
      </c>
      <c r="K251" s="1" t="str">
        <f t="shared" ref="K251:K274" si="42">HYPERLINK("http://geochem.nrcan.gc.ca/cdogs/content/kwd/kwd080006_e.htm", "&lt;177 micron (NGR)")</f>
        <v>&lt;177 micron (NGR)</v>
      </c>
      <c r="L251">
        <v>14</v>
      </c>
      <c r="M251" t="s">
        <v>82</v>
      </c>
      <c r="N251">
        <v>250</v>
      </c>
      <c r="O251">
        <v>76</v>
      </c>
      <c r="P251">
        <v>16</v>
      </c>
      <c r="Q251">
        <v>2</v>
      </c>
      <c r="R251">
        <v>11</v>
      </c>
      <c r="S251">
        <v>5</v>
      </c>
      <c r="T251">
        <v>0.1</v>
      </c>
      <c r="U251">
        <v>120</v>
      </c>
      <c r="V251">
        <v>0.6</v>
      </c>
      <c r="W251">
        <v>0.5</v>
      </c>
      <c r="X251">
        <v>2</v>
      </c>
      <c r="Y251">
        <v>27.8</v>
      </c>
    </row>
    <row r="252" spans="1:25" hidden="1" x14ac:dyDescent="0.25">
      <c r="A252" t="s">
        <v>991</v>
      </c>
      <c r="B252" t="s">
        <v>992</v>
      </c>
      <c r="C252" s="1" t="str">
        <f t="shared" si="30"/>
        <v>21:0395</v>
      </c>
      <c r="D252" s="1" t="str">
        <f t="shared" si="40"/>
        <v>21:0132</v>
      </c>
      <c r="E252" t="s">
        <v>993</v>
      </c>
      <c r="F252" t="s">
        <v>994</v>
      </c>
      <c r="H252">
        <v>47.9052784</v>
      </c>
      <c r="I252">
        <v>-84.198135600000001</v>
      </c>
      <c r="J252" s="1" t="str">
        <f t="shared" si="41"/>
        <v>NGR lake sediment grab sample</v>
      </c>
      <c r="K252" s="1" t="str">
        <f t="shared" si="42"/>
        <v>&lt;177 micron (NGR)</v>
      </c>
      <c r="L252">
        <v>14</v>
      </c>
      <c r="M252" t="s">
        <v>87</v>
      </c>
      <c r="N252">
        <v>251</v>
      </c>
      <c r="O252">
        <v>146</v>
      </c>
      <c r="P252">
        <v>18</v>
      </c>
      <c r="Q252">
        <v>3</v>
      </c>
      <c r="R252">
        <v>16</v>
      </c>
      <c r="S252">
        <v>11</v>
      </c>
      <c r="T252">
        <v>0.1</v>
      </c>
      <c r="U252">
        <v>265</v>
      </c>
      <c r="V252">
        <v>1.45</v>
      </c>
      <c r="W252">
        <v>0.5</v>
      </c>
      <c r="X252">
        <v>2</v>
      </c>
      <c r="Y252">
        <v>16.399999999999999</v>
      </c>
    </row>
    <row r="253" spans="1:25" hidden="1" x14ac:dyDescent="0.25">
      <c r="A253" t="s">
        <v>995</v>
      </c>
      <c r="B253" t="s">
        <v>996</v>
      </c>
      <c r="C253" s="1" t="str">
        <f t="shared" si="30"/>
        <v>21:0395</v>
      </c>
      <c r="D253" s="1" t="str">
        <f t="shared" si="40"/>
        <v>21:0132</v>
      </c>
      <c r="E253" t="s">
        <v>997</v>
      </c>
      <c r="F253" t="s">
        <v>998</v>
      </c>
      <c r="H253">
        <v>47.901904000000002</v>
      </c>
      <c r="I253">
        <v>-84.219219699999996</v>
      </c>
      <c r="J253" s="1" t="str">
        <f t="shared" si="41"/>
        <v>NGR lake sediment grab sample</v>
      </c>
      <c r="K253" s="1" t="str">
        <f t="shared" si="42"/>
        <v>&lt;177 micron (NGR)</v>
      </c>
      <c r="L253">
        <v>14</v>
      </c>
      <c r="M253" t="s">
        <v>92</v>
      </c>
      <c r="N253">
        <v>252</v>
      </c>
      <c r="O253">
        <v>188</v>
      </c>
      <c r="P253">
        <v>30</v>
      </c>
      <c r="Q253">
        <v>4</v>
      </c>
      <c r="R253">
        <v>15</v>
      </c>
      <c r="S253">
        <v>13</v>
      </c>
      <c r="T253">
        <v>0.1</v>
      </c>
      <c r="U253">
        <v>625</v>
      </c>
      <c r="V253">
        <v>1.55</v>
      </c>
      <c r="W253">
        <v>0.5</v>
      </c>
      <c r="X253">
        <v>2</v>
      </c>
      <c r="Y253">
        <v>41.2</v>
      </c>
    </row>
    <row r="254" spans="1:25" hidden="1" x14ac:dyDescent="0.25">
      <c r="A254" t="s">
        <v>999</v>
      </c>
      <c r="B254" t="s">
        <v>1000</v>
      </c>
      <c r="C254" s="1" t="str">
        <f t="shared" si="30"/>
        <v>21:0395</v>
      </c>
      <c r="D254" s="1" t="str">
        <f t="shared" si="40"/>
        <v>21:0132</v>
      </c>
      <c r="E254" t="s">
        <v>1001</v>
      </c>
      <c r="F254" t="s">
        <v>1002</v>
      </c>
      <c r="H254">
        <v>47.875435600000003</v>
      </c>
      <c r="I254">
        <v>-84.253043899999994</v>
      </c>
      <c r="J254" s="1" t="str">
        <f t="shared" si="41"/>
        <v>NGR lake sediment grab sample</v>
      </c>
      <c r="K254" s="1" t="str">
        <f t="shared" si="42"/>
        <v>&lt;177 micron (NGR)</v>
      </c>
      <c r="L254">
        <v>14</v>
      </c>
      <c r="M254" t="s">
        <v>97</v>
      </c>
      <c r="N254">
        <v>253</v>
      </c>
      <c r="O254">
        <v>88</v>
      </c>
      <c r="P254">
        <v>22</v>
      </c>
      <c r="Q254">
        <v>2</v>
      </c>
      <c r="R254">
        <v>11</v>
      </c>
      <c r="S254">
        <v>5</v>
      </c>
      <c r="T254">
        <v>0.1</v>
      </c>
      <c r="U254">
        <v>190</v>
      </c>
      <c r="V254">
        <v>1.1499999999999999</v>
      </c>
      <c r="W254">
        <v>0.5</v>
      </c>
      <c r="X254">
        <v>2</v>
      </c>
      <c r="Y254">
        <v>27.4</v>
      </c>
    </row>
    <row r="255" spans="1:25" hidden="1" x14ac:dyDescent="0.25">
      <c r="A255" t="s">
        <v>1003</v>
      </c>
      <c r="B255" t="s">
        <v>1004</v>
      </c>
      <c r="C255" s="1" t="str">
        <f t="shared" si="30"/>
        <v>21:0395</v>
      </c>
      <c r="D255" s="1" t="str">
        <f t="shared" si="40"/>
        <v>21:0132</v>
      </c>
      <c r="E255" t="s">
        <v>1005</v>
      </c>
      <c r="F255" t="s">
        <v>1006</v>
      </c>
      <c r="H255">
        <v>47.887871699999998</v>
      </c>
      <c r="I255">
        <v>-84.291663</v>
      </c>
      <c r="J255" s="1" t="str">
        <f t="shared" si="41"/>
        <v>NGR lake sediment grab sample</v>
      </c>
      <c r="K255" s="1" t="str">
        <f t="shared" si="42"/>
        <v>&lt;177 micron (NGR)</v>
      </c>
      <c r="L255">
        <v>14</v>
      </c>
      <c r="M255" t="s">
        <v>107</v>
      </c>
      <c r="N255">
        <v>254</v>
      </c>
      <c r="O255">
        <v>124</v>
      </c>
      <c r="P255">
        <v>26</v>
      </c>
      <c r="Q255">
        <v>3</v>
      </c>
      <c r="R255">
        <v>11</v>
      </c>
      <c r="S255">
        <v>7</v>
      </c>
      <c r="T255">
        <v>0.1</v>
      </c>
      <c r="U255">
        <v>325</v>
      </c>
      <c r="V255">
        <v>1.1499999999999999</v>
      </c>
      <c r="W255">
        <v>0.5</v>
      </c>
      <c r="X255">
        <v>2</v>
      </c>
      <c r="Y255">
        <v>40</v>
      </c>
    </row>
    <row r="256" spans="1:25" hidden="1" x14ac:dyDescent="0.25">
      <c r="A256" t="s">
        <v>1007</v>
      </c>
      <c r="B256" t="s">
        <v>1008</v>
      </c>
      <c r="C256" s="1" t="str">
        <f t="shared" si="30"/>
        <v>21:0395</v>
      </c>
      <c r="D256" s="1" t="str">
        <f t="shared" si="40"/>
        <v>21:0132</v>
      </c>
      <c r="E256" t="s">
        <v>1009</v>
      </c>
      <c r="F256" t="s">
        <v>1010</v>
      </c>
      <c r="H256">
        <v>47.901806100000002</v>
      </c>
      <c r="I256">
        <v>-84.286921399999997</v>
      </c>
      <c r="J256" s="1" t="str">
        <f t="shared" si="41"/>
        <v>NGR lake sediment grab sample</v>
      </c>
      <c r="K256" s="1" t="str">
        <f t="shared" si="42"/>
        <v>&lt;177 micron (NGR)</v>
      </c>
      <c r="L256">
        <v>14</v>
      </c>
      <c r="M256" t="s">
        <v>112</v>
      </c>
      <c r="N256">
        <v>255</v>
      </c>
      <c r="O256">
        <v>78</v>
      </c>
      <c r="P256">
        <v>32</v>
      </c>
      <c r="Q256">
        <v>4</v>
      </c>
      <c r="R256">
        <v>9</v>
      </c>
      <c r="S256">
        <v>5</v>
      </c>
      <c r="T256">
        <v>0.1</v>
      </c>
      <c r="U256">
        <v>180</v>
      </c>
      <c r="V256">
        <v>0.7</v>
      </c>
      <c r="W256">
        <v>0.5</v>
      </c>
      <c r="X256">
        <v>1</v>
      </c>
      <c r="Y256">
        <v>37.799999999999997</v>
      </c>
    </row>
    <row r="257" spans="1:25" hidden="1" x14ac:dyDescent="0.25">
      <c r="A257" t="s">
        <v>1011</v>
      </c>
      <c r="B257" t="s">
        <v>1012</v>
      </c>
      <c r="C257" s="1" t="str">
        <f t="shared" si="30"/>
        <v>21:0395</v>
      </c>
      <c r="D257" s="1" t="str">
        <f t="shared" si="40"/>
        <v>21:0132</v>
      </c>
      <c r="E257" t="s">
        <v>1013</v>
      </c>
      <c r="F257" t="s">
        <v>1014</v>
      </c>
      <c r="H257">
        <v>47.912552099999999</v>
      </c>
      <c r="I257">
        <v>-84.338102300000003</v>
      </c>
      <c r="J257" s="1" t="str">
        <f t="shared" si="41"/>
        <v>NGR lake sediment grab sample</v>
      </c>
      <c r="K257" s="1" t="str">
        <f t="shared" si="42"/>
        <v>&lt;177 micron (NGR)</v>
      </c>
      <c r="L257">
        <v>14</v>
      </c>
      <c r="M257" t="s">
        <v>117</v>
      </c>
      <c r="N257">
        <v>256</v>
      </c>
      <c r="O257">
        <v>136</v>
      </c>
      <c r="P257">
        <v>54</v>
      </c>
      <c r="Q257">
        <v>2</v>
      </c>
      <c r="R257">
        <v>13</v>
      </c>
      <c r="S257">
        <v>7</v>
      </c>
      <c r="T257">
        <v>0.1</v>
      </c>
      <c r="U257">
        <v>230</v>
      </c>
      <c r="V257">
        <v>0.8</v>
      </c>
      <c r="W257">
        <v>0.5</v>
      </c>
      <c r="X257">
        <v>2</v>
      </c>
      <c r="Y257">
        <v>36.799999999999997</v>
      </c>
    </row>
    <row r="258" spans="1:25" hidden="1" x14ac:dyDescent="0.25">
      <c r="A258" t="s">
        <v>1015</v>
      </c>
      <c r="B258" t="s">
        <v>1016</v>
      </c>
      <c r="C258" s="1" t="str">
        <f t="shared" ref="C258:C321" si="43">HYPERLINK("http://geochem.nrcan.gc.ca/cdogs/content/bdl/bdl210395_e.htm", "21:0395")</f>
        <v>21:0395</v>
      </c>
      <c r="D258" s="1" t="str">
        <f t="shared" si="40"/>
        <v>21:0132</v>
      </c>
      <c r="E258" t="s">
        <v>1017</v>
      </c>
      <c r="F258" t="s">
        <v>1018</v>
      </c>
      <c r="H258">
        <v>47.881208600000001</v>
      </c>
      <c r="I258">
        <v>-84.358248500000002</v>
      </c>
      <c r="J258" s="1" t="str">
        <f t="shared" si="41"/>
        <v>NGR lake sediment grab sample</v>
      </c>
      <c r="K258" s="1" t="str">
        <f t="shared" si="42"/>
        <v>&lt;177 micron (NGR)</v>
      </c>
      <c r="L258">
        <v>14</v>
      </c>
      <c r="M258" t="s">
        <v>122</v>
      </c>
      <c r="N258">
        <v>257</v>
      </c>
      <c r="O258">
        <v>84</v>
      </c>
      <c r="P258">
        <v>28</v>
      </c>
      <c r="Q258">
        <v>3</v>
      </c>
      <c r="R258">
        <v>12</v>
      </c>
      <c r="S258">
        <v>4</v>
      </c>
      <c r="T258">
        <v>0.1</v>
      </c>
      <c r="U258">
        <v>45</v>
      </c>
      <c r="V258">
        <v>0.2</v>
      </c>
      <c r="W258">
        <v>0.5</v>
      </c>
      <c r="X258">
        <v>1</v>
      </c>
      <c r="Y258">
        <v>39.200000000000003</v>
      </c>
    </row>
    <row r="259" spans="1:25" hidden="1" x14ac:dyDescent="0.25">
      <c r="A259" t="s">
        <v>1019</v>
      </c>
      <c r="B259" t="s">
        <v>1020</v>
      </c>
      <c r="C259" s="1" t="str">
        <f t="shared" si="43"/>
        <v>21:0395</v>
      </c>
      <c r="D259" s="1" t="str">
        <f t="shared" si="40"/>
        <v>21:0132</v>
      </c>
      <c r="E259" t="s">
        <v>1021</v>
      </c>
      <c r="F259" t="s">
        <v>1022</v>
      </c>
      <c r="H259">
        <v>47.893835099999997</v>
      </c>
      <c r="I259">
        <v>-84.436890899999995</v>
      </c>
      <c r="J259" s="1" t="str">
        <f t="shared" si="41"/>
        <v>NGR lake sediment grab sample</v>
      </c>
      <c r="K259" s="1" t="str">
        <f t="shared" si="42"/>
        <v>&lt;177 micron (NGR)</v>
      </c>
      <c r="L259">
        <v>15</v>
      </c>
      <c r="M259" t="s">
        <v>29</v>
      </c>
      <c r="N259">
        <v>258</v>
      </c>
      <c r="O259">
        <v>126</v>
      </c>
      <c r="P259">
        <v>64</v>
      </c>
      <c r="Q259">
        <v>2</v>
      </c>
      <c r="R259">
        <v>11</v>
      </c>
      <c r="S259">
        <v>6</v>
      </c>
      <c r="T259">
        <v>0.1</v>
      </c>
      <c r="U259">
        <v>80</v>
      </c>
      <c r="V259">
        <v>0.4</v>
      </c>
      <c r="W259">
        <v>0.5</v>
      </c>
      <c r="X259">
        <v>3</v>
      </c>
      <c r="Y259">
        <v>45.6</v>
      </c>
    </row>
    <row r="260" spans="1:25" hidden="1" x14ac:dyDescent="0.25">
      <c r="A260" t="s">
        <v>1023</v>
      </c>
      <c r="B260" t="s">
        <v>1024</v>
      </c>
      <c r="C260" s="1" t="str">
        <f t="shared" si="43"/>
        <v>21:0395</v>
      </c>
      <c r="D260" s="1" t="str">
        <f t="shared" si="40"/>
        <v>21:0132</v>
      </c>
      <c r="E260" t="s">
        <v>1025</v>
      </c>
      <c r="F260" t="s">
        <v>1026</v>
      </c>
      <c r="H260">
        <v>47.896079499999999</v>
      </c>
      <c r="I260">
        <v>-84.398273200000006</v>
      </c>
      <c r="J260" s="1" t="str">
        <f t="shared" si="41"/>
        <v>NGR lake sediment grab sample</v>
      </c>
      <c r="K260" s="1" t="str">
        <f t="shared" si="42"/>
        <v>&lt;177 micron (NGR)</v>
      </c>
      <c r="L260">
        <v>15</v>
      </c>
      <c r="M260" t="s">
        <v>34</v>
      </c>
      <c r="N260">
        <v>259</v>
      </c>
      <c r="O260">
        <v>116</v>
      </c>
      <c r="P260">
        <v>60</v>
      </c>
      <c r="Q260">
        <v>4</v>
      </c>
      <c r="R260">
        <v>13</v>
      </c>
      <c r="S260">
        <v>6</v>
      </c>
      <c r="T260">
        <v>0.1</v>
      </c>
      <c r="U260">
        <v>115</v>
      </c>
      <c r="V260">
        <v>0.85</v>
      </c>
      <c r="W260">
        <v>0.5</v>
      </c>
      <c r="X260">
        <v>4</v>
      </c>
      <c r="Y260">
        <v>38</v>
      </c>
    </row>
    <row r="261" spans="1:25" hidden="1" x14ac:dyDescent="0.25">
      <c r="A261" t="s">
        <v>1027</v>
      </c>
      <c r="B261" t="s">
        <v>1028</v>
      </c>
      <c r="C261" s="1" t="str">
        <f t="shared" si="43"/>
        <v>21:0395</v>
      </c>
      <c r="D261" s="1" t="str">
        <f t="shared" si="40"/>
        <v>21:0132</v>
      </c>
      <c r="E261" t="s">
        <v>1029</v>
      </c>
      <c r="F261" t="s">
        <v>1030</v>
      </c>
      <c r="H261">
        <v>47.891049899999999</v>
      </c>
      <c r="I261">
        <v>-84.407836700000004</v>
      </c>
      <c r="J261" s="1" t="str">
        <f t="shared" si="41"/>
        <v>NGR lake sediment grab sample</v>
      </c>
      <c r="K261" s="1" t="str">
        <f t="shared" si="42"/>
        <v>&lt;177 micron (NGR)</v>
      </c>
      <c r="L261">
        <v>15</v>
      </c>
      <c r="M261" t="s">
        <v>39</v>
      </c>
      <c r="N261">
        <v>260</v>
      </c>
      <c r="O261">
        <v>152</v>
      </c>
      <c r="P261">
        <v>68</v>
      </c>
      <c r="Q261">
        <v>3</v>
      </c>
      <c r="R261">
        <v>15</v>
      </c>
      <c r="S261">
        <v>9</v>
      </c>
      <c r="T261">
        <v>0.1</v>
      </c>
      <c r="U261">
        <v>380</v>
      </c>
      <c r="V261">
        <v>1.3</v>
      </c>
      <c r="W261">
        <v>0.5</v>
      </c>
      <c r="X261">
        <v>6</v>
      </c>
      <c r="Y261">
        <v>40.4</v>
      </c>
    </row>
    <row r="262" spans="1:25" hidden="1" x14ac:dyDescent="0.25">
      <c r="A262" t="s">
        <v>1031</v>
      </c>
      <c r="B262" t="s">
        <v>1032</v>
      </c>
      <c r="C262" s="1" t="str">
        <f t="shared" si="43"/>
        <v>21:0395</v>
      </c>
      <c r="D262" s="1" t="str">
        <f t="shared" si="40"/>
        <v>21:0132</v>
      </c>
      <c r="E262" t="s">
        <v>1033</v>
      </c>
      <c r="F262" t="s">
        <v>1034</v>
      </c>
      <c r="H262">
        <v>47.887170099999999</v>
      </c>
      <c r="I262">
        <v>-84.428564699999995</v>
      </c>
      <c r="J262" s="1" t="str">
        <f t="shared" si="41"/>
        <v>NGR lake sediment grab sample</v>
      </c>
      <c r="K262" s="1" t="str">
        <f t="shared" si="42"/>
        <v>&lt;177 micron (NGR)</v>
      </c>
      <c r="L262">
        <v>15</v>
      </c>
      <c r="M262" t="s">
        <v>49</v>
      </c>
      <c r="N262">
        <v>261</v>
      </c>
      <c r="O262">
        <v>144</v>
      </c>
      <c r="P262">
        <v>64</v>
      </c>
      <c r="Q262">
        <v>2</v>
      </c>
      <c r="R262">
        <v>17</v>
      </c>
      <c r="S262">
        <v>8</v>
      </c>
      <c r="T262">
        <v>0.1</v>
      </c>
      <c r="U262">
        <v>85</v>
      </c>
      <c r="V262">
        <v>0.4</v>
      </c>
      <c r="W262">
        <v>0.5</v>
      </c>
      <c r="X262">
        <v>4</v>
      </c>
      <c r="Y262">
        <v>41.8</v>
      </c>
    </row>
    <row r="263" spans="1:25" hidden="1" x14ac:dyDescent="0.25">
      <c r="A263" t="s">
        <v>1035</v>
      </c>
      <c r="B263" t="s">
        <v>1036</v>
      </c>
      <c r="C263" s="1" t="str">
        <f t="shared" si="43"/>
        <v>21:0395</v>
      </c>
      <c r="D263" s="1" t="str">
        <f t="shared" si="40"/>
        <v>21:0132</v>
      </c>
      <c r="E263" t="s">
        <v>1021</v>
      </c>
      <c r="F263" t="s">
        <v>1037</v>
      </c>
      <c r="H263">
        <v>47.893835099999997</v>
      </c>
      <c r="I263">
        <v>-84.436890899999995</v>
      </c>
      <c r="J263" s="1" t="str">
        <f t="shared" si="41"/>
        <v>NGR lake sediment grab sample</v>
      </c>
      <c r="K263" s="1" t="str">
        <f t="shared" si="42"/>
        <v>&lt;177 micron (NGR)</v>
      </c>
      <c r="L263">
        <v>15</v>
      </c>
      <c r="M263" t="s">
        <v>57</v>
      </c>
      <c r="N263">
        <v>262</v>
      </c>
      <c r="O263">
        <v>118</v>
      </c>
      <c r="P263">
        <v>62</v>
      </c>
      <c r="Q263">
        <v>2</v>
      </c>
      <c r="R263">
        <v>14</v>
      </c>
      <c r="S263">
        <v>6</v>
      </c>
      <c r="T263">
        <v>0.1</v>
      </c>
      <c r="U263">
        <v>75</v>
      </c>
      <c r="V263">
        <v>0.4</v>
      </c>
      <c r="W263">
        <v>0.5</v>
      </c>
      <c r="X263">
        <v>5</v>
      </c>
      <c r="Y263">
        <v>45.4</v>
      </c>
    </row>
    <row r="264" spans="1:25" hidden="1" x14ac:dyDescent="0.25">
      <c r="A264" t="s">
        <v>1038</v>
      </c>
      <c r="B264" t="s">
        <v>1039</v>
      </c>
      <c r="C264" s="1" t="str">
        <f t="shared" si="43"/>
        <v>21:0395</v>
      </c>
      <c r="D264" s="1" t="str">
        <f t="shared" si="40"/>
        <v>21:0132</v>
      </c>
      <c r="E264" t="s">
        <v>1021</v>
      </c>
      <c r="F264" t="s">
        <v>1040</v>
      </c>
      <c r="H264">
        <v>47.893835099999997</v>
      </c>
      <c r="I264">
        <v>-84.436890899999995</v>
      </c>
      <c r="J264" s="1" t="str">
        <f t="shared" si="41"/>
        <v>NGR lake sediment grab sample</v>
      </c>
      <c r="K264" s="1" t="str">
        <f t="shared" si="42"/>
        <v>&lt;177 micron (NGR)</v>
      </c>
      <c r="L264">
        <v>15</v>
      </c>
      <c r="M264" t="s">
        <v>53</v>
      </c>
      <c r="N264">
        <v>263</v>
      </c>
      <c r="O264">
        <v>124</v>
      </c>
      <c r="P264">
        <v>58</v>
      </c>
      <c r="Q264">
        <v>2</v>
      </c>
      <c r="R264">
        <v>15</v>
      </c>
      <c r="S264">
        <v>6</v>
      </c>
      <c r="T264">
        <v>0.1</v>
      </c>
      <c r="U264">
        <v>75</v>
      </c>
      <c r="V264">
        <v>0.35</v>
      </c>
      <c r="W264">
        <v>0.5</v>
      </c>
      <c r="X264">
        <v>4</v>
      </c>
      <c r="Y264">
        <v>44.6</v>
      </c>
    </row>
    <row r="265" spans="1:25" hidden="1" x14ac:dyDescent="0.25">
      <c r="A265" t="s">
        <v>1041</v>
      </c>
      <c r="B265" t="s">
        <v>1042</v>
      </c>
      <c r="C265" s="1" t="str">
        <f t="shared" si="43"/>
        <v>21:0395</v>
      </c>
      <c r="D265" s="1" t="str">
        <f t="shared" si="40"/>
        <v>21:0132</v>
      </c>
      <c r="E265" t="s">
        <v>1043</v>
      </c>
      <c r="F265" t="s">
        <v>1044</v>
      </c>
      <c r="H265">
        <v>47.911650399999999</v>
      </c>
      <c r="I265">
        <v>-84.451375200000001</v>
      </c>
      <c r="J265" s="1" t="str">
        <f t="shared" si="41"/>
        <v>NGR lake sediment grab sample</v>
      </c>
      <c r="K265" s="1" t="str">
        <f t="shared" si="42"/>
        <v>&lt;177 micron (NGR)</v>
      </c>
      <c r="L265">
        <v>15</v>
      </c>
      <c r="M265" t="s">
        <v>44</v>
      </c>
      <c r="N265">
        <v>264</v>
      </c>
      <c r="O265">
        <v>126</v>
      </c>
      <c r="P265">
        <v>34</v>
      </c>
      <c r="Q265">
        <v>2</v>
      </c>
      <c r="R265">
        <v>13</v>
      </c>
      <c r="S265">
        <v>5</v>
      </c>
      <c r="T265">
        <v>0.1</v>
      </c>
      <c r="U265">
        <v>40</v>
      </c>
      <c r="V265">
        <v>0.4</v>
      </c>
      <c r="W265">
        <v>0.5</v>
      </c>
      <c r="X265">
        <v>1</v>
      </c>
      <c r="Y265">
        <v>42.6</v>
      </c>
    </row>
    <row r="266" spans="1:25" hidden="1" x14ac:dyDescent="0.25">
      <c r="A266" t="s">
        <v>1045</v>
      </c>
      <c r="B266" t="s">
        <v>1046</v>
      </c>
      <c r="C266" s="1" t="str">
        <f t="shared" si="43"/>
        <v>21:0395</v>
      </c>
      <c r="D266" s="1" t="str">
        <f t="shared" si="40"/>
        <v>21:0132</v>
      </c>
      <c r="E266" t="s">
        <v>1047</v>
      </c>
      <c r="F266" t="s">
        <v>1048</v>
      </c>
      <c r="H266">
        <v>47.903191200000002</v>
      </c>
      <c r="I266">
        <v>-84.502908099999999</v>
      </c>
      <c r="J266" s="1" t="str">
        <f t="shared" si="41"/>
        <v>NGR lake sediment grab sample</v>
      </c>
      <c r="K266" s="1" t="str">
        <f t="shared" si="42"/>
        <v>&lt;177 micron (NGR)</v>
      </c>
      <c r="L266">
        <v>15</v>
      </c>
      <c r="M266" t="s">
        <v>62</v>
      </c>
      <c r="N266">
        <v>265</v>
      </c>
      <c r="O266">
        <v>106</v>
      </c>
      <c r="P266">
        <v>26</v>
      </c>
      <c r="Q266">
        <v>3</v>
      </c>
      <c r="R266">
        <v>7</v>
      </c>
      <c r="S266">
        <v>2</v>
      </c>
      <c r="T266">
        <v>0.1</v>
      </c>
      <c r="U266">
        <v>50</v>
      </c>
      <c r="V266">
        <v>0.3</v>
      </c>
      <c r="W266">
        <v>0.5</v>
      </c>
      <c r="X266">
        <v>1</v>
      </c>
      <c r="Y266">
        <v>44.4</v>
      </c>
    </row>
    <row r="267" spans="1:25" hidden="1" x14ac:dyDescent="0.25">
      <c r="A267" t="s">
        <v>1049</v>
      </c>
      <c r="B267" t="s">
        <v>1050</v>
      </c>
      <c r="C267" s="1" t="str">
        <f t="shared" si="43"/>
        <v>21:0395</v>
      </c>
      <c r="D267" s="1" t="str">
        <f t="shared" si="40"/>
        <v>21:0132</v>
      </c>
      <c r="E267" t="s">
        <v>1051</v>
      </c>
      <c r="F267" t="s">
        <v>1052</v>
      </c>
      <c r="H267">
        <v>47.894179200000004</v>
      </c>
      <c r="I267">
        <v>-84.520119100000002</v>
      </c>
      <c r="J267" s="1" t="str">
        <f t="shared" si="41"/>
        <v>NGR lake sediment grab sample</v>
      </c>
      <c r="K267" s="1" t="str">
        <f t="shared" si="42"/>
        <v>&lt;177 micron (NGR)</v>
      </c>
      <c r="L267">
        <v>15</v>
      </c>
      <c r="M267" t="s">
        <v>67</v>
      </c>
      <c r="N267">
        <v>266</v>
      </c>
      <c r="O267">
        <v>170</v>
      </c>
      <c r="P267">
        <v>48</v>
      </c>
      <c r="Q267">
        <v>2</v>
      </c>
      <c r="R267">
        <v>15</v>
      </c>
      <c r="S267">
        <v>10</v>
      </c>
      <c r="T267">
        <v>0.1</v>
      </c>
      <c r="U267">
        <v>670</v>
      </c>
      <c r="V267">
        <v>1.7</v>
      </c>
      <c r="W267">
        <v>0.5</v>
      </c>
      <c r="X267">
        <v>4</v>
      </c>
      <c r="Y267">
        <v>37</v>
      </c>
    </row>
    <row r="268" spans="1:25" hidden="1" x14ac:dyDescent="0.25">
      <c r="A268" t="s">
        <v>1053</v>
      </c>
      <c r="B268" t="s">
        <v>1054</v>
      </c>
      <c r="C268" s="1" t="str">
        <f t="shared" si="43"/>
        <v>21:0395</v>
      </c>
      <c r="D268" s="1" t="str">
        <f t="shared" si="40"/>
        <v>21:0132</v>
      </c>
      <c r="E268" t="s">
        <v>1055</v>
      </c>
      <c r="F268" t="s">
        <v>1056</v>
      </c>
      <c r="H268">
        <v>47.905722500000003</v>
      </c>
      <c r="I268">
        <v>-84.547268399999993</v>
      </c>
      <c r="J268" s="1" t="str">
        <f t="shared" si="41"/>
        <v>NGR lake sediment grab sample</v>
      </c>
      <c r="K268" s="1" t="str">
        <f t="shared" si="42"/>
        <v>&lt;177 micron (NGR)</v>
      </c>
      <c r="L268">
        <v>15</v>
      </c>
      <c r="M268" t="s">
        <v>72</v>
      </c>
      <c r="N268">
        <v>267</v>
      </c>
      <c r="O268">
        <v>146</v>
      </c>
      <c r="P268">
        <v>28</v>
      </c>
      <c r="Q268">
        <v>4</v>
      </c>
      <c r="R268">
        <v>10</v>
      </c>
      <c r="S268">
        <v>4</v>
      </c>
      <c r="T268">
        <v>0.1</v>
      </c>
      <c r="U268">
        <v>85</v>
      </c>
      <c r="V268">
        <v>0.5</v>
      </c>
      <c r="W268">
        <v>0.5</v>
      </c>
      <c r="X268">
        <v>1</v>
      </c>
      <c r="Y268">
        <v>47</v>
      </c>
    </row>
    <row r="269" spans="1:25" hidden="1" x14ac:dyDescent="0.25">
      <c r="A269" t="s">
        <v>1057</v>
      </c>
      <c r="B269" t="s">
        <v>1058</v>
      </c>
      <c r="C269" s="1" t="str">
        <f t="shared" si="43"/>
        <v>21:0395</v>
      </c>
      <c r="D269" s="1" t="str">
        <f t="shared" si="40"/>
        <v>21:0132</v>
      </c>
      <c r="E269" t="s">
        <v>1059</v>
      </c>
      <c r="F269" t="s">
        <v>1060</v>
      </c>
      <c r="H269">
        <v>47.900344500000003</v>
      </c>
      <c r="I269">
        <v>-84.574498000000006</v>
      </c>
      <c r="J269" s="1" t="str">
        <f t="shared" si="41"/>
        <v>NGR lake sediment grab sample</v>
      </c>
      <c r="K269" s="1" t="str">
        <f t="shared" si="42"/>
        <v>&lt;177 micron (NGR)</v>
      </c>
      <c r="L269">
        <v>15</v>
      </c>
      <c r="M269" t="s">
        <v>77</v>
      </c>
      <c r="N269">
        <v>268</v>
      </c>
      <c r="O269">
        <v>116</v>
      </c>
      <c r="P269">
        <v>34</v>
      </c>
      <c r="Q269">
        <v>3</v>
      </c>
      <c r="R269">
        <v>11</v>
      </c>
      <c r="S269">
        <v>7</v>
      </c>
      <c r="T269">
        <v>0.1</v>
      </c>
      <c r="U269">
        <v>290</v>
      </c>
      <c r="V269">
        <v>1.2</v>
      </c>
      <c r="W269">
        <v>0.5</v>
      </c>
      <c r="X269">
        <v>3</v>
      </c>
      <c r="Y269">
        <v>52.8</v>
      </c>
    </row>
    <row r="270" spans="1:25" hidden="1" x14ac:dyDescent="0.25">
      <c r="A270" t="s">
        <v>1061</v>
      </c>
      <c r="B270" t="s">
        <v>1062</v>
      </c>
      <c r="C270" s="1" t="str">
        <f t="shared" si="43"/>
        <v>21:0395</v>
      </c>
      <c r="D270" s="1" t="str">
        <f t="shared" si="40"/>
        <v>21:0132</v>
      </c>
      <c r="E270" t="s">
        <v>1063</v>
      </c>
      <c r="F270" t="s">
        <v>1064</v>
      </c>
      <c r="H270">
        <v>47.877361499999999</v>
      </c>
      <c r="I270">
        <v>-84.578259799999998</v>
      </c>
      <c r="J270" s="1" t="str">
        <f t="shared" si="41"/>
        <v>NGR lake sediment grab sample</v>
      </c>
      <c r="K270" s="1" t="str">
        <f t="shared" si="42"/>
        <v>&lt;177 micron (NGR)</v>
      </c>
      <c r="L270">
        <v>15</v>
      </c>
      <c r="M270" t="s">
        <v>82</v>
      </c>
      <c r="N270">
        <v>269</v>
      </c>
      <c r="O270">
        <v>102</v>
      </c>
      <c r="P270">
        <v>16</v>
      </c>
      <c r="Q270">
        <v>2</v>
      </c>
      <c r="R270">
        <v>16</v>
      </c>
      <c r="S270">
        <v>8</v>
      </c>
      <c r="T270">
        <v>0.1</v>
      </c>
      <c r="U270">
        <v>320</v>
      </c>
      <c r="V270">
        <v>1.3</v>
      </c>
      <c r="W270">
        <v>0.5</v>
      </c>
      <c r="X270">
        <v>1</v>
      </c>
      <c r="Y270">
        <v>6.8</v>
      </c>
    </row>
    <row r="271" spans="1:25" hidden="1" x14ac:dyDescent="0.25">
      <c r="A271" t="s">
        <v>1065</v>
      </c>
      <c r="B271" t="s">
        <v>1066</v>
      </c>
      <c r="C271" s="1" t="str">
        <f t="shared" si="43"/>
        <v>21:0395</v>
      </c>
      <c r="D271" s="1" t="str">
        <f t="shared" si="40"/>
        <v>21:0132</v>
      </c>
      <c r="E271" t="s">
        <v>1067</v>
      </c>
      <c r="F271" t="s">
        <v>1068</v>
      </c>
      <c r="H271">
        <v>47.902725199999999</v>
      </c>
      <c r="I271">
        <v>-84.606461600000003</v>
      </c>
      <c r="J271" s="1" t="str">
        <f t="shared" si="41"/>
        <v>NGR lake sediment grab sample</v>
      </c>
      <c r="K271" s="1" t="str">
        <f t="shared" si="42"/>
        <v>&lt;177 micron (NGR)</v>
      </c>
      <c r="L271">
        <v>15</v>
      </c>
      <c r="M271" t="s">
        <v>87</v>
      </c>
      <c r="N271">
        <v>270</v>
      </c>
      <c r="O271">
        <v>130</v>
      </c>
      <c r="P271">
        <v>38</v>
      </c>
      <c r="Q271">
        <v>3</v>
      </c>
      <c r="R271">
        <v>11</v>
      </c>
      <c r="S271">
        <v>4</v>
      </c>
      <c r="T271">
        <v>0.1</v>
      </c>
      <c r="U271">
        <v>175</v>
      </c>
      <c r="V271">
        <v>0.85</v>
      </c>
      <c r="W271">
        <v>0.5</v>
      </c>
      <c r="X271">
        <v>2</v>
      </c>
      <c r="Y271">
        <v>55.4</v>
      </c>
    </row>
    <row r="272" spans="1:25" hidden="1" x14ac:dyDescent="0.25">
      <c r="A272" t="s">
        <v>1069</v>
      </c>
      <c r="B272" t="s">
        <v>1070</v>
      </c>
      <c r="C272" s="1" t="str">
        <f t="shared" si="43"/>
        <v>21:0395</v>
      </c>
      <c r="D272" s="1" t="str">
        <f t="shared" si="40"/>
        <v>21:0132</v>
      </c>
      <c r="E272" t="s">
        <v>1071</v>
      </c>
      <c r="F272" t="s">
        <v>1072</v>
      </c>
      <c r="H272">
        <v>47.869219000000001</v>
      </c>
      <c r="I272">
        <v>-84.621752700000002</v>
      </c>
      <c r="J272" s="1" t="str">
        <f t="shared" si="41"/>
        <v>NGR lake sediment grab sample</v>
      </c>
      <c r="K272" s="1" t="str">
        <f t="shared" si="42"/>
        <v>&lt;177 micron (NGR)</v>
      </c>
      <c r="L272">
        <v>15</v>
      </c>
      <c r="M272" t="s">
        <v>92</v>
      </c>
      <c r="N272">
        <v>271</v>
      </c>
      <c r="O272">
        <v>94</v>
      </c>
      <c r="P272">
        <v>30</v>
      </c>
      <c r="Q272">
        <v>4</v>
      </c>
      <c r="R272">
        <v>17</v>
      </c>
      <c r="S272">
        <v>4</v>
      </c>
      <c r="T272">
        <v>0.1</v>
      </c>
      <c r="U272">
        <v>45</v>
      </c>
      <c r="V272">
        <v>0.3</v>
      </c>
      <c r="W272">
        <v>0.5</v>
      </c>
      <c r="X272">
        <v>1</v>
      </c>
      <c r="Y272">
        <v>40</v>
      </c>
    </row>
    <row r="273" spans="1:25" hidden="1" x14ac:dyDescent="0.25">
      <c r="A273" t="s">
        <v>1073</v>
      </c>
      <c r="B273" t="s">
        <v>1074</v>
      </c>
      <c r="C273" s="1" t="str">
        <f t="shared" si="43"/>
        <v>21:0395</v>
      </c>
      <c r="D273" s="1" t="str">
        <f t="shared" si="40"/>
        <v>21:0132</v>
      </c>
      <c r="E273" t="s">
        <v>1075</v>
      </c>
      <c r="F273" t="s">
        <v>1076</v>
      </c>
      <c r="H273">
        <v>47.886468299999997</v>
      </c>
      <c r="I273">
        <v>-84.668665200000007</v>
      </c>
      <c r="J273" s="1" t="str">
        <f t="shared" si="41"/>
        <v>NGR lake sediment grab sample</v>
      </c>
      <c r="K273" s="1" t="str">
        <f t="shared" si="42"/>
        <v>&lt;177 micron (NGR)</v>
      </c>
      <c r="L273">
        <v>15</v>
      </c>
      <c r="M273" t="s">
        <v>97</v>
      </c>
      <c r="N273">
        <v>272</v>
      </c>
      <c r="O273">
        <v>98</v>
      </c>
      <c r="P273">
        <v>100</v>
      </c>
      <c r="Q273">
        <v>2</v>
      </c>
      <c r="R273">
        <v>30</v>
      </c>
      <c r="S273">
        <v>3</v>
      </c>
      <c r="T273">
        <v>0.1</v>
      </c>
      <c r="U273">
        <v>80</v>
      </c>
      <c r="V273">
        <v>1.2</v>
      </c>
      <c r="W273">
        <v>0.5</v>
      </c>
      <c r="X273">
        <v>9</v>
      </c>
      <c r="Y273">
        <v>63.2</v>
      </c>
    </row>
    <row r="274" spans="1:25" hidden="1" x14ac:dyDescent="0.25">
      <c r="A274" t="s">
        <v>1077</v>
      </c>
      <c r="B274" t="s">
        <v>1078</v>
      </c>
      <c r="C274" s="1" t="str">
        <f t="shared" si="43"/>
        <v>21:0395</v>
      </c>
      <c r="D274" s="1" t="str">
        <f t="shared" si="40"/>
        <v>21:0132</v>
      </c>
      <c r="E274" t="s">
        <v>1079</v>
      </c>
      <c r="F274" t="s">
        <v>1080</v>
      </c>
      <c r="H274">
        <v>47.909307599999998</v>
      </c>
      <c r="I274">
        <v>-84.6928123</v>
      </c>
      <c r="J274" s="1" t="str">
        <f t="shared" si="41"/>
        <v>NGR lake sediment grab sample</v>
      </c>
      <c r="K274" s="1" t="str">
        <f t="shared" si="42"/>
        <v>&lt;177 micron (NGR)</v>
      </c>
      <c r="L274">
        <v>15</v>
      </c>
      <c r="M274" t="s">
        <v>107</v>
      </c>
      <c r="N274">
        <v>273</v>
      </c>
      <c r="O274">
        <v>64</v>
      </c>
      <c r="P274">
        <v>20</v>
      </c>
      <c r="Q274">
        <v>6</v>
      </c>
      <c r="R274">
        <v>14</v>
      </c>
      <c r="S274">
        <v>6</v>
      </c>
      <c r="T274">
        <v>0.1</v>
      </c>
      <c r="U274">
        <v>320</v>
      </c>
      <c r="V274">
        <v>1.2</v>
      </c>
      <c r="W274">
        <v>3</v>
      </c>
      <c r="X274">
        <v>1</v>
      </c>
      <c r="Y274">
        <v>5.8</v>
      </c>
    </row>
    <row r="275" spans="1:25" hidden="1" x14ac:dyDescent="0.25">
      <c r="A275" t="s">
        <v>1081</v>
      </c>
      <c r="B275" t="s">
        <v>1082</v>
      </c>
      <c r="C275" s="1" t="str">
        <f t="shared" si="43"/>
        <v>21:0395</v>
      </c>
      <c r="D275" s="1" t="str">
        <f>HYPERLINK("http://geochem.nrcan.gc.ca/cdogs/content/svy/svy_e.htm", "")</f>
        <v/>
      </c>
      <c r="G275" s="1" t="str">
        <f>HYPERLINK("http://geochem.nrcan.gc.ca/cdogs/content/cr_/cr_00022_e.htm", "22")</f>
        <v>22</v>
      </c>
      <c r="J275" t="s">
        <v>100</v>
      </c>
      <c r="K275" t="s">
        <v>101</v>
      </c>
      <c r="L275">
        <v>15</v>
      </c>
      <c r="M275" t="s">
        <v>102</v>
      </c>
      <c r="N275">
        <v>274</v>
      </c>
      <c r="O275">
        <v>84</v>
      </c>
      <c r="P275">
        <v>20</v>
      </c>
      <c r="Q275">
        <v>15</v>
      </c>
      <c r="R275">
        <v>9</v>
      </c>
      <c r="S275">
        <v>5</v>
      </c>
      <c r="T275">
        <v>0.1</v>
      </c>
      <c r="U275">
        <v>910</v>
      </c>
      <c r="V275">
        <v>1.5</v>
      </c>
      <c r="W275">
        <v>15</v>
      </c>
      <c r="X275">
        <v>6</v>
      </c>
      <c r="Y275">
        <v>20.8</v>
      </c>
    </row>
    <row r="276" spans="1:25" hidden="1" x14ac:dyDescent="0.25">
      <c r="A276" t="s">
        <v>1083</v>
      </c>
      <c r="B276" t="s">
        <v>1084</v>
      </c>
      <c r="C276" s="1" t="str">
        <f t="shared" si="43"/>
        <v>21:0395</v>
      </c>
      <c r="D276" s="1" t="str">
        <f t="shared" ref="D276:D297" si="44">HYPERLINK("http://geochem.nrcan.gc.ca/cdogs/content/svy/svy210132_e.htm", "21:0132")</f>
        <v>21:0132</v>
      </c>
      <c r="E276" t="s">
        <v>1085</v>
      </c>
      <c r="F276" t="s">
        <v>1086</v>
      </c>
      <c r="H276">
        <v>47.931804700000001</v>
      </c>
      <c r="I276">
        <v>-84.723100599999995</v>
      </c>
      <c r="J276" s="1" t="str">
        <f t="shared" ref="J276:J297" si="45">HYPERLINK("http://geochem.nrcan.gc.ca/cdogs/content/kwd/kwd020027_e.htm", "NGR lake sediment grab sample")</f>
        <v>NGR lake sediment grab sample</v>
      </c>
      <c r="K276" s="1" t="str">
        <f t="shared" ref="K276:K297" si="46">HYPERLINK("http://geochem.nrcan.gc.ca/cdogs/content/kwd/kwd080006_e.htm", "&lt;177 micron (NGR)")</f>
        <v>&lt;177 micron (NGR)</v>
      </c>
      <c r="L276">
        <v>15</v>
      </c>
      <c r="M276" t="s">
        <v>112</v>
      </c>
      <c r="N276">
        <v>275</v>
      </c>
      <c r="O276">
        <v>146</v>
      </c>
      <c r="P276">
        <v>50</v>
      </c>
      <c r="Q276">
        <v>4</v>
      </c>
      <c r="R276">
        <v>22</v>
      </c>
      <c r="S276">
        <v>6</v>
      </c>
      <c r="T276">
        <v>0.1</v>
      </c>
      <c r="U276">
        <v>575</v>
      </c>
      <c r="V276">
        <v>0.9</v>
      </c>
      <c r="W276">
        <v>1</v>
      </c>
      <c r="X276">
        <v>5</v>
      </c>
      <c r="Y276">
        <v>47.4</v>
      </c>
    </row>
    <row r="277" spans="1:25" hidden="1" x14ac:dyDescent="0.25">
      <c r="A277" t="s">
        <v>1087</v>
      </c>
      <c r="B277" t="s">
        <v>1088</v>
      </c>
      <c r="C277" s="1" t="str">
        <f t="shared" si="43"/>
        <v>21:0395</v>
      </c>
      <c r="D277" s="1" t="str">
        <f t="shared" si="44"/>
        <v>21:0132</v>
      </c>
      <c r="E277" t="s">
        <v>1089</v>
      </c>
      <c r="F277" t="s">
        <v>1090</v>
      </c>
      <c r="H277">
        <v>47.865915299999998</v>
      </c>
      <c r="I277">
        <v>-84.767240599999994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15</v>
      </c>
      <c r="M277" t="s">
        <v>117</v>
      </c>
      <c r="N277">
        <v>276</v>
      </c>
      <c r="O277">
        <v>32</v>
      </c>
      <c r="P277">
        <v>6</v>
      </c>
      <c r="Q277">
        <v>2</v>
      </c>
      <c r="R277">
        <v>4</v>
      </c>
      <c r="S277">
        <v>3</v>
      </c>
      <c r="T277">
        <v>0.1</v>
      </c>
      <c r="U277">
        <v>75</v>
      </c>
      <c r="V277">
        <v>0.5</v>
      </c>
      <c r="W277">
        <v>2</v>
      </c>
      <c r="X277">
        <v>1</v>
      </c>
      <c r="Y277">
        <v>22.8</v>
      </c>
    </row>
    <row r="278" spans="1:25" hidden="1" x14ac:dyDescent="0.25">
      <c r="A278" t="s">
        <v>1091</v>
      </c>
      <c r="B278" t="s">
        <v>1092</v>
      </c>
      <c r="C278" s="1" t="str">
        <f t="shared" si="43"/>
        <v>21:0395</v>
      </c>
      <c r="D278" s="1" t="str">
        <f t="shared" si="44"/>
        <v>21:0132</v>
      </c>
      <c r="E278" t="s">
        <v>1093</v>
      </c>
      <c r="F278" t="s">
        <v>1094</v>
      </c>
      <c r="H278">
        <v>47.8195446</v>
      </c>
      <c r="I278">
        <v>-84.803431200000006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15</v>
      </c>
      <c r="M278" t="s">
        <v>122</v>
      </c>
      <c r="N278">
        <v>277</v>
      </c>
      <c r="O278">
        <v>118</v>
      </c>
      <c r="P278">
        <v>20</v>
      </c>
      <c r="Q278">
        <v>7</v>
      </c>
      <c r="R278">
        <v>15</v>
      </c>
      <c r="S278">
        <v>6</v>
      </c>
      <c r="T278">
        <v>0.1</v>
      </c>
      <c r="U278">
        <v>290</v>
      </c>
      <c r="V278">
        <v>1.1000000000000001</v>
      </c>
      <c r="W278">
        <v>2</v>
      </c>
      <c r="X278">
        <v>2</v>
      </c>
      <c r="Y278">
        <v>22</v>
      </c>
    </row>
    <row r="279" spans="1:25" hidden="1" x14ac:dyDescent="0.25">
      <c r="A279" t="s">
        <v>1095</v>
      </c>
      <c r="B279" t="s">
        <v>1096</v>
      </c>
      <c r="C279" s="1" t="str">
        <f t="shared" si="43"/>
        <v>21:0395</v>
      </c>
      <c r="D279" s="1" t="str">
        <f t="shared" si="44"/>
        <v>21:0132</v>
      </c>
      <c r="E279" t="s">
        <v>1097</v>
      </c>
      <c r="F279" t="s">
        <v>1098</v>
      </c>
      <c r="H279">
        <v>47.709674800000002</v>
      </c>
      <c r="I279">
        <v>-84.741263000000004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16</v>
      </c>
      <c r="M279" t="s">
        <v>29</v>
      </c>
      <c r="N279">
        <v>278</v>
      </c>
      <c r="O279">
        <v>126</v>
      </c>
      <c r="P279">
        <v>44</v>
      </c>
      <c r="Q279">
        <v>1</v>
      </c>
      <c r="R279">
        <v>15</v>
      </c>
      <c r="S279">
        <v>6</v>
      </c>
      <c r="T279">
        <v>0.1</v>
      </c>
      <c r="U279">
        <v>90</v>
      </c>
      <c r="V279">
        <v>0.5</v>
      </c>
      <c r="W279">
        <v>0.5</v>
      </c>
      <c r="X279">
        <v>2</v>
      </c>
      <c r="Y279">
        <v>66.8</v>
      </c>
    </row>
    <row r="280" spans="1:25" hidden="1" x14ac:dyDescent="0.25">
      <c r="A280" t="s">
        <v>1099</v>
      </c>
      <c r="B280" t="s">
        <v>1100</v>
      </c>
      <c r="C280" s="1" t="str">
        <f t="shared" si="43"/>
        <v>21:0395</v>
      </c>
      <c r="D280" s="1" t="str">
        <f t="shared" si="44"/>
        <v>21:0132</v>
      </c>
      <c r="E280" t="s">
        <v>1101</v>
      </c>
      <c r="F280" t="s">
        <v>1102</v>
      </c>
      <c r="H280">
        <v>47.808667200000002</v>
      </c>
      <c r="I280">
        <v>-84.760213199999995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16</v>
      </c>
      <c r="M280" t="s">
        <v>34</v>
      </c>
      <c r="N280">
        <v>279</v>
      </c>
      <c r="O280">
        <v>130</v>
      </c>
      <c r="P280">
        <v>28</v>
      </c>
      <c r="Q280">
        <v>6</v>
      </c>
      <c r="R280">
        <v>9</v>
      </c>
      <c r="S280">
        <v>7</v>
      </c>
      <c r="T280">
        <v>0.1</v>
      </c>
      <c r="U280">
        <v>530</v>
      </c>
      <c r="V280">
        <v>1.2</v>
      </c>
      <c r="W280">
        <v>0.5</v>
      </c>
      <c r="X280">
        <v>3</v>
      </c>
      <c r="Y280">
        <v>40</v>
      </c>
    </row>
    <row r="281" spans="1:25" hidden="1" x14ac:dyDescent="0.25">
      <c r="A281" t="s">
        <v>1103</v>
      </c>
      <c r="B281" t="s">
        <v>1104</v>
      </c>
      <c r="C281" s="1" t="str">
        <f t="shared" si="43"/>
        <v>21:0395</v>
      </c>
      <c r="D281" s="1" t="str">
        <f t="shared" si="44"/>
        <v>21:0132</v>
      </c>
      <c r="E281" t="s">
        <v>1105</v>
      </c>
      <c r="F281" t="s">
        <v>1106</v>
      </c>
      <c r="H281">
        <v>47.7895726</v>
      </c>
      <c r="I281">
        <v>-84.799247399999999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16</v>
      </c>
      <c r="M281" t="s">
        <v>39</v>
      </c>
      <c r="N281">
        <v>280</v>
      </c>
      <c r="O281">
        <v>84</v>
      </c>
      <c r="P281">
        <v>24</v>
      </c>
      <c r="Q281">
        <v>5</v>
      </c>
      <c r="R281">
        <v>12</v>
      </c>
      <c r="S281">
        <v>4</v>
      </c>
      <c r="T281">
        <v>0.1</v>
      </c>
      <c r="U281">
        <v>70</v>
      </c>
      <c r="V281">
        <v>0.3</v>
      </c>
      <c r="W281">
        <v>0.5</v>
      </c>
      <c r="X281">
        <v>2</v>
      </c>
      <c r="Y281">
        <v>47</v>
      </c>
    </row>
    <row r="282" spans="1:25" hidden="1" x14ac:dyDescent="0.25">
      <c r="A282" t="s">
        <v>1107</v>
      </c>
      <c r="B282" t="s">
        <v>1108</v>
      </c>
      <c r="C282" s="1" t="str">
        <f t="shared" si="43"/>
        <v>21:0395</v>
      </c>
      <c r="D282" s="1" t="str">
        <f t="shared" si="44"/>
        <v>21:0132</v>
      </c>
      <c r="E282" t="s">
        <v>1109</v>
      </c>
      <c r="F282" t="s">
        <v>1110</v>
      </c>
      <c r="H282">
        <v>47.7524783</v>
      </c>
      <c r="I282">
        <v>-84.790632299999999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16</v>
      </c>
      <c r="M282" t="s">
        <v>44</v>
      </c>
      <c r="N282">
        <v>281</v>
      </c>
      <c r="O282">
        <v>120</v>
      </c>
      <c r="P282">
        <v>24</v>
      </c>
      <c r="Q282">
        <v>4</v>
      </c>
      <c r="R282">
        <v>10</v>
      </c>
      <c r="S282">
        <v>7</v>
      </c>
      <c r="T282">
        <v>0.1</v>
      </c>
      <c r="U282">
        <v>215</v>
      </c>
      <c r="V282">
        <v>0.75</v>
      </c>
      <c r="W282">
        <v>0.5</v>
      </c>
      <c r="X282">
        <v>1</v>
      </c>
      <c r="Y282">
        <v>21.8</v>
      </c>
    </row>
    <row r="283" spans="1:25" hidden="1" x14ac:dyDescent="0.25">
      <c r="A283" t="s">
        <v>1111</v>
      </c>
      <c r="B283" t="s">
        <v>1112</v>
      </c>
      <c r="C283" s="1" t="str">
        <f t="shared" si="43"/>
        <v>21:0395</v>
      </c>
      <c r="D283" s="1" t="str">
        <f t="shared" si="44"/>
        <v>21:0132</v>
      </c>
      <c r="E283" t="s">
        <v>1113</v>
      </c>
      <c r="F283" t="s">
        <v>1114</v>
      </c>
      <c r="H283">
        <v>47.749692799999998</v>
      </c>
      <c r="I283">
        <v>-84.751472100000001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16</v>
      </c>
      <c r="M283" t="s">
        <v>62</v>
      </c>
      <c r="N283">
        <v>282</v>
      </c>
      <c r="O283">
        <v>112</v>
      </c>
      <c r="P283">
        <v>50</v>
      </c>
      <c r="Q283">
        <v>4</v>
      </c>
      <c r="R283">
        <v>11</v>
      </c>
      <c r="S283">
        <v>7</v>
      </c>
      <c r="T283">
        <v>0.1</v>
      </c>
      <c r="U283">
        <v>215</v>
      </c>
      <c r="V283">
        <v>0.75</v>
      </c>
      <c r="W283">
        <v>0.5</v>
      </c>
      <c r="X283">
        <v>1</v>
      </c>
      <c r="Y283">
        <v>45.6</v>
      </c>
    </row>
    <row r="284" spans="1:25" hidden="1" x14ac:dyDescent="0.25">
      <c r="A284" t="s">
        <v>1115</v>
      </c>
      <c r="B284" t="s">
        <v>1116</v>
      </c>
      <c r="C284" s="1" t="str">
        <f t="shared" si="43"/>
        <v>21:0395</v>
      </c>
      <c r="D284" s="1" t="str">
        <f t="shared" si="44"/>
        <v>21:0132</v>
      </c>
      <c r="E284" t="s">
        <v>1117</v>
      </c>
      <c r="F284" t="s">
        <v>1118</v>
      </c>
      <c r="H284">
        <v>47.734886000000003</v>
      </c>
      <c r="I284">
        <v>-84.736597799999998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16</v>
      </c>
      <c r="M284" t="s">
        <v>49</v>
      </c>
      <c r="N284">
        <v>283</v>
      </c>
      <c r="O284">
        <v>138</v>
      </c>
      <c r="P284">
        <v>26</v>
      </c>
      <c r="Q284">
        <v>2</v>
      </c>
      <c r="R284">
        <v>9</v>
      </c>
      <c r="S284">
        <v>6</v>
      </c>
      <c r="T284">
        <v>0.1</v>
      </c>
      <c r="U284">
        <v>345</v>
      </c>
      <c r="V284">
        <v>0.55000000000000004</v>
      </c>
      <c r="W284">
        <v>0.5</v>
      </c>
      <c r="X284">
        <v>1</v>
      </c>
      <c r="Y284">
        <v>33.5</v>
      </c>
    </row>
    <row r="285" spans="1:25" hidden="1" x14ac:dyDescent="0.25">
      <c r="A285" t="s">
        <v>1119</v>
      </c>
      <c r="B285" t="s">
        <v>1120</v>
      </c>
      <c r="C285" s="1" t="str">
        <f t="shared" si="43"/>
        <v>21:0395</v>
      </c>
      <c r="D285" s="1" t="str">
        <f t="shared" si="44"/>
        <v>21:0132</v>
      </c>
      <c r="E285" t="s">
        <v>1097</v>
      </c>
      <c r="F285" t="s">
        <v>1121</v>
      </c>
      <c r="H285">
        <v>47.709674800000002</v>
      </c>
      <c r="I285">
        <v>-84.741263000000004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16</v>
      </c>
      <c r="M285" t="s">
        <v>53</v>
      </c>
      <c r="N285">
        <v>284</v>
      </c>
      <c r="O285">
        <v>136</v>
      </c>
      <c r="P285">
        <v>46</v>
      </c>
      <c r="Q285">
        <v>1</v>
      </c>
      <c r="R285">
        <v>13</v>
      </c>
      <c r="S285">
        <v>6</v>
      </c>
      <c r="T285">
        <v>0.1</v>
      </c>
      <c r="U285">
        <v>75</v>
      </c>
      <c r="V285">
        <v>0.55000000000000004</v>
      </c>
      <c r="W285">
        <v>0.5</v>
      </c>
      <c r="X285">
        <v>2</v>
      </c>
      <c r="Y285">
        <v>59.8</v>
      </c>
    </row>
    <row r="286" spans="1:25" hidden="1" x14ac:dyDescent="0.25">
      <c r="A286" t="s">
        <v>1122</v>
      </c>
      <c r="B286" t="s">
        <v>1123</v>
      </c>
      <c r="C286" s="1" t="str">
        <f t="shared" si="43"/>
        <v>21:0395</v>
      </c>
      <c r="D286" s="1" t="str">
        <f t="shared" si="44"/>
        <v>21:0132</v>
      </c>
      <c r="E286" t="s">
        <v>1097</v>
      </c>
      <c r="F286" t="s">
        <v>1124</v>
      </c>
      <c r="H286">
        <v>47.709674800000002</v>
      </c>
      <c r="I286">
        <v>-84.741263000000004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16</v>
      </c>
      <c r="M286" t="s">
        <v>57</v>
      </c>
      <c r="N286">
        <v>285</v>
      </c>
      <c r="O286">
        <v>118</v>
      </c>
      <c r="P286">
        <v>42</v>
      </c>
      <c r="Q286">
        <v>1</v>
      </c>
      <c r="R286">
        <v>14</v>
      </c>
      <c r="S286">
        <v>5</v>
      </c>
      <c r="T286">
        <v>0.1</v>
      </c>
      <c r="U286">
        <v>85</v>
      </c>
      <c r="V286">
        <v>0.5</v>
      </c>
      <c r="W286">
        <v>0.5</v>
      </c>
      <c r="X286">
        <v>3</v>
      </c>
      <c r="Y286">
        <v>65.599999999999994</v>
      </c>
    </row>
    <row r="287" spans="1:25" hidden="1" x14ac:dyDescent="0.25">
      <c r="A287" t="s">
        <v>1125</v>
      </c>
      <c r="B287" t="s">
        <v>1126</v>
      </c>
      <c r="C287" s="1" t="str">
        <f t="shared" si="43"/>
        <v>21:0395</v>
      </c>
      <c r="D287" s="1" t="str">
        <f t="shared" si="44"/>
        <v>21:0132</v>
      </c>
      <c r="E287" t="s">
        <v>1127</v>
      </c>
      <c r="F287" t="s">
        <v>1128</v>
      </c>
      <c r="H287">
        <v>47.684211699999999</v>
      </c>
      <c r="I287">
        <v>-84.743202400000001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16</v>
      </c>
      <c r="M287" t="s">
        <v>67</v>
      </c>
      <c r="N287">
        <v>286</v>
      </c>
      <c r="O287">
        <v>66</v>
      </c>
      <c r="P287">
        <v>34</v>
      </c>
      <c r="Q287">
        <v>2</v>
      </c>
      <c r="R287">
        <v>12</v>
      </c>
      <c r="S287">
        <v>4</v>
      </c>
      <c r="T287">
        <v>0.1</v>
      </c>
      <c r="U287">
        <v>40</v>
      </c>
      <c r="V287">
        <v>0.3</v>
      </c>
      <c r="W287">
        <v>0.5</v>
      </c>
      <c r="X287">
        <v>1</v>
      </c>
      <c r="Y287">
        <v>46.4</v>
      </c>
    </row>
    <row r="288" spans="1:25" hidden="1" x14ac:dyDescent="0.25">
      <c r="A288" t="s">
        <v>1129</v>
      </c>
      <c r="B288" t="s">
        <v>1130</v>
      </c>
      <c r="C288" s="1" t="str">
        <f t="shared" si="43"/>
        <v>21:0395</v>
      </c>
      <c r="D288" s="1" t="str">
        <f t="shared" si="44"/>
        <v>21:0132</v>
      </c>
      <c r="E288" t="s">
        <v>1131</v>
      </c>
      <c r="F288" t="s">
        <v>1132</v>
      </c>
      <c r="H288">
        <v>47.664647899999999</v>
      </c>
      <c r="I288">
        <v>-84.720842599999997</v>
      </c>
      <c r="J288" s="1" t="str">
        <f t="shared" si="45"/>
        <v>NGR lake sediment grab sample</v>
      </c>
      <c r="K288" s="1" t="str">
        <f t="shared" si="46"/>
        <v>&lt;177 micron (NGR)</v>
      </c>
      <c r="L288">
        <v>16</v>
      </c>
      <c r="M288" t="s">
        <v>72</v>
      </c>
      <c r="N288">
        <v>287</v>
      </c>
      <c r="O288">
        <v>100</v>
      </c>
      <c r="P288">
        <v>28</v>
      </c>
      <c r="Q288">
        <v>2</v>
      </c>
      <c r="R288">
        <v>18</v>
      </c>
      <c r="S288">
        <v>7</v>
      </c>
      <c r="T288">
        <v>0.1</v>
      </c>
      <c r="U288">
        <v>45</v>
      </c>
      <c r="V288">
        <v>0.5</v>
      </c>
      <c r="W288">
        <v>0.5</v>
      </c>
      <c r="X288">
        <v>3</v>
      </c>
      <c r="Y288">
        <v>42.2</v>
      </c>
    </row>
    <row r="289" spans="1:25" hidden="1" x14ac:dyDescent="0.25">
      <c r="A289" t="s">
        <v>1133</v>
      </c>
      <c r="B289" t="s">
        <v>1134</v>
      </c>
      <c r="C289" s="1" t="str">
        <f t="shared" si="43"/>
        <v>21:0395</v>
      </c>
      <c r="D289" s="1" t="str">
        <f t="shared" si="44"/>
        <v>21:0132</v>
      </c>
      <c r="E289" t="s">
        <v>1135</v>
      </c>
      <c r="F289" t="s">
        <v>1136</v>
      </c>
      <c r="H289">
        <v>47.658455699999998</v>
      </c>
      <c r="I289">
        <v>-84.785067600000005</v>
      </c>
      <c r="J289" s="1" t="str">
        <f t="shared" si="45"/>
        <v>NGR lake sediment grab sample</v>
      </c>
      <c r="K289" s="1" t="str">
        <f t="shared" si="46"/>
        <v>&lt;177 micron (NGR)</v>
      </c>
      <c r="L289">
        <v>16</v>
      </c>
      <c r="M289" t="s">
        <v>77</v>
      </c>
      <c r="N289">
        <v>288</v>
      </c>
      <c r="O289">
        <v>90</v>
      </c>
      <c r="P289">
        <v>14</v>
      </c>
      <c r="Q289">
        <v>12</v>
      </c>
      <c r="R289">
        <v>10</v>
      </c>
      <c r="S289">
        <v>7</v>
      </c>
      <c r="T289">
        <v>0.1</v>
      </c>
      <c r="U289">
        <v>180</v>
      </c>
      <c r="V289">
        <v>1.2</v>
      </c>
      <c r="W289">
        <v>2</v>
      </c>
      <c r="X289">
        <v>1</v>
      </c>
      <c r="Y289">
        <v>4.5999999999999996</v>
      </c>
    </row>
    <row r="290" spans="1:25" hidden="1" x14ac:dyDescent="0.25">
      <c r="A290" t="s">
        <v>1137</v>
      </c>
      <c r="B290" t="s">
        <v>1138</v>
      </c>
      <c r="C290" s="1" t="str">
        <f t="shared" si="43"/>
        <v>21:0395</v>
      </c>
      <c r="D290" s="1" t="str">
        <f t="shared" si="44"/>
        <v>21:0132</v>
      </c>
      <c r="E290" t="s">
        <v>1139</v>
      </c>
      <c r="F290" t="s">
        <v>1140</v>
      </c>
      <c r="H290">
        <v>47.634852700000003</v>
      </c>
      <c r="I290">
        <v>-84.784587999999999</v>
      </c>
      <c r="J290" s="1" t="str">
        <f t="shared" si="45"/>
        <v>NGR lake sediment grab sample</v>
      </c>
      <c r="K290" s="1" t="str">
        <f t="shared" si="46"/>
        <v>&lt;177 micron (NGR)</v>
      </c>
      <c r="L290">
        <v>16</v>
      </c>
      <c r="M290" t="s">
        <v>82</v>
      </c>
      <c r="N290">
        <v>289</v>
      </c>
      <c r="O290">
        <v>116</v>
      </c>
      <c r="P290">
        <v>28</v>
      </c>
      <c r="Q290">
        <v>8</v>
      </c>
      <c r="R290">
        <v>14</v>
      </c>
      <c r="S290">
        <v>9</v>
      </c>
      <c r="T290">
        <v>0.1</v>
      </c>
      <c r="U290">
        <v>220</v>
      </c>
      <c r="V290">
        <v>1</v>
      </c>
      <c r="W290">
        <v>0.5</v>
      </c>
      <c r="X290">
        <v>2</v>
      </c>
      <c r="Y290">
        <v>32.4</v>
      </c>
    </row>
    <row r="291" spans="1:25" hidden="1" x14ac:dyDescent="0.25">
      <c r="A291" t="s">
        <v>1141</v>
      </c>
      <c r="B291" t="s">
        <v>1142</v>
      </c>
      <c r="C291" s="1" t="str">
        <f t="shared" si="43"/>
        <v>21:0395</v>
      </c>
      <c r="D291" s="1" t="str">
        <f t="shared" si="44"/>
        <v>21:0132</v>
      </c>
      <c r="E291" t="s">
        <v>1143</v>
      </c>
      <c r="F291" t="s">
        <v>1144</v>
      </c>
      <c r="H291">
        <v>47.622071800000001</v>
      </c>
      <c r="I291">
        <v>-84.725596100000004</v>
      </c>
      <c r="J291" s="1" t="str">
        <f t="shared" si="45"/>
        <v>NGR lake sediment grab sample</v>
      </c>
      <c r="K291" s="1" t="str">
        <f t="shared" si="46"/>
        <v>&lt;177 micron (NGR)</v>
      </c>
      <c r="L291">
        <v>16</v>
      </c>
      <c r="M291" t="s">
        <v>87</v>
      </c>
      <c r="N291">
        <v>290</v>
      </c>
      <c r="O291">
        <v>240</v>
      </c>
      <c r="P291">
        <v>36</v>
      </c>
      <c r="Q291">
        <v>42</v>
      </c>
      <c r="R291">
        <v>16</v>
      </c>
      <c r="S291">
        <v>24</v>
      </c>
      <c r="T291">
        <v>0.1</v>
      </c>
      <c r="U291">
        <v>2600</v>
      </c>
      <c r="V291">
        <v>3.7</v>
      </c>
      <c r="W291">
        <v>4</v>
      </c>
      <c r="X291">
        <v>7</v>
      </c>
      <c r="Y291">
        <v>33</v>
      </c>
    </row>
    <row r="292" spans="1:25" hidden="1" x14ac:dyDescent="0.25">
      <c r="A292" t="s">
        <v>1145</v>
      </c>
      <c r="B292" t="s">
        <v>1146</v>
      </c>
      <c r="C292" s="1" t="str">
        <f t="shared" si="43"/>
        <v>21:0395</v>
      </c>
      <c r="D292" s="1" t="str">
        <f t="shared" si="44"/>
        <v>21:0132</v>
      </c>
      <c r="E292" t="s">
        <v>1147</v>
      </c>
      <c r="F292" t="s">
        <v>1148</v>
      </c>
      <c r="H292">
        <v>47.600996299999998</v>
      </c>
      <c r="I292">
        <v>-84.713778300000001</v>
      </c>
      <c r="J292" s="1" t="str">
        <f t="shared" si="45"/>
        <v>NGR lake sediment grab sample</v>
      </c>
      <c r="K292" s="1" t="str">
        <f t="shared" si="46"/>
        <v>&lt;177 micron (NGR)</v>
      </c>
      <c r="L292">
        <v>16</v>
      </c>
      <c r="M292" t="s">
        <v>92</v>
      </c>
      <c r="N292">
        <v>291</v>
      </c>
      <c r="O292">
        <v>122</v>
      </c>
      <c r="P292">
        <v>20</v>
      </c>
      <c r="Q292">
        <v>18</v>
      </c>
      <c r="R292">
        <v>13</v>
      </c>
      <c r="S292">
        <v>7</v>
      </c>
      <c r="T292">
        <v>0.1</v>
      </c>
      <c r="U292">
        <v>150</v>
      </c>
      <c r="V292">
        <v>1.25</v>
      </c>
      <c r="W292">
        <v>1</v>
      </c>
      <c r="X292">
        <v>3</v>
      </c>
      <c r="Y292">
        <v>33.4</v>
      </c>
    </row>
    <row r="293" spans="1:25" hidden="1" x14ac:dyDescent="0.25">
      <c r="A293" t="s">
        <v>1149</v>
      </c>
      <c r="B293" t="s">
        <v>1150</v>
      </c>
      <c r="C293" s="1" t="str">
        <f t="shared" si="43"/>
        <v>21:0395</v>
      </c>
      <c r="D293" s="1" t="str">
        <f t="shared" si="44"/>
        <v>21:0132</v>
      </c>
      <c r="E293" t="s">
        <v>1151</v>
      </c>
      <c r="F293" t="s">
        <v>1152</v>
      </c>
      <c r="H293">
        <v>47.587271100000002</v>
      </c>
      <c r="I293">
        <v>-84.680952300000001</v>
      </c>
      <c r="J293" s="1" t="str">
        <f t="shared" si="45"/>
        <v>NGR lake sediment grab sample</v>
      </c>
      <c r="K293" s="1" t="str">
        <f t="shared" si="46"/>
        <v>&lt;177 micron (NGR)</v>
      </c>
      <c r="L293">
        <v>16</v>
      </c>
      <c r="M293" t="s">
        <v>97</v>
      </c>
      <c r="N293">
        <v>292</v>
      </c>
      <c r="O293">
        <v>92</v>
      </c>
      <c r="P293">
        <v>24</v>
      </c>
      <c r="Q293">
        <v>3</v>
      </c>
      <c r="R293">
        <v>15</v>
      </c>
      <c r="S293">
        <v>7</v>
      </c>
      <c r="T293">
        <v>0.1</v>
      </c>
      <c r="U293">
        <v>55</v>
      </c>
      <c r="V293">
        <v>0.4</v>
      </c>
      <c r="W293">
        <v>0.5</v>
      </c>
      <c r="X293">
        <v>1</v>
      </c>
      <c r="Y293">
        <v>51</v>
      </c>
    </row>
    <row r="294" spans="1:25" hidden="1" x14ac:dyDescent="0.25">
      <c r="A294" t="s">
        <v>1153</v>
      </c>
      <c r="B294" t="s">
        <v>1154</v>
      </c>
      <c r="C294" s="1" t="str">
        <f t="shared" si="43"/>
        <v>21:0395</v>
      </c>
      <c r="D294" s="1" t="str">
        <f t="shared" si="44"/>
        <v>21:0132</v>
      </c>
      <c r="E294" t="s">
        <v>1155</v>
      </c>
      <c r="F294" t="s">
        <v>1156</v>
      </c>
      <c r="H294">
        <v>47.594009999999997</v>
      </c>
      <c r="I294">
        <v>-84.643395100000006</v>
      </c>
      <c r="J294" s="1" t="str">
        <f t="shared" si="45"/>
        <v>NGR lake sediment grab sample</v>
      </c>
      <c r="K294" s="1" t="str">
        <f t="shared" si="46"/>
        <v>&lt;177 micron (NGR)</v>
      </c>
      <c r="L294">
        <v>16</v>
      </c>
      <c r="M294" t="s">
        <v>107</v>
      </c>
      <c r="N294">
        <v>293</v>
      </c>
      <c r="O294">
        <v>78</v>
      </c>
      <c r="P294">
        <v>14</v>
      </c>
      <c r="Q294">
        <v>10</v>
      </c>
      <c r="R294">
        <v>9</v>
      </c>
      <c r="S294">
        <v>6</v>
      </c>
      <c r="T294">
        <v>0.1</v>
      </c>
      <c r="U294">
        <v>130</v>
      </c>
      <c r="V294">
        <v>0.6</v>
      </c>
      <c r="W294">
        <v>0.5</v>
      </c>
      <c r="X294">
        <v>1</v>
      </c>
      <c r="Y294">
        <v>33</v>
      </c>
    </row>
    <row r="295" spans="1:25" hidden="1" x14ac:dyDescent="0.25">
      <c r="A295" t="s">
        <v>1157</v>
      </c>
      <c r="B295" t="s">
        <v>1158</v>
      </c>
      <c r="C295" s="1" t="str">
        <f t="shared" si="43"/>
        <v>21:0395</v>
      </c>
      <c r="D295" s="1" t="str">
        <f t="shared" si="44"/>
        <v>21:0132</v>
      </c>
      <c r="E295" t="s">
        <v>1159</v>
      </c>
      <c r="F295" t="s">
        <v>1160</v>
      </c>
      <c r="H295">
        <v>47.5684404</v>
      </c>
      <c r="I295">
        <v>-84.622684699999994</v>
      </c>
      <c r="J295" s="1" t="str">
        <f t="shared" si="45"/>
        <v>NGR lake sediment grab sample</v>
      </c>
      <c r="K295" s="1" t="str">
        <f t="shared" si="46"/>
        <v>&lt;177 micron (NGR)</v>
      </c>
      <c r="L295">
        <v>16</v>
      </c>
      <c r="M295" t="s">
        <v>112</v>
      </c>
      <c r="N295">
        <v>294</v>
      </c>
      <c r="O295">
        <v>110</v>
      </c>
      <c r="P295">
        <v>40</v>
      </c>
      <c r="Q295">
        <v>5</v>
      </c>
      <c r="R295">
        <v>14</v>
      </c>
      <c r="S295">
        <v>11</v>
      </c>
      <c r="T295">
        <v>0.1</v>
      </c>
      <c r="U295">
        <v>230</v>
      </c>
      <c r="V295">
        <v>1.6</v>
      </c>
      <c r="W295">
        <v>0.5</v>
      </c>
      <c r="X295">
        <v>2</v>
      </c>
      <c r="Y295">
        <v>41.6</v>
      </c>
    </row>
    <row r="296" spans="1:25" hidden="1" x14ac:dyDescent="0.25">
      <c r="A296" t="s">
        <v>1161</v>
      </c>
      <c r="B296" t="s">
        <v>1162</v>
      </c>
      <c r="C296" s="1" t="str">
        <f t="shared" si="43"/>
        <v>21:0395</v>
      </c>
      <c r="D296" s="1" t="str">
        <f t="shared" si="44"/>
        <v>21:0132</v>
      </c>
      <c r="E296" t="s">
        <v>1163</v>
      </c>
      <c r="F296" t="s">
        <v>1164</v>
      </c>
      <c r="H296">
        <v>47.544732199999999</v>
      </c>
      <c r="I296">
        <v>-84.587516300000004</v>
      </c>
      <c r="J296" s="1" t="str">
        <f t="shared" si="45"/>
        <v>NGR lake sediment grab sample</v>
      </c>
      <c r="K296" s="1" t="str">
        <f t="shared" si="46"/>
        <v>&lt;177 micron (NGR)</v>
      </c>
      <c r="L296">
        <v>16</v>
      </c>
      <c r="M296" t="s">
        <v>117</v>
      </c>
      <c r="N296">
        <v>295</v>
      </c>
      <c r="O296">
        <v>90</v>
      </c>
      <c r="P296">
        <v>22</v>
      </c>
      <c r="Q296">
        <v>14</v>
      </c>
      <c r="R296">
        <v>10</v>
      </c>
      <c r="S296">
        <v>5</v>
      </c>
      <c r="T296">
        <v>0.1</v>
      </c>
      <c r="U296">
        <v>100</v>
      </c>
      <c r="V296">
        <v>0.7</v>
      </c>
      <c r="W296">
        <v>1</v>
      </c>
      <c r="X296">
        <v>1</v>
      </c>
      <c r="Y296">
        <v>31.2</v>
      </c>
    </row>
    <row r="297" spans="1:25" hidden="1" x14ac:dyDescent="0.25">
      <c r="A297" t="s">
        <v>1165</v>
      </c>
      <c r="B297" t="s">
        <v>1166</v>
      </c>
      <c r="C297" s="1" t="str">
        <f t="shared" si="43"/>
        <v>21:0395</v>
      </c>
      <c r="D297" s="1" t="str">
        <f t="shared" si="44"/>
        <v>21:0132</v>
      </c>
      <c r="E297" t="s">
        <v>1167</v>
      </c>
      <c r="F297" t="s">
        <v>1168</v>
      </c>
      <c r="H297">
        <v>47.745526599999998</v>
      </c>
      <c r="I297">
        <v>-84.585465400000004</v>
      </c>
      <c r="J297" s="1" t="str">
        <f t="shared" si="45"/>
        <v>NGR lake sediment grab sample</v>
      </c>
      <c r="K297" s="1" t="str">
        <f t="shared" si="46"/>
        <v>&lt;177 micron (NGR)</v>
      </c>
      <c r="L297">
        <v>16</v>
      </c>
      <c r="M297" t="s">
        <v>122</v>
      </c>
      <c r="N297">
        <v>296</v>
      </c>
      <c r="O297">
        <v>144</v>
      </c>
      <c r="P297">
        <v>26</v>
      </c>
      <c r="Q297">
        <v>4</v>
      </c>
      <c r="R297">
        <v>15</v>
      </c>
      <c r="S297">
        <v>5</v>
      </c>
      <c r="T297">
        <v>0.1</v>
      </c>
      <c r="U297">
        <v>155</v>
      </c>
      <c r="V297">
        <v>0.6</v>
      </c>
      <c r="W297">
        <v>0.5</v>
      </c>
      <c r="X297">
        <v>2</v>
      </c>
      <c r="Y297">
        <v>44.8</v>
      </c>
    </row>
    <row r="298" spans="1:25" hidden="1" x14ac:dyDescent="0.25">
      <c r="A298" t="s">
        <v>1169</v>
      </c>
      <c r="B298" t="s">
        <v>1170</v>
      </c>
      <c r="C298" s="1" t="str">
        <f t="shared" si="43"/>
        <v>21:0395</v>
      </c>
      <c r="D298" s="1" t="str">
        <f>HYPERLINK("http://geochem.nrcan.gc.ca/cdogs/content/svy/svy_e.htm", "")</f>
        <v/>
      </c>
      <c r="G298" s="1" t="str">
        <f>HYPERLINK("http://geochem.nrcan.gc.ca/cdogs/content/cr_/cr_00035_e.htm", "35")</f>
        <v>35</v>
      </c>
      <c r="J298" t="s">
        <v>100</v>
      </c>
      <c r="K298" t="s">
        <v>101</v>
      </c>
      <c r="L298">
        <v>16</v>
      </c>
      <c r="M298" t="s">
        <v>102</v>
      </c>
      <c r="N298">
        <v>297</v>
      </c>
      <c r="O298">
        <v>106</v>
      </c>
      <c r="P298">
        <v>60</v>
      </c>
      <c r="Q298">
        <v>8</v>
      </c>
      <c r="R298">
        <v>33</v>
      </c>
      <c r="S298">
        <v>9</v>
      </c>
      <c r="T298">
        <v>0.1</v>
      </c>
      <c r="U298">
        <v>295</v>
      </c>
      <c r="V298">
        <v>2.2000000000000002</v>
      </c>
      <c r="W298">
        <v>19</v>
      </c>
      <c r="X298">
        <v>2</v>
      </c>
      <c r="Y298">
        <v>8.8000000000000007</v>
      </c>
    </row>
    <row r="299" spans="1:25" hidden="1" x14ac:dyDescent="0.25">
      <c r="A299" t="s">
        <v>1171</v>
      </c>
      <c r="B299" t="s">
        <v>1172</v>
      </c>
      <c r="C299" s="1" t="str">
        <f t="shared" si="43"/>
        <v>21:0395</v>
      </c>
      <c r="D299" s="1" t="str">
        <f t="shared" ref="D299:D312" si="47">HYPERLINK("http://geochem.nrcan.gc.ca/cdogs/content/svy/svy210132_e.htm", "21:0132")</f>
        <v>21:0132</v>
      </c>
      <c r="E299" t="s">
        <v>1173</v>
      </c>
      <c r="F299" t="s">
        <v>1174</v>
      </c>
      <c r="H299">
        <v>47.701832400000001</v>
      </c>
      <c r="I299">
        <v>-84.553294100000002</v>
      </c>
      <c r="J299" s="1" t="str">
        <f t="shared" ref="J299:J312" si="48">HYPERLINK("http://geochem.nrcan.gc.ca/cdogs/content/kwd/kwd020027_e.htm", "NGR lake sediment grab sample")</f>
        <v>NGR lake sediment grab sample</v>
      </c>
      <c r="K299" s="1" t="str">
        <f t="shared" ref="K299:K312" si="49">HYPERLINK("http://geochem.nrcan.gc.ca/cdogs/content/kwd/kwd080006_e.htm", "&lt;177 micron (NGR)")</f>
        <v>&lt;177 micron (NGR)</v>
      </c>
      <c r="L299">
        <v>17</v>
      </c>
      <c r="M299" t="s">
        <v>29</v>
      </c>
      <c r="N299">
        <v>298</v>
      </c>
      <c r="O299">
        <v>98</v>
      </c>
      <c r="P299">
        <v>20</v>
      </c>
      <c r="Q299">
        <v>7</v>
      </c>
      <c r="R299">
        <v>10</v>
      </c>
      <c r="S299">
        <v>6</v>
      </c>
      <c r="T299">
        <v>0.1</v>
      </c>
      <c r="U299">
        <v>190</v>
      </c>
      <c r="V299">
        <v>0.9</v>
      </c>
      <c r="W299">
        <v>0.5</v>
      </c>
      <c r="X299">
        <v>1</v>
      </c>
      <c r="Y299">
        <v>35.200000000000003</v>
      </c>
    </row>
    <row r="300" spans="1:25" hidden="1" x14ac:dyDescent="0.25">
      <c r="A300" t="s">
        <v>1175</v>
      </c>
      <c r="B300" t="s">
        <v>1176</v>
      </c>
      <c r="C300" s="1" t="str">
        <f t="shared" si="43"/>
        <v>21:0395</v>
      </c>
      <c r="D300" s="1" t="str">
        <f t="shared" si="47"/>
        <v>21:0132</v>
      </c>
      <c r="E300" t="s">
        <v>1177</v>
      </c>
      <c r="F300" t="s">
        <v>1178</v>
      </c>
      <c r="H300">
        <v>47.712339</v>
      </c>
      <c r="I300">
        <v>-84.592239300000003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17</v>
      </c>
      <c r="M300" t="s">
        <v>34</v>
      </c>
      <c r="N300">
        <v>299</v>
      </c>
      <c r="O300">
        <v>94</v>
      </c>
      <c r="P300">
        <v>22</v>
      </c>
      <c r="Q300">
        <v>3</v>
      </c>
      <c r="R300">
        <v>10</v>
      </c>
      <c r="S300">
        <v>2</v>
      </c>
      <c r="T300">
        <v>0.1</v>
      </c>
      <c r="U300">
        <v>80</v>
      </c>
      <c r="V300">
        <v>0.8</v>
      </c>
      <c r="W300">
        <v>0.5</v>
      </c>
      <c r="X300">
        <v>1</v>
      </c>
      <c r="Y300">
        <v>44</v>
      </c>
    </row>
    <row r="301" spans="1:25" hidden="1" x14ac:dyDescent="0.25">
      <c r="A301" t="s">
        <v>1179</v>
      </c>
      <c r="B301" t="s">
        <v>1180</v>
      </c>
      <c r="C301" s="1" t="str">
        <f t="shared" si="43"/>
        <v>21:0395</v>
      </c>
      <c r="D301" s="1" t="str">
        <f t="shared" si="47"/>
        <v>21:0132</v>
      </c>
      <c r="E301" t="s">
        <v>1181</v>
      </c>
      <c r="F301" t="s">
        <v>1182</v>
      </c>
      <c r="H301">
        <v>47.692913799999999</v>
      </c>
      <c r="I301">
        <v>-84.597931900000006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17</v>
      </c>
      <c r="M301" t="s">
        <v>39</v>
      </c>
      <c r="N301">
        <v>300</v>
      </c>
      <c r="O301">
        <v>100</v>
      </c>
      <c r="P301">
        <v>18</v>
      </c>
      <c r="Q301">
        <v>10</v>
      </c>
      <c r="R301">
        <v>8</v>
      </c>
      <c r="S301">
        <v>2</v>
      </c>
      <c r="T301">
        <v>0.1</v>
      </c>
      <c r="U301">
        <v>50</v>
      </c>
      <c r="V301">
        <v>0.3</v>
      </c>
      <c r="W301">
        <v>0.5</v>
      </c>
      <c r="X301">
        <v>1</v>
      </c>
      <c r="Y301">
        <v>41</v>
      </c>
    </row>
    <row r="302" spans="1:25" hidden="1" x14ac:dyDescent="0.25">
      <c r="A302" t="s">
        <v>1183</v>
      </c>
      <c r="B302" t="s">
        <v>1184</v>
      </c>
      <c r="C302" s="1" t="str">
        <f t="shared" si="43"/>
        <v>21:0395</v>
      </c>
      <c r="D302" s="1" t="str">
        <f t="shared" si="47"/>
        <v>21:0132</v>
      </c>
      <c r="E302" t="s">
        <v>1185</v>
      </c>
      <c r="F302" t="s">
        <v>1186</v>
      </c>
      <c r="H302">
        <v>47.693417799999999</v>
      </c>
      <c r="I302">
        <v>-84.557046499999998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17</v>
      </c>
      <c r="M302" t="s">
        <v>49</v>
      </c>
      <c r="N302">
        <v>301</v>
      </c>
      <c r="O302">
        <v>108</v>
      </c>
      <c r="P302">
        <v>16</v>
      </c>
      <c r="Q302">
        <v>4</v>
      </c>
      <c r="R302">
        <v>10</v>
      </c>
      <c r="S302">
        <v>6</v>
      </c>
      <c r="T302">
        <v>0.1</v>
      </c>
      <c r="U302">
        <v>170</v>
      </c>
      <c r="V302">
        <v>0.75</v>
      </c>
      <c r="W302">
        <v>1</v>
      </c>
      <c r="X302">
        <v>1</v>
      </c>
      <c r="Y302">
        <v>24.4</v>
      </c>
    </row>
    <row r="303" spans="1:25" hidden="1" x14ac:dyDescent="0.25">
      <c r="A303" t="s">
        <v>1187</v>
      </c>
      <c r="B303" t="s">
        <v>1188</v>
      </c>
      <c r="C303" s="1" t="str">
        <f t="shared" si="43"/>
        <v>21:0395</v>
      </c>
      <c r="D303" s="1" t="str">
        <f t="shared" si="47"/>
        <v>21:0132</v>
      </c>
      <c r="E303" t="s">
        <v>1173</v>
      </c>
      <c r="F303" t="s">
        <v>1189</v>
      </c>
      <c r="H303">
        <v>47.701832400000001</v>
      </c>
      <c r="I303">
        <v>-84.553294100000002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17</v>
      </c>
      <c r="M303" t="s">
        <v>57</v>
      </c>
      <c r="N303">
        <v>302</v>
      </c>
      <c r="O303">
        <v>98</v>
      </c>
      <c r="P303">
        <v>18</v>
      </c>
      <c r="Q303">
        <v>6</v>
      </c>
      <c r="R303">
        <v>10</v>
      </c>
      <c r="S303">
        <v>5</v>
      </c>
      <c r="T303">
        <v>0.1</v>
      </c>
      <c r="U303">
        <v>175</v>
      </c>
      <c r="V303">
        <v>0.8</v>
      </c>
      <c r="W303">
        <v>0.5</v>
      </c>
      <c r="X303">
        <v>1</v>
      </c>
      <c r="Y303">
        <v>35.4</v>
      </c>
    </row>
    <row r="304" spans="1:25" hidden="1" x14ac:dyDescent="0.25">
      <c r="A304" t="s">
        <v>1190</v>
      </c>
      <c r="B304" t="s">
        <v>1191</v>
      </c>
      <c r="C304" s="1" t="str">
        <f t="shared" si="43"/>
        <v>21:0395</v>
      </c>
      <c r="D304" s="1" t="str">
        <f t="shared" si="47"/>
        <v>21:0132</v>
      </c>
      <c r="E304" t="s">
        <v>1173</v>
      </c>
      <c r="F304" t="s">
        <v>1192</v>
      </c>
      <c r="H304">
        <v>47.701832400000001</v>
      </c>
      <c r="I304">
        <v>-84.553294100000002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17</v>
      </c>
      <c r="M304" t="s">
        <v>53</v>
      </c>
      <c r="N304">
        <v>303</v>
      </c>
      <c r="O304">
        <v>108</v>
      </c>
      <c r="P304">
        <v>20</v>
      </c>
      <c r="Q304">
        <v>6</v>
      </c>
      <c r="R304">
        <v>9</v>
      </c>
      <c r="S304">
        <v>6</v>
      </c>
      <c r="T304">
        <v>0.1</v>
      </c>
      <c r="U304">
        <v>180</v>
      </c>
      <c r="V304">
        <v>0.8</v>
      </c>
      <c r="W304">
        <v>0.5</v>
      </c>
      <c r="X304">
        <v>1</v>
      </c>
      <c r="Y304">
        <v>35.200000000000003</v>
      </c>
    </row>
    <row r="305" spans="1:25" hidden="1" x14ac:dyDescent="0.25">
      <c r="A305" t="s">
        <v>1193</v>
      </c>
      <c r="B305" t="s">
        <v>1194</v>
      </c>
      <c r="C305" s="1" t="str">
        <f t="shared" si="43"/>
        <v>21:0395</v>
      </c>
      <c r="D305" s="1" t="str">
        <f t="shared" si="47"/>
        <v>21:0132</v>
      </c>
      <c r="E305" t="s">
        <v>1195</v>
      </c>
      <c r="F305" t="s">
        <v>1196</v>
      </c>
      <c r="H305">
        <v>47.6934355</v>
      </c>
      <c r="I305">
        <v>-84.509759299999999</v>
      </c>
      <c r="J305" s="1" t="str">
        <f t="shared" si="48"/>
        <v>NGR lake sediment grab sample</v>
      </c>
      <c r="K305" s="1" t="str">
        <f t="shared" si="49"/>
        <v>&lt;177 micron (NGR)</v>
      </c>
      <c r="L305">
        <v>17</v>
      </c>
      <c r="M305" t="s">
        <v>44</v>
      </c>
      <c r="N305">
        <v>304</v>
      </c>
      <c r="O305">
        <v>118</v>
      </c>
      <c r="P305">
        <v>26</v>
      </c>
      <c r="Q305">
        <v>4</v>
      </c>
      <c r="R305">
        <v>12</v>
      </c>
      <c r="S305">
        <v>5</v>
      </c>
      <c r="T305">
        <v>0.1</v>
      </c>
      <c r="U305">
        <v>110</v>
      </c>
      <c r="V305">
        <v>0.5</v>
      </c>
      <c r="W305">
        <v>0.5</v>
      </c>
      <c r="X305">
        <v>1</v>
      </c>
      <c r="Y305">
        <v>36.799999999999997</v>
      </c>
    </row>
    <row r="306" spans="1:25" hidden="1" x14ac:dyDescent="0.25">
      <c r="A306" t="s">
        <v>1197</v>
      </c>
      <c r="B306" t="s">
        <v>1198</v>
      </c>
      <c r="C306" s="1" t="str">
        <f t="shared" si="43"/>
        <v>21:0395</v>
      </c>
      <c r="D306" s="1" t="str">
        <f t="shared" si="47"/>
        <v>21:0132</v>
      </c>
      <c r="E306" t="s">
        <v>1199</v>
      </c>
      <c r="F306" t="s">
        <v>1200</v>
      </c>
      <c r="H306">
        <v>47.654147399999999</v>
      </c>
      <c r="I306">
        <v>-84.489921199999998</v>
      </c>
      <c r="J306" s="1" t="str">
        <f t="shared" si="48"/>
        <v>NGR lake sediment grab sample</v>
      </c>
      <c r="K306" s="1" t="str">
        <f t="shared" si="49"/>
        <v>&lt;177 micron (NGR)</v>
      </c>
      <c r="L306">
        <v>17</v>
      </c>
      <c r="M306" t="s">
        <v>62</v>
      </c>
      <c r="N306">
        <v>305</v>
      </c>
      <c r="O306">
        <v>140</v>
      </c>
      <c r="P306">
        <v>54</v>
      </c>
      <c r="Q306">
        <v>6</v>
      </c>
      <c r="R306">
        <v>12</v>
      </c>
      <c r="S306">
        <v>6</v>
      </c>
      <c r="T306">
        <v>0.1</v>
      </c>
      <c r="U306">
        <v>245</v>
      </c>
      <c r="V306">
        <v>0.7</v>
      </c>
      <c r="W306">
        <v>0.5</v>
      </c>
      <c r="X306">
        <v>1</v>
      </c>
      <c r="Y306">
        <v>55.2</v>
      </c>
    </row>
    <row r="307" spans="1:25" hidden="1" x14ac:dyDescent="0.25">
      <c r="A307" t="s">
        <v>1201</v>
      </c>
      <c r="B307" t="s">
        <v>1202</v>
      </c>
      <c r="C307" s="1" t="str">
        <f t="shared" si="43"/>
        <v>21:0395</v>
      </c>
      <c r="D307" s="1" t="str">
        <f t="shared" si="47"/>
        <v>21:0132</v>
      </c>
      <c r="E307" t="s">
        <v>1203</v>
      </c>
      <c r="F307" t="s">
        <v>1204</v>
      </c>
      <c r="H307">
        <v>47.611656400000001</v>
      </c>
      <c r="I307">
        <v>-84.399899500000004</v>
      </c>
      <c r="J307" s="1" t="str">
        <f t="shared" si="48"/>
        <v>NGR lake sediment grab sample</v>
      </c>
      <c r="K307" s="1" t="str">
        <f t="shared" si="49"/>
        <v>&lt;177 micron (NGR)</v>
      </c>
      <c r="L307">
        <v>17</v>
      </c>
      <c r="M307" t="s">
        <v>67</v>
      </c>
      <c r="N307">
        <v>306</v>
      </c>
      <c r="O307">
        <v>90</v>
      </c>
      <c r="P307">
        <v>30</v>
      </c>
      <c r="Q307">
        <v>4</v>
      </c>
      <c r="R307">
        <v>10</v>
      </c>
      <c r="S307">
        <v>2</v>
      </c>
      <c r="T307">
        <v>0.1</v>
      </c>
      <c r="U307">
        <v>55</v>
      </c>
      <c r="V307">
        <v>0.35</v>
      </c>
      <c r="W307">
        <v>0.5</v>
      </c>
      <c r="X307">
        <v>1</v>
      </c>
      <c r="Y307">
        <v>40.200000000000003</v>
      </c>
    </row>
    <row r="308" spans="1:25" hidden="1" x14ac:dyDescent="0.25">
      <c r="A308" t="s">
        <v>1205</v>
      </c>
      <c r="B308" t="s">
        <v>1206</v>
      </c>
      <c r="C308" s="1" t="str">
        <f t="shared" si="43"/>
        <v>21:0395</v>
      </c>
      <c r="D308" s="1" t="str">
        <f t="shared" si="47"/>
        <v>21:0132</v>
      </c>
      <c r="E308" t="s">
        <v>1207</v>
      </c>
      <c r="F308" t="s">
        <v>1208</v>
      </c>
      <c r="H308">
        <v>47.594926399999999</v>
      </c>
      <c r="I308">
        <v>-84.385989499999994</v>
      </c>
      <c r="J308" s="1" t="str">
        <f t="shared" si="48"/>
        <v>NGR lake sediment grab sample</v>
      </c>
      <c r="K308" s="1" t="str">
        <f t="shared" si="49"/>
        <v>&lt;177 micron (NGR)</v>
      </c>
      <c r="L308">
        <v>17</v>
      </c>
      <c r="M308" t="s">
        <v>72</v>
      </c>
      <c r="N308">
        <v>307</v>
      </c>
      <c r="O308">
        <v>96</v>
      </c>
      <c r="P308">
        <v>28</v>
      </c>
      <c r="Q308">
        <v>5</v>
      </c>
      <c r="R308">
        <v>9</v>
      </c>
      <c r="S308">
        <v>6</v>
      </c>
      <c r="T308">
        <v>0.1</v>
      </c>
      <c r="U308">
        <v>180</v>
      </c>
      <c r="V308">
        <v>1.5</v>
      </c>
      <c r="W308">
        <v>0.5</v>
      </c>
      <c r="X308">
        <v>1</v>
      </c>
      <c r="Y308">
        <v>48.8</v>
      </c>
    </row>
    <row r="309" spans="1:25" hidden="1" x14ac:dyDescent="0.25">
      <c r="A309" t="s">
        <v>1209</v>
      </c>
      <c r="B309" t="s">
        <v>1210</v>
      </c>
      <c r="C309" s="1" t="str">
        <f t="shared" si="43"/>
        <v>21:0395</v>
      </c>
      <c r="D309" s="1" t="str">
        <f t="shared" si="47"/>
        <v>21:0132</v>
      </c>
      <c r="E309" t="s">
        <v>1211</v>
      </c>
      <c r="F309" t="s">
        <v>1212</v>
      </c>
      <c r="H309">
        <v>47.574312300000003</v>
      </c>
      <c r="I309">
        <v>-84.396749999999997</v>
      </c>
      <c r="J309" s="1" t="str">
        <f t="shared" si="48"/>
        <v>NGR lake sediment grab sample</v>
      </c>
      <c r="K309" s="1" t="str">
        <f t="shared" si="49"/>
        <v>&lt;177 micron (NGR)</v>
      </c>
      <c r="L309">
        <v>17</v>
      </c>
      <c r="M309" t="s">
        <v>77</v>
      </c>
      <c r="N309">
        <v>308</v>
      </c>
      <c r="O309">
        <v>162</v>
      </c>
      <c r="P309">
        <v>40</v>
      </c>
      <c r="Q309">
        <v>4</v>
      </c>
      <c r="R309">
        <v>10</v>
      </c>
      <c r="S309">
        <v>20</v>
      </c>
      <c r="T309">
        <v>0.1</v>
      </c>
      <c r="U309">
        <v>585</v>
      </c>
      <c r="V309">
        <v>3.4</v>
      </c>
      <c r="W309">
        <v>0.5</v>
      </c>
      <c r="X309">
        <v>3</v>
      </c>
      <c r="Y309">
        <v>57.6</v>
      </c>
    </row>
    <row r="310" spans="1:25" hidden="1" x14ac:dyDescent="0.25">
      <c r="A310" t="s">
        <v>1213</v>
      </c>
      <c r="B310" t="s">
        <v>1214</v>
      </c>
      <c r="C310" s="1" t="str">
        <f t="shared" si="43"/>
        <v>21:0395</v>
      </c>
      <c r="D310" s="1" t="str">
        <f t="shared" si="47"/>
        <v>21:0132</v>
      </c>
      <c r="E310" t="s">
        <v>1215</v>
      </c>
      <c r="F310" t="s">
        <v>1216</v>
      </c>
      <c r="H310">
        <v>47.521488300000001</v>
      </c>
      <c r="I310">
        <v>-84.388778599999995</v>
      </c>
      <c r="J310" s="1" t="str">
        <f t="shared" si="48"/>
        <v>NGR lake sediment grab sample</v>
      </c>
      <c r="K310" s="1" t="str">
        <f t="shared" si="49"/>
        <v>&lt;177 micron (NGR)</v>
      </c>
      <c r="L310">
        <v>17</v>
      </c>
      <c r="M310" t="s">
        <v>82</v>
      </c>
      <c r="N310">
        <v>309</v>
      </c>
      <c r="O310">
        <v>114</v>
      </c>
      <c r="P310">
        <v>24</v>
      </c>
      <c r="Q310">
        <v>4</v>
      </c>
      <c r="R310">
        <v>11</v>
      </c>
      <c r="S310">
        <v>4</v>
      </c>
      <c r="T310">
        <v>0.1</v>
      </c>
      <c r="U310">
        <v>115</v>
      </c>
      <c r="V310">
        <v>0.5</v>
      </c>
      <c r="W310">
        <v>0.5</v>
      </c>
      <c r="X310">
        <v>1</v>
      </c>
      <c r="Y310">
        <v>53.2</v>
      </c>
    </row>
    <row r="311" spans="1:25" hidden="1" x14ac:dyDescent="0.25">
      <c r="A311" t="s">
        <v>1217</v>
      </c>
      <c r="B311" t="s">
        <v>1218</v>
      </c>
      <c r="C311" s="1" t="str">
        <f t="shared" si="43"/>
        <v>21:0395</v>
      </c>
      <c r="D311" s="1" t="str">
        <f t="shared" si="47"/>
        <v>21:0132</v>
      </c>
      <c r="E311" t="s">
        <v>1219</v>
      </c>
      <c r="F311" t="s">
        <v>1220</v>
      </c>
      <c r="H311">
        <v>47.499360500000002</v>
      </c>
      <c r="I311">
        <v>-84.406222400000004</v>
      </c>
      <c r="J311" s="1" t="str">
        <f t="shared" si="48"/>
        <v>NGR lake sediment grab sample</v>
      </c>
      <c r="K311" s="1" t="str">
        <f t="shared" si="49"/>
        <v>&lt;177 micron (NGR)</v>
      </c>
      <c r="L311">
        <v>17</v>
      </c>
      <c r="M311" t="s">
        <v>87</v>
      </c>
      <c r="N311">
        <v>310</v>
      </c>
      <c r="O311">
        <v>136</v>
      </c>
      <c r="P311">
        <v>42</v>
      </c>
      <c r="Q311">
        <v>3</v>
      </c>
      <c r="R311">
        <v>13</v>
      </c>
      <c r="S311">
        <v>3</v>
      </c>
      <c r="T311">
        <v>0.1</v>
      </c>
      <c r="U311">
        <v>90</v>
      </c>
      <c r="V311">
        <v>0.5</v>
      </c>
      <c r="W311">
        <v>0.5</v>
      </c>
      <c r="X311">
        <v>1</v>
      </c>
      <c r="Y311">
        <v>51.2</v>
      </c>
    </row>
    <row r="312" spans="1:25" hidden="1" x14ac:dyDescent="0.25">
      <c r="A312" t="s">
        <v>1221</v>
      </c>
      <c r="B312" t="s">
        <v>1222</v>
      </c>
      <c r="C312" s="1" t="str">
        <f t="shared" si="43"/>
        <v>21:0395</v>
      </c>
      <c r="D312" s="1" t="str">
        <f t="shared" si="47"/>
        <v>21:0132</v>
      </c>
      <c r="E312" t="s">
        <v>1223</v>
      </c>
      <c r="F312" t="s">
        <v>1224</v>
      </c>
      <c r="H312">
        <v>47.4957536</v>
      </c>
      <c r="I312">
        <v>-84.371931700000005</v>
      </c>
      <c r="J312" s="1" t="str">
        <f t="shared" si="48"/>
        <v>NGR lake sediment grab sample</v>
      </c>
      <c r="K312" s="1" t="str">
        <f t="shared" si="49"/>
        <v>&lt;177 micron (NGR)</v>
      </c>
      <c r="L312">
        <v>17</v>
      </c>
      <c r="M312" t="s">
        <v>92</v>
      </c>
      <c r="N312">
        <v>311</v>
      </c>
      <c r="O312">
        <v>150</v>
      </c>
      <c r="P312">
        <v>30</v>
      </c>
      <c r="Q312">
        <v>5</v>
      </c>
      <c r="R312">
        <v>17</v>
      </c>
      <c r="S312">
        <v>8</v>
      </c>
      <c r="T312">
        <v>0.1</v>
      </c>
      <c r="U312">
        <v>120</v>
      </c>
      <c r="V312">
        <v>0.6</v>
      </c>
      <c r="W312">
        <v>0.5</v>
      </c>
      <c r="X312">
        <v>1</v>
      </c>
      <c r="Y312">
        <v>49.8</v>
      </c>
    </row>
    <row r="313" spans="1:25" hidden="1" x14ac:dyDescent="0.25">
      <c r="A313" t="s">
        <v>1225</v>
      </c>
      <c r="B313" t="s">
        <v>1226</v>
      </c>
      <c r="C313" s="1" t="str">
        <f t="shared" si="43"/>
        <v>21:0395</v>
      </c>
      <c r="D313" s="1" t="str">
        <f>HYPERLINK("http://geochem.nrcan.gc.ca/cdogs/content/svy/svy_e.htm", "")</f>
        <v/>
      </c>
      <c r="G313" s="1" t="str">
        <f>HYPERLINK("http://geochem.nrcan.gc.ca/cdogs/content/cr_/cr_00022_e.htm", "22")</f>
        <v>22</v>
      </c>
      <c r="J313" t="s">
        <v>100</v>
      </c>
      <c r="K313" t="s">
        <v>101</v>
      </c>
      <c r="L313">
        <v>17</v>
      </c>
      <c r="M313" t="s">
        <v>102</v>
      </c>
      <c r="N313">
        <v>312</v>
      </c>
      <c r="O313">
        <v>84</v>
      </c>
      <c r="P313">
        <v>20</v>
      </c>
      <c r="Q313">
        <v>16</v>
      </c>
      <c r="R313">
        <v>9</v>
      </c>
      <c r="S313">
        <v>5</v>
      </c>
      <c r="T313">
        <v>0.1</v>
      </c>
      <c r="U313">
        <v>920</v>
      </c>
      <c r="V313">
        <v>1.45</v>
      </c>
      <c r="W313">
        <v>12</v>
      </c>
      <c r="X313">
        <v>7</v>
      </c>
      <c r="Y313">
        <v>22.8</v>
      </c>
    </row>
    <row r="314" spans="1:25" hidden="1" x14ac:dyDescent="0.25">
      <c r="A314" t="s">
        <v>1227</v>
      </c>
      <c r="B314" t="s">
        <v>1228</v>
      </c>
      <c r="C314" s="1" t="str">
        <f t="shared" si="43"/>
        <v>21:0395</v>
      </c>
      <c r="D314" s="1" t="str">
        <f t="shared" ref="D314:D333" si="50">HYPERLINK("http://geochem.nrcan.gc.ca/cdogs/content/svy/svy210132_e.htm", "21:0132")</f>
        <v>21:0132</v>
      </c>
      <c r="E314" t="s">
        <v>1229</v>
      </c>
      <c r="F314" t="s">
        <v>1230</v>
      </c>
      <c r="H314">
        <v>47.464497299999998</v>
      </c>
      <c r="I314">
        <v>-84.347575199999994</v>
      </c>
      <c r="J314" s="1" t="str">
        <f t="shared" ref="J314:J333" si="51">HYPERLINK("http://geochem.nrcan.gc.ca/cdogs/content/kwd/kwd020027_e.htm", "NGR lake sediment grab sample")</f>
        <v>NGR lake sediment grab sample</v>
      </c>
      <c r="K314" s="1" t="str">
        <f t="shared" ref="K314:K333" si="52">HYPERLINK("http://geochem.nrcan.gc.ca/cdogs/content/kwd/kwd080006_e.htm", "&lt;177 micron (NGR)")</f>
        <v>&lt;177 micron (NGR)</v>
      </c>
      <c r="L314">
        <v>17</v>
      </c>
      <c r="M314" t="s">
        <v>97</v>
      </c>
      <c r="N314">
        <v>313</v>
      </c>
      <c r="O314">
        <v>84</v>
      </c>
      <c r="P314">
        <v>32</v>
      </c>
      <c r="Q314">
        <v>2</v>
      </c>
      <c r="R314">
        <v>11</v>
      </c>
      <c r="S314">
        <v>3</v>
      </c>
      <c r="T314">
        <v>0.1</v>
      </c>
      <c r="U314">
        <v>70</v>
      </c>
      <c r="V314">
        <v>0.4</v>
      </c>
      <c r="W314">
        <v>0.5</v>
      </c>
      <c r="X314">
        <v>1</v>
      </c>
      <c r="Y314">
        <v>42</v>
      </c>
    </row>
    <row r="315" spans="1:25" hidden="1" x14ac:dyDescent="0.25">
      <c r="A315" t="s">
        <v>1231</v>
      </c>
      <c r="B315" t="s">
        <v>1232</v>
      </c>
      <c r="C315" s="1" t="str">
        <f t="shared" si="43"/>
        <v>21:0395</v>
      </c>
      <c r="D315" s="1" t="str">
        <f t="shared" si="50"/>
        <v>21:0132</v>
      </c>
      <c r="E315" t="s">
        <v>1233</v>
      </c>
      <c r="F315" t="s">
        <v>1234</v>
      </c>
      <c r="H315">
        <v>47.442217200000002</v>
      </c>
      <c r="I315">
        <v>-84.333283199999997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17</v>
      </c>
      <c r="M315" t="s">
        <v>107</v>
      </c>
      <c r="N315">
        <v>314</v>
      </c>
      <c r="O315">
        <v>108</v>
      </c>
      <c r="P315">
        <v>30</v>
      </c>
      <c r="Q315">
        <v>5</v>
      </c>
      <c r="R315">
        <v>10</v>
      </c>
      <c r="S315">
        <v>2</v>
      </c>
      <c r="T315">
        <v>0.1</v>
      </c>
      <c r="U315">
        <v>70</v>
      </c>
      <c r="V315">
        <v>0.3</v>
      </c>
      <c r="W315">
        <v>0.5</v>
      </c>
      <c r="X315">
        <v>2</v>
      </c>
      <c r="Y315">
        <v>46.6</v>
      </c>
    </row>
    <row r="316" spans="1:25" hidden="1" x14ac:dyDescent="0.25">
      <c r="A316" t="s">
        <v>1235</v>
      </c>
      <c r="B316" t="s">
        <v>1236</v>
      </c>
      <c r="C316" s="1" t="str">
        <f t="shared" si="43"/>
        <v>21:0395</v>
      </c>
      <c r="D316" s="1" t="str">
        <f t="shared" si="50"/>
        <v>21:0132</v>
      </c>
      <c r="E316" t="s">
        <v>1237</v>
      </c>
      <c r="F316" t="s">
        <v>1238</v>
      </c>
      <c r="H316">
        <v>47.411604400000002</v>
      </c>
      <c r="I316">
        <v>-84.329487700000001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17</v>
      </c>
      <c r="M316" t="s">
        <v>112</v>
      </c>
      <c r="N316">
        <v>315</v>
      </c>
      <c r="O316">
        <v>102</v>
      </c>
      <c r="P316">
        <v>24</v>
      </c>
      <c r="Q316">
        <v>4</v>
      </c>
      <c r="R316">
        <v>9</v>
      </c>
      <c r="S316">
        <v>7</v>
      </c>
      <c r="T316">
        <v>0.1</v>
      </c>
      <c r="U316">
        <v>225</v>
      </c>
      <c r="V316">
        <v>0.7</v>
      </c>
      <c r="W316">
        <v>0.5</v>
      </c>
      <c r="X316">
        <v>1</v>
      </c>
      <c r="Y316">
        <v>42</v>
      </c>
    </row>
    <row r="317" spans="1:25" hidden="1" x14ac:dyDescent="0.25">
      <c r="A317" t="s">
        <v>1239</v>
      </c>
      <c r="B317" t="s">
        <v>1240</v>
      </c>
      <c r="C317" s="1" t="str">
        <f t="shared" si="43"/>
        <v>21:0395</v>
      </c>
      <c r="D317" s="1" t="str">
        <f t="shared" si="50"/>
        <v>21:0132</v>
      </c>
      <c r="E317" t="s">
        <v>1241</v>
      </c>
      <c r="F317" t="s">
        <v>1242</v>
      </c>
      <c r="H317">
        <v>47.392356499999998</v>
      </c>
      <c r="I317">
        <v>-84.310676299999997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17</v>
      </c>
      <c r="M317" t="s">
        <v>117</v>
      </c>
      <c r="N317">
        <v>316</v>
      </c>
      <c r="O317">
        <v>154</v>
      </c>
      <c r="P317">
        <v>32</v>
      </c>
      <c r="Q317">
        <v>4</v>
      </c>
      <c r="R317">
        <v>11</v>
      </c>
      <c r="S317">
        <v>8</v>
      </c>
      <c r="T317">
        <v>0.1</v>
      </c>
      <c r="U317">
        <v>265</v>
      </c>
      <c r="V317">
        <v>0.75</v>
      </c>
      <c r="W317">
        <v>0.5</v>
      </c>
      <c r="X317">
        <v>1</v>
      </c>
      <c r="Y317">
        <v>51.2</v>
      </c>
    </row>
    <row r="318" spans="1:25" hidden="1" x14ac:dyDescent="0.25">
      <c r="A318" t="s">
        <v>1243</v>
      </c>
      <c r="B318" t="s">
        <v>1244</v>
      </c>
      <c r="C318" s="1" t="str">
        <f t="shared" si="43"/>
        <v>21:0395</v>
      </c>
      <c r="D318" s="1" t="str">
        <f t="shared" si="50"/>
        <v>21:0132</v>
      </c>
      <c r="E318" t="s">
        <v>1245</v>
      </c>
      <c r="F318" t="s">
        <v>1246</v>
      </c>
      <c r="H318">
        <v>47.356046399999997</v>
      </c>
      <c r="I318">
        <v>-84.336134299999998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17</v>
      </c>
      <c r="M318" t="s">
        <v>122</v>
      </c>
      <c r="N318">
        <v>317</v>
      </c>
      <c r="O318">
        <v>96</v>
      </c>
      <c r="P318">
        <v>32</v>
      </c>
      <c r="Q318">
        <v>6</v>
      </c>
      <c r="R318">
        <v>15</v>
      </c>
      <c r="S318">
        <v>3</v>
      </c>
      <c r="T318">
        <v>0.1</v>
      </c>
      <c r="U318">
        <v>75</v>
      </c>
      <c r="V318">
        <v>0.45</v>
      </c>
      <c r="W318">
        <v>0.5</v>
      </c>
      <c r="X318">
        <v>1</v>
      </c>
      <c r="Y318">
        <v>53.8</v>
      </c>
    </row>
    <row r="319" spans="1:25" hidden="1" x14ac:dyDescent="0.25">
      <c r="A319" t="s">
        <v>1247</v>
      </c>
      <c r="B319" t="s">
        <v>1248</v>
      </c>
      <c r="C319" s="1" t="str">
        <f t="shared" si="43"/>
        <v>21:0395</v>
      </c>
      <c r="D319" s="1" t="str">
        <f t="shared" si="50"/>
        <v>21:0132</v>
      </c>
      <c r="E319" t="s">
        <v>1249</v>
      </c>
      <c r="F319" t="s">
        <v>1250</v>
      </c>
      <c r="H319">
        <v>47.229278399999998</v>
      </c>
      <c r="I319">
        <v>-84.434760499999996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18</v>
      </c>
      <c r="M319" t="s">
        <v>29</v>
      </c>
      <c r="N319">
        <v>318</v>
      </c>
      <c r="O319">
        <v>96</v>
      </c>
      <c r="P319">
        <v>32</v>
      </c>
      <c r="Q319">
        <v>5</v>
      </c>
      <c r="R319">
        <v>13</v>
      </c>
      <c r="S319">
        <v>5</v>
      </c>
      <c r="T319">
        <v>0.1</v>
      </c>
      <c r="U319">
        <v>125</v>
      </c>
      <c r="V319">
        <v>0.7</v>
      </c>
      <c r="W319">
        <v>0.5</v>
      </c>
      <c r="X319">
        <v>2</v>
      </c>
      <c r="Y319">
        <v>52.8</v>
      </c>
    </row>
    <row r="320" spans="1:25" hidden="1" x14ac:dyDescent="0.25">
      <c r="A320" t="s">
        <v>1251</v>
      </c>
      <c r="B320" t="s">
        <v>1252</v>
      </c>
      <c r="C320" s="1" t="str">
        <f t="shared" si="43"/>
        <v>21:0395</v>
      </c>
      <c r="D320" s="1" t="str">
        <f t="shared" si="50"/>
        <v>21:0132</v>
      </c>
      <c r="E320" t="s">
        <v>1253</v>
      </c>
      <c r="F320" t="s">
        <v>1254</v>
      </c>
      <c r="H320">
        <v>47.332427000000003</v>
      </c>
      <c r="I320">
        <v>-84.3200626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18</v>
      </c>
      <c r="M320" t="s">
        <v>34</v>
      </c>
      <c r="N320">
        <v>319</v>
      </c>
      <c r="O320">
        <v>160</v>
      </c>
      <c r="P320">
        <v>28</v>
      </c>
      <c r="Q320">
        <v>5</v>
      </c>
      <c r="R320">
        <v>21</v>
      </c>
      <c r="S320">
        <v>15</v>
      </c>
      <c r="T320">
        <v>0.1</v>
      </c>
      <c r="U320">
        <v>185</v>
      </c>
      <c r="V320">
        <v>1.9</v>
      </c>
      <c r="W320">
        <v>0.5</v>
      </c>
      <c r="X320">
        <v>2</v>
      </c>
      <c r="Y320">
        <v>26.6</v>
      </c>
    </row>
    <row r="321" spans="1:25" hidden="1" x14ac:dyDescent="0.25">
      <c r="A321" t="s">
        <v>1255</v>
      </c>
      <c r="B321" t="s">
        <v>1256</v>
      </c>
      <c r="C321" s="1" t="str">
        <f t="shared" si="43"/>
        <v>21:0395</v>
      </c>
      <c r="D321" s="1" t="str">
        <f t="shared" si="50"/>
        <v>21:0132</v>
      </c>
      <c r="E321" t="s">
        <v>1257</v>
      </c>
      <c r="F321" t="s">
        <v>1258</v>
      </c>
      <c r="H321">
        <v>47.225283500000003</v>
      </c>
      <c r="I321">
        <v>-84.429576999999995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18</v>
      </c>
      <c r="M321" t="s">
        <v>49</v>
      </c>
      <c r="N321">
        <v>320</v>
      </c>
      <c r="O321">
        <v>106</v>
      </c>
      <c r="P321">
        <v>20</v>
      </c>
      <c r="Q321">
        <v>6</v>
      </c>
      <c r="R321">
        <v>13</v>
      </c>
      <c r="S321">
        <v>5</v>
      </c>
      <c r="T321">
        <v>0.1</v>
      </c>
      <c r="U321">
        <v>105</v>
      </c>
      <c r="V321">
        <v>0.7</v>
      </c>
      <c r="W321">
        <v>0.5</v>
      </c>
      <c r="X321">
        <v>1</v>
      </c>
      <c r="Y321">
        <v>27.2</v>
      </c>
    </row>
    <row r="322" spans="1:25" hidden="1" x14ac:dyDescent="0.25">
      <c r="A322" t="s">
        <v>1259</v>
      </c>
      <c r="B322" t="s">
        <v>1260</v>
      </c>
      <c r="C322" s="1" t="str">
        <f t="shared" ref="C322:C385" si="53">HYPERLINK("http://geochem.nrcan.gc.ca/cdogs/content/bdl/bdl210395_e.htm", "21:0395")</f>
        <v>21:0395</v>
      </c>
      <c r="D322" s="1" t="str">
        <f t="shared" si="50"/>
        <v>21:0132</v>
      </c>
      <c r="E322" t="s">
        <v>1249</v>
      </c>
      <c r="F322" t="s">
        <v>1261</v>
      </c>
      <c r="H322">
        <v>47.229278399999998</v>
      </c>
      <c r="I322">
        <v>-84.434760499999996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18</v>
      </c>
      <c r="M322" t="s">
        <v>53</v>
      </c>
      <c r="N322">
        <v>321</v>
      </c>
      <c r="O322">
        <v>88</v>
      </c>
      <c r="P322">
        <v>26</v>
      </c>
      <c r="Q322">
        <v>6</v>
      </c>
      <c r="R322">
        <v>10</v>
      </c>
      <c r="S322">
        <v>5</v>
      </c>
      <c r="T322">
        <v>0.1</v>
      </c>
      <c r="U322">
        <v>110</v>
      </c>
      <c r="V322">
        <v>0.7</v>
      </c>
      <c r="W322">
        <v>0.5</v>
      </c>
      <c r="X322">
        <v>1</v>
      </c>
      <c r="Y322">
        <v>51.4</v>
      </c>
    </row>
    <row r="323" spans="1:25" hidden="1" x14ac:dyDescent="0.25">
      <c r="A323" t="s">
        <v>1262</v>
      </c>
      <c r="B323" t="s">
        <v>1263</v>
      </c>
      <c r="C323" s="1" t="str">
        <f t="shared" si="53"/>
        <v>21:0395</v>
      </c>
      <c r="D323" s="1" t="str">
        <f t="shared" si="50"/>
        <v>21:0132</v>
      </c>
      <c r="E323" t="s">
        <v>1249</v>
      </c>
      <c r="F323" t="s">
        <v>1264</v>
      </c>
      <c r="H323">
        <v>47.229278399999998</v>
      </c>
      <c r="I323">
        <v>-84.434760499999996</v>
      </c>
      <c r="J323" s="1" t="str">
        <f t="shared" si="51"/>
        <v>NGR lake sediment grab sample</v>
      </c>
      <c r="K323" s="1" t="str">
        <f t="shared" si="52"/>
        <v>&lt;177 micron (NGR)</v>
      </c>
      <c r="L323">
        <v>18</v>
      </c>
      <c r="M323" t="s">
        <v>57</v>
      </c>
      <c r="N323">
        <v>322</v>
      </c>
      <c r="O323">
        <v>96</v>
      </c>
      <c r="P323">
        <v>32</v>
      </c>
      <c r="Q323">
        <v>6</v>
      </c>
      <c r="R323">
        <v>12</v>
      </c>
      <c r="S323">
        <v>5</v>
      </c>
      <c r="T323">
        <v>0.1</v>
      </c>
      <c r="U323">
        <v>130</v>
      </c>
      <c r="V323">
        <v>0.75</v>
      </c>
      <c r="W323">
        <v>0.5</v>
      </c>
      <c r="X323">
        <v>1</v>
      </c>
      <c r="Y323">
        <v>51.6</v>
      </c>
    </row>
    <row r="324" spans="1:25" hidden="1" x14ac:dyDescent="0.25">
      <c r="A324" t="s">
        <v>1265</v>
      </c>
      <c r="B324" t="s">
        <v>1266</v>
      </c>
      <c r="C324" s="1" t="str">
        <f t="shared" si="53"/>
        <v>21:0395</v>
      </c>
      <c r="D324" s="1" t="str">
        <f t="shared" si="50"/>
        <v>21:0132</v>
      </c>
      <c r="E324" t="s">
        <v>1267</v>
      </c>
      <c r="F324" t="s">
        <v>1268</v>
      </c>
      <c r="H324">
        <v>47.210971600000001</v>
      </c>
      <c r="I324">
        <v>-84.422226499999994</v>
      </c>
      <c r="J324" s="1" t="str">
        <f t="shared" si="51"/>
        <v>NGR lake sediment grab sample</v>
      </c>
      <c r="K324" s="1" t="str">
        <f t="shared" si="52"/>
        <v>&lt;177 micron (NGR)</v>
      </c>
      <c r="L324">
        <v>18</v>
      </c>
      <c r="M324" t="s">
        <v>39</v>
      </c>
      <c r="N324">
        <v>323</v>
      </c>
      <c r="O324">
        <v>136</v>
      </c>
      <c r="P324">
        <v>32</v>
      </c>
      <c r="Q324">
        <v>6</v>
      </c>
      <c r="R324">
        <v>14</v>
      </c>
      <c r="S324">
        <v>8</v>
      </c>
      <c r="T324">
        <v>0.1</v>
      </c>
      <c r="U324">
        <v>170</v>
      </c>
      <c r="V324">
        <v>0.95</v>
      </c>
      <c r="W324">
        <v>0.5</v>
      </c>
      <c r="X324">
        <v>4</v>
      </c>
      <c r="Y324">
        <v>49.8</v>
      </c>
    </row>
    <row r="325" spans="1:25" hidden="1" x14ac:dyDescent="0.25">
      <c r="A325" t="s">
        <v>1269</v>
      </c>
      <c r="B325" t="s">
        <v>1270</v>
      </c>
      <c r="C325" s="1" t="str">
        <f t="shared" si="53"/>
        <v>21:0395</v>
      </c>
      <c r="D325" s="1" t="str">
        <f t="shared" si="50"/>
        <v>21:0132</v>
      </c>
      <c r="E325" t="s">
        <v>1271</v>
      </c>
      <c r="F325" t="s">
        <v>1272</v>
      </c>
      <c r="H325">
        <v>47.168343499999999</v>
      </c>
      <c r="I325">
        <v>-84.411504399999998</v>
      </c>
      <c r="J325" s="1" t="str">
        <f t="shared" si="51"/>
        <v>NGR lake sediment grab sample</v>
      </c>
      <c r="K325" s="1" t="str">
        <f t="shared" si="52"/>
        <v>&lt;177 micron (NGR)</v>
      </c>
      <c r="L325">
        <v>18</v>
      </c>
      <c r="M325" t="s">
        <v>44</v>
      </c>
      <c r="N325">
        <v>324</v>
      </c>
      <c r="O325">
        <v>158</v>
      </c>
      <c r="P325">
        <v>44</v>
      </c>
      <c r="Q325">
        <v>5</v>
      </c>
      <c r="R325">
        <v>44</v>
      </c>
      <c r="S325">
        <v>16</v>
      </c>
      <c r="T325">
        <v>0.1</v>
      </c>
      <c r="U325">
        <v>125</v>
      </c>
      <c r="V325">
        <v>1.5</v>
      </c>
      <c r="W325">
        <v>0.5</v>
      </c>
      <c r="X325">
        <v>1</v>
      </c>
      <c r="Y325">
        <v>35.4</v>
      </c>
    </row>
    <row r="326" spans="1:25" hidden="1" x14ac:dyDescent="0.25">
      <c r="A326" t="s">
        <v>1273</v>
      </c>
      <c r="B326" t="s">
        <v>1274</v>
      </c>
      <c r="C326" s="1" t="str">
        <f t="shared" si="53"/>
        <v>21:0395</v>
      </c>
      <c r="D326" s="1" t="str">
        <f t="shared" si="50"/>
        <v>21:0132</v>
      </c>
      <c r="E326" t="s">
        <v>1275</v>
      </c>
      <c r="F326" t="s">
        <v>1276</v>
      </c>
      <c r="H326">
        <v>47.123200400000002</v>
      </c>
      <c r="I326">
        <v>-84.386035500000006</v>
      </c>
      <c r="J326" s="1" t="str">
        <f t="shared" si="51"/>
        <v>NGR lake sediment grab sample</v>
      </c>
      <c r="K326" s="1" t="str">
        <f t="shared" si="52"/>
        <v>&lt;177 micron (NGR)</v>
      </c>
      <c r="L326">
        <v>18</v>
      </c>
      <c r="M326" t="s">
        <v>62</v>
      </c>
      <c r="N326">
        <v>325</v>
      </c>
      <c r="O326">
        <v>90</v>
      </c>
      <c r="P326">
        <v>44</v>
      </c>
      <c r="Q326">
        <v>6</v>
      </c>
      <c r="R326">
        <v>10</v>
      </c>
      <c r="S326">
        <v>2</v>
      </c>
      <c r="T326">
        <v>0.1</v>
      </c>
      <c r="U326">
        <v>30</v>
      </c>
      <c r="V326">
        <v>0.35</v>
      </c>
      <c r="W326">
        <v>0.5</v>
      </c>
      <c r="X326">
        <v>2</v>
      </c>
      <c r="Y326">
        <v>42.4</v>
      </c>
    </row>
    <row r="327" spans="1:25" hidden="1" x14ac:dyDescent="0.25">
      <c r="A327" t="s">
        <v>1277</v>
      </c>
      <c r="B327" t="s">
        <v>1278</v>
      </c>
      <c r="C327" s="1" t="str">
        <f t="shared" si="53"/>
        <v>21:0395</v>
      </c>
      <c r="D327" s="1" t="str">
        <f t="shared" si="50"/>
        <v>21:0132</v>
      </c>
      <c r="E327" t="s">
        <v>1279</v>
      </c>
      <c r="F327" t="s">
        <v>1280</v>
      </c>
      <c r="H327">
        <v>47.113695100000001</v>
      </c>
      <c r="I327">
        <v>-84.419258600000006</v>
      </c>
      <c r="J327" s="1" t="str">
        <f t="shared" si="51"/>
        <v>NGR lake sediment grab sample</v>
      </c>
      <c r="K327" s="1" t="str">
        <f t="shared" si="52"/>
        <v>&lt;177 micron (NGR)</v>
      </c>
      <c r="L327">
        <v>18</v>
      </c>
      <c r="M327" t="s">
        <v>67</v>
      </c>
      <c r="N327">
        <v>326</v>
      </c>
      <c r="O327">
        <v>164</v>
      </c>
      <c r="P327">
        <v>44</v>
      </c>
      <c r="Q327">
        <v>7</v>
      </c>
      <c r="R327">
        <v>15</v>
      </c>
      <c r="S327">
        <v>16</v>
      </c>
      <c r="T327">
        <v>0.1</v>
      </c>
      <c r="U327">
        <v>470</v>
      </c>
      <c r="V327">
        <v>1.8</v>
      </c>
      <c r="W327">
        <v>0.5</v>
      </c>
      <c r="X327">
        <v>2</v>
      </c>
      <c r="Y327">
        <v>42.8</v>
      </c>
    </row>
    <row r="328" spans="1:25" hidden="1" x14ac:dyDescent="0.25">
      <c r="A328" t="s">
        <v>1281</v>
      </c>
      <c r="B328" t="s">
        <v>1282</v>
      </c>
      <c r="C328" s="1" t="str">
        <f t="shared" si="53"/>
        <v>21:0395</v>
      </c>
      <c r="D328" s="1" t="str">
        <f t="shared" si="50"/>
        <v>21:0132</v>
      </c>
      <c r="E328" t="s">
        <v>1283</v>
      </c>
      <c r="F328" t="s">
        <v>1284</v>
      </c>
      <c r="H328">
        <v>47.101278600000001</v>
      </c>
      <c r="I328">
        <v>-84.478729299999998</v>
      </c>
      <c r="J328" s="1" t="str">
        <f t="shared" si="51"/>
        <v>NGR lake sediment grab sample</v>
      </c>
      <c r="K328" s="1" t="str">
        <f t="shared" si="52"/>
        <v>&lt;177 micron (NGR)</v>
      </c>
      <c r="L328">
        <v>18</v>
      </c>
      <c r="M328" t="s">
        <v>72</v>
      </c>
      <c r="N328">
        <v>327</v>
      </c>
      <c r="O328">
        <v>178</v>
      </c>
      <c r="P328">
        <v>70</v>
      </c>
      <c r="Q328">
        <v>12</v>
      </c>
      <c r="R328">
        <v>10</v>
      </c>
      <c r="S328">
        <v>5</v>
      </c>
      <c r="T328">
        <v>0.1</v>
      </c>
      <c r="U328">
        <v>60</v>
      </c>
      <c r="V328">
        <v>0.4</v>
      </c>
      <c r="W328">
        <v>0.5</v>
      </c>
      <c r="X328">
        <v>9</v>
      </c>
      <c r="Y328">
        <v>36.4</v>
      </c>
    </row>
    <row r="329" spans="1:25" hidden="1" x14ac:dyDescent="0.25">
      <c r="A329" t="s">
        <v>1285</v>
      </c>
      <c r="B329" t="s">
        <v>1286</v>
      </c>
      <c r="C329" s="1" t="str">
        <f t="shared" si="53"/>
        <v>21:0395</v>
      </c>
      <c r="D329" s="1" t="str">
        <f t="shared" si="50"/>
        <v>21:0132</v>
      </c>
      <c r="E329" t="s">
        <v>1287</v>
      </c>
      <c r="F329" t="s">
        <v>1288</v>
      </c>
      <c r="H329">
        <v>47.082688900000001</v>
      </c>
      <c r="I329">
        <v>-84.420296199999996</v>
      </c>
      <c r="J329" s="1" t="str">
        <f t="shared" si="51"/>
        <v>NGR lake sediment grab sample</v>
      </c>
      <c r="K329" s="1" t="str">
        <f t="shared" si="52"/>
        <v>&lt;177 micron (NGR)</v>
      </c>
      <c r="L329">
        <v>18</v>
      </c>
      <c r="M329" t="s">
        <v>77</v>
      </c>
      <c r="N329">
        <v>328</v>
      </c>
      <c r="O329">
        <v>114</v>
      </c>
      <c r="P329">
        <v>44</v>
      </c>
      <c r="Q329">
        <v>6</v>
      </c>
      <c r="R329">
        <v>15</v>
      </c>
      <c r="S329">
        <v>5</v>
      </c>
      <c r="T329">
        <v>0.1</v>
      </c>
      <c r="U329">
        <v>110</v>
      </c>
      <c r="V329">
        <v>0.7</v>
      </c>
      <c r="W329">
        <v>0.5</v>
      </c>
      <c r="X329">
        <v>1</v>
      </c>
      <c r="Y329">
        <v>34.200000000000003</v>
      </c>
    </row>
    <row r="330" spans="1:25" hidden="1" x14ac:dyDescent="0.25">
      <c r="A330" t="s">
        <v>1289</v>
      </c>
      <c r="B330" t="s">
        <v>1290</v>
      </c>
      <c r="C330" s="1" t="str">
        <f t="shared" si="53"/>
        <v>21:0395</v>
      </c>
      <c r="D330" s="1" t="str">
        <f t="shared" si="50"/>
        <v>21:0132</v>
      </c>
      <c r="E330" t="s">
        <v>1291</v>
      </c>
      <c r="F330" t="s">
        <v>1292</v>
      </c>
      <c r="H330">
        <v>47.065227999999998</v>
      </c>
      <c r="I330">
        <v>-84.392402099999998</v>
      </c>
      <c r="J330" s="1" t="str">
        <f t="shared" si="51"/>
        <v>NGR lake sediment grab sample</v>
      </c>
      <c r="K330" s="1" t="str">
        <f t="shared" si="52"/>
        <v>&lt;177 micron (NGR)</v>
      </c>
      <c r="L330">
        <v>18</v>
      </c>
      <c r="M330" t="s">
        <v>82</v>
      </c>
      <c r="N330">
        <v>329</v>
      </c>
      <c r="O330">
        <v>158</v>
      </c>
      <c r="P330">
        <v>38</v>
      </c>
      <c r="Q330">
        <v>7</v>
      </c>
      <c r="R330">
        <v>12</v>
      </c>
      <c r="S330">
        <v>5</v>
      </c>
      <c r="T330">
        <v>0.1</v>
      </c>
      <c r="U330">
        <v>170</v>
      </c>
      <c r="V330">
        <v>0.55000000000000004</v>
      </c>
      <c r="W330">
        <v>0.5</v>
      </c>
      <c r="X330">
        <v>1</v>
      </c>
      <c r="Y330">
        <v>50.6</v>
      </c>
    </row>
    <row r="331" spans="1:25" hidden="1" x14ac:dyDescent="0.25">
      <c r="A331" t="s">
        <v>1293</v>
      </c>
      <c r="B331" t="s">
        <v>1294</v>
      </c>
      <c r="C331" s="1" t="str">
        <f t="shared" si="53"/>
        <v>21:0395</v>
      </c>
      <c r="D331" s="1" t="str">
        <f t="shared" si="50"/>
        <v>21:0132</v>
      </c>
      <c r="E331" t="s">
        <v>1295</v>
      </c>
      <c r="F331" t="s">
        <v>1296</v>
      </c>
      <c r="H331">
        <v>47.035008500000004</v>
      </c>
      <c r="I331">
        <v>-84.378633199999996</v>
      </c>
      <c r="J331" s="1" t="str">
        <f t="shared" si="51"/>
        <v>NGR lake sediment grab sample</v>
      </c>
      <c r="K331" s="1" t="str">
        <f t="shared" si="52"/>
        <v>&lt;177 micron (NGR)</v>
      </c>
      <c r="L331">
        <v>18</v>
      </c>
      <c r="M331" t="s">
        <v>87</v>
      </c>
      <c r="N331">
        <v>330</v>
      </c>
      <c r="O331">
        <v>82</v>
      </c>
      <c r="P331">
        <v>76</v>
      </c>
      <c r="Q331">
        <v>7</v>
      </c>
      <c r="R331">
        <v>14</v>
      </c>
      <c r="S331">
        <v>7</v>
      </c>
      <c r="T331">
        <v>0.1</v>
      </c>
      <c r="U331">
        <v>60</v>
      </c>
      <c r="V331">
        <v>0.6</v>
      </c>
      <c r="W331">
        <v>0.5</v>
      </c>
      <c r="X331">
        <v>3</v>
      </c>
      <c r="Y331">
        <v>31.8</v>
      </c>
    </row>
    <row r="332" spans="1:25" hidden="1" x14ac:dyDescent="0.25">
      <c r="A332" t="s">
        <v>1297</v>
      </c>
      <c r="B332" t="s">
        <v>1298</v>
      </c>
      <c r="C332" s="1" t="str">
        <f t="shared" si="53"/>
        <v>21:0395</v>
      </c>
      <c r="D332" s="1" t="str">
        <f t="shared" si="50"/>
        <v>21:0132</v>
      </c>
      <c r="E332" t="s">
        <v>1299</v>
      </c>
      <c r="F332" t="s">
        <v>1300</v>
      </c>
      <c r="H332">
        <v>47.032921000000002</v>
      </c>
      <c r="I332">
        <v>-84.337327400000007</v>
      </c>
      <c r="J332" s="1" t="str">
        <f t="shared" si="51"/>
        <v>NGR lake sediment grab sample</v>
      </c>
      <c r="K332" s="1" t="str">
        <f t="shared" si="52"/>
        <v>&lt;177 micron (NGR)</v>
      </c>
      <c r="L332">
        <v>18</v>
      </c>
      <c r="M332" t="s">
        <v>92</v>
      </c>
      <c r="N332">
        <v>331</v>
      </c>
      <c r="O332">
        <v>100</v>
      </c>
      <c r="P332">
        <v>46</v>
      </c>
      <c r="Q332">
        <v>5</v>
      </c>
      <c r="R332">
        <v>21</v>
      </c>
      <c r="S332">
        <v>12</v>
      </c>
      <c r="T332">
        <v>0.1</v>
      </c>
      <c r="U332">
        <v>245</v>
      </c>
      <c r="V332">
        <v>1.5</v>
      </c>
      <c r="W332">
        <v>0.5</v>
      </c>
      <c r="X332">
        <v>1</v>
      </c>
      <c r="Y332">
        <v>19</v>
      </c>
    </row>
    <row r="333" spans="1:25" hidden="1" x14ac:dyDescent="0.25">
      <c r="A333" t="s">
        <v>1301</v>
      </c>
      <c r="B333" t="s">
        <v>1302</v>
      </c>
      <c r="C333" s="1" t="str">
        <f t="shared" si="53"/>
        <v>21:0395</v>
      </c>
      <c r="D333" s="1" t="str">
        <f t="shared" si="50"/>
        <v>21:0132</v>
      </c>
      <c r="E333" t="s">
        <v>1303</v>
      </c>
      <c r="F333" t="s">
        <v>1304</v>
      </c>
      <c r="H333">
        <v>47.034799599999999</v>
      </c>
      <c r="I333">
        <v>-84.285899700000002</v>
      </c>
      <c r="J333" s="1" t="str">
        <f t="shared" si="51"/>
        <v>NGR lake sediment grab sample</v>
      </c>
      <c r="K333" s="1" t="str">
        <f t="shared" si="52"/>
        <v>&lt;177 micron (NGR)</v>
      </c>
      <c r="L333">
        <v>18</v>
      </c>
      <c r="M333" t="s">
        <v>97</v>
      </c>
      <c r="N333">
        <v>332</v>
      </c>
      <c r="O333">
        <v>82</v>
      </c>
      <c r="P333">
        <v>32</v>
      </c>
      <c r="Q333">
        <v>5</v>
      </c>
      <c r="R333">
        <v>10</v>
      </c>
      <c r="S333">
        <v>4</v>
      </c>
      <c r="T333">
        <v>0.1</v>
      </c>
      <c r="U333">
        <v>125</v>
      </c>
      <c r="V333">
        <v>0.4</v>
      </c>
      <c r="W333">
        <v>0.5</v>
      </c>
      <c r="X333">
        <v>1</v>
      </c>
      <c r="Y333">
        <v>39.6</v>
      </c>
    </row>
    <row r="334" spans="1:25" hidden="1" x14ac:dyDescent="0.25">
      <c r="A334" t="s">
        <v>1305</v>
      </c>
      <c r="B334" t="s">
        <v>1306</v>
      </c>
      <c r="C334" s="1" t="str">
        <f t="shared" si="53"/>
        <v>21:0395</v>
      </c>
      <c r="D334" s="1" t="str">
        <f>HYPERLINK("http://geochem.nrcan.gc.ca/cdogs/content/svy/svy_e.htm", "")</f>
        <v/>
      </c>
      <c r="G334" s="1" t="str">
        <f>HYPERLINK("http://geochem.nrcan.gc.ca/cdogs/content/cr_/cr_00035_e.htm", "35")</f>
        <v>35</v>
      </c>
      <c r="J334" t="s">
        <v>100</v>
      </c>
      <c r="K334" t="s">
        <v>101</v>
      </c>
      <c r="L334">
        <v>18</v>
      </c>
      <c r="M334" t="s">
        <v>102</v>
      </c>
      <c r="N334">
        <v>333</v>
      </c>
      <c r="O334">
        <v>108</v>
      </c>
      <c r="P334">
        <v>62</v>
      </c>
      <c r="Q334">
        <v>10</v>
      </c>
      <c r="R334">
        <v>32</v>
      </c>
      <c r="S334">
        <v>10</v>
      </c>
      <c r="T334">
        <v>0.1</v>
      </c>
      <c r="U334">
        <v>280</v>
      </c>
      <c r="V334">
        <v>2.2000000000000002</v>
      </c>
      <c r="W334">
        <v>11</v>
      </c>
      <c r="X334">
        <v>1</v>
      </c>
      <c r="Y334">
        <v>7.8</v>
      </c>
    </row>
    <row r="335" spans="1:25" hidden="1" x14ac:dyDescent="0.25">
      <c r="A335" t="s">
        <v>1307</v>
      </c>
      <c r="B335" t="s">
        <v>1308</v>
      </c>
      <c r="C335" s="1" t="str">
        <f t="shared" si="53"/>
        <v>21:0395</v>
      </c>
      <c r="D335" s="1" t="str">
        <f t="shared" ref="D335:D346" si="54">HYPERLINK("http://geochem.nrcan.gc.ca/cdogs/content/svy/svy210132_e.htm", "21:0132")</f>
        <v>21:0132</v>
      </c>
      <c r="E335" t="s">
        <v>1309</v>
      </c>
      <c r="F335" t="s">
        <v>1310</v>
      </c>
      <c r="H335">
        <v>47.003654599999997</v>
      </c>
      <c r="I335">
        <v>-84.235989900000007</v>
      </c>
      <c r="J335" s="1" t="str">
        <f t="shared" ref="J335:J346" si="55">HYPERLINK("http://geochem.nrcan.gc.ca/cdogs/content/kwd/kwd020027_e.htm", "NGR lake sediment grab sample")</f>
        <v>NGR lake sediment grab sample</v>
      </c>
      <c r="K335" s="1" t="str">
        <f t="shared" ref="K335:K346" si="56">HYPERLINK("http://geochem.nrcan.gc.ca/cdogs/content/kwd/kwd080006_e.htm", "&lt;177 micron (NGR)")</f>
        <v>&lt;177 micron (NGR)</v>
      </c>
      <c r="L335">
        <v>18</v>
      </c>
      <c r="M335" t="s">
        <v>107</v>
      </c>
      <c r="N335">
        <v>334</v>
      </c>
      <c r="O335">
        <v>106</v>
      </c>
      <c r="P335">
        <v>24</v>
      </c>
      <c r="Q335">
        <v>4</v>
      </c>
      <c r="R335">
        <v>10</v>
      </c>
      <c r="S335">
        <v>5</v>
      </c>
      <c r="T335">
        <v>0.1</v>
      </c>
      <c r="U335">
        <v>60</v>
      </c>
      <c r="V335">
        <v>0.55000000000000004</v>
      </c>
      <c r="W335">
        <v>0.5</v>
      </c>
      <c r="X335">
        <v>1</v>
      </c>
      <c r="Y335">
        <v>31.4</v>
      </c>
    </row>
    <row r="336" spans="1:25" hidden="1" x14ac:dyDescent="0.25">
      <c r="A336" t="s">
        <v>1311</v>
      </c>
      <c r="B336" t="s">
        <v>1312</v>
      </c>
      <c r="C336" s="1" t="str">
        <f t="shared" si="53"/>
        <v>21:0395</v>
      </c>
      <c r="D336" s="1" t="str">
        <f t="shared" si="54"/>
        <v>21:0132</v>
      </c>
      <c r="E336" t="s">
        <v>1313</v>
      </c>
      <c r="F336" t="s">
        <v>1314</v>
      </c>
      <c r="H336">
        <v>47.021203700000001</v>
      </c>
      <c r="I336">
        <v>-84.219279299999997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18</v>
      </c>
      <c r="M336" t="s">
        <v>112</v>
      </c>
      <c r="N336">
        <v>335</v>
      </c>
      <c r="O336">
        <v>46</v>
      </c>
      <c r="P336">
        <v>18</v>
      </c>
      <c r="Q336">
        <v>6</v>
      </c>
      <c r="R336">
        <v>9</v>
      </c>
      <c r="S336">
        <v>3</v>
      </c>
      <c r="T336">
        <v>0.1</v>
      </c>
      <c r="U336">
        <v>55</v>
      </c>
      <c r="V336">
        <v>0.4</v>
      </c>
      <c r="W336">
        <v>0.5</v>
      </c>
      <c r="X336">
        <v>1</v>
      </c>
      <c r="Y336">
        <v>30.2</v>
      </c>
    </row>
    <row r="337" spans="1:25" hidden="1" x14ac:dyDescent="0.25">
      <c r="A337" t="s">
        <v>1315</v>
      </c>
      <c r="B337" t="s">
        <v>1316</v>
      </c>
      <c r="C337" s="1" t="str">
        <f t="shared" si="53"/>
        <v>21:0395</v>
      </c>
      <c r="D337" s="1" t="str">
        <f t="shared" si="54"/>
        <v>21:0132</v>
      </c>
      <c r="E337" t="s">
        <v>1317</v>
      </c>
      <c r="F337" t="s">
        <v>1318</v>
      </c>
      <c r="H337">
        <v>47.048685999999996</v>
      </c>
      <c r="I337">
        <v>-84.241128000000003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18</v>
      </c>
      <c r="M337" t="s">
        <v>117</v>
      </c>
      <c r="N337">
        <v>336</v>
      </c>
      <c r="O337">
        <v>102</v>
      </c>
      <c r="P337">
        <v>54</v>
      </c>
      <c r="Q337">
        <v>3</v>
      </c>
      <c r="R337">
        <v>10</v>
      </c>
      <c r="S337">
        <v>4</v>
      </c>
      <c r="T337">
        <v>0.1</v>
      </c>
      <c r="U337">
        <v>120</v>
      </c>
      <c r="V337">
        <v>1.05</v>
      </c>
      <c r="W337">
        <v>0.5</v>
      </c>
      <c r="X337">
        <v>1</v>
      </c>
      <c r="Y337">
        <v>50.2</v>
      </c>
    </row>
    <row r="338" spans="1:25" hidden="1" x14ac:dyDescent="0.25">
      <c r="A338" t="s">
        <v>1319</v>
      </c>
      <c r="B338" t="s">
        <v>1320</v>
      </c>
      <c r="C338" s="1" t="str">
        <f t="shared" si="53"/>
        <v>21:0395</v>
      </c>
      <c r="D338" s="1" t="str">
        <f t="shared" si="54"/>
        <v>21:0132</v>
      </c>
      <c r="E338" t="s">
        <v>1321</v>
      </c>
      <c r="F338" t="s">
        <v>1322</v>
      </c>
      <c r="H338">
        <v>47.065052600000001</v>
      </c>
      <c r="I338">
        <v>-84.297178000000002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18</v>
      </c>
      <c r="M338" t="s">
        <v>122</v>
      </c>
      <c r="N338">
        <v>337</v>
      </c>
      <c r="O338">
        <v>140</v>
      </c>
      <c r="P338">
        <v>50</v>
      </c>
      <c r="Q338">
        <v>5</v>
      </c>
      <c r="R338">
        <v>20</v>
      </c>
      <c r="S338">
        <v>9</v>
      </c>
      <c r="T338">
        <v>0.1</v>
      </c>
      <c r="U338">
        <v>230</v>
      </c>
      <c r="V338">
        <v>1.2</v>
      </c>
      <c r="W338">
        <v>0.5</v>
      </c>
      <c r="X338">
        <v>3</v>
      </c>
      <c r="Y338">
        <v>32</v>
      </c>
    </row>
    <row r="339" spans="1:25" hidden="1" x14ac:dyDescent="0.25">
      <c r="A339" t="s">
        <v>1323</v>
      </c>
      <c r="B339" t="s">
        <v>1324</v>
      </c>
      <c r="C339" s="1" t="str">
        <f t="shared" si="53"/>
        <v>21:0395</v>
      </c>
      <c r="D339" s="1" t="str">
        <f t="shared" si="54"/>
        <v>21:0132</v>
      </c>
      <c r="E339" t="s">
        <v>1325</v>
      </c>
      <c r="F339" t="s">
        <v>1326</v>
      </c>
      <c r="H339">
        <v>47.131912200000002</v>
      </c>
      <c r="I339">
        <v>-84.331068700000003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19</v>
      </c>
      <c r="M339" t="s">
        <v>29</v>
      </c>
      <c r="N339">
        <v>338</v>
      </c>
      <c r="O339">
        <v>134</v>
      </c>
      <c r="P339">
        <v>40</v>
      </c>
      <c r="Q339">
        <v>3</v>
      </c>
      <c r="R339">
        <v>13</v>
      </c>
      <c r="S339">
        <v>5</v>
      </c>
      <c r="T339">
        <v>0.1</v>
      </c>
      <c r="U339">
        <v>140</v>
      </c>
      <c r="V339">
        <v>0.5</v>
      </c>
      <c r="W339">
        <v>0.5</v>
      </c>
      <c r="X339">
        <v>2</v>
      </c>
      <c r="Y339">
        <v>43.6</v>
      </c>
    </row>
    <row r="340" spans="1:25" hidden="1" x14ac:dyDescent="0.25">
      <c r="A340" t="s">
        <v>1327</v>
      </c>
      <c r="B340" t="s">
        <v>1328</v>
      </c>
      <c r="C340" s="1" t="str">
        <f t="shared" si="53"/>
        <v>21:0395</v>
      </c>
      <c r="D340" s="1" t="str">
        <f t="shared" si="54"/>
        <v>21:0132</v>
      </c>
      <c r="E340" t="s">
        <v>1329</v>
      </c>
      <c r="F340" t="s">
        <v>1330</v>
      </c>
      <c r="H340">
        <v>47.096280899999996</v>
      </c>
      <c r="I340">
        <v>-84.342154300000004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19</v>
      </c>
      <c r="M340" t="s">
        <v>34</v>
      </c>
      <c r="N340">
        <v>339</v>
      </c>
      <c r="O340">
        <v>182</v>
      </c>
      <c r="P340">
        <v>91</v>
      </c>
      <c r="Q340">
        <v>2</v>
      </c>
      <c r="R340">
        <v>15</v>
      </c>
      <c r="S340">
        <v>12</v>
      </c>
      <c r="T340">
        <v>0.2</v>
      </c>
      <c r="U340">
        <v>625</v>
      </c>
      <c r="V340">
        <v>1</v>
      </c>
      <c r="W340">
        <v>0.5</v>
      </c>
      <c r="X340">
        <v>8</v>
      </c>
      <c r="Y340">
        <v>43.6</v>
      </c>
    </row>
    <row r="341" spans="1:25" hidden="1" x14ac:dyDescent="0.25">
      <c r="A341" t="s">
        <v>1331</v>
      </c>
      <c r="B341" t="s">
        <v>1332</v>
      </c>
      <c r="C341" s="1" t="str">
        <f t="shared" si="53"/>
        <v>21:0395</v>
      </c>
      <c r="D341" s="1" t="str">
        <f t="shared" si="54"/>
        <v>21:0132</v>
      </c>
      <c r="E341" t="s">
        <v>1333</v>
      </c>
      <c r="F341" t="s">
        <v>1334</v>
      </c>
      <c r="H341">
        <v>47.104143000000001</v>
      </c>
      <c r="I341">
        <v>-84.368886500000002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19</v>
      </c>
      <c r="M341" t="s">
        <v>39</v>
      </c>
      <c r="N341">
        <v>340</v>
      </c>
      <c r="O341">
        <v>184</v>
      </c>
      <c r="P341">
        <v>39</v>
      </c>
      <c r="Q341">
        <v>9</v>
      </c>
      <c r="R341">
        <v>22</v>
      </c>
      <c r="S341">
        <v>17</v>
      </c>
      <c r="T341">
        <v>0.1</v>
      </c>
      <c r="U341">
        <v>1250</v>
      </c>
      <c r="V341">
        <v>3.35</v>
      </c>
      <c r="W341">
        <v>1</v>
      </c>
      <c r="X341">
        <v>2</v>
      </c>
      <c r="Y341">
        <v>24.6</v>
      </c>
    </row>
    <row r="342" spans="1:25" hidden="1" x14ac:dyDescent="0.25">
      <c r="A342" t="s">
        <v>1335</v>
      </c>
      <c r="B342" t="s">
        <v>1336</v>
      </c>
      <c r="C342" s="1" t="str">
        <f t="shared" si="53"/>
        <v>21:0395</v>
      </c>
      <c r="D342" s="1" t="str">
        <f t="shared" si="54"/>
        <v>21:0132</v>
      </c>
      <c r="E342" t="s">
        <v>1337</v>
      </c>
      <c r="F342" t="s">
        <v>1338</v>
      </c>
      <c r="H342">
        <v>47.1238058</v>
      </c>
      <c r="I342">
        <v>-84.315758400000007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19</v>
      </c>
      <c r="M342" t="s">
        <v>49</v>
      </c>
      <c r="N342">
        <v>341</v>
      </c>
      <c r="O342">
        <v>64</v>
      </c>
      <c r="P342">
        <v>97</v>
      </c>
      <c r="Q342">
        <v>8</v>
      </c>
      <c r="R342">
        <v>21</v>
      </c>
      <c r="S342">
        <v>7</v>
      </c>
      <c r="T342">
        <v>0.1</v>
      </c>
      <c r="U342">
        <v>85</v>
      </c>
      <c r="V342">
        <v>0.75</v>
      </c>
      <c r="W342">
        <v>2</v>
      </c>
      <c r="X342">
        <v>1</v>
      </c>
      <c r="Y342">
        <v>28</v>
      </c>
    </row>
    <row r="343" spans="1:25" hidden="1" x14ac:dyDescent="0.25">
      <c r="A343" t="s">
        <v>1339</v>
      </c>
      <c r="B343" t="s">
        <v>1340</v>
      </c>
      <c r="C343" s="1" t="str">
        <f t="shared" si="53"/>
        <v>21:0395</v>
      </c>
      <c r="D343" s="1" t="str">
        <f t="shared" si="54"/>
        <v>21:0132</v>
      </c>
      <c r="E343" t="s">
        <v>1325</v>
      </c>
      <c r="F343" t="s">
        <v>1341</v>
      </c>
      <c r="H343">
        <v>47.131912200000002</v>
      </c>
      <c r="I343">
        <v>-84.331068700000003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19</v>
      </c>
      <c r="M343" t="s">
        <v>57</v>
      </c>
      <c r="N343">
        <v>342</v>
      </c>
      <c r="O343">
        <v>134</v>
      </c>
      <c r="P343">
        <v>41</v>
      </c>
      <c r="Q343">
        <v>2</v>
      </c>
      <c r="R343">
        <v>13</v>
      </c>
      <c r="S343">
        <v>5</v>
      </c>
      <c r="T343">
        <v>0.1</v>
      </c>
      <c r="U343">
        <v>140</v>
      </c>
      <c r="V343">
        <v>0.5</v>
      </c>
      <c r="W343">
        <v>0.5</v>
      </c>
      <c r="X343">
        <v>2</v>
      </c>
      <c r="Y343">
        <v>44.2</v>
      </c>
    </row>
    <row r="344" spans="1:25" hidden="1" x14ac:dyDescent="0.25">
      <c r="A344" t="s">
        <v>1342</v>
      </c>
      <c r="B344" t="s">
        <v>1343</v>
      </c>
      <c r="C344" s="1" t="str">
        <f t="shared" si="53"/>
        <v>21:0395</v>
      </c>
      <c r="D344" s="1" t="str">
        <f t="shared" si="54"/>
        <v>21:0132</v>
      </c>
      <c r="E344" t="s">
        <v>1325</v>
      </c>
      <c r="F344" t="s">
        <v>1344</v>
      </c>
      <c r="H344">
        <v>47.131912200000002</v>
      </c>
      <c r="I344">
        <v>-84.331068700000003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19</v>
      </c>
      <c r="M344" t="s">
        <v>53</v>
      </c>
      <c r="N344">
        <v>343</v>
      </c>
      <c r="O344">
        <v>128</v>
      </c>
      <c r="P344">
        <v>38</v>
      </c>
      <c r="Q344">
        <v>4</v>
      </c>
      <c r="R344">
        <v>14</v>
      </c>
      <c r="S344">
        <v>5</v>
      </c>
      <c r="T344">
        <v>0.1</v>
      </c>
      <c r="U344">
        <v>145</v>
      </c>
      <c r="V344">
        <v>0.5</v>
      </c>
      <c r="W344">
        <v>0.5</v>
      </c>
      <c r="X344">
        <v>1</v>
      </c>
      <c r="Y344">
        <v>44.8</v>
      </c>
    </row>
    <row r="345" spans="1:25" hidden="1" x14ac:dyDescent="0.25">
      <c r="A345" t="s">
        <v>1345</v>
      </c>
      <c r="B345" t="s">
        <v>1346</v>
      </c>
      <c r="C345" s="1" t="str">
        <f t="shared" si="53"/>
        <v>21:0395</v>
      </c>
      <c r="D345" s="1" t="str">
        <f t="shared" si="54"/>
        <v>21:0132</v>
      </c>
      <c r="E345" t="s">
        <v>1347</v>
      </c>
      <c r="F345" t="s">
        <v>1348</v>
      </c>
      <c r="H345">
        <v>47.150090599999999</v>
      </c>
      <c r="I345">
        <v>-84.331833399999994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19</v>
      </c>
      <c r="M345" t="s">
        <v>44</v>
      </c>
      <c r="N345">
        <v>344</v>
      </c>
      <c r="O345">
        <v>108</v>
      </c>
      <c r="P345">
        <v>49</v>
      </c>
      <c r="Q345">
        <v>2</v>
      </c>
      <c r="R345">
        <v>19</v>
      </c>
      <c r="S345">
        <v>6</v>
      </c>
      <c r="T345">
        <v>0.1</v>
      </c>
      <c r="U345">
        <v>40</v>
      </c>
      <c r="V345">
        <v>0.2</v>
      </c>
      <c r="W345">
        <v>0.5</v>
      </c>
      <c r="X345">
        <v>1</v>
      </c>
      <c r="Y345">
        <v>50</v>
      </c>
    </row>
    <row r="346" spans="1:25" hidden="1" x14ac:dyDescent="0.25">
      <c r="A346" t="s">
        <v>1349</v>
      </c>
      <c r="B346" t="s">
        <v>1350</v>
      </c>
      <c r="C346" s="1" t="str">
        <f t="shared" si="53"/>
        <v>21:0395</v>
      </c>
      <c r="D346" s="1" t="str">
        <f t="shared" si="54"/>
        <v>21:0132</v>
      </c>
      <c r="E346" t="s">
        <v>1351</v>
      </c>
      <c r="F346" t="s">
        <v>1352</v>
      </c>
      <c r="H346">
        <v>47.289314500000003</v>
      </c>
      <c r="I346">
        <v>-84.336354499999999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19</v>
      </c>
      <c r="M346" t="s">
        <v>62</v>
      </c>
      <c r="N346">
        <v>345</v>
      </c>
      <c r="O346">
        <v>56</v>
      </c>
      <c r="P346">
        <v>17</v>
      </c>
      <c r="Q346">
        <v>5</v>
      </c>
      <c r="R346">
        <v>9</v>
      </c>
      <c r="S346">
        <v>3</v>
      </c>
      <c r="T346">
        <v>0.1</v>
      </c>
      <c r="U346">
        <v>65</v>
      </c>
      <c r="V346">
        <v>0.5</v>
      </c>
      <c r="W346">
        <v>0.5</v>
      </c>
      <c r="X346">
        <v>1</v>
      </c>
      <c r="Y346">
        <v>38.6</v>
      </c>
    </row>
    <row r="347" spans="1:25" hidden="1" x14ac:dyDescent="0.25">
      <c r="A347" t="s">
        <v>1353</v>
      </c>
      <c r="B347" t="s">
        <v>1354</v>
      </c>
      <c r="C347" s="1" t="str">
        <f t="shared" si="53"/>
        <v>21:0395</v>
      </c>
      <c r="D347" s="1" t="str">
        <f>HYPERLINK("http://geochem.nrcan.gc.ca/cdogs/content/svy/svy_e.htm", "")</f>
        <v/>
      </c>
      <c r="G347" s="1" t="str">
        <f>HYPERLINK("http://geochem.nrcan.gc.ca/cdogs/content/cr_/cr_00034_e.htm", "34")</f>
        <v>34</v>
      </c>
      <c r="J347" t="s">
        <v>100</v>
      </c>
      <c r="K347" t="s">
        <v>101</v>
      </c>
      <c r="L347">
        <v>19</v>
      </c>
      <c r="M347" t="s">
        <v>102</v>
      </c>
      <c r="N347">
        <v>346</v>
      </c>
      <c r="O347">
        <v>102</v>
      </c>
      <c r="P347">
        <v>48</v>
      </c>
      <c r="Q347">
        <v>14</v>
      </c>
      <c r="R347">
        <v>20</v>
      </c>
      <c r="S347">
        <v>12</v>
      </c>
      <c r="T347">
        <v>0.1</v>
      </c>
      <c r="U347">
        <v>860</v>
      </c>
      <c r="V347">
        <v>3.15</v>
      </c>
      <c r="W347">
        <v>22</v>
      </c>
      <c r="X347">
        <v>6</v>
      </c>
      <c r="Y347">
        <v>17.2</v>
      </c>
    </row>
    <row r="348" spans="1:25" hidden="1" x14ac:dyDescent="0.25">
      <c r="A348" t="s">
        <v>1355</v>
      </c>
      <c r="B348" t="s">
        <v>1356</v>
      </c>
      <c r="C348" s="1" t="str">
        <f t="shared" si="53"/>
        <v>21:0395</v>
      </c>
      <c r="D348" s="1" t="str">
        <f t="shared" ref="D348:D359" si="57">HYPERLINK("http://geochem.nrcan.gc.ca/cdogs/content/svy/svy210132_e.htm", "21:0132")</f>
        <v>21:0132</v>
      </c>
      <c r="E348" t="s">
        <v>1357</v>
      </c>
      <c r="F348" t="s">
        <v>1358</v>
      </c>
      <c r="H348">
        <v>47.292896399999997</v>
      </c>
      <c r="I348">
        <v>-84.265729300000004</v>
      </c>
      <c r="J348" s="1" t="str">
        <f t="shared" ref="J348:J359" si="58">HYPERLINK("http://geochem.nrcan.gc.ca/cdogs/content/kwd/kwd020027_e.htm", "NGR lake sediment grab sample")</f>
        <v>NGR lake sediment grab sample</v>
      </c>
      <c r="K348" s="1" t="str">
        <f t="shared" ref="K348:K359" si="59">HYPERLINK("http://geochem.nrcan.gc.ca/cdogs/content/kwd/kwd080006_e.htm", "&lt;177 micron (NGR)")</f>
        <v>&lt;177 micron (NGR)</v>
      </c>
      <c r="L348">
        <v>19</v>
      </c>
      <c r="M348" t="s">
        <v>67</v>
      </c>
      <c r="N348">
        <v>347</v>
      </c>
      <c r="O348">
        <v>74</v>
      </c>
      <c r="P348">
        <v>32</v>
      </c>
      <c r="Q348">
        <v>4</v>
      </c>
      <c r="R348">
        <v>9</v>
      </c>
      <c r="S348">
        <v>3</v>
      </c>
      <c r="T348">
        <v>0.4</v>
      </c>
      <c r="U348">
        <v>120</v>
      </c>
      <c r="V348">
        <v>1.1499999999999999</v>
      </c>
      <c r="W348">
        <v>0.5</v>
      </c>
      <c r="X348">
        <v>1</v>
      </c>
      <c r="Y348">
        <v>54</v>
      </c>
    </row>
    <row r="349" spans="1:25" hidden="1" x14ac:dyDescent="0.25">
      <c r="A349" t="s">
        <v>1359</v>
      </c>
      <c r="B349" t="s">
        <v>1360</v>
      </c>
      <c r="C349" s="1" t="str">
        <f t="shared" si="53"/>
        <v>21:0395</v>
      </c>
      <c r="D349" s="1" t="str">
        <f t="shared" si="57"/>
        <v>21:0132</v>
      </c>
      <c r="E349" t="s">
        <v>1361</v>
      </c>
      <c r="F349" t="s">
        <v>1362</v>
      </c>
      <c r="H349">
        <v>47.292661699999996</v>
      </c>
      <c r="I349">
        <v>-84.234592599999999</v>
      </c>
      <c r="J349" s="1" t="str">
        <f t="shared" si="58"/>
        <v>NGR lake sediment grab sample</v>
      </c>
      <c r="K349" s="1" t="str">
        <f t="shared" si="59"/>
        <v>&lt;177 micron (NGR)</v>
      </c>
      <c r="L349">
        <v>19</v>
      </c>
      <c r="M349" t="s">
        <v>72</v>
      </c>
      <c r="N349">
        <v>348</v>
      </c>
      <c r="O349">
        <v>124</v>
      </c>
      <c r="P349">
        <v>38</v>
      </c>
      <c r="Q349">
        <v>4</v>
      </c>
      <c r="R349">
        <v>12</v>
      </c>
      <c r="S349">
        <v>4</v>
      </c>
      <c r="T349">
        <v>0.1</v>
      </c>
      <c r="U349">
        <v>130</v>
      </c>
      <c r="V349">
        <v>0.55000000000000004</v>
      </c>
      <c r="W349">
        <v>0.5</v>
      </c>
      <c r="X349">
        <v>2</v>
      </c>
      <c r="Y349">
        <v>57.6</v>
      </c>
    </row>
    <row r="350" spans="1:25" hidden="1" x14ac:dyDescent="0.25">
      <c r="A350" t="s">
        <v>1363</v>
      </c>
      <c r="B350" t="s">
        <v>1364</v>
      </c>
      <c r="C350" s="1" t="str">
        <f t="shared" si="53"/>
        <v>21:0395</v>
      </c>
      <c r="D350" s="1" t="str">
        <f t="shared" si="57"/>
        <v>21:0132</v>
      </c>
      <c r="E350" t="s">
        <v>1365</v>
      </c>
      <c r="F350" t="s">
        <v>1366</v>
      </c>
      <c r="H350">
        <v>47.303534499999998</v>
      </c>
      <c r="I350">
        <v>-84.183713699999998</v>
      </c>
      <c r="J350" s="1" t="str">
        <f t="shared" si="58"/>
        <v>NGR lake sediment grab sample</v>
      </c>
      <c r="K350" s="1" t="str">
        <f t="shared" si="59"/>
        <v>&lt;177 micron (NGR)</v>
      </c>
      <c r="L350">
        <v>19</v>
      </c>
      <c r="M350" t="s">
        <v>77</v>
      </c>
      <c r="N350">
        <v>349</v>
      </c>
      <c r="O350">
        <v>100</v>
      </c>
      <c r="P350">
        <v>38</v>
      </c>
      <c r="Q350">
        <v>3</v>
      </c>
      <c r="R350">
        <v>10</v>
      </c>
      <c r="S350">
        <v>4</v>
      </c>
      <c r="T350">
        <v>0.1</v>
      </c>
      <c r="U350">
        <v>95</v>
      </c>
      <c r="V350">
        <v>0.5</v>
      </c>
      <c r="W350">
        <v>0.5</v>
      </c>
      <c r="X350">
        <v>1</v>
      </c>
      <c r="Y350">
        <v>53.6</v>
      </c>
    </row>
    <row r="351" spans="1:25" hidden="1" x14ac:dyDescent="0.25">
      <c r="A351" t="s">
        <v>1367</v>
      </c>
      <c r="B351" t="s">
        <v>1368</v>
      </c>
      <c r="C351" s="1" t="str">
        <f t="shared" si="53"/>
        <v>21:0395</v>
      </c>
      <c r="D351" s="1" t="str">
        <f t="shared" si="57"/>
        <v>21:0132</v>
      </c>
      <c r="E351" t="s">
        <v>1369</v>
      </c>
      <c r="F351" t="s">
        <v>1370</v>
      </c>
      <c r="H351">
        <v>47.285206199999998</v>
      </c>
      <c r="I351">
        <v>-84.126603799999998</v>
      </c>
      <c r="J351" s="1" t="str">
        <f t="shared" si="58"/>
        <v>NGR lake sediment grab sample</v>
      </c>
      <c r="K351" s="1" t="str">
        <f t="shared" si="59"/>
        <v>&lt;177 micron (NGR)</v>
      </c>
      <c r="L351">
        <v>19</v>
      </c>
      <c r="M351" t="s">
        <v>82</v>
      </c>
      <c r="N351">
        <v>350</v>
      </c>
      <c r="O351">
        <v>94</v>
      </c>
      <c r="P351">
        <v>35</v>
      </c>
      <c r="Q351">
        <v>7</v>
      </c>
      <c r="R351">
        <v>17</v>
      </c>
      <c r="S351">
        <v>7</v>
      </c>
      <c r="T351">
        <v>0.3</v>
      </c>
      <c r="U351">
        <v>135</v>
      </c>
      <c r="V351">
        <v>1</v>
      </c>
      <c r="W351">
        <v>0.5</v>
      </c>
      <c r="X351">
        <v>1</v>
      </c>
      <c r="Y351">
        <v>53.2</v>
      </c>
    </row>
    <row r="352" spans="1:25" hidden="1" x14ac:dyDescent="0.25">
      <c r="A352" t="s">
        <v>1371</v>
      </c>
      <c r="B352" t="s">
        <v>1372</v>
      </c>
      <c r="C352" s="1" t="str">
        <f t="shared" si="53"/>
        <v>21:0395</v>
      </c>
      <c r="D352" s="1" t="str">
        <f t="shared" si="57"/>
        <v>21:0132</v>
      </c>
      <c r="E352" t="s">
        <v>1373</v>
      </c>
      <c r="F352" t="s">
        <v>1374</v>
      </c>
      <c r="H352">
        <v>47.281784100000003</v>
      </c>
      <c r="I352">
        <v>-84.082382800000005</v>
      </c>
      <c r="J352" s="1" t="str">
        <f t="shared" si="58"/>
        <v>NGR lake sediment grab sample</v>
      </c>
      <c r="K352" s="1" t="str">
        <f t="shared" si="59"/>
        <v>&lt;177 micron (NGR)</v>
      </c>
      <c r="L352">
        <v>19</v>
      </c>
      <c r="M352" t="s">
        <v>87</v>
      </c>
      <c r="N352">
        <v>351</v>
      </c>
      <c r="O352">
        <v>72</v>
      </c>
      <c r="P352">
        <v>35</v>
      </c>
      <c r="Q352">
        <v>3</v>
      </c>
      <c r="R352">
        <v>13</v>
      </c>
      <c r="S352">
        <v>5</v>
      </c>
      <c r="T352">
        <v>0.1</v>
      </c>
      <c r="U352">
        <v>60</v>
      </c>
      <c r="V352">
        <v>0.35</v>
      </c>
      <c r="W352">
        <v>0.5</v>
      </c>
      <c r="X352">
        <v>1</v>
      </c>
      <c r="Y352">
        <v>43</v>
      </c>
    </row>
    <row r="353" spans="1:25" hidden="1" x14ac:dyDescent="0.25">
      <c r="A353" t="s">
        <v>1375</v>
      </c>
      <c r="B353" t="s">
        <v>1376</v>
      </c>
      <c r="C353" s="1" t="str">
        <f t="shared" si="53"/>
        <v>21:0395</v>
      </c>
      <c r="D353" s="1" t="str">
        <f t="shared" si="57"/>
        <v>21:0132</v>
      </c>
      <c r="E353" t="s">
        <v>1377</v>
      </c>
      <c r="F353" t="s">
        <v>1378</v>
      </c>
      <c r="H353">
        <v>47.323918499999998</v>
      </c>
      <c r="I353">
        <v>-84.080617599999997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19</v>
      </c>
      <c r="M353" t="s">
        <v>92</v>
      </c>
      <c r="N353">
        <v>352</v>
      </c>
      <c r="O353">
        <v>50</v>
      </c>
      <c r="P353">
        <v>26</v>
      </c>
      <c r="Q353">
        <v>1</v>
      </c>
      <c r="R353">
        <v>7</v>
      </c>
      <c r="S353">
        <v>2</v>
      </c>
      <c r="T353">
        <v>0.1</v>
      </c>
      <c r="U353">
        <v>55</v>
      </c>
      <c r="V353">
        <v>0.25</v>
      </c>
      <c r="W353">
        <v>0.5</v>
      </c>
      <c r="X353">
        <v>2</v>
      </c>
      <c r="Y353">
        <v>37</v>
      </c>
    </row>
    <row r="354" spans="1:25" hidden="1" x14ac:dyDescent="0.25">
      <c r="A354" t="s">
        <v>1379</v>
      </c>
      <c r="B354" t="s">
        <v>1380</v>
      </c>
      <c r="C354" s="1" t="str">
        <f t="shared" si="53"/>
        <v>21:0395</v>
      </c>
      <c r="D354" s="1" t="str">
        <f t="shared" si="57"/>
        <v>21:0132</v>
      </c>
      <c r="E354" t="s">
        <v>1381</v>
      </c>
      <c r="F354" t="s">
        <v>1382</v>
      </c>
      <c r="H354">
        <v>47.367132699999999</v>
      </c>
      <c r="I354">
        <v>-84.074271600000003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19</v>
      </c>
      <c r="M354" t="s">
        <v>97</v>
      </c>
      <c r="N354">
        <v>353</v>
      </c>
      <c r="O354">
        <v>76</v>
      </c>
      <c r="P354">
        <v>25</v>
      </c>
      <c r="Q354">
        <v>3</v>
      </c>
      <c r="R354">
        <v>19</v>
      </c>
      <c r="S354">
        <v>8</v>
      </c>
      <c r="T354">
        <v>0.1</v>
      </c>
      <c r="U354">
        <v>40</v>
      </c>
      <c r="V354">
        <v>0.3</v>
      </c>
      <c r="W354">
        <v>0.5</v>
      </c>
      <c r="X354">
        <v>1</v>
      </c>
      <c r="Y354">
        <v>42.2</v>
      </c>
    </row>
    <row r="355" spans="1:25" hidden="1" x14ac:dyDescent="0.25">
      <c r="A355" t="s">
        <v>1383</v>
      </c>
      <c r="B355" t="s">
        <v>1384</v>
      </c>
      <c r="C355" s="1" t="str">
        <f t="shared" si="53"/>
        <v>21:0395</v>
      </c>
      <c r="D355" s="1" t="str">
        <f t="shared" si="57"/>
        <v>21:0132</v>
      </c>
      <c r="E355" t="s">
        <v>1385</v>
      </c>
      <c r="F355" t="s">
        <v>1386</v>
      </c>
      <c r="H355">
        <v>47.386976900000001</v>
      </c>
      <c r="I355">
        <v>-84.079599299999998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19</v>
      </c>
      <c r="M355" t="s">
        <v>107</v>
      </c>
      <c r="N355">
        <v>354</v>
      </c>
      <c r="O355">
        <v>80</v>
      </c>
      <c r="P355">
        <v>25</v>
      </c>
      <c r="Q355">
        <v>2</v>
      </c>
      <c r="R355">
        <v>12</v>
      </c>
      <c r="S355">
        <v>11</v>
      </c>
      <c r="T355">
        <v>0.2</v>
      </c>
      <c r="U355">
        <v>245</v>
      </c>
      <c r="V355">
        <v>1.35</v>
      </c>
      <c r="W355">
        <v>0.5</v>
      </c>
      <c r="X355">
        <v>1</v>
      </c>
      <c r="Y355">
        <v>31.6</v>
      </c>
    </row>
    <row r="356" spans="1:25" hidden="1" x14ac:dyDescent="0.25">
      <c r="A356" t="s">
        <v>1387</v>
      </c>
      <c r="B356" t="s">
        <v>1388</v>
      </c>
      <c r="C356" s="1" t="str">
        <f t="shared" si="53"/>
        <v>21:0395</v>
      </c>
      <c r="D356" s="1" t="str">
        <f t="shared" si="57"/>
        <v>21:0132</v>
      </c>
      <c r="E356" t="s">
        <v>1389</v>
      </c>
      <c r="F356" t="s">
        <v>1390</v>
      </c>
      <c r="H356">
        <v>47.4052796</v>
      </c>
      <c r="I356">
        <v>-84.061593999999999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19</v>
      </c>
      <c r="M356" t="s">
        <v>112</v>
      </c>
      <c r="N356">
        <v>355</v>
      </c>
      <c r="O356">
        <v>28</v>
      </c>
      <c r="P356">
        <v>18</v>
      </c>
      <c r="Q356">
        <v>7</v>
      </c>
      <c r="R356">
        <v>7</v>
      </c>
      <c r="S356">
        <v>1</v>
      </c>
      <c r="T356">
        <v>0.1</v>
      </c>
      <c r="U356">
        <v>40</v>
      </c>
      <c r="V356">
        <v>0.3</v>
      </c>
      <c r="W356">
        <v>0.5</v>
      </c>
      <c r="X356">
        <v>1</v>
      </c>
      <c r="Y356">
        <v>42.2</v>
      </c>
    </row>
    <row r="357" spans="1:25" hidden="1" x14ac:dyDescent="0.25">
      <c r="A357" t="s">
        <v>1391</v>
      </c>
      <c r="B357" t="s">
        <v>1392</v>
      </c>
      <c r="C357" s="1" t="str">
        <f t="shared" si="53"/>
        <v>21:0395</v>
      </c>
      <c r="D357" s="1" t="str">
        <f t="shared" si="57"/>
        <v>21:0132</v>
      </c>
      <c r="E357" t="s">
        <v>1393</v>
      </c>
      <c r="F357" t="s">
        <v>1394</v>
      </c>
      <c r="H357">
        <v>47.450128300000003</v>
      </c>
      <c r="I357">
        <v>-84.069562000000005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19</v>
      </c>
      <c r="M357" t="s">
        <v>117</v>
      </c>
      <c r="N357">
        <v>356</v>
      </c>
      <c r="O357">
        <v>42</v>
      </c>
      <c r="P357">
        <v>12</v>
      </c>
      <c r="Q357">
        <v>2</v>
      </c>
      <c r="R357">
        <v>10</v>
      </c>
      <c r="S357">
        <v>2</v>
      </c>
      <c r="T357">
        <v>0.1</v>
      </c>
      <c r="U357">
        <v>70</v>
      </c>
      <c r="V357">
        <v>0.5</v>
      </c>
      <c r="W357">
        <v>0.5</v>
      </c>
      <c r="X357">
        <v>1</v>
      </c>
      <c r="Y357">
        <v>32.200000000000003</v>
      </c>
    </row>
    <row r="358" spans="1:25" hidden="1" x14ac:dyDescent="0.25">
      <c r="A358" t="s">
        <v>1395</v>
      </c>
      <c r="B358" t="s">
        <v>1396</v>
      </c>
      <c r="C358" s="1" t="str">
        <f t="shared" si="53"/>
        <v>21:0395</v>
      </c>
      <c r="D358" s="1" t="str">
        <f t="shared" si="57"/>
        <v>21:0132</v>
      </c>
      <c r="E358" t="s">
        <v>1397</v>
      </c>
      <c r="F358" t="s">
        <v>1398</v>
      </c>
      <c r="H358">
        <v>47.475652599999997</v>
      </c>
      <c r="I358">
        <v>-84.084494000000007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19</v>
      </c>
      <c r="M358" t="s">
        <v>122</v>
      </c>
      <c r="N358">
        <v>357</v>
      </c>
      <c r="O358">
        <v>74</v>
      </c>
      <c r="P358">
        <v>29</v>
      </c>
      <c r="Q358">
        <v>3</v>
      </c>
      <c r="R358">
        <v>13</v>
      </c>
      <c r="S358">
        <v>2</v>
      </c>
      <c r="T358">
        <v>0.1</v>
      </c>
      <c r="U358">
        <v>60</v>
      </c>
      <c r="V358">
        <v>0.5</v>
      </c>
      <c r="W358">
        <v>0.5</v>
      </c>
      <c r="X358">
        <v>1</v>
      </c>
      <c r="Y358">
        <v>52.8</v>
      </c>
    </row>
    <row r="359" spans="1:25" hidden="1" x14ac:dyDescent="0.25">
      <c r="A359" t="s">
        <v>1399</v>
      </c>
      <c r="B359" t="s">
        <v>1400</v>
      </c>
      <c r="C359" s="1" t="str">
        <f t="shared" si="53"/>
        <v>21:0395</v>
      </c>
      <c r="D359" s="1" t="str">
        <f t="shared" si="57"/>
        <v>21:0132</v>
      </c>
      <c r="E359" t="s">
        <v>1401</v>
      </c>
      <c r="F359" t="s">
        <v>1402</v>
      </c>
      <c r="H359">
        <v>47.622607199999997</v>
      </c>
      <c r="I359">
        <v>-84.258512300000007</v>
      </c>
      <c r="J359" s="1" t="str">
        <f t="shared" si="58"/>
        <v>NGR lake sediment grab sample</v>
      </c>
      <c r="K359" s="1" t="str">
        <f t="shared" si="59"/>
        <v>&lt;177 micron (NGR)</v>
      </c>
      <c r="L359">
        <v>20</v>
      </c>
      <c r="M359" t="s">
        <v>29</v>
      </c>
      <c r="N359">
        <v>358</v>
      </c>
      <c r="O359">
        <v>58</v>
      </c>
      <c r="P359">
        <v>16</v>
      </c>
      <c r="Q359">
        <v>3</v>
      </c>
      <c r="R359">
        <v>11</v>
      </c>
      <c r="S359">
        <v>4</v>
      </c>
      <c r="T359">
        <v>0.2</v>
      </c>
      <c r="U359">
        <v>85</v>
      </c>
      <c r="V359">
        <v>0.55000000000000004</v>
      </c>
      <c r="W359">
        <v>0.5</v>
      </c>
      <c r="X359">
        <v>1</v>
      </c>
      <c r="Y359">
        <v>35.799999999999997</v>
      </c>
    </row>
    <row r="360" spans="1:25" hidden="1" x14ac:dyDescent="0.25">
      <c r="A360" t="s">
        <v>1403</v>
      </c>
      <c r="B360" t="s">
        <v>1404</v>
      </c>
      <c r="C360" s="1" t="str">
        <f t="shared" si="53"/>
        <v>21:0395</v>
      </c>
      <c r="D360" s="1" t="str">
        <f>HYPERLINK("http://geochem.nrcan.gc.ca/cdogs/content/svy/svy_e.htm", "")</f>
        <v/>
      </c>
      <c r="G360" s="1" t="str">
        <f>HYPERLINK("http://geochem.nrcan.gc.ca/cdogs/content/cr_/cr_00034_e.htm", "34")</f>
        <v>34</v>
      </c>
      <c r="J360" t="s">
        <v>100</v>
      </c>
      <c r="K360" t="s">
        <v>101</v>
      </c>
      <c r="L360">
        <v>20</v>
      </c>
      <c r="M360" t="s">
        <v>102</v>
      </c>
      <c r="N360">
        <v>359</v>
      </c>
      <c r="O360">
        <v>100</v>
      </c>
      <c r="P360">
        <v>46</v>
      </c>
      <c r="Q360">
        <v>14</v>
      </c>
      <c r="R360">
        <v>19</v>
      </c>
      <c r="S360">
        <v>12</v>
      </c>
      <c r="T360">
        <v>0.1</v>
      </c>
      <c r="U360">
        <v>845</v>
      </c>
      <c r="V360">
        <v>3.1</v>
      </c>
      <c r="W360">
        <v>22</v>
      </c>
      <c r="X360">
        <v>7</v>
      </c>
      <c r="Y360">
        <v>16.8</v>
      </c>
    </row>
    <row r="361" spans="1:25" hidden="1" x14ac:dyDescent="0.25">
      <c r="A361" t="s">
        <v>1405</v>
      </c>
      <c r="B361" t="s">
        <v>1406</v>
      </c>
      <c r="C361" s="1" t="str">
        <f t="shared" si="53"/>
        <v>21:0395</v>
      </c>
      <c r="D361" s="1" t="str">
        <f t="shared" ref="D361:D387" si="60">HYPERLINK("http://geochem.nrcan.gc.ca/cdogs/content/svy/svy210132_e.htm", "21:0132")</f>
        <v>21:0132</v>
      </c>
      <c r="E361" t="s">
        <v>1407</v>
      </c>
      <c r="F361" t="s">
        <v>1408</v>
      </c>
      <c r="H361">
        <v>47.515264199999997</v>
      </c>
      <c r="I361">
        <v>-84.078406900000004</v>
      </c>
      <c r="J361" s="1" t="str">
        <f t="shared" ref="J361:J387" si="61">HYPERLINK("http://geochem.nrcan.gc.ca/cdogs/content/kwd/kwd020027_e.htm", "NGR lake sediment grab sample")</f>
        <v>NGR lake sediment grab sample</v>
      </c>
      <c r="K361" s="1" t="str">
        <f t="shared" ref="K361:K387" si="62">HYPERLINK("http://geochem.nrcan.gc.ca/cdogs/content/kwd/kwd080006_e.htm", "&lt;177 micron (NGR)")</f>
        <v>&lt;177 micron (NGR)</v>
      </c>
      <c r="L361">
        <v>20</v>
      </c>
      <c r="M361" t="s">
        <v>34</v>
      </c>
      <c r="N361">
        <v>360</v>
      </c>
      <c r="O361">
        <v>50</v>
      </c>
      <c r="P361">
        <v>19</v>
      </c>
      <c r="Q361">
        <v>5</v>
      </c>
      <c r="R361">
        <v>13</v>
      </c>
      <c r="S361">
        <v>6</v>
      </c>
      <c r="T361">
        <v>0.1</v>
      </c>
      <c r="U361">
        <v>65</v>
      </c>
      <c r="V361">
        <v>0.3</v>
      </c>
      <c r="W361">
        <v>0.5</v>
      </c>
      <c r="X361">
        <v>1</v>
      </c>
      <c r="Y361">
        <v>31</v>
      </c>
    </row>
    <row r="362" spans="1:25" hidden="1" x14ac:dyDescent="0.25">
      <c r="A362" t="s">
        <v>1409</v>
      </c>
      <c r="B362" t="s">
        <v>1410</v>
      </c>
      <c r="C362" s="1" t="str">
        <f t="shared" si="53"/>
        <v>21:0395</v>
      </c>
      <c r="D362" s="1" t="str">
        <f t="shared" si="60"/>
        <v>21:0132</v>
      </c>
      <c r="E362" t="s">
        <v>1411</v>
      </c>
      <c r="F362" t="s">
        <v>1412</v>
      </c>
      <c r="H362">
        <v>47.542955999999997</v>
      </c>
      <c r="I362">
        <v>-84.0813062</v>
      </c>
      <c r="J362" s="1" t="str">
        <f t="shared" si="61"/>
        <v>NGR lake sediment grab sample</v>
      </c>
      <c r="K362" s="1" t="str">
        <f t="shared" si="62"/>
        <v>&lt;177 micron (NGR)</v>
      </c>
      <c r="L362">
        <v>20</v>
      </c>
      <c r="M362" t="s">
        <v>39</v>
      </c>
      <c r="N362">
        <v>361</v>
      </c>
      <c r="O362">
        <v>52</v>
      </c>
      <c r="P362">
        <v>15</v>
      </c>
      <c r="Q362">
        <v>3</v>
      </c>
      <c r="R362">
        <v>10</v>
      </c>
      <c r="S362">
        <v>4</v>
      </c>
      <c r="T362">
        <v>0.2</v>
      </c>
      <c r="U362">
        <v>105</v>
      </c>
      <c r="V362">
        <v>0.55000000000000004</v>
      </c>
      <c r="W362">
        <v>0.5</v>
      </c>
      <c r="X362">
        <v>1</v>
      </c>
      <c r="Y362">
        <v>34</v>
      </c>
    </row>
    <row r="363" spans="1:25" hidden="1" x14ac:dyDescent="0.25">
      <c r="A363" t="s">
        <v>1413</v>
      </c>
      <c r="B363" t="s">
        <v>1414</v>
      </c>
      <c r="C363" s="1" t="str">
        <f t="shared" si="53"/>
        <v>21:0395</v>
      </c>
      <c r="D363" s="1" t="str">
        <f t="shared" si="60"/>
        <v>21:0132</v>
      </c>
      <c r="E363" t="s">
        <v>1415</v>
      </c>
      <c r="F363" t="s">
        <v>1416</v>
      </c>
      <c r="H363">
        <v>47.587069200000002</v>
      </c>
      <c r="I363">
        <v>-84.090171799999993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20</v>
      </c>
      <c r="M363" t="s">
        <v>44</v>
      </c>
      <c r="N363">
        <v>362</v>
      </c>
      <c r="O363">
        <v>38</v>
      </c>
      <c r="P363">
        <v>20</v>
      </c>
      <c r="Q363">
        <v>2</v>
      </c>
      <c r="R363">
        <v>10</v>
      </c>
      <c r="S363">
        <v>11</v>
      </c>
      <c r="T363">
        <v>0.2</v>
      </c>
      <c r="U363">
        <v>205</v>
      </c>
      <c r="V363">
        <v>1.35</v>
      </c>
      <c r="W363">
        <v>0.5</v>
      </c>
      <c r="X363">
        <v>1</v>
      </c>
      <c r="Y363">
        <v>28.4</v>
      </c>
    </row>
    <row r="364" spans="1:25" hidden="1" x14ac:dyDescent="0.25">
      <c r="A364" t="s">
        <v>1417</v>
      </c>
      <c r="B364" t="s">
        <v>1418</v>
      </c>
      <c r="C364" s="1" t="str">
        <f t="shared" si="53"/>
        <v>21:0395</v>
      </c>
      <c r="D364" s="1" t="str">
        <f t="shared" si="60"/>
        <v>21:0132</v>
      </c>
      <c r="E364" t="s">
        <v>1419</v>
      </c>
      <c r="F364" t="s">
        <v>1420</v>
      </c>
      <c r="H364">
        <v>47.614553600000001</v>
      </c>
      <c r="I364">
        <v>-84.147161100000005</v>
      </c>
      <c r="J364" s="1" t="str">
        <f t="shared" si="61"/>
        <v>NGR lake sediment grab sample</v>
      </c>
      <c r="K364" s="1" t="str">
        <f t="shared" si="62"/>
        <v>&lt;177 micron (NGR)</v>
      </c>
      <c r="L364">
        <v>20</v>
      </c>
      <c r="M364" t="s">
        <v>62</v>
      </c>
      <c r="N364">
        <v>363</v>
      </c>
      <c r="O364">
        <v>58</v>
      </c>
      <c r="P364">
        <v>22</v>
      </c>
      <c r="Q364">
        <v>8</v>
      </c>
      <c r="R364">
        <v>10</v>
      </c>
      <c r="S364">
        <v>6</v>
      </c>
      <c r="T364">
        <v>0.2</v>
      </c>
      <c r="U364">
        <v>180</v>
      </c>
      <c r="V364">
        <v>0.75</v>
      </c>
      <c r="W364">
        <v>0.5</v>
      </c>
      <c r="X364">
        <v>1</v>
      </c>
      <c r="Y364">
        <v>31.6</v>
      </c>
    </row>
    <row r="365" spans="1:25" hidden="1" x14ac:dyDescent="0.25">
      <c r="A365" t="s">
        <v>1421</v>
      </c>
      <c r="B365" t="s">
        <v>1422</v>
      </c>
      <c r="C365" s="1" t="str">
        <f t="shared" si="53"/>
        <v>21:0395</v>
      </c>
      <c r="D365" s="1" t="str">
        <f t="shared" si="60"/>
        <v>21:0132</v>
      </c>
      <c r="E365" t="s">
        <v>1423</v>
      </c>
      <c r="F365" t="s">
        <v>1424</v>
      </c>
      <c r="H365">
        <v>47.606731199999999</v>
      </c>
      <c r="I365">
        <v>-84.106857399999996</v>
      </c>
      <c r="J365" s="1" t="str">
        <f t="shared" si="61"/>
        <v>NGR lake sediment grab sample</v>
      </c>
      <c r="K365" s="1" t="str">
        <f t="shared" si="62"/>
        <v>&lt;177 micron (NGR)</v>
      </c>
      <c r="L365">
        <v>20</v>
      </c>
      <c r="M365" t="s">
        <v>67</v>
      </c>
      <c r="N365">
        <v>364</v>
      </c>
      <c r="O365">
        <v>54</v>
      </c>
      <c r="P365">
        <v>24</v>
      </c>
      <c r="Q365">
        <v>3</v>
      </c>
      <c r="R365">
        <v>15</v>
      </c>
      <c r="S365">
        <v>6</v>
      </c>
      <c r="T365">
        <v>0.2</v>
      </c>
      <c r="U365">
        <v>140</v>
      </c>
      <c r="V365">
        <v>0.8</v>
      </c>
      <c r="W365">
        <v>0.5</v>
      </c>
      <c r="X365">
        <v>1</v>
      </c>
      <c r="Y365">
        <v>46.2</v>
      </c>
    </row>
    <row r="366" spans="1:25" hidden="1" x14ac:dyDescent="0.25">
      <c r="A366" t="s">
        <v>1425</v>
      </c>
      <c r="B366" t="s">
        <v>1426</v>
      </c>
      <c r="C366" s="1" t="str">
        <f t="shared" si="53"/>
        <v>21:0395</v>
      </c>
      <c r="D366" s="1" t="str">
        <f t="shared" si="60"/>
        <v>21:0132</v>
      </c>
      <c r="E366" t="s">
        <v>1427</v>
      </c>
      <c r="F366" t="s">
        <v>1428</v>
      </c>
      <c r="H366">
        <v>47.612163000000002</v>
      </c>
      <c r="I366">
        <v>-84.193946499999996</v>
      </c>
      <c r="J366" s="1" t="str">
        <f t="shared" si="61"/>
        <v>NGR lake sediment grab sample</v>
      </c>
      <c r="K366" s="1" t="str">
        <f t="shared" si="62"/>
        <v>&lt;177 micron (NGR)</v>
      </c>
      <c r="L366">
        <v>20</v>
      </c>
      <c r="M366" t="s">
        <v>72</v>
      </c>
      <c r="N366">
        <v>365</v>
      </c>
      <c r="O366">
        <v>60</v>
      </c>
      <c r="P366">
        <v>18</v>
      </c>
      <c r="Q366">
        <v>4</v>
      </c>
      <c r="R366">
        <v>11</v>
      </c>
      <c r="S366">
        <v>3</v>
      </c>
      <c r="T366">
        <v>0.2</v>
      </c>
      <c r="U366">
        <v>85</v>
      </c>
      <c r="V366">
        <v>0.55000000000000004</v>
      </c>
      <c r="W366">
        <v>0.5</v>
      </c>
      <c r="X366">
        <v>1</v>
      </c>
      <c r="Y366">
        <v>44</v>
      </c>
    </row>
    <row r="367" spans="1:25" hidden="1" x14ac:dyDescent="0.25">
      <c r="A367" t="s">
        <v>1429</v>
      </c>
      <c r="B367" t="s">
        <v>1430</v>
      </c>
      <c r="C367" s="1" t="str">
        <f t="shared" si="53"/>
        <v>21:0395</v>
      </c>
      <c r="D367" s="1" t="str">
        <f t="shared" si="60"/>
        <v>21:0132</v>
      </c>
      <c r="E367" t="s">
        <v>1431</v>
      </c>
      <c r="F367" t="s">
        <v>1432</v>
      </c>
      <c r="H367">
        <v>47.624915799999997</v>
      </c>
      <c r="I367">
        <v>-84.246705000000006</v>
      </c>
      <c r="J367" s="1" t="str">
        <f t="shared" si="61"/>
        <v>NGR lake sediment grab sample</v>
      </c>
      <c r="K367" s="1" t="str">
        <f t="shared" si="62"/>
        <v>&lt;177 micron (NGR)</v>
      </c>
      <c r="L367">
        <v>20</v>
      </c>
      <c r="M367" t="s">
        <v>49</v>
      </c>
      <c r="N367">
        <v>366</v>
      </c>
      <c r="O367">
        <v>58</v>
      </c>
      <c r="P367">
        <v>19</v>
      </c>
      <c r="Q367">
        <v>11</v>
      </c>
      <c r="R367">
        <v>10</v>
      </c>
      <c r="S367">
        <v>5</v>
      </c>
      <c r="T367">
        <v>0.1</v>
      </c>
      <c r="U367">
        <v>90</v>
      </c>
      <c r="V367">
        <v>0.65</v>
      </c>
      <c r="W367">
        <v>0.5</v>
      </c>
      <c r="X367">
        <v>1</v>
      </c>
      <c r="Y367">
        <v>44.4</v>
      </c>
    </row>
    <row r="368" spans="1:25" hidden="1" x14ac:dyDescent="0.25">
      <c r="A368" t="s">
        <v>1433</v>
      </c>
      <c r="B368" t="s">
        <v>1434</v>
      </c>
      <c r="C368" s="1" t="str">
        <f t="shared" si="53"/>
        <v>21:0395</v>
      </c>
      <c r="D368" s="1" t="str">
        <f t="shared" si="60"/>
        <v>21:0132</v>
      </c>
      <c r="E368" t="s">
        <v>1401</v>
      </c>
      <c r="F368" t="s">
        <v>1435</v>
      </c>
      <c r="H368">
        <v>47.622607199999997</v>
      </c>
      <c r="I368">
        <v>-84.258512300000007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20</v>
      </c>
      <c r="M368" t="s">
        <v>53</v>
      </c>
      <c r="N368">
        <v>367</v>
      </c>
      <c r="O368">
        <v>58</v>
      </c>
      <c r="P368">
        <v>16</v>
      </c>
      <c r="Q368">
        <v>4</v>
      </c>
      <c r="R368">
        <v>11</v>
      </c>
      <c r="S368">
        <v>4</v>
      </c>
      <c r="T368">
        <v>0.2</v>
      </c>
      <c r="U368">
        <v>80</v>
      </c>
      <c r="V368">
        <v>0.55000000000000004</v>
      </c>
      <c r="W368">
        <v>0.5</v>
      </c>
      <c r="X368">
        <v>1</v>
      </c>
      <c r="Y368">
        <v>35.799999999999997</v>
      </c>
    </row>
    <row r="369" spans="1:25" hidden="1" x14ac:dyDescent="0.25">
      <c r="A369" t="s">
        <v>1436</v>
      </c>
      <c r="B369" t="s">
        <v>1437</v>
      </c>
      <c r="C369" s="1" t="str">
        <f t="shared" si="53"/>
        <v>21:0395</v>
      </c>
      <c r="D369" s="1" t="str">
        <f t="shared" si="60"/>
        <v>21:0132</v>
      </c>
      <c r="E369" t="s">
        <v>1401</v>
      </c>
      <c r="F369" t="s">
        <v>1438</v>
      </c>
      <c r="H369">
        <v>47.622607199999997</v>
      </c>
      <c r="I369">
        <v>-84.258512300000007</v>
      </c>
      <c r="J369" s="1" t="str">
        <f t="shared" si="61"/>
        <v>NGR lake sediment grab sample</v>
      </c>
      <c r="K369" s="1" t="str">
        <f t="shared" si="62"/>
        <v>&lt;177 micron (NGR)</v>
      </c>
      <c r="L369">
        <v>20</v>
      </c>
      <c r="M369" t="s">
        <v>57</v>
      </c>
      <c r="N369">
        <v>368</v>
      </c>
      <c r="O369">
        <v>56</v>
      </c>
      <c r="P369">
        <v>15</v>
      </c>
      <c r="Q369">
        <v>3</v>
      </c>
      <c r="R369">
        <v>10</v>
      </c>
      <c r="S369">
        <v>4</v>
      </c>
      <c r="T369">
        <v>0.1</v>
      </c>
      <c r="U369">
        <v>80</v>
      </c>
      <c r="V369">
        <v>0.5</v>
      </c>
      <c r="W369">
        <v>0.5</v>
      </c>
      <c r="X369">
        <v>1</v>
      </c>
      <c r="Y369">
        <v>35.4</v>
      </c>
    </row>
    <row r="370" spans="1:25" hidden="1" x14ac:dyDescent="0.25">
      <c r="A370" t="s">
        <v>1439</v>
      </c>
      <c r="B370" t="s">
        <v>1440</v>
      </c>
      <c r="C370" s="1" t="str">
        <f t="shared" si="53"/>
        <v>21:0395</v>
      </c>
      <c r="D370" s="1" t="str">
        <f t="shared" si="60"/>
        <v>21:0132</v>
      </c>
      <c r="E370" t="s">
        <v>1441</v>
      </c>
      <c r="F370" t="s">
        <v>1442</v>
      </c>
      <c r="H370">
        <v>47.615868800000001</v>
      </c>
      <c r="I370">
        <v>-84.2941845</v>
      </c>
      <c r="J370" s="1" t="str">
        <f t="shared" si="61"/>
        <v>NGR lake sediment grab sample</v>
      </c>
      <c r="K370" s="1" t="str">
        <f t="shared" si="62"/>
        <v>&lt;177 micron (NGR)</v>
      </c>
      <c r="L370">
        <v>20</v>
      </c>
      <c r="M370" t="s">
        <v>77</v>
      </c>
      <c r="N370">
        <v>369</v>
      </c>
      <c r="O370">
        <v>50</v>
      </c>
      <c r="P370">
        <v>11</v>
      </c>
      <c r="Q370">
        <v>1</v>
      </c>
      <c r="R370">
        <v>8</v>
      </c>
      <c r="S370">
        <v>6</v>
      </c>
      <c r="T370">
        <v>0.1</v>
      </c>
      <c r="U370">
        <v>225</v>
      </c>
      <c r="V370">
        <v>1.1499999999999999</v>
      </c>
      <c r="W370">
        <v>1</v>
      </c>
      <c r="X370">
        <v>1</v>
      </c>
      <c r="Y370">
        <v>1.4</v>
      </c>
    </row>
    <row r="371" spans="1:25" hidden="1" x14ac:dyDescent="0.25">
      <c r="A371" t="s">
        <v>1443</v>
      </c>
      <c r="B371" t="s">
        <v>1444</v>
      </c>
      <c r="C371" s="1" t="str">
        <f t="shared" si="53"/>
        <v>21:0395</v>
      </c>
      <c r="D371" s="1" t="str">
        <f t="shared" si="60"/>
        <v>21:0132</v>
      </c>
      <c r="E371" t="s">
        <v>1445</v>
      </c>
      <c r="F371" t="s">
        <v>1446</v>
      </c>
      <c r="H371">
        <v>47.622194499999999</v>
      </c>
      <c r="I371">
        <v>-84.373090199999993</v>
      </c>
      <c r="J371" s="1" t="str">
        <f t="shared" si="61"/>
        <v>NGR lake sediment grab sample</v>
      </c>
      <c r="K371" s="1" t="str">
        <f t="shared" si="62"/>
        <v>&lt;177 micron (NGR)</v>
      </c>
      <c r="L371">
        <v>20</v>
      </c>
      <c r="M371" t="s">
        <v>82</v>
      </c>
      <c r="N371">
        <v>370</v>
      </c>
      <c r="O371">
        <v>104</v>
      </c>
      <c r="P371">
        <v>35</v>
      </c>
      <c r="Q371">
        <v>4</v>
      </c>
      <c r="R371">
        <v>11</v>
      </c>
      <c r="S371">
        <v>5</v>
      </c>
      <c r="T371">
        <v>0.1</v>
      </c>
      <c r="U371">
        <v>185</v>
      </c>
      <c r="V371">
        <v>0.65</v>
      </c>
      <c r="W371">
        <v>0.5</v>
      </c>
      <c r="X371">
        <v>2</v>
      </c>
      <c r="Y371">
        <v>44.2</v>
      </c>
    </row>
    <row r="372" spans="1:25" hidden="1" x14ac:dyDescent="0.25">
      <c r="A372" t="s">
        <v>1447</v>
      </c>
      <c r="B372" t="s">
        <v>1448</v>
      </c>
      <c r="C372" s="1" t="str">
        <f t="shared" si="53"/>
        <v>21:0395</v>
      </c>
      <c r="D372" s="1" t="str">
        <f t="shared" si="60"/>
        <v>21:0132</v>
      </c>
      <c r="E372" t="s">
        <v>1449</v>
      </c>
      <c r="F372" t="s">
        <v>1450</v>
      </c>
      <c r="H372">
        <v>47.690519100000003</v>
      </c>
      <c r="I372">
        <v>-84.426578300000003</v>
      </c>
      <c r="J372" s="1" t="str">
        <f t="shared" si="61"/>
        <v>NGR lake sediment grab sample</v>
      </c>
      <c r="K372" s="1" t="str">
        <f t="shared" si="62"/>
        <v>&lt;177 micron (NGR)</v>
      </c>
      <c r="L372">
        <v>20</v>
      </c>
      <c r="M372" t="s">
        <v>87</v>
      </c>
      <c r="N372">
        <v>371</v>
      </c>
      <c r="O372">
        <v>72</v>
      </c>
      <c r="P372">
        <v>38</v>
      </c>
      <c r="Q372">
        <v>3</v>
      </c>
      <c r="R372">
        <v>16</v>
      </c>
      <c r="S372">
        <v>5</v>
      </c>
      <c r="T372">
        <v>0.1</v>
      </c>
      <c r="U372">
        <v>55</v>
      </c>
      <c r="V372">
        <v>0.4</v>
      </c>
      <c r="W372">
        <v>0.5</v>
      </c>
      <c r="X372">
        <v>1</v>
      </c>
      <c r="Y372">
        <v>31</v>
      </c>
    </row>
    <row r="373" spans="1:25" hidden="1" x14ac:dyDescent="0.25">
      <c r="A373" t="s">
        <v>1451</v>
      </c>
      <c r="B373" t="s">
        <v>1452</v>
      </c>
      <c r="C373" s="1" t="str">
        <f t="shared" si="53"/>
        <v>21:0395</v>
      </c>
      <c r="D373" s="1" t="str">
        <f t="shared" si="60"/>
        <v>21:0132</v>
      </c>
      <c r="E373" t="s">
        <v>1453</v>
      </c>
      <c r="F373" t="s">
        <v>1454</v>
      </c>
      <c r="H373">
        <v>47.717276099999999</v>
      </c>
      <c r="I373">
        <v>-84.474128500000006</v>
      </c>
      <c r="J373" s="1" t="str">
        <f t="shared" si="61"/>
        <v>NGR lake sediment grab sample</v>
      </c>
      <c r="K373" s="1" t="str">
        <f t="shared" si="62"/>
        <v>&lt;177 micron (NGR)</v>
      </c>
      <c r="L373">
        <v>20</v>
      </c>
      <c r="M373" t="s">
        <v>92</v>
      </c>
      <c r="N373">
        <v>372</v>
      </c>
      <c r="O373">
        <v>100</v>
      </c>
      <c r="P373">
        <v>23</v>
      </c>
      <c r="Q373">
        <v>24</v>
      </c>
      <c r="R373">
        <v>19</v>
      </c>
      <c r="S373">
        <v>6</v>
      </c>
      <c r="T373">
        <v>0.1</v>
      </c>
      <c r="U373">
        <v>55</v>
      </c>
      <c r="V373">
        <v>0.35</v>
      </c>
      <c r="W373">
        <v>1</v>
      </c>
      <c r="X373">
        <v>1</v>
      </c>
      <c r="Y373">
        <v>54</v>
      </c>
    </row>
    <row r="374" spans="1:25" hidden="1" x14ac:dyDescent="0.25">
      <c r="A374" t="s">
        <v>1455</v>
      </c>
      <c r="B374" t="s">
        <v>1456</v>
      </c>
      <c r="C374" s="1" t="str">
        <f t="shared" si="53"/>
        <v>21:0395</v>
      </c>
      <c r="D374" s="1" t="str">
        <f t="shared" si="60"/>
        <v>21:0132</v>
      </c>
      <c r="E374" t="s">
        <v>1457</v>
      </c>
      <c r="F374" t="s">
        <v>1458</v>
      </c>
      <c r="H374">
        <v>47.736279699999997</v>
      </c>
      <c r="I374">
        <v>-84.467140000000001</v>
      </c>
      <c r="J374" s="1" t="str">
        <f t="shared" si="61"/>
        <v>NGR lake sediment grab sample</v>
      </c>
      <c r="K374" s="1" t="str">
        <f t="shared" si="62"/>
        <v>&lt;177 micron (NGR)</v>
      </c>
      <c r="L374">
        <v>20</v>
      </c>
      <c r="M374" t="s">
        <v>97</v>
      </c>
      <c r="N374">
        <v>373</v>
      </c>
      <c r="O374">
        <v>80</v>
      </c>
      <c r="P374">
        <v>19</v>
      </c>
      <c r="Q374">
        <v>10</v>
      </c>
      <c r="R374">
        <v>11</v>
      </c>
      <c r="S374">
        <v>4</v>
      </c>
      <c r="T374">
        <v>0.1</v>
      </c>
      <c r="U374">
        <v>65</v>
      </c>
      <c r="V374">
        <v>0.3</v>
      </c>
      <c r="W374">
        <v>1</v>
      </c>
      <c r="X374">
        <v>1</v>
      </c>
      <c r="Y374">
        <v>38.6</v>
      </c>
    </row>
    <row r="375" spans="1:25" hidden="1" x14ac:dyDescent="0.25">
      <c r="A375" t="s">
        <v>1459</v>
      </c>
      <c r="B375" t="s">
        <v>1460</v>
      </c>
      <c r="C375" s="1" t="str">
        <f t="shared" si="53"/>
        <v>21:0395</v>
      </c>
      <c r="D375" s="1" t="str">
        <f t="shared" si="60"/>
        <v>21:0132</v>
      </c>
      <c r="E375" t="s">
        <v>1461</v>
      </c>
      <c r="F375" t="s">
        <v>1462</v>
      </c>
      <c r="H375">
        <v>47.753966599999998</v>
      </c>
      <c r="I375">
        <v>-84.512595200000007</v>
      </c>
      <c r="J375" s="1" t="str">
        <f t="shared" si="61"/>
        <v>NGR lake sediment grab sample</v>
      </c>
      <c r="K375" s="1" t="str">
        <f t="shared" si="62"/>
        <v>&lt;177 micron (NGR)</v>
      </c>
      <c r="L375">
        <v>20</v>
      </c>
      <c r="M375" t="s">
        <v>107</v>
      </c>
      <c r="N375">
        <v>374</v>
      </c>
      <c r="O375">
        <v>80</v>
      </c>
      <c r="P375">
        <v>20</v>
      </c>
      <c r="Q375">
        <v>5</v>
      </c>
      <c r="R375">
        <v>8</v>
      </c>
      <c r="S375">
        <v>9</v>
      </c>
      <c r="T375">
        <v>0.3</v>
      </c>
      <c r="U375">
        <v>380</v>
      </c>
      <c r="V375">
        <v>1.3</v>
      </c>
      <c r="W375">
        <v>0.5</v>
      </c>
      <c r="X375">
        <v>1</v>
      </c>
      <c r="Y375">
        <v>34.6</v>
      </c>
    </row>
    <row r="376" spans="1:25" hidden="1" x14ac:dyDescent="0.25">
      <c r="A376" t="s">
        <v>1463</v>
      </c>
      <c r="B376" t="s">
        <v>1464</v>
      </c>
      <c r="C376" s="1" t="str">
        <f t="shared" si="53"/>
        <v>21:0395</v>
      </c>
      <c r="D376" s="1" t="str">
        <f t="shared" si="60"/>
        <v>21:0132</v>
      </c>
      <c r="E376" t="s">
        <v>1465</v>
      </c>
      <c r="F376" t="s">
        <v>1466</v>
      </c>
      <c r="H376">
        <v>47.722208000000002</v>
      </c>
      <c r="I376">
        <v>-84.534950800000004</v>
      </c>
      <c r="J376" s="1" t="str">
        <f t="shared" si="61"/>
        <v>NGR lake sediment grab sample</v>
      </c>
      <c r="K376" s="1" t="str">
        <f t="shared" si="62"/>
        <v>&lt;177 micron (NGR)</v>
      </c>
      <c r="L376">
        <v>20</v>
      </c>
      <c r="M376" t="s">
        <v>112</v>
      </c>
      <c r="N376">
        <v>375</v>
      </c>
      <c r="O376">
        <v>78</v>
      </c>
      <c r="P376">
        <v>19</v>
      </c>
      <c r="Q376">
        <v>4</v>
      </c>
      <c r="R376">
        <v>8</v>
      </c>
      <c r="S376">
        <v>6</v>
      </c>
      <c r="T376">
        <v>0.1</v>
      </c>
      <c r="U376">
        <v>185</v>
      </c>
      <c r="V376">
        <v>0.95</v>
      </c>
      <c r="W376">
        <v>0.5</v>
      </c>
      <c r="X376">
        <v>1</v>
      </c>
      <c r="Y376">
        <v>32.799999999999997</v>
      </c>
    </row>
    <row r="377" spans="1:25" hidden="1" x14ac:dyDescent="0.25">
      <c r="A377" t="s">
        <v>1467</v>
      </c>
      <c r="B377" t="s">
        <v>1468</v>
      </c>
      <c r="C377" s="1" t="str">
        <f t="shared" si="53"/>
        <v>21:0395</v>
      </c>
      <c r="D377" s="1" t="str">
        <f t="shared" si="60"/>
        <v>21:0132</v>
      </c>
      <c r="E377" t="s">
        <v>1469</v>
      </c>
      <c r="F377" t="s">
        <v>1470</v>
      </c>
      <c r="H377">
        <v>47.792324600000001</v>
      </c>
      <c r="I377">
        <v>-84.581080600000007</v>
      </c>
      <c r="J377" s="1" t="str">
        <f t="shared" si="61"/>
        <v>NGR lake sediment grab sample</v>
      </c>
      <c r="K377" s="1" t="str">
        <f t="shared" si="62"/>
        <v>&lt;177 micron (NGR)</v>
      </c>
      <c r="L377">
        <v>20</v>
      </c>
      <c r="M377" t="s">
        <v>117</v>
      </c>
      <c r="N377">
        <v>376</v>
      </c>
      <c r="O377">
        <v>90</v>
      </c>
      <c r="P377">
        <v>24</v>
      </c>
      <c r="Q377">
        <v>3</v>
      </c>
      <c r="R377">
        <v>12</v>
      </c>
      <c r="S377">
        <v>6</v>
      </c>
      <c r="T377">
        <v>0.1</v>
      </c>
      <c r="U377">
        <v>135</v>
      </c>
      <c r="V377">
        <v>0.7</v>
      </c>
      <c r="W377">
        <v>0.5</v>
      </c>
      <c r="X377">
        <v>1</v>
      </c>
      <c r="Y377">
        <v>45</v>
      </c>
    </row>
    <row r="378" spans="1:25" hidden="1" x14ac:dyDescent="0.25">
      <c r="A378" t="s">
        <v>1471</v>
      </c>
      <c r="B378" t="s">
        <v>1472</v>
      </c>
      <c r="C378" s="1" t="str">
        <f t="shared" si="53"/>
        <v>21:0395</v>
      </c>
      <c r="D378" s="1" t="str">
        <f t="shared" si="60"/>
        <v>21:0132</v>
      </c>
      <c r="E378" t="s">
        <v>1473</v>
      </c>
      <c r="F378" t="s">
        <v>1474</v>
      </c>
      <c r="H378">
        <v>47.997480400000001</v>
      </c>
      <c r="I378">
        <v>-84.836129299999996</v>
      </c>
      <c r="J378" s="1" t="str">
        <f t="shared" si="61"/>
        <v>NGR lake sediment grab sample</v>
      </c>
      <c r="K378" s="1" t="str">
        <f t="shared" si="62"/>
        <v>&lt;177 micron (NGR)</v>
      </c>
      <c r="L378">
        <v>20</v>
      </c>
      <c r="M378" t="s">
        <v>122</v>
      </c>
      <c r="N378">
        <v>377</v>
      </c>
      <c r="O378">
        <v>132</v>
      </c>
      <c r="P378">
        <v>195</v>
      </c>
      <c r="Q378">
        <v>7</v>
      </c>
      <c r="R378">
        <v>17</v>
      </c>
      <c r="S378">
        <v>16</v>
      </c>
      <c r="T378">
        <v>0.4</v>
      </c>
      <c r="U378">
        <v>525</v>
      </c>
      <c r="V378">
        <v>1.55</v>
      </c>
      <c r="W378">
        <v>1</v>
      </c>
      <c r="X378">
        <v>7</v>
      </c>
      <c r="Y378">
        <v>54.8</v>
      </c>
    </row>
    <row r="379" spans="1:25" hidden="1" x14ac:dyDescent="0.25">
      <c r="A379" t="s">
        <v>1475</v>
      </c>
      <c r="B379" t="s">
        <v>1476</v>
      </c>
      <c r="C379" s="1" t="str">
        <f t="shared" si="53"/>
        <v>21:0395</v>
      </c>
      <c r="D379" s="1" t="str">
        <f t="shared" si="60"/>
        <v>21:0132</v>
      </c>
      <c r="E379" t="s">
        <v>1477</v>
      </c>
      <c r="F379" t="s">
        <v>1478</v>
      </c>
      <c r="H379">
        <v>47.9832234</v>
      </c>
      <c r="I379">
        <v>-84.956698399999993</v>
      </c>
      <c r="J379" s="1" t="str">
        <f t="shared" si="61"/>
        <v>NGR lake sediment grab sample</v>
      </c>
      <c r="K379" s="1" t="str">
        <f t="shared" si="62"/>
        <v>&lt;177 micron (NGR)</v>
      </c>
      <c r="L379">
        <v>21</v>
      </c>
      <c r="M379" t="s">
        <v>29</v>
      </c>
      <c r="N379">
        <v>378</v>
      </c>
      <c r="O379">
        <v>104</v>
      </c>
      <c r="P379">
        <v>16</v>
      </c>
      <c r="Q379">
        <v>12</v>
      </c>
      <c r="R379">
        <v>16</v>
      </c>
      <c r="S379">
        <v>7</v>
      </c>
      <c r="T379">
        <v>0.2</v>
      </c>
      <c r="U379">
        <v>200</v>
      </c>
      <c r="V379">
        <v>1.2</v>
      </c>
      <c r="W379">
        <v>0.5</v>
      </c>
      <c r="X379">
        <v>2</v>
      </c>
      <c r="Y379">
        <v>39.6</v>
      </c>
    </row>
    <row r="380" spans="1:25" hidden="1" x14ac:dyDescent="0.25">
      <c r="A380" t="s">
        <v>1479</v>
      </c>
      <c r="B380" t="s">
        <v>1480</v>
      </c>
      <c r="C380" s="1" t="str">
        <f t="shared" si="53"/>
        <v>21:0395</v>
      </c>
      <c r="D380" s="1" t="str">
        <f t="shared" si="60"/>
        <v>21:0132</v>
      </c>
      <c r="E380" t="s">
        <v>1481</v>
      </c>
      <c r="F380" t="s">
        <v>1482</v>
      </c>
      <c r="H380">
        <v>47.9850043</v>
      </c>
      <c r="I380">
        <v>-84.892940600000003</v>
      </c>
      <c r="J380" s="1" t="str">
        <f t="shared" si="61"/>
        <v>NGR lake sediment grab sample</v>
      </c>
      <c r="K380" s="1" t="str">
        <f t="shared" si="62"/>
        <v>&lt;177 micron (NGR)</v>
      </c>
      <c r="L380">
        <v>21</v>
      </c>
      <c r="M380" t="s">
        <v>34</v>
      </c>
      <c r="N380">
        <v>379</v>
      </c>
      <c r="O380">
        <v>98</v>
      </c>
      <c r="P380">
        <v>25</v>
      </c>
      <c r="Q380">
        <v>8</v>
      </c>
      <c r="R380">
        <v>19</v>
      </c>
      <c r="S380">
        <v>6</v>
      </c>
      <c r="T380">
        <v>0.1</v>
      </c>
      <c r="U380">
        <v>130</v>
      </c>
      <c r="V380">
        <v>0.6</v>
      </c>
      <c r="W380">
        <v>1</v>
      </c>
      <c r="X380">
        <v>1</v>
      </c>
      <c r="Y380">
        <v>46.2</v>
      </c>
    </row>
    <row r="381" spans="1:25" hidden="1" x14ac:dyDescent="0.25">
      <c r="A381" t="s">
        <v>1483</v>
      </c>
      <c r="B381" t="s">
        <v>1484</v>
      </c>
      <c r="C381" s="1" t="str">
        <f t="shared" si="53"/>
        <v>21:0395</v>
      </c>
      <c r="D381" s="1" t="str">
        <f t="shared" si="60"/>
        <v>21:0132</v>
      </c>
      <c r="E381" t="s">
        <v>1485</v>
      </c>
      <c r="F381" t="s">
        <v>1486</v>
      </c>
      <c r="H381">
        <v>47.996571899999999</v>
      </c>
      <c r="I381">
        <v>-84.937336799999997</v>
      </c>
      <c r="J381" s="1" t="str">
        <f t="shared" si="61"/>
        <v>NGR lake sediment grab sample</v>
      </c>
      <c r="K381" s="1" t="str">
        <f t="shared" si="62"/>
        <v>&lt;177 micron (NGR)</v>
      </c>
      <c r="L381">
        <v>21</v>
      </c>
      <c r="M381" t="s">
        <v>49</v>
      </c>
      <c r="N381">
        <v>380</v>
      </c>
      <c r="O381">
        <v>110</v>
      </c>
      <c r="P381">
        <v>27</v>
      </c>
      <c r="Q381">
        <v>5</v>
      </c>
      <c r="R381">
        <v>26</v>
      </c>
      <c r="S381">
        <v>19</v>
      </c>
      <c r="T381">
        <v>0.1</v>
      </c>
      <c r="U381">
        <v>410</v>
      </c>
      <c r="V381">
        <v>2.2999999999999998</v>
      </c>
      <c r="W381">
        <v>1</v>
      </c>
      <c r="X381">
        <v>3</v>
      </c>
      <c r="Y381">
        <v>15</v>
      </c>
    </row>
    <row r="382" spans="1:25" hidden="1" x14ac:dyDescent="0.25">
      <c r="A382" t="s">
        <v>1487</v>
      </c>
      <c r="B382" t="s">
        <v>1488</v>
      </c>
      <c r="C382" s="1" t="str">
        <f t="shared" si="53"/>
        <v>21:0395</v>
      </c>
      <c r="D382" s="1" t="str">
        <f t="shared" si="60"/>
        <v>21:0132</v>
      </c>
      <c r="E382" t="s">
        <v>1477</v>
      </c>
      <c r="F382" t="s">
        <v>1489</v>
      </c>
      <c r="H382">
        <v>47.9832234</v>
      </c>
      <c r="I382">
        <v>-84.956698399999993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21</v>
      </c>
      <c r="M382" t="s">
        <v>57</v>
      </c>
      <c r="N382">
        <v>381</v>
      </c>
      <c r="O382">
        <v>100</v>
      </c>
      <c r="P382">
        <v>15</v>
      </c>
      <c r="Q382">
        <v>12</v>
      </c>
      <c r="R382">
        <v>12</v>
      </c>
      <c r="S382">
        <v>7</v>
      </c>
      <c r="T382">
        <v>0.1</v>
      </c>
      <c r="U382">
        <v>190</v>
      </c>
      <c r="V382">
        <v>1.1000000000000001</v>
      </c>
      <c r="W382">
        <v>0.5</v>
      </c>
      <c r="X382">
        <v>2</v>
      </c>
      <c r="Y382">
        <v>38</v>
      </c>
    </row>
    <row r="383" spans="1:25" hidden="1" x14ac:dyDescent="0.25">
      <c r="A383" t="s">
        <v>1490</v>
      </c>
      <c r="B383" t="s">
        <v>1491</v>
      </c>
      <c r="C383" s="1" t="str">
        <f t="shared" si="53"/>
        <v>21:0395</v>
      </c>
      <c r="D383" s="1" t="str">
        <f t="shared" si="60"/>
        <v>21:0132</v>
      </c>
      <c r="E383" t="s">
        <v>1477</v>
      </c>
      <c r="F383" t="s">
        <v>1492</v>
      </c>
      <c r="H383">
        <v>47.9832234</v>
      </c>
      <c r="I383">
        <v>-84.956698399999993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21</v>
      </c>
      <c r="M383" t="s">
        <v>53</v>
      </c>
      <c r="N383">
        <v>382</v>
      </c>
      <c r="O383">
        <v>90</v>
      </c>
      <c r="P383">
        <v>14</v>
      </c>
      <c r="Q383">
        <v>12</v>
      </c>
      <c r="R383">
        <v>13</v>
      </c>
      <c r="S383">
        <v>6</v>
      </c>
      <c r="T383">
        <v>0.1</v>
      </c>
      <c r="U383">
        <v>180</v>
      </c>
      <c r="V383">
        <v>1</v>
      </c>
      <c r="W383">
        <v>0.5</v>
      </c>
      <c r="X383">
        <v>2</v>
      </c>
      <c r="Y383">
        <v>37.799999999999997</v>
      </c>
    </row>
    <row r="384" spans="1:25" hidden="1" x14ac:dyDescent="0.25">
      <c r="A384" t="s">
        <v>1493</v>
      </c>
      <c r="B384" t="s">
        <v>1494</v>
      </c>
      <c r="C384" s="1" t="str">
        <f t="shared" si="53"/>
        <v>21:0395</v>
      </c>
      <c r="D384" s="1" t="str">
        <f t="shared" si="60"/>
        <v>21:0132</v>
      </c>
      <c r="E384" t="s">
        <v>1495</v>
      </c>
      <c r="F384" t="s">
        <v>1496</v>
      </c>
      <c r="H384">
        <v>47.993316</v>
      </c>
      <c r="I384">
        <v>-84.996874700000006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21</v>
      </c>
      <c r="M384" t="s">
        <v>39</v>
      </c>
      <c r="N384">
        <v>383</v>
      </c>
      <c r="O384">
        <v>60</v>
      </c>
      <c r="P384">
        <v>29</v>
      </c>
      <c r="Q384">
        <v>8</v>
      </c>
      <c r="R384">
        <v>9</v>
      </c>
      <c r="S384">
        <v>2</v>
      </c>
      <c r="T384">
        <v>0.1</v>
      </c>
      <c r="U384">
        <v>100</v>
      </c>
      <c r="V384">
        <v>0.65</v>
      </c>
      <c r="W384">
        <v>0.5</v>
      </c>
      <c r="X384">
        <v>2</v>
      </c>
      <c r="Y384">
        <v>52</v>
      </c>
    </row>
    <row r="385" spans="1:25" hidden="1" x14ac:dyDescent="0.25">
      <c r="A385" t="s">
        <v>1497</v>
      </c>
      <c r="B385" t="s">
        <v>1498</v>
      </c>
      <c r="C385" s="1" t="str">
        <f t="shared" si="53"/>
        <v>21:0395</v>
      </c>
      <c r="D385" s="1" t="str">
        <f t="shared" si="60"/>
        <v>21:0132</v>
      </c>
      <c r="E385" t="s">
        <v>1499</v>
      </c>
      <c r="F385" t="s">
        <v>1500</v>
      </c>
      <c r="H385">
        <v>47.975385699999997</v>
      </c>
      <c r="I385">
        <v>-85.042390499999996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21</v>
      </c>
      <c r="M385" t="s">
        <v>44</v>
      </c>
      <c r="N385">
        <v>384</v>
      </c>
      <c r="O385">
        <v>108</v>
      </c>
      <c r="P385">
        <v>16</v>
      </c>
      <c r="Q385">
        <v>6</v>
      </c>
      <c r="R385">
        <v>16</v>
      </c>
      <c r="S385">
        <v>7</v>
      </c>
      <c r="T385">
        <v>0.1</v>
      </c>
      <c r="U385">
        <v>130</v>
      </c>
      <c r="V385">
        <v>0.95</v>
      </c>
      <c r="W385">
        <v>0.5</v>
      </c>
      <c r="X385">
        <v>1</v>
      </c>
      <c r="Y385">
        <v>50.2</v>
      </c>
    </row>
    <row r="386" spans="1:25" hidden="1" x14ac:dyDescent="0.25">
      <c r="A386" t="s">
        <v>1501</v>
      </c>
      <c r="B386" t="s">
        <v>1502</v>
      </c>
      <c r="C386" s="1" t="str">
        <f t="shared" ref="C386:C449" si="63">HYPERLINK("http://geochem.nrcan.gc.ca/cdogs/content/bdl/bdl210395_e.htm", "21:0395")</f>
        <v>21:0395</v>
      </c>
      <c r="D386" s="1" t="str">
        <f t="shared" si="60"/>
        <v>21:0132</v>
      </c>
      <c r="E386" t="s">
        <v>1503</v>
      </c>
      <c r="F386" t="s">
        <v>1504</v>
      </c>
      <c r="H386">
        <v>47.9964972</v>
      </c>
      <c r="I386">
        <v>-85.172492199999994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21</v>
      </c>
      <c r="M386" t="s">
        <v>62</v>
      </c>
      <c r="N386">
        <v>385</v>
      </c>
      <c r="O386">
        <v>112</v>
      </c>
      <c r="P386">
        <v>19</v>
      </c>
      <c r="Q386">
        <v>20</v>
      </c>
      <c r="R386">
        <v>21</v>
      </c>
      <c r="S386">
        <v>8</v>
      </c>
      <c r="T386">
        <v>0.1</v>
      </c>
      <c r="U386">
        <v>190</v>
      </c>
      <c r="V386">
        <v>0.95</v>
      </c>
      <c r="W386">
        <v>0.5</v>
      </c>
      <c r="X386">
        <v>1</v>
      </c>
      <c r="Y386">
        <v>34.799999999999997</v>
      </c>
    </row>
    <row r="387" spans="1:25" hidden="1" x14ac:dyDescent="0.25">
      <c r="A387" t="s">
        <v>1505</v>
      </c>
      <c r="B387" t="s">
        <v>1506</v>
      </c>
      <c r="C387" s="1" t="str">
        <f t="shared" si="63"/>
        <v>21:0395</v>
      </c>
      <c r="D387" s="1" t="str">
        <f t="shared" si="60"/>
        <v>21:0132</v>
      </c>
      <c r="E387" t="s">
        <v>1507</v>
      </c>
      <c r="F387" t="s">
        <v>1508</v>
      </c>
      <c r="H387">
        <v>47.972805299999997</v>
      </c>
      <c r="I387">
        <v>-85.215333900000005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21</v>
      </c>
      <c r="M387" t="s">
        <v>67</v>
      </c>
      <c r="N387">
        <v>386</v>
      </c>
      <c r="O387">
        <v>128</v>
      </c>
      <c r="P387">
        <v>55</v>
      </c>
      <c r="Q387">
        <v>12</v>
      </c>
      <c r="R387">
        <v>25</v>
      </c>
      <c r="S387">
        <v>18</v>
      </c>
      <c r="T387">
        <v>0.2</v>
      </c>
      <c r="U387">
        <v>330</v>
      </c>
      <c r="V387">
        <v>1.75</v>
      </c>
      <c r="W387">
        <v>0.5</v>
      </c>
      <c r="X387">
        <v>2</v>
      </c>
      <c r="Y387">
        <v>56.6</v>
      </c>
    </row>
    <row r="388" spans="1:25" hidden="1" x14ac:dyDescent="0.25">
      <c r="A388" t="s">
        <v>1509</v>
      </c>
      <c r="B388" t="s">
        <v>1510</v>
      </c>
      <c r="C388" s="1" t="str">
        <f t="shared" si="63"/>
        <v>21:0395</v>
      </c>
      <c r="D388" s="1" t="str">
        <f>HYPERLINK("http://geochem.nrcan.gc.ca/cdogs/content/svy/svy_e.htm", "")</f>
        <v/>
      </c>
      <c r="G388" s="1" t="str">
        <f>HYPERLINK("http://geochem.nrcan.gc.ca/cdogs/content/cr_/cr_00022_e.htm", "22")</f>
        <v>22</v>
      </c>
      <c r="J388" t="s">
        <v>100</v>
      </c>
      <c r="K388" t="s">
        <v>101</v>
      </c>
      <c r="L388">
        <v>21</v>
      </c>
      <c r="M388" t="s">
        <v>102</v>
      </c>
      <c r="N388">
        <v>387</v>
      </c>
      <c r="O388">
        <v>84</v>
      </c>
      <c r="P388">
        <v>18</v>
      </c>
      <c r="Q388">
        <v>17</v>
      </c>
      <c r="R388">
        <v>9</v>
      </c>
      <c r="S388">
        <v>5</v>
      </c>
      <c r="T388">
        <v>0.2</v>
      </c>
      <c r="U388">
        <v>1050</v>
      </c>
      <c r="V388">
        <v>1.95</v>
      </c>
      <c r="W388">
        <v>10</v>
      </c>
      <c r="X388">
        <v>6</v>
      </c>
      <c r="Y388">
        <v>21.8</v>
      </c>
    </row>
    <row r="389" spans="1:25" hidden="1" x14ac:dyDescent="0.25">
      <c r="A389" t="s">
        <v>1511</v>
      </c>
      <c r="B389" t="s">
        <v>1512</v>
      </c>
      <c r="C389" s="1" t="str">
        <f t="shared" si="63"/>
        <v>21:0395</v>
      </c>
      <c r="D389" s="1" t="str">
        <f t="shared" ref="D389:D404" si="64">HYPERLINK("http://geochem.nrcan.gc.ca/cdogs/content/svy/svy210132_e.htm", "21:0132")</f>
        <v>21:0132</v>
      </c>
      <c r="E389" t="s">
        <v>1513</v>
      </c>
      <c r="F389" t="s">
        <v>1514</v>
      </c>
      <c r="H389">
        <v>47.990618099999999</v>
      </c>
      <c r="I389">
        <v>-85.249059299999999</v>
      </c>
      <c r="J389" s="1" t="str">
        <f t="shared" ref="J389:J404" si="65">HYPERLINK("http://geochem.nrcan.gc.ca/cdogs/content/kwd/kwd020027_e.htm", "NGR lake sediment grab sample")</f>
        <v>NGR lake sediment grab sample</v>
      </c>
      <c r="K389" s="1" t="str">
        <f t="shared" ref="K389:K404" si="66">HYPERLINK("http://geochem.nrcan.gc.ca/cdogs/content/kwd/kwd080006_e.htm", "&lt;177 micron (NGR)")</f>
        <v>&lt;177 micron (NGR)</v>
      </c>
      <c r="L389">
        <v>21</v>
      </c>
      <c r="M389" t="s">
        <v>72</v>
      </c>
      <c r="N389">
        <v>388</v>
      </c>
      <c r="O389">
        <v>166</v>
      </c>
      <c r="P389">
        <v>90</v>
      </c>
      <c r="Q389">
        <v>18</v>
      </c>
      <c r="R389">
        <v>80</v>
      </c>
      <c r="S389">
        <v>15</v>
      </c>
      <c r="T389">
        <v>0.1</v>
      </c>
      <c r="U389">
        <v>235</v>
      </c>
      <c r="V389">
        <v>1</v>
      </c>
      <c r="W389">
        <v>1</v>
      </c>
      <c r="X389">
        <v>1</v>
      </c>
      <c r="Y389">
        <v>39.799999999999997</v>
      </c>
    </row>
    <row r="390" spans="1:25" hidden="1" x14ac:dyDescent="0.25">
      <c r="A390" t="s">
        <v>1515</v>
      </c>
      <c r="B390" t="s">
        <v>1516</v>
      </c>
      <c r="C390" s="1" t="str">
        <f t="shared" si="63"/>
        <v>21:0395</v>
      </c>
      <c r="D390" s="1" t="str">
        <f t="shared" si="64"/>
        <v>21:0132</v>
      </c>
      <c r="E390" t="s">
        <v>1517</v>
      </c>
      <c r="F390" t="s">
        <v>1518</v>
      </c>
      <c r="H390">
        <v>47.986264200000001</v>
      </c>
      <c r="I390">
        <v>-85.287912399999996</v>
      </c>
      <c r="J390" s="1" t="str">
        <f t="shared" si="65"/>
        <v>NGR lake sediment grab sample</v>
      </c>
      <c r="K390" s="1" t="str">
        <f t="shared" si="66"/>
        <v>&lt;177 micron (NGR)</v>
      </c>
      <c r="L390">
        <v>21</v>
      </c>
      <c r="M390" t="s">
        <v>77</v>
      </c>
      <c r="N390">
        <v>389</v>
      </c>
      <c r="O390">
        <v>130</v>
      </c>
      <c r="P390">
        <v>35</v>
      </c>
      <c r="Q390">
        <v>26</v>
      </c>
      <c r="R390">
        <v>21</v>
      </c>
      <c r="S390">
        <v>8</v>
      </c>
      <c r="T390">
        <v>0.1</v>
      </c>
      <c r="U390">
        <v>130</v>
      </c>
      <c r="V390">
        <v>0.7</v>
      </c>
      <c r="W390">
        <v>0.5</v>
      </c>
      <c r="X390">
        <v>1</v>
      </c>
      <c r="Y390">
        <v>46</v>
      </c>
    </row>
    <row r="391" spans="1:25" hidden="1" x14ac:dyDescent="0.25">
      <c r="A391" t="s">
        <v>1519</v>
      </c>
      <c r="B391" t="s">
        <v>1520</v>
      </c>
      <c r="C391" s="1" t="str">
        <f t="shared" si="63"/>
        <v>21:0395</v>
      </c>
      <c r="D391" s="1" t="str">
        <f t="shared" si="64"/>
        <v>21:0132</v>
      </c>
      <c r="E391" t="s">
        <v>1521</v>
      </c>
      <c r="F391" t="s">
        <v>1522</v>
      </c>
      <c r="H391">
        <v>47.970254199999999</v>
      </c>
      <c r="I391">
        <v>-85.345383699999999</v>
      </c>
      <c r="J391" s="1" t="str">
        <f t="shared" si="65"/>
        <v>NGR lake sediment grab sample</v>
      </c>
      <c r="K391" s="1" t="str">
        <f t="shared" si="66"/>
        <v>&lt;177 micron (NGR)</v>
      </c>
      <c r="L391">
        <v>21</v>
      </c>
      <c r="M391" t="s">
        <v>82</v>
      </c>
      <c r="N391">
        <v>390</v>
      </c>
      <c r="O391">
        <v>112</v>
      </c>
      <c r="P391">
        <v>40</v>
      </c>
      <c r="Q391">
        <v>14</v>
      </c>
      <c r="R391">
        <v>12</v>
      </c>
      <c r="S391">
        <v>5</v>
      </c>
      <c r="T391">
        <v>0.2</v>
      </c>
      <c r="U391">
        <v>110</v>
      </c>
      <c r="V391">
        <v>1.05</v>
      </c>
      <c r="W391">
        <v>0.5</v>
      </c>
      <c r="X391">
        <v>3</v>
      </c>
      <c r="Y391">
        <v>62.4</v>
      </c>
    </row>
    <row r="392" spans="1:25" hidden="1" x14ac:dyDescent="0.25">
      <c r="A392" t="s">
        <v>1523</v>
      </c>
      <c r="B392" t="s">
        <v>1524</v>
      </c>
      <c r="C392" s="1" t="str">
        <f t="shared" si="63"/>
        <v>21:0395</v>
      </c>
      <c r="D392" s="1" t="str">
        <f t="shared" si="64"/>
        <v>21:0132</v>
      </c>
      <c r="E392" t="s">
        <v>1525</v>
      </c>
      <c r="F392" t="s">
        <v>1526</v>
      </c>
      <c r="H392">
        <v>47.955390100000002</v>
      </c>
      <c r="I392">
        <v>-85.376906199999993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21</v>
      </c>
      <c r="M392" t="s">
        <v>87</v>
      </c>
      <c r="N392">
        <v>391</v>
      </c>
      <c r="O392">
        <v>100</v>
      </c>
      <c r="P392">
        <v>27</v>
      </c>
      <c r="Q392">
        <v>26</v>
      </c>
      <c r="R392">
        <v>19</v>
      </c>
      <c r="S392">
        <v>9</v>
      </c>
      <c r="T392">
        <v>0.1</v>
      </c>
      <c r="U392">
        <v>135</v>
      </c>
      <c r="V392">
        <v>0.55000000000000004</v>
      </c>
      <c r="W392">
        <v>0.5</v>
      </c>
      <c r="X392">
        <v>1</v>
      </c>
      <c r="Y392">
        <v>50.6</v>
      </c>
    </row>
    <row r="393" spans="1:25" hidden="1" x14ac:dyDescent="0.25">
      <c r="A393" t="s">
        <v>1527</v>
      </c>
      <c r="B393" t="s">
        <v>1528</v>
      </c>
      <c r="C393" s="1" t="str">
        <f t="shared" si="63"/>
        <v>21:0395</v>
      </c>
      <c r="D393" s="1" t="str">
        <f t="shared" si="64"/>
        <v>21:0132</v>
      </c>
      <c r="E393" t="s">
        <v>1529</v>
      </c>
      <c r="F393" t="s">
        <v>1530</v>
      </c>
      <c r="H393">
        <v>47.938445100000003</v>
      </c>
      <c r="I393">
        <v>-85.404336999999998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21</v>
      </c>
      <c r="M393" t="s">
        <v>92</v>
      </c>
      <c r="N393">
        <v>392</v>
      </c>
      <c r="O393">
        <v>80</v>
      </c>
      <c r="P393">
        <v>19</v>
      </c>
      <c r="Q393">
        <v>8</v>
      </c>
      <c r="R393">
        <v>9</v>
      </c>
      <c r="S393">
        <v>3</v>
      </c>
      <c r="T393">
        <v>0.1</v>
      </c>
      <c r="U393">
        <v>90</v>
      </c>
      <c r="V393">
        <v>0.6</v>
      </c>
      <c r="W393">
        <v>0.5</v>
      </c>
      <c r="X393">
        <v>1</v>
      </c>
      <c r="Y393">
        <v>55.2</v>
      </c>
    </row>
    <row r="394" spans="1:25" hidden="1" x14ac:dyDescent="0.25">
      <c r="A394" t="s">
        <v>1531</v>
      </c>
      <c r="B394" t="s">
        <v>1532</v>
      </c>
      <c r="C394" s="1" t="str">
        <f t="shared" si="63"/>
        <v>21:0395</v>
      </c>
      <c r="D394" s="1" t="str">
        <f t="shared" si="64"/>
        <v>21:0132</v>
      </c>
      <c r="E394" t="s">
        <v>1533</v>
      </c>
      <c r="F394" t="s">
        <v>1534</v>
      </c>
      <c r="H394">
        <v>47.937162200000003</v>
      </c>
      <c r="I394">
        <v>-85.436658499999993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21</v>
      </c>
      <c r="M394" t="s">
        <v>97</v>
      </c>
      <c r="N394">
        <v>393</v>
      </c>
      <c r="O394">
        <v>102</v>
      </c>
      <c r="P394">
        <v>20</v>
      </c>
      <c r="Q394">
        <v>6</v>
      </c>
      <c r="R394">
        <v>8</v>
      </c>
      <c r="S394">
        <v>12</v>
      </c>
      <c r="T394">
        <v>0.2</v>
      </c>
      <c r="U394">
        <v>385</v>
      </c>
      <c r="V394">
        <v>1.5</v>
      </c>
      <c r="W394">
        <v>0.5</v>
      </c>
      <c r="X394">
        <v>1</v>
      </c>
      <c r="Y394">
        <v>45.2</v>
      </c>
    </row>
    <row r="395" spans="1:25" hidden="1" x14ac:dyDescent="0.25">
      <c r="A395" t="s">
        <v>1535</v>
      </c>
      <c r="B395" t="s">
        <v>1536</v>
      </c>
      <c r="C395" s="1" t="str">
        <f t="shared" si="63"/>
        <v>21:0395</v>
      </c>
      <c r="D395" s="1" t="str">
        <f t="shared" si="64"/>
        <v>21:0132</v>
      </c>
      <c r="E395" t="s">
        <v>1537</v>
      </c>
      <c r="F395" t="s">
        <v>1538</v>
      </c>
      <c r="H395">
        <v>47.9328273</v>
      </c>
      <c r="I395">
        <v>-85.486500000000007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21</v>
      </c>
      <c r="M395" t="s">
        <v>107</v>
      </c>
      <c r="N395">
        <v>394</v>
      </c>
      <c r="O395">
        <v>112</v>
      </c>
      <c r="P395">
        <v>28</v>
      </c>
      <c r="Q395">
        <v>7</v>
      </c>
      <c r="R395">
        <v>11</v>
      </c>
      <c r="S395">
        <v>11</v>
      </c>
      <c r="T395">
        <v>0.2</v>
      </c>
      <c r="U395">
        <v>575</v>
      </c>
      <c r="V395">
        <v>1.55</v>
      </c>
      <c r="W395">
        <v>0.5</v>
      </c>
      <c r="X395">
        <v>1</v>
      </c>
      <c r="Y395">
        <v>54.6</v>
      </c>
    </row>
    <row r="396" spans="1:25" hidden="1" x14ac:dyDescent="0.25">
      <c r="A396" t="s">
        <v>1539</v>
      </c>
      <c r="B396" t="s">
        <v>1540</v>
      </c>
      <c r="C396" s="1" t="str">
        <f t="shared" si="63"/>
        <v>21:0395</v>
      </c>
      <c r="D396" s="1" t="str">
        <f t="shared" si="64"/>
        <v>21:0132</v>
      </c>
      <c r="E396" t="s">
        <v>1541</v>
      </c>
      <c r="F396" t="s">
        <v>1542</v>
      </c>
      <c r="H396">
        <v>47.943238700000002</v>
      </c>
      <c r="I396">
        <v>-85.553606299999998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21</v>
      </c>
      <c r="M396" t="s">
        <v>112</v>
      </c>
      <c r="N396">
        <v>395</v>
      </c>
      <c r="O396">
        <v>144</v>
      </c>
      <c r="P396">
        <v>40</v>
      </c>
      <c r="Q396">
        <v>6</v>
      </c>
      <c r="R396">
        <v>10</v>
      </c>
      <c r="S396">
        <v>12</v>
      </c>
      <c r="T396">
        <v>0.2</v>
      </c>
      <c r="U396">
        <v>335</v>
      </c>
      <c r="V396">
        <v>1.6</v>
      </c>
      <c r="W396">
        <v>0.5</v>
      </c>
      <c r="X396">
        <v>1</v>
      </c>
      <c r="Y396">
        <v>57.8</v>
      </c>
    </row>
    <row r="397" spans="1:25" hidden="1" x14ac:dyDescent="0.25">
      <c r="A397" t="s">
        <v>1543</v>
      </c>
      <c r="B397" t="s">
        <v>1544</v>
      </c>
      <c r="C397" s="1" t="str">
        <f t="shared" si="63"/>
        <v>21:0395</v>
      </c>
      <c r="D397" s="1" t="str">
        <f t="shared" si="64"/>
        <v>21:0132</v>
      </c>
      <c r="E397" t="s">
        <v>1545</v>
      </c>
      <c r="F397" t="s">
        <v>1546</v>
      </c>
      <c r="H397">
        <v>47.946615000000001</v>
      </c>
      <c r="I397">
        <v>-85.655972800000001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21</v>
      </c>
      <c r="M397" t="s">
        <v>117</v>
      </c>
      <c r="N397">
        <v>396</v>
      </c>
      <c r="O397">
        <v>122</v>
      </c>
      <c r="P397">
        <v>31</v>
      </c>
      <c r="Q397">
        <v>14</v>
      </c>
      <c r="R397">
        <v>13</v>
      </c>
      <c r="S397">
        <v>7</v>
      </c>
      <c r="T397">
        <v>0.1</v>
      </c>
      <c r="U397">
        <v>135</v>
      </c>
      <c r="V397">
        <v>0.9</v>
      </c>
      <c r="W397">
        <v>0.5</v>
      </c>
      <c r="X397">
        <v>1</v>
      </c>
      <c r="Y397">
        <v>70</v>
      </c>
    </row>
    <row r="398" spans="1:25" hidden="1" x14ac:dyDescent="0.25">
      <c r="A398" t="s">
        <v>1547</v>
      </c>
      <c r="B398" t="s">
        <v>1548</v>
      </c>
      <c r="C398" s="1" t="str">
        <f t="shared" si="63"/>
        <v>21:0395</v>
      </c>
      <c r="D398" s="1" t="str">
        <f t="shared" si="64"/>
        <v>21:0132</v>
      </c>
      <c r="E398" t="s">
        <v>1549</v>
      </c>
      <c r="F398" t="s">
        <v>1550</v>
      </c>
      <c r="H398">
        <v>47.944570499999998</v>
      </c>
      <c r="I398">
        <v>-85.666604899999996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21</v>
      </c>
      <c r="M398" t="s">
        <v>122</v>
      </c>
      <c r="N398">
        <v>397</v>
      </c>
      <c r="O398">
        <v>98</v>
      </c>
      <c r="P398">
        <v>43</v>
      </c>
      <c r="Q398">
        <v>12</v>
      </c>
      <c r="R398">
        <v>11</v>
      </c>
      <c r="S398">
        <v>6</v>
      </c>
      <c r="T398">
        <v>0.3</v>
      </c>
      <c r="U398">
        <v>300</v>
      </c>
      <c r="V398">
        <v>1.1499999999999999</v>
      </c>
      <c r="W398">
        <v>0.5</v>
      </c>
      <c r="X398">
        <v>1</v>
      </c>
      <c r="Y398">
        <v>50</v>
      </c>
    </row>
    <row r="399" spans="1:25" hidden="1" x14ac:dyDescent="0.25">
      <c r="A399" t="s">
        <v>1551</v>
      </c>
      <c r="B399" t="s">
        <v>1552</v>
      </c>
      <c r="C399" s="1" t="str">
        <f t="shared" si="63"/>
        <v>21:0395</v>
      </c>
      <c r="D399" s="1" t="str">
        <f t="shared" si="64"/>
        <v>21:0132</v>
      </c>
      <c r="E399" t="s">
        <v>1553</v>
      </c>
      <c r="F399" t="s">
        <v>1554</v>
      </c>
      <c r="H399">
        <v>47.975937000000002</v>
      </c>
      <c r="I399">
        <v>-85.815253299999995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22</v>
      </c>
      <c r="M399" t="s">
        <v>29</v>
      </c>
      <c r="N399">
        <v>398</v>
      </c>
      <c r="O399">
        <v>104</v>
      </c>
      <c r="P399">
        <v>140</v>
      </c>
      <c r="Q399">
        <v>5</v>
      </c>
      <c r="R399">
        <v>16</v>
      </c>
      <c r="S399">
        <v>8</v>
      </c>
      <c r="T399">
        <v>0.1</v>
      </c>
      <c r="U399">
        <v>265</v>
      </c>
      <c r="V399">
        <v>1.35</v>
      </c>
      <c r="W399">
        <v>1</v>
      </c>
      <c r="X399">
        <v>1</v>
      </c>
      <c r="Y399">
        <v>46.4</v>
      </c>
    </row>
    <row r="400" spans="1:25" hidden="1" x14ac:dyDescent="0.25">
      <c r="A400" t="s">
        <v>1555</v>
      </c>
      <c r="B400" t="s">
        <v>1556</v>
      </c>
      <c r="C400" s="1" t="str">
        <f t="shared" si="63"/>
        <v>21:0395</v>
      </c>
      <c r="D400" s="1" t="str">
        <f t="shared" si="64"/>
        <v>21:0132</v>
      </c>
      <c r="E400" t="s">
        <v>1557</v>
      </c>
      <c r="F400" t="s">
        <v>1558</v>
      </c>
      <c r="H400">
        <v>47.949506599999999</v>
      </c>
      <c r="I400">
        <v>-85.740404499999997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22</v>
      </c>
      <c r="M400" t="s">
        <v>34</v>
      </c>
      <c r="N400">
        <v>399</v>
      </c>
      <c r="O400">
        <v>96</v>
      </c>
      <c r="P400">
        <v>48</v>
      </c>
      <c r="Q400">
        <v>10</v>
      </c>
      <c r="R400">
        <v>12</v>
      </c>
      <c r="S400">
        <v>9</v>
      </c>
      <c r="T400">
        <v>0.1</v>
      </c>
      <c r="U400">
        <v>195</v>
      </c>
      <c r="V400">
        <v>0.95</v>
      </c>
      <c r="W400">
        <v>0.5</v>
      </c>
      <c r="X400">
        <v>1</v>
      </c>
      <c r="Y400">
        <v>26.4</v>
      </c>
    </row>
    <row r="401" spans="1:25" hidden="1" x14ac:dyDescent="0.25">
      <c r="A401" t="s">
        <v>1559</v>
      </c>
      <c r="B401" t="s">
        <v>1560</v>
      </c>
      <c r="C401" s="1" t="str">
        <f t="shared" si="63"/>
        <v>21:0395</v>
      </c>
      <c r="D401" s="1" t="str">
        <f t="shared" si="64"/>
        <v>21:0132</v>
      </c>
      <c r="E401" t="s">
        <v>1561</v>
      </c>
      <c r="F401" t="s">
        <v>1562</v>
      </c>
      <c r="H401">
        <v>47.946364000000003</v>
      </c>
      <c r="I401">
        <v>-85.767532000000003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22</v>
      </c>
      <c r="M401" t="s">
        <v>39</v>
      </c>
      <c r="N401">
        <v>400</v>
      </c>
      <c r="O401">
        <v>76</v>
      </c>
      <c r="P401">
        <v>74</v>
      </c>
      <c r="Q401">
        <v>11</v>
      </c>
      <c r="R401">
        <v>16</v>
      </c>
      <c r="S401">
        <v>8</v>
      </c>
      <c r="T401">
        <v>0.1</v>
      </c>
      <c r="U401">
        <v>120</v>
      </c>
      <c r="V401">
        <v>0.85</v>
      </c>
      <c r="W401">
        <v>1</v>
      </c>
      <c r="X401">
        <v>1</v>
      </c>
      <c r="Y401">
        <v>42.2</v>
      </c>
    </row>
    <row r="402" spans="1:25" hidden="1" x14ac:dyDescent="0.25">
      <c r="A402" t="s">
        <v>1563</v>
      </c>
      <c r="B402" t="s">
        <v>1564</v>
      </c>
      <c r="C402" s="1" t="str">
        <f t="shared" si="63"/>
        <v>21:0395</v>
      </c>
      <c r="D402" s="1" t="str">
        <f t="shared" si="64"/>
        <v>21:0132</v>
      </c>
      <c r="E402" t="s">
        <v>1565</v>
      </c>
      <c r="F402" t="s">
        <v>1566</v>
      </c>
      <c r="H402">
        <v>47.9614251</v>
      </c>
      <c r="I402">
        <v>-85.810990599999997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22</v>
      </c>
      <c r="M402" t="s">
        <v>49</v>
      </c>
      <c r="N402">
        <v>401</v>
      </c>
      <c r="O402">
        <v>58</v>
      </c>
      <c r="P402">
        <v>205</v>
      </c>
      <c r="Q402">
        <v>5</v>
      </c>
      <c r="R402">
        <v>12</v>
      </c>
      <c r="S402">
        <v>5</v>
      </c>
      <c r="T402">
        <v>0.1</v>
      </c>
      <c r="U402">
        <v>85</v>
      </c>
      <c r="V402">
        <v>0.7</v>
      </c>
      <c r="W402">
        <v>0.5</v>
      </c>
      <c r="X402">
        <v>1</v>
      </c>
      <c r="Y402">
        <v>40</v>
      </c>
    </row>
    <row r="403" spans="1:25" hidden="1" x14ac:dyDescent="0.25">
      <c r="A403" t="s">
        <v>1567</v>
      </c>
      <c r="B403" t="s">
        <v>1568</v>
      </c>
      <c r="C403" s="1" t="str">
        <f t="shared" si="63"/>
        <v>21:0395</v>
      </c>
      <c r="D403" s="1" t="str">
        <f t="shared" si="64"/>
        <v>21:0132</v>
      </c>
      <c r="E403" t="s">
        <v>1553</v>
      </c>
      <c r="F403" t="s">
        <v>1569</v>
      </c>
      <c r="H403">
        <v>47.975937000000002</v>
      </c>
      <c r="I403">
        <v>-85.815253299999995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22</v>
      </c>
      <c r="M403" t="s">
        <v>53</v>
      </c>
      <c r="N403">
        <v>402</v>
      </c>
      <c r="O403">
        <v>110</v>
      </c>
      <c r="P403">
        <v>155</v>
      </c>
      <c r="Q403">
        <v>4</v>
      </c>
      <c r="R403">
        <v>17</v>
      </c>
      <c r="S403">
        <v>9</v>
      </c>
      <c r="T403">
        <v>0.1</v>
      </c>
      <c r="U403">
        <v>265</v>
      </c>
      <c r="V403">
        <v>1.3</v>
      </c>
      <c r="W403">
        <v>0.5</v>
      </c>
      <c r="X403">
        <v>1</v>
      </c>
      <c r="Y403">
        <v>47.6</v>
      </c>
    </row>
    <row r="404" spans="1:25" hidden="1" x14ac:dyDescent="0.25">
      <c r="A404" t="s">
        <v>1570</v>
      </c>
      <c r="B404" t="s">
        <v>1571</v>
      </c>
      <c r="C404" s="1" t="str">
        <f t="shared" si="63"/>
        <v>21:0395</v>
      </c>
      <c r="D404" s="1" t="str">
        <f t="shared" si="64"/>
        <v>21:0132</v>
      </c>
      <c r="E404" t="s">
        <v>1553</v>
      </c>
      <c r="F404" t="s">
        <v>1572</v>
      </c>
      <c r="H404">
        <v>47.975937000000002</v>
      </c>
      <c r="I404">
        <v>-85.815253299999995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22</v>
      </c>
      <c r="M404" t="s">
        <v>57</v>
      </c>
      <c r="N404">
        <v>403</v>
      </c>
      <c r="O404">
        <v>102</v>
      </c>
      <c r="P404">
        <v>140</v>
      </c>
      <c r="Q404">
        <v>6</v>
      </c>
      <c r="R404">
        <v>17</v>
      </c>
      <c r="S404">
        <v>8</v>
      </c>
      <c r="T404">
        <v>0.1</v>
      </c>
      <c r="U404">
        <v>265</v>
      </c>
      <c r="V404">
        <v>1.35</v>
      </c>
      <c r="W404">
        <v>0.5</v>
      </c>
      <c r="X404">
        <v>1</v>
      </c>
      <c r="Y404">
        <v>46.8</v>
      </c>
    </row>
    <row r="405" spans="1:25" hidden="1" x14ac:dyDescent="0.25">
      <c r="A405" t="s">
        <v>1573</v>
      </c>
      <c r="B405" t="s">
        <v>1574</v>
      </c>
      <c r="C405" s="1" t="str">
        <f t="shared" si="63"/>
        <v>21:0395</v>
      </c>
      <c r="D405" s="1" t="str">
        <f>HYPERLINK("http://geochem.nrcan.gc.ca/cdogs/content/svy/svy_e.htm", "")</f>
        <v/>
      </c>
      <c r="G405" s="1" t="str">
        <f>HYPERLINK("http://geochem.nrcan.gc.ca/cdogs/content/cr_/cr_00034_e.htm", "34")</f>
        <v>34</v>
      </c>
      <c r="J405" t="s">
        <v>100</v>
      </c>
      <c r="K405" t="s">
        <v>101</v>
      </c>
      <c r="L405">
        <v>22</v>
      </c>
      <c r="M405" t="s">
        <v>102</v>
      </c>
      <c r="N405">
        <v>404</v>
      </c>
      <c r="O405">
        <v>98</v>
      </c>
      <c r="P405">
        <v>46</v>
      </c>
      <c r="Q405">
        <v>13</v>
      </c>
      <c r="R405">
        <v>20</v>
      </c>
      <c r="S405">
        <v>13</v>
      </c>
      <c r="T405">
        <v>0.1</v>
      </c>
      <c r="U405">
        <v>850</v>
      </c>
      <c r="V405">
        <v>3.15</v>
      </c>
      <c r="W405">
        <v>21</v>
      </c>
      <c r="X405">
        <v>6</v>
      </c>
      <c r="Y405">
        <v>16.399999999999999</v>
      </c>
    </row>
    <row r="406" spans="1:25" hidden="1" x14ac:dyDescent="0.25">
      <c r="A406" t="s">
        <v>1575</v>
      </c>
      <c r="B406" t="s">
        <v>1576</v>
      </c>
      <c r="C406" s="1" t="str">
        <f t="shared" si="63"/>
        <v>21:0395</v>
      </c>
      <c r="D406" s="1" t="str">
        <f t="shared" ref="D406:D418" si="67">HYPERLINK("http://geochem.nrcan.gc.ca/cdogs/content/svy/svy210132_e.htm", "21:0132")</f>
        <v>21:0132</v>
      </c>
      <c r="E406" t="s">
        <v>1577</v>
      </c>
      <c r="F406" t="s">
        <v>1578</v>
      </c>
      <c r="H406">
        <v>47.991308699999998</v>
      </c>
      <c r="I406">
        <v>-85.817394500000006</v>
      </c>
      <c r="J406" s="1" t="str">
        <f t="shared" ref="J406:J418" si="68">HYPERLINK("http://geochem.nrcan.gc.ca/cdogs/content/kwd/kwd020027_e.htm", "NGR lake sediment grab sample")</f>
        <v>NGR lake sediment grab sample</v>
      </c>
      <c r="K406" s="1" t="str">
        <f t="shared" ref="K406:K418" si="69">HYPERLINK("http://geochem.nrcan.gc.ca/cdogs/content/kwd/kwd080006_e.htm", "&lt;177 micron (NGR)")</f>
        <v>&lt;177 micron (NGR)</v>
      </c>
      <c r="L406">
        <v>22</v>
      </c>
      <c r="M406" t="s">
        <v>44</v>
      </c>
      <c r="N406">
        <v>405</v>
      </c>
      <c r="O406">
        <v>98</v>
      </c>
      <c r="P406">
        <v>52</v>
      </c>
      <c r="Q406">
        <v>8</v>
      </c>
      <c r="R406">
        <v>19</v>
      </c>
      <c r="S406">
        <v>8</v>
      </c>
      <c r="T406">
        <v>0.2</v>
      </c>
      <c r="U406">
        <v>100</v>
      </c>
      <c r="V406">
        <v>0.5</v>
      </c>
      <c r="W406">
        <v>1</v>
      </c>
      <c r="X406">
        <v>1</v>
      </c>
      <c r="Y406">
        <v>57.2</v>
      </c>
    </row>
    <row r="407" spans="1:25" hidden="1" x14ac:dyDescent="0.25">
      <c r="A407" t="s">
        <v>1579</v>
      </c>
      <c r="B407" t="s">
        <v>1580</v>
      </c>
      <c r="C407" s="1" t="str">
        <f t="shared" si="63"/>
        <v>21:0395</v>
      </c>
      <c r="D407" s="1" t="str">
        <f t="shared" si="67"/>
        <v>21:0132</v>
      </c>
      <c r="E407" t="s">
        <v>1581</v>
      </c>
      <c r="F407" t="s">
        <v>1582</v>
      </c>
      <c r="H407">
        <v>47.972182500000002</v>
      </c>
      <c r="I407">
        <v>-85.778078500000007</v>
      </c>
      <c r="J407" s="1" t="str">
        <f t="shared" si="68"/>
        <v>NGR lake sediment grab sample</v>
      </c>
      <c r="K407" s="1" t="str">
        <f t="shared" si="69"/>
        <v>&lt;177 micron (NGR)</v>
      </c>
      <c r="L407">
        <v>22</v>
      </c>
      <c r="M407" t="s">
        <v>62</v>
      </c>
      <c r="N407">
        <v>406</v>
      </c>
      <c r="O407">
        <v>130</v>
      </c>
      <c r="P407">
        <v>54</v>
      </c>
      <c r="Q407">
        <v>10</v>
      </c>
      <c r="R407">
        <v>22</v>
      </c>
      <c r="S407">
        <v>10</v>
      </c>
      <c r="T407">
        <v>0.1</v>
      </c>
      <c r="U407">
        <v>100</v>
      </c>
      <c r="V407">
        <v>0.55000000000000004</v>
      </c>
      <c r="W407">
        <v>1</v>
      </c>
      <c r="X407">
        <v>1</v>
      </c>
      <c r="Y407">
        <v>57.4</v>
      </c>
    </row>
    <row r="408" spans="1:25" hidden="1" x14ac:dyDescent="0.25">
      <c r="A408" t="s">
        <v>1583</v>
      </c>
      <c r="B408" t="s">
        <v>1584</v>
      </c>
      <c r="C408" s="1" t="str">
        <f t="shared" si="63"/>
        <v>21:0395</v>
      </c>
      <c r="D408" s="1" t="str">
        <f t="shared" si="67"/>
        <v>21:0132</v>
      </c>
      <c r="E408" t="s">
        <v>1585</v>
      </c>
      <c r="F408" t="s">
        <v>1586</v>
      </c>
      <c r="H408">
        <v>47.960415400000002</v>
      </c>
      <c r="I408">
        <v>-85.725257099999993</v>
      </c>
      <c r="J408" s="1" t="str">
        <f t="shared" si="68"/>
        <v>NGR lake sediment grab sample</v>
      </c>
      <c r="K408" s="1" t="str">
        <f t="shared" si="69"/>
        <v>&lt;177 micron (NGR)</v>
      </c>
      <c r="L408">
        <v>22</v>
      </c>
      <c r="M408" t="s">
        <v>67</v>
      </c>
      <c r="N408">
        <v>407</v>
      </c>
      <c r="O408">
        <v>106</v>
      </c>
      <c r="P408">
        <v>42</v>
      </c>
      <c r="Q408">
        <v>5</v>
      </c>
      <c r="R408">
        <v>15</v>
      </c>
      <c r="S408">
        <v>9</v>
      </c>
      <c r="T408">
        <v>0.1</v>
      </c>
      <c r="U408">
        <v>295</v>
      </c>
      <c r="V408">
        <v>1.3</v>
      </c>
      <c r="W408">
        <v>0.5</v>
      </c>
      <c r="X408">
        <v>1</v>
      </c>
      <c r="Y408">
        <v>28</v>
      </c>
    </row>
    <row r="409" spans="1:25" hidden="1" x14ac:dyDescent="0.25">
      <c r="A409" t="s">
        <v>1587</v>
      </c>
      <c r="B409" t="s">
        <v>1588</v>
      </c>
      <c r="C409" s="1" t="str">
        <f t="shared" si="63"/>
        <v>21:0395</v>
      </c>
      <c r="D409" s="1" t="str">
        <f t="shared" si="67"/>
        <v>21:0132</v>
      </c>
      <c r="E409" t="s">
        <v>1589</v>
      </c>
      <c r="F409" t="s">
        <v>1590</v>
      </c>
      <c r="H409">
        <v>47.960803599999998</v>
      </c>
      <c r="I409">
        <v>-85.677626799999999</v>
      </c>
      <c r="J409" s="1" t="str">
        <f t="shared" si="68"/>
        <v>NGR lake sediment grab sample</v>
      </c>
      <c r="K409" s="1" t="str">
        <f t="shared" si="69"/>
        <v>&lt;177 micron (NGR)</v>
      </c>
      <c r="L409">
        <v>22</v>
      </c>
      <c r="M409" t="s">
        <v>72</v>
      </c>
      <c r="N409">
        <v>408</v>
      </c>
      <c r="O409">
        <v>80</v>
      </c>
      <c r="P409">
        <v>89</v>
      </c>
      <c r="Q409">
        <v>3</v>
      </c>
      <c r="R409">
        <v>16</v>
      </c>
      <c r="S409">
        <v>5</v>
      </c>
      <c r="T409">
        <v>0.1</v>
      </c>
      <c r="U409">
        <v>35</v>
      </c>
      <c r="V409">
        <v>0.3</v>
      </c>
      <c r="W409">
        <v>1</v>
      </c>
      <c r="X409">
        <v>3</v>
      </c>
      <c r="Y409">
        <v>56</v>
      </c>
    </row>
    <row r="410" spans="1:25" hidden="1" x14ac:dyDescent="0.25">
      <c r="A410" t="s">
        <v>1591</v>
      </c>
      <c r="B410" t="s">
        <v>1592</v>
      </c>
      <c r="C410" s="1" t="str">
        <f t="shared" si="63"/>
        <v>21:0395</v>
      </c>
      <c r="D410" s="1" t="str">
        <f t="shared" si="67"/>
        <v>21:0132</v>
      </c>
      <c r="E410" t="s">
        <v>1593</v>
      </c>
      <c r="F410" t="s">
        <v>1594</v>
      </c>
      <c r="H410">
        <v>47.954601799999999</v>
      </c>
      <c r="I410">
        <v>-85.635875799999994</v>
      </c>
      <c r="J410" s="1" t="str">
        <f t="shared" si="68"/>
        <v>NGR lake sediment grab sample</v>
      </c>
      <c r="K410" s="1" t="str">
        <f t="shared" si="69"/>
        <v>&lt;177 micron (NGR)</v>
      </c>
      <c r="L410">
        <v>22</v>
      </c>
      <c r="M410" t="s">
        <v>77</v>
      </c>
      <c r="N410">
        <v>409</v>
      </c>
      <c r="O410">
        <v>128</v>
      </c>
      <c r="P410">
        <v>46</v>
      </c>
      <c r="Q410">
        <v>5</v>
      </c>
      <c r="R410">
        <v>16</v>
      </c>
      <c r="S410">
        <v>8</v>
      </c>
      <c r="T410">
        <v>0.1</v>
      </c>
      <c r="U410">
        <v>85</v>
      </c>
      <c r="V410">
        <v>0.4</v>
      </c>
      <c r="W410">
        <v>0.5</v>
      </c>
      <c r="X410">
        <v>1</v>
      </c>
      <c r="Y410">
        <v>66</v>
      </c>
    </row>
    <row r="411" spans="1:25" hidden="1" x14ac:dyDescent="0.25">
      <c r="A411" t="s">
        <v>1595</v>
      </c>
      <c r="B411" t="s">
        <v>1596</v>
      </c>
      <c r="C411" s="1" t="str">
        <f t="shared" si="63"/>
        <v>21:0395</v>
      </c>
      <c r="D411" s="1" t="str">
        <f t="shared" si="67"/>
        <v>21:0132</v>
      </c>
      <c r="E411" t="s">
        <v>1597</v>
      </c>
      <c r="F411" t="s">
        <v>1598</v>
      </c>
      <c r="H411">
        <v>47.9666602</v>
      </c>
      <c r="I411">
        <v>-85.588374099999996</v>
      </c>
      <c r="J411" s="1" t="str">
        <f t="shared" si="68"/>
        <v>NGR lake sediment grab sample</v>
      </c>
      <c r="K411" s="1" t="str">
        <f t="shared" si="69"/>
        <v>&lt;177 micron (NGR)</v>
      </c>
      <c r="L411">
        <v>22</v>
      </c>
      <c r="M411" t="s">
        <v>82</v>
      </c>
      <c r="N411">
        <v>410</v>
      </c>
      <c r="O411">
        <v>128</v>
      </c>
      <c r="P411">
        <v>34</v>
      </c>
      <c r="Q411">
        <v>9</v>
      </c>
      <c r="R411">
        <v>11</v>
      </c>
      <c r="S411">
        <v>11</v>
      </c>
      <c r="T411">
        <v>0.1</v>
      </c>
      <c r="U411">
        <v>325</v>
      </c>
      <c r="V411">
        <v>1.5</v>
      </c>
      <c r="W411">
        <v>0.5</v>
      </c>
      <c r="X411">
        <v>1</v>
      </c>
      <c r="Y411">
        <v>51.8</v>
      </c>
    </row>
    <row r="412" spans="1:25" hidden="1" x14ac:dyDescent="0.25">
      <c r="A412" t="s">
        <v>1599</v>
      </c>
      <c r="B412" t="s">
        <v>1600</v>
      </c>
      <c r="C412" s="1" t="str">
        <f t="shared" si="63"/>
        <v>21:0395</v>
      </c>
      <c r="D412" s="1" t="str">
        <f t="shared" si="67"/>
        <v>21:0132</v>
      </c>
      <c r="E412" t="s">
        <v>1601</v>
      </c>
      <c r="F412" t="s">
        <v>1602</v>
      </c>
      <c r="H412">
        <v>47.964134399999999</v>
      </c>
      <c r="I412">
        <v>-85.543899999999994</v>
      </c>
      <c r="J412" s="1" t="str">
        <f t="shared" si="68"/>
        <v>NGR lake sediment grab sample</v>
      </c>
      <c r="K412" s="1" t="str">
        <f t="shared" si="69"/>
        <v>&lt;177 micron (NGR)</v>
      </c>
      <c r="L412">
        <v>22</v>
      </c>
      <c r="M412" t="s">
        <v>87</v>
      </c>
      <c r="N412">
        <v>411</v>
      </c>
      <c r="O412">
        <v>120</v>
      </c>
      <c r="P412">
        <v>39</v>
      </c>
      <c r="Q412">
        <v>7</v>
      </c>
      <c r="R412">
        <v>9</v>
      </c>
      <c r="S412">
        <v>7</v>
      </c>
      <c r="T412">
        <v>0.2</v>
      </c>
      <c r="U412">
        <v>195</v>
      </c>
      <c r="V412">
        <v>0.7</v>
      </c>
      <c r="W412">
        <v>0.5</v>
      </c>
      <c r="X412">
        <v>2</v>
      </c>
      <c r="Y412">
        <v>57.4</v>
      </c>
    </row>
    <row r="413" spans="1:25" hidden="1" x14ac:dyDescent="0.25">
      <c r="A413" t="s">
        <v>1603</v>
      </c>
      <c r="B413" t="s">
        <v>1604</v>
      </c>
      <c r="C413" s="1" t="str">
        <f t="shared" si="63"/>
        <v>21:0395</v>
      </c>
      <c r="D413" s="1" t="str">
        <f t="shared" si="67"/>
        <v>21:0132</v>
      </c>
      <c r="E413" t="s">
        <v>1605</v>
      </c>
      <c r="F413" t="s">
        <v>1606</v>
      </c>
      <c r="H413">
        <v>47.959614500000001</v>
      </c>
      <c r="I413">
        <v>-85.480466699999994</v>
      </c>
      <c r="J413" s="1" t="str">
        <f t="shared" si="68"/>
        <v>NGR lake sediment grab sample</v>
      </c>
      <c r="K413" s="1" t="str">
        <f t="shared" si="69"/>
        <v>&lt;177 micron (NGR)</v>
      </c>
      <c r="L413">
        <v>22</v>
      </c>
      <c r="M413" t="s">
        <v>92</v>
      </c>
      <c r="N413">
        <v>412</v>
      </c>
      <c r="O413">
        <v>106</v>
      </c>
      <c r="P413">
        <v>40</v>
      </c>
      <c r="Q413">
        <v>6</v>
      </c>
      <c r="R413">
        <v>9</v>
      </c>
      <c r="S413">
        <v>7</v>
      </c>
      <c r="T413">
        <v>0.1</v>
      </c>
      <c r="U413">
        <v>270</v>
      </c>
      <c r="V413">
        <v>1.1000000000000001</v>
      </c>
      <c r="W413">
        <v>0.5</v>
      </c>
      <c r="X413">
        <v>2</v>
      </c>
      <c r="Y413">
        <v>58</v>
      </c>
    </row>
    <row r="414" spans="1:25" hidden="1" x14ac:dyDescent="0.25">
      <c r="A414" t="s">
        <v>1607</v>
      </c>
      <c r="B414" t="s">
        <v>1608</v>
      </c>
      <c r="C414" s="1" t="str">
        <f t="shared" si="63"/>
        <v>21:0395</v>
      </c>
      <c r="D414" s="1" t="str">
        <f t="shared" si="67"/>
        <v>21:0132</v>
      </c>
      <c r="E414" t="s">
        <v>1609</v>
      </c>
      <c r="F414" t="s">
        <v>1610</v>
      </c>
      <c r="H414">
        <v>47.961027299999998</v>
      </c>
      <c r="I414">
        <v>-85.458202</v>
      </c>
      <c r="J414" s="1" t="str">
        <f t="shared" si="68"/>
        <v>NGR lake sediment grab sample</v>
      </c>
      <c r="K414" s="1" t="str">
        <f t="shared" si="69"/>
        <v>&lt;177 micron (NGR)</v>
      </c>
      <c r="L414">
        <v>22</v>
      </c>
      <c r="M414" t="s">
        <v>97</v>
      </c>
      <c r="N414">
        <v>413</v>
      </c>
      <c r="O414">
        <v>120</v>
      </c>
      <c r="P414">
        <v>41</v>
      </c>
      <c r="Q414">
        <v>8</v>
      </c>
      <c r="R414">
        <v>10</v>
      </c>
      <c r="S414">
        <v>5</v>
      </c>
      <c r="T414">
        <v>0.1</v>
      </c>
      <c r="U414">
        <v>120</v>
      </c>
      <c r="V414">
        <v>0.7</v>
      </c>
      <c r="W414">
        <v>0.5</v>
      </c>
      <c r="X414">
        <v>2</v>
      </c>
      <c r="Y414">
        <v>57.4</v>
      </c>
    </row>
    <row r="415" spans="1:25" hidden="1" x14ac:dyDescent="0.25">
      <c r="A415" t="s">
        <v>1611</v>
      </c>
      <c r="B415" t="s">
        <v>1612</v>
      </c>
      <c r="C415" s="1" t="str">
        <f t="shared" si="63"/>
        <v>21:0395</v>
      </c>
      <c r="D415" s="1" t="str">
        <f t="shared" si="67"/>
        <v>21:0132</v>
      </c>
      <c r="E415" t="s">
        <v>1613</v>
      </c>
      <c r="F415" t="s">
        <v>1614</v>
      </c>
      <c r="H415">
        <v>47.9834794</v>
      </c>
      <c r="I415">
        <v>-85.407666599999999</v>
      </c>
      <c r="J415" s="1" t="str">
        <f t="shared" si="68"/>
        <v>NGR lake sediment grab sample</v>
      </c>
      <c r="K415" s="1" t="str">
        <f t="shared" si="69"/>
        <v>&lt;177 micron (NGR)</v>
      </c>
      <c r="L415">
        <v>22</v>
      </c>
      <c r="M415" t="s">
        <v>107</v>
      </c>
      <c r="N415">
        <v>414</v>
      </c>
      <c r="O415">
        <v>60</v>
      </c>
      <c r="P415">
        <v>14</v>
      </c>
      <c r="Q415">
        <v>11</v>
      </c>
      <c r="R415">
        <v>7</v>
      </c>
      <c r="S415">
        <v>3</v>
      </c>
      <c r="T415">
        <v>0.1</v>
      </c>
      <c r="U415">
        <v>55</v>
      </c>
      <c r="V415">
        <v>0.45</v>
      </c>
      <c r="W415">
        <v>0.5</v>
      </c>
      <c r="X415">
        <v>1</v>
      </c>
      <c r="Y415">
        <v>38</v>
      </c>
    </row>
    <row r="416" spans="1:25" hidden="1" x14ac:dyDescent="0.25">
      <c r="A416" t="s">
        <v>1615</v>
      </c>
      <c r="B416" t="s">
        <v>1616</v>
      </c>
      <c r="C416" s="1" t="str">
        <f t="shared" si="63"/>
        <v>21:0395</v>
      </c>
      <c r="D416" s="1" t="str">
        <f t="shared" si="67"/>
        <v>21:0132</v>
      </c>
      <c r="E416" t="s">
        <v>1617</v>
      </c>
      <c r="F416" t="s">
        <v>1618</v>
      </c>
      <c r="H416">
        <v>47.887537899999998</v>
      </c>
      <c r="I416">
        <v>-84.832969399999996</v>
      </c>
      <c r="J416" s="1" t="str">
        <f t="shared" si="68"/>
        <v>NGR lake sediment grab sample</v>
      </c>
      <c r="K416" s="1" t="str">
        <f t="shared" si="69"/>
        <v>&lt;177 micron (NGR)</v>
      </c>
      <c r="L416">
        <v>23</v>
      </c>
      <c r="M416" t="s">
        <v>29</v>
      </c>
      <c r="N416">
        <v>415</v>
      </c>
      <c r="O416">
        <v>120</v>
      </c>
      <c r="P416">
        <v>150</v>
      </c>
      <c r="Q416">
        <v>44</v>
      </c>
      <c r="R416">
        <v>35</v>
      </c>
      <c r="S416">
        <v>21</v>
      </c>
      <c r="T416">
        <v>0.2</v>
      </c>
      <c r="U416">
        <v>3400</v>
      </c>
      <c r="V416">
        <v>3.95</v>
      </c>
      <c r="W416">
        <v>2</v>
      </c>
      <c r="X416">
        <v>2</v>
      </c>
      <c r="Y416">
        <v>50.2</v>
      </c>
    </row>
    <row r="417" spans="1:25" hidden="1" x14ac:dyDescent="0.25">
      <c r="A417" t="s">
        <v>1619</v>
      </c>
      <c r="B417" t="s">
        <v>1620</v>
      </c>
      <c r="C417" s="1" t="str">
        <f t="shared" si="63"/>
        <v>21:0395</v>
      </c>
      <c r="D417" s="1" t="str">
        <f t="shared" si="67"/>
        <v>21:0132</v>
      </c>
      <c r="E417" t="s">
        <v>1621</v>
      </c>
      <c r="F417" t="s">
        <v>1622</v>
      </c>
      <c r="H417">
        <v>47.9083738</v>
      </c>
      <c r="I417">
        <v>-84.823748699999996</v>
      </c>
      <c r="J417" s="1" t="str">
        <f t="shared" si="68"/>
        <v>NGR lake sediment grab sample</v>
      </c>
      <c r="K417" s="1" t="str">
        <f t="shared" si="69"/>
        <v>&lt;177 micron (NGR)</v>
      </c>
      <c r="L417">
        <v>23</v>
      </c>
      <c r="M417" t="s">
        <v>34</v>
      </c>
      <c r="N417">
        <v>416</v>
      </c>
      <c r="O417">
        <v>90</v>
      </c>
      <c r="P417">
        <v>44</v>
      </c>
      <c r="Q417">
        <v>9</v>
      </c>
      <c r="R417">
        <v>41</v>
      </c>
      <c r="S417">
        <v>21</v>
      </c>
      <c r="T417">
        <v>0.2</v>
      </c>
      <c r="U417">
        <v>1950</v>
      </c>
      <c r="V417">
        <v>3.8</v>
      </c>
      <c r="W417">
        <v>4</v>
      </c>
      <c r="X417">
        <v>1</v>
      </c>
      <c r="Y417">
        <v>3.4</v>
      </c>
    </row>
    <row r="418" spans="1:25" hidden="1" x14ac:dyDescent="0.25">
      <c r="A418" t="s">
        <v>1623</v>
      </c>
      <c r="B418" t="s">
        <v>1624</v>
      </c>
      <c r="C418" s="1" t="str">
        <f t="shared" si="63"/>
        <v>21:0395</v>
      </c>
      <c r="D418" s="1" t="str">
        <f t="shared" si="67"/>
        <v>21:0132</v>
      </c>
      <c r="E418" t="s">
        <v>1625</v>
      </c>
      <c r="F418" t="s">
        <v>1626</v>
      </c>
      <c r="H418">
        <v>47.898492599999997</v>
      </c>
      <c r="I418">
        <v>-84.8033705</v>
      </c>
      <c r="J418" s="1" t="str">
        <f t="shared" si="68"/>
        <v>NGR lake sediment grab sample</v>
      </c>
      <c r="K418" s="1" t="str">
        <f t="shared" si="69"/>
        <v>&lt;177 micron (NGR)</v>
      </c>
      <c r="L418">
        <v>23</v>
      </c>
      <c r="M418" t="s">
        <v>49</v>
      </c>
      <c r="N418">
        <v>417</v>
      </c>
      <c r="O418">
        <v>88</v>
      </c>
      <c r="P418">
        <v>88</v>
      </c>
      <c r="Q418">
        <v>1</v>
      </c>
      <c r="R418">
        <v>27</v>
      </c>
      <c r="S418">
        <v>13</v>
      </c>
      <c r="T418">
        <v>0.1</v>
      </c>
      <c r="U418">
        <v>5250</v>
      </c>
      <c r="V418">
        <v>6.5</v>
      </c>
      <c r="W418">
        <v>2</v>
      </c>
      <c r="X418">
        <v>6</v>
      </c>
      <c r="Y418">
        <v>44.6</v>
      </c>
    </row>
    <row r="419" spans="1:25" hidden="1" x14ac:dyDescent="0.25">
      <c r="A419" t="s">
        <v>1627</v>
      </c>
      <c r="B419" t="s">
        <v>1628</v>
      </c>
      <c r="C419" s="1" t="str">
        <f t="shared" si="63"/>
        <v>21:0395</v>
      </c>
      <c r="D419" s="1" t="str">
        <f>HYPERLINK("http://geochem.nrcan.gc.ca/cdogs/content/svy/svy_e.htm", "")</f>
        <v/>
      </c>
      <c r="G419" s="1" t="str">
        <f>HYPERLINK("http://geochem.nrcan.gc.ca/cdogs/content/cr_/cr_00022_e.htm", "22")</f>
        <v>22</v>
      </c>
      <c r="J419" t="s">
        <v>100</v>
      </c>
      <c r="K419" t="s">
        <v>101</v>
      </c>
      <c r="L419">
        <v>23</v>
      </c>
      <c r="M419" t="s">
        <v>102</v>
      </c>
      <c r="N419">
        <v>418</v>
      </c>
      <c r="O419">
        <v>78</v>
      </c>
      <c r="P419">
        <v>20</v>
      </c>
      <c r="Q419">
        <v>17</v>
      </c>
      <c r="R419">
        <v>8</v>
      </c>
      <c r="S419">
        <v>7</v>
      </c>
      <c r="T419">
        <v>0.1</v>
      </c>
      <c r="U419">
        <v>1050</v>
      </c>
      <c r="V419">
        <v>1.95</v>
      </c>
      <c r="W419">
        <v>10</v>
      </c>
      <c r="X419">
        <v>7</v>
      </c>
      <c r="Y419">
        <v>19.2</v>
      </c>
    </row>
    <row r="420" spans="1:25" hidden="1" x14ac:dyDescent="0.25">
      <c r="A420" t="s">
        <v>1629</v>
      </c>
      <c r="B420" t="s">
        <v>1630</v>
      </c>
      <c r="C420" s="1" t="str">
        <f t="shared" si="63"/>
        <v>21:0395</v>
      </c>
      <c r="D420" s="1" t="str">
        <f t="shared" ref="D420:D448" si="70">HYPERLINK("http://geochem.nrcan.gc.ca/cdogs/content/svy/svy210132_e.htm", "21:0132")</f>
        <v>21:0132</v>
      </c>
      <c r="E420" t="s">
        <v>1617</v>
      </c>
      <c r="F420" t="s">
        <v>1631</v>
      </c>
      <c r="H420">
        <v>47.887537899999998</v>
      </c>
      <c r="I420">
        <v>-84.832969399999996</v>
      </c>
      <c r="J420" s="1" t="str">
        <f t="shared" ref="J420:J448" si="71">HYPERLINK("http://geochem.nrcan.gc.ca/cdogs/content/kwd/kwd020027_e.htm", "NGR lake sediment grab sample")</f>
        <v>NGR lake sediment grab sample</v>
      </c>
      <c r="K420" s="1" t="str">
        <f t="shared" ref="K420:K448" si="72">HYPERLINK("http://geochem.nrcan.gc.ca/cdogs/content/kwd/kwd080006_e.htm", "&lt;177 micron (NGR)")</f>
        <v>&lt;177 micron (NGR)</v>
      </c>
      <c r="L420">
        <v>23</v>
      </c>
      <c r="M420" t="s">
        <v>57</v>
      </c>
      <c r="N420">
        <v>419</v>
      </c>
      <c r="O420">
        <v>120</v>
      </c>
      <c r="P420">
        <v>145</v>
      </c>
      <c r="Q420">
        <v>44</v>
      </c>
      <c r="R420">
        <v>37</v>
      </c>
      <c r="S420">
        <v>21</v>
      </c>
      <c r="T420">
        <v>0.1</v>
      </c>
      <c r="U420">
        <v>3450</v>
      </c>
      <c r="V420">
        <v>3.95</v>
      </c>
      <c r="W420">
        <v>3</v>
      </c>
      <c r="X420">
        <v>2</v>
      </c>
      <c r="Y420">
        <v>50</v>
      </c>
    </row>
    <row r="421" spans="1:25" hidden="1" x14ac:dyDescent="0.25">
      <c r="A421" t="s">
        <v>1632</v>
      </c>
      <c r="B421" t="s">
        <v>1633</v>
      </c>
      <c r="C421" s="1" t="str">
        <f t="shared" si="63"/>
        <v>21:0395</v>
      </c>
      <c r="D421" s="1" t="str">
        <f t="shared" si="70"/>
        <v>21:0132</v>
      </c>
      <c r="E421" t="s">
        <v>1617</v>
      </c>
      <c r="F421" t="s">
        <v>1634</v>
      </c>
      <c r="H421">
        <v>47.887537899999998</v>
      </c>
      <c r="I421">
        <v>-84.832969399999996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23</v>
      </c>
      <c r="M421" t="s">
        <v>53</v>
      </c>
      <c r="N421">
        <v>420</v>
      </c>
      <c r="O421">
        <v>104</v>
      </c>
      <c r="P421">
        <v>160</v>
      </c>
      <c r="Q421">
        <v>6</v>
      </c>
      <c r="R421">
        <v>40</v>
      </c>
      <c r="S421">
        <v>13</v>
      </c>
      <c r="T421">
        <v>0.1</v>
      </c>
      <c r="U421">
        <v>645</v>
      </c>
      <c r="V421">
        <v>1.4</v>
      </c>
      <c r="W421">
        <v>1</v>
      </c>
      <c r="X421">
        <v>3</v>
      </c>
      <c r="Y421">
        <v>63.2</v>
      </c>
    </row>
    <row r="422" spans="1:25" hidden="1" x14ac:dyDescent="0.25">
      <c r="A422" t="s">
        <v>1635</v>
      </c>
      <c r="B422" t="s">
        <v>1636</v>
      </c>
      <c r="C422" s="1" t="str">
        <f t="shared" si="63"/>
        <v>21:0395</v>
      </c>
      <c r="D422" s="1" t="str">
        <f t="shared" si="70"/>
        <v>21:0132</v>
      </c>
      <c r="E422" t="s">
        <v>1637</v>
      </c>
      <c r="F422" t="s">
        <v>1638</v>
      </c>
      <c r="H422">
        <v>47.873152099999999</v>
      </c>
      <c r="I422">
        <v>-84.856076900000005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23</v>
      </c>
      <c r="M422" t="s">
        <v>39</v>
      </c>
      <c r="N422">
        <v>421</v>
      </c>
      <c r="O422">
        <v>188</v>
      </c>
      <c r="P422">
        <v>43</v>
      </c>
      <c r="Q422">
        <v>3</v>
      </c>
      <c r="R422">
        <v>30</v>
      </c>
      <c r="S422">
        <v>17</v>
      </c>
      <c r="T422">
        <v>0.1</v>
      </c>
      <c r="U422">
        <v>1000</v>
      </c>
      <c r="V422">
        <v>3.2</v>
      </c>
      <c r="W422">
        <v>1</v>
      </c>
      <c r="X422">
        <v>3</v>
      </c>
      <c r="Y422">
        <v>22.2</v>
      </c>
    </row>
    <row r="423" spans="1:25" hidden="1" x14ac:dyDescent="0.25">
      <c r="A423" t="s">
        <v>1639</v>
      </c>
      <c r="B423" t="s">
        <v>1640</v>
      </c>
      <c r="C423" s="1" t="str">
        <f t="shared" si="63"/>
        <v>21:0395</v>
      </c>
      <c r="D423" s="1" t="str">
        <f t="shared" si="70"/>
        <v>21:0132</v>
      </c>
      <c r="E423" t="s">
        <v>1641</v>
      </c>
      <c r="F423" t="s">
        <v>1642</v>
      </c>
      <c r="H423">
        <v>47.860041799999998</v>
      </c>
      <c r="I423">
        <v>-84.875910700000006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23</v>
      </c>
      <c r="M423" t="s">
        <v>44</v>
      </c>
      <c r="N423">
        <v>422</v>
      </c>
      <c r="O423">
        <v>124</v>
      </c>
      <c r="P423">
        <v>78</v>
      </c>
      <c r="Q423">
        <v>4</v>
      </c>
      <c r="R423">
        <v>31</v>
      </c>
      <c r="S423">
        <v>10</v>
      </c>
      <c r="T423">
        <v>0.2</v>
      </c>
      <c r="U423">
        <v>315</v>
      </c>
      <c r="V423">
        <v>1.3</v>
      </c>
      <c r="W423">
        <v>1</v>
      </c>
      <c r="X423">
        <v>2</v>
      </c>
      <c r="Y423">
        <v>41.6</v>
      </c>
    </row>
    <row r="424" spans="1:25" hidden="1" x14ac:dyDescent="0.25">
      <c r="A424" t="s">
        <v>1643</v>
      </c>
      <c r="B424" t="s">
        <v>1644</v>
      </c>
      <c r="C424" s="1" t="str">
        <f t="shared" si="63"/>
        <v>21:0395</v>
      </c>
      <c r="D424" s="1" t="str">
        <f t="shared" si="70"/>
        <v>21:0132</v>
      </c>
      <c r="E424" t="s">
        <v>1645</v>
      </c>
      <c r="F424" t="s">
        <v>1646</v>
      </c>
      <c r="H424">
        <v>47.851422499999998</v>
      </c>
      <c r="I424">
        <v>-84.899910399999996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23</v>
      </c>
      <c r="M424" t="s">
        <v>62</v>
      </c>
      <c r="N424">
        <v>423</v>
      </c>
      <c r="O424">
        <v>132</v>
      </c>
      <c r="P424">
        <v>55</v>
      </c>
      <c r="Q424">
        <v>9</v>
      </c>
      <c r="R424">
        <v>20</v>
      </c>
      <c r="S424">
        <v>9</v>
      </c>
      <c r="T424">
        <v>0.2</v>
      </c>
      <c r="U424">
        <v>375</v>
      </c>
      <c r="V424">
        <v>0.9</v>
      </c>
      <c r="W424">
        <v>1</v>
      </c>
      <c r="X424">
        <v>1</v>
      </c>
      <c r="Y424">
        <v>51</v>
      </c>
    </row>
    <row r="425" spans="1:25" hidden="1" x14ac:dyDescent="0.25">
      <c r="A425" t="s">
        <v>1647</v>
      </c>
      <c r="B425" t="s">
        <v>1648</v>
      </c>
      <c r="C425" s="1" t="str">
        <f t="shared" si="63"/>
        <v>21:0395</v>
      </c>
      <c r="D425" s="1" t="str">
        <f t="shared" si="70"/>
        <v>21:0132</v>
      </c>
      <c r="E425" t="s">
        <v>1649</v>
      </c>
      <c r="F425" t="s">
        <v>1650</v>
      </c>
      <c r="H425">
        <v>47.8324322</v>
      </c>
      <c r="I425">
        <v>-84.9199196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23</v>
      </c>
      <c r="M425" t="s">
        <v>67</v>
      </c>
      <c r="N425">
        <v>424</v>
      </c>
      <c r="O425">
        <v>82</v>
      </c>
      <c r="P425">
        <v>93</v>
      </c>
      <c r="Q425">
        <v>1</v>
      </c>
      <c r="R425">
        <v>28</v>
      </c>
      <c r="S425">
        <v>8</v>
      </c>
      <c r="T425">
        <v>0.1</v>
      </c>
      <c r="U425">
        <v>110</v>
      </c>
      <c r="V425">
        <v>0.6</v>
      </c>
      <c r="W425">
        <v>0.5</v>
      </c>
      <c r="X425">
        <v>2</v>
      </c>
      <c r="Y425">
        <v>53.2</v>
      </c>
    </row>
    <row r="426" spans="1:25" hidden="1" x14ac:dyDescent="0.25">
      <c r="A426" t="s">
        <v>1651</v>
      </c>
      <c r="B426" t="s">
        <v>1652</v>
      </c>
      <c r="C426" s="1" t="str">
        <f t="shared" si="63"/>
        <v>21:0395</v>
      </c>
      <c r="D426" s="1" t="str">
        <f t="shared" si="70"/>
        <v>21:0132</v>
      </c>
      <c r="E426" t="s">
        <v>1653</v>
      </c>
      <c r="F426" t="s">
        <v>1654</v>
      </c>
      <c r="H426">
        <v>47.746648499999999</v>
      </c>
      <c r="I426">
        <v>-84.9236346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23</v>
      </c>
      <c r="M426" t="s">
        <v>72</v>
      </c>
      <c r="N426">
        <v>425</v>
      </c>
      <c r="O426">
        <v>30</v>
      </c>
      <c r="P426">
        <v>54</v>
      </c>
      <c r="Q426">
        <v>1</v>
      </c>
      <c r="R426">
        <v>15</v>
      </c>
      <c r="S426">
        <v>8</v>
      </c>
      <c r="T426">
        <v>0.1</v>
      </c>
      <c r="U426">
        <v>200</v>
      </c>
      <c r="V426">
        <v>1</v>
      </c>
      <c r="W426">
        <v>1</v>
      </c>
      <c r="X426">
        <v>1</v>
      </c>
      <c r="Y426">
        <v>2.8</v>
      </c>
    </row>
    <row r="427" spans="1:25" hidden="1" x14ac:dyDescent="0.25">
      <c r="A427" t="s">
        <v>1655</v>
      </c>
      <c r="B427" t="s">
        <v>1656</v>
      </c>
      <c r="C427" s="1" t="str">
        <f t="shared" si="63"/>
        <v>21:0395</v>
      </c>
      <c r="D427" s="1" t="str">
        <f t="shared" si="70"/>
        <v>21:0132</v>
      </c>
      <c r="E427" t="s">
        <v>1657</v>
      </c>
      <c r="F427" t="s">
        <v>1658</v>
      </c>
      <c r="H427">
        <v>47.731535700000002</v>
      </c>
      <c r="I427">
        <v>-84.919394299999993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23</v>
      </c>
      <c r="M427" t="s">
        <v>77</v>
      </c>
      <c r="N427">
        <v>426</v>
      </c>
      <c r="O427">
        <v>186</v>
      </c>
      <c r="P427">
        <v>140</v>
      </c>
      <c r="Q427">
        <v>5</v>
      </c>
      <c r="R427">
        <v>19</v>
      </c>
      <c r="S427">
        <v>10</v>
      </c>
      <c r="T427">
        <v>0.2</v>
      </c>
      <c r="U427">
        <v>635</v>
      </c>
      <c r="V427">
        <v>0.95</v>
      </c>
      <c r="W427">
        <v>15</v>
      </c>
      <c r="X427">
        <v>2</v>
      </c>
      <c r="Y427">
        <v>39.200000000000003</v>
      </c>
    </row>
    <row r="428" spans="1:25" hidden="1" x14ac:dyDescent="0.25">
      <c r="A428" t="s">
        <v>1659</v>
      </c>
      <c r="B428" t="s">
        <v>1660</v>
      </c>
      <c r="C428" s="1" t="str">
        <f t="shared" si="63"/>
        <v>21:0395</v>
      </c>
      <c r="D428" s="1" t="str">
        <f t="shared" si="70"/>
        <v>21:0132</v>
      </c>
      <c r="E428" t="s">
        <v>1661</v>
      </c>
      <c r="F428" t="s">
        <v>1662</v>
      </c>
      <c r="H428">
        <v>47.720556299999998</v>
      </c>
      <c r="I428">
        <v>-84.967994700000006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23</v>
      </c>
      <c r="M428" t="s">
        <v>82</v>
      </c>
      <c r="N428">
        <v>427</v>
      </c>
      <c r="O428">
        <v>170</v>
      </c>
      <c r="P428">
        <v>58</v>
      </c>
      <c r="Q428">
        <v>9</v>
      </c>
      <c r="R428">
        <v>23</v>
      </c>
      <c r="S428">
        <v>7</v>
      </c>
      <c r="T428">
        <v>0.1</v>
      </c>
      <c r="U428">
        <v>160</v>
      </c>
      <c r="V428">
        <v>0.7</v>
      </c>
      <c r="W428">
        <v>0.5</v>
      </c>
      <c r="X428">
        <v>3</v>
      </c>
      <c r="Y428">
        <v>45.8</v>
      </c>
    </row>
    <row r="429" spans="1:25" hidden="1" x14ac:dyDescent="0.25">
      <c r="A429" t="s">
        <v>1663</v>
      </c>
      <c r="B429" t="s">
        <v>1664</v>
      </c>
      <c r="C429" s="1" t="str">
        <f t="shared" si="63"/>
        <v>21:0395</v>
      </c>
      <c r="D429" s="1" t="str">
        <f t="shared" si="70"/>
        <v>21:0132</v>
      </c>
      <c r="E429" t="s">
        <v>1665</v>
      </c>
      <c r="F429" t="s">
        <v>1666</v>
      </c>
      <c r="H429">
        <v>47.711501900000002</v>
      </c>
      <c r="I429">
        <v>-84.947149199999998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23</v>
      </c>
      <c r="M429" t="s">
        <v>87</v>
      </c>
      <c r="N429">
        <v>428</v>
      </c>
      <c r="O429">
        <v>160</v>
      </c>
      <c r="P429">
        <v>46</v>
      </c>
      <c r="Q429">
        <v>18</v>
      </c>
      <c r="R429">
        <v>28</v>
      </c>
      <c r="S429">
        <v>10</v>
      </c>
      <c r="T429">
        <v>0.1</v>
      </c>
      <c r="U429">
        <v>250</v>
      </c>
      <c r="V429">
        <v>1.1499999999999999</v>
      </c>
      <c r="W429">
        <v>1</v>
      </c>
      <c r="X429">
        <v>3</v>
      </c>
      <c r="Y429">
        <v>42</v>
      </c>
    </row>
    <row r="430" spans="1:25" hidden="1" x14ac:dyDescent="0.25">
      <c r="A430" t="s">
        <v>1667</v>
      </c>
      <c r="B430" t="s">
        <v>1668</v>
      </c>
      <c r="C430" s="1" t="str">
        <f t="shared" si="63"/>
        <v>21:0395</v>
      </c>
      <c r="D430" s="1" t="str">
        <f t="shared" si="70"/>
        <v>21:0132</v>
      </c>
      <c r="E430" t="s">
        <v>1669</v>
      </c>
      <c r="F430" t="s">
        <v>1670</v>
      </c>
      <c r="H430">
        <v>47.697528599999998</v>
      </c>
      <c r="I430">
        <v>-84.934169699999998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23</v>
      </c>
      <c r="M430" t="s">
        <v>92</v>
      </c>
      <c r="N430">
        <v>429</v>
      </c>
      <c r="O430">
        <v>188</v>
      </c>
      <c r="P430">
        <v>52</v>
      </c>
      <c r="Q430">
        <v>8</v>
      </c>
      <c r="R430">
        <v>16</v>
      </c>
      <c r="S430">
        <v>18</v>
      </c>
      <c r="T430">
        <v>0.2</v>
      </c>
      <c r="U430">
        <v>1200</v>
      </c>
      <c r="V430">
        <v>2.35</v>
      </c>
      <c r="W430">
        <v>4</v>
      </c>
      <c r="X430">
        <v>2</v>
      </c>
      <c r="Y430">
        <v>38.799999999999997</v>
      </c>
    </row>
    <row r="431" spans="1:25" hidden="1" x14ac:dyDescent="0.25">
      <c r="A431" t="s">
        <v>1671</v>
      </c>
      <c r="B431" t="s">
        <v>1672</v>
      </c>
      <c r="C431" s="1" t="str">
        <f t="shared" si="63"/>
        <v>21:0395</v>
      </c>
      <c r="D431" s="1" t="str">
        <f t="shared" si="70"/>
        <v>21:0132</v>
      </c>
      <c r="E431" t="s">
        <v>1673</v>
      </c>
      <c r="F431" t="s">
        <v>1674</v>
      </c>
      <c r="H431">
        <v>47.671281800000003</v>
      </c>
      <c r="I431">
        <v>-84.955827999999997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23</v>
      </c>
      <c r="M431" t="s">
        <v>97</v>
      </c>
      <c r="N431">
        <v>430</v>
      </c>
      <c r="O431">
        <v>78</v>
      </c>
      <c r="P431">
        <v>52</v>
      </c>
      <c r="Q431">
        <v>7</v>
      </c>
      <c r="R431">
        <v>13</v>
      </c>
      <c r="S431">
        <v>4</v>
      </c>
      <c r="T431">
        <v>0.2</v>
      </c>
      <c r="U431">
        <v>120</v>
      </c>
      <c r="V431">
        <v>0.4</v>
      </c>
      <c r="W431">
        <v>0.5</v>
      </c>
      <c r="X431">
        <v>2</v>
      </c>
      <c r="Y431">
        <v>46.4</v>
      </c>
    </row>
    <row r="432" spans="1:25" hidden="1" x14ac:dyDescent="0.25">
      <c r="A432" t="s">
        <v>1675</v>
      </c>
      <c r="B432" t="s">
        <v>1676</v>
      </c>
      <c r="C432" s="1" t="str">
        <f t="shared" si="63"/>
        <v>21:0395</v>
      </c>
      <c r="D432" s="1" t="str">
        <f t="shared" si="70"/>
        <v>21:0132</v>
      </c>
      <c r="E432" t="s">
        <v>1677</v>
      </c>
      <c r="F432" t="s">
        <v>1678</v>
      </c>
      <c r="H432">
        <v>47.626301699999999</v>
      </c>
      <c r="I432">
        <v>-84.962534399999996</v>
      </c>
      <c r="J432" s="1" t="str">
        <f t="shared" si="71"/>
        <v>NGR lake sediment grab sample</v>
      </c>
      <c r="K432" s="1" t="str">
        <f t="shared" si="72"/>
        <v>&lt;177 micron (NGR)</v>
      </c>
      <c r="L432">
        <v>23</v>
      </c>
      <c r="M432" t="s">
        <v>107</v>
      </c>
      <c r="N432">
        <v>431</v>
      </c>
      <c r="O432">
        <v>120</v>
      </c>
      <c r="P432">
        <v>31</v>
      </c>
      <c r="Q432">
        <v>8</v>
      </c>
      <c r="R432">
        <v>16</v>
      </c>
      <c r="S432">
        <v>8</v>
      </c>
      <c r="T432">
        <v>0.2</v>
      </c>
      <c r="U432">
        <v>135</v>
      </c>
      <c r="V432">
        <v>0.7</v>
      </c>
      <c r="W432">
        <v>0.5</v>
      </c>
      <c r="X432">
        <v>2</v>
      </c>
      <c r="Y432">
        <v>45.4</v>
      </c>
    </row>
    <row r="433" spans="1:25" hidden="1" x14ac:dyDescent="0.25">
      <c r="A433" t="s">
        <v>1679</v>
      </c>
      <c r="B433" t="s">
        <v>1680</v>
      </c>
      <c r="C433" s="1" t="str">
        <f t="shared" si="63"/>
        <v>21:0395</v>
      </c>
      <c r="D433" s="1" t="str">
        <f t="shared" si="70"/>
        <v>21:0132</v>
      </c>
      <c r="E433" t="s">
        <v>1681</v>
      </c>
      <c r="F433" t="s">
        <v>1682</v>
      </c>
      <c r="H433">
        <v>47.605965300000001</v>
      </c>
      <c r="I433">
        <v>-85.005514599999998</v>
      </c>
      <c r="J433" s="1" t="str">
        <f t="shared" si="71"/>
        <v>NGR lake sediment grab sample</v>
      </c>
      <c r="K433" s="1" t="str">
        <f t="shared" si="72"/>
        <v>&lt;177 micron (NGR)</v>
      </c>
      <c r="L433">
        <v>23</v>
      </c>
      <c r="M433" t="s">
        <v>112</v>
      </c>
      <c r="N433">
        <v>432</v>
      </c>
      <c r="O433">
        <v>134</v>
      </c>
      <c r="P433">
        <v>70</v>
      </c>
      <c r="Q433">
        <v>6</v>
      </c>
      <c r="R433">
        <v>26</v>
      </c>
      <c r="S433">
        <v>8</v>
      </c>
      <c r="T433">
        <v>0.1</v>
      </c>
      <c r="U433">
        <v>120</v>
      </c>
      <c r="V433">
        <v>0.7</v>
      </c>
      <c r="W433">
        <v>0.5</v>
      </c>
      <c r="X433">
        <v>2</v>
      </c>
      <c r="Y433">
        <v>53.2</v>
      </c>
    </row>
    <row r="434" spans="1:25" hidden="1" x14ac:dyDescent="0.25">
      <c r="A434" t="s">
        <v>1683</v>
      </c>
      <c r="B434" t="s">
        <v>1684</v>
      </c>
      <c r="C434" s="1" t="str">
        <f t="shared" si="63"/>
        <v>21:0395</v>
      </c>
      <c r="D434" s="1" t="str">
        <f t="shared" si="70"/>
        <v>21:0132</v>
      </c>
      <c r="E434" t="s">
        <v>1685</v>
      </c>
      <c r="F434" t="s">
        <v>1686</v>
      </c>
      <c r="H434">
        <v>47.602669400000003</v>
      </c>
      <c r="I434">
        <v>-84.973550399999993</v>
      </c>
      <c r="J434" s="1" t="str">
        <f t="shared" si="71"/>
        <v>NGR lake sediment grab sample</v>
      </c>
      <c r="K434" s="1" t="str">
        <f t="shared" si="72"/>
        <v>&lt;177 micron (NGR)</v>
      </c>
      <c r="L434">
        <v>23</v>
      </c>
      <c r="M434" t="s">
        <v>117</v>
      </c>
      <c r="N434">
        <v>433</v>
      </c>
      <c r="O434">
        <v>78</v>
      </c>
      <c r="P434">
        <v>26</v>
      </c>
      <c r="Q434">
        <v>9</v>
      </c>
      <c r="R434">
        <v>12</v>
      </c>
      <c r="S434">
        <v>4</v>
      </c>
      <c r="T434">
        <v>0.1</v>
      </c>
      <c r="U434">
        <v>80</v>
      </c>
      <c r="V434">
        <v>0.3</v>
      </c>
      <c r="W434">
        <v>0.5</v>
      </c>
      <c r="X434">
        <v>2</v>
      </c>
      <c r="Y434">
        <v>49.8</v>
      </c>
    </row>
    <row r="435" spans="1:25" hidden="1" x14ac:dyDescent="0.25">
      <c r="A435" t="s">
        <v>1687</v>
      </c>
      <c r="B435" t="s">
        <v>1688</v>
      </c>
      <c r="C435" s="1" t="str">
        <f t="shared" si="63"/>
        <v>21:0395</v>
      </c>
      <c r="D435" s="1" t="str">
        <f t="shared" si="70"/>
        <v>21:0132</v>
      </c>
      <c r="E435" t="s">
        <v>1689</v>
      </c>
      <c r="F435" t="s">
        <v>1690</v>
      </c>
      <c r="H435">
        <v>47.597381300000002</v>
      </c>
      <c r="I435">
        <v>-84.935881600000002</v>
      </c>
      <c r="J435" s="1" t="str">
        <f t="shared" si="71"/>
        <v>NGR lake sediment grab sample</v>
      </c>
      <c r="K435" s="1" t="str">
        <f t="shared" si="72"/>
        <v>&lt;177 micron (NGR)</v>
      </c>
      <c r="L435">
        <v>23</v>
      </c>
      <c r="M435" t="s">
        <v>122</v>
      </c>
      <c r="N435">
        <v>434</v>
      </c>
      <c r="O435">
        <v>240</v>
      </c>
      <c r="P435">
        <v>30</v>
      </c>
      <c r="Q435">
        <v>4</v>
      </c>
      <c r="R435">
        <v>15</v>
      </c>
      <c r="S435">
        <v>9</v>
      </c>
      <c r="T435">
        <v>0.1</v>
      </c>
      <c r="U435">
        <v>400</v>
      </c>
      <c r="V435">
        <v>0.75</v>
      </c>
      <c r="W435">
        <v>0.5</v>
      </c>
      <c r="X435">
        <v>4</v>
      </c>
      <c r="Y435">
        <v>35.6</v>
      </c>
    </row>
    <row r="436" spans="1:25" hidden="1" x14ac:dyDescent="0.25">
      <c r="A436" t="s">
        <v>1691</v>
      </c>
      <c r="B436" t="s">
        <v>1692</v>
      </c>
      <c r="C436" s="1" t="str">
        <f t="shared" si="63"/>
        <v>21:0395</v>
      </c>
      <c r="D436" s="1" t="str">
        <f t="shared" si="70"/>
        <v>21:0132</v>
      </c>
      <c r="E436" t="s">
        <v>1693</v>
      </c>
      <c r="F436" t="s">
        <v>1694</v>
      </c>
      <c r="H436">
        <v>47.518690599999999</v>
      </c>
      <c r="I436">
        <v>-84.869514699999996</v>
      </c>
      <c r="J436" s="1" t="str">
        <f t="shared" si="71"/>
        <v>NGR lake sediment grab sample</v>
      </c>
      <c r="K436" s="1" t="str">
        <f t="shared" si="72"/>
        <v>&lt;177 micron (NGR)</v>
      </c>
      <c r="L436">
        <v>24</v>
      </c>
      <c r="M436" t="s">
        <v>29</v>
      </c>
      <c r="N436">
        <v>435</v>
      </c>
      <c r="O436">
        <v>120</v>
      </c>
      <c r="P436">
        <v>140</v>
      </c>
      <c r="Q436">
        <v>8</v>
      </c>
      <c r="R436">
        <v>14</v>
      </c>
      <c r="S436">
        <v>6</v>
      </c>
      <c r="T436">
        <v>0.4</v>
      </c>
      <c r="U436">
        <v>100</v>
      </c>
      <c r="V436">
        <v>0.6</v>
      </c>
      <c r="W436">
        <v>0.5</v>
      </c>
      <c r="X436">
        <v>3</v>
      </c>
      <c r="Y436">
        <v>28</v>
      </c>
    </row>
    <row r="437" spans="1:25" hidden="1" x14ac:dyDescent="0.25">
      <c r="A437" t="s">
        <v>1695</v>
      </c>
      <c r="B437" t="s">
        <v>1696</v>
      </c>
      <c r="C437" s="1" t="str">
        <f t="shared" si="63"/>
        <v>21:0395</v>
      </c>
      <c r="D437" s="1" t="str">
        <f t="shared" si="70"/>
        <v>21:0132</v>
      </c>
      <c r="E437" t="s">
        <v>1697</v>
      </c>
      <c r="F437" t="s">
        <v>1698</v>
      </c>
      <c r="H437">
        <v>47.559095300000003</v>
      </c>
      <c r="I437">
        <v>-84.910667200000006</v>
      </c>
      <c r="J437" s="1" t="str">
        <f t="shared" si="71"/>
        <v>NGR lake sediment grab sample</v>
      </c>
      <c r="K437" s="1" t="str">
        <f t="shared" si="72"/>
        <v>&lt;177 micron (NGR)</v>
      </c>
      <c r="L437">
        <v>24</v>
      </c>
      <c r="M437" t="s">
        <v>34</v>
      </c>
      <c r="N437">
        <v>436</v>
      </c>
      <c r="O437">
        <v>142</v>
      </c>
      <c r="P437">
        <v>48</v>
      </c>
      <c r="Q437">
        <v>10</v>
      </c>
      <c r="R437">
        <v>18</v>
      </c>
      <c r="S437">
        <v>10</v>
      </c>
      <c r="T437">
        <v>0.3</v>
      </c>
      <c r="U437">
        <v>250</v>
      </c>
      <c r="V437">
        <v>1.1000000000000001</v>
      </c>
      <c r="W437">
        <v>1</v>
      </c>
      <c r="X437">
        <v>2</v>
      </c>
      <c r="Y437">
        <v>36.200000000000003</v>
      </c>
    </row>
    <row r="438" spans="1:25" hidden="1" x14ac:dyDescent="0.25">
      <c r="A438" t="s">
        <v>1699</v>
      </c>
      <c r="B438" t="s">
        <v>1700</v>
      </c>
      <c r="C438" s="1" t="str">
        <f t="shared" si="63"/>
        <v>21:0395</v>
      </c>
      <c r="D438" s="1" t="str">
        <f t="shared" si="70"/>
        <v>21:0132</v>
      </c>
      <c r="E438" t="s">
        <v>1701</v>
      </c>
      <c r="F438" t="s">
        <v>1702</v>
      </c>
      <c r="H438">
        <v>47.5464737</v>
      </c>
      <c r="I438">
        <v>-84.895101400000001</v>
      </c>
      <c r="J438" s="1" t="str">
        <f t="shared" si="71"/>
        <v>NGR lake sediment grab sample</v>
      </c>
      <c r="K438" s="1" t="str">
        <f t="shared" si="72"/>
        <v>&lt;177 micron (NGR)</v>
      </c>
      <c r="L438">
        <v>24</v>
      </c>
      <c r="M438" t="s">
        <v>49</v>
      </c>
      <c r="N438">
        <v>437</v>
      </c>
      <c r="O438">
        <v>96</v>
      </c>
      <c r="P438">
        <v>30</v>
      </c>
      <c r="Q438">
        <v>13</v>
      </c>
      <c r="R438">
        <v>18</v>
      </c>
      <c r="S438">
        <v>9</v>
      </c>
      <c r="T438">
        <v>0.1</v>
      </c>
      <c r="U438">
        <v>170</v>
      </c>
      <c r="V438">
        <v>0.6</v>
      </c>
      <c r="W438">
        <v>1</v>
      </c>
      <c r="X438">
        <v>2</v>
      </c>
      <c r="Y438">
        <v>52.4</v>
      </c>
    </row>
    <row r="439" spans="1:25" hidden="1" x14ac:dyDescent="0.25">
      <c r="A439" t="s">
        <v>1703</v>
      </c>
      <c r="B439" t="s">
        <v>1704</v>
      </c>
      <c r="C439" s="1" t="str">
        <f t="shared" si="63"/>
        <v>21:0395</v>
      </c>
      <c r="D439" s="1" t="str">
        <f t="shared" si="70"/>
        <v>21:0132</v>
      </c>
      <c r="E439" t="s">
        <v>1693</v>
      </c>
      <c r="F439" t="s">
        <v>1705</v>
      </c>
      <c r="H439">
        <v>47.518690599999999</v>
      </c>
      <c r="I439">
        <v>-84.869514699999996</v>
      </c>
      <c r="J439" s="1" t="str">
        <f t="shared" si="71"/>
        <v>NGR lake sediment grab sample</v>
      </c>
      <c r="K439" s="1" t="str">
        <f t="shared" si="72"/>
        <v>&lt;177 micron (NGR)</v>
      </c>
      <c r="L439">
        <v>24</v>
      </c>
      <c r="M439" t="s">
        <v>53</v>
      </c>
      <c r="N439">
        <v>438</v>
      </c>
      <c r="O439">
        <v>76</v>
      </c>
      <c r="P439">
        <v>94</v>
      </c>
      <c r="Q439">
        <v>13</v>
      </c>
      <c r="R439">
        <v>9</v>
      </c>
      <c r="S439">
        <v>6</v>
      </c>
      <c r="T439">
        <v>0.3</v>
      </c>
      <c r="U439">
        <v>100</v>
      </c>
      <c r="V439">
        <v>0.85</v>
      </c>
      <c r="W439">
        <v>1</v>
      </c>
      <c r="X439">
        <v>2</v>
      </c>
      <c r="Y439">
        <v>23.6</v>
      </c>
    </row>
    <row r="440" spans="1:25" hidden="1" x14ac:dyDescent="0.25">
      <c r="A440" t="s">
        <v>1706</v>
      </c>
      <c r="B440" t="s">
        <v>1707</v>
      </c>
      <c r="C440" s="1" t="str">
        <f t="shared" si="63"/>
        <v>21:0395</v>
      </c>
      <c r="D440" s="1" t="str">
        <f t="shared" si="70"/>
        <v>21:0132</v>
      </c>
      <c r="E440" t="s">
        <v>1693</v>
      </c>
      <c r="F440" t="s">
        <v>1708</v>
      </c>
      <c r="H440">
        <v>47.518690599999999</v>
      </c>
      <c r="I440">
        <v>-84.869514699999996</v>
      </c>
      <c r="J440" s="1" t="str">
        <f t="shared" si="71"/>
        <v>NGR lake sediment grab sample</v>
      </c>
      <c r="K440" s="1" t="str">
        <f t="shared" si="72"/>
        <v>&lt;177 micron (NGR)</v>
      </c>
      <c r="L440">
        <v>24</v>
      </c>
      <c r="M440" t="s">
        <v>57</v>
      </c>
      <c r="N440">
        <v>439</v>
      </c>
      <c r="O440">
        <v>120</v>
      </c>
      <c r="P440">
        <v>140</v>
      </c>
      <c r="Q440">
        <v>7</v>
      </c>
      <c r="R440">
        <v>12</v>
      </c>
      <c r="S440">
        <v>6</v>
      </c>
      <c r="T440">
        <v>0.2</v>
      </c>
      <c r="U440">
        <v>90</v>
      </c>
      <c r="V440">
        <v>0.7</v>
      </c>
      <c r="W440">
        <v>1</v>
      </c>
      <c r="X440">
        <v>3</v>
      </c>
      <c r="Y440">
        <v>27.8</v>
      </c>
    </row>
    <row r="441" spans="1:25" hidden="1" x14ac:dyDescent="0.25">
      <c r="A441" t="s">
        <v>1709</v>
      </c>
      <c r="B441" t="s">
        <v>1710</v>
      </c>
      <c r="C441" s="1" t="str">
        <f t="shared" si="63"/>
        <v>21:0395</v>
      </c>
      <c r="D441" s="1" t="str">
        <f t="shared" si="70"/>
        <v>21:0132</v>
      </c>
      <c r="E441" t="s">
        <v>1711</v>
      </c>
      <c r="F441" t="s">
        <v>1712</v>
      </c>
      <c r="H441">
        <v>47.487901200000003</v>
      </c>
      <c r="I441">
        <v>-84.825624899999994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24</v>
      </c>
      <c r="M441" t="s">
        <v>39</v>
      </c>
      <c r="N441">
        <v>440</v>
      </c>
      <c r="O441">
        <v>104</v>
      </c>
      <c r="P441">
        <v>42</v>
      </c>
      <c r="Q441">
        <v>7</v>
      </c>
      <c r="R441">
        <v>10</v>
      </c>
      <c r="S441">
        <v>4</v>
      </c>
      <c r="T441">
        <v>0.1</v>
      </c>
      <c r="U441">
        <v>185</v>
      </c>
      <c r="V441">
        <v>0.8</v>
      </c>
      <c r="W441">
        <v>0.5</v>
      </c>
      <c r="X441">
        <v>2</v>
      </c>
      <c r="Y441">
        <v>44.8</v>
      </c>
    </row>
    <row r="442" spans="1:25" hidden="1" x14ac:dyDescent="0.25">
      <c r="A442" t="s">
        <v>1713</v>
      </c>
      <c r="B442" t="s">
        <v>1714</v>
      </c>
      <c r="C442" s="1" t="str">
        <f t="shared" si="63"/>
        <v>21:0395</v>
      </c>
      <c r="D442" s="1" t="str">
        <f t="shared" si="70"/>
        <v>21:0132</v>
      </c>
      <c r="E442" t="s">
        <v>1715</v>
      </c>
      <c r="F442" t="s">
        <v>1716</v>
      </c>
      <c r="H442">
        <v>47.4902528</v>
      </c>
      <c r="I442">
        <v>-84.805946000000006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24</v>
      </c>
      <c r="M442" t="s">
        <v>44</v>
      </c>
      <c r="N442">
        <v>441</v>
      </c>
      <c r="O442">
        <v>108</v>
      </c>
      <c r="P442">
        <v>39</v>
      </c>
      <c r="Q442">
        <v>20</v>
      </c>
      <c r="R442">
        <v>13</v>
      </c>
      <c r="S442">
        <v>4</v>
      </c>
      <c r="T442">
        <v>0.1</v>
      </c>
      <c r="U442">
        <v>85</v>
      </c>
      <c r="V442">
        <v>0.7</v>
      </c>
      <c r="W442">
        <v>1</v>
      </c>
      <c r="X442">
        <v>1</v>
      </c>
      <c r="Y442">
        <v>39</v>
      </c>
    </row>
    <row r="443" spans="1:25" hidden="1" x14ac:dyDescent="0.25">
      <c r="A443" t="s">
        <v>1717</v>
      </c>
      <c r="B443" t="s">
        <v>1718</v>
      </c>
      <c r="C443" s="1" t="str">
        <f t="shared" si="63"/>
        <v>21:0395</v>
      </c>
      <c r="D443" s="1" t="str">
        <f t="shared" si="70"/>
        <v>21:0132</v>
      </c>
      <c r="E443" t="s">
        <v>1719</v>
      </c>
      <c r="F443" t="s">
        <v>1720</v>
      </c>
      <c r="H443">
        <v>47.469241599999997</v>
      </c>
      <c r="I443">
        <v>-84.738849299999998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24</v>
      </c>
      <c r="M443" t="s">
        <v>62</v>
      </c>
      <c r="N443">
        <v>442</v>
      </c>
      <c r="O443">
        <v>112</v>
      </c>
      <c r="P443">
        <v>26</v>
      </c>
      <c r="Q443">
        <v>13</v>
      </c>
      <c r="R443">
        <v>8</v>
      </c>
      <c r="S443">
        <v>3</v>
      </c>
      <c r="T443">
        <v>0.1</v>
      </c>
      <c r="U443">
        <v>40</v>
      </c>
      <c r="V443">
        <v>0.35</v>
      </c>
      <c r="W443">
        <v>0.5</v>
      </c>
      <c r="X443">
        <v>1</v>
      </c>
      <c r="Y443">
        <v>54.8</v>
      </c>
    </row>
    <row r="444" spans="1:25" hidden="1" x14ac:dyDescent="0.25">
      <c r="A444" t="s">
        <v>1721</v>
      </c>
      <c r="B444" t="s">
        <v>1722</v>
      </c>
      <c r="C444" s="1" t="str">
        <f t="shared" si="63"/>
        <v>21:0395</v>
      </c>
      <c r="D444" s="1" t="str">
        <f t="shared" si="70"/>
        <v>21:0132</v>
      </c>
      <c r="E444" t="s">
        <v>1723</v>
      </c>
      <c r="F444" t="s">
        <v>1724</v>
      </c>
      <c r="H444">
        <v>47.435062799999997</v>
      </c>
      <c r="I444">
        <v>-84.698526099999995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24</v>
      </c>
      <c r="M444" t="s">
        <v>67</v>
      </c>
      <c r="N444">
        <v>443</v>
      </c>
      <c r="O444">
        <v>80</v>
      </c>
      <c r="P444">
        <v>18</v>
      </c>
      <c r="Q444">
        <v>12</v>
      </c>
      <c r="R444">
        <v>12</v>
      </c>
      <c r="S444">
        <v>3</v>
      </c>
      <c r="T444">
        <v>0.1</v>
      </c>
      <c r="U444">
        <v>50</v>
      </c>
      <c r="V444">
        <v>0.35</v>
      </c>
      <c r="W444">
        <v>0.5</v>
      </c>
      <c r="X444">
        <v>1</v>
      </c>
      <c r="Y444">
        <v>32.6</v>
      </c>
    </row>
    <row r="445" spans="1:25" hidden="1" x14ac:dyDescent="0.25">
      <c r="A445" t="s">
        <v>1725</v>
      </c>
      <c r="B445" t="s">
        <v>1726</v>
      </c>
      <c r="C445" s="1" t="str">
        <f t="shared" si="63"/>
        <v>21:0395</v>
      </c>
      <c r="D445" s="1" t="str">
        <f t="shared" si="70"/>
        <v>21:0132</v>
      </c>
      <c r="E445" t="s">
        <v>1727</v>
      </c>
      <c r="F445" t="s">
        <v>1728</v>
      </c>
      <c r="H445">
        <v>47.426596000000004</v>
      </c>
      <c r="I445">
        <v>-84.666541300000006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24</v>
      </c>
      <c r="M445" t="s">
        <v>72</v>
      </c>
      <c r="N445">
        <v>444</v>
      </c>
      <c r="O445">
        <v>100</v>
      </c>
      <c r="P445">
        <v>39</v>
      </c>
      <c r="Q445">
        <v>23</v>
      </c>
      <c r="R445">
        <v>10</v>
      </c>
      <c r="S445">
        <v>6</v>
      </c>
      <c r="T445">
        <v>0.3</v>
      </c>
      <c r="U445">
        <v>175</v>
      </c>
      <c r="V445">
        <v>0.6</v>
      </c>
      <c r="W445">
        <v>0.5</v>
      </c>
      <c r="X445">
        <v>1</v>
      </c>
      <c r="Y445">
        <v>49.8</v>
      </c>
    </row>
    <row r="446" spans="1:25" hidden="1" x14ac:dyDescent="0.25">
      <c r="A446" t="s">
        <v>1729</v>
      </c>
      <c r="B446" t="s">
        <v>1730</v>
      </c>
      <c r="C446" s="1" t="str">
        <f t="shared" si="63"/>
        <v>21:0395</v>
      </c>
      <c r="D446" s="1" t="str">
        <f t="shared" si="70"/>
        <v>21:0132</v>
      </c>
      <c r="E446" t="s">
        <v>1731</v>
      </c>
      <c r="F446" t="s">
        <v>1732</v>
      </c>
      <c r="H446">
        <v>47.391576499999999</v>
      </c>
      <c r="I446">
        <v>-84.635994199999999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24</v>
      </c>
      <c r="M446" t="s">
        <v>77</v>
      </c>
      <c r="N446">
        <v>445</v>
      </c>
      <c r="O446">
        <v>90</v>
      </c>
      <c r="P446">
        <v>26</v>
      </c>
      <c r="Q446">
        <v>7</v>
      </c>
      <c r="R446">
        <v>11</v>
      </c>
      <c r="S446">
        <v>5</v>
      </c>
      <c r="T446">
        <v>0.1</v>
      </c>
      <c r="U446">
        <v>110</v>
      </c>
      <c r="V446">
        <v>0.75</v>
      </c>
      <c r="W446">
        <v>0.5</v>
      </c>
      <c r="X446">
        <v>1</v>
      </c>
      <c r="Y446">
        <v>51</v>
      </c>
    </row>
    <row r="447" spans="1:25" hidden="1" x14ac:dyDescent="0.25">
      <c r="A447" t="s">
        <v>1733</v>
      </c>
      <c r="B447" t="s">
        <v>1734</v>
      </c>
      <c r="C447" s="1" t="str">
        <f t="shared" si="63"/>
        <v>21:0395</v>
      </c>
      <c r="D447" s="1" t="str">
        <f t="shared" si="70"/>
        <v>21:0132</v>
      </c>
      <c r="E447" t="s">
        <v>1735</v>
      </c>
      <c r="F447" t="s">
        <v>1736</v>
      </c>
      <c r="H447">
        <v>47.387417599999999</v>
      </c>
      <c r="I447">
        <v>-84.619842899999995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24</v>
      </c>
      <c r="M447" t="s">
        <v>82</v>
      </c>
      <c r="N447">
        <v>446</v>
      </c>
      <c r="O447">
        <v>68</v>
      </c>
      <c r="P447">
        <v>17</v>
      </c>
      <c r="Q447">
        <v>9</v>
      </c>
      <c r="R447">
        <v>11</v>
      </c>
      <c r="S447">
        <v>3</v>
      </c>
      <c r="T447">
        <v>0.1</v>
      </c>
      <c r="U447">
        <v>45</v>
      </c>
      <c r="V447">
        <v>0.3</v>
      </c>
      <c r="W447">
        <v>0.5</v>
      </c>
      <c r="X447">
        <v>1</v>
      </c>
      <c r="Y447">
        <v>42.6</v>
      </c>
    </row>
    <row r="448" spans="1:25" hidden="1" x14ac:dyDescent="0.25">
      <c r="A448" t="s">
        <v>1737</v>
      </c>
      <c r="B448" t="s">
        <v>1738</v>
      </c>
      <c r="C448" s="1" t="str">
        <f t="shared" si="63"/>
        <v>21:0395</v>
      </c>
      <c r="D448" s="1" t="str">
        <f t="shared" si="70"/>
        <v>21:0132</v>
      </c>
      <c r="E448" t="s">
        <v>1739</v>
      </c>
      <c r="F448" t="s">
        <v>1740</v>
      </c>
      <c r="H448">
        <v>47.328198700000002</v>
      </c>
      <c r="I448">
        <v>-84.542829600000005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24</v>
      </c>
      <c r="M448" t="s">
        <v>87</v>
      </c>
      <c r="N448">
        <v>447</v>
      </c>
      <c r="O448">
        <v>112</v>
      </c>
      <c r="P448">
        <v>23</v>
      </c>
      <c r="Q448">
        <v>4</v>
      </c>
      <c r="R448">
        <v>10</v>
      </c>
      <c r="S448">
        <v>8</v>
      </c>
      <c r="T448">
        <v>0.1</v>
      </c>
      <c r="U448">
        <v>285</v>
      </c>
      <c r="V448">
        <v>0.65</v>
      </c>
      <c r="W448">
        <v>0.5</v>
      </c>
      <c r="X448">
        <v>3</v>
      </c>
      <c r="Y448">
        <v>37.799999999999997</v>
      </c>
    </row>
    <row r="449" spans="1:25" hidden="1" x14ac:dyDescent="0.25">
      <c r="A449" t="s">
        <v>1741</v>
      </c>
      <c r="B449" t="s">
        <v>1742</v>
      </c>
      <c r="C449" s="1" t="str">
        <f t="shared" si="63"/>
        <v>21:0395</v>
      </c>
      <c r="D449" s="1" t="str">
        <f>HYPERLINK("http://geochem.nrcan.gc.ca/cdogs/content/svy/svy_e.htm", "")</f>
        <v/>
      </c>
      <c r="G449" s="1" t="str">
        <f>HYPERLINK("http://geochem.nrcan.gc.ca/cdogs/content/cr_/cr_00035_e.htm", "35")</f>
        <v>35</v>
      </c>
      <c r="J449" t="s">
        <v>100</v>
      </c>
      <c r="K449" t="s">
        <v>101</v>
      </c>
      <c r="L449">
        <v>24</v>
      </c>
      <c r="M449" t="s">
        <v>102</v>
      </c>
      <c r="N449">
        <v>448</v>
      </c>
      <c r="O449">
        <v>102</v>
      </c>
      <c r="P449">
        <v>65</v>
      </c>
      <c r="Q449">
        <v>9</v>
      </c>
      <c r="R449">
        <v>31</v>
      </c>
      <c r="S449">
        <v>10</v>
      </c>
      <c r="T449">
        <v>0.2</v>
      </c>
      <c r="U449">
        <v>330</v>
      </c>
      <c r="V449">
        <v>2.4</v>
      </c>
      <c r="W449">
        <v>14</v>
      </c>
      <c r="X449">
        <v>1</v>
      </c>
      <c r="Y449">
        <v>7.8</v>
      </c>
    </row>
    <row r="450" spans="1:25" hidden="1" x14ac:dyDescent="0.25">
      <c r="A450" t="s">
        <v>1743</v>
      </c>
      <c r="B450" t="s">
        <v>1744</v>
      </c>
      <c r="C450" s="1" t="str">
        <f t="shared" ref="C450:C513" si="73">HYPERLINK("http://geochem.nrcan.gc.ca/cdogs/content/bdl/bdl210395_e.htm", "21:0395")</f>
        <v>21:0395</v>
      </c>
      <c r="D450" s="1" t="str">
        <f t="shared" ref="D450:D473" si="74">HYPERLINK("http://geochem.nrcan.gc.ca/cdogs/content/svy/svy210132_e.htm", "21:0132")</f>
        <v>21:0132</v>
      </c>
      <c r="E450" t="s">
        <v>1745</v>
      </c>
      <c r="F450" t="s">
        <v>1746</v>
      </c>
      <c r="H450">
        <v>47.309385200000001</v>
      </c>
      <c r="I450">
        <v>-84.557289999999995</v>
      </c>
      <c r="J450" s="1" t="str">
        <f t="shared" ref="J450:J473" si="75">HYPERLINK("http://geochem.nrcan.gc.ca/cdogs/content/kwd/kwd020027_e.htm", "NGR lake sediment grab sample")</f>
        <v>NGR lake sediment grab sample</v>
      </c>
      <c r="K450" s="1" t="str">
        <f t="shared" ref="K450:K473" si="76">HYPERLINK("http://geochem.nrcan.gc.ca/cdogs/content/kwd/kwd080006_e.htm", "&lt;177 micron (NGR)")</f>
        <v>&lt;177 micron (NGR)</v>
      </c>
      <c r="L450">
        <v>24</v>
      </c>
      <c r="M450" t="s">
        <v>92</v>
      </c>
      <c r="N450">
        <v>449</v>
      </c>
      <c r="O450">
        <v>174</v>
      </c>
      <c r="P450">
        <v>24</v>
      </c>
      <c r="Q450">
        <v>1</v>
      </c>
      <c r="R450">
        <v>15</v>
      </c>
      <c r="S450">
        <v>12</v>
      </c>
      <c r="T450">
        <v>0.1</v>
      </c>
      <c r="U450">
        <v>490</v>
      </c>
      <c r="V450">
        <v>1.3</v>
      </c>
      <c r="W450">
        <v>0.5</v>
      </c>
      <c r="X450">
        <v>2</v>
      </c>
      <c r="Y450">
        <v>29</v>
      </c>
    </row>
    <row r="451" spans="1:25" hidden="1" x14ac:dyDescent="0.25">
      <c r="A451" t="s">
        <v>1747</v>
      </c>
      <c r="B451" t="s">
        <v>1748</v>
      </c>
      <c r="C451" s="1" t="str">
        <f t="shared" si="73"/>
        <v>21:0395</v>
      </c>
      <c r="D451" s="1" t="str">
        <f t="shared" si="74"/>
        <v>21:0132</v>
      </c>
      <c r="E451" t="s">
        <v>1749</v>
      </c>
      <c r="F451" t="s">
        <v>1750</v>
      </c>
      <c r="H451">
        <v>47.295080800000001</v>
      </c>
      <c r="I451">
        <v>-84.522699200000005</v>
      </c>
      <c r="J451" s="1" t="str">
        <f t="shared" si="75"/>
        <v>NGR lake sediment grab sample</v>
      </c>
      <c r="K451" s="1" t="str">
        <f t="shared" si="76"/>
        <v>&lt;177 micron (NGR)</v>
      </c>
      <c r="L451">
        <v>24</v>
      </c>
      <c r="M451" t="s">
        <v>97</v>
      </c>
      <c r="N451">
        <v>450</v>
      </c>
      <c r="O451">
        <v>118</v>
      </c>
      <c r="P451">
        <v>22</v>
      </c>
      <c r="Q451">
        <v>7</v>
      </c>
      <c r="R451">
        <v>9</v>
      </c>
      <c r="S451">
        <v>6</v>
      </c>
      <c r="T451">
        <v>0.2</v>
      </c>
      <c r="U451">
        <v>145</v>
      </c>
      <c r="V451">
        <v>0.65</v>
      </c>
      <c r="W451">
        <v>0.5</v>
      </c>
      <c r="X451">
        <v>2</v>
      </c>
      <c r="Y451">
        <v>41</v>
      </c>
    </row>
    <row r="452" spans="1:25" hidden="1" x14ac:dyDescent="0.25">
      <c r="A452" t="s">
        <v>1751</v>
      </c>
      <c r="B452" t="s">
        <v>1752</v>
      </c>
      <c r="C452" s="1" t="str">
        <f t="shared" si="73"/>
        <v>21:0395</v>
      </c>
      <c r="D452" s="1" t="str">
        <f t="shared" si="74"/>
        <v>21:0132</v>
      </c>
      <c r="E452" t="s">
        <v>1753</v>
      </c>
      <c r="F452" t="s">
        <v>1754</v>
      </c>
      <c r="H452">
        <v>47.308599899999997</v>
      </c>
      <c r="I452">
        <v>-84.457119000000006</v>
      </c>
      <c r="J452" s="1" t="str">
        <f t="shared" si="75"/>
        <v>NGR lake sediment grab sample</v>
      </c>
      <c r="K452" s="1" t="str">
        <f t="shared" si="76"/>
        <v>&lt;177 micron (NGR)</v>
      </c>
      <c r="L452">
        <v>24</v>
      </c>
      <c r="M452" t="s">
        <v>107</v>
      </c>
      <c r="N452">
        <v>451</v>
      </c>
      <c r="O452">
        <v>104</v>
      </c>
      <c r="P452">
        <v>42</v>
      </c>
      <c r="Q452">
        <v>6</v>
      </c>
      <c r="R452">
        <v>13</v>
      </c>
      <c r="S452">
        <v>6</v>
      </c>
      <c r="T452">
        <v>0.2</v>
      </c>
      <c r="U452">
        <v>110</v>
      </c>
      <c r="V452">
        <v>0.85</v>
      </c>
      <c r="W452">
        <v>0.5</v>
      </c>
      <c r="X452">
        <v>2</v>
      </c>
      <c r="Y452">
        <v>52.6</v>
      </c>
    </row>
    <row r="453" spans="1:25" hidden="1" x14ac:dyDescent="0.25">
      <c r="A453" t="s">
        <v>1755</v>
      </c>
      <c r="B453" t="s">
        <v>1756</v>
      </c>
      <c r="C453" s="1" t="str">
        <f t="shared" si="73"/>
        <v>21:0395</v>
      </c>
      <c r="D453" s="1" t="str">
        <f t="shared" si="74"/>
        <v>21:0132</v>
      </c>
      <c r="E453" t="s">
        <v>1757</v>
      </c>
      <c r="F453" t="s">
        <v>1758</v>
      </c>
      <c r="H453">
        <v>47.340630599999997</v>
      </c>
      <c r="I453">
        <v>-84.496487299999998</v>
      </c>
      <c r="J453" s="1" t="str">
        <f t="shared" si="75"/>
        <v>NGR lake sediment grab sample</v>
      </c>
      <c r="K453" s="1" t="str">
        <f t="shared" si="76"/>
        <v>&lt;177 micron (NGR)</v>
      </c>
      <c r="L453">
        <v>24</v>
      </c>
      <c r="M453" t="s">
        <v>112</v>
      </c>
      <c r="N453">
        <v>452</v>
      </c>
      <c r="O453">
        <v>70</v>
      </c>
      <c r="P453">
        <v>43</v>
      </c>
      <c r="Q453">
        <v>9</v>
      </c>
      <c r="R453">
        <v>11</v>
      </c>
      <c r="S453">
        <v>5</v>
      </c>
      <c r="T453">
        <v>0.1</v>
      </c>
      <c r="U453">
        <v>125</v>
      </c>
      <c r="V453">
        <v>1.45</v>
      </c>
      <c r="W453">
        <v>0.5</v>
      </c>
      <c r="X453">
        <v>1</v>
      </c>
      <c r="Y453">
        <v>59.2</v>
      </c>
    </row>
    <row r="454" spans="1:25" hidden="1" x14ac:dyDescent="0.25">
      <c r="A454" t="s">
        <v>1759</v>
      </c>
      <c r="B454" t="s">
        <v>1760</v>
      </c>
      <c r="C454" s="1" t="str">
        <f t="shared" si="73"/>
        <v>21:0395</v>
      </c>
      <c r="D454" s="1" t="str">
        <f t="shared" si="74"/>
        <v>21:0132</v>
      </c>
      <c r="E454" t="s">
        <v>1761</v>
      </c>
      <c r="F454" t="s">
        <v>1762</v>
      </c>
      <c r="H454">
        <v>47.365335899999998</v>
      </c>
      <c r="I454">
        <v>-84.504469999999998</v>
      </c>
      <c r="J454" s="1" t="str">
        <f t="shared" si="75"/>
        <v>NGR lake sediment grab sample</v>
      </c>
      <c r="K454" s="1" t="str">
        <f t="shared" si="76"/>
        <v>&lt;177 micron (NGR)</v>
      </c>
      <c r="L454">
        <v>24</v>
      </c>
      <c r="M454" t="s">
        <v>117</v>
      </c>
      <c r="N454">
        <v>453</v>
      </c>
      <c r="O454">
        <v>42</v>
      </c>
      <c r="P454">
        <v>19</v>
      </c>
      <c r="Q454">
        <v>6</v>
      </c>
      <c r="R454">
        <v>12</v>
      </c>
      <c r="S454">
        <v>3</v>
      </c>
      <c r="T454">
        <v>0.2</v>
      </c>
      <c r="U454">
        <v>40</v>
      </c>
      <c r="V454">
        <v>0.35</v>
      </c>
      <c r="W454">
        <v>0.5</v>
      </c>
      <c r="X454">
        <v>1</v>
      </c>
      <c r="Y454">
        <v>54.2</v>
      </c>
    </row>
    <row r="455" spans="1:25" hidden="1" x14ac:dyDescent="0.25">
      <c r="A455" t="s">
        <v>1763</v>
      </c>
      <c r="B455" t="s">
        <v>1764</v>
      </c>
      <c r="C455" s="1" t="str">
        <f t="shared" si="73"/>
        <v>21:0395</v>
      </c>
      <c r="D455" s="1" t="str">
        <f t="shared" si="74"/>
        <v>21:0132</v>
      </c>
      <c r="E455" t="s">
        <v>1765</v>
      </c>
      <c r="F455" t="s">
        <v>1766</v>
      </c>
      <c r="H455">
        <v>47.361961600000001</v>
      </c>
      <c r="I455">
        <v>-84.536493699999994</v>
      </c>
      <c r="J455" s="1" t="str">
        <f t="shared" si="75"/>
        <v>NGR lake sediment grab sample</v>
      </c>
      <c r="K455" s="1" t="str">
        <f t="shared" si="76"/>
        <v>&lt;177 micron (NGR)</v>
      </c>
      <c r="L455">
        <v>24</v>
      </c>
      <c r="M455" t="s">
        <v>122</v>
      </c>
      <c r="N455">
        <v>454</v>
      </c>
      <c r="O455">
        <v>78</v>
      </c>
      <c r="P455">
        <v>27</v>
      </c>
      <c r="Q455">
        <v>26</v>
      </c>
      <c r="R455">
        <v>12</v>
      </c>
      <c r="S455">
        <v>8</v>
      </c>
      <c r="T455">
        <v>0.1</v>
      </c>
      <c r="U455">
        <v>135</v>
      </c>
      <c r="V455">
        <v>0.85</v>
      </c>
      <c r="W455">
        <v>0.5</v>
      </c>
      <c r="X455">
        <v>1</v>
      </c>
      <c r="Y455">
        <v>33.200000000000003</v>
      </c>
    </row>
    <row r="456" spans="1:25" hidden="1" x14ac:dyDescent="0.25">
      <c r="A456" t="s">
        <v>1767</v>
      </c>
      <c r="B456" t="s">
        <v>1768</v>
      </c>
      <c r="C456" s="1" t="str">
        <f t="shared" si="73"/>
        <v>21:0395</v>
      </c>
      <c r="D456" s="1" t="str">
        <f t="shared" si="74"/>
        <v>21:0132</v>
      </c>
      <c r="E456" t="s">
        <v>1769</v>
      </c>
      <c r="F456" t="s">
        <v>1770</v>
      </c>
      <c r="H456">
        <v>47.439048300000003</v>
      </c>
      <c r="I456">
        <v>-84.594210899999993</v>
      </c>
      <c r="J456" s="1" t="str">
        <f t="shared" si="75"/>
        <v>NGR lake sediment grab sample</v>
      </c>
      <c r="K456" s="1" t="str">
        <f t="shared" si="76"/>
        <v>&lt;177 micron (NGR)</v>
      </c>
      <c r="L456">
        <v>25</v>
      </c>
      <c r="M456" t="s">
        <v>29</v>
      </c>
      <c r="N456">
        <v>455</v>
      </c>
      <c r="O456">
        <v>90</v>
      </c>
      <c r="P456">
        <v>18</v>
      </c>
      <c r="Q456">
        <v>5</v>
      </c>
      <c r="R456">
        <v>10</v>
      </c>
      <c r="S456">
        <v>4</v>
      </c>
      <c r="T456">
        <v>0.2</v>
      </c>
      <c r="U456">
        <v>75</v>
      </c>
      <c r="V456">
        <v>1.1499999999999999</v>
      </c>
      <c r="W456">
        <v>0.5</v>
      </c>
      <c r="X456">
        <v>1</v>
      </c>
      <c r="Y456">
        <v>41.8</v>
      </c>
    </row>
    <row r="457" spans="1:25" hidden="1" x14ac:dyDescent="0.25">
      <c r="A457" t="s">
        <v>1771</v>
      </c>
      <c r="B457" t="s">
        <v>1772</v>
      </c>
      <c r="C457" s="1" t="str">
        <f t="shared" si="73"/>
        <v>21:0395</v>
      </c>
      <c r="D457" s="1" t="str">
        <f t="shared" si="74"/>
        <v>21:0132</v>
      </c>
      <c r="E457" t="s">
        <v>1773</v>
      </c>
      <c r="F457" t="s">
        <v>1774</v>
      </c>
      <c r="H457">
        <v>47.402121700000002</v>
      </c>
      <c r="I457">
        <v>-84.558265899999995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25</v>
      </c>
      <c r="M457" t="s">
        <v>34</v>
      </c>
      <c r="N457">
        <v>456</v>
      </c>
      <c r="O457">
        <v>54</v>
      </c>
      <c r="P457">
        <v>19</v>
      </c>
      <c r="Q457">
        <v>4</v>
      </c>
      <c r="R457">
        <v>7</v>
      </c>
      <c r="S457">
        <v>5</v>
      </c>
      <c r="T457">
        <v>0.1</v>
      </c>
      <c r="U457">
        <v>75</v>
      </c>
      <c r="V457">
        <v>0.85</v>
      </c>
      <c r="W457">
        <v>0.5</v>
      </c>
      <c r="X457">
        <v>1</v>
      </c>
      <c r="Y457">
        <v>31.6</v>
      </c>
    </row>
    <row r="458" spans="1:25" hidden="1" x14ac:dyDescent="0.25">
      <c r="A458" t="s">
        <v>1775</v>
      </c>
      <c r="B458" t="s">
        <v>1776</v>
      </c>
      <c r="C458" s="1" t="str">
        <f t="shared" si="73"/>
        <v>21:0395</v>
      </c>
      <c r="D458" s="1" t="str">
        <f t="shared" si="74"/>
        <v>21:0132</v>
      </c>
      <c r="E458" t="s">
        <v>1777</v>
      </c>
      <c r="F458" t="s">
        <v>1778</v>
      </c>
      <c r="H458">
        <v>47.404435599999999</v>
      </c>
      <c r="I458">
        <v>-84.589770599999994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25</v>
      </c>
      <c r="M458" t="s">
        <v>39</v>
      </c>
      <c r="N458">
        <v>457</v>
      </c>
      <c r="O458">
        <v>44</v>
      </c>
      <c r="P458">
        <v>13</v>
      </c>
      <c r="Q458">
        <v>18</v>
      </c>
      <c r="R458">
        <v>6</v>
      </c>
      <c r="S458">
        <v>3</v>
      </c>
      <c r="T458">
        <v>0.1</v>
      </c>
      <c r="U458">
        <v>55</v>
      </c>
      <c r="V458">
        <v>0.5</v>
      </c>
      <c r="W458">
        <v>0.5</v>
      </c>
      <c r="X458">
        <v>1</v>
      </c>
      <c r="Y458">
        <v>22.8</v>
      </c>
    </row>
    <row r="459" spans="1:25" hidden="1" x14ac:dyDescent="0.25">
      <c r="A459" t="s">
        <v>1779</v>
      </c>
      <c r="B459" t="s">
        <v>1780</v>
      </c>
      <c r="C459" s="1" t="str">
        <f t="shared" si="73"/>
        <v>21:0395</v>
      </c>
      <c r="D459" s="1" t="str">
        <f t="shared" si="74"/>
        <v>21:0132</v>
      </c>
      <c r="E459" t="s">
        <v>1781</v>
      </c>
      <c r="F459" t="s">
        <v>1782</v>
      </c>
      <c r="H459">
        <v>47.449395199999998</v>
      </c>
      <c r="I459">
        <v>-84.583869199999995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25</v>
      </c>
      <c r="M459" t="s">
        <v>49</v>
      </c>
      <c r="N459">
        <v>458</v>
      </c>
      <c r="O459">
        <v>245</v>
      </c>
      <c r="P459">
        <v>40</v>
      </c>
      <c r="Q459">
        <v>5</v>
      </c>
      <c r="R459">
        <v>16</v>
      </c>
      <c r="S459">
        <v>35</v>
      </c>
      <c r="T459">
        <v>0.1</v>
      </c>
      <c r="U459">
        <v>1500</v>
      </c>
      <c r="V459">
        <v>4.75</v>
      </c>
      <c r="W459">
        <v>0.5</v>
      </c>
      <c r="X459">
        <v>4</v>
      </c>
      <c r="Y459">
        <v>45</v>
      </c>
    </row>
    <row r="460" spans="1:25" hidden="1" x14ac:dyDescent="0.25">
      <c r="A460" t="s">
        <v>1783</v>
      </c>
      <c r="B460" t="s">
        <v>1784</v>
      </c>
      <c r="C460" s="1" t="str">
        <f t="shared" si="73"/>
        <v>21:0395</v>
      </c>
      <c r="D460" s="1" t="str">
        <f t="shared" si="74"/>
        <v>21:0132</v>
      </c>
      <c r="E460" t="s">
        <v>1769</v>
      </c>
      <c r="F460" t="s">
        <v>1785</v>
      </c>
      <c r="H460">
        <v>47.439048300000003</v>
      </c>
      <c r="I460">
        <v>-84.594210899999993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25</v>
      </c>
      <c r="M460" t="s">
        <v>57</v>
      </c>
      <c r="N460">
        <v>459</v>
      </c>
      <c r="O460">
        <v>96</v>
      </c>
      <c r="P460">
        <v>18</v>
      </c>
      <c r="Q460">
        <v>6</v>
      </c>
      <c r="R460">
        <v>9</v>
      </c>
      <c r="S460">
        <v>4</v>
      </c>
      <c r="T460">
        <v>0.1</v>
      </c>
      <c r="U460">
        <v>80</v>
      </c>
      <c r="V460">
        <v>1.25</v>
      </c>
      <c r="W460">
        <v>0.5</v>
      </c>
      <c r="X460">
        <v>1</v>
      </c>
      <c r="Y460">
        <v>43</v>
      </c>
    </row>
    <row r="461" spans="1:25" hidden="1" x14ac:dyDescent="0.25">
      <c r="A461" t="s">
        <v>1786</v>
      </c>
      <c r="B461" t="s">
        <v>1787</v>
      </c>
      <c r="C461" s="1" t="str">
        <f t="shared" si="73"/>
        <v>21:0395</v>
      </c>
      <c r="D461" s="1" t="str">
        <f t="shared" si="74"/>
        <v>21:0132</v>
      </c>
      <c r="E461" t="s">
        <v>1769</v>
      </c>
      <c r="F461" t="s">
        <v>1788</v>
      </c>
      <c r="H461">
        <v>47.439048300000003</v>
      </c>
      <c r="I461">
        <v>-84.594210899999993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25</v>
      </c>
      <c r="M461" t="s">
        <v>53</v>
      </c>
      <c r="N461">
        <v>460</v>
      </c>
      <c r="O461">
        <v>96</v>
      </c>
      <c r="P461">
        <v>17</v>
      </c>
      <c r="Q461">
        <v>6</v>
      </c>
      <c r="R461">
        <v>9</v>
      </c>
      <c r="S461">
        <v>4</v>
      </c>
      <c r="T461">
        <v>0.1</v>
      </c>
      <c r="U461">
        <v>80</v>
      </c>
      <c r="V461">
        <v>1.1000000000000001</v>
      </c>
      <c r="W461">
        <v>0.5</v>
      </c>
      <c r="X461">
        <v>1</v>
      </c>
      <c r="Y461">
        <v>41</v>
      </c>
    </row>
    <row r="462" spans="1:25" hidden="1" x14ac:dyDescent="0.25">
      <c r="A462" t="s">
        <v>1789</v>
      </c>
      <c r="B462" t="s">
        <v>1790</v>
      </c>
      <c r="C462" s="1" t="str">
        <f t="shared" si="73"/>
        <v>21:0395</v>
      </c>
      <c r="D462" s="1" t="str">
        <f t="shared" si="74"/>
        <v>21:0132</v>
      </c>
      <c r="E462" t="s">
        <v>1791</v>
      </c>
      <c r="F462" t="s">
        <v>1792</v>
      </c>
      <c r="H462">
        <v>47.465478599999997</v>
      </c>
      <c r="I462">
        <v>-84.604137899999998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25</v>
      </c>
      <c r="M462" t="s">
        <v>44</v>
      </c>
      <c r="N462">
        <v>461</v>
      </c>
      <c r="O462">
        <v>100</v>
      </c>
      <c r="P462">
        <v>23</v>
      </c>
      <c r="Q462">
        <v>6</v>
      </c>
      <c r="R462">
        <v>10</v>
      </c>
      <c r="S462">
        <v>5</v>
      </c>
      <c r="T462">
        <v>0.1</v>
      </c>
      <c r="U462">
        <v>120</v>
      </c>
      <c r="V462">
        <v>0.65</v>
      </c>
      <c r="W462">
        <v>0.5</v>
      </c>
      <c r="X462">
        <v>1</v>
      </c>
      <c r="Y462">
        <v>45.6</v>
      </c>
    </row>
    <row r="463" spans="1:25" hidden="1" x14ac:dyDescent="0.25">
      <c r="A463" t="s">
        <v>1793</v>
      </c>
      <c r="B463" t="s">
        <v>1794</v>
      </c>
      <c r="C463" s="1" t="str">
        <f t="shared" si="73"/>
        <v>21:0395</v>
      </c>
      <c r="D463" s="1" t="str">
        <f t="shared" si="74"/>
        <v>21:0132</v>
      </c>
      <c r="E463" t="s">
        <v>1795</v>
      </c>
      <c r="F463" t="s">
        <v>1796</v>
      </c>
      <c r="H463">
        <v>47.473364500000002</v>
      </c>
      <c r="I463">
        <v>-84.627641800000006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25</v>
      </c>
      <c r="M463" t="s">
        <v>62</v>
      </c>
      <c r="N463">
        <v>462</v>
      </c>
      <c r="O463">
        <v>90</v>
      </c>
      <c r="P463">
        <v>19</v>
      </c>
      <c r="Q463">
        <v>8</v>
      </c>
      <c r="R463">
        <v>7</v>
      </c>
      <c r="S463">
        <v>9</v>
      </c>
      <c r="T463">
        <v>0.1</v>
      </c>
      <c r="U463">
        <v>225</v>
      </c>
      <c r="V463">
        <v>0.95</v>
      </c>
      <c r="W463">
        <v>0.5</v>
      </c>
      <c r="X463">
        <v>1</v>
      </c>
      <c r="Y463">
        <v>27.6</v>
      </c>
    </row>
    <row r="464" spans="1:25" hidden="1" x14ac:dyDescent="0.25">
      <c r="A464" t="s">
        <v>1797</v>
      </c>
      <c r="B464" t="s">
        <v>1798</v>
      </c>
      <c r="C464" s="1" t="str">
        <f t="shared" si="73"/>
        <v>21:0395</v>
      </c>
      <c r="D464" s="1" t="str">
        <f t="shared" si="74"/>
        <v>21:0132</v>
      </c>
      <c r="E464" t="s">
        <v>1799</v>
      </c>
      <c r="F464" t="s">
        <v>1800</v>
      </c>
      <c r="H464">
        <v>47.472497699999998</v>
      </c>
      <c r="I464">
        <v>-84.687813700000007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25</v>
      </c>
      <c r="M464" t="s">
        <v>67</v>
      </c>
      <c r="N464">
        <v>463</v>
      </c>
      <c r="O464">
        <v>104</v>
      </c>
      <c r="P464">
        <v>28</v>
      </c>
      <c r="Q464">
        <v>3</v>
      </c>
      <c r="R464">
        <v>9</v>
      </c>
      <c r="S464">
        <v>10</v>
      </c>
      <c r="T464">
        <v>0.2</v>
      </c>
      <c r="U464">
        <v>110</v>
      </c>
      <c r="V464">
        <v>0.8</v>
      </c>
      <c r="W464">
        <v>0.5</v>
      </c>
      <c r="X464">
        <v>1</v>
      </c>
      <c r="Y464">
        <v>37.799999999999997</v>
      </c>
    </row>
    <row r="465" spans="1:25" hidden="1" x14ac:dyDescent="0.25">
      <c r="A465" t="s">
        <v>1801</v>
      </c>
      <c r="B465" t="s">
        <v>1802</v>
      </c>
      <c r="C465" s="1" t="str">
        <f t="shared" si="73"/>
        <v>21:0395</v>
      </c>
      <c r="D465" s="1" t="str">
        <f t="shared" si="74"/>
        <v>21:0132</v>
      </c>
      <c r="E465" t="s">
        <v>1803</v>
      </c>
      <c r="F465" t="s">
        <v>1804</v>
      </c>
      <c r="H465">
        <v>47.487605299999998</v>
      </c>
      <c r="I465">
        <v>-84.696695399999996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25</v>
      </c>
      <c r="M465" t="s">
        <v>72</v>
      </c>
      <c r="N465">
        <v>464</v>
      </c>
      <c r="O465">
        <v>106</v>
      </c>
      <c r="P465">
        <v>22</v>
      </c>
      <c r="Q465">
        <v>5</v>
      </c>
      <c r="R465">
        <v>9</v>
      </c>
      <c r="S465">
        <v>5</v>
      </c>
      <c r="T465">
        <v>0.1</v>
      </c>
      <c r="U465">
        <v>115</v>
      </c>
      <c r="V465">
        <v>0.75</v>
      </c>
      <c r="W465">
        <v>0.5</v>
      </c>
      <c r="X465">
        <v>1</v>
      </c>
      <c r="Y465">
        <v>61.4</v>
      </c>
    </row>
    <row r="466" spans="1:25" hidden="1" x14ac:dyDescent="0.25">
      <c r="A466" t="s">
        <v>1805</v>
      </c>
      <c r="B466" t="s">
        <v>1806</v>
      </c>
      <c r="C466" s="1" t="str">
        <f t="shared" si="73"/>
        <v>21:0395</v>
      </c>
      <c r="D466" s="1" t="str">
        <f t="shared" si="74"/>
        <v>21:0132</v>
      </c>
      <c r="E466" t="s">
        <v>1807</v>
      </c>
      <c r="F466" t="s">
        <v>1808</v>
      </c>
      <c r="H466">
        <v>47.508772</v>
      </c>
      <c r="I466">
        <v>-84.737908200000007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25</v>
      </c>
      <c r="M466" t="s">
        <v>77</v>
      </c>
      <c r="N466">
        <v>465</v>
      </c>
      <c r="O466">
        <v>86</v>
      </c>
      <c r="P466">
        <v>20</v>
      </c>
      <c r="Q466">
        <v>4</v>
      </c>
      <c r="R466">
        <v>10</v>
      </c>
      <c r="S466">
        <v>3</v>
      </c>
      <c r="T466">
        <v>0.2</v>
      </c>
      <c r="U466">
        <v>65</v>
      </c>
      <c r="V466">
        <v>0.5</v>
      </c>
      <c r="W466">
        <v>0.5</v>
      </c>
      <c r="X466">
        <v>1</v>
      </c>
      <c r="Y466">
        <v>45.8</v>
      </c>
    </row>
    <row r="467" spans="1:25" hidden="1" x14ac:dyDescent="0.25">
      <c r="A467" t="s">
        <v>1809</v>
      </c>
      <c r="B467" t="s">
        <v>1810</v>
      </c>
      <c r="C467" s="1" t="str">
        <f t="shared" si="73"/>
        <v>21:0395</v>
      </c>
      <c r="D467" s="1" t="str">
        <f t="shared" si="74"/>
        <v>21:0132</v>
      </c>
      <c r="E467" t="s">
        <v>1811</v>
      </c>
      <c r="F467" t="s">
        <v>1812</v>
      </c>
      <c r="H467">
        <v>47.522565899999996</v>
      </c>
      <c r="I467">
        <v>-84.741512799999995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25</v>
      </c>
      <c r="M467" t="s">
        <v>82</v>
      </c>
      <c r="N467">
        <v>466</v>
      </c>
      <c r="O467">
        <v>120</v>
      </c>
      <c r="P467">
        <v>40</v>
      </c>
      <c r="Q467">
        <v>28</v>
      </c>
      <c r="R467">
        <v>11</v>
      </c>
      <c r="S467">
        <v>9</v>
      </c>
      <c r="T467">
        <v>0.1</v>
      </c>
      <c r="U467">
        <v>185</v>
      </c>
      <c r="V467">
        <v>1.45</v>
      </c>
      <c r="W467">
        <v>0.5</v>
      </c>
      <c r="X467">
        <v>2</v>
      </c>
      <c r="Y467">
        <v>39.200000000000003</v>
      </c>
    </row>
    <row r="468" spans="1:25" hidden="1" x14ac:dyDescent="0.25">
      <c r="A468" t="s">
        <v>1813</v>
      </c>
      <c r="B468" t="s">
        <v>1814</v>
      </c>
      <c r="C468" s="1" t="str">
        <f t="shared" si="73"/>
        <v>21:0395</v>
      </c>
      <c r="D468" s="1" t="str">
        <f t="shared" si="74"/>
        <v>21:0132</v>
      </c>
      <c r="E468" t="s">
        <v>1815</v>
      </c>
      <c r="F468" t="s">
        <v>1816</v>
      </c>
      <c r="H468">
        <v>47.536293499999999</v>
      </c>
      <c r="I468">
        <v>-84.7832437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25</v>
      </c>
      <c r="M468" t="s">
        <v>87</v>
      </c>
      <c r="N468">
        <v>467</v>
      </c>
      <c r="O468">
        <v>88</v>
      </c>
      <c r="P468">
        <v>27</v>
      </c>
      <c r="Q468">
        <v>16</v>
      </c>
      <c r="R468">
        <v>13</v>
      </c>
      <c r="S468">
        <v>8</v>
      </c>
      <c r="T468">
        <v>0.3</v>
      </c>
      <c r="U468">
        <v>160</v>
      </c>
      <c r="V468">
        <v>0.9</v>
      </c>
      <c r="W468">
        <v>0.5</v>
      </c>
      <c r="X468">
        <v>2</v>
      </c>
      <c r="Y468">
        <v>48</v>
      </c>
    </row>
    <row r="469" spans="1:25" hidden="1" x14ac:dyDescent="0.25">
      <c r="A469" t="s">
        <v>1817</v>
      </c>
      <c r="B469" t="s">
        <v>1818</v>
      </c>
      <c r="C469" s="1" t="str">
        <f t="shared" si="73"/>
        <v>21:0395</v>
      </c>
      <c r="D469" s="1" t="str">
        <f t="shared" si="74"/>
        <v>21:0132</v>
      </c>
      <c r="E469" t="s">
        <v>1819</v>
      </c>
      <c r="F469" t="s">
        <v>1820</v>
      </c>
      <c r="H469">
        <v>47.5430232</v>
      </c>
      <c r="I469">
        <v>-84.831637999999998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25</v>
      </c>
      <c r="M469" t="s">
        <v>92</v>
      </c>
      <c r="N469">
        <v>468</v>
      </c>
      <c r="O469">
        <v>130</v>
      </c>
      <c r="P469">
        <v>33</v>
      </c>
      <c r="Q469">
        <v>6</v>
      </c>
      <c r="R469">
        <v>17</v>
      </c>
      <c r="S469">
        <v>11</v>
      </c>
      <c r="T469">
        <v>0.3</v>
      </c>
      <c r="U469">
        <v>50</v>
      </c>
      <c r="V469">
        <v>0.95</v>
      </c>
      <c r="W469">
        <v>1</v>
      </c>
      <c r="X469">
        <v>2</v>
      </c>
      <c r="Y469">
        <v>45.8</v>
      </c>
    </row>
    <row r="470" spans="1:25" hidden="1" x14ac:dyDescent="0.25">
      <c r="A470" t="s">
        <v>1821</v>
      </c>
      <c r="B470" t="s">
        <v>1822</v>
      </c>
      <c r="C470" s="1" t="str">
        <f t="shared" si="73"/>
        <v>21:0395</v>
      </c>
      <c r="D470" s="1" t="str">
        <f t="shared" si="74"/>
        <v>21:0132</v>
      </c>
      <c r="E470" t="s">
        <v>1823</v>
      </c>
      <c r="F470" t="s">
        <v>1824</v>
      </c>
      <c r="H470">
        <v>47.5949806</v>
      </c>
      <c r="I470">
        <v>-84.856534999999994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25</v>
      </c>
      <c r="M470" t="s">
        <v>97</v>
      </c>
      <c r="N470">
        <v>469</v>
      </c>
      <c r="O470">
        <v>162</v>
      </c>
      <c r="P470">
        <v>28</v>
      </c>
      <c r="Q470">
        <v>4</v>
      </c>
      <c r="R470">
        <v>21</v>
      </c>
      <c r="S470">
        <v>12</v>
      </c>
      <c r="T470">
        <v>0.2</v>
      </c>
      <c r="U470">
        <v>210</v>
      </c>
      <c r="V470">
        <v>1.1000000000000001</v>
      </c>
      <c r="W470">
        <v>1</v>
      </c>
      <c r="X470">
        <v>2</v>
      </c>
      <c r="Y470">
        <v>28.2</v>
      </c>
    </row>
    <row r="471" spans="1:25" hidden="1" x14ac:dyDescent="0.25">
      <c r="A471" t="s">
        <v>1825</v>
      </c>
      <c r="B471" t="s">
        <v>1826</v>
      </c>
      <c r="C471" s="1" t="str">
        <f t="shared" si="73"/>
        <v>21:0395</v>
      </c>
      <c r="D471" s="1" t="str">
        <f t="shared" si="74"/>
        <v>21:0132</v>
      </c>
      <c r="E471" t="s">
        <v>1827</v>
      </c>
      <c r="F471" t="s">
        <v>1828</v>
      </c>
      <c r="H471">
        <v>47.6113328</v>
      </c>
      <c r="I471">
        <v>-84.866298900000004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25</v>
      </c>
      <c r="M471" t="s">
        <v>107</v>
      </c>
      <c r="N471">
        <v>470</v>
      </c>
      <c r="O471">
        <v>98</v>
      </c>
      <c r="P471">
        <v>23</v>
      </c>
      <c r="Q471">
        <v>9</v>
      </c>
      <c r="R471">
        <v>18</v>
      </c>
      <c r="S471">
        <v>7</v>
      </c>
      <c r="T471">
        <v>0.1</v>
      </c>
      <c r="U471">
        <v>80</v>
      </c>
      <c r="V471">
        <v>0.6</v>
      </c>
      <c r="W471">
        <v>0.5</v>
      </c>
      <c r="X471">
        <v>1</v>
      </c>
      <c r="Y471">
        <v>42.2</v>
      </c>
    </row>
    <row r="472" spans="1:25" hidden="1" x14ac:dyDescent="0.25">
      <c r="A472" t="s">
        <v>1829</v>
      </c>
      <c r="B472" t="s">
        <v>1830</v>
      </c>
      <c r="C472" s="1" t="str">
        <f t="shared" si="73"/>
        <v>21:0395</v>
      </c>
      <c r="D472" s="1" t="str">
        <f t="shared" si="74"/>
        <v>21:0132</v>
      </c>
      <c r="E472" t="s">
        <v>1831</v>
      </c>
      <c r="F472" t="s">
        <v>1832</v>
      </c>
      <c r="H472">
        <v>47.630838199999999</v>
      </c>
      <c r="I472">
        <v>-84.892407000000006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25</v>
      </c>
      <c r="M472" t="s">
        <v>112</v>
      </c>
      <c r="N472">
        <v>471</v>
      </c>
      <c r="O472">
        <v>138</v>
      </c>
      <c r="P472">
        <v>48</v>
      </c>
      <c r="Q472">
        <v>10</v>
      </c>
      <c r="R472">
        <v>14</v>
      </c>
      <c r="S472">
        <v>14</v>
      </c>
      <c r="T472">
        <v>0.4</v>
      </c>
      <c r="U472">
        <v>645</v>
      </c>
      <c r="V472">
        <v>1.1000000000000001</v>
      </c>
      <c r="W472">
        <v>1</v>
      </c>
      <c r="X472">
        <v>3</v>
      </c>
      <c r="Y472">
        <v>48</v>
      </c>
    </row>
    <row r="473" spans="1:25" hidden="1" x14ac:dyDescent="0.25">
      <c r="A473" t="s">
        <v>1833</v>
      </c>
      <c r="B473" t="s">
        <v>1834</v>
      </c>
      <c r="C473" s="1" t="str">
        <f t="shared" si="73"/>
        <v>21:0395</v>
      </c>
      <c r="D473" s="1" t="str">
        <f t="shared" si="74"/>
        <v>21:0132</v>
      </c>
      <c r="E473" t="s">
        <v>1835</v>
      </c>
      <c r="F473" t="s">
        <v>1836</v>
      </c>
      <c r="H473">
        <v>47.6659218</v>
      </c>
      <c r="I473">
        <v>-84.931901100000005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25</v>
      </c>
      <c r="M473" t="s">
        <v>117</v>
      </c>
      <c r="N473">
        <v>472</v>
      </c>
      <c r="O473">
        <v>122</v>
      </c>
      <c r="P473">
        <v>20</v>
      </c>
      <c r="Q473">
        <v>4</v>
      </c>
      <c r="R473">
        <v>9</v>
      </c>
      <c r="S473">
        <v>4</v>
      </c>
      <c r="T473">
        <v>0.2</v>
      </c>
      <c r="U473">
        <v>165</v>
      </c>
      <c r="V473">
        <v>0.45</v>
      </c>
      <c r="W473">
        <v>0.5</v>
      </c>
      <c r="X473">
        <v>1</v>
      </c>
      <c r="Y473">
        <v>62.8</v>
      </c>
    </row>
    <row r="474" spans="1:25" hidden="1" x14ac:dyDescent="0.25">
      <c r="A474" t="s">
        <v>1837</v>
      </c>
      <c r="B474" t="s">
        <v>1838</v>
      </c>
      <c r="C474" s="1" t="str">
        <f t="shared" si="73"/>
        <v>21:0395</v>
      </c>
      <c r="D474" s="1" t="str">
        <f>HYPERLINK("http://geochem.nrcan.gc.ca/cdogs/content/svy/svy_e.htm", "")</f>
        <v/>
      </c>
      <c r="G474" s="1" t="str">
        <f>HYPERLINK("http://geochem.nrcan.gc.ca/cdogs/content/cr_/cr_00035_e.htm", "35")</f>
        <v>35</v>
      </c>
      <c r="J474" t="s">
        <v>100</v>
      </c>
      <c r="K474" t="s">
        <v>101</v>
      </c>
      <c r="L474">
        <v>25</v>
      </c>
      <c r="M474" t="s">
        <v>102</v>
      </c>
      <c r="N474">
        <v>473</v>
      </c>
      <c r="O474">
        <v>104</v>
      </c>
      <c r="P474">
        <v>66</v>
      </c>
      <c r="Q474">
        <v>10</v>
      </c>
      <c r="R474">
        <v>32</v>
      </c>
      <c r="S474">
        <v>10</v>
      </c>
      <c r="T474">
        <v>0.4</v>
      </c>
      <c r="U474">
        <v>330</v>
      </c>
      <c r="V474">
        <v>2.5</v>
      </c>
      <c r="W474">
        <v>13</v>
      </c>
      <c r="X474">
        <v>2</v>
      </c>
      <c r="Y474">
        <v>11.6</v>
      </c>
    </row>
    <row r="475" spans="1:25" hidden="1" x14ac:dyDescent="0.25">
      <c r="A475" t="s">
        <v>1839</v>
      </c>
      <c r="B475" t="s">
        <v>1840</v>
      </c>
      <c r="C475" s="1" t="str">
        <f t="shared" si="73"/>
        <v>21:0395</v>
      </c>
      <c r="D475" s="1" t="str">
        <f t="shared" ref="D475:D489" si="77">HYPERLINK("http://geochem.nrcan.gc.ca/cdogs/content/svy/svy210132_e.htm", "21:0132")</f>
        <v>21:0132</v>
      </c>
      <c r="E475" t="s">
        <v>1841</v>
      </c>
      <c r="F475" t="s">
        <v>1842</v>
      </c>
      <c r="H475">
        <v>47.686383800000002</v>
      </c>
      <c r="I475">
        <v>-84.862692300000006</v>
      </c>
      <c r="J475" s="1" t="str">
        <f t="shared" ref="J475:J489" si="78">HYPERLINK("http://geochem.nrcan.gc.ca/cdogs/content/kwd/kwd020027_e.htm", "NGR lake sediment grab sample")</f>
        <v>NGR lake sediment grab sample</v>
      </c>
      <c r="K475" s="1" t="str">
        <f t="shared" ref="K475:K489" si="79">HYPERLINK("http://geochem.nrcan.gc.ca/cdogs/content/kwd/kwd080006_e.htm", "&lt;177 micron (NGR)")</f>
        <v>&lt;177 micron (NGR)</v>
      </c>
      <c r="L475">
        <v>25</v>
      </c>
      <c r="M475" t="s">
        <v>122</v>
      </c>
      <c r="N475">
        <v>474</v>
      </c>
      <c r="O475">
        <v>84</v>
      </c>
      <c r="P475">
        <v>30</v>
      </c>
      <c r="Q475">
        <v>7</v>
      </c>
      <c r="R475">
        <v>8</v>
      </c>
      <c r="S475">
        <v>5</v>
      </c>
      <c r="T475">
        <v>0.2</v>
      </c>
      <c r="U475">
        <v>275</v>
      </c>
      <c r="V475">
        <v>1</v>
      </c>
      <c r="W475">
        <v>0.5</v>
      </c>
      <c r="X475">
        <v>1</v>
      </c>
      <c r="Y475">
        <v>55</v>
      </c>
    </row>
    <row r="476" spans="1:25" hidden="1" x14ac:dyDescent="0.25">
      <c r="A476" t="s">
        <v>1843</v>
      </c>
      <c r="B476" t="s">
        <v>1844</v>
      </c>
      <c r="C476" s="1" t="str">
        <f t="shared" si="73"/>
        <v>21:0395</v>
      </c>
      <c r="D476" s="1" t="str">
        <f t="shared" si="77"/>
        <v>21:0132</v>
      </c>
      <c r="E476" t="s">
        <v>1845</v>
      </c>
      <c r="F476" t="s">
        <v>1846</v>
      </c>
      <c r="H476">
        <v>47.876669900000003</v>
      </c>
      <c r="I476">
        <v>-84.782653800000006</v>
      </c>
      <c r="J476" s="1" t="str">
        <f t="shared" si="78"/>
        <v>NGR lake sediment grab sample</v>
      </c>
      <c r="K476" s="1" t="str">
        <f t="shared" si="79"/>
        <v>&lt;177 micron (NGR)</v>
      </c>
      <c r="L476">
        <v>26</v>
      </c>
      <c r="M476" t="s">
        <v>29</v>
      </c>
      <c r="N476">
        <v>475</v>
      </c>
      <c r="O476">
        <v>172</v>
      </c>
      <c r="P476">
        <v>125</v>
      </c>
      <c r="Q476">
        <v>4</v>
      </c>
      <c r="R476">
        <v>41</v>
      </c>
      <c r="S476">
        <v>17</v>
      </c>
      <c r="T476">
        <v>0.1</v>
      </c>
      <c r="U476">
        <v>1200</v>
      </c>
      <c r="V476">
        <v>3.1</v>
      </c>
      <c r="W476">
        <v>1</v>
      </c>
      <c r="X476">
        <v>10</v>
      </c>
      <c r="Y476">
        <v>47.8</v>
      </c>
    </row>
    <row r="477" spans="1:25" hidden="1" x14ac:dyDescent="0.25">
      <c r="A477" t="s">
        <v>1847</v>
      </c>
      <c r="B477" t="s">
        <v>1848</v>
      </c>
      <c r="C477" s="1" t="str">
        <f t="shared" si="73"/>
        <v>21:0395</v>
      </c>
      <c r="D477" s="1" t="str">
        <f t="shared" si="77"/>
        <v>21:0132</v>
      </c>
      <c r="E477" t="s">
        <v>1849</v>
      </c>
      <c r="F477" t="s">
        <v>1850</v>
      </c>
      <c r="H477">
        <v>47.716000100000002</v>
      </c>
      <c r="I477">
        <v>-84.880800600000001</v>
      </c>
      <c r="J477" s="1" t="str">
        <f t="shared" si="78"/>
        <v>NGR lake sediment grab sample</v>
      </c>
      <c r="K477" s="1" t="str">
        <f t="shared" si="79"/>
        <v>&lt;177 micron (NGR)</v>
      </c>
      <c r="L477">
        <v>26</v>
      </c>
      <c r="M477" t="s">
        <v>34</v>
      </c>
      <c r="N477">
        <v>476</v>
      </c>
      <c r="O477">
        <v>124</v>
      </c>
      <c r="P477">
        <v>45</v>
      </c>
      <c r="Q477">
        <v>7</v>
      </c>
      <c r="R477">
        <v>13</v>
      </c>
      <c r="S477">
        <v>9</v>
      </c>
      <c r="T477">
        <v>0.2</v>
      </c>
      <c r="U477">
        <v>345</v>
      </c>
      <c r="V477">
        <v>1.1499999999999999</v>
      </c>
      <c r="W477">
        <v>1</v>
      </c>
      <c r="X477">
        <v>2</v>
      </c>
      <c r="Y477">
        <v>29.8</v>
      </c>
    </row>
    <row r="478" spans="1:25" hidden="1" x14ac:dyDescent="0.25">
      <c r="A478" t="s">
        <v>1851</v>
      </c>
      <c r="B478" t="s">
        <v>1852</v>
      </c>
      <c r="C478" s="1" t="str">
        <f t="shared" si="73"/>
        <v>21:0395</v>
      </c>
      <c r="D478" s="1" t="str">
        <f t="shared" si="77"/>
        <v>21:0132</v>
      </c>
      <c r="E478" t="s">
        <v>1853</v>
      </c>
      <c r="F478" t="s">
        <v>1854</v>
      </c>
      <c r="H478">
        <v>47.747499599999998</v>
      </c>
      <c r="I478">
        <v>-84.883550700000001</v>
      </c>
      <c r="J478" s="1" t="str">
        <f t="shared" si="78"/>
        <v>NGR lake sediment grab sample</v>
      </c>
      <c r="K478" s="1" t="str">
        <f t="shared" si="79"/>
        <v>&lt;177 micron (NGR)</v>
      </c>
      <c r="L478">
        <v>26</v>
      </c>
      <c r="M478" t="s">
        <v>39</v>
      </c>
      <c r="N478">
        <v>477</v>
      </c>
      <c r="O478">
        <v>106</v>
      </c>
      <c r="P478">
        <v>59</v>
      </c>
      <c r="Q478">
        <v>4</v>
      </c>
      <c r="R478">
        <v>13</v>
      </c>
      <c r="S478">
        <v>8</v>
      </c>
      <c r="T478">
        <v>0.1</v>
      </c>
      <c r="U478">
        <v>235</v>
      </c>
      <c r="V478">
        <v>0.75</v>
      </c>
      <c r="W478">
        <v>0.5</v>
      </c>
      <c r="X478">
        <v>1</v>
      </c>
      <c r="Y478">
        <v>46</v>
      </c>
    </row>
    <row r="479" spans="1:25" hidden="1" x14ac:dyDescent="0.25">
      <c r="A479" t="s">
        <v>1855</v>
      </c>
      <c r="B479" t="s">
        <v>1856</v>
      </c>
      <c r="C479" s="1" t="str">
        <f t="shared" si="73"/>
        <v>21:0395</v>
      </c>
      <c r="D479" s="1" t="str">
        <f t="shared" si="77"/>
        <v>21:0132</v>
      </c>
      <c r="E479" t="s">
        <v>1857</v>
      </c>
      <c r="F479" t="s">
        <v>1858</v>
      </c>
      <c r="H479">
        <v>47.887060200000001</v>
      </c>
      <c r="I479">
        <v>-84.781594799999993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26</v>
      </c>
      <c r="M479" t="s">
        <v>49</v>
      </c>
      <c r="N479">
        <v>478</v>
      </c>
      <c r="O479">
        <v>178</v>
      </c>
      <c r="P479">
        <v>61</v>
      </c>
      <c r="Q479">
        <v>3</v>
      </c>
      <c r="R479">
        <v>29</v>
      </c>
      <c r="S479">
        <v>13</v>
      </c>
      <c r="T479">
        <v>0.1</v>
      </c>
      <c r="U479">
        <v>455</v>
      </c>
      <c r="V479">
        <v>1.95</v>
      </c>
      <c r="W479">
        <v>2</v>
      </c>
      <c r="X479">
        <v>2</v>
      </c>
      <c r="Y479">
        <v>41.8</v>
      </c>
    </row>
    <row r="480" spans="1:25" hidden="1" x14ac:dyDescent="0.25">
      <c r="A480" t="s">
        <v>1859</v>
      </c>
      <c r="B480" t="s">
        <v>1860</v>
      </c>
      <c r="C480" s="1" t="str">
        <f t="shared" si="73"/>
        <v>21:0395</v>
      </c>
      <c r="D480" s="1" t="str">
        <f t="shared" si="77"/>
        <v>21:0132</v>
      </c>
      <c r="E480" t="s">
        <v>1845</v>
      </c>
      <c r="F480" t="s">
        <v>1861</v>
      </c>
      <c r="H480">
        <v>47.876669900000003</v>
      </c>
      <c r="I480">
        <v>-84.782653800000006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26</v>
      </c>
      <c r="M480" t="s">
        <v>53</v>
      </c>
      <c r="N480">
        <v>479</v>
      </c>
      <c r="O480">
        <v>178</v>
      </c>
      <c r="P480">
        <v>115</v>
      </c>
      <c r="Q480">
        <v>4</v>
      </c>
      <c r="R480">
        <v>36</v>
      </c>
      <c r="S480">
        <v>15</v>
      </c>
      <c r="T480">
        <v>0.1</v>
      </c>
      <c r="U480">
        <v>1400</v>
      </c>
      <c r="V480">
        <v>2.5</v>
      </c>
      <c r="W480">
        <v>2</v>
      </c>
      <c r="X480">
        <v>9</v>
      </c>
      <c r="Y480">
        <v>47.2</v>
      </c>
    </row>
    <row r="481" spans="1:25" hidden="1" x14ac:dyDescent="0.25">
      <c r="A481" t="s">
        <v>1862</v>
      </c>
      <c r="B481" t="s">
        <v>1863</v>
      </c>
      <c r="C481" s="1" t="str">
        <f t="shared" si="73"/>
        <v>21:0395</v>
      </c>
      <c r="D481" s="1" t="str">
        <f t="shared" si="77"/>
        <v>21:0132</v>
      </c>
      <c r="E481" t="s">
        <v>1845</v>
      </c>
      <c r="F481" t="s">
        <v>1864</v>
      </c>
      <c r="H481">
        <v>47.876669900000003</v>
      </c>
      <c r="I481">
        <v>-84.782653800000006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26</v>
      </c>
      <c r="M481" t="s">
        <v>57</v>
      </c>
      <c r="N481">
        <v>480</v>
      </c>
      <c r="O481">
        <v>176</v>
      </c>
      <c r="P481">
        <v>120</v>
      </c>
      <c r="Q481">
        <v>3</v>
      </c>
      <c r="R481">
        <v>40</v>
      </c>
      <c r="S481">
        <v>16</v>
      </c>
      <c r="T481">
        <v>0.1</v>
      </c>
      <c r="U481">
        <v>1200</v>
      </c>
      <c r="V481">
        <v>2.7</v>
      </c>
      <c r="W481">
        <v>2</v>
      </c>
      <c r="X481">
        <v>8</v>
      </c>
      <c r="Y481">
        <v>48.8</v>
      </c>
    </row>
    <row r="482" spans="1:25" hidden="1" x14ac:dyDescent="0.25">
      <c r="A482" t="s">
        <v>1865</v>
      </c>
      <c r="B482" t="s">
        <v>1866</v>
      </c>
      <c r="C482" s="1" t="str">
        <f t="shared" si="73"/>
        <v>21:0395</v>
      </c>
      <c r="D482" s="1" t="str">
        <f t="shared" si="77"/>
        <v>21:0132</v>
      </c>
      <c r="E482" t="s">
        <v>1867</v>
      </c>
      <c r="F482" t="s">
        <v>1868</v>
      </c>
      <c r="H482">
        <v>47.841882900000002</v>
      </c>
      <c r="I482">
        <v>-84.824473999999995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26</v>
      </c>
      <c r="M482" t="s">
        <v>44</v>
      </c>
      <c r="N482">
        <v>481</v>
      </c>
      <c r="O482">
        <v>138</v>
      </c>
      <c r="P482">
        <v>63</v>
      </c>
      <c r="Q482">
        <v>3</v>
      </c>
      <c r="R482">
        <v>16</v>
      </c>
      <c r="S482">
        <v>7</v>
      </c>
      <c r="T482">
        <v>0.1</v>
      </c>
      <c r="U482">
        <v>125</v>
      </c>
      <c r="V482">
        <v>0.7</v>
      </c>
      <c r="W482">
        <v>0.5</v>
      </c>
      <c r="X482">
        <v>1</v>
      </c>
      <c r="Y482">
        <v>40.799999999999997</v>
      </c>
    </row>
    <row r="483" spans="1:25" hidden="1" x14ac:dyDescent="0.25">
      <c r="A483" t="s">
        <v>1869</v>
      </c>
      <c r="B483" t="s">
        <v>1870</v>
      </c>
      <c r="C483" s="1" t="str">
        <f t="shared" si="73"/>
        <v>21:0395</v>
      </c>
      <c r="D483" s="1" t="str">
        <f t="shared" si="77"/>
        <v>21:0132</v>
      </c>
      <c r="E483" t="s">
        <v>1871</v>
      </c>
      <c r="F483" t="s">
        <v>1872</v>
      </c>
      <c r="H483">
        <v>47.809653099999998</v>
      </c>
      <c r="I483">
        <v>-84.898416600000004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26</v>
      </c>
      <c r="M483" t="s">
        <v>62</v>
      </c>
      <c r="N483">
        <v>482</v>
      </c>
      <c r="O483">
        <v>70</v>
      </c>
      <c r="P483">
        <v>34</v>
      </c>
      <c r="Q483">
        <v>12</v>
      </c>
      <c r="R483">
        <v>18</v>
      </c>
      <c r="S483">
        <v>9</v>
      </c>
      <c r="T483">
        <v>0.2</v>
      </c>
      <c r="U483">
        <v>215</v>
      </c>
      <c r="V483">
        <v>1.6</v>
      </c>
      <c r="W483">
        <v>2</v>
      </c>
      <c r="X483">
        <v>1</v>
      </c>
      <c r="Y483">
        <v>9</v>
      </c>
    </row>
    <row r="484" spans="1:25" hidden="1" x14ac:dyDescent="0.25">
      <c r="A484" t="s">
        <v>1873</v>
      </c>
      <c r="B484" t="s">
        <v>1874</v>
      </c>
      <c r="C484" s="1" t="str">
        <f t="shared" si="73"/>
        <v>21:0395</v>
      </c>
      <c r="D484" s="1" t="str">
        <f t="shared" si="77"/>
        <v>21:0132</v>
      </c>
      <c r="E484" t="s">
        <v>1875</v>
      </c>
      <c r="F484" t="s">
        <v>1876</v>
      </c>
      <c r="H484">
        <v>47.824446100000003</v>
      </c>
      <c r="I484">
        <v>-84.867209599999995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26</v>
      </c>
      <c r="M484" t="s">
        <v>67</v>
      </c>
      <c r="N484">
        <v>483</v>
      </c>
      <c r="O484">
        <v>78</v>
      </c>
      <c r="P484">
        <v>23</v>
      </c>
      <c r="Q484">
        <v>4</v>
      </c>
      <c r="R484">
        <v>15</v>
      </c>
      <c r="S484">
        <v>6</v>
      </c>
      <c r="T484">
        <v>0.1</v>
      </c>
      <c r="U484">
        <v>130</v>
      </c>
      <c r="V484">
        <v>1.1000000000000001</v>
      </c>
      <c r="W484">
        <v>0.5</v>
      </c>
      <c r="X484">
        <v>1</v>
      </c>
      <c r="Y484">
        <v>24.4</v>
      </c>
    </row>
    <row r="485" spans="1:25" hidden="1" x14ac:dyDescent="0.25">
      <c r="A485" t="s">
        <v>1877</v>
      </c>
      <c r="B485" t="s">
        <v>1878</v>
      </c>
      <c r="C485" s="1" t="str">
        <f t="shared" si="73"/>
        <v>21:0395</v>
      </c>
      <c r="D485" s="1" t="str">
        <f t="shared" si="77"/>
        <v>21:0132</v>
      </c>
      <c r="E485" t="s">
        <v>1879</v>
      </c>
      <c r="F485" t="s">
        <v>1880</v>
      </c>
      <c r="H485">
        <v>47.798390499999996</v>
      </c>
      <c r="I485">
        <v>-84.829936799999999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26</v>
      </c>
      <c r="M485" t="s">
        <v>72</v>
      </c>
      <c r="N485">
        <v>484</v>
      </c>
      <c r="O485">
        <v>148</v>
      </c>
      <c r="P485">
        <v>24</v>
      </c>
      <c r="Q485">
        <v>3</v>
      </c>
      <c r="R485">
        <v>7</v>
      </c>
      <c r="S485">
        <v>5</v>
      </c>
      <c r="T485">
        <v>0.1</v>
      </c>
      <c r="U485">
        <v>130</v>
      </c>
      <c r="V485">
        <v>0.4</v>
      </c>
      <c r="W485">
        <v>0.5</v>
      </c>
      <c r="X485">
        <v>2</v>
      </c>
      <c r="Y485">
        <v>44.4</v>
      </c>
    </row>
    <row r="486" spans="1:25" hidden="1" x14ac:dyDescent="0.25">
      <c r="A486" t="s">
        <v>1881</v>
      </c>
      <c r="B486" t="s">
        <v>1882</v>
      </c>
      <c r="C486" s="1" t="str">
        <f t="shared" si="73"/>
        <v>21:0395</v>
      </c>
      <c r="D486" s="1" t="str">
        <f t="shared" si="77"/>
        <v>21:0132</v>
      </c>
      <c r="E486" t="s">
        <v>1883</v>
      </c>
      <c r="F486" t="s">
        <v>1884</v>
      </c>
      <c r="H486">
        <v>47.748834500000001</v>
      </c>
      <c r="I486">
        <v>-84.834066399999998</v>
      </c>
      <c r="J486" s="1" t="str">
        <f t="shared" si="78"/>
        <v>NGR lake sediment grab sample</v>
      </c>
      <c r="K486" s="1" t="str">
        <f t="shared" si="79"/>
        <v>&lt;177 micron (NGR)</v>
      </c>
      <c r="L486">
        <v>26</v>
      </c>
      <c r="M486" t="s">
        <v>77</v>
      </c>
      <c r="N486">
        <v>485</v>
      </c>
      <c r="O486">
        <v>124</v>
      </c>
      <c r="P486">
        <v>33</v>
      </c>
      <c r="Q486">
        <v>4</v>
      </c>
      <c r="R486">
        <v>9</v>
      </c>
      <c r="S486">
        <v>10</v>
      </c>
      <c r="T486">
        <v>0.1</v>
      </c>
      <c r="U486">
        <v>200</v>
      </c>
      <c r="V486">
        <v>1</v>
      </c>
      <c r="W486">
        <v>0.5</v>
      </c>
      <c r="X486">
        <v>1</v>
      </c>
      <c r="Y486">
        <v>27</v>
      </c>
    </row>
    <row r="487" spans="1:25" hidden="1" x14ac:dyDescent="0.25">
      <c r="A487" t="s">
        <v>1885</v>
      </c>
      <c r="B487" t="s">
        <v>1886</v>
      </c>
      <c r="C487" s="1" t="str">
        <f t="shared" si="73"/>
        <v>21:0395</v>
      </c>
      <c r="D487" s="1" t="str">
        <f t="shared" si="77"/>
        <v>21:0132</v>
      </c>
      <c r="E487" t="s">
        <v>1887</v>
      </c>
      <c r="F487" t="s">
        <v>1888</v>
      </c>
      <c r="H487">
        <v>47.7280053</v>
      </c>
      <c r="I487">
        <v>-84.809044999999998</v>
      </c>
      <c r="J487" s="1" t="str">
        <f t="shared" si="78"/>
        <v>NGR lake sediment grab sample</v>
      </c>
      <c r="K487" s="1" t="str">
        <f t="shared" si="79"/>
        <v>&lt;177 micron (NGR)</v>
      </c>
      <c r="L487">
        <v>26</v>
      </c>
      <c r="M487" t="s">
        <v>82</v>
      </c>
      <c r="N487">
        <v>486</v>
      </c>
      <c r="O487">
        <v>130</v>
      </c>
      <c r="P487">
        <v>70</v>
      </c>
      <c r="Q487">
        <v>7</v>
      </c>
      <c r="R487">
        <v>7</v>
      </c>
      <c r="S487">
        <v>5</v>
      </c>
      <c r="T487">
        <v>0.5</v>
      </c>
      <c r="U487">
        <v>295</v>
      </c>
      <c r="V487">
        <v>2.15</v>
      </c>
      <c r="W487">
        <v>0.5</v>
      </c>
      <c r="X487">
        <v>2</v>
      </c>
      <c r="Y487">
        <v>38.799999999999997</v>
      </c>
    </row>
    <row r="488" spans="1:25" hidden="1" x14ac:dyDescent="0.25">
      <c r="A488" t="s">
        <v>1889</v>
      </c>
      <c r="B488" t="s">
        <v>1890</v>
      </c>
      <c r="C488" s="1" t="str">
        <f t="shared" si="73"/>
        <v>21:0395</v>
      </c>
      <c r="D488" s="1" t="str">
        <f t="shared" si="77"/>
        <v>21:0132</v>
      </c>
      <c r="E488" t="s">
        <v>1891</v>
      </c>
      <c r="F488" t="s">
        <v>1892</v>
      </c>
      <c r="H488">
        <v>47.717578899999999</v>
      </c>
      <c r="I488">
        <v>-84.776908500000005</v>
      </c>
      <c r="J488" s="1" t="str">
        <f t="shared" si="78"/>
        <v>NGR lake sediment grab sample</v>
      </c>
      <c r="K488" s="1" t="str">
        <f t="shared" si="79"/>
        <v>&lt;177 micron (NGR)</v>
      </c>
      <c r="L488">
        <v>26</v>
      </c>
      <c r="M488" t="s">
        <v>87</v>
      </c>
      <c r="N488">
        <v>487</v>
      </c>
      <c r="O488">
        <v>130</v>
      </c>
      <c r="P488">
        <v>30</v>
      </c>
      <c r="Q488">
        <v>8</v>
      </c>
      <c r="R488">
        <v>12</v>
      </c>
      <c r="S488">
        <v>6</v>
      </c>
      <c r="T488">
        <v>0.1</v>
      </c>
      <c r="U488">
        <v>70</v>
      </c>
      <c r="V488">
        <v>0.6</v>
      </c>
      <c r="W488">
        <v>0.5</v>
      </c>
      <c r="X488">
        <v>3</v>
      </c>
      <c r="Y488">
        <v>59.6</v>
      </c>
    </row>
    <row r="489" spans="1:25" hidden="1" x14ac:dyDescent="0.25">
      <c r="A489" t="s">
        <v>1893</v>
      </c>
      <c r="B489" t="s">
        <v>1894</v>
      </c>
      <c r="C489" s="1" t="str">
        <f t="shared" si="73"/>
        <v>21:0395</v>
      </c>
      <c r="D489" s="1" t="str">
        <f t="shared" si="77"/>
        <v>21:0132</v>
      </c>
      <c r="E489" t="s">
        <v>1895</v>
      </c>
      <c r="F489" t="s">
        <v>1896</v>
      </c>
      <c r="H489">
        <v>47.691601400000003</v>
      </c>
      <c r="I489">
        <v>-84.779266000000007</v>
      </c>
      <c r="J489" s="1" t="str">
        <f t="shared" si="78"/>
        <v>NGR lake sediment grab sample</v>
      </c>
      <c r="K489" s="1" t="str">
        <f t="shared" si="79"/>
        <v>&lt;177 micron (NGR)</v>
      </c>
      <c r="L489">
        <v>26</v>
      </c>
      <c r="M489" t="s">
        <v>92</v>
      </c>
      <c r="N489">
        <v>488</v>
      </c>
      <c r="O489">
        <v>140</v>
      </c>
      <c r="P489">
        <v>24</v>
      </c>
      <c r="Q489">
        <v>7</v>
      </c>
      <c r="R489">
        <v>10</v>
      </c>
      <c r="S489">
        <v>7</v>
      </c>
      <c r="T489">
        <v>0.1</v>
      </c>
      <c r="U489">
        <v>160</v>
      </c>
      <c r="V489">
        <v>0.85</v>
      </c>
      <c r="W489">
        <v>1</v>
      </c>
      <c r="X489">
        <v>1</v>
      </c>
      <c r="Y489">
        <v>50</v>
      </c>
    </row>
    <row r="490" spans="1:25" hidden="1" x14ac:dyDescent="0.25">
      <c r="A490" t="s">
        <v>1897</v>
      </c>
      <c r="B490" t="s">
        <v>1898</v>
      </c>
      <c r="C490" s="1" t="str">
        <f t="shared" si="73"/>
        <v>21:0395</v>
      </c>
      <c r="D490" s="1" t="str">
        <f>HYPERLINK("http://geochem.nrcan.gc.ca/cdogs/content/svy/svy_e.htm", "")</f>
        <v/>
      </c>
      <c r="G490" s="1" t="str">
        <f>HYPERLINK("http://geochem.nrcan.gc.ca/cdogs/content/cr_/cr_00033_e.htm", "33")</f>
        <v>33</v>
      </c>
      <c r="J490" t="s">
        <v>100</v>
      </c>
      <c r="K490" t="s">
        <v>101</v>
      </c>
      <c r="L490">
        <v>26</v>
      </c>
      <c r="M490" t="s">
        <v>102</v>
      </c>
      <c r="N490">
        <v>489</v>
      </c>
      <c r="O490">
        <v>156</v>
      </c>
      <c r="P490">
        <v>20</v>
      </c>
      <c r="Q490">
        <v>28</v>
      </c>
      <c r="R490">
        <v>13</v>
      </c>
      <c r="S490">
        <v>13</v>
      </c>
      <c r="T490">
        <v>0.1</v>
      </c>
      <c r="U490">
        <v>2900</v>
      </c>
      <c r="V490">
        <v>4</v>
      </c>
      <c r="W490">
        <v>2</v>
      </c>
      <c r="X490">
        <v>1</v>
      </c>
      <c r="Y490">
        <v>15.8</v>
      </c>
    </row>
    <row r="491" spans="1:25" hidden="1" x14ac:dyDescent="0.25">
      <c r="A491" t="s">
        <v>1899</v>
      </c>
      <c r="B491" t="s">
        <v>1900</v>
      </c>
      <c r="C491" s="1" t="str">
        <f t="shared" si="73"/>
        <v>21:0395</v>
      </c>
      <c r="D491" s="1" t="str">
        <f t="shared" ref="D491:D513" si="80">HYPERLINK("http://geochem.nrcan.gc.ca/cdogs/content/svy/svy210132_e.htm", "21:0132")</f>
        <v>21:0132</v>
      </c>
      <c r="E491" t="s">
        <v>1901</v>
      </c>
      <c r="F491" t="s">
        <v>1902</v>
      </c>
      <c r="H491">
        <v>47.667027300000001</v>
      </c>
      <c r="I491">
        <v>-84.864562000000006</v>
      </c>
      <c r="J491" s="1" t="str">
        <f t="shared" ref="J491:J513" si="81">HYPERLINK("http://geochem.nrcan.gc.ca/cdogs/content/kwd/kwd020027_e.htm", "NGR lake sediment grab sample")</f>
        <v>NGR lake sediment grab sample</v>
      </c>
      <c r="K491" s="1" t="str">
        <f t="shared" ref="K491:K513" si="82">HYPERLINK("http://geochem.nrcan.gc.ca/cdogs/content/kwd/kwd080006_e.htm", "&lt;177 micron (NGR)")</f>
        <v>&lt;177 micron (NGR)</v>
      </c>
      <c r="L491">
        <v>26</v>
      </c>
      <c r="M491" t="s">
        <v>97</v>
      </c>
      <c r="N491">
        <v>490</v>
      </c>
      <c r="O491">
        <v>170</v>
      </c>
      <c r="P491">
        <v>46</v>
      </c>
      <c r="Q491">
        <v>7</v>
      </c>
      <c r="R491">
        <v>15</v>
      </c>
      <c r="S491">
        <v>9</v>
      </c>
      <c r="T491">
        <v>0.1</v>
      </c>
      <c r="U491">
        <v>185</v>
      </c>
      <c r="V491">
        <v>0.8</v>
      </c>
      <c r="W491">
        <v>0.5</v>
      </c>
      <c r="X491">
        <v>1</v>
      </c>
      <c r="Y491">
        <v>48.4</v>
      </c>
    </row>
    <row r="492" spans="1:25" hidden="1" x14ac:dyDescent="0.25">
      <c r="A492" t="s">
        <v>1903</v>
      </c>
      <c r="B492" t="s">
        <v>1904</v>
      </c>
      <c r="C492" s="1" t="str">
        <f t="shared" si="73"/>
        <v>21:0395</v>
      </c>
      <c r="D492" s="1" t="str">
        <f t="shared" si="80"/>
        <v>21:0132</v>
      </c>
      <c r="E492" t="s">
        <v>1905</v>
      </c>
      <c r="F492" t="s">
        <v>1906</v>
      </c>
      <c r="H492">
        <v>47.6516874</v>
      </c>
      <c r="I492">
        <v>-84.846397800000005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26</v>
      </c>
      <c r="M492" t="s">
        <v>107</v>
      </c>
      <c r="N492">
        <v>491</v>
      </c>
      <c r="O492">
        <v>162</v>
      </c>
      <c r="P492">
        <v>40</v>
      </c>
      <c r="Q492">
        <v>10</v>
      </c>
      <c r="R492">
        <v>16</v>
      </c>
      <c r="S492">
        <v>6</v>
      </c>
      <c r="T492">
        <v>0.1</v>
      </c>
      <c r="U492">
        <v>130</v>
      </c>
      <c r="V492">
        <v>0.55000000000000004</v>
      </c>
      <c r="W492">
        <v>0.5</v>
      </c>
      <c r="X492">
        <v>2</v>
      </c>
      <c r="Y492">
        <v>44</v>
      </c>
    </row>
    <row r="493" spans="1:25" hidden="1" x14ac:dyDescent="0.25">
      <c r="A493" t="s">
        <v>1907</v>
      </c>
      <c r="B493" t="s">
        <v>1908</v>
      </c>
      <c r="C493" s="1" t="str">
        <f t="shared" si="73"/>
        <v>21:0395</v>
      </c>
      <c r="D493" s="1" t="str">
        <f t="shared" si="80"/>
        <v>21:0132</v>
      </c>
      <c r="E493" t="s">
        <v>1909</v>
      </c>
      <c r="F493" t="s">
        <v>1910</v>
      </c>
      <c r="H493">
        <v>47.629178699999997</v>
      </c>
      <c r="I493">
        <v>-84.853392799999995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26</v>
      </c>
      <c r="M493" t="s">
        <v>112</v>
      </c>
      <c r="N493">
        <v>492</v>
      </c>
      <c r="O493">
        <v>144</v>
      </c>
      <c r="P493">
        <v>39</v>
      </c>
      <c r="Q493">
        <v>7</v>
      </c>
      <c r="R493">
        <v>14</v>
      </c>
      <c r="S493">
        <v>10</v>
      </c>
      <c r="T493">
        <v>0.1</v>
      </c>
      <c r="U493">
        <v>290</v>
      </c>
      <c r="V493">
        <v>0.65</v>
      </c>
      <c r="W493">
        <v>0.5</v>
      </c>
      <c r="X493">
        <v>1</v>
      </c>
      <c r="Y493">
        <v>44</v>
      </c>
    </row>
    <row r="494" spans="1:25" hidden="1" x14ac:dyDescent="0.25">
      <c r="A494" t="s">
        <v>1911</v>
      </c>
      <c r="B494" t="s">
        <v>1912</v>
      </c>
      <c r="C494" s="1" t="str">
        <f t="shared" si="73"/>
        <v>21:0395</v>
      </c>
      <c r="D494" s="1" t="str">
        <f t="shared" si="80"/>
        <v>21:0132</v>
      </c>
      <c r="E494" t="s">
        <v>1913</v>
      </c>
      <c r="F494" t="s">
        <v>1914</v>
      </c>
      <c r="H494">
        <v>47.608371099999999</v>
      </c>
      <c r="I494">
        <v>-84.780438000000004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26</v>
      </c>
      <c r="M494" t="s">
        <v>117</v>
      </c>
      <c r="N494">
        <v>493</v>
      </c>
      <c r="O494">
        <v>174</v>
      </c>
      <c r="P494">
        <v>34</v>
      </c>
      <c r="Q494">
        <v>18</v>
      </c>
      <c r="R494">
        <v>25</v>
      </c>
      <c r="S494">
        <v>14</v>
      </c>
      <c r="T494">
        <v>0.1</v>
      </c>
      <c r="U494">
        <v>285</v>
      </c>
      <c r="V494">
        <v>1.95</v>
      </c>
      <c r="W494">
        <v>1</v>
      </c>
      <c r="X494">
        <v>2</v>
      </c>
      <c r="Y494">
        <v>34.200000000000003</v>
      </c>
    </row>
    <row r="495" spans="1:25" hidden="1" x14ac:dyDescent="0.25">
      <c r="A495" t="s">
        <v>1915</v>
      </c>
      <c r="B495" t="s">
        <v>1916</v>
      </c>
      <c r="C495" s="1" t="str">
        <f t="shared" si="73"/>
        <v>21:0395</v>
      </c>
      <c r="D495" s="1" t="str">
        <f t="shared" si="80"/>
        <v>21:0132</v>
      </c>
      <c r="E495" t="s">
        <v>1917</v>
      </c>
      <c r="F495" t="s">
        <v>1918</v>
      </c>
      <c r="H495">
        <v>47.575732500000001</v>
      </c>
      <c r="I495">
        <v>-84.792961500000004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26</v>
      </c>
      <c r="M495" t="s">
        <v>122</v>
      </c>
      <c r="N495">
        <v>494</v>
      </c>
      <c r="O495">
        <v>128</v>
      </c>
      <c r="P495">
        <v>36</v>
      </c>
      <c r="Q495">
        <v>4</v>
      </c>
      <c r="R495">
        <v>25</v>
      </c>
      <c r="S495">
        <v>10</v>
      </c>
      <c r="T495">
        <v>0.1</v>
      </c>
      <c r="U495">
        <v>115</v>
      </c>
      <c r="V495">
        <v>0.95</v>
      </c>
      <c r="W495">
        <v>0.5</v>
      </c>
      <c r="X495">
        <v>1</v>
      </c>
      <c r="Y495">
        <v>37.6</v>
      </c>
    </row>
    <row r="496" spans="1:25" hidden="1" x14ac:dyDescent="0.25">
      <c r="A496" t="s">
        <v>1919</v>
      </c>
      <c r="B496" t="s">
        <v>1920</v>
      </c>
      <c r="C496" s="1" t="str">
        <f t="shared" si="73"/>
        <v>21:0395</v>
      </c>
      <c r="D496" s="1" t="str">
        <f t="shared" si="80"/>
        <v>21:0132</v>
      </c>
      <c r="E496" t="s">
        <v>1921</v>
      </c>
      <c r="F496" t="s">
        <v>1922</v>
      </c>
      <c r="H496">
        <v>47.560810500000002</v>
      </c>
      <c r="I496">
        <v>-84.679821099999998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27</v>
      </c>
      <c r="M496" t="s">
        <v>29</v>
      </c>
      <c r="N496">
        <v>495</v>
      </c>
      <c r="O496">
        <v>194</v>
      </c>
      <c r="P496">
        <v>34</v>
      </c>
      <c r="Q496">
        <v>5</v>
      </c>
      <c r="R496">
        <v>11</v>
      </c>
      <c r="S496">
        <v>12</v>
      </c>
      <c r="T496">
        <v>0.1</v>
      </c>
      <c r="U496">
        <v>465</v>
      </c>
      <c r="V496">
        <v>1.6</v>
      </c>
      <c r="W496">
        <v>0.5</v>
      </c>
      <c r="X496">
        <v>2</v>
      </c>
      <c r="Y496">
        <v>45.2</v>
      </c>
    </row>
    <row r="497" spans="1:25" hidden="1" x14ac:dyDescent="0.25">
      <c r="A497" t="s">
        <v>1923</v>
      </c>
      <c r="B497" t="s">
        <v>1924</v>
      </c>
      <c r="C497" s="1" t="str">
        <f t="shared" si="73"/>
        <v>21:0395</v>
      </c>
      <c r="D497" s="1" t="str">
        <f t="shared" si="80"/>
        <v>21:0132</v>
      </c>
      <c r="E497" t="s">
        <v>1925</v>
      </c>
      <c r="F497" t="s">
        <v>1926</v>
      </c>
      <c r="H497">
        <v>47.575886699999998</v>
      </c>
      <c r="I497">
        <v>-84.742650600000005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27</v>
      </c>
      <c r="M497" t="s">
        <v>34</v>
      </c>
      <c r="N497">
        <v>496</v>
      </c>
      <c r="O497">
        <v>128</v>
      </c>
      <c r="P497">
        <v>25</v>
      </c>
      <c r="Q497">
        <v>7</v>
      </c>
      <c r="R497">
        <v>12</v>
      </c>
      <c r="S497">
        <v>7</v>
      </c>
      <c r="T497">
        <v>0.1</v>
      </c>
      <c r="U497">
        <v>100</v>
      </c>
      <c r="V497">
        <v>0.8</v>
      </c>
      <c r="W497">
        <v>0.5</v>
      </c>
      <c r="X497">
        <v>3</v>
      </c>
      <c r="Y497">
        <v>42.2</v>
      </c>
    </row>
    <row r="498" spans="1:25" hidden="1" x14ac:dyDescent="0.25">
      <c r="A498" t="s">
        <v>1927</v>
      </c>
      <c r="B498" t="s">
        <v>1928</v>
      </c>
      <c r="C498" s="1" t="str">
        <f t="shared" si="73"/>
        <v>21:0395</v>
      </c>
      <c r="D498" s="1" t="str">
        <f t="shared" si="80"/>
        <v>21:0132</v>
      </c>
      <c r="E498" t="s">
        <v>1929</v>
      </c>
      <c r="F498" t="s">
        <v>1930</v>
      </c>
      <c r="H498">
        <v>47.572757600000003</v>
      </c>
      <c r="I498">
        <v>-84.699318099999999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27</v>
      </c>
      <c r="M498" t="s">
        <v>49</v>
      </c>
      <c r="N498">
        <v>497</v>
      </c>
      <c r="O498">
        <v>146</v>
      </c>
      <c r="P498">
        <v>21</v>
      </c>
      <c r="Q498">
        <v>10</v>
      </c>
      <c r="R498">
        <v>13</v>
      </c>
      <c r="S498">
        <v>10</v>
      </c>
      <c r="T498">
        <v>0.1</v>
      </c>
      <c r="U498">
        <v>175</v>
      </c>
      <c r="V498">
        <v>1.05</v>
      </c>
      <c r="W498">
        <v>0.5</v>
      </c>
      <c r="X498">
        <v>3</v>
      </c>
      <c r="Y498">
        <v>32.200000000000003</v>
      </c>
    </row>
    <row r="499" spans="1:25" hidden="1" x14ac:dyDescent="0.25">
      <c r="A499" t="s">
        <v>1931</v>
      </c>
      <c r="B499" t="s">
        <v>1932</v>
      </c>
      <c r="C499" s="1" t="str">
        <f t="shared" si="73"/>
        <v>21:0395</v>
      </c>
      <c r="D499" s="1" t="str">
        <f t="shared" si="80"/>
        <v>21:0132</v>
      </c>
      <c r="E499" t="s">
        <v>1921</v>
      </c>
      <c r="F499" t="s">
        <v>1933</v>
      </c>
      <c r="H499">
        <v>47.560810500000002</v>
      </c>
      <c r="I499">
        <v>-84.679821099999998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27</v>
      </c>
      <c r="M499" t="s">
        <v>57</v>
      </c>
      <c r="N499">
        <v>498</v>
      </c>
      <c r="O499">
        <v>178</v>
      </c>
      <c r="P499">
        <v>33</v>
      </c>
      <c r="Q499">
        <v>5</v>
      </c>
      <c r="R499">
        <v>10</v>
      </c>
      <c r="S499">
        <v>12</v>
      </c>
      <c r="T499">
        <v>0.1</v>
      </c>
      <c r="U499">
        <v>450</v>
      </c>
      <c r="V499">
        <v>1.45</v>
      </c>
      <c r="W499">
        <v>0.5</v>
      </c>
      <c r="X499">
        <v>2</v>
      </c>
      <c r="Y499">
        <v>44.4</v>
      </c>
    </row>
    <row r="500" spans="1:25" hidden="1" x14ac:dyDescent="0.25">
      <c r="A500" t="s">
        <v>1934</v>
      </c>
      <c r="B500" t="s">
        <v>1935</v>
      </c>
      <c r="C500" s="1" t="str">
        <f t="shared" si="73"/>
        <v>21:0395</v>
      </c>
      <c r="D500" s="1" t="str">
        <f t="shared" si="80"/>
        <v>21:0132</v>
      </c>
      <c r="E500" t="s">
        <v>1921</v>
      </c>
      <c r="F500" t="s">
        <v>1936</v>
      </c>
      <c r="H500">
        <v>47.560810500000002</v>
      </c>
      <c r="I500">
        <v>-84.679821099999998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27</v>
      </c>
      <c r="M500" t="s">
        <v>53</v>
      </c>
      <c r="N500">
        <v>499</v>
      </c>
      <c r="O500">
        <v>164</v>
      </c>
      <c r="P500">
        <v>34</v>
      </c>
      <c r="Q500">
        <v>5</v>
      </c>
      <c r="R500">
        <v>10</v>
      </c>
      <c r="S500">
        <v>12</v>
      </c>
      <c r="T500">
        <v>0.1</v>
      </c>
      <c r="U500">
        <v>450</v>
      </c>
      <c r="V500">
        <v>1.5</v>
      </c>
      <c r="W500">
        <v>0.5</v>
      </c>
      <c r="X500">
        <v>1</v>
      </c>
      <c r="Y500">
        <v>43.4</v>
      </c>
    </row>
    <row r="501" spans="1:25" hidden="1" x14ac:dyDescent="0.25">
      <c r="A501" t="s">
        <v>1937</v>
      </c>
      <c r="B501" t="s">
        <v>1938</v>
      </c>
      <c r="C501" s="1" t="str">
        <f t="shared" si="73"/>
        <v>21:0395</v>
      </c>
      <c r="D501" s="1" t="str">
        <f t="shared" si="80"/>
        <v>21:0132</v>
      </c>
      <c r="E501" t="s">
        <v>1939</v>
      </c>
      <c r="F501" t="s">
        <v>1940</v>
      </c>
      <c r="H501">
        <v>47.532624400000003</v>
      </c>
      <c r="I501">
        <v>-84.683695999999998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27</v>
      </c>
      <c r="M501" t="s">
        <v>39</v>
      </c>
      <c r="N501">
        <v>500</v>
      </c>
      <c r="O501">
        <v>146</v>
      </c>
      <c r="P501">
        <v>27</v>
      </c>
      <c r="Q501">
        <v>6</v>
      </c>
      <c r="R501">
        <v>13</v>
      </c>
      <c r="S501">
        <v>12</v>
      </c>
      <c r="T501">
        <v>0.1</v>
      </c>
      <c r="U501">
        <v>85</v>
      </c>
      <c r="V501">
        <v>0.5</v>
      </c>
      <c r="W501">
        <v>0.5</v>
      </c>
      <c r="X501">
        <v>2</v>
      </c>
      <c r="Y501">
        <v>58.8</v>
      </c>
    </row>
    <row r="502" spans="1:25" hidden="1" x14ac:dyDescent="0.25">
      <c r="A502" t="s">
        <v>1941</v>
      </c>
      <c r="B502" t="s">
        <v>1942</v>
      </c>
      <c r="C502" s="1" t="str">
        <f t="shared" si="73"/>
        <v>21:0395</v>
      </c>
      <c r="D502" s="1" t="str">
        <f t="shared" si="80"/>
        <v>21:0132</v>
      </c>
      <c r="E502" t="s">
        <v>1943</v>
      </c>
      <c r="F502" t="s">
        <v>1944</v>
      </c>
      <c r="H502">
        <v>47.528735300000001</v>
      </c>
      <c r="I502">
        <v>-84.646507999999997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27</v>
      </c>
      <c r="M502" t="s">
        <v>44</v>
      </c>
      <c r="N502">
        <v>501</v>
      </c>
      <c r="O502">
        <v>194</v>
      </c>
      <c r="P502">
        <v>29</v>
      </c>
      <c r="Q502">
        <v>3</v>
      </c>
      <c r="R502">
        <v>10</v>
      </c>
      <c r="S502">
        <v>6</v>
      </c>
      <c r="T502">
        <v>0.1</v>
      </c>
      <c r="U502">
        <v>120</v>
      </c>
      <c r="V502">
        <v>0.9</v>
      </c>
      <c r="W502">
        <v>0.5</v>
      </c>
      <c r="X502">
        <v>2</v>
      </c>
      <c r="Y502">
        <v>54</v>
      </c>
    </row>
    <row r="503" spans="1:25" hidden="1" x14ac:dyDescent="0.25">
      <c r="A503" t="s">
        <v>1945</v>
      </c>
      <c r="B503" t="s">
        <v>1946</v>
      </c>
      <c r="C503" s="1" t="str">
        <f t="shared" si="73"/>
        <v>21:0395</v>
      </c>
      <c r="D503" s="1" t="str">
        <f t="shared" si="80"/>
        <v>21:0132</v>
      </c>
      <c r="E503" t="s">
        <v>1947</v>
      </c>
      <c r="F503" t="s">
        <v>1948</v>
      </c>
      <c r="H503">
        <v>47.490163699999997</v>
      </c>
      <c r="I503">
        <v>-84.610250199999996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27</v>
      </c>
      <c r="M503" t="s">
        <v>62</v>
      </c>
      <c r="N503">
        <v>502</v>
      </c>
      <c r="O503">
        <v>94</v>
      </c>
      <c r="P503">
        <v>29</v>
      </c>
      <c r="Q503">
        <v>3</v>
      </c>
      <c r="R503">
        <v>9</v>
      </c>
      <c r="S503">
        <v>4</v>
      </c>
      <c r="T503">
        <v>0.1</v>
      </c>
      <c r="U503">
        <v>70</v>
      </c>
      <c r="V503">
        <v>0.5</v>
      </c>
      <c r="W503">
        <v>0.5</v>
      </c>
      <c r="X503">
        <v>1</v>
      </c>
      <c r="Y503">
        <v>34</v>
      </c>
    </row>
    <row r="504" spans="1:25" hidden="1" x14ac:dyDescent="0.25">
      <c r="A504" t="s">
        <v>1949</v>
      </c>
      <c r="B504" t="s">
        <v>1950</v>
      </c>
      <c r="C504" s="1" t="str">
        <f t="shared" si="73"/>
        <v>21:0395</v>
      </c>
      <c r="D504" s="1" t="str">
        <f t="shared" si="80"/>
        <v>21:0132</v>
      </c>
      <c r="E504" t="s">
        <v>1951</v>
      </c>
      <c r="F504" t="s">
        <v>1952</v>
      </c>
      <c r="H504">
        <v>47.456801499999997</v>
      </c>
      <c r="I504">
        <v>-84.564331600000003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27</v>
      </c>
      <c r="M504" t="s">
        <v>67</v>
      </c>
      <c r="N504">
        <v>503</v>
      </c>
      <c r="O504">
        <v>102</v>
      </c>
      <c r="P504">
        <v>21</v>
      </c>
      <c r="Q504">
        <v>6</v>
      </c>
      <c r="R504">
        <v>9</v>
      </c>
      <c r="S504">
        <v>9</v>
      </c>
      <c r="T504">
        <v>0.1</v>
      </c>
      <c r="U504">
        <v>345</v>
      </c>
      <c r="V504">
        <v>1.2</v>
      </c>
      <c r="W504">
        <v>0.5</v>
      </c>
      <c r="X504">
        <v>1</v>
      </c>
      <c r="Y504">
        <v>29</v>
      </c>
    </row>
    <row r="505" spans="1:25" hidden="1" x14ac:dyDescent="0.25">
      <c r="A505" t="s">
        <v>1953</v>
      </c>
      <c r="B505" t="s">
        <v>1954</v>
      </c>
      <c r="C505" s="1" t="str">
        <f t="shared" si="73"/>
        <v>21:0395</v>
      </c>
      <c r="D505" s="1" t="str">
        <f t="shared" si="80"/>
        <v>21:0132</v>
      </c>
      <c r="E505" t="s">
        <v>1955</v>
      </c>
      <c r="F505" t="s">
        <v>1956</v>
      </c>
      <c r="H505">
        <v>47.4172668</v>
      </c>
      <c r="I505">
        <v>-84.570120399999993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27</v>
      </c>
      <c r="M505" t="s">
        <v>72</v>
      </c>
      <c r="N505">
        <v>504</v>
      </c>
      <c r="O505">
        <v>118</v>
      </c>
      <c r="P505">
        <v>26</v>
      </c>
      <c r="Q505">
        <v>6</v>
      </c>
      <c r="R505">
        <v>10</v>
      </c>
      <c r="S505">
        <v>6</v>
      </c>
      <c r="T505">
        <v>0.2</v>
      </c>
      <c r="U505">
        <v>120</v>
      </c>
      <c r="V505">
        <v>0.85</v>
      </c>
      <c r="W505">
        <v>0.5</v>
      </c>
      <c r="X505">
        <v>1</v>
      </c>
      <c r="Y505">
        <v>46.6</v>
      </c>
    </row>
    <row r="506" spans="1:25" hidden="1" x14ac:dyDescent="0.25">
      <c r="A506" t="s">
        <v>1957</v>
      </c>
      <c r="B506" t="s">
        <v>1958</v>
      </c>
      <c r="C506" s="1" t="str">
        <f t="shared" si="73"/>
        <v>21:0395</v>
      </c>
      <c r="D506" s="1" t="str">
        <f t="shared" si="80"/>
        <v>21:0132</v>
      </c>
      <c r="E506" t="s">
        <v>1959</v>
      </c>
      <c r="F506" t="s">
        <v>1960</v>
      </c>
      <c r="H506">
        <v>47.418451599999997</v>
      </c>
      <c r="I506">
        <v>-84.518757600000001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27</v>
      </c>
      <c r="M506" t="s">
        <v>77</v>
      </c>
      <c r="N506">
        <v>505</v>
      </c>
      <c r="O506">
        <v>166</v>
      </c>
      <c r="P506">
        <v>26</v>
      </c>
      <c r="Q506">
        <v>10</v>
      </c>
      <c r="R506">
        <v>15</v>
      </c>
      <c r="S506">
        <v>18</v>
      </c>
      <c r="T506">
        <v>0.1</v>
      </c>
      <c r="U506">
        <v>350</v>
      </c>
      <c r="V506">
        <v>1.6</v>
      </c>
      <c r="W506">
        <v>0.5</v>
      </c>
      <c r="X506">
        <v>1</v>
      </c>
      <c r="Y506">
        <v>25.6</v>
      </c>
    </row>
    <row r="507" spans="1:25" hidden="1" x14ac:dyDescent="0.25">
      <c r="A507" t="s">
        <v>1961</v>
      </c>
      <c r="B507" t="s">
        <v>1962</v>
      </c>
      <c r="C507" s="1" t="str">
        <f t="shared" si="73"/>
        <v>21:0395</v>
      </c>
      <c r="D507" s="1" t="str">
        <f t="shared" si="80"/>
        <v>21:0132</v>
      </c>
      <c r="E507" t="s">
        <v>1963</v>
      </c>
      <c r="F507" t="s">
        <v>1964</v>
      </c>
      <c r="H507">
        <v>47.409330699999998</v>
      </c>
      <c r="I507">
        <v>-84.510225500000004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27</v>
      </c>
      <c r="M507" t="s">
        <v>82</v>
      </c>
      <c r="N507">
        <v>506</v>
      </c>
      <c r="O507">
        <v>180</v>
      </c>
      <c r="P507">
        <v>37</v>
      </c>
      <c r="Q507">
        <v>4</v>
      </c>
      <c r="R507">
        <v>11</v>
      </c>
      <c r="S507">
        <v>6</v>
      </c>
      <c r="T507">
        <v>0.2</v>
      </c>
      <c r="U507">
        <v>190</v>
      </c>
      <c r="V507">
        <v>0.7</v>
      </c>
      <c r="W507">
        <v>0.5</v>
      </c>
      <c r="X507">
        <v>1</v>
      </c>
      <c r="Y507">
        <v>55.6</v>
      </c>
    </row>
    <row r="508" spans="1:25" hidden="1" x14ac:dyDescent="0.25">
      <c r="A508" t="s">
        <v>1965</v>
      </c>
      <c r="B508" t="s">
        <v>1966</v>
      </c>
      <c r="C508" s="1" t="str">
        <f t="shared" si="73"/>
        <v>21:0395</v>
      </c>
      <c r="D508" s="1" t="str">
        <f t="shared" si="80"/>
        <v>21:0132</v>
      </c>
      <c r="E508" t="s">
        <v>1967</v>
      </c>
      <c r="F508" t="s">
        <v>1968</v>
      </c>
      <c r="H508">
        <v>47.354878800000002</v>
      </c>
      <c r="I508">
        <v>-84.472440899999995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27</v>
      </c>
      <c r="M508" t="s">
        <v>87</v>
      </c>
      <c r="N508">
        <v>507</v>
      </c>
      <c r="O508">
        <v>116</v>
      </c>
      <c r="P508">
        <v>35</v>
      </c>
      <c r="Q508">
        <v>9</v>
      </c>
      <c r="R508">
        <v>13</v>
      </c>
      <c r="S508">
        <v>3</v>
      </c>
      <c r="T508">
        <v>0.1</v>
      </c>
      <c r="U508">
        <v>65</v>
      </c>
      <c r="V508">
        <v>0.85</v>
      </c>
      <c r="W508">
        <v>0.5</v>
      </c>
      <c r="X508">
        <v>1</v>
      </c>
      <c r="Y508">
        <v>57</v>
      </c>
    </row>
    <row r="509" spans="1:25" hidden="1" x14ac:dyDescent="0.25">
      <c r="A509" t="s">
        <v>1969</v>
      </c>
      <c r="B509" t="s">
        <v>1970</v>
      </c>
      <c r="C509" s="1" t="str">
        <f t="shared" si="73"/>
        <v>21:0395</v>
      </c>
      <c r="D509" s="1" t="str">
        <f t="shared" si="80"/>
        <v>21:0132</v>
      </c>
      <c r="E509" t="s">
        <v>1971</v>
      </c>
      <c r="F509" t="s">
        <v>1972</v>
      </c>
      <c r="H509">
        <v>47.319973900000001</v>
      </c>
      <c r="I509">
        <v>-84.442135399999998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27</v>
      </c>
      <c r="M509" t="s">
        <v>92</v>
      </c>
      <c r="N509">
        <v>508</v>
      </c>
      <c r="O509">
        <v>255</v>
      </c>
      <c r="P509">
        <v>46</v>
      </c>
      <c r="Q509">
        <v>9</v>
      </c>
      <c r="R509">
        <v>12</v>
      </c>
      <c r="S509">
        <v>10</v>
      </c>
      <c r="T509">
        <v>0.1</v>
      </c>
      <c r="U509">
        <v>330</v>
      </c>
      <c r="V509">
        <v>1.05</v>
      </c>
      <c r="W509">
        <v>0.5</v>
      </c>
      <c r="X509">
        <v>3</v>
      </c>
      <c r="Y509">
        <v>60.6</v>
      </c>
    </row>
    <row r="510" spans="1:25" hidden="1" x14ac:dyDescent="0.25">
      <c r="A510" t="s">
        <v>1973</v>
      </c>
      <c r="B510" t="s">
        <v>1974</v>
      </c>
      <c r="C510" s="1" t="str">
        <f t="shared" si="73"/>
        <v>21:0395</v>
      </c>
      <c r="D510" s="1" t="str">
        <f t="shared" si="80"/>
        <v>21:0132</v>
      </c>
      <c r="E510" t="s">
        <v>1975</v>
      </c>
      <c r="F510" t="s">
        <v>1976</v>
      </c>
      <c r="H510">
        <v>47.281250100000001</v>
      </c>
      <c r="I510">
        <v>-84.560886999999994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27</v>
      </c>
      <c r="M510" t="s">
        <v>97</v>
      </c>
      <c r="N510">
        <v>509</v>
      </c>
    </row>
    <row r="511" spans="1:25" hidden="1" x14ac:dyDescent="0.25">
      <c r="A511" t="s">
        <v>1977</v>
      </c>
      <c r="B511" t="s">
        <v>1978</v>
      </c>
      <c r="C511" s="1" t="str">
        <f t="shared" si="73"/>
        <v>21:0395</v>
      </c>
      <c r="D511" s="1" t="str">
        <f t="shared" si="80"/>
        <v>21:0132</v>
      </c>
      <c r="E511" t="s">
        <v>1979</v>
      </c>
      <c r="F511" t="s">
        <v>1980</v>
      </c>
      <c r="H511">
        <v>47.204995099999998</v>
      </c>
      <c r="I511">
        <v>-84.591204899999994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27</v>
      </c>
      <c r="M511" t="s">
        <v>107</v>
      </c>
      <c r="N511">
        <v>510</v>
      </c>
      <c r="O511">
        <v>150</v>
      </c>
      <c r="P511">
        <v>31</v>
      </c>
      <c r="Q511">
        <v>6</v>
      </c>
      <c r="R511">
        <v>10</v>
      </c>
      <c r="S511">
        <v>7</v>
      </c>
      <c r="T511">
        <v>0.1</v>
      </c>
      <c r="U511">
        <v>145</v>
      </c>
      <c r="V511">
        <v>0.9</v>
      </c>
      <c r="W511">
        <v>0.5</v>
      </c>
      <c r="X511">
        <v>1</v>
      </c>
      <c r="Y511">
        <v>42.2</v>
      </c>
    </row>
    <row r="512" spans="1:25" hidden="1" x14ac:dyDescent="0.25">
      <c r="A512" t="s">
        <v>1981</v>
      </c>
      <c r="B512" t="s">
        <v>1982</v>
      </c>
      <c r="C512" s="1" t="str">
        <f t="shared" si="73"/>
        <v>21:0395</v>
      </c>
      <c r="D512" s="1" t="str">
        <f t="shared" si="80"/>
        <v>21:0132</v>
      </c>
      <c r="E512" t="s">
        <v>1983</v>
      </c>
      <c r="F512" t="s">
        <v>1984</v>
      </c>
      <c r="H512">
        <v>47.200633600000003</v>
      </c>
      <c r="I512">
        <v>-84.648058399999996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27</v>
      </c>
      <c r="M512" t="s">
        <v>112</v>
      </c>
      <c r="N512">
        <v>511</v>
      </c>
      <c r="O512">
        <v>128</v>
      </c>
      <c r="P512">
        <v>30</v>
      </c>
      <c r="Q512">
        <v>6</v>
      </c>
      <c r="R512">
        <v>17</v>
      </c>
      <c r="S512">
        <v>9</v>
      </c>
      <c r="T512">
        <v>0.1</v>
      </c>
      <c r="U512">
        <v>205</v>
      </c>
      <c r="V512">
        <v>1.55</v>
      </c>
      <c r="W512">
        <v>0.5</v>
      </c>
      <c r="X512">
        <v>1</v>
      </c>
      <c r="Y512">
        <v>27.2</v>
      </c>
    </row>
    <row r="513" spans="1:25" hidden="1" x14ac:dyDescent="0.25">
      <c r="A513" t="s">
        <v>1985</v>
      </c>
      <c r="B513" t="s">
        <v>1986</v>
      </c>
      <c r="C513" s="1" t="str">
        <f t="shared" si="73"/>
        <v>21:0395</v>
      </c>
      <c r="D513" s="1" t="str">
        <f t="shared" si="80"/>
        <v>21:0132</v>
      </c>
      <c r="E513" t="s">
        <v>1987</v>
      </c>
      <c r="F513" t="s">
        <v>1988</v>
      </c>
      <c r="H513">
        <v>47.183578500000003</v>
      </c>
      <c r="I513">
        <v>-84.669534799999994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27</v>
      </c>
      <c r="M513" t="s">
        <v>117</v>
      </c>
      <c r="N513">
        <v>512</v>
      </c>
      <c r="O513">
        <v>116</v>
      </c>
      <c r="P513">
        <v>25</v>
      </c>
      <c r="Q513">
        <v>5</v>
      </c>
      <c r="R513">
        <v>10</v>
      </c>
      <c r="S513">
        <v>5</v>
      </c>
      <c r="T513">
        <v>0.1</v>
      </c>
      <c r="U513">
        <v>55</v>
      </c>
      <c r="V513">
        <v>0.4</v>
      </c>
      <c r="W513">
        <v>0.5</v>
      </c>
      <c r="X513">
        <v>1</v>
      </c>
      <c r="Y513">
        <v>42.2</v>
      </c>
    </row>
    <row r="514" spans="1:25" hidden="1" x14ac:dyDescent="0.25">
      <c r="A514" t="s">
        <v>1989</v>
      </c>
      <c r="B514" t="s">
        <v>1990</v>
      </c>
      <c r="C514" s="1" t="str">
        <f t="shared" ref="C514:C577" si="83">HYPERLINK("http://geochem.nrcan.gc.ca/cdogs/content/bdl/bdl210395_e.htm", "21:0395")</f>
        <v>21:0395</v>
      </c>
      <c r="D514" s="1" t="str">
        <f>HYPERLINK("http://geochem.nrcan.gc.ca/cdogs/content/svy/svy_e.htm", "")</f>
        <v/>
      </c>
      <c r="G514" s="1" t="str">
        <f>HYPERLINK("http://geochem.nrcan.gc.ca/cdogs/content/cr_/cr_00033_e.htm", "33")</f>
        <v>33</v>
      </c>
      <c r="J514" t="s">
        <v>100</v>
      </c>
      <c r="K514" t="s">
        <v>101</v>
      </c>
      <c r="L514">
        <v>27</v>
      </c>
      <c r="M514" t="s">
        <v>102</v>
      </c>
      <c r="N514">
        <v>513</v>
      </c>
      <c r="O514">
        <v>144</v>
      </c>
      <c r="P514">
        <v>20</v>
      </c>
      <c r="Q514">
        <v>28</v>
      </c>
      <c r="R514">
        <v>13</v>
      </c>
      <c r="S514">
        <v>12</v>
      </c>
      <c r="T514">
        <v>0.1</v>
      </c>
      <c r="U514">
        <v>2850</v>
      </c>
      <c r="V514">
        <v>3.45</v>
      </c>
      <c r="W514">
        <v>1</v>
      </c>
      <c r="X514">
        <v>1</v>
      </c>
      <c r="Y514">
        <v>15.2</v>
      </c>
    </row>
    <row r="515" spans="1:25" hidden="1" x14ac:dyDescent="0.25">
      <c r="A515" t="s">
        <v>1991</v>
      </c>
      <c r="B515" t="s">
        <v>1992</v>
      </c>
      <c r="C515" s="1" t="str">
        <f t="shared" si="83"/>
        <v>21:0395</v>
      </c>
      <c r="D515" s="1" t="str">
        <f t="shared" ref="D515:D520" si="84">HYPERLINK("http://geochem.nrcan.gc.ca/cdogs/content/svy/svy210132_e.htm", "21:0132")</f>
        <v>21:0132</v>
      </c>
      <c r="E515" t="s">
        <v>1993</v>
      </c>
      <c r="F515" t="s">
        <v>1994</v>
      </c>
      <c r="H515">
        <v>47.143949800000001</v>
      </c>
      <c r="I515">
        <v>-84.666163800000007</v>
      </c>
      <c r="J515" s="1" t="str">
        <f t="shared" ref="J515:J520" si="85">HYPERLINK("http://geochem.nrcan.gc.ca/cdogs/content/kwd/kwd020027_e.htm", "NGR lake sediment grab sample")</f>
        <v>NGR lake sediment grab sample</v>
      </c>
      <c r="K515" s="1" t="str">
        <f t="shared" ref="K515:K520" si="86">HYPERLINK("http://geochem.nrcan.gc.ca/cdogs/content/kwd/kwd080006_e.htm", "&lt;177 micron (NGR)")</f>
        <v>&lt;177 micron (NGR)</v>
      </c>
      <c r="L515">
        <v>27</v>
      </c>
      <c r="M515" t="s">
        <v>122</v>
      </c>
      <c r="N515">
        <v>514</v>
      </c>
      <c r="O515">
        <v>230</v>
      </c>
      <c r="P515">
        <v>33</v>
      </c>
      <c r="Q515">
        <v>8</v>
      </c>
      <c r="R515">
        <v>13</v>
      </c>
      <c r="S515">
        <v>9</v>
      </c>
      <c r="T515">
        <v>0.2</v>
      </c>
      <c r="U515">
        <v>345</v>
      </c>
      <c r="V515">
        <v>1.5</v>
      </c>
      <c r="W515">
        <v>0.5</v>
      </c>
      <c r="X515">
        <v>2</v>
      </c>
      <c r="Y515">
        <v>56.6</v>
      </c>
    </row>
    <row r="516" spans="1:25" hidden="1" x14ac:dyDescent="0.25">
      <c r="A516" t="s">
        <v>1995</v>
      </c>
      <c r="B516" t="s">
        <v>1996</v>
      </c>
      <c r="C516" s="1" t="str">
        <f t="shared" si="83"/>
        <v>21:0395</v>
      </c>
      <c r="D516" s="1" t="str">
        <f t="shared" si="84"/>
        <v>21:0132</v>
      </c>
      <c r="E516" t="s">
        <v>1997</v>
      </c>
      <c r="F516" t="s">
        <v>1998</v>
      </c>
      <c r="H516">
        <v>47.095402800000002</v>
      </c>
      <c r="I516">
        <v>-84.649179700000005</v>
      </c>
      <c r="J516" s="1" t="str">
        <f t="shared" si="85"/>
        <v>NGR lake sediment grab sample</v>
      </c>
      <c r="K516" s="1" t="str">
        <f t="shared" si="86"/>
        <v>&lt;177 micron (NGR)</v>
      </c>
      <c r="L516">
        <v>28</v>
      </c>
      <c r="M516" t="s">
        <v>29</v>
      </c>
      <c r="N516">
        <v>515</v>
      </c>
      <c r="O516">
        <v>100</v>
      </c>
      <c r="P516">
        <v>22</v>
      </c>
      <c r="Q516">
        <v>11</v>
      </c>
      <c r="R516">
        <v>9</v>
      </c>
      <c r="S516">
        <v>4</v>
      </c>
      <c r="T516">
        <v>0.1</v>
      </c>
      <c r="U516">
        <v>90</v>
      </c>
      <c r="V516">
        <v>0.4</v>
      </c>
      <c r="W516">
        <v>0.5</v>
      </c>
      <c r="X516">
        <v>1</v>
      </c>
      <c r="Y516">
        <v>36.4</v>
      </c>
    </row>
    <row r="517" spans="1:25" hidden="1" x14ac:dyDescent="0.25">
      <c r="A517" t="s">
        <v>1999</v>
      </c>
      <c r="B517" t="s">
        <v>2000</v>
      </c>
      <c r="C517" s="1" t="str">
        <f t="shared" si="83"/>
        <v>21:0395</v>
      </c>
      <c r="D517" s="1" t="str">
        <f t="shared" si="84"/>
        <v>21:0132</v>
      </c>
      <c r="E517" t="s">
        <v>2001</v>
      </c>
      <c r="F517" t="s">
        <v>2002</v>
      </c>
      <c r="H517">
        <v>47.100830600000002</v>
      </c>
      <c r="I517">
        <v>-84.643550599999998</v>
      </c>
      <c r="J517" s="1" t="str">
        <f t="shared" si="85"/>
        <v>NGR lake sediment grab sample</v>
      </c>
      <c r="K517" s="1" t="str">
        <f t="shared" si="86"/>
        <v>&lt;177 micron (NGR)</v>
      </c>
      <c r="L517">
        <v>28</v>
      </c>
      <c r="M517" t="s">
        <v>49</v>
      </c>
      <c r="N517">
        <v>516</v>
      </c>
      <c r="O517">
        <v>235</v>
      </c>
      <c r="P517">
        <v>30</v>
      </c>
      <c r="Q517">
        <v>5</v>
      </c>
      <c r="R517">
        <v>11</v>
      </c>
      <c r="S517">
        <v>9</v>
      </c>
      <c r="T517">
        <v>0.1</v>
      </c>
      <c r="U517">
        <v>650</v>
      </c>
      <c r="V517">
        <v>1.65</v>
      </c>
      <c r="W517">
        <v>0.5</v>
      </c>
      <c r="X517">
        <v>5</v>
      </c>
      <c r="Y517">
        <v>36.6</v>
      </c>
    </row>
    <row r="518" spans="1:25" hidden="1" x14ac:dyDescent="0.25">
      <c r="A518" t="s">
        <v>2003</v>
      </c>
      <c r="B518" t="s">
        <v>2004</v>
      </c>
      <c r="C518" s="1" t="str">
        <f t="shared" si="83"/>
        <v>21:0395</v>
      </c>
      <c r="D518" s="1" t="str">
        <f t="shared" si="84"/>
        <v>21:0132</v>
      </c>
      <c r="E518" t="s">
        <v>1997</v>
      </c>
      <c r="F518" t="s">
        <v>2005</v>
      </c>
      <c r="H518">
        <v>47.095402800000002</v>
      </c>
      <c r="I518">
        <v>-84.649179700000005</v>
      </c>
      <c r="J518" s="1" t="str">
        <f t="shared" si="85"/>
        <v>NGR lake sediment grab sample</v>
      </c>
      <c r="K518" s="1" t="str">
        <f t="shared" si="86"/>
        <v>&lt;177 micron (NGR)</v>
      </c>
      <c r="L518">
        <v>28</v>
      </c>
      <c r="M518" t="s">
        <v>57</v>
      </c>
      <c r="N518">
        <v>517</v>
      </c>
      <c r="O518">
        <v>98</v>
      </c>
      <c r="P518">
        <v>22</v>
      </c>
      <c r="Q518">
        <v>10</v>
      </c>
      <c r="R518">
        <v>8</v>
      </c>
      <c r="S518">
        <v>4</v>
      </c>
      <c r="T518">
        <v>0.1</v>
      </c>
      <c r="U518">
        <v>90</v>
      </c>
      <c r="V518">
        <v>0.35</v>
      </c>
      <c r="W518">
        <v>0.5</v>
      </c>
      <c r="X518">
        <v>1</v>
      </c>
      <c r="Y518">
        <v>36.6</v>
      </c>
    </row>
    <row r="519" spans="1:25" hidden="1" x14ac:dyDescent="0.25">
      <c r="A519" t="s">
        <v>2006</v>
      </c>
      <c r="B519" t="s">
        <v>2007</v>
      </c>
      <c r="C519" s="1" t="str">
        <f t="shared" si="83"/>
        <v>21:0395</v>
      </c>
      <c r="D519" s="1" t="str">
        <f t="shared" si="84"/>
        <v>21:0132</v>
      </c>
      <c r="E519" t="s">
        <v>1997</v>
      </c>
      <c r="F519" t="s">
        <v>2008</v>
      </c>
      <c r="H519">
        <v>47.095402800000002</v>
      </c>
      <c r="I519">
        <v>-84.649179700000005</v>
      </c>
      <c r="J519" s="1" t="str">
        <f t="shared" si="85"/>
        <v>NGR lake sediment grab sample</v>
      </c>
      <c r="K519" s="1" t="str">
        <f t="shared" si="86"/>
        <v>&lt;177 micron (NGR)</v>
      </c>
      <c r="L519">
        <v>28</v>
      </c>
      <c r="M519" t="s">
        <v>53</v>
      </c>
      <c r="N519">
        <v>518</v>
      </c>
      <c r="O519">
        <v>98</v>
      </c>
      <c r="P519">
        <v>23</v>
      </c>
      <c r="Q519">
        <v>6</v>
      </c>
      <c r="R519">
        <v>8</v>
      </c>
      <c r="S519">
        <v>4</v>
      </c>
      <c r="T519">
        <v>0.1</v>
      </c>
      <c r="U519">
        <v>80</v>
      </c>
      <c r="V519">
        <v>0.35</v>
      </c>
      <c r="W519">
        <v>0.5</v>
      </c>
      <c r="X519">
        <v>1</v>
      </c>
      <c r="Y519">
        <v>35.4</v>
      </c>
    </row>
    <row r="520" spans="1:25" hidden="1" x14ac:dyDescent="0.25">
      <c r="A520" t="s">
        <v>2009</v>
      </c>
      <c r="B520" t="s">
        <v>2010</v>
      </c>
      <c r="C520" s="1" t="str">
        <f t="shared" si="83"/>
        <v>21:0395</v>
      </c>
      <c r="D520" s="1" t="str">
        <f t="shared" si="84"/>
        <v>21:0132</v>
      </c>
      <c r="E520" t="s">
        <v>2011</v>
      </c>
      <c r="F520" t="s">
        <v>2012</v>
      </c>
      <c r="H520">
        <v>47.0866921</v>
      </c>
      <c r="I520">
        <v>-84.652711999999994</v>
      </c>
      <c r="J520" s="1" t="str">
        <f t="shared" si="85"/>
        <v>NGR lake sediment grab sample</v>
      </c>
      <c r="K520" s="1" t="str">
        <f t="shared" si="86"/>
        <v>&lt;177 micron (NGR)</v>
      </c>
      <c r="L520">
        <v>28</v>
      </c>
      <c r="M520" t="s">
        <v>34</v>
      </c>
      <c r="N520">
        <v>519</v>
      </c>
      <c r="O520">
        <v>142</v>
      </c>
      <c r="P520">
        <v>29</v>
      </c>
      <c r="Q520">
        <v>6</v>
      </c>
      <c r="R520">
        <v>9</v>
      </c>
      <c r="S520">
        <v>5</v>
      </c>
      <c r="T520">
        <v>0.1</v>
      </c>
      <c r="U520">
        <v>245</v>
      </c>
      <c r="V520">
        <v>0.7</v>
      </c>
      <c r="W520">
        <v>0.5</v>
      </c>
      <c r="X520">
        <v>2</v>
      </c>
      <c r="Y520">
        <v>43.2</v>
      </c>
    </row>
    <row r="521" spans="1:25" hidden="1" x14ac:dyDescent="0.25">
      <c r="A521" t="s">
        <v>2013</v>
      </c>
      <c r="B521" t="s">
        <v>2014</v>
      </c>
      <c r="C521" s="1" t="str">
        <f t="shared" si="83"/>
        <v>21:0395</v>
      </c>
      <c r="D521" s="1" t="str">
        <f>HYPERLINK("http://geochem.nrcan.gc.ca/cdogs/content/svy/svy_e.htm", "")</f>
        <v/>
      </c>
      <c r="G521" s="1" t="str">
        <f>HYPERLINK("http://geochem.nrcan.gc.ca/cdogs/content/cr_/cr_00034_e.htm", "34")</f>
        <v>34</v>
      </c>
      <c r="J521" t="s">
        <v>100</v>
      </c>
      <c r="K521" t="s">
        <v>101</v>
      </c>
      <c r="L521">
        <v>28</v>
      </c>
      <c r="M521" t="s">
        <v>102</v>
      </c>
      <c r="N521">
        <v>520</v>
      </c>
      <c r="O521">
        <v>100</v>
      </c>
      <c r="P521">
        <v>52</v>
      </c>
      <c r="Q521">
        <v>18</v>
      </c>
      <c r="R521">
        <v>21</v>
      </c>
      <c r="S521">
        <v>14</v>
      </c>
      <c r="T521">
        <v>0.1</v>
      </c>
      <c r="U521">
        <v>880</v>
      </c>
      <c r="V521">
        <v>3.3</v>
      </c>
      <c r="W521">
        <v>25</v>
      </c>
      <c r="X521">
        <v>7</v>
      </c>
      <c r="Y521">
        <v>17.8</v>
      </c>
    </row>
    <row r="522" spans="1:25" hidden="1" x14ac:dyDescent="0.25">
      <c r="A522" t="s">
        <v>2015</v>
      </c>
      <c r="B522" t="s">
        <v>2016</v>
      </c>
      <c r="C522" s="1" t="str">
        <f t="shared" si="83"/>
        <v>21:0395</v>
      </c>
      <c r="D522" s="1" t="str">
        <f t="shared" ref="D522:D542" si="87">HYPERLINK("http://geochem.nrcan.gc.ca/cdogs/content/svy/svy210132_e.htm", "21:0132")</f>
        <v>21:0132</v>
      </c>
      <c r="E522" t="s">
        <v>2017</v>
      </c>
      <c r="F522" t="s">
        <v>2018</v>
      </c>
      <c r="H522">
        <v>47.0777869</v>
      </c>
      <c r="I522">
        <v>-84.709773400000003</v>
      </c>
      <c r="J522" s="1" t="str">
        <f t="shared" ref="J522:J542" si="88">HYPERLINK("http://geochem.nrcan.gc.ca/cdogs/content/kwd/kwd020027_e.htm", "NGR lake sediment grab sample")</f>
        <v>NGR lake sediment grab sample</v>
      </c>
      <c r="K522" s="1" t="str">
        <f t="shared" ref="K522:K542" si="89">HYPERLINK("http://geochem.nrcan.gc.ca/cdogs/content/kwd/kwd080006_e.htm", "&lt;177 micron (NGR)")</f>
        <v>&lt;177 micron (NGR)</v>
      </c>
      <c r="L522">
        <v>28</v>
      </c>
      <c r="M522" t="s">
        <v>39</v>
      </c>
      <c r="N522">
        <v>521</v>
      </c>
      <c r="O522">
        <v>102</v>
      </c>
      <c r="P522">
        <v>56</v>
      </c>
      <c r="Q522">
        <v>14</v>
      </c>
      <c r="R522">
        <v>14</v>
      </c>
      <c r="S522">
        <v>4</v>
      </c>
      <c r="T522">
        <v>0.1</v>
      </c>
      <c r="U522">
        <v>100</v>
      </c>
      <c r="V522">
        <v>0.5</v>
      </c>
      <c r="W522">
        <v>0.5</v>
      </c>
      <c r="X522">
        <v>1</v>
      </c>
      <c r="Y522">
        <v>38.200000000000003</v>
      </c>
    </row>
    <row r="523" spans="1:25" hidden="1" x14ac:dyDescent="0.25">
      <c r="A523" t="s">
        <v>2019</v>
      </c>
      <c r="B523" t="s">
        <v>2020</v>
      </c>
      <c r="C523" s="1" t="str">
        <f t="shared" si="83"/>
        <v>21:0395</v>
      </c>
      <c r="D523" s="1" t="str">
        <f t="shared" si="87"/>
        <v>21:0132</v>
      </c>
      <c r="E523" t="s">
        <v>2021</v>
      </c>
      <c r="F523" t="s">
        <v>2022</v>
      </c>
      <c r="H523">
        <v>47.0535067</v>
      </c>
      <c r="I523">
        <v>-84.716514900000007</v>
      </c>
      <c r="J523" s="1" t="str">
        <f t="shared" si="88"/>
        <v>NGR lake sediment grab sample</v>
      </c>
      <c r="K523" s="1" t="str">
        <f t="shared" si="89"/>
        <v>&lt;177 micron (NGR)</v>
      </c>
      <c r="L523">
        <v>28</v>
      </c>
      <c r="M523" t="s">
        <v>44</v>
      </c>
      <c r="N523">
        <v>522</v>
      </c>
      <c r="O523">
        <v>245</v>
      </c>
      <c r="P523">
        <v>94</v>
      </c>
      <c r="Q523">
        <v>8</v>
      </c>
      <c r="R523">
        <v>16</v>
      </c>
      <c r="S523">
        <v>3</v>
      </c>
      <c r="T523">
        <v>0.1</v>
      </c>
      <c r="U523">
        <v>140</v>
      </c>
      <c r="V523">
        <v>0.65</v>
      </c>
      <c r="W523">
        <v>0.5</v>
      </c>
      <c r="X523">
        <v>9</v>
      </c>
      <c r="Y523">
        <v>69.599999999999994</v>
      </c>
    </row>
    <row r="524" spans="1:25" hidden="1" x14ac:dyDescent="0.25">
      <c r="A524" t="s">
        <v>2023</v>
      </c>
      <c r="B524" t="s">
        <v>2024</v>
      </c>
      <c r="C524" s="1" t="str">
        <f t="shared" si="83"/>
        <v>21:0395</v>
      </c>
      <c r="D524" s="1" t="str">
        <f t="shared" si="87"/>
        <v>21:0132</v>
      </c>
      <c r="E524" t="s">
        <v>2025</v>
      </c>
      <c r="F524" t="s">
        <v>2026</v>
      </c>
      <c r="H524">
        <v>47.001835800000002</v>
      </c>
      <c r="I524">
        <v>-84.754866300000003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28</v>
      </c>
      <c r="M524" t="s">
        <v>62</v>
      </c>
      <c r="N524">
        <v>523</v>
      </c>
      <c r="O524">
        <v>114</v>
      </c>
      <c r="P524">
        <v>43</v>
      </c>
      <c r="Q524">
        <v>18</v>
      </c>
      <c r="R524">
        <v>11</v>
      </c>
      <c r="S524">
        <v>4</v>
      </c>
      <c r="T524">
        <v>0.1</v>
      </c>
      <c r="U524">
        <v>115</v>
      </c>
      <c r="V524">
        <v>0.85</v>
      </c>
      <c r="W524">
        <v>0.5</v>
      </c>
      <c r="X524">
        <v>1</v>
      </c>
      <c r="Y524">
        <v>54.6</v>
      </c>
    </row>
    <row r="525" spans="1:25" hidden="1" x14ac:dyDescent="0.25">
      <c r="A525" t="s">
        <v>2027</v>
      </c>
      <c r="B525" t="s">
        <v>2028</v>
      </c>
      <c r="C525" s="1" t="str">
        <f t="shared" si="83"/>
        <v>21:0395</v>
      </c>
      <c r="D525" s="1" t="str">
        <f t="shared" si="87"/>
        <v>21:0132</v>
      </c>
      <c r="E525" t="s">
        <v>2029</v>
      </c>
      <c r="F525" t="s">
        <v>2030</v>
      </c>
      <c r="H525">
        <v>47.003336699999998</v>
      </c>
      <c r="I525">
        <v>-84.710248800000002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28</v>
      </c>
      <c r="M525" t="s">
        <v>67</v>
      </c>
      <c r="N525">
        <v>524</v>
      </c>
      <c r="O525">
        <v>230</v>
      </c>
      <c r="P525">
        <v>110</v>
      </c>
      <c r="Q525">
        <v>3</v>
      </c>
      <c r="R525">
        <v>10</v>
      </c>
      <c r="S525">
        <v>4</v>
      </c>
      <c r="T525">
        <v>0.2</v>
      </c>
      <c r="U525">
        <v>375</v>
      </c>
      <c r="V525">
        <v>1.6</v>
      </c>
      <c r="W525">
        <v>0.5</v>
      </c>
      <c r="X525">
        <v>1</v>
      </c>
      <c r="Y525">
        <v>53.6</v>
      </c>
    </row>
    <row r="526" spans="1:25" hidden="1" x14ac:dyDescent="0.25">
      <c r="A526" t="s">
        <v>2031</v>
      </c>
      <c r="B526" t="s">
        <v>2032</v>
      </c>
      <c r="C526" s="1" t="str">
        <f t="shared" si="83"/>
        <v>21:0395</v>
      </c>
      <c r="D526" s="1" t="str">
        <f t="shared" si="87"/>
        <v>21:0132</v>
      </c>
      <c r="E526" t="s">
        <v>2033</v>
      </c>
      <c r="F526" t="s">
        <v>2034</v>
      </c>
      <c r="H526">
        <v>47.0306</v>
      </c>
      <c r="I526">
        <v>-84.617874400000005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28</v>
      </c>
      <c r="M526" t="s">
        <v>72</v>
      </c>
      <c r="N526">
        <v>525</v>
      </c>
      <c r="O526">
        <v>180</v>
      </c>
      <c r="P526">
        <v>220</v>
      </c>
      <c r="Q526">
        <v>30</v>
      </c>
      <c r="R526">
        <v>16</v>
      </c>
      <c r="S526">
        <v>18</v>
      </c>
      <c r="T526">
        <v>0.1</v>
      </c>
      <c r="U526">
        <v>635</v>
      </c>
      <c r="V526">
        <v>1.5</v>
      </c>
      <c r="W526">
        <v>0.5</v>
      </c>
      <c r="X526">
        <v>29</v>
      </c>
      <c r="Y526">
        <v>29.6</v>
      </c>
    </row>
    <row r="527" spans="1:25" hidden="1" x14ac:dyDescent="0.25">
      <c r="A527" t="s">
        <v>2035</v>
      </c>
      <c r="B527" t="s">
        <v>2036</v>
      </c>
      <c r="C527" s="1" t="str">
        <f t="shared" si="83"/>
        <v>21:0395</v>
      </c>
      <c r="D527" s="1" t="str">
        <f t="shared" si="87"/>
        <v>21:0132</v>
      </c>
      <c r="E527" t="s">
        <v>2037</v>
      </c>
      <c r="F527" t="s">
        <v>2038</v>
      </c>
      <c r="H527">
        <v>47.020797199999997</v>
      </c>
      <c r="I527">
        <v>-84.650839599999998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28</v>
      </c>
      <c r="M527" t="s">
        <v>77</v>
      </c>
      <c r="N527">
        <v>526</v>
      </c>
      <c r="O527">
        <v>120</v>
      </c>
      <c r="P527">
        <v>85</v>
      </c>
      <c r="Q527">
        <v>15</v>
      </c>
      <c r="R527">
        <v>16</v>
      </c>
      <c r="S527">
        <v>6</v>
      </c>
      <c r="T527">
        <v>0.1</v>
      </c>
      <c r="U527">
        <v>60</v>
      </c>
      <c r="V527">
        <v>0.35</v>
      </c>
      <c r="W527">
        <v>0.5</v>
      </c>
      <c r="X527">
        <v>1</v>
      </c>
      <c r="Y527">
        <v>34.799999999999997</v>
      </c>
    </row>
    <row r="528" spans="1:25" hidden="1" x14ac:dyDescent="0.25">
      <c r="A528" t="s">
        <v>2039</v>
      </c>
      <c r="B528" t="s">
        <v>2040</v>
      </c>
      <c r="C528" s="1" t="str">
        <f t="shared" si="83"/>
        <v>21:0395</v>
      </c>
      <c r="D528" s="1" t="str">
        <f t="shared" si="87"/>
        <v>21:0132</v>
      </c>
      <c r="E528" t="s">
        <v>2041</v>
      </c>
      <c r="F528" t="s">
        <v>2042</v>
      </c>
      <c r="H528">
        <v>47.032499600000001</v>
      </c>
      <c r="I528">
        <v>-84.649246599999998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28</v>
      </c>
      <c r="M528" t="s">
        <v>82</v>
      </c>
      <c r="N528">
        <v>527</v>
      </c>
      <c r="O528">
        <v>144</v>
      </c>
      <c r="P528">
        <v>220</v>
      </c>
      <c r="Q528">
        <v>5</v>
      </c>
      <c r="R528">
        <v>12</v>
      </c>
      <c r="S528">
        <v>9</v>
      </c>
      <c r="T528">
        <v>0.1</v>
      </c>
      <c r="U528">
        <v>400</v>
      </c>
      <c r="V528">
        <v>1.1000000000000001</v>
      </c>
      <c r="W528">
        <v>0.5</v>
      </c>
      <c r="X528">
        <v>3</v>
      </c>
      <c r="Y528">
        <v>41.8</v>
      </c>
    </row>
    <row r="529" spans="1:25" hidden="1" x14ac:dyDescent="0.25">
      <c r="A529" t="s">
        <v>2043</v>
      </c>
      <c r="B529" t="s">
        <v>2044</v>
      </c>
      <c r="C529" s="1" t="str">
        <f t="shared" si="83"/>
        <v>21:0395</v>
      </c>
      <c r="D529" s="1" t="str">
        <f t="shared" si="87"/>
        <v>21:0132</v>
      </c>
      <c r="E529" t="s">
        <v>2045</v>
      </c>
      <c r="F529" t="s">
        <v>2046</v>
      </c>
      <c r="H529">
        <v>47.069145399999996</v>
      </c>
      <c r="I529">
        <v>-84.615787900000001</v>
      </c>
      <c r="J529" s="1" t="str">
        <f t="shared" si="88"/>
        <v>NGR lake sediment grab sample</v>
      </c>
      <c r="K529" s="1" t="str">
        <f t="shared" si="89"/>
        <v>&lt;177 micron (NGR)</v>
      </c>
      <c r="L529">
        <v>28</v>
      </c>
      <c r="M529" t="s">
        <v>87</v>
      </c>
      <c r="N529">
        <v>528</v>
      </c>
      <c r="O529">
        <v>160</v>
      </c>
      <c r="P529">
        <v>32</v>
      </c>
      <c r="Q529">
        <v>36</v>
      </c>
      <c r="R529">
        <v>12</v>
      </c>
      <c r="S529">
        <v>10</v>
      </c>
      <c r="T529">
        <v>0.1</v>
      </c>
      <c r="U529">
        <v>295</v>
      </c>
      <c r="V529">
        <v>2.0499999999999998</v>
      </c>
      <c r="W529">
        <v>1</v>
      </c>
      <c r="X529">
        <v>3</v>
      </c>
      <c r="Y529">
        <v>28.8</v>
      </c>
    </row>
    <row r="530" spans="1:25" hidden="1" x14ac:dyDescent="0.25">
      <c r="A530" t="s">
        <v>2047</v>
      </c>
      <c r="B530" t="s">
        <v>2048</v>
      </c>
      <c r="C530" s="1" t="str">
        <f t="shared" si="83"/>
        <v>21:0395</v>
      </c>
      <c r="D530" s="1" t="str">
        <f t="shared" si="87"/>
        <v>21:0132</v>
      </c>
      <c r="E530" t="s">
        <v>2049</v>
      </c>
      <c r="F530" t="s">
        <v>2050</v>
      </c>
      <c r="H530">
        <v>47.107879699999998</v>
      </c>
      <c r="I530">
        <v>-84.621056699999997</v>
      </c>
      <c r="J530" s="1" t="str">
        <f t="shared" si="88"/>
        <v>NGR lake sediment grab sample</v>
      </c>
      <c r="K530" s="1" t="str">
        <f t="shared" si="89"/>
        <v>&lt;177 micron (NGR)</v>
      </c>
      <c r="L530">
        <v>28</v>
      </c>
      <c r="M530" t="s">
        <v>92</v>
      </c>
      <c r="N530">
        <v>529</v>
      </c>
      <c r="O530">
        <v>178</v>
      </c>
      <c r="P530">
        <v>32</v>
      </c>
      <c r="Q530">
        <v>40</v>
      </c>
      <c r="R530">
        <v>11</v>
      </c>
      <c r="S530">
        <v>6</v>
      </c>
      <c r="T530">
        <v>0.1</v>
      </c>
      <c r="U530">
        <v>270</v>
      </c>
      <c r="V530">
        <v>1.25</v>
      </c>
      <c r="W530">
        <v>1</v>
      </c>
      <c r="X530">
        <v>2</v>
      </c>
      <c r="Y530">
        <v>41</v>
      </c>
    </row>
    <row r="531" spans="1:25" hidden="1" x14ac:dyDescent="0.25">
      <c r="A531" t="s">
        <v>2051</v>
      </c>
      <c r="B531" t="s">
        <v>2052</v>
      </c>
      <c r="C531" s="1" t="str">
        <f t="shared" si="83"/>
        <v>21:0395</v>
      </c>
      <c r="D531" s="1" t="str">
        <f t="shared" si="87"/>
        <v>21:0132</v>
      </c>
      <c r="E531" t="s">
        <v>2053</v>
      </c>
      <c r="F531" t="s">
        <v>2054</v>
      </c>
      <c r="H531">
        <v>47.130688999999997</v>
      </c>
      <c r="I531">
        <v>-84.604914800000003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28</v>
      </c>
      <c r="M531" t="s">
        <v>97</v>
      </c>
      <c r="N531">
        <v>530</v>
      </c>
      <c r="O531">
        <v>198</v>
      </c>
      <c r="P531">
        <v>30</v>
      </c>
      <c r="Q531">
        <v>8</v>
      </c>
      <c r="R531">
        <v>11</v>
      </c>
      <c r="S531">
        <v>6</v>
      </c>
      <c r="T531">
        <v>0.1</v>
      </c>
      <c r="U531">
        <v>90</v>
      </c>
      <c r="V531">
        <v>0.55000000000000004</v>
      </c>
      <c r="W531">
        <v>0.5</v>
      </c>
      <c r="X531">
        <v>3</v>
      </c>
      <c r="Y531">
        <v>59</v>
      </c>
    </row>
    <row r="532" spans="1:25" hidden="1" x14ac:dyDescent="0.25">
      <c r="A532" t="s">
        <v>2055</v>
      </c>
      <c r="B532" t="s">
        <v>2056</v>
      </c>
      <c r="C532" s="1" t="str">
        <f t="shared" si="83"/>
        <v>21:0395</v>
      </c>
      <c r="D532" s="1" t="str">
        <f t="shared" si="87"/>
        <v>21:0132</v>
      </c>
      <c r="E532" t="s">
        <v>2057</v>
      </c>
      <c r="F532" t="s">
        <v>2058</v>
      </c>
      <c r="H532">
        <v>47.164937700000003</v>
      </c>
      <c r="I532">
        <v>-84.619485600000004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28</v>
      </c>
      <c r="M532" t="s">
        <v>107</v>
      </c>
      <c r="N532">
        <v>531</v>
      </c>
      <c r="O532">
        <v>196</v>
      </c>
      <c r="P532">
        <v>31</v>
      </c>
      <c r="Q532">
        <v>2</v>
      </c>
      <c r="R532">
        <v>9</v>
      </c>
      <c r="S532">
        <v>5</v>
      </c>
      <c r="T532">
        <v>0.1</v>
      </c>
      <c r="U532">
        <v>85</v>
      </c>
      <c r="V532">
        <v>0.55000000000000004</v>
      </c>
      <c r="W532">
        <v>0.5</v>
      </c>
      <c r="X532">
        <v>2</v>
      </c>
      <c r="Y532">
        <v>50.6</v>
      </c>
    </row>
    <row r="533" spans="1:25" hidden="1" x14ac:dyDescent="0.25">
      <c r="A533" t="s">
        <v>2059</v>
      </c>
      <c r="B533" t="s">
        <v>2060</v>
      </c>
      <c r="C533" s="1" t="str">
        <f t="shared" si="83"/>
        <v>21:0395</v>
      </c>
      <c r="D533" s="1" t="str">
        <f t="shared" si="87"/>
        <v>21:0132</v>
      </c>
      <c r="E533" t="s">
        <v>2061</v>
      </c>
      <c r="F533" t="s">
        <v>2062</v>
      </c>
      <c r="H533">
        <v>47.172569000000003</v>
      </c>
      <c r="I533">
        <v>-84.570225100000002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28</v>
      </c>
      <c r="M533" t="s">
        <v>112</v>
      </c>
      <c r="N533">
        <v>532</v>
      </c>
      <c r="O533">
        <v>104</v>
      </c>
      <c r="P533">
        <v>26</v>
      </c>
      <c r="Q533">
        <v>5</v>
      </c>
      <c r="R533">
        <v>10</v>
      </c>
      <c r="S533">
        <v>6</v>
      </c>
      <c r="T533">
        <v>0.1</v>
      </c>
      <c r="U533">
        <v>150</v>
      </c>
      <c r="V533">
        <v>0.75</v>
      </c>
      <c r="W533">
        <v>0.5</v>
      </c>
      <c r="X533">
        <v>1</v>
      </c>
      <c r="Y533">
        <v>30.4</v>
      </c>
    </row>
    <row r="534" spans="1:25" hidden="1" x14ac:dyDescent="0.25">
      <c r="A534" t="s">
        <v>2063</v>
      </c>
      <c r="B534" t="s">
        <v>2064</v>
      </c>
      <c r="C534" s="1" t="str">
        <f t="shared" si="83"/>
        <v>21:0395</v>
      </c>
      <c r="D534" s="1" t="str">
        <f t="shared" si="87"/>
        <v>21:0132</v>
      </c>
      <c r="E534" t="s">
        <v>2065</v>
      </c>
      <c r="F534" t="s">
        <v>2066</v>
      </c>
      <c r="H534">
        <v>47.214042399999997</v>
      </c>
      <c r="I534">
        <v>-84.525104400000004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28</v>
      </c>
      <c r="M534" t="s">
        <v>117</v>
      </c>
      <c r="N534">
        <v>533</v>
      </c>
      <c r="O534">
        <v>144</v>
      </c>
      <c r="P534">
        <v>28</v>
      </c>
      <c r="Q534">
        <v>4</v>
      </c>
      <c r="R534">
        <v>21</v>
      </c>
      <c r="S534">
        <v>13</v>
      </c>
      <c r="T534">
        <v>0.1</v>
      </c>
      <c r="U534">
        <v>110</v>
      </c>
      <c r="V534">
        <v>1</v>
      </c>
      <c r="W534">
        <v>0.5</v>
      </c>
      <c r="X534">
        <v>2</v>
      </c>
      <c r="Y534">
        <v>34.4</v>
      </c>
    </row>
    <row r="535" spans="1:25" hidden="1" x14ac:dyDescent="0.25">
      <c r="A535" t="s">
        <v>2067</v>
      </c>
      <c r="B535" t="s">
        <v>2068</v>
      </c>
      <c r="C535" s="1" t="str">
        <f t="shared" si="83"/>
        <v>21:0395</v>
      </c>
      <c r="D535" s="1" t="str">
        <f t="shared" si="87"/>
        <v>21:0132</v>
      </c>
      <c r="E535" t="s">
        <v>2069</v>
      </c>
      <c r="F535" t="s">
        <v>2070</v>
      </c>
      <c r="H535">
        <v>47.883413300000001</v>
      </c>
      <c r="I535">
        <v>-84.735388900000004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28</v>
      </c>
      <c r="M535" t="s">
        <v>122</v>
      </c>
      <c r="N535">
        <v>534</v>
      </c>
      <c r="O535">
        <v>118</v>
      </c>
      <c r="P535">
        <v>49</v>
      </c>
      <c r="Q535">
        <v>5</v>
      </c>
      <c r="R535">
        <v>14</v>
      </c>
      <c r="S535">
        <v>6</v>
      </c>
      <c r="T535">
        <v>0.1</v>
      </c>
      <c r="U535">
        <v>215</v>
      </c>
      <c r="V535">
        <v>1.1000000000000001</v>
      </c>
      <c r="W535">
        <v>0.5</v>
      </c>
      <c r="X535">
        <v>1</v>
      </c>
      <c r="Y535">
        <v>31.8</v>
      </c>
    </row>
    <row r="536" spans="1:25" hidden="1" x14ac:dyDescent="0.25">
      <c r="A536" t="s">
        <v>2071</v>
      </c>
      <c r="B536" t="s">
        <v>2072</v>
      </c>
      <c r="C536" s="1" t="str">
        <f t="shared" si="83"/>
        <v>21:0395</v>
      </c>
      <c r="D536" s="1" t="str">
        <f t="shared" si="87"/>
        <v>21:0132</v>
      </c>
      <c r="E536" t="s">
        <v>2073</v>
      </c>
      <c r="F536" t="s">
        <v>2074</v>
      </c>
      <c r="H536">
        <v>47.851254599999997</v>
      </c>
      <c r="I536">
        <v>-84.666702200000003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29</v>
      </c>
      <c r="M536" t="s">
        <v>29</v>
      </c>
      <c r="N536">
        <v>535</v>
      </c>
      <c r="O536">
        <v>108</v>
      </c>
      <c r="P536">
        <v>30</v>
      </c>
      <c r="Q536">
        <v>5</v>
      </c>
      <c r="R536">
        <v>14</v>
      </c>
      <c r="S536">
        <v>4</v>
      </c>
      <c r="T536">
        <v>0.1</v>
      </c>
      <c r="U536">
        <v>55</v>
      </c>
      <c r="V536">
        <v>0.3</v>
      </c>
      <c r="W536">
        <v>0.5</v>
      </c>
      <c r="X536">
        <v>1</v>
      </c>
      <c r="Y536">
        <v>60.2</v>
      </c>
    </row>
    <row r="537" spans="1:25" hidden="1" x14ac:dyDescent="0.25">
      <c r="A537" t="s">
        <v>2075</v>
      </c>
      <c r="B537" t="s">
        <v>2076</v>
      </c>
      <c r="C537" s="1" t="str">
        <f t="shared" si="83"/>
        <v>21:0395</v>
      </c>
      <c r="D537" s="1" t="str">
        <f t="shared" si="87"/>
        <v>21:0132</v>
      </c>
      <c r="E537" t="s">
        <v>2077</v>
      </c>
      <c r="F537" t="s">
        <v>2078</v>
      </c>
      <c r="H537">
        <v>47.867304900000001</v>
      </c>
      <c r="I537">
        <v>-84.697766900000005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29</v>
      </c>
      <c r="M537" t="s">
        <v>49</v>
      </c>
      <c r="N537">
        <v>536</v>
      </c>
      <c r="O537">
        <v>136</v>
      </c>
      <c r="P537">
        <v>44</v>
      </c>
      <c r="Q537">
        <v>9</v>
      </c>
      <c r="R537">
        <v>13</v>
      </c>
      <c r="S537">
        <v>6</v>
      </c>
      <c r="T537">
        <v>0.1</v>
      </c>
      <c r="U537">
        <v>235</v>
      </c>
      <c r="V537">
        <v>1.05</v>
      </c>
      <c r="W537">
        <v>0.5</v>
      </c>
      <c r="X537">
        <v>2</v>
      </c>
      <c r="Y537">
        <v>40.6</v>
      </c>
    </row>
    <row r="538" spans="1:25" hidden="1" x14ac:dyDescent="0.25">
      <c r="A538" t="s">
        <v>2079</v>
      </c>
      <c r="B538" t="s">
        <v>2080</v>
      </c>
      <c r="C538" s="1" t="str">
        <f t="shared" si="83"/>
        <v>21:0395</v>
      </c>
      <c r="D538" s="1" t="str">
        <f t="shared" si="87"/>
        <v>21:0132</v>
      </c>
      <c r="E538" t="s">
        <v>2073</v>
      </c>
      <c r="F538" t="s">
        <v>2081</v>
      </c>
      <c r="H538">
        <v>47.851254599999997</v>
      </c>
      <c r="I538">
        <v>-84.666702200000003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29</v>
      </c>
      <c r="M538" t="s">
        <v>53</v>
      </c>
      <c r="N538">
        <v>537</v>
      </c>
      <c r="O538">
        <v>122</v>
      </c>
      <c r="P538">
        <v>34</v>
      </c>
      <c r="Q538">
        <v>2</v>
      </c>
      <c r="R538">
        <v>15</v>
      </c>
      <c r="S538">
        <v>4</v>
      </c>
      <c r="T538">
        <v>0.1</v>
      </c>
      <c r="U538">
        <v>40</v>
      </c>
      <c r="V538">
        <v>0.3</v>
      </c>
      <c r="W538">
        <v>0.5</v>
      </c>
      <c r="X538">
        <v>2</v>
      </c>
      <c r="Y538">
        <v>61.2</v>
      </c>
    </row>
    <row r="539" spans="1:25" hidden="1" x14ac:dyDescent="0.25">
      <c r="A539" t="s">
        <v>2082</v>
      </c>
      <c r="B539" t="s">
        <v>2083</v>
      </c>
      <c r="C539" s="1" t="str">
        <f t="shared" si="83"/>
        <v>21:0395</v>
      </c>
      <c r="D539" s="1" t="str">
        <f t="shared" si="87"/>
        <v>21:0132</v>
      </c>
      <c r="E539" t="s">
        <v>2073</v>
      </c>
      <c r="F539" t="s">
        <v>2084</v>
      </c>
      <c r="H539">
        <v>47.851254599999997</v>
      </c>
      <c r="I539">
        <v>-84.666702200000003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29</v>
      </c>
      <c r="M539" t="s">
        <v>57</v>
      </c>
      <c r="N539">
        <v>538</v>
      </c>
      <c r="O539">
        <v>114</v>
      </c>
      <c r="P539">
        <v>30</v>
      </c>
      <c r="Q539">
        <v>4</v>
      </c>
      <c r="R539">
        <v>15</v>
      </c>
      <c r="S539">
        <v>4</v>
      </c>
      <c r="T539">
        <v>0.1</v>
      </c>
      <c r="U539">
        <v>50</v>
      </c>
      <c r="V539">
        <v>0.35</v>
      </c>
      <c r="W539">
        <v>0.5</v>
      </c>
      <c r="X539">
        <v>1</v>
      </c>
      <c r="Y539">
        <v>59.2</v>
      </c>
    </row>
    <row r="540" spans="1:25" hidden="1" x14ac:dyDescent="0.25">
      <c r="A540" t="s">
        <v>2085</v>
      </c>
      <c r="B540" t="s">
        <v>2086</v>
      </c>
      <c r="C540" s="1" t="str">
        <f t="shared" si="83"/>
        <v>21:0395</v>
      </c>
      <c r="D540" s="1" t="str">
        <f t="shared" si="87"/>
        <v>21:0132</v>
      </c>
      <c r="E540" t="s">
        <v>2087</v>
      </c>
      <c r="F540" t="s">
        <v>2088</v>
      </c>
      <c r="H540">
        <v>47.842099500000003</v>
      </c>
      <c r="I540">
        <v>-84.623541099999997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29</v>
      </c>
      <c r="M540" t="s">
        <v>34</v>
      </c>
      <c r="N540">
        <v>539</v>
      </c>
      <c r="O540">
        <v>100</v>
      </c>
      <c r="P540">
        <v>30</v>
      </c>
      <c r="Q540">
        <v>2</v>
      </c>
      <c r="R540">
        <v>11</v>
      </c>
      <c r="S540">
        <v>8</v>
      </c>
      <c r="T540">
        <v>0.1</v>
      </c>
      <c r="U540">
        <v>315</v>
      </c>
      <c r="V540">
        <v>1.1000000000000001</v>
      </c>
      <c r="W540">
        <v>0.5</v>
      </c>
      <c r="X540">
        <v>1</v>
      </c>
      <c r="Y540">
        <v>27.6</v>
      </c>
    </row>
    <row r="541" spans="1:25" hidden="1" x14ac:dyDescent="0.25">
      <c r="A541" t="s">
        <v>2089</v>
      </c>
      <c r="B541" t="s">
        <v>2090</v>
      </c>
      <c r="C541" s="1" t="str">
        <f t="shared" si="83"/>
        <v>21:0395</v>
      </c>
      <c r="D541" s="1" t="str">
        <f t="shared" si="87"/>
        <v>21:0132</v>
      </c>
      <c r="E541" t="s">
        <v>2091</v>
      </c>
      <c r="F541" t="s">
        <v>2092</v>
      </c>
      <c r="H541">
        <v>47.858001700000003</v>
      </c>
      <c r="I541">
        <v>-84.590004899999997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29</v>
      </c>
      <c r="M541" t="s">
        <v>39</v>
      </c>
      <c r="N541">
        <v>540</v>
      </c>
      <c r="O541">
        <v>70</v>
      </c>
      <c r="P541">
        <v>38</v>
      </c>
      <c r="Q541">
        <v>3</v>
      </c>
      <c r="R541">
        <v>14</v>
      </c>
      <c r="S541">
        <v>8</v>
      </c>
      <c r="T541">
        <v>0.2</v>
      </c>
      <c r="U541">
        <v>150</v>
      </c>
      <c r="V541">
        <v>1</v>
      </c>
      <c r="W541">
        <v>0.5</v>
      </c>
      <c r="X541">
        <v>1</v>
      </c>
      <c r="Y541">
        <v>17.2</v>
      </c>
    </row>
    <row r="542" spans="1:25" hidden="1" x14ac:dyDescent="0.25">
      <c r="A542" t="s">
        <v>2093</v>
      </c>
      <c r="B542" t="s">
        <v>2094</v>
      </c>
      <c r="C542" s="1" t="str">
        <f t="shared" si="83"/>
        <v>21:0395</v>
      </c>
      <c r="D542" s="1" t="str">
        <f t="shared" si="87"/>
        <v>21:0132</v>
      </c>
      <c r="E542" t="s">
        <v>2095</v>
      </c>
      <c r="F542" t="s">
        <v>2096</v>
      </c>
      <c r="H542">
        <v>47.859614700000002</v>
      </c>
      <c r="I542">
        <v>-84.5417573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29</v>
      </c>
      <c r="M542" t="s">
        <v>44</v>
      </c>
      <c r="N542">
        <v>541</v>
      </c>
      <c r="O542">
        <v>104</v>
      </c>
      <c r="P542">
        <v>145</v>
      </c>
      <c r="Q542">
        <v>6</v>
      </c>
      <c r="R542">
        <v>18</v>
      </c>
      <c r="S542">
        <v>5</v>
      </c>
      <c r="T542">
        <v>0.3</v>
      </c>
      <c r="U542">
        <v>80</v>
      </c>
      <c r="V542">
        <v>0.6</v>
      </c>
      <c r="W542">
        <v>0.5</v>
      </c>
      <c r="X542">
        <v>2</v>
      </c>
      <c r="Y542">
        <v>52</v>
      </c>
    </row>
    <row r="543" spans="1:25" hidden="1" x14ac:dyDescent="0.25">
      <c r="A543" t="s">
        <v>2097</v>
      </c>
      <c r="B543" t="s">
        <v>2098</v>
      </c>
      <c r="C543" s="1" t="str">
        <f t="shared" si="83"/>
        <v>21:0395</v>
      </c>
      <c r="D543" s="1" t="str">
        <f>HYPERLINK("http://geochem.nrcan.gc.ca/cdogs/content/svy/svy_e.htm", "")</f>
        <v/>
      </c>
      <c r="G543" s="1" t="str">
        <f>HYPERLINK("http://geochem.nrcan.gc.ca/cdogs/content/cr_/cr_00022_e.htm", "22")</f>
        <v>22</v>
      </c>
      <c r="J543" t="s">
        <v>100</v>
      </c>
      <c r="K543" t="s">
        <v>101</v>
      </c>
      <c r="L543">
        <v>29</v>
      </c>
      <c r="M543" t="s">
        <v>102</v>
      </c>
      <c r="N543">
        <v>542</v>
      </c>
      <c r="O543">
        <v>78</v>
      </c>
      <c r="P543">
        <v>20</v>
      </c>
      <c r="Q543">
        <v>24</v>
      </c>
      <c r="R543">
        <v>8</v>
      </c>
      <c r="S543">
        <v>6</v>
      </c>
      <c r="T543">
        <v>0.1</v>
      </c>
      <c r="U543">
        <v>1050</v>
      </c>
      <c r="V543">
        <v>1.95</v>
      </c>
      <c r="W543">
        <v>9</v>
      </c>
      <c r="X543">
        <v>7</v>
      </c>
      <c r="Y543">
        <v>22</v>
      </c>
    </row>
    <row r="544" spans="1:25" hidden="1" x14ac:dyDescent="0.25">
      <c r="A544" t="s">
        <v>2099</v>
      </c>
      <c r="B544" t="s">
        <v>2100</v>
      </c>
      <c r="C544" s="1" t="str">
        <f t="shared" si="83"/>
        <v>21:0395</v>
      </c>
      <c r="D544" s="1" t="str">
        <f t="shared" ref="D544:D558" si="90">HYPERLINK("http://geochem.nrcan.gc.ca/cdogs/content/svy/svy210132_e.htm", "21:0132")</f>
        <v>21:0132</v>
      </c>
      <c r="E544" t="s">
        <v>2101</v>
      </c>
      <c r="F544" t="s">
        <v>2102</v>
      </c>
      <c r="H544">
        <v>47.858809600000001</v>
      </c>
      <c r="I544">
        <v>-84.5028085</v>
      </c>
      <c r="J544" s="1" t="str">
        <f t="shared" ref="J544:J558" si="91">HYPERLINK("http://geochem.nrcan.gc.ca/cdogs/content/kwd/kwd020027_e.htm", "NGR lake sediment grab sample")</f>
        <v>NGR lake sediment grab sample</v>
      </c>
      <c r="K544" s="1" t="str">
        <f t="shared" ref="K544:K558" si="92">HYPERLINK("http://geochem.nrcan.gc.ca/cdogs/content/kwd/kwd080006_e.htm", "&lt;177 micron (NGR)")</f>
        <v>&lt;177 micron (NGR)</v>
      </c>
      <c r="L544">
        <v>29</v>
      </c>
      <c r="M544" t="s">
        <v>62</v>
      </c>
      <c r="N544">
        <v>543</v>
      </c>
      <c r="O544">
        <v>112</v>
      </c>
      <c r="P544">
        <v>25</v>
      </c>
      <c r="Q544">
        <v>4</v>
      </c>
      <c r="R544">
        <v>10</v>
      </c>
      <c r="S544">
        <v>4</v>
      </c>
      <c r="T544">
        <v>0.1</v>
      </c>
      <c r="U544">
        <v>75</v>
      </c>
      <c r="V544">
        <v>0.3</v>
      </c>
      <c r="W544">
        <v>0.5</v>
      </c>
      <c r="X544">
        <v>1</v>
      </c>
      <c r="Y544">
        <v>59.2</v>
      </c>
    </row>
    <row r="545" spans="1:25" hidden="1" x14ac:dyDescent="0.25">
      <c r="A545" t="s">
        <v>2103</v>
      </c>
      <c r="B545" t="s">
        <v>2104</v>
      </c>
      <c r="C545" s="1" t="str">
        <f t="shared" si="83"/>
        <v>21:0395</v>
      </c>
      <c r="D545" s="1" t="str">
        <f t="shared" si="90"/>
        <v>21:0132</v>
      </c>
      <c r="E545" t="s">
        <v>2105</v>
      </c>
      <c r="F545" t="s">
        <v>2106</v>
      </c>
      <c r="H545">
        <v>47.889630500000003</v>
      </c>
      <c r="I545">
        <v>-84.474115499999996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29</v>
      </c>
      <c r="M545" t="s">
        <v>67</v>
      </c>
      <c r="N545">
        <v>544</v>
      </c>
      <c r="O545">
        <v>82</v>
      </c>
      <c r="P545">
        <v>25</v>
      </c>
      <c r="Q545">
        <v>9</v>
      </c>
      <c r="R545">
        <v>8</v>
      </c>
      <c r="S545">
        <v>5</v>
      </c>
      <c r="T545">
        <v>0.1</v>
      </c>
      <c r="U545">
        <v>80</v>
      </c>
      <c r="V545">
        <v>0.5</v>
      </c>
      <c r="W545">
        <v>0.5</v>
      </c>
      <c r="X545">
        <v>1</v>
      </c>
      <c r="Y545">
        <v>37.200000000000003</v>
      </c>
    </row>
    <row r="546" spans="1:25" hidden="1" x14ac:dyDescent="0.25">
      <c r="A546" t="s">
        <v>2107</v>
      </c>
      <c r="B546" t="s">
        <v>2108</v>
      </c>
      <c r="C546" s="1" t="str">
        <f t="shared" si="83"/>
        <v>21:0395</v>
      </c>
      <c r="D546" s="1" t="str">
        <f t="shared" si="90"/>
        <v>21:0132</v>
      </c>
      <c r="E546" t="s">
        <v>2109</v>
      </c>
      <c r="F546" t="s">
        <v>2110</v>
      </c>
      <c r="H546">
        <v>47.862114200000001</v>
      </c>
      <c r="I546">
        <v>-84.411553499999997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29</v>
      </c>
      <c r="M546" t="s">
        <v>72</v>
      </c>
      <c r="N546">
        <v>545</v>
      </c>
      <c r="O546">
        <v>124</v>
      </c>
      <c r="P546">
        <v>35</v>
      </c>
      <c r="Q546">
        <v>10</v>
      </c>
      <c r="R546">
        <v>17</v>
      </c>
      <c r="S546">
        <v>8</v>
      </c>
      <c r="T546">
        <v>0.1</v>
      </c>
      <c r="U546">
        <v>115</v>
      </c>
      <c r="V546">
        <v>0.55000000000000004</v>
      </c>
      <c r="W546">
        <v>0.5</v>
      </c>
      <c r="X546">
        <v>1</v>
      </c>
      <c r="Y546">
        <v>45.4</v>
      </c>
    </row>
    <row r="547" spans="1:25" hidden="1" x14ac:dyDescent="0.25">
      <c r="A547" t="s">
        <v>2111</v>
      </c>
      <c r="B547" t="s">
        <v>2112</v>
      </c>
      <c r="C547" s="1" t="str">
        <f t="shared" si="83"/>
        <v>21:0395</v>
      </c>
      <c r="D547" s="1" t="str">
        <f t="shared" si="90"/>
        <v>21:0132</v>
      </c>
      <c r="E547" t="s">
        <v>2113</v>
      </c>
      <c r="F547" t="s">
        <v>2114</v>
      </c>
      <c r="H547">
        <v>47.842449100000003</v>
      </c>
      <c r="I547">
        <v>-84.379679100000004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29</v>
      </c>
      <c r="M547" t="s">
        <v>77</v>
      </c>
      <c r="N547">
        <v>546</v>
      </c>
      <c r="O547">
        <v>80</v>
      </c>
      <c r="P547">
        <v>18</v>
      </c>
      <c r="Q547">
        <v>7</v>
      </c>
      <c r="R547">
        <v>9</v>
      </c>
      <c r="S547">
        <v>3</v>
      </c>
      <c r="T547">
        <v>0.1</v>
      </c>
      <c r="U547">
        <v>35</v>
      </c>
      <c r="V547">
        <v>0.2</v>
      </c>
      <c r="W547">
        <v>0.5</v>
      </c>
      <c r="X547">
        <v>1</v>
      </c>
      <c r="Y547">
        <v>49.2</v>
      </c>
    </row>
    <row r="548" spans="1:25" hidden="1" x14ac:dyDescent="0.25">
      <c r="A548" t="s">
        <v>2115</v>
      </c>
      <c r="B548" t="s">
        <v>2116</v>
      </c>
      <c r="C548" s="1" t="str">
        <f t="shared" si="83"/>
        <v>21:0395</v>
      </c>
      <c r="D548" s="1" t="str">
        <f t="shared" si="90"/>
        <v>21:0132</v>
      </c>
      <c r="E548" t="s">
        <v>2117</v>
      </c>
      <c r="F548" t="s">
        <v>2118</v>
      </c>
      <c r="H548">
        <v>47.814379600000002</v>
      </c>
      <c r="I548">
        <v>-84.397310000000004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29</v>
      </c>
      <c r="M548" t="s">
        <v>82</v>
      </c>
      <c r="N548">
        <v>547</v>
      </c>
      <c r="O548">
        <v>100</v>
      </c>
      <c r="P548">
        <v>21</v>
      </c>
      <c r="Q548">
        <v>24</v>
      </c>
      <c r="R548">
        <v>15</v>
      </c>
      <c r="S548">
        <v>7</v>
      </c>
      <c r="T548">
        <v>0.1</v>
      </c>
      <c r="U548">
        <v>100</v>
      </c>
      <c r="V548">
        <v>0.45</v>
      </c>
      <c r="W548">
        <v>0.5</v>
      </c>
      <c r="X548">
        <v>2</v>
      </c>
      <c r="Y548">
        <v>49.8</v>
      </c>
    </row>
    <row r="549" spans="1:25" hidden="1" x14ac:dyDescent="0.25">
      <c r="A549" t="s">
        <v>2119</v>
      </c>
      <c r="B549" t="s">
        <v>2120</v>
      </c>
      <c r="C549" s="1" t="str">
        <f t="shared" si="83"/>
        <v>21:0395</v>
      </c>
      <c r="D549" s="1" t="str">
        <f t="shared" si="90"/>
        <v>21:0132</v>
      </c>
      <c r="E549" t="s">
        <v>2121</v>
      </c>
      <c r="F549" t="s">
        <v>2122</v>
      </c>
      <c r="H549">
        <v>47.779509300000001</v>
      </c>
      <c r="I549">
        <v>-84.381043199999993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29</v>
      </c>
      <c r="M549" t="s">
        <v>87</v>
      </c>
      <c r="N549">
        <v>548</v>
      </c>
      <c r="O549">
        <v>90</v>
      </c>
      <c r="P549">
        <v>21</v>
      </c>
      <c r="Q549">
        <v>6</v>
      </c>
      <c r="R549">
        <v>14</v>
      </c>
      <c r="S549">
        <v>5</v>
      </c>
      <c r="T549">
        <v>0.1</v>
      </c>
      <c r="U549">
        <v>60</v>
      </c>
      <c r="V549">
        <v>0.45</v>
      </c>
      <c r="W549">
        <v>0.5</v>
      </c>
      <c r="X549">
        <v>1</v>
      </c>
      <c r="Y549">
        <v>32.4</v>
      </c>
    </row>
    <row r="550" spans="1:25" hidden="1" x14ac:dyDescent="0.25">
      <c r="A550" t="s">
        <v>2123</v>
      </c>
      <c r="B550" t="s">
        <v>2124</v>
      </c>
      <c r="C550" s="1" t="str">
        <f t="shared" si="83"/>
        <v>21:0395</v>
      </c>
      <c r="D550" s="1" t="str">
        <f t="shared" si="90"/>
        <v>21:0132</v>
      </c>
      <c r="E550" t="s">
        <v>2125</v>
      </c>
      <c r="F550" t="s">
        <v>2126</v>
      </c>
      <c r="H550">
        <v>47.748377300000001</v>
      </c>
      <c r="I550">
        <v>-84.386288699999994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29</v>
      </c>
      <c r="M550" t="s">
        <v>92</v>
      </c>
      <c r="N550">
        <v>549</v>
      </c>
      <c r="O550">
        <v>90</v>
      </c>
      <c r="P550">
        <v>23</v>
      </c>
      <c r="Q550">
        <v>2</v>
      </c>
      <c r="R550">
        <v>9</v>
      </c>
      <c r="S550">
        <v>5</v>
      </c>
      <c r="T550">
        <v>0.1</v>
      </c>
      <c r="U550">
        <v>95</v>
      </c>
      <c r="V550">
        <v>0.6</v>
      </c>
      <c r="W550">
        <v>0.5</v>
      </c>
      <c r="X550">
        <v>1</v>
      </c>
      <c r="Y550">
        <v>35</v>
      </c>
    </row>
    <row r="551" spans="1:25" hidden="1" x14ac:dyDescent="0.25">
      <c r="A551" t="s">
        <v>2127</v>
      </c>
      <c r="B551" t="s">
        <v>2128</v>
      </c>
      <c r="C551" s="1" t="str">
        <f t="shared" si="83"/>
        <v>21:0395</v>
      </c>
      <c r="D551" s="1" t="str">
        <f t="shared" si="90"/>
        <v>21:0132</v>
      </c>
      <c r="E551" t="s">
        <v>2129</v>
      </c>
      <c r="F551" t="s">
        <v>2130</v>
      </c>
      <c r="H551">
        <v>47.718646800000002</v>
      </c>
      <c r="I551">
        <v>-84.383950100000007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29</v>
      </c>
      <c r="M551" t="s">
        <v>97</v>
      </c>
      <c r="N551">
        <v>550</v>
      </c>
      <c r="O551">
        <v>116</v>
      </c>
      <c r="P551">
        <v>59</v>
      </c>
      <c r="Q551">
        <v>5</v>
      </c>
      <c r="R551">
        <v>10</v>
      </c>
      <c r="S551">
        <v>5</v>
      </c>
      <c r="T551">
        <v>0.1</v>
      </c>
      <c r="U551">
        <v>95</v>
      </c>
      <c r="V551">
        <v>0.9</v>
      </c>
      <c r="W551">
        <v>0.5</v>
      </c>
      <c r="X551">
        <v>2</v>
      </c>
      <c r="Y551">
        <v>50</v>
      </c>
    </row>
    <row r="552" spans="1:25" hidden="1" x14ac:dyDescent="0.25">
      <c r="A552" t="s">
        <v>2131</v>
      </c>
      <c r="B552" t="s">
        <v>2132</v>
      </c>
      <c r="C552" s="1" t="str">
        <f t="shared" si="83"/>
        <v>21:0395</v>
      </c>
      <c r="D552" s="1" t="str">
        <f t="shared" si="90"/>
        <v>21:0132</v>
      </c>
      <c r="E552" t="s">
        <v>2133</v>
      </c>
      <c r="F552" t="s">
        <v>2134</v>
      </c>
      <c r="H552">
        <v>47.696302099999997</v>
      </c>
      <c r="I552">
        <v>-84.340471500000007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29</v>
      </c>
      <c r="M552" t="s">
        <v>107</v>
      </c>
      <c r="N552">
        <v>551</v>
      </c>
      <c r="O552">
        <v>128</v>
      </c>
      <c r="P552">
        <v>28</v>
      </c>
      <c r="Q552">
        <v>12</v>
      </c>
      <c r="R552">
        <v>15</v>
      </c>
      <c r="S552">
        <v>9</v>
      </c>
      <c r="T552">
        <v>0.1</v>
      </c>
      <c r="U552">
        <v>190</v>
      </c>
      <c r="V552">
        <v>1</v>
      </c>
      <c r="W552">
        <v>0.5</v>
      </c>
      <c r="X552">
        <v>1</v>
      </c>
      <c r="Y552">
        <v>39.200000000000003</v>
      </c>
    </row>
    <row r="553" spans="1:25" hidden="1" x14ac:dyDescent="0.25">
      <c r="A553" t="s">
        <v>2135</v>
      </c>
      <c r="B553" t="s">
        <v>2136</v>
      </c>
      <c r="C553" s="1" t="str">
        <f t="shared" si="83"/>
        <v>21:0395</v>
      </c>
      <c r="D553" s="1" t="str">
        <f t="shared" si="90"/>
        <v>21:0132</v>
      </c>
      <c r="E553" t="s">
        <v>2137</v>
      </c>
      <c r="F553" t="s">
        <v>2138</v>
      </c>
      <c r="H553">
        <v>47.666465000000002</v>
      </c>
      <c r="I553">
        <v>-84.348729000000006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29</v>
      </c>
      <c r="M553" t="s">
        <v>112</v>
      </c>
      <c r="N553">
        <v>552</v>
      </c>
      <c r="O553">
        <v>134</v>
      </c>
      <c r="P553">
        <v>27</v>
      </c>
      <c r="Q553">
        <v>4</v>
      </c>
      <c r="R553">
        <v>16</v>
      </c>
      <c r="S553">
        <v>8</v>
      </c>
      <c r="T553">
        <v>0.1</v>
      </c>
      <c r="U553">
        <v>85</v>
      </c>
      <c r="V553">
        <v>0.5</v>
      </c>
      <c r="W553">
        <v>0.5</v>
      </c>
      <c r="X553">
        <v>2</v>
      </c>
      <c r="Y553">
        <v>36.4</v>
      </c>
    </row>
    <row r="554" spans="1:25" hidden="1" x14ac:dyDescent="0.25">
      <c r="A554" t="s">
        <v>2139</v>
      </c>
      <c r="B554" t="s">
        <v>2140</v>
      </c>
      <c r="C554" s="1" t="str">
        <f t="shared" si="83"/>
        <v>21:0395</v>
      </c>
      <c r="D554" s="1" t="str">
        <f t="shared" si="90"/>
        <v>21:0132</v>
      </c>
      <c r="E554" t="s">
        <v>2141</v>
      </c>
      <c r="F554" t="s">
        <v>2142</v>
      </c>
      <c r="H554">
        <v>47.747302900000001</v>
      </c>
      <c r="I554">
        <v>-84.325251600000001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29</v>
      </c>
      <c r="M554" t="s">
        <v>117</v>
      </c>
      <c r="N554">
        <v>553</v>
      </c>
      <c r="O554">
        <v>70</v>
      </c>
      <c r="P554">
        <v>19</v>
      </c>
      <c r="Q554">
        <v>6</v>
      </c>
      <c r="R554">
        <v>8</v>
      </c>
      <c r="S554">
        <v>4</v>
      </c>
      <c r="T554">
        <v>0.1</v>
      </c>
      <c r="U554">
        <v>80</v>
      </c>
      <c r="V554">
        <v>0.35</v>
      </c>
      <c r="W554">
        <v>0.5</v>
      </c>
      <c r="X554">
        <v>1</v>
      </c>
      <c r="Y554">
        <v>36.6</v>
      </c>
    </row>
    <row r="555" spans="1:25" hidden="1" x14ac:dyDescent="0.25">
      <c r="A555" t="s">
        <v>2143</v>
      </c>
      <c r="B555" t="s">
        <v>2144</v>
      </c>
      <c r="C555" s="1" t="str">
        <f t="shared" si="83"/>
        <v>21:0395</v>
      </c>
      <c r="D555" s="1" t="str">
        <f t="shared" si="90"/>
        <v>21:0132</v>
      </c>
      <c r="E555" t="s">
        <v>2145</v>
      </c>
      <c r="F555" t="s">
        <v>2146</v>
      </c>
      <c r="H555">
        <v>47.765410000000003</v>
      </c>
      <c r="I555">
        <v>-84.325337099999999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29</v>
      </c>
      <c r="M555" t="s">
        <v>122</v>
      </c>
      <c r="N555">
        <v>554</v>
      </c>
      <c r="O555">
        <v>94</v>
      </c>
      <c r="P555">
        <v>23</v>
      </c>
      <c r="Q555">
        <v>6</v>
      </c>
      <c r="R555">
        <v>11</v>
      </c>
      <c r="S555">
        <v>5</v>
      </c>
      <c r="T555">
        <v>0.1</v>
      </c>
      <c r="U555">
        <v>100</v>
      </c>
      <c r="V555">
        <v>0.65</v>
      </c>
      <c r="W555">
        <v>0.5</v>
      </c>
      <c r="X555">
        <v>1</v>
      </c>
      <c r="Y555">
        <v>34.200000000000003</v>
      </c>
    </row>
    <row r="556" spans="1:25" hidden="1" x14ac:dyDescent="0.25">
      <c r="A556" t="s">
        <v>2147</v>
      </c>
      <c r="B556" t="s">
        <v>2148</v>
      </c>
      <c r="C556" s="1" t="str">
        <f t="shared" si="83"/>
        <v>21:0395</v>
      </c>
      <c r="D556" s="1" t="str">
        <f t="shared" si="90"/>
        <v>21:0132</v>
      </c>
      <c r="E556" t="s">
        <v>2149</v>
      </c>
      <c r="F556" t="s">
        <v>2150</v>
      </c>
      <c r="H556">
        <v>47.789381200000001</v>
      </c>
      <c r="I556">
        <v>-84.300339399999999</v>
      </c>
      <c r="J556" s="1" t="str">
        <f t="shared" si="91"/>
        <v>NGR lake sediment grab sample</v>
      </c>
      <c r="K556" s="1" t="str">
        <f t="shared" si="92"/>
        <v>&lt;177 micron (NGR)</v>
      </c>
      <c r="L556">
        <v>30</v>
      </c>
      <c r="M556" t="s">
        <v>29</v>
      </c>
      <c r="N556">
        <v>555</v>
      </c>
      <c r="O556">
        <v>110</v>
      </c>
      <c r="P556">
        <v>22</v>
      </c>
      <c r="Q556">
        <v>4</v>
      </c>
      <c r="R556">
        <v>11</v>
      </c>
      <c r="S556">
        <v>17</v>
      </c>
      <c r="T556">
        <v>0.1</v>
      </c>
      <c r="U556">
        <v>1200</v>
      </c>
      <c r="V556">
        <v>2.5</v>
      </c>
      <c r="W556">
        <v>0.5</v>
      </c>
      <c r="X556">
        <v>2</v>
      </c>
      <c r="Y556">
        <v>29</v>
      </c>
    </row>
    <row r="557" spans="1:25" hidden="1" x14ac:dyDescent="0.25">
      <c r="A557" t="s">
        <v>2151</v>
      </c>
      <c r="B557" t="s">
        <v>2152</v>
      </c>
      <c r="C557" s="1" t="str">
        <f t="shared" si="83"/>
        <v>21:0395</v>
      </c>
      <c r="D557" s="1" t="str">
        <f t="shared" si="90"/>
        <v>21:0132</v>
      </c>
      <c r="E557" t="s">
        <v>2153</v>
      </c>
      <c r="F557" t="s">
        <v>2154</v>
      </c>
      <c r="H557">
        <v>47.821277700000003</v>
      </c>
      <c r="I557">
        <v>-84.334451200000004</v>
      </c>
      <c r="J557" s="1" t="str">
        <f t="shared" si="91"/>
        <v>NGR lake sediment grab sample</v>
      </c>
      <c r="K557" s="1" t="str">
        <f t="shared" si="92"/>
        <v>&lt;177 micron (NGR)</v>
      </c>
      <c r="L557">
        <v>30</v>
      </c>
      <c r="M557" t="s">
        <v>34</v>
      </c>
      <c r="N557">
        <v>556</v>
      </c>
      <c r="O557">
        <v>106</v>
      </c>
      <c r="P557">
        <v>17</v>
      </c>
      <c r="Q557">
        <v>10</v>
      </c>
      <c r="R557">
        <v>14</v>
      </c>
      <c r="S557">
        <v>6</v>
      </c>
      <c r="T557">
        <v>0.1</v>
      </c>
      <c r="U557">
        <v>80</v>
      </c>
      <c r="V557">
        <v>0.7</v>
      </c>
      <c r="W557">
        <v>0.5</v>
      </c>
      <c r="X557">
        <v>1</v>
      </c>
      <c r="Y557">
        <v>54.6</v>
      </c>
    </row>
    <row r="558" spans="1:25" hidden="1" x14ac:dyDescent="0.25">
      <c r="A558" t="s">
        <v>2155</v>
      </c>
      <c r="B558" t="s">
        <v>2156</v>
      </c>
      <c r="C558" s="1" t="str">
        <f t="shared" si="83"/>
        <v>21:0395</v>
      </c>
      <c r="D558" s="1" t="str">
        <f t="shared" si="90"/>
        <v>21:0132</v>
      </c>
      <c r="E558" t="s">
        <v>2157</v>
      </c>
      <c r="F558" t="s">
        <v>2158</v>
      </c>
      <c r="H558">
        <v>47.847918200000002</v>
      </c>
      <c r="I558">
        <v>-84.354500099999996</v>
      </c>
      <c r="J558" s="1" t="str">
        <f t="shared" si="91"/>
        <v>NGR lake sediment grab sample</v>
      </c>
      <c r="K558" s="1" t="str">
        <f t="shared" si="92"/>
        <v>&lt;177 micron (NGR)</v>
      </c>
      <c r="L558">
        <v>30</v>
      </c>
      <c r="M558" t="s">
        <v>39</v>
      </c>
      <c r="N558">
        <v>557</v>
      </c>
      <c r="O558">
        <v>114</v>
      </c>
      <c r="P558">
        <v>17</v>
      </c>
      <c r="Q558">
        <v>7</v>
      </c>
      <c r="R558">
        <v>14</v>
      </c>
      <c r="S558">
        <v>6</v>
      </c>
      <c r="T558">
        <v>0.1</v>
      </c>
      <c r="U558">
        <v>50</v>
      </c>
      <c r="V558">
        <v>0.3</v>
      </c>
      <c r="W558">
        <v>0.5</v>
      </c>
      <c r="X558">
        <v>1</v>
      </c>
      <c r="Y558">
        <v>50</v>
      </c>
    </row>
    <row r="559" spans="1:25" hidden="1" x14ac:dyDescent="0.25">
      <c r="A559" t="s">
        <v>2159</v>
      </c>
      <c r="B559" t="s">
        <v>2160</v>
      </c>
      <c r="C559" s="1" t="str">
        <f t="shared" si="83"/>
        <v>21:0395</v>
      </c>
      <c r="D559" s="1" t="str">
        <f>HYPERLINK("http://geochem.nrcan.gc.ca/cdogs/content/svy/svy_e.htm", "")</f>
        <v/>
      </c>
      <c r="G559" s="1" t="str">
        <f>HYPERLINK("http://geochem.nrcan.gc.ca/cdogs/content/cr_/cr_00033_e.htm", "33")</f>
        <v>33</v>
      </c>
      <c r="J559" t="s">
        <v>100</v>
      </c>
      <c r="K559" t="s">
        <v>101</v>
      </c>
      <c r="L559">
        <v>30</v>
      </c>
      <c r="M559" t="s">
        <v>102</v>
      </c>
      <c r="N559">
        <v>558</v>
      </c>
      <c r="O559">
        <v>144</v>
      </c>
      <c r="P559">
        <v>19</v>
      </c>
      <c r="Q559">
        <v>27</v>
      </c>
      <c r="R559">
        <v>12</v>
      </c>
      <c r="S559">
        <v>12</v>
      </c>
      <c r="T559">
        <v>0.2</v>
      </c>
      <c r="U559">
        <v>2850</v>
      </c>
      <c r="V559">
        <v>3.75</v>
      </c>
      <c r="W559">
        <v>2</v>
      </c>
      <c r="X559">
        <v>1</v>
      </c>
      <c r="Y559">
        <v>15.4</v>
      </c>
    </row>
    <row r="560" spans="1:25" hidden="1" x14ac:dyDescent="0.25">
      <c r="A560" t="s">
        <v>2161</v>
      </c>
      <c r="B560" t="s">
        <v>2162</v>
      </c>
      <c r="C560" s="1" t="str">
        <f t="shared" si="83"/>
        <v>21:0395</v>
      </c>
      <c r="D560" s="1" t="str">
        <f t="shared" ref="D560:D583" si="93">HYPERLINK("http://geochem.nrcan.gc.ca/cdogs/content/svy/svy210132_e.htm", "21:0132")</f>
        <v>21:0132</v>
      </c>
      <c r="E560" t="s">
        <v>2163</v>
      </c>
      <c r="F560" t="s">
        <v>2164</v>
      </c>
      <c r="H560">
        <v>47.851098100000002</v>
      </c>
      <c r="I560">
        <v>-84.275064599999993</v>
      </c>
      <c r="J560" s="1" t="str">
        <f t="shared" ref="J560:J583" si="94">HYPERLINK("http://geochem.nrcan.gc.ca/cdogs/content/kwd/kwd020027_e.htm", "NGR lake sediment grab sample")</f>
        <v>NGR lake sediment grab sample</v>
      </c>
      <c r="K560" s="1" t="str">
        <f t="shared" ref="K560:K583" si="95">HYPERLINK("http://geochem.nrcan.gc.ca/cdogs/content/kwd/kwd080006_e.htm", "&lt;177 micron (NGR)")</f>
        <v>&lt;177 micron (NGR)</v>
      </c>
      <c r="L560">
        <v>30</v>
      </c>
      <c r="M560" t="s">
        <v>44</v>
      </c>
      <c r="N560">
        <v>559</v>
      </c>
      <c r="O560">
        <v>98</v>
      </c>
      <c r="P560">
        <v>21</v>
      </c>
      <c r="Q560">
        <v>4</v>
      </c>
      <c r="R560">
        <v>10</v>
      </c>
      <c r="S560">
        <v>5</v>
      </c>
      <c r="T560">
        <v>0.2</v>
      </c>
      <c r="U560">
        <v>100</v>
      </c>
      <c r="V560">
        <v>0.95</v>
      </c>
      <c r="W560">
        <v>0.5</v>
      </c>
      <c r="X560">
        <v>1</v>
      </c>
      <c r="Y560">
        <v>41.6</v>
      </c>
    </row>
    <row r="561" spans="1:25" hidden="1" x14ac:dyDescent="0.25">
      <c r="A561" t="s">
        <v>2165</v>
      </c>
      <c r="B561" t="s">
        <v>2166</v>
      </c>
      <c r="C561" s="1" t="str">
        <f t="shared" si="83"/>
        <v>21:0395</v>
      </c>
      <c r="D561" s="1" t="str">
        <f t="shared" si="93"/>
        <v>21:0132</v>
      </c>
      <c r="E561" t="s">
        <v>2167</v>
      </c>
      <c r="F561" t="s">
        <v>2168</v>
      </c>
      <c r="H561">
        <v>47.808599999999998</v>
      </c>
      <c r="I561">
        <v>-84.288429899999997</v>
      </c>
      <c r="J561" s="1" t="str">
        <f t="shared" si="94"/>
        <v>NGR lake sediment grab sample</v>
      </c>
      <c r="K561" s="1" t="str">
        <f t="shared" si="95"/>
        <v>&lt;177 micron (NGR)</v>
      </c>
      <c r="L561">
        <v>30</v>
      </c>
      <c r="M561" t="s">
        <v>49</v>
      </c>
      <c r="N561">
        <v>560</v>
      </c>
      <c r="O561">
        <v>120</v>
      </c>
      <c r="P561">
        <v>18</v>
      </c>
      <c r="Q561">
        <v>8</v>
      </c>
      <c r="R561">
        <v>12</v>
      </c>
      <c r="S561">
        <v>16</v>
      </c>
      <c r="T561">
        <v>0.1</v>
      </c>
      <c r="U561">
        <v>850</v>
      </c>
      <c r="V561">
        <v>2.5</v>
      </c>
      <c r="W561">
        <v>1</v>
      </c>
      <c r="X561">
        <v>1</v>
      </c>
      <c r="Y561">
        <v>28.6</v>
      </c>
    </row>
    <row r="562" spans="1:25" hidden="1" x14ac:dyDescent="0.25">
      <c r="A562" t="s">
        <v>2169</v>
      </c>
      <c r="B562" t="s">
        <v>2170</v>
      </c>
      <c r="C562" s="1" t="str">
        <f t="shared" si="83"/>
        <v>21:0395</v>
      </c>
      <c r="D562" s="1" t="str">
        <f t="shared" si="93"/>
        <v>21:0132</v>
      </c>
      <c r="E562" t="s">
        <v>2149</v>
      </c>
      <c r="F562" t="s">
        <v>2171</v>
      </c>
      <c r="H562">
        <v>47.789381200000001</v>
      </c>
      <c r="I562">
        <v>-84.300339399999999</v>
      </c>
      <c r="J562" s="1" t="str">
        <f t="shared" si="94"/>
        <v>NGR lake sediment grab sample</v>
      </c>
      <c r="K562" s="1" t="str">
        <f t="shared" si="95"/>
        <v>&lt;177 micron (NGR)</v>
      </c>
      <c r="L562">
        <v>30</v>
      </c>
      <c r="M562" t="s">
        <v>53</v>
      </c>
      <c r="N562">
        <v>561</v>
      </c>
      <c r="O562">
        <v>102</v>
      </c>
      <c r="P562">
        <v>22</v>
      </c>
      <c r="Q562">
        <v>5</v>
      </c>
      <c r="R562">
        <v>10</v>
      </c>
      <c r="S562">
        <v>16</v>
      </c>
      <c r="T562">
        <v>0.1</v>
      </c>
      <c r="U562">
        <v>820</v>
      </c>
      <c r="V562">
        <v>2.5</v>
      </c>
      <c r="W562">
        <v>0.5</v>
      </c>
      <c r="X562">
        <v>1</v>
      </c>
      <c r="Y562">
        <v>34.4</v>
      </c>
    </row>
    <row r="563" spans="1:25" hidden="1" x14ac:dyDescent="0.25">
      <c r="A563" t="s">
        <v>2172</v>
      </c>
      <c r="B563" t="s">
        <v>2173</v>
      </c>
      <c r="C563" s="1" t="str">
        <f t="shared" si="83"/>
        <v>21:0395</v>
      </c>
      <c r="D563" s="1" t="str">
        <f t="shared" si="93"/>
        <v>21:0132</v>
      </c>
      <c r="E563" t="s">
        <v>2149</v>
      </c>
      <c r="F563" t="s">
        <v>2174</v>
      </c>
      <c r="H563">
        <v>47.789381200000001</v>
      </c>
      <c r="I563">
        <v>-84.300339399999999</v>
      </c>
      <c r="J563" s="1" t="str">
        <f t="shared" si="94"/>
        <v>NGR lake sediment grab sample</v>
      </c>
      <c r="K563" s="1" t="str">
        <f t="shared" si="95"/>
        <v>&lt;177 micron (NGR)</v>
      </c>
      <c r="L563">
        <v>30</v>
      </c>
      <c r="M563" t="s">
        <v>57</v>
      </c>
      <c r="N563">
        <v>562</v>
      </c>
      <c r="O563">
        <v>104</v>
      </c>
      <c r="P563">
        <v>22</v>
      </c>
      <c r="Q563">
        <v>4</v>
      </c>
      <c r="R563">
        <v>10</v>
      </c>
      <c r="S563">
        <v>18</v>
      </c>
      <c r="T563">
        <v>0.1</v>
      </c>
      <c r="U563">
        <v>1150</v>
      </c>
      <c r="V563">
        <v>2.5499999999999998</v>
      </c>
      <c r="W563">
        <v>0.5</v>
      </c>
      <c r="X563">
        <v>1</v>
      </c>
      <c r="Y563">
        <v>30.4</v>
      </c>
    </row>
    <row r="564" spans="1:25" hidden="1" x14ac:dyDescent="0.25">
      <c r="A564" t="s">
        <v>2175</v>
      </c>
      <c r="B564" t="s">
        <v>2176</v>
      </c>
      <c r="C564" s="1" t="str">
        <f t="shared" si="83"/>
        <v>21:0395</v>
      </c>
      <c r="D564" s="1" t="str">
        <f t="shared" si="93"/>
        <v>21:0132</v>
      </c>
      <c r="E564" t="s">
        <v>2177</v>
      </c>
      <c r="F564" t="s">
        <v>2178</v>
      </c>
      <c r="H564">
        <v>47.777292199999998</v>
      </c>
      <c r="I564">
        <v>-84.284158899999994</v>
      </c>
      <c r="J564" s="1" t="str">
        <f t="shared" si="94"/>
        <v>NGR lake sediment grab sample</v>
      </c>
      <c r="K564" s="1" t="str">
        <f t="shared" si="95"/>
        <v>&lt;177 micron (NGR)</v>
      </c>
      <c r="L564">
        <v>30</v>
      </c>
      <c r="M564" t="s">
        <v>62</v>
      </c>
      <c r="N564">
        <v>563</v>
      </c>
      <c r="O564">
        <v>60</v>
      </c>
      <c r="P564">
        <v>22</v>
      </c>
      <c r="Q564">
        <v>3</v>
      </c>
      <c r="R564">
        <v>9</v>
      </c>
      <c r="S564">
        <v>5</v>
      </c>
      <c r="T564">
        <v>0.1</v>
      </c>
      <c r="U564">
        <v>80</v>
      </c>
      <c r="V564">
        <v>0.5</v>
      </c>
      <c r="W564">
        <v>0.5</v>
      </c>
      <c r="X564">
        <v>1</v>
      </c>
      <c r="Y564">
        <v>27</v>
      </c>
    </row>
    <row r="565" spans="1:25" hidden="1" x14ac:dyDescent="0.25">
      <c r="A565" t="s">
        <v>2179</v>
      </c>
      <c r="B565" t="s">
        <v>2180</v>
      </c>
      <c r="C565" s="1" t="str">
        <f t="shared" si="83"/>
        <v>21:0395</v>
      </c>
      <c r="D565" s="1" t="str">
        <f t="shared" si="93"/>
        <v>21:0132</v>
      </c>
      <c r="E565" t="s">
        <v>2181</v>
      </c>
      <c r="F565" t="s">
        <v>2182</v>
      </c>
      <c r="H565">
        <v>47.795965000000002</v>
      </c>
      <c r="I565">
        <v>-84.2607371</v>
      </c>
      <c r="J565" s="1" t="str">
        <f t="shared" si="94"/>
        <v>NGR lake sediment grab sample</v>
      </c>
      <c r="K565" s="1" t="str">
        <f t="shared" si="95"/>
        <v>&lt;177 micron (NGR)</v>
      </c>
      <c r="L565">
        <v>30</v>
      </c>
      <c r="M565" t="s">
        <v>67</v>
      </c>
      <c r="N565">
        <v>564</v>
      </c>
      <c r="O565">
        <v>90</v>
      </c>
      <c r="P565">
        <v>27</v>
      </c>
      <c r="Q565">
        <v>2</v>
      </c>
      <c r="R565">
        <v>13</v>
      </c>
      <c r="S565">
        <v>7</v>
      </c>
      <c r="T565">
        <v>0.1</v>
      </c>
      <c r="U565">
        <v>85</v>
      </c>
      <c r="V565">
        <v>0.55000000000000004</v>
      </c>
      <c r="W565">
        <v>0.5</v>
      </c>
      <c r="X565">
        <v>1</v>
      </c>
      <c r="Y565">
        <v>36</v>
      </c>
    </row>
    <row r="566" spans="1:25" hidden="1" x14ac:dyDescent="0.25">
      <c r="A566" t="s">
        <v>2183</v>
      </c>
      <c r="B566" t="s">
        <v>2184</v>
      </c>
      <c r="C566" s="1" t="str">
        <f t="shared" si="83"/>
        <v>21:0395</v>
      </c>
      <c r="D566" s="1" t="str">
        <f t="shared" si="93"/>
        <v>21:0132</v>
      </c>
      <c r="E566" t="s">
        <v>2185</v>
      </c>
      <c r="F566" t="s">
        <v>2186</v>
      </c>
      <c r="H566">
        <v>47.7803641</v>
      </c>
      <c r="I566">
        <v>-84.251437899999999</v>
      </c>
      <c r="J566" s="1" t="str">
        <f t="shared" si="94"/>
        <v>NGR lake sediment grab sample</v>
      </c>
      <c r="K566" s="1" t="str">
        <f t="shared" si="95"/>
        <v>&lt;177 micron (NGR)</v>
      </c>
      <c r="L566">
        <v>30</v>
      </c>
      <c r="M566" t="s">
        <v>72</v>
      </c>
      <c r="N566">
        <v>565</v>
      </c>
      <c r="O566">
        <v>92</v>
      </c>
      <c r="P566">
        <v>24</v>
      </c>
      <c r="Q566">
        <v>13</v>
      </c>
      <c r="R566">
        <v>11</v>
      </c>
      <c r="S566">
        <v>8</v>
      </c>
      <c r="T566">
        <v>0.1</v>
      </c>
      <c r="U566">
        <v>155</v>
      </c>
      <c r="V566">
        <v>0.85</v>
      </c>
      <c r="W566">
        <v>0.5</v>
      </c>
      <c r="X566">
        <v>1</v>
      </c>
      <c r="Y566">
        <v>39.799999999999997</v>
      </c>
    </row>
    <row r="567" spans="1:25" hidden="1" x14ac:dyDescent="0.25">
      <c r="A567" t="s">
        <v>2187</v>
      </c>
      <c r="B567" t="s">
        <v>2188</v>
      </c>
      <c r="C567" s="1" t="str">
        <f t="shared" si="83"/>
        <v>21:0395</v>
      </c>
      <c r="D567" s="1" t="str">
        <f t="shared" si="93"/>
        <v>21:0132</v>
      </c>
      <c r="E567" t="s">
        <v>2189</v>
      </c>
      <c r="F567" t="s">
        <v>2190</v>
      </c>
      <c r="H567">
        <v>47.838655299999999</v>
      </c>
      <c r="I567">
        <v>-84.257780699999998</v>
      </c>
      <c r="J567" s="1" t="str">
        <f t="shared" si="94"/>
        <v>NGR lake sediment grab sample</v>
      </c>
      <c r="K567" s="1" t="str">
        <f t="shared" si="95"/>
        <v>&lt;177 micron (NGR)</v>
      </c>
      <c r="L567">
        <v>30</v>
      </c>
      <c r="M567" t="s">
        <v>77</v>
      </c>
      <c r="N567">
        <v>566</v>
      </c>
      <c r="O567">
        <v>36</v>
      </c>
      <c r="P567">
        <v>6</v>
      </c>
      <c r="Q567">
        <v>2</v>
      </c>
      <c r="R567">
        <v>4</v>
      </c>
      <c r="S567">
        <v>3</v>
      </c>
      <c r="T567">
        <v>0.1</v>
      </c>
      <c r="U567">
        <v>70</v>
      </c>
      <c r="V567">
        <v>0.35</v>
      </c>
      <c r="W567">
        <v>0.5</v>
      </c>
      <c r="X567">
        <v>1</v>
      </c>
      <c r="Y567">
        <v>6</v>
      </c>
    </row>
    <row r="568" spans="1:25" hidden="1" x14ac:dyDescent="0.25">
      <c r="A568" t="s">
        <v>2191</v>
      </c>
      <c r="B568" t="s">
        <v>2192</v>
      </c>
      <c r="C568" s="1" t="str">
        <f t="shared" si="83"/>
        <v>21:0395</v>
      </c>
      <c r="D568" s="1" t="str">
        <f t="shared" si="93"/>
        <v>21:0132</v>
      </c>
      <c r="E568" t="s">
        <v>2193</v>
      </c>
      <c r="F568" t="s">
        <v>2194</v>
      </c>
      <c r="H568">
        <v>47.850663300000001</v>
      </c>
      <c r="I568">
        <v>-84.210920000000002</v>
      </c>
      <c r="J568" s="1" t="str">
        <f t="shared" si="94"/>
        <v>NGR lake sediment grab sample</v>
      </c>
      <c r="K568" s="1" t="str">
        <f t="shared" si="95"/>
        <v>&lt;177 micron (NGR)</v>
      </c>
      <c r="L568">
        <v>30</v>
      </c>
      <c r="M568" t="s">
        <v>82</v>
      </c>
      <c r="N568">
        <v>567</v>
      </c>
      <c r="O568">
        <v>98</v>
      </c>
      <c r="P568">
        <v>15</v>
      </c>
      <c r="Q568">
        <v>3</v>
      </c>
      <c r="R568">
        <v>10</v>
      </c>
      <c r="S568">
        <v>8</v>
      </c>
      <c r="T568">
        <v>0.1</v>
      </c>
      <c r="U568">
        <v>175</v>
      </c>
      <c r="V568">
        <v>1.1000000000000001</v>
      </c>
      <c r="W568">
        <v>0.5</v>
      </c>
      <c r="X568">
        <v>1</v>
      </c>
      <c r="Y568">
        <v>35.4</v>
      </c>
    </row>
    <row r="569" spans="1:25" hidden="1" x14ac:dyDescent="0.25">
      <c r="A569" t="s">
        <v>2195</v>
      </c>
      <c r="B569" t="s">
        <v>2196</v>
      </c>
      <c r="C569" s="1" t="str">
        <f t="shared" si="83"/>
        <v>21:0395</v>
      </c>
      <c r="D569" s="1" t="str">
        <f t="shared" si="93"/>
        <v>21:0132</v>
      </c>
      <c r="E569" t="s">
        <v>2197</v>
      </c>
      <c r="F569" t="s">
        <v>2198</v>
      </c>
      <c r="H569">
        <v>47.802005600000001</v>
      </c>
      <c r="I569">
        <v>-84.178067900000002</v>
      </c>
      <c r="J569" s="1" t="str">
        <f t="shared" si="94"/>
        <v>NGR lake sediment grab sample</v>
      </c>
      <c r="K569" s="1" t="str">
        <f t="shared" si="95"/>
        <v>&lt;177 micron (NGR)</v>
      </c>
      <c r="L569">
        <v>30</v>
      </c>
      <c r="M569" t="s">
        <v>87</v>
      </c>
      <c r="N569">
        <v>568</v>
      </c>
      <c r="O569">
        <v>118</v>
      </c>
      <c r="P569">
        <v>39</v>
      </c>
      <c r="Q569">
        <v>2</v>
      </c>
      <c r="R569">
        <v>10</v>
      </c>
      <c r="S569">
        <v>6</v>
      </c>
      <c r="T569">
        <v>0.1</v>
      </c>
      <c r="U569">
        <v>230</v>
      </c>
      <c r="V569">
        <v>0.95</v>
      </c>
      <c r="W569">
        <v>0.5</v>
      </c>
      <c r="X569">
        <v>1</v>
      </c>
      <c r="Y569">
        <v>40</v>
      </c>
    </row>
    <row r="570" spans="1:25" hidden="1" x14ac:dyDescent="0.25">
      <c r="A570" t="s">
        <v>2199</v>
      </c>
      <c r="B570" t="s">
        <v>2200</v>
      </c>
      <c r="C570" s="1" t="str">
        <f t="shared" si="83"/>
        <v>21:0395</v>
      </c>
      <c r="D570" s="1" t="str">
        <f t="shared" si="93"/>
        <v>21:0132</v>
      </c>
      <c r="E570" t="s">
        <v>2201</v>
      </c>
      <c r="F570" t="s">
        <v>2202</v>
      </c>
      <c r="H570">
        <v>47.774090600000001</v>
      </c>
      <c r="I570">
        <v>-84.189003799999995</v>
      </c>
      <c r="J570" s="1" t="str">
        <f t="shared" si="94"/>
        <v>NGR lake sediment grab sample</v>
      </c>
      <c r="K570" s="1" t="str">
        <f t="shared" si="95"/>
        <v>&lt;177 micron (NGR)</v>
      </c>
      <c r="L570">
        <v>30</v>
      </c>
      <c r="M570" t="s">
        <v>92</v>
      </c>
      <c r="N570">
        <v>569</v>
      </c>
      <c r="O570">
        <v>108</v>
      </c>
      <c r="P570">
        <v>25</v>
      </c>
      <c r="Q570">
        <v>6</v>
      </c>
      <c r="R570">
        <v>11</v>
      </c>
      <c r="S570">
        <v>8</v>
      </c>
      <c r="T570">
        <v>0.1</v>
      </c>
      <c r="U570">
        <v>475</v>
      </c>
      <c r="V570">
        <v>1.5</v>
      </c>
      <c r="W570">
        <v>0.5</v>
      </c>
      <c r="X570">
        <v>2</v>
      </c>
      <c r="Y570">
        <v>27</v>
      </c>
    </row>
    <row r="571" spans="1:25" hidden="1" x14ac:dyDescent="0.25">
      <c r="A571" t="s">
        <v>2203</v>
      </c>
      <c r="B571" t="s">
        <v>2204</v>
      </c>
      <c r="C571" s="1" t="str">
        <f t="shared" si="83"/>
        <v>21:0395</v>
      </c>
      <c r="D571" s="1" t="str">
        <f t="shared" si="93"/>
        <v>21:0132</v>
      </c>
      <c r="E571" t="s">
        <v>2205</v>
      </c>
      <c r="F571" t="s">
        <v>2206</v>
      </c>
      <c r="H571">
        <v>47.7474931</v>
      </c>
      <c r="I571">
        <v>-84.202351500000006</v>
      </c>
      <c r="J571" s="1" t="str">
        <f t="shared" si="94"/>
        <v>NGR lake sediment grab sample</v>
      </c>
      <c r="K571" s="1" t="str">
        <f t="shared" si="95"/>
        <v>&lt;177 micron (NGR)</v>
      </c>
      <c r="L571">
        <v>30</v>
      </c>
      <c r="M571" t="s">
        <v>97</v>
      </c>
      <c r="N571">
        <v>570</v>
      </c>
      <c r="O571">
        <v>66</v>
      </c>
      <c r="P571">
        <v>25</v>
      </c>
      <c r="Q571">
        <v>4</v>
      </c>
      <c r="R571">
        <v>8</v>
      </c>
      <c r="S571">
        <v>5</v>
      </c>
      <c r="T571">
        <v>0.1</v>
      </c>
      <c r="U571">
        <v>100</v>
      </c>
      <c r="V571">
        <v>0.6</v>
      </c>
      <c r="W571">
        <v>0.5</v>
      </c>
      <c r="X571">
        <v>2</v>
      </c>
      <c r="Y571">
        <v>30</v>
      </c>
    </row>
    <row r="572" spans="1:25" hidden="1" x14ac:dyDescent="0.25">
      <c r="A572" t="s">
        <v>2207</v>
      </c>
      <c r="B572" t="s">
        <v>2208</v>
      </c>
      <c r="C572" s="1" t="str">
        <f t="shared" si="83"/>
        <v>21:0395</v>
      </c>
      <c r="D572" s="1" t="str">
        <f t="shared" si="93"/>
        <v>21:0132</v>
      </c>
      <c r="E572" t="s">
        <v>2209</v>
      </c>
      <c r="F572" t="s">
        <v>2210</v>
      </c>
      <c r="H572">
        <v>47.7270051</v>
      </c>
      <c r="I572">
        <v>-84.247420099999999</v>
      </c>
      <c r="J572" s="1" t="str">
        <f t="shared" si="94"/>
        <v>NGR lake sediment grab sample</v>
      </c>
      <c r="K572" s="1" t="str">
        <f t="shared" si="95"/>
        <v>&lt;177 micron (NGR)</v>
      </c>
      <c r="L572">
        <v>30</v>
      </c>
      <c r="M572" t="s">
        <v>107</v>
      </c>
      <c r="N572">
        <v>571</v>
      </c>
      <c r="O572">
        <v>90</v>
      </c>
      <c r="P572">
        <v>23</v>
      </c>
      <c r="Q572">
        <v>6</v>
      </c>
      <c r="R572">
        <v>9</v>
      </c>
      <c r="S572">
        <v>7</v>
      </c>
      <c r="T572">
        <v>0.2</v>
      </c>
      <c r="U572">
        <v>205</v>
      </c>
      <c r="V572">
        <v>1</v>
      </c>
      <c r="W572">
        <v>0.5</v>
      </c>
      <c r="X572">
        <v>2</v>
      </c>
      <c r="Y572">
        <v>49.2</v>
      </c>
    </row>
    <row r="573" spans="1:25" hidden="1" x14ac:dyDescent="0.25">
      <c r="A573" t="s">
        <v>2211</v>
      </c>
      <c r="B573" t="s">
        <v>2212</v>
      </c>
      <c r="C573" s="1" t="str">
        <f t="shared" si="83"/>
        <v>21:0395</v>
      </c>
      <c r="D573" s="1" t="str">
        <f t="shared" si="93"/>
        <v>21:0132</v>
      </c>
      <c r="E573" t="s">
        <v>2213</v>
      </c>
      <c r="F573" t="s">
        <v>2214</v>
      </c>
      <c r="H573">
        <v>47.720367000000003</v>
      </c>
      <c r="I573">
        <v>-84.190403700000005</v>
      </c>
      <c r="J573" s="1" t="str">
        <f t="shared" si="94"/>
        <v>NGR lake sediment grab sample</v>
      </c>
      <c r="K573" s="1" t="str">
        <f t="shared" si="95"/>
        <v>&lt;177 micron (NGR)</v>
      </c>
      <c r="L573">
        <v>30</v>
      </c>
      <c r="M573" t="s">
        <v>112</v>
      </c>
      <c r="N573">
        <v>572</v>
      </c>
      <c r="O573">
        <v>78</v>
      </c>
      <c r="P573">
        <v>14</v>
      </c>
      <c r="Q573">
        <v>3</v>
      </c>
      <c r="R573">
        <v>9</v>
      </c>
      <c r="S573">
        <v>8</v>
      </c>
      <c r="T573">
        <v>0.1</v>
      </c>
      <c r="U573">
        <v>140</v>
      </c>
      <c r="V573">
        <v>0.95</v>
      </c>
      <c r="W573">
        <v>0.5</v>
      </c>
      <c r="X573">
        <v>1</v>
      </c>
      <c r="Y573">
        <v>26</v>
      </c>
    </row>
    <row r="574" spans="1:25" hidden="1" x14ac:dyDescent="0.25">
      <c r="A574" t="s">
        <v>2215</v>
      </c>
      <c r="B574" t="s">
        <v>2216</v>
      </c>
      <c r="C574" s="1" t="str">
        <f t="shared" si="83"/>
        <v>21:0395</v>
      </c>
      <c r="D574" s="1" t="str">
        <f t="shared" si="93"/>
        <v>21:0132</v>
      </c>
      <c r="E574" t="s">
        <v>2217</v>
      </c>
      <c r="F574" t="s">
        <v>2218</v>
      </c>
      <c r="H574">
        <v>47.7483857</v>
      </c>
      <c r="I574">
        <v>-84.261702</v>
      </c>
      <c r="J574" s="1" t="str">
        <f t="shared" si="94"/>
        <v>NGR lake sediment grab sample</v>
      </c>
      <c r="K574" s="1" t="str">
        <f t="shared" si="95"/>
        <v>&lt;177 micron (NGR)</v>
      </c>
      <c r="L574">
        <v>30</v>
      </c>
      <c r="M574" t="s">
        <v>117</v>
      </c>
      <c r="N574">
        <v>573</v>
      </c>
      <c r="O574">
        <v>100</v>
      </c>
      <c r="P574">
        <v>32</v>
      </c>
      <c r="Q574">
        <v>4</v>
      </c>
      <c r="R574">
        <v>10</v>
      </c>
      <c r="S574">
        <v>5</v>
      </c>
      <c r="T574">
        <v>0.1</v>
      </c>
      <c r="U574">
        <v>60</v>
      </c>
      <c r="V574">
        <v>0.35</v>
      </c>
      <c r="W574">
        <v>0.5</v>
      </c>
      <c r="X574">
        <v>1</v>
      </c>
      <c r="Y574">
        <v>43.2</v>
      </c>
    </row>
    <row r="575" spans="1:25" hidden="1" x14ac:dyDescent="0.25">
      <c r="A575" t="s">
        <v>2219</v>
      </c>
      <c r="B575" t="s">
        <v>2220</v>
      </c>
      <c r="C575" s="1" t="str">
        <f t="shared" si="83"/>
        <v>21:0395</v>
      </c>
      <c r="D575" s="1" t="str">
        <f t="shared" si="93"/>
        <v>21:0132</v>
      </c>
      <c r="E575" t="s">
        <v>2221</v>
      </c>
      <c r="F575" t="s">
        <v>2222</v>
      </c>
      <c r="H575">
        <v>47.743187599999999</v>
      </c>
      <c r="I575">
        <v>-84.302076600000007</v>
      </c>
      <c r="J575" s="1" t="str">
        <f t="shared" si="94"/>
        <v>NGR lake sediment grab sample</v>
      </c>
      <c r="K575" s="1" t="str">
        <f t="shared" si="95"/>
        <v>&lt;177 micron (NGR)</v>
      </c>
      <c r="L575">
        <v>30</v>
      </c>
      <c r="M575" t="s">
        <v>122</v>
      </c>
      <c r="N575">
        <v>574</v>
      </c>
      <c r="O575">
        <v>124</v>
      </c>
      <c r="P575">
        <v>48</v>
      </c>
      <c r="Q575">
        <v>4</v>
      </c>
      <c r="R575">
        <v>12</v>
      </c>
      <c r="S575">
        <v>8</v>
      </c>
      <c r="T575">
        <v>0.1</v>
      </c>
      <c r="U575">
        <v>315</v>
      </c>
      <c r="V575">
        <v>0.65</v>
      </c>
      <c r="W575">
        <v>0.5</v>
      </c>
      <c r="X575">
        <v>9</v>
      </c>
      <c r="Y575">
        <v>48.8</v>
      </c>
    </row>
    <row r="576" spans="1:25" hidden="1" x14ac:dyDescent="0.25">
      <c r="A576" t="s">
        <v>2223</v>
      </c>
      <c r="B576" t="s">
        <v>2224</v>
      </c>
      <c r="C576" s="1" t="str">
        <f t="shared" si="83"/>
        <v>21:0395</v>
      </c>
      <c r="D576" s="1" t="str">
        <f t="shared" si="93"/>
        <v>21:0132</v>
      </c>
      <c r="E576" t="s">
        <v>2225</v>
      </c>
      <c r="F576" t="s">
        <v>2226</v>
      </c>
      <c r="H576">
        <v>47.639724600000001</v>
      </c>
      <c r="I576">
        <v>-84.208992899999998</v>
      </c>
      <c r="J576" s="1" t="str">
        <f t="shared" si="94"/>
        <v>NGR lake sediment grab sample</v>
      </c>
      <c r="K576" s="1" t="str">
        <f t="shared" si="95"/>
        <v>&lt;177 micron (NGR)</v>
      </c>
      <c r="L576">
        <v>31</v>
      </c>
      <c r="M576" t="s">
        <v>29</v>
      </c>
      <c r="N576">
        <v>575</v>
      </c>
      <c r="O576">
        <v>70</v>
      </c>
      <c r="P576">
        <v>18</v>
      </c>
      <c r="Q576">
        <v>12</v>
      </c>
      <c r="R576">
        <v>8</v>
      </c>
      <c r="S576">
        <v>6</v>
      </c>
      <c r="T576">
        <v>0.1</v>
      </c>
      <c r="U576">
        <v>105</v>
      </c>
      <c r="V576">
        <v>0.4</v>
      </c>
      <c r="W576">
        <v>0.5</v>
      </c>
      <c r="X576">
        <v>1</v>
      </c>
      <c r="Y576">
        <v>40.799999999999997</v>
      </c>
    </row>
    <row r="577" spans="1:25" hidden="1" x14ac:dyDescent="0.25">
      <c r="A577" t="s">
        <v>2227</v>
      </c>
      <c r="B577" t="s">
        <v>2228</v>
      </c>
      <c r="C577" s="1" t="str">
        <f t="shared" si="83"/>
        <v>21:0395</v>
      </c>
      <c r="D577" s="1" t="str">
        <f t="shared" si="93"/>
        <v>21:0132</v>
      </c>
      <c r="E577" t="s">
        <v>2229</v>
      </c>
      <c r="F577" t="s">
        <v>2230</v>
      </c>
      <c r="H577">
        <v>47.708676599999997</v>
      </c>
      <c r="I577">
        <v>-84.287901300000001</v>
      </c>
      <c r="J577" s="1" t="str">
        <f t="shared" si="94"/>
        <v>NGR lake sediment grab sample</v>
      </c>
      <c r="K577" s="1" t="str">
        <f t="shared" si="95"/>
        <v>&lt;177 micron (NGR)</v>
      </c>
      <c r="L577">
        <v>31</v>
      </c>
      <c r="M577" t="s">
        <v>34</v>
      </c>
      <c r="N577">
        <v>576</v>
      </c>
      <c r="O577">
        <v>94</v>
      </c>
      <c r="P577">
        <v>29</v>
      </c>
      <c r="Q577">
        <v>4</v>
      </c>
      <c r="R577">
        <v>13</v>
      </c>
      <c r="S577">
        <v>7</v>
      </c>
      <c r="T577">
        <v>0.1</v>
      </c>
      <c r="U577">
        <v>125</v>
      </c>
      <c r="V577">
        <v>0.55000000000000004</v>
      </c>
      <c r="W577">
        <v>0.5</v>
      </c>
      <c r="X577">
        <v>2</v>
      </c>
      <c r="Y577">
        <v>50.6</v>
      </c>
    </row>
    <row r="578" spans="1:25" hidden="1" x14ac:dyDescent="0.25">
      <c r="A578" t="s">
        <v>2231</v>
      </c>
      <c r="B578" t="s">
        <v>2232</v>
      </c>
      <c r="C578" s="1" t="str">
        <f t="shared" ref="C578:C641" si="96">HYPERLINK("http://geochem.nrcan.gc.ca/cdogs/content/bdl/bdl210395_e.htm", "21:0395")</f>
        <v>21:0395</v>
      </c>
      <c r="D578" s="1" t="str">
        <f t="shared" si="93"/>
        <v>21:0132</v>
      </c>
      <c r="E578" t="s">
        <v>2233</v>
      </c>
      <c r="F578" t="s">
        <v>2234</v>
      </c>
      <c r="H578">
        <v>47.684800600000003</v>
      </c>
      <c r="I578">
        <v>-84.292737900000006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31</v>
      </c>
      <c r="M578" t="s">
        <v>39</v>
      </c>
      <c r="N578">
        <v>577</v>
      </c>
      <c r="O578">
        <v>100</v>
      </c>
      <c r="P578">
        <v>31</v>
      </c>
      <c r="Q578">
        <v>4</v>
      </c>
      <c r="R578">
        <v>11</v>
      </c>
      <c r="S578">
        <v>8</v>
      </c>
      <c r="T578">
        <v>0.1</v>
      </c>
      <c r="U578">
        <v>280</v>
      </c>
      <c r="V578">
        <v>0.7</v>
      </c>
      <c r="W578">
        <v>0.5</v>
      </c>
      <c r="X578">
        <v>1</v>
      </c>
      <c r="Y578">
        <v>38.6</v>
      </c>
    </row>
    <row r="579" spans="1:25" hidden="1" x14ac:dyDescent="0.25">
      <c r="A579" t="s">
        <v>2235</v>
      </c>
      <c r="B579" t="s">
        <v>2236</v>
      </c>
      <c r="C579" s="1" t="str">
        <f t="shared" si="96"/>
        <v>21:0395</v>
      </c>
      <c r="D579" s="1" t="str">
        <f t="shared" si="93"/>
        <v>21:0132</v>
      </c>
      <c r="E579" t="s">
        <v>2237</v>
      </c>
      <c r="F579" t="s">
        <v>2238</v>
      </c>
      <c r="H579">
        <v>47.679474599999999</v>
      </c>
      <c r="I579">
        <v>-84.242567899999997</v>
      </c>
      <c r="J579" s="1" t="str">
        <f t="shared" si="94"/>
        <v>NGR lake sediment grab sample</v>
      </c>
      <c r="K579" s="1" t="str">
        <f t="shared" si="95"/>
        <v>&lt;177 micron (NGR)</v>
      </c>
      <c r="L579">
        <v>31</v>
      </c>
      <c r="M579" t="s">
        <v>44</v>
      </c>
      <c r="N579">
        <v>578</v>
      </c>
      <c r="O579">
        <v>104</v>
      </c>
      <c r="P579">
        <v>26</v>
      </c>
      <c r="Q579">
        <v>5</v>
      </c>
      <c r="R579">
        <v>12</v>
      </c>
      <c r="S579">
        <v>8</v>
      </c>
      <c r="T579">
        <v>0.1</v>
      </c>
      <c r="U579">
        <v>165</v>
      </c>
      <c r="V579">
        <v>0.75</v>
      </c>
      <c r="W579">
        <v>0.5</v>
      </c>
      <c r="X579">
        <v>1</v>
      </c>
      <c r="Y579">
        <v>51</v>
      </c>
    </row>
    <row r="580" spans="1:25" hidden="1" x14ac:dyDescent="0.25">
      <c r="A580" t="s">
        <v>2239</v>
      </c>
      <c r="B580" t="s">
        <v>2240</v>
      </c>
      <c r="C580" s="1" t="str">
        <f t="shared" si="96"/>
        <v>21:0395</v>
      </c>
      <c r="D580" s="1" t="str">
        <f t="shared" si="93"/>
        <v>21:0132</v>
      </c>
      <c r="E580" t="s">
        <v>2241</v>
      </c>
      <c r="F580" t="s">
        <v>2242</v>
      </c>
      <c r="H580">
        <v>47.668680199999997</v>
      </c>
      <c r="I580">
        <v>-84.225206</v>
      </c>
      <c r="J580" s="1" t="str">
        <f t="shared" si="94"/>
        <v>NGR lake sediment grab sample</v>
      </c>
      <c r="K580" s="1" t="str">
        <f t="shared" si="95"/>
        <v>&lt;177 micron (NGR)</v>
      </c>
      <c r="L580">
        <v>31</v>
      </c>
      <c r="M580" t="s">
        <v>62</v>
      </c>
      <c r="N580">
        <v>579</v>
      </c>
      <c r="O580">
        <v>68</v>
      </c>
      <c r="P580">
        <v>21</v>
      </c>
      <c r="Q580">
        <v>10</v>
      </c>
      <c r="R580">
        <v>8</v>
      </c>
      <c r="S580">
        <v>4</v>
      </c>
      <c r="T580">
        <v>0.1</v>
      </c>
      <c r="U580">
        <v>70</v>
      </c>
      <c r="V580">
        <v>0.35</v>
      </c>
      <c r="W580">
        <v>0.5</v>
      </c>
      <c r="X580">
        <v>1</v>
      </c>
      <c r="Y580">
        <v>41.4</v>
      </c>
    </row>
    <row r="581" spans="1:25" hidden="1" x14ac:dyDescent="0.25">
      <c r="A581" t="s">
        <v>2243</v>
      </c>
      <c r="B581" t="s">
        <v>2244</v>
      </c>
      <c r="C581" s="1" t="str">
        <f t="shared" si="96"/>
        <v>21:0395</v>
      </c>
      <c r="D581" s="1" t="str">
        <f t="shared" si="93"/>
        <v>21:0132</v>
      </c>
      <c r="E581" t="s">
        <v>2245</v>
      </c>
      <c r="F581" t="s">
        <v>2246</v>
      </c>
      <c r="H581">
        <v>47.654227499999998</v>
      </c>
      <c r="I581">
        <v>-84.225546199999997</v>
      </c>
      <c r="J581" s="1" t="str">
        <f t="shared" si="94"/>
        <v>NGR lake sediment grab sample</v>
      </c>
      <c r="K581" s="1" t="str">
        <f t="shared" si="95"/>
        <v>&lt;177 micron (NGR)</v>
      </c>
      <c r="L581">
        <v>31</v>
      </c>
      <c r="M581" t="s">
        <v>49</v>
      </c>
      <c r="N581">
        <v>580</v>
      </c>
      <c r="O581">
        <v>90</v>
      </c>
      <c r="P581">
        <v>28</v>
      </c>
      <c r="Q581">
        <v>5</v>
      </c>
      <c r="R581">
        <v>11</v>
      </c>
      <c r="S581">
        <v>5</v>
      </c>
      <c r="T581">
        <v>0.2</v>
      </c>
      <c r="U581">
        <v>60</v>
      </c>
      <c r="V581">
        <v>0.3</v>
      </c>
      <c r="W581">
        <v>0.5</v>
      </c>
      <c r="X581">
        <v>1</v>
      </c>
      <c r="Y581">
        <v>48.2</v>
      </c>
    </row>
    <row r="582" spans="1:25" hidden="1" x14ac:dyDescent="0.25">
      <c r="A582" t="s">
        <v>2247</v>
      </c>
      <c r="B582" t="s">
        <v>2248</v>
      </c>
      <c r="C582" s="1" t="str">
        <f t="shared" si="96"/>
        <v>21:0395</v>
      </c>
      <c r="D582" s="1" t="str">
        <f t="shared" si="93"/>
        <v>21:0132</v>
      </c>
      <c r="E582" t="s">
        <v>2225</v>
      </c>
      <c r="F582" t="s">
        <v>2249</v>
      </c>
      <c r="H582">
        <v>47.639724600000001</v>
      </c>
      <c r="I582">
        <v>-84.208992899999998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31</v>
      </c>
      <c r="M582" t="s">
        <v>53</v>
      </c>
      <c r="N582">
        <v>581</v>
      </c>
      <c r="O582">
        <v>84</v>
      </c>
      <c r="P582">
        <v>19</v>
      </c>
      <c r="Q582">
        <v>12</v>
      </c>
      <c r="R582">
        <v>8</v>
      </c>
      <c r="S582">
        <v>6</v>
      </c>
      <c r="T582">
        <v>0.1</v>
      </c>
      <c r="U582">
        <v>105</v>
      </c>
      <c r="V582">
        <v>0.4</v>
      </c>
      <c r="W582">
        <v>0.5</v>
      </c>
      <c r="X582">
        <v>1</v>
      </c>
      <c r="Y582">
        <v>40</v>
      </c>
    </row>
    <row r="583" spans="1:25" hidden="1" x14ac:dyDescent="0.25">
      <c r="A583" t="s">
        <v>2250</v>
      </c>
      <c r="B583" t="s">
        <v>2251</v>
      </c>
      <c r="C583" s="1" t="str">
        <f t="shared" si="96"/>
        <v>21:0395</v>
      </c>
      <c r="D583" s="1" t="str">
        <f t="shared" si="93"/>
        <v>21:0132</v>
      </c>
      <c r="E583" t="s">
        <v>2225</v>
      </c>
      <c r="F583" t="s">
        <v>2252</v>
      </c>
      <c r="H583">
        <v>47.639724600000001</v>
      </c>
      <c r="I583">
        <v>-84.208992899999998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31</v>
      </c>
      <c r="M583" t="s">
        <v>57</v>
      </c>
      <c r="N583">
        <v>582</v>
      </c>
      <c r="O583">
        <v>72</v>
      </c>
      <c r="P583">
        <v>18</v>
      </c>
      <c r="Q583">
        <v>12</v>
      </c>
      <c r="R583">
        <v>7</v>
      </c>
      <c r="S583">
        <v>6</v>
      </c>
      <c r="T583">
        <v>0.1</v>
      </c>
      <c r="U583">
        <v>105</v>
      </c>
      <c r="V583">
        <v>0.3</v>
      </c>
      <c r="W583">
        <v>0.5</v>
      </c>
      <c r="X583">
        <v>1</v>
      </c>
      <c r="Y583">
        <v>41.2</v>
      </c>
    </row>
    <row r="584" spans="1:25" hidden="1" x14ac:dyDescent="0.25">
      <c r="A584" t="s">
        <v>2253</v>
      </c>
      <c r="B584" t="s">
        <v>2254</v>
      </c>
      <c r="C584" s="1" t="str">
        <f t="shared" si="96"/>
        <v>21:0395</v>
      </c>
      <c r="D584" s="1" t="str">
        <f>HYPERLINK("http://geochem.nrcan.gc.ca/cdogs/content/svy/svy_e.htm", "")</f>
        <v/>
      </c>
      <c r="G584" s="1" t="str">
        <f>HYPERLINK("http://geochem.nrcan.gc.ca/cdogs/content/cr_/cr_00033_e.htm", "33")</f>
        <v>33</v>
      </c>
      <c r="J584" t="s">
        <v>100</v>
      </c>
      <c r="K584" t="s">
        <v>101</v>
      </c>
      <c r="L584">
        <v>31</v>
      </c>
      <c r="M584" t="s">
        <v>102</v>
      </c>
      <c r="N584">
        <v>583</v>
      </c>
      <c r="O584">
        <v>156</v>
      </c>
      <c r="P584">
        <v>20</v>
      </c>
      <c r="Q584">
        <v>29</v>
      </c>
      <c r="R584">
        <v>13</v>
      </c>
      <c r="S584">
        <v>12</v>
      </c>
      <c r="T584">
        <v>0.2</v>
      </c>
      <c r="U584">
        <v>2850</v>
      </c>
      <c r="V584">
        <v>4</v>
      </c>
      <c r="W584">
        <v>2</v>
      </c>
      <c r="X584">
        <v>1</v>
      </c>
      <c r="Y584">
        <v>12</v>
      </c>
    </row>
    <row r="585" spans="1:25" hidden="1" x14ac:dyDescent="0.25">
      <c r="A585" t="s">
        <v>2255</v>
      </c>
      <c r="B585" t="s">
        <v>2256</v>
      </c>
      <c r="C585" s="1" t="str">
        <f t="shared" si="96"/>
        <v>21:0395</v>
      </c>
      <c r="D585" s="1" t="str">
        <f t="shared" ref="D585:D613" si="97">HYPERLINK("http://geochem.nrcan.gc.ca/cdogs/content/svy/svy210132_e.htm", "21:0132")</f>
        <v>21:0132</v>
      </c>
      <c r="E585" t="s">
        <v>2257</v>
      </c>
      <c r="F585" t="s">
        <v>2258</v>
      </c>
      <c r="H585">
        <v>47.643897500000001</v>
      </c>
      <c r="I585">
        <v>-84.248343399999996</v>
      </c>
      <c r="J585" s="1" t="str">
        <f t="shared" ref="J585:J613" si="98">HYPERLINK("http://geochem.nrcan.gc.ca/cdogs/content/kwd/kwd020027_e.htm", "NGR lake sediment grab sample")</f>
        <v>NGR lake sediment grab sample</v>
      </c>
      <c r="K585" s="1" t="str">
        <f t="shared" ref="K585:K613" si="99">HYPERLINK("http://geochem.nrcan.gc.ca/cdogs/content/kwd/kwd080006_e.htm", "&lt;177 micron (NGR)")</f>
        <v>&lt;177 micron (NGR)</v>
      </c>
      <c r="L585">
        <v>31</v>
      </c>
      <c r="M585" t="s">
        <v>67</v>
      </c>
      <c r="N585">
        <v>584</v>
      </c>
      <c r="O585">
        <v>50</v>
      </c>
      <c r="P585">
        <v>17</v>
      </c>
      <c r="Q585">
        <v>5</v>
      </c>
      <c r="R585">
        <v>8</v>
      </c>
      <c r="S585">
        <v>4</v>
      </c>
      <c r="T585">
        <v>0.1</v>
      </c>
      <c r="U585">
        <v>65</v>
      </c>
      <c r="V585">
        <v>0.45</v>
      </c>
      <c r="W585">
        <v>0.5</v>
      </c>
      <c r="X585">
        <v>1</v>
      </c>
      <c r="Y585">
        <v>26.8</v>
      </c>
    </row>
    <row r="586" spans="1:25" hidden="1" x14ac:dyDescent="0.25">
      <c r="A586" t="s">
        <v>2259</v>
      </c>
      <c r="B586" t="s">
        <v>2260</v>
      </c>
      <c r="C586" s="1" t="str">
        <f t="shared" si="96"/>
        <v>21:0395</v>
      </c>
      <c r="D586" s="1" t="str">
        <f t="shared" si="97"/>
        <v>21:0132</v>
      </c>
      <c r="E586" t="s">
        <v>2261</v>
      </c>
      <c r="F586" t="s">
        <v>2262</v>
      </c>
      <c r="H586">
        <v>47.647655200000003</v>
      </c>
      <c r="I586">
        <v>-84.314593599999995</v>
      </c>
      <c r="J586" s="1" t="str">
        <f t="shared" si="98"/>
        <v>NGR lake sediment grab sample</v>
      </c>
      <c r="K586" s="1" t="str">
        <f t="shared" si="99"/>
        <v>&lt;177 micron (NGR)</v>
      </c>
      <c r="L586">
        <v>31</v>
      </c>
      <c r="M586" t="s">
        <v>72</v>
      </c>
      <c r="N586">
        <v>585</v>
      </c>
      <c r="O586">
        <v>100</v>
      </c>
      <c r="P586">
        <v>27</v>
      </c>
      <c r="Q586">
        <v>16</v>
      </c>
      <c r="R586">
        <v>11</v>
      </c>
      <c r="S586">
        <v>11</v>
      </c>
      <c r="T586">
        <v>0.1</v>
      </c>
      <c r="U586">
        <v>280</v>
      </c>
      <c r="V586">
        <v>0.95</v>
      </c>
      <c r="W586">
        <v>0.5</v>
      </c>
      <c r="X586">
        <v>1</v>
      </c>
      <c r="Y586">
        <v>34.6</v>
      </c>
    </row>
    <row r="587" spans="1:25" hidden="1" x14ac:dyDescent="0.25">
      <c r="A587" t="s">
        <v>2263</v>
      </c>
      <c r="B587" t="s">
        <v>2264</v>
      </c>
      <c r="C587" s="1" t="str">
        <f t="shared" si="96"/>
        <v>21:0395</v>
      </c>
      <c r="D587" s="1" t="str">
        <f t="shared" si="97"/>
        <v>21:0132</v>
      </c>
      <c r="E587" t="s">
        <v>2265</v>
      </c>
      <c r="F587" t="s">
        <v>2266</v>
      </c>
      <c r="H587">
        <v>47.641968300000002</v>
      </c>
      <c r="I587">
        <v>-84.354469800000004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31</v>
      </c>
      <c r="M587" t="s">
        <v>77</v>
      </c>
      <c r="N587">
        <v>586</v>
      </c>
      <c r="O587">
        <v>100</v>
      </c>
      <c r="P587">
        <v>30</v>
      </c>
      <c r="Q587">
        <v>6</v>
      </c>
      <c r="R587">
        <v>10</v>
      </c>
      <c r="S587">
        <v>17</v>
      </c>
      <c r="T587">
        <v>0.1</v>
      </c>
      <c r="U587">
        <v>465</v>
      </c>
      <c r="V587">
        <v>1.6</v>
      </c>
      <c r="W587">
        <v>0.5</v>
      </c>
      <c r="X587">
        <v>3</v>
      </c>
      <c r="Y587">
        <v>41.4</v>
      </c>
    </row>
    <row r="588" spans="1:25" hidden="1" x14ac:dyDescent="0.25">
      <c r="A588" t="s">
        <v>2267</v>
      </c>
      <c r="B588" t="s">
        <v>2268</v>
      </c>
      <c r="C588" s="1" t="str">
        <f t="shared" si="96"/>
        <v>21:0395</v>
      </c>
      <c r="D588" s="1" t="str">
        <f t="shared" si="97"/>
        <v>21:0132</v>
      </c>
      <c r="E588" t="s">
        <v>2269</v>
      </c>
      <c r="F588" t="s">
        <v>2270</v>
      </c>
      <c r="H588">
        <v>47.658464299999999</v>
      </c>
      <c r="I588">
        <v>-84.406525099999996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31</v>
      </c>
      <c r="M588" t="s">
        <v>82</v>
      </c>
      <c r="N588">
        <v>587</v>
      </c>
      <c r="O588">
        <v>112</v>
      </c>
      <c r="P588">
        <v>50</v>
      </c>
      <c r="Q588">
        <v>16</v>
      </c>
      <c r="R588">
        <v>10</v>
      </c>
      <c r="S588">
        <v>5</v>
      </c>
      <c r="T588">
        <v>0.2</v>
      </c>
      <c r="U588">
        <v>130</v>
      </c>
      <c r="V588">
        <v>0.8</v>
      </c>
      <c r="W588">
        <v>0.5</v>
      </c>
      <c r="X588">
        <v>2</v>
      </c>
      <c r="Y588">
        <v>43.8</v>
      </c>
    </row>
    <row r="589" spans="1:25" hidden="1" x14ac:dyDescent="0.25">
      <c r="A589" t="s">
        <v>2271</v>
      </c>
      <c r="B589" t="s">
        <v>2272</v>
      </c>
      <c r="C589" s="1" t="str">
        <f t="shared" si="96"/>
        <v>21:0395</v>
      </c>
      <c r="D589" s="1" t="str">
        <f t="shared" si="97"/>
        <v>21:0132</v>
      </c>
      <c r="E589" t="s">
        <v>2273</v>
      </c>
      <c r="F589" t="s">
        <v>2274</v>
      </c>
      <c r="H589">
        <v>47.667654499999998</v>
      </c>
      <c r="I589">
        <v>-84.440278300000003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31</v>
      </c>
      <c r="M589" t="s">
        <v>87</v>
      </c>
      <c r="N589">
        <v>588</v>
      </c>
      <c r="O589">
        <v>140</v>
      </c>
      <c r="P589">
        <v>42</v>
      </c>
      <c r="Q589">
        <v>7</v>
      </c>
      <c r="R589">
        <v>13</v>
      </c>
      <c r="S589">
        <v>12</v>
      </c>
      <c r="T589">
        <v>0.1</v>
      </c>
      <c r="U589">
        <v>615</v>
      </c>
      <c r="V589">
        <v>1.05</v>
      </c>
      <c r="W589">
        <v>2</v>
      </c>
      <c r="X589">
        <v>1</v>
      </c>
      <c r="Y589">
        <v>27.2</v>
      </c>
    </row>
    <row r="590" spans="1:25" hidden="1" x14ac:dyDescent="0.25">
      <c r="A590" t="s">
        <v>2275</v>
      </c>
      <c r="B590" t="s">
        <v>2276</v>
      </c>
      <c r="C590" s="1" t="str">
        <f t="shared" si="96"/>
        <v>21:0395</v>
      </c>
      <c r="D590" s="1" t="str">
        <f t="shared" si="97"/>
        <v>21:0132</v>
      </c>
      <c r="E590" t="s">
        <v>2277</v>
      </c>
      <c r="F590" t="s">
        <v>2278</v>
      </c>
      <c r="H590">
        <v>47.677075199999997</v>
      </c>
      <c r="I590">
        <v>-84.4101857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31</v>
      </c>
      <c r="M590" t="s">
        <v>92</v>
      </c>
      <c r="N590">
        <v>589</v>
      </c>
      <c r="O590">
        <v>124</v>
      </c>
      <c r="P590">
        <v>98</v>
      </c>
      <c r="Q590">
        <v>15</v>
      </c>
      <c r="R590">
        <v>13</v>
      </c>
      <c r="S590">
        <v>12</v>
      </c>
      <c r="T590">
        <v>0.1</v>
      </c>
      <c r="U590">
        <v>280</v>
      </c>
      <c r="V590">
        <v>1</v>
      </c>
      <c r="W590">
        <v>1</v>
      </c>
      <c r="X590">
        <v>2</v>
      </c>
      <c r="Y590">
        <v>22.8</v>
      </c>
    </row>
    <row r="591" spans="1:25" hidden="1" x14ac:dyDescent="0.25">
      <c r="A591" t="s">
        <v>2279</v>
      </c>
      <c r="B591" t="s">
        <v>2280</v>
      </c>
      <c r="C591" s="1" t="str">
        <f t="shared" si="96"/>
        <v>21:0395</v>
      </c>
      <c r="D591" s="1" t="str">
        <f t="shared" si="97"/>
        <v>21:0132</v>
      </c>
      <c r="E591" t="s">
        <v>2281</v>
      </c>
      <c r="F591" t="s">
        <v>2282</v>
      </c>
      <c r="H591">
        <v>47.722485300000002</v>
      </c>
      <c r="I591">
        <v>-84.429137299999994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31</v>
      </c>
      <c r="M591" t="s">
        <v>97</v>
      </c>
      <c r="N591">
        <v>590</v>
      </c>
      <c r="O591">
        <v>84</v>
      </c>
      <c r="P591">
        <v>25</v>
      </c>
      <c r="Q591">
        <v>8</v>
      </c>
      <c r="R591">
        <v>11</v>
      </c>
      <c r="S591">
        <v>6</v>
      </c>
      <c r="T591">
        <v>0.1</v>
      </c>
      <c r="U591">
        <v>45</v>
      </c>
      <c r="V591">
        <v>1.05</v>
      </c>
      <c r="W591">
        <v>0.5</v>
      </c>
      <c r="X591">
        <v>2</v>
      </c>
      <c r="Y591">
        <v>34.6</v>
      </c>
    </row>
    <row r="592" spans="1:25" hidden="1" x14ac:dyDescent="0.25">
      <c r="A592" t="s">
        <v>2283</v>
      </c>
      <c r="B592" t="s">
        <v>2284</v>
      </c>
      <c r="C592" s="1" t="str">
        <f t="shared" si="96"/>
        <v>21:0395</v>
      </c>
      <c r="D592" s="1" t="str">
        <f t="shared" si="97"/>
        <v>21:0132</v>
      </c>
      <c r="E592" t="s">
        <v>2285</v>
      </c>
      <c r="F592" t="s">
        <v>2286</v>
      </c>
      <c r="H592">
        <v>47.748652900000003</v>
      </c>
      <c r="I592">
        <v>-84.454958599999998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31</v>
      </c>
      <c r="M592" t="s">
        <v>107</v>
      </c>
      <c r="N592">
        <v>591</v>
      </c>
      <c r="O592">
        <v>142</v>
      </c>
      <c r="P592">
        <v>35</v>
      </c>
      <c r="Q592">
        <v>6</v>
      </c>
      <c r="R592">
        <v>14</v>
      </c>
      <c r="S592">
        <v>8</v>
      </c>
      <c r="T592">
        <v>0.1</v>
      </c>
      <c r="U592">
        <v>45</v>
      </c>
      <c r="V592">
        <v>0.35</v>
      </c>
      <c r="W592">
        <v>0.5</v>
      </c>
      <c r="X592">
        <v>1</v>
      </c>
      <c r="Y592">
        <v>56.8</v>
      </c>
    </row>
    <row r="593" spans="1:25" hidden="1" x14ac:dyDescent="0.25">
      <c r="A593" t="s">
        <v>2287</v>
      </c>
      <c r="B593" t="s">
        <v>2288</v>
      </c>
      <c r="C593" s="1" t="str">
        <f t="shared" si="96"/>
        <v>21:0395</v>
      </c>
      <c r="D593" s="1" t="str">
        <f t="shared" si="97"/>
        <v>21:0132</v>
      </c>
      <c r="E593" t="s">
        <v>2289</v>
      </c>
      <c r="F593" t="s">
        <v>2290</v>
      </c>
      <c r="H593">
        <v>47.779208300000001</v>
      </c>
      <c r="I593">
        <v>-84.424177799999995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31</v>
      </c>
      <c r="M593" t="s">
        <v>112</v>
      </c>
      <c r="N593">
        <v>592</v>
      </c>
      <c r="O593">
        <v>80</v>
      </c>
      <c r="P593">
        <v>18</v>
      </c>
      <c r="Q593">
        <v>7</v>
      </c>
      <c r="R593">
        <v>10</v>
      </c>
      <c r="S593">
        <v>5</v>
      </c>
      <c r="T593">
        <v>0.2</v>
      </c>
      <c r="U593">
        <v>30</v>
      </c>
      <c r="V593">
        <v>0.2</v>
      </c>
      <c r="W593">
        <v>0.5</v>
      </c>
      <c r="X593">
        <v>1</v>
      </c>
      <c r="Y593">
        <v>54.8</v>
      </c>
    </row>
    <row r="594" spans="1:25" hidden="1" x14ac:dyDescent="0.25">
      <c r="A594" t="s">
        <v>2291</v>
      </c>
      <c r="B594" t="s">
        <v>2292</v>
      </c>
      <c r="C594" s="1" t="str">
        <f t="shared" si="96"/>
        <v>21:0395</v>
      </c>
      <c r="D594" s="1" t="str">
        <f t="shared" si="97"/>
        <v>21:0132</v>
      </c>
      <c r="E594" t="s">
        <v>2293</v>
      </c>
      <c r="F594" t="s">
        <v>2294</v>
      </c>
      <c r="H594">
        <v>47.787740999999997</v>
      </c>
      <c r="I594">
        <v>-84.4974445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31</v>
      </c>
      <c r="M594" t="s">
        <v>117</v>
      </c>
      <c r="N594">
        <v>593</v>
      </c>
      <c r="O594">
        <v>44</v>
      </c>
      <c r="P594">
        <v>18</v>
      </c>
      <c r="Q594">
        <v>8</v>
      </c>
      <c r="R594">
        <v>8</v>
      </c>
      <c r="S594">
        <v>3</v>
      </c>
      <c r="T594">
        <v>0.1</v>
      </c>
      <c r="U594">
        <v>30</v>
      </c>
      <c r="V594">
        <v>0.2</v>
      </c>
      <c r="W594">
        <v>0.5</v>
      </c>
      <c r="X594">
        <v>1</v>
      </c>
      <c r="Y594">
        <v>51.4</v>
      </c>
    </row>
    <row r="595" spans="1:25" hidden="1" x14ac:dyDescent="0.25">
      <c r="A595" t="s">
        <v>2295</v>
      </c>
      <c r="B595" t="s">
        <v>2296</v>
      </c>
      <c r="C595" s="1" t="str">
        <f t="shared" si="96"/>
        <v>21:0395</v>
      </c>
      <c r="D595" s="1" t="str">
        <f t="shared" si="97"/>
        <v>21:0132</v>
      </c>
      <c r="E595" t="s">
        <v>2297</v>
      </c>
      <c r="F595" t="s">
        <v>2298</v>
      </c>
      <c r="H595">
        <v>47.787616700000001</v>
      </c>
      <c r="I595">
        <v>-84.529067400000002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31</v>
      </c>
      <c r="M595" t="s">
        <v>122</v>
      </c>
      <c r="N595">
        <v>594</v>
      </c>
      <c r="O595">
        <v>66</v>
      </c>
      <c r="P595">
        <v>27</v>
      </c>
      <c r="Q595">
        <v>2</v>
      </c>
      <c r="R595">
        <v>9</v>
      </c>
      <c r="S595">
        <v>4</v>
      </c>
      <c r="T595">
        <v>0.1</v>
      </c>
      <c r="U595">
        <v>30</v>
      </c>
      <c r="V595">
        <v>0.2</v>
      </c>
      <c r="W595">
        <v>0.5</v>
      </c>
      <c r="X595">
        <v>1</v>
      </c>
      <c r="Y595">
        <v>37</v>
      </c>
    </row>
    <row r="596" spans="1:25" hidden="1" x14ac:dyDescent="0.25">
      <c r="A596" t="s">
        <v>2299</v>
      </c>
      <c r="B596" t="s">
        <v>2300</v>
      </c>
      <c r="C596" s="1" t="str">
        <f t="shared" si="96"/>
        <v>21:0395</v>
      </c>
      <c r="D596" s="1" t="str">
        <f t="shared" si="97"/>
        <v>21:0132</v>
      </c>
      <c r="E596" t="s">
        <v>2301</v>
      </c>
      <c r="F596" t="s">
        <v>2302</v>
      </c>
      <c r="H596">
        <v>47.784007799999998</v>
      </c>
      <c r="I596">
        <v>-84.672304699999998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32</v>
      </c>
      <c r="M596" t="s">
        <v>29</v>
      </c>
      <c r="N596">
        <v>595</v>
      </c>
      <c r="O596">
        <v>112</v>
      </c>
      <c r="P596">
        <v>29</v>
      </c>
      <c r="Q596">
        <v>3</v>
      </c>
      <c r="R596">
        <v>8</v>
      </c>
      <c r="S596">
        <v>19</v>
      </c>
      <c r="T596">
        <v>0.2</v>
      </c>
      <c r="U596">
        <v>2900</v>
      </c>
      <c r="V596">
        <v>3.1</v>
      </c>
      <c r="W596">
        <v>0.5</v>
      </c>
      <c r="X596">
        <v>2</v>
      </c>
      <c r="Y596">
        <v>28.2</v>
      </c>
    </row>
    <row r="597" spans="1:25" hidden="1" x14ac:dyDescent="0.25">
      <c r="A597" t="s">
        <v>2303</v>
      </c>
      <c r="B597" t="s">
        <v>2304</v>
      </c>
      <c r="C597" s="1" t="str">
        <f t="shared" si="96"/>
        <v>21:0395</v>
      </c>
      <c r="D597" s="1" t="str">
        <f t="shared" si="97"/>
        <v>21:0132</v>
      </c>
      <c r="E597" t="s">
        <v>2305</v>
      </c>
      <c r="F597" t="s">
        <v>2306</v>
      </c>
      <c r="H597">
        <v>47.826281100000003</v>
      </c>
      <c r="I597">
        <v>-84.511932700000003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32</v>
      </c>
      <c r="M597" t="s">
        <v>34</v>
      </c>
      <c r="N597">
        <v>596</v>
      </c>
      <c r="O597">
        <v>78</v>
      </c>
      <c r="P597">
        <v>22</v>
      </c>
      <c r="Q597">
        <v>5</v>
      </c>
      <c r="R597">
        <v>10</v>
      </c>
      <c r="S597">
        <v>5</v>
      </c>
      <c r="T597">
        <v>0.2</v>
      </c>
      <c r="U597">
        <v>65</v>
      </c>
      <c r="V597">
        <v>0.35</v>
      </c>
      <c r="W597">
        <v>0.5</v>
      </c>
      <c r="X597">
        <v>2</v>
      </c>
      <c r="Y597">
        <v>57</v>
      </c>
    </row>
    <row r="598" spans="1:25" hidden="1" x14ac:dyDescent="0.25">
      <c r="A598" t="s">
        <v>2307</v>
      </c>
      <c r="B598" t="s">
        <v>2308</v>
      </c>
      <c r="C598" s="1" t="str">
        <f t="shared" si="96"/>
        <v>21:0395</v>
      </c>
      <c r="D598" s="1" t="str">
        <f t="shared" si="97"/>
        <v>21:0132</v>
      </c>
      <c r="E598" t="s">
        <v>2309</v>
      </c>
      <c r="F598" t="s">
        <v>2310</v>
      </c>
      <c r="H598">
        <v>47.828028699999997</v>
      </c>
      <c r="I598">
        <v>-84.552603500000004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32</v>
      </c>
      <c r="M598" t="s">
        <v>39</v>
      </c>
      <c r="N598">
        <v>597</v>
      </c>
      <c r="O598">
        <v>72</v>
      </c>
      <c r="P598">
        <v>19</v>
      </c>
      <c r="Q598">
        <v>6</v>
      </c>
      <c r="R598">
        <v>9</v>
      </c>
      <c r="S598">
        <v>7</v>
      </c>
      <c r="T598">
        <v>0.1</v>
      </c>
      <c r="U598">
        <v>135</v>
      </c>
      <c r="V598">
        <v>0.65</v>
      </c>
      <c r="W598">
        <v>0.5</v>
      </c>
      <c r="X598">
        <v>1</v>
      </c>
      <c r="Y598">
        <v>37.4</v>
      </c>
    </row>
    <row r="599" spans="1:25" hidden="1" x14ac:dyDescent="0.25">
      <c r="A599" t="s">
        <v>2311</v>
      </c>
      <c r="B599" t="s">
        <v>2312</v>
      </c>
      <c r="C599" s="1" t="str">
        <f t="shared" si="96"/>
        <v>21:0395</v>
      </c>
      <c r="D599" s="1" t="str">
        <f t="shared" si="97"/>
        <v>21:0132</v>
      </c>
      <c r="E599" t="s">
        <v>2313</v>
      </c>
      <c r="F599" t="s">
        <v>2314</v>
      </c>
      <c r="H599">
        <v>47.809280100000002</v>
      </c>
      <c r="I599">
        <v>-84.597483699999998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32</v>
      </c>
      <c r="M599" t="s">
        <v>44</v>
      </c>
      <c r="N599">
        <v>598</v>
      </c>
      <c r="O599">
        <v>80</v>
      </c>
      <c r="P599">
        <v>29</v>
      </c>
      <c r="Q599">
        <v>4</v>
      </c>
      <c r="R599">
        <v>8</v>
      </c>
      <c r="S599">
        <v>5</v>
      </c>
      <c r="T599">
        <v>0.1</v>
      </c>
      <c r="U599">
        <v>180</v>
      </c>
      <c r="V599">
        <v>0.9</v>
      </c>
      <c r="W599">
        <v>0.5</v>
      </c>
      <c r="X599">
        <v>2</v>
      </c>
      <c r="Y599">
        <v>49</v>
      </c>
    </row>
    <row r="600" spans="1:25" hidden="1" x14ac:dyDescent="0.25">
      <c r="A600" t="s">
        <v>2315</v>
      </c>
      <c r="B600" t="s">
        <v>2316</v>
      </c>
      <c r="C600" s="1" t="str">
        <f t="shared" si="96"/>
        <v>21:0395</v>
      </c>
      <c r="D600" s="1" t="str">
        <f t="shared" si="97"/>
        <v>21:0132</v>
      </c>
      <c r="E600" t="s">
        <v>2317</v>
      </c>
      <c r="F600" t="s">
        <v>2318</v>
      </c>
      <c r="H600">
        <v>47.804786900000003</v>
      </c>
      <c r="I600">
        <v>-84.616749999999996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32</v>
      </c>
      <c r="M600" t="s">
        <v>62</v>
      </c>
      <c r="N600">
        <v>599</v>
      </c>
      <c r="O600">
        <v>72</v>
      </c>
      <c r="P600">
        <v>19</v>
      </c>
      <c r="Q600">
        <v>6</v>
      </c>
      <c r="R600">
        <v>8</v>
      </c>
      <c r="S600">
        <v>5</v>
      </c>
      <c r="T600">
        <v>0.1</v>
      </c>
      <c r="U600">
        <v>85</v>
      </c>
      <c r="V600">
        <v>0.45</v>
      </c>
      <c r="W600">
        <v>0.5</v>
      </c>
      <c r="X600">
        <v>1</v>
      </c>
      <c r="Y600">
        <v>39.799999999999997</v>
      </c>
    </row>
    <row r="601" spans="1:25" hidden="1" x14ac:dyDescent="0.25">
      <c r="A601" t="s">
        <v>2319</v>
      </c>
      <c r="B601" t="s">
        <v>2320</v>
      </c>
      <c r="C601" s="1" t="str">
        <f t="shared" si="96"/>
        <v>21:0395</v>
      </c>
      <c r="D601" s="1" t="str">
        <f t="shared" si="97"/>
        <v>21:0132</v>
      </c>
      <c r="E601" t="s">
        <v>2321</v>
      </c>
      <c r="F601" t="s">
        <v>2322</v>
      </c>
      <c r="H601">
        <v>47.819666499999997</v>
      </c>
      <c r="I601">
        <v>-84.691391400000001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32</v>
      </c>
      <c r="M601" t="s">
        <v>67</v>
      </c>
      <c r="N601">
        <v>600</v>
      </c>
      <c r="O601">
        <v>126</v>
      </c>
      <c r="P601">
        <v>28</v>
      </c>
      <c r="Q601">
        <v>6</v>
      </c>
      <c r="R601">
        <v>11</v>
      </c>
      <c r="S601">
        <v>8</v>
      </c>
      <c r="T601">
        <v>0.2</v>
      </c>
      <c r="U601">
        <v>220</v>
      </c>
      <c r="V601">
        <v>1</v>
      </c>
      <c r="W601">
        <v>0.5</v>
      </c>
      <c r="X601">
        <v>1</v>
      </c>
      <c r="Y601">
        <v>40.6</v>
      </c>
    </row>
    <row r="602" spans="1:25" hidden="1" x14ac:dyDescent="0.25">
      <c r="A602" t="s">
        <v>2323</v>
      </c>
      <c r="B602" t="s">
        <v>2324</v>
      </c>
      <c r="C602" s="1" t="str">
        <f t="shared" si="96"/>
        <v>21:0395</v>
      </c>
      <c r="D602" s="1" t="str">
        <f t="shared" si="97"/>
        <v>21:0132</v>
      </c>
      <c r="E602" t="s">
        <v>2325</v>
      </c>
      <c r="F602" t="s">
        <v>2326</v>
      </c>
      <c r="H602">
        <v>47.831288700000002</v>
      </c>
      <c r="I602">
        <v>-84.719565599999996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32</v>
      </c>
      <c r="M602" t="s">
        <v>72</v>
      </c>
      <c r="N602">
        <v>601</v>
      </c>
      <c r="O602">
        <v>136</v>
      </c>
      <c r="P602">
        <v>29</v>
      </c>
      <c r="Q602">
        <v>6</v>
      </c>
      <c r="R602">
        <v>10</v>
      </c>
      <c r="S602">
        <v>6</v>
      </c>
      <c r="T602">
        <v>0.2</v>
      </c>
      <c r="U602">
        <v>185</v>
      </c>
      <c r="V602">
        <v>0.8</v>
      </c>
      <c r="W602">
        <v>0.5</v>
      </c>
      <c r="X602">
        <v>3</v>
      </c>
      <c r="Y602">
        <v>35.6</v>
      </c>
    </row>
    <row r="603" spans="1:25" hidden="1" x14ac:dyDescent="0.25">
      <c r="A603" t="s">
        <v>2327</v>
      </c>
      <c r="B603" t="s">
        <v>2328</v>
      </c>
      <c r="C603" s="1" t="str">
        <f t="shared" si="96"/>
        <v>21:0395</v>
      </c>
      <c r="D603" s="1" t="str">
        <f t="shared" si="97"/>
        <v>21:0132</v>
      </c>
      <c r="E603" t="s">
        <v>2329</v>
      </c>
      <c r="F603" t="s">
        <v>2330</v>
      </c>
      <c r="H603">
        <v>47.859291499999998</v>
      </c>
      <c r="I603">
        <v>-84.733672600000006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32</v>
      </c>
      <c r="M603" t="s">
        <v>77</v>
      </c>
      <c r="N603">
        <v>602</v>
      </c>
      <c r="O603">
        <v>90</v>
      </c>
      <c r="P603">
        <v>38</v>
      </c>
      <c r="Q603">
        <v>4</v>
      </c>
      <c r="R603">
        <v>10</v>
      </c>
      <c r="S603">
        <v>6</v>
      </c>
      <c r="T603">
        <v>0.2</v>
      </c>
      <c r="U603">
        <v>40</v>
      </c>
      <c r="V603">
        <v>1</v>
      </c>
      <c r="W603">
        <v>0.5</v>
      </c>
      <c r="X603">
        <v>1</v>
      </c>
      <c r="Y603">
        <v>50.8</v>
      </c>
    </row>
    <row r="604" spans="1:25" hidden="1" x14ac:dyDescent="0.25">
      <c r="A604" t="s">
        <v>2331</v>
      </c>
      <c r="B604" t="s">
        <v>2332</v>
      </c>
      <c r="C604" s="1" t="str">
        <f t="shared" si="96"/>
        <v>21:0395</v>
      </c>
      <c r="D604" s="1" t="str">
        <f t="shared" si="97"/>
        <v>21:0132</v>
      </c>
      <c r="E604" t="s">
        <v>2333</v>
      </c>
      <c r="F604" t="s">
        <v>2334</v>
      </c>
      <c r="H604">
        <v>47.797389299999999</v>
      </c>
      <c r="I604">
        <v>-84.737128299999995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32</v>
      </c>
      <c r="M604" t="s">
        <v>82</v>
      </c>
      <c r="N604">
        <v>603</v>
      </c>
      <c r="O604">
        <v>178</v>
      </c>
      <c r="P604">
        <v>57</v>
      </c>
      <c r="Q604">
        <v>3</v>
      </c>
      <c r="R604">
        <v>38</v>
      </c>
      <c r="S604">
        <v>10</v>
      </c>
      <c r="T604">
        <v>0.1</v>
      </c>
      <c r="U604">
        <v>195</v>
      </c>
      <c r="V604">
        <v>1.3</v>
      </c>
      <c r="W604">
        <v>0.5</v>
      </c>
      <c r="X604">
        <v>3</v>
      </c>
      <c r="Y604">
        <v>64.8</v>
      </c>
    </row>
    <row r="605" spans="1:25" hidden="1" x14ac:dyDescent="0.25">
      <c r="A605" t="s">
        <v>2335</v>
      </c>
      <c r="B605" t="s">
        <v>2336</v>
      </c>
      <c r="C605" s="1" t="str">
        <f t="shared" si="96"/>
        <v>21:0395</v>
      </c>
      <c r="D605" s="1" t="str">
        <f t="shared" si="97"/>
        <v>21:0132</v>
      </c>
      <c r="E605" t="s">
        <v>2337</v>
      </c>
      <c r="F605" t="s">
        <v>2338</v>
      </c>
      <c r="H605">
        <v>47.795578800000001</v>
      </c>
      <c r="I605">
        <v>-84.694101599999996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32</v>
      </c>
      <c r="M605" t="s">
        <v>49</v>
      </c>
      <c r="N605">
        <v>604</v>
      </c>
      <c r="O605">
        <v>108</v>
      </c>
      <c r="P605">
        <v>22</v>
      </c>
      <c r="Q605">
        <v>4</v>
      </c>
      <c r="R605">
        <v>10</v>
      </c>
      <c r="S605">
        <v>5</v>
      </c>
      <c r="T605">
        <v>0.2</v>
      </c>
      <c r="U605">
        <v>90</v>
      </c>
      <c r="V605">
        <v>0.5</v>
      </c>
      <c r="W605">
        <v>0.5</v>
      </c>
      <c r="X605">
        <v>1</v>
      </c>
      <c r="Y605">
        <v>38.6</v>
      </c>
    </row>
    <row r="606" spans="1:25" hidden="1" x14ac:dyDescent="0.25">
      <c r="A606" t="s">
        <v>2339</v>
      </c>
      <c r="B606" t="s">
        <v>2340</v>
      </c>
      <c r="C606" s="1" t="str">
        <f t="shared" si="96"/>
        <v>21:0395</v>
      </c>
      <c r="D606" s="1" t="str">
        <f t="shared" si="97"/>
        <v>21:0132</v>
      </c>
      <c r="E606" t="s">
        <v>2301</v>
      </c>
      <c r="F606" t="s">
        <v>2341</v>
      </c>
      <c r="H606">
        <v>47.784007799999998</v>
      </c>
      <c r="I606">
        <v>-84.672304699999998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32</v>
      </c>
      <c r="M606" t="s">
        <v>57</v>
      </c>
      <c r="N606">
        <v>605</v>
      </c>
      <c r="O606">
        <v>108</v>
      </c>
      <c r="P606">
        <v>26</v>
      </c>
      <c r="Q606">
        <v>3</v>
      </c>
      <c r="R606">
        <v>8</v>
      </c>
      <c r="S606">
        <v>17</v>
      </c>
      <c r="T606">
        <v>0.2</v>
      </c>
      <c r="U606">
        <v>2800</v>
      </c>
      <c r="V606">
        <v>2.75</v>
      </c>
      <c r="W606">
        <v>0.5</v>
      </c>
      <c r="X606">
        <v>1</v>
      </c>
      <c r="Y606">
        <v>28.2</v>
      </c>
    </row>
    <row r="607" spans="1:25" hidden="1" x14ac:dyDescent="0.25">
      <c r="A607" t="s">
        <v>2342</v>
      </c>
      <c r="B607" t="s">
        <v>2343</v>
      </c>
      <c r="C607" s="1" t="str">
        <f t="shared" si="96"/>
        <v>21:0395</v>
      </c>
      <c r="D607" s="1" t="str">
        <f t="shared" si="97"/>
        <v>21:0132</v>
      </c>
      <c r="E607" t="s">
        <v>2301</v>
      </c>
      <c r="F607" t="s">
        <v>2344</v>
      </c>
      <c r="H607">
        <v>47.784007799999998</v>
      </c>
      <c r="I607">
        <v>-84.672304699999998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32</v>
      </c>
      <c r="M607" t="s">
        <v>53</v>
      </c>
      <c r="N607">
        <v>606</v>
      </c>
      <c r="O607">
        <v>104</v>
      </c>
      <c r="P607">
        <v>27</v>
      </c>
      <c r="Q607">
        <v>2</v>
      </c>
      <c r="R607">
        <v>8</v>
      </c>
      <c r="S607">
        <v>20</v>
      </c>
      <c r="T607">
        <v>0.2</v>
      </c>
      <c r="U607">
        <v>2100</v>
      </c>
      <c r="V607">
        <v>3.15</v>
      </c>
      <c r="W607">
        <v>0.5</v>
      </c>
      <c r="X607">
        <v>1</v>
      </c>
      <c r="Y607">
        <v>27.2</v>
      </c>
    </row>
    <row r="608" spans="1:25" hidden="1" x14ac:dyDescent="0.25">
      <c r="A608" t="s">
        <v>2345</v>
      </c>
      <c r="B608" t="s">
        <v>2346</v>
      </c>
      <c r="C608" s="1" t="str">
        <f t="shared" si="96"/>
        <v>21:0395</v>
      </c>
      <c r="D608" s="1" t="str">
        <f t="shared" si="97"/>
        <v>21:0132</v>
      </c>
      <c r="E608" t="s">
        <v>2347</v>
      </c>
      <c r="F608" t="s">
        <v>2348</v>
      </c>
      <c r="H608">
        <v>47.757639099999999</v>
      </c>
      <c r="I608">
        <v>-84.687692900000002</v>
      </c>
      <c r="J608" s="1" t="str">
        <f t="shared" si="98"/>
        <v>NGR lake sediment grab sample</v>
      </c>
      <c r="K608" s="1" t="str">
        <f t="shared" si="99"/>
        <v>&lt;177 micron (NGR)</v>
      </c>
      <c r="L608">
        <v>32</v>
      </c>
      <c r="M608" t="s">
        <v>87</v>
      </c>
      <c r="N608">
        <v>607</v>
      </c>
      <c r="O608">
        <v>108</v>
      </c>
      <c r="P608">
        <v>19</v>
      </c>
      <c r="Q608">
        <v>7</v>
      </c>
      <c r="R608">
        <v>9</v>
      </c>
      <c r="S608">
        <v>7</v>
      </c>
      <c r="T608">
        <v>0.1</v>
      </c>
      <c r="U608">
        <v>320</v>
      </c>
      <c r="V608">
        <v>0.9</v>
      </c>
      <c r="W608">
        <v>0.5</v>
      </c>
      <c r="X608">
        <v>1</v>
      </c>
      <c r="Y608">
        <v>32.799999999999997</v>
      </c>
    </row>
    <row r="609" spans="1:25" hidden="1" x14ac:dyDescent="0.25">
      <c r="A609" t="s">
        <v>2349</v>
      </c>
      <c r="B609" t="s">
        <v>2350</v>
      </c>
      <c r="C609" s="1" t="str">
        <f t="shared" si="96"/>
        <v>21:0395</v>
      </c>
      <c r="D609" s="1" t="str">
        <f t="shared" si="97"/>
        <v>21:0132</v>
      </c>
      <c r="E609" t="s">
        <v>2351</v>
      </c>
      <c r="F609" t="s">
        <v>2352</v>
      </c>
      <c r="H609">
        <v>47.7266111</v>
      </c>
      <c r="I609">
        <v>-84.699682600000003</v>
      </c>
      <c r="J609" s="1" t="str">
        <f t="shared" si="98"/>
        <v>NGR lake sediment grab sample</v>
      </c>
      <c r="K609" s="1" t="str">
        <f t="shared" si="99"/>
        <v>&lt;177 micron (NGR)</v>
      </c>
      <c r="L609">
        <v>32</v>
      </c>
      <c r="M609" t="s">
        <v>92</v>
      </c>
      <c r="N609">
        <v>608</v>
      </c>
      <c r="O609">
        <v>104</v>
      </c>
      <c r="P609">
        <v>24</v>
      </c>
      <c r="Q609">
        <v>6</v>
      </c>
      <c r="R609">
        <v>9</v>
      </c>
      <c r="S609">
        <v>5</v>
      </c>
      <c r="T609">
        <v>0.1</v>
      </c>
      <c r="U609">
        <v>200</v>
      </c>
      <c r="V609">
        <v>0.8</v>
      </c>
      <c r="W609">
        <v>0.5</v>
      </c>
      <c r="X609">
        <v>1</v>
      </c>
      <c r="Y609">
        <v>37</v>
      </c>
    </row>
    <row r="610" spans="1:25" hidden="1" x14ac:dyDescent="0.25">
      <c r="A610" t="s">
        <v>2353</v>
      </c>
      <c r="B610" t="s">
        <v>2354</v>
      </c>
      <c r="C610" s="1" t="str">
        <f t="shared" si="96"/>
        <v>21:0395</v>
      </c>
      <c r="D610" s="1" t="str">
        <f t="shared" si="97"/>
        <v>21:0132</v>
      </c>
      <c r="E610" t="s">
        <v>2355</v>
      </c>
      <c r="F610" t="s">
        <v>2356</v>
      </c>
      <c r="H610">
        <v>47.680574800000002</v>
      </c>
      <c r="I610">
        <v>-84.681775099999996</v>
      </c>
      <c r="J610" s="1" t="str">
        <f t="shared" si="98"/>
        <v>NGR lake sediment grab sample</v>
      </c>
      <c r="K610" s="1" t="str">
        <f t="shared" si="99"/>
        <v>&lt;177 micron (NGR)</v>
      </c>
      <c r="L610">
        <v>32</v>
      </c>
      <c r="M610" t="s">
        <v>97</v>
      </c>
      <c r="N610">
        <v>609</v>
      </c>
      <c r="O610">
        <v>100</v>
      </c>
      <c r="P610">
        <v>18</v>
      </c>
      <c r="Q610">
        <v>3</v>
      </c>
      <c r="R610">
        <v>10</v>
      </c>
      <c r="S610">
        <v>7</v>
      </c>
      <c r="T610">
        <v>0.1</v>
      </c>
      <c r="U610">
        <v>190</v>
      </c>
      <c r="V610">
        <v>1</v>
      </c>
      <c r="W610">
        <v>0.5</v>
      </c>
      <c r="X610">
        <v>2</v>
      </c>
      <c r="Y610">
        <v>25.2</v>
      </c>
    </row>
    <row r="611" spans="1:25" hidden="1" x14ac:dyDescent="0.25">
      <c r="A611" t="s">
        <v>2357</v>
      </c>
      <c r="B611" t="s">
        <v>2358</v>
      </c>
      <c r="C611" s="1" t="str">
        <f t="shared" si="96"/>
        <v>21:0395</v>
      </c>
      <c r="D611" s="1" t="str">
        <f t="shared" si="97"/>
        <v>21:0132</v>
      </c>
      <c r="E611" t="s">
        <v>2359</v>
      </c>
      <c r="F611" t="s">
        <v>2360</v>
      </c>
      <c r="H611">
        <v>47.622691400000001</v>
      </c>
      <c r="I611">
        <v>-84.919326499999997</v>
      </c>
      <c r="J611" s="1" t="str">
        <f t="shared" si="98"/>
        <v>NGR lake sediment grab sample</v>
      </c>
      <c r="K611" s="1" t="str">
        <f t="shared" si="99"/>
        <v>&lt;177 micron (NGR)</v>
      </c>
      <c r="L611">
        <v>32</v>
      </c>
      <c r="M611" t="s">
        <v>107</v>
      </c>
      <c r="N611">
        <v>610</v>
      </c>
      <c r="O611">
        <v>80</v>
      </c>
      <c r="P611">
        <v>17</v>
      </c>
      <c r="Q611">
        <v>8</v>
      </c>
      <c r="R611">
        <v>8</v>
      </c>
      <c r="S611">
        <v>6</v>
      </c>
      <c r="T611">
        <v>0.1</v>
      </c>
      <c r="U611">
        <v>160</v>
      </c>
      <c r="V611">
        <v>0.6</v>
      </c>
      <c r="W611">
        <v>0.5</v>
      </c>
      <c r="X611">
        <v>1</v>
      </c>
      <c r="Y611">
        <v>30.2</v>
      </c>
    </row>
    <row r="612" spans="1:25" hidden="1" x14ac:dyDescent="0.25">
      <c r="A612" t="s">
        <v>2361</v>
      </c>
      <c r="B612" t="s">
        <v>2362</v>
      </c>
      <c r="C612" s="1" t="str">
        <f t="shared" si="96"/>
        <v>21:0395</v>
      </c>
      <c r="D612" s="1" t="str">
        <f t="shared" si="97"/>
        <v>21:0132</v>
      </c>
      <c r="E612" t="s">
        <v>2363</v>
      </c>
      <c r="F612" t="s">
        <v>2364</v>
      </c>
      <c r="H612">
        <v>47.636558200000003</v>
      </c>
      <c r="I612">
        <v>-84.691325399999997</v>
      </c>
      <c r="J612" s="1" t="str">
        <f t="shared" si="98"/>
        <v>NGR lake sediment grab sample</v>
      </c>
      <c r="K612" s="1" t="str">
        <f t="shared" si="99"/>
        <v>&lt;177 micron (NGR)</v>
      </c>
      <c r="L612">
        <v>32</v>
      </c>
      <c r="M612" t="s">
        <v>112</v>
      </c>
      <c r="N612">
        <v>611</v>
      </c>
      <c r="O612">
        <v>168</v>
      </c>
      <c r="P612">
        <v>41</v>
      </c>
      <c r="Q612">
        <v>7</v>
      </c>
      <c r="R612">
        <v>17</v>
      </c>
      <c r="S612">
        <v>18</v>
      </c>
      <c r="T612">
        <v>0.1</v>
      </c>
      <c r="U612">
        <v>450</v>
      </c>
      <c r="V612">
        <v>1.8</v>
      </c>
      <c r="W612">
        <v>0.5</v>
      </c>
      <c r="X612">
        <v>4</v>
      </c>
      <c r="Y612">
        <v>24</v>
      </c>
    </row>
    <row r="613" spans="1:25" hidden="1" x14ac:dyDescent="0.25">
      <c r="A613" t="s">
        <v>2365</v>
      </c>
      <c r="B613" t="s">
        <v>2366</v>
      </c>
      <c r="C613" s="1" t="str">
        <f t="shared" si="96"/>
        <v>21:0395</v>
      </c>
      <c r="D613" s="1" t="str">
        <f t="shared" si="97"/>
        <v>21:0132</v>
      </c>
      <c r="E613" t="s">
        <v>2367</v>
      </c>
      <c r="F613" t="s">
        <v>2368</v>
      </c>
      <c r="H613">
        <v>47.633187800000002</v>
      </c>
      <c r="I613">
        <v>-84.654719099999994</v>
      </c>
      <c r="J613" s="1" t="str">
        <f t="shared" si="98"/>
        <v>NGR lake sediment grab sample</v>
      </c>
      <c r="K613" s="1" t="str">
        <f t="shared" si="99"/>
        <v>&lt;177 micron (NGR)</v>
      </c>
      <c r="L613">
        <v>32</v>
      </c>
      <c r="M613" t="s">
        <v>117</v>
      </c>
      <c r="N613">
        <v>612</v>
      </c>
      <c r="O613">
        <v>110</v>
      </c>
      <c r="P613">
        <v>25</v>
      </c>
      <c r="Q613">
        <v>20</v>
      </c>
      <c r="R613">
        <v>15</v>
      </c>
      <c r="S613">
        <v>5</v>
      </c>
      <c r="T613">
        <v>0.1</v>
      </c>
      <c r="U613">
        <v>50</v>
      </c>
      <c r="V613">
        <v>0.4</v>
      </c>
      <c r="W613">
        <v>0.5</v>
      </c>
      <c r="X613">
        <v>2</v>
      </c>
      <c r="Y613">
        <v>42.8</v>
      </c>
    </row>
    <row r="614" spans="1:25" hidden="1" x14ac:dyDescent="0.25">
      <c r="A614" t="s">
        <v>2369</v>
      </c>
      <c r="B614" t="s">
        <v>2370</v>
      </c>
      <c r="C614" s="1" t="str">
        <f t="shared" si="96"/>
        <v>21:0395</v>
      </c>
      <c r="D614" s="1" t="str">
        <f>HYPERLINK("http://geochem.nrcan.gc.ca/cdogs/content/svy/svy_e.htm", "")</f>
        <v/>
      </c>
      <c r="G614" s="1" t="str">
        <f>HYPERLINK("http://geochem.nrcan.gc.ca/cdogs/content/cr_/cr_00035_e.htm", "35")</f>
        <v>35</v>
      </c>
      <c r="J614" t="s">
        <v>100</v>
      </c>
      <c r="K614" t="s">
        <v>101</v>
      </c>
      <c r="L614">
        <v>32</v>
      </c>
      <c r="M614" t="s">
        <v>102</v>
      </c>
      <c r="N614">
        <v>613</v>
      </c>
      <c r="O614">
        <v>104</v>
      </c>
      <c r="P614">
        <v>70</v>
      </c>
      <c r="Q614">
        <v>10</v>
      </c>
      <c r="R614">
        <v>33</v>
      </c>
      <c r="S614">
        <v>11</v>
      </c>
      <c r="T614">
        <v>0.2</v>
      </c>
      <c r="U614">
        <v>350</v>
      </c>
      <c r="V614">
        <v>2.5499999999999998</v>
      </c>
      <c r="W614">
        <v>15</v>
      </c>
      <c r="X614">
        <v>2</v>
      </c>
      <c r="Y614">
        <v>8.4</v>
      </c>
    </row>
    <row r="615" spans="1:25" hidden="1" x14ac:dyDescent="0.25">
      <c r="A615" t="s">
        <v>2371</v>
      </c>
      <c r="B615" t="s">
        <v>2372</v>
      </c>
      <c r="C615" s="1" t="str">
        <f t="shared" si="96"/>
        <v>21:0395</v>
      </c>
      <c r="D615" s="1" t="str">
        <f t="shared" ref="D615:D629" si="100">HYPERLINK("http://geochem.nrcan.gc.ca/cdogs/content/svy/svy210132_e.htm", "21:0132")</f>
        <v>21:0132</v>
      </c>
      <c r="E615" t="s">
        <v>2373</v>
      </c>
      <c r="F615" t="s">
        <v>2374</v>
      </c>
      <c r="H615">
        <v>47.615112799999999</v>
      </c>
      <c r="I615">
        <v>-84.576121599999993</v>
      </c>
      <c r="J615" s="1" t="str">
        <f t="shared" ref="J615:J629" si="101">HYPERLINK("http://geochem.nrcan.gc.ca/cdogs/content/kwd/kwd020027_e.htm", "NGR lake sediment grab sample")</f>
        <v>NGR lake sediment grab sample</v>
      </c>
      <c r="K615" s="1" t="str">
        <f t="shared" ref="K615:K629" si="102">HYPERLINK("http://geochem.nrcan.gc.ca/cdogs/content/kwd/kwd080006_e.htm", "&lt;177 micron (NGR)")</f>
        <v>&lt;177 micron (NGR)</v>
      </c>
      <c r="L615">
        <v>32</v>
      </c>
      <c r="M615" t="s">
        <v>122</v>
      </c>
      <c r="N615">
        <v>614</v>
      </c>
      <c r="O615">
        <v>156</v>
      </c>
      <c r="P615">
        <v>42</v>
      </c>
      <c r="Q615">
        <v>8</v>
      </c>
      <c r="R615">
        <v>15</v>
      </c>
      <c r="S615">
        <v>9</v>
      </c>
      <c r="T615">
        <v>0.1</v>
      </c>
      <c r="U615">
        <v>160</v>
      </c>
      <c r="V615">
        <v>1.3</v>
      </c>
      <c r="W615">
        <v>0.5</v>
      </c>
      <c r="X615">
        <v>1</v>
      </c>
      <c r="Y615">
        <v>46.4</v>
      </c>
    </row>
    <row r="616" spans="1:25" hidden="1" x14ac:dyDescent="0.25">
      <c r="A616" t="s">
        <v>2375</v>
      </c>
      <c r="B616" t="s">
        <v>2376</v>
      </c>
      <c r="C616" s="1" t="str">
        <f t="shared" si="96"/>
        <v>21:0395</v>
      </c>
      <c r="D616" s="1" t="str">
        <f t="shared" si="100"/>
        <v>21:0132</v>
      </c>
      <c r="E616" t="s">
        <v>2377</v>
      </c>
      <c r="F616" t="s">
        <v>2378</v>
      </c>
      <c r="H616">
        <v>47.593683200000001</v>
      </c>
      <c r="I616">
        <v>-84.536673199999996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33</v>
      </c>
      <c r="M616" t="s">
        <v>29</v>
      </c>
      <c r="N616">
        <v>615</v>
      </c>
      <c r="O616">
        <v>130</v>
      </c>
      <c r="P616">
        <v>55</v>
      </c>
      <c r="Q616">
        <v>4</v>
      </c>
      <c r="R616">
        <v>10</v>
      </c>
      <c r="S616">
        <v>7</v>
      </c>
      <c r="T616">
        <v>0.1</v>
      </c>
      <c r="U616">
        <v>225</v>
      </c>
      <c r="V616">
        <v>0.8</v>
      </c>
      <c r="W616">
        <v>0.5</v>
      </c>
      <c r="X616">
        <v>2</v>
      </c>
      <c r="Y616">
        <v>42.6</v>
      </c>
    </row>
    <row r="617" spans="1:25" hidden="1" x14ac:dyDescent="0.25">
      <c r="A617" t="s">
        <v>2379</v>
      </c>
      <c r="B617" t="s">
        <v>2380</v>
      </c>
      <c r="C617" s="1" t="str">
        <f t="shared" si="96"/>
        <v>21:0395</v>
      </c>
      <c r="D617" s="1" t="str">
        <f t="shared" si="100"/>
        <v>21:0132</v>
      </c>
      <c r="E617" t="s">
        <v>2381</v>
      </c>
      <c r="F617" t="s">
        <v>2382</v>
      </c>
      <c r="H617">
        <v>47.595932500000004</v>
      </c>
      <c r="I617">
        <v>-84.588714400000001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33</v>
      </c>
      <c r="M617" t="s">
        <v>34</v>
      </c>
      <c r="N617">
        <v>616</v>
      </c>
      <c r="O617">
        <v>118</v>
      </c>
      <c r="P617">
        <v>39</v>
      </c>
      <c r="Q617">
        <v>9</v>
      </c>
      <c r="R617">
        <v>12</v>
      </c>
      <c r="S617">
        <v>7</v>
      </c>
      <c r="T617">
        <v>0.1</v>
      </c>
      <c r="U617">
        <v>160</v>
      </c>
      <c r="V617">
        <v>0.85</v>
      </c>
      <c r="W617">
        <v>0.5</v>
      </c>
      <c r="X617">
        <v>1</v>
      </c>
      <c r="Y617">
        <v>37</v>
      </c>
    </row>
    <row r="618" spans="1:25" hidden="1" x14ac:dyDescent="0.25">
      <c r="A618" t="s">
        <v>2383</v>
      </c>
      <c r="B618" t="s">
        <v>2384</v>
      </c>
      <c r="C618" s="1" t="str">
        <f t="shared" si="96"/>
        <v>21:0395</v>
      </c>
      <c r="D618" s="1" t="str">
        <f t="shared" si="100"/>
        <v>21:0132</v>
      </c>
      <c r="E618" t="s">
        <v>2385</v>
      </c>
      <c r="F618" t="s">
        <v>2386</v>
      </c>
      <c r="H618">
        <v>47.585614999999997</v>
      </c>
      <c r="I618">
        <v>-84.546069500000002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33</v>
      </c>
      <c r="M618" t="s">
        <v>49</v>
      </c>
      <c r="N618">
        <v>617</v>
      </c>
      <c r="O618">
        <v>104</v>
      </c>
      <c r="P618">
        <v>40</v>
      </c>
      <c r="Q618">
        <v>14</v>
      </c>
      <c r="R618">
        <v>14</v>
      </c>
      <c r="S618">
        <v>6</v>
      </c>
      <c r="T618">
        <v>0.1</v>
      </c>
      <c r="U618">
        <v>125</v>
      </c>
      <c r="V618">
        <v>1</v>
      </c>
      <c r="W618">
        <v>0.5</v>
      </c>
      <c r="X618">
        <v>1</v>
      </c>
      <c r="Y618">
        <v>29.2</v>
      </c>
    </row>
    <row r="619" spans="1:25" hidden="1" x14ac:dyDescent="0.25">
      <c r="A619" t="s">
        <v>2387</v>
      </c>
      <c r="B619" t="s">
        <v>2388</v>
      </c>
      <c r="C619" s="1" t="str">
        <f t="shared" si="96"/>
        <v>21:0395</v>
      </c>
      <c r="D619" s="1" t="str">
        <f t="shared" si="100"/>
        <v>21:0132</v>
      </c>
      <c r="E619" t="s">
        <v>2377</v>
      </c>
      <c r="F619" t="s">
        <v>2389</v>
      </c>
      <c r="H619">
        <v>47.593683200000001</v>
      </c>
      <c r="I619">
        <v>-84.536673199999996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33</v>
      </c>
      <c r="M619" t="s">
        <v>57</v>
      </c>
      <c r="N619">
        <v>618</v>
      </c>
      <c r="O619">
        <v>132</v>
      </c>
      <c r="P619">
        <v>57</v>
      </c>
      <c r="Q619">
        <v>4</v>
      </c>
      <c r="R619">
        <v>10</v>
      </c>
      <c r="S619">
        <v>8</v>
      </c>
      <c r="T619">
        <v>0.1</v>
      </c>
      <c r="U619">
        <v>240</v>
      </c>
      <c r="V619">
        <v>0.75</v>
      </c>
      <c r="W619">
        <v>0.5</v>
      </c>
      <c r="X619">
        <v>1</v>
      </c>
      <c r="Y619">
        <v>44</v>
      </c>
    </row>
    <row r="620" spans="1:25" hidden="1" x14ac:dyDescent="0.25">
      <c r="A620" t="s">
        <v>2390</v>
      </c>
      <c r="B620" t="s">
        <v>2391</v>
      </c>
      <c r="C620" s="1" t="str">
        <f t="shared" si="96"/>
        <v>21:0395</v>
      </c>
      <c r="D620" s="1" t="str">
        <f t="shared" si="100"/>
        <v>21:0132</v>
      </c>
      <c r="E620" t="s">
        <v>2377</v>
      </c>
      <c r="F620" t="s">
        <v>2392</v>
      </c>
      <c r="H620">
        <v>47.593683200000001</v>
      </c>
      <c r="I620">
        <v>-84.536673199999996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33</v>
      </c>
      <c r="M620" t="s">
        <v>53</v>
      </c>
      <c r="N620">
        <v>619</v>
      </c>
      <c r="O620">
        <v>138</v>
      </c>
      <c r="P620">
        <v>57</v>
      </c>
      <c r="Q620">
        <v>5</v>
      </c>
      <c r="R620">
        <v>11</v>
      </c>
      <c r="S620">
        <v>7</v>
      </c>
      <c r="T620">
        <v>0.1</v>
      </c>
      <c r="U620">
        <v>240</v>
      </c>
      <c r="V620">
        <v>0.75</v>
      </c>
      <c r="W620">
        <v>0.5</v>
      </c>
      <c r="X620">
        <v>2</v>
      </c>
      <c r="Y620">
        <v>43.4</v>
      </c>
    </row>
    <row r="621" spans="1:25" hidden="1" x14ac:dyDescent="0.25">
      <c r="A621" t="s">
        <v>2393</v>
      </c>
      <c r="B621" t="s">
        <v>2394</v>
      </c>
      <c r="C621" s="1" t="str">
        <f t="shared" si="96"/>
        <v>21:0395</v>
      </c>
      <c r="D621" s="1" t="str">
        <f t="shared" si="100"/>
        <v>21:0132</v>
      </c>
      <c r="E621" t="s">
        <v>2395</v>
      </c>
      <c r="F621" t="s">
        <v>2396</v>
      </c>
      <c r="H621">
        <v>47.556307099999998</v>
      </c>
      <c r="I621">
        <v>-84.557474900000003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33</v>
      </c>
      <c r="M621" t="s">
        <v>39</v>
      </c>
      <c r="N621">
        <v>620</v>
      </c>
      <c r="O621">
        <v>124</v>
      </c>
      <c r="P621">
        <v>46</v>
      </c>
      <c r="Q621">
        <v>5</v>
      </c>
      <c r="R621">
        <v>10</v>
      </c>
      <c r="S621">
        <v>9</v>
      </c>
      <c r="T621">
        <v>0.1</v>
      </c>
      <c r="U621">
        <v>90</v>
      </c>
      <c r="V621">
        <v>1.1499999999999999</v>
      </c>
      <c r="W621">
        <v>0.5</v>
      </c>
      <c r="X621">
        <v>3</v>
      </c>
      <c r="Y621">
        <v>34.6</v>
      </c>
    </row>
    <row r="622" spans="1:25" hidden="1" x14ac:dyDescent="0.25">
      <c r="A622" t="s">
        <v>2397</v>
      </c>
      <c r="B622" t="s">
        <v>2398</v>
      </c>
      <c r="C622" s="1" t="str">
        <f t="shared" si="96"/>
        <v>21:0395</v>
      </c>
      <c r="D622" s="1" t="str">
        <f t="shared" si="100"/>
        <v>21:0132</v>
      </c>
      <c r="E622" t="s">
        <v>2399</v>
      </c>
      <c r="F622" t="s">
        <v>2400</v>
      </c>
      <c r="H622">
        <v>47.513937200000001</v>
      </c>
      <c r="I622">
        <v>-84.582314400000001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33</v>
      </c>
      <c r="M622" t="s">
        <v>44</v>
      </c>
      <c r="N622">
        <v>621</v>
      </c>
      <c r="O622">
        <v>140</v>
      </c>
      <c r="P622">
        <v>58</v>
      </c>
      <c r="Q622">
        <v>3</v>
      </c>
      <c r="R622">
        <v>15</v>
      </c>
      <c r="S622">
        <v>8</v>
      </c>
      <c r="T622">
        <v>0.1</v>
      </c>
      <c r="U622">
        <v>50</v>
      </c>
      <c r="V622">
        <v>0.45</v>
      </c>
      <c r="W622">
        <v>0.5</v>
      </c>
      <c r="X622">
        <v>2</v>
      </c>
      <c r="Y622">
        <v>53.4</v>
      </c>
    </row>
    <row r="623" spans="1:25" hidden="1" x14ac:dyDescent="0.25">
      <c r="A623" t="s">
        <v>2401</v>
      </c>
      <c r="B623" t="s">
        <v>2402</v>
      </c>
      <c r="C623" s="1" t="str">
        <f t="shared" si="96"/>
        <v>21:0395</v>
      </c>
      <c r="D623" s="1" t="str">
        <f t="shared" si="100"/>
        <v>21:0132</v>
      </c>
      <c r="E623" t="s">
        <v>2403</v>
      </c>
      <c r="F623" t="s">
        <v>2404</v>
      </c>
      <c r="H623">
        <v>47.516882099999997</v>
      </c>
      <c r="I623">
        <v>-84.551057599999993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33</v>
      </c>
      <c r="M623" t="s">
        <v>62</v>
      </c>
      <c r="N623">
        <v>622</v>
      </c>
      <c r="O623">
        <v>118</v>
      </c>
      <c r="P623">
        <v>31</v>
      </c>
      <c r="Q623">
        <v>8</v>
      </c>
      <c r="R623">
        <v>13</v>
      </c>
      <c r="S623">
        <v>8</v>
      </c>
      <c r="T623">
        <v>0.1</v>
      </c>
      <c r="U623">
        <v>155</v>
      </c>
      <c r="V623">
        <v>0.9</v>
      </c>
      <c r="W623">
        <v>0.5</v>
      </c>
      <c r="X623">
        <v>1</v>
      </c>
      <c r="Y623">
        <v>37.200000000000003</v>
      </c>
    </row>
    <row r="624" spans="1:25" hidden="1" x14ac:dyDescent="0.25">
      <c r="A624" t="s">
        <v>2405</v>
      </c>
      <c r="B624" t="s">
        <v>2406</v>
      </c>
      <c r="C624" s="1" t="str">
        <f t="shared" si="96"/>
        <v>21:0395</v>
      </c>
      <c r="D624" s="1" t="str">
        <f t="shared" si="100"/>
        <v>21:0132</v>
      </c>
      <c r="E624" t="s">
        <v>2407</v>
      </c>
      <c r="F624" t="s">
        <v>2408</v>
      </c>
      <c r="H624">
        <v>47.494007799999999</v>
      </c>
      <c r="I624">
        <v>-84.554870199999996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33</v>
      </c>
      <c r="M624" t="s">
        <v>67</v>
      </c>
      <c r="N624">
        <v>623</v>
      </c>
      <c r="O624">
        <v>170</v>
      </c>
      <c r="P624">
        <v>40</v>
      </c>
      <c r="Q624">
        <v>6</v>
      </c>
      <c r="R624">
        <v>11</v>
      </c>
      <c r="S624">
        <v>10</v>
      </c>
      <c r="T624">
        <v>0.2</v>
      </c>
      <c r="U624">
        <v>350</v>
      </c>
      <c r="V624">
        <v>1.1499999999999999</v>
      </c>
      <c r="W624">
        <v>0.5</v>
      </c>
      <c r="X624">
        <v>3</v>
      </c>
      <c r="Y624">
        <v>51.2</v>
      </c>
    </row>
    <row r="625" spans="1:25" hidden="1" x14ac:dyDescent="0.25">
      <c r="A625" t="s">
        <v>2409</v>
      </c>
      <c r="B625" t="s">
        <v>2410</v>
      </c>
      <c r="C625" s="1" t="str">
        <f t="shared" si="96"/>
        <v>21:0395</v>
      </c>
      <c r="D625" s="1" t="str">
        <f t="shared" si="100"/>
        <v>21:0132</v>
      </c>
      <c r="E625" t="s">
        <v>2411</v>
      </c>
      <c r="F625" t="s">
        <v>2412</v>
      </c>
      <c r="H625">
        <v>47.492905700000001</v>
      </c>
      <c r="I625">
        <v>-84.504164599999996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33</v>
      </c>
      <c r="M625" t="s">
        <v>72</v>
      </c>
      <c r="N625">
        <v>624</v>
      </c>
      <c r="O625">
        <v>118</v>
      </c>
      <c r="P625">
        <v>49</v>
      </c>
      <c r="Q625">
        <v>4</v>
      </c>
      <c r="R625">
        <v>10</v>
      </c>
      <c r="S625">
        <v>7</v>
      </c>
      <c r="T625">
        <v>0.1</v>
      </c>
      <c r="U625">
        <v>200</v>
      </c>
      <c r="V625">
        <v>1</v>
      </c>
      <c r="W625">
        <v>0.5</v>
      </c>
      <c r="X625">
        <v>1</v>
      </c>
      <c r="Y625">
        <v>52.4</v>
      </c>
    </row>
    <row r="626" spans="1:25" hidden="1" x14ac:dyDescent="0.25">
      <c r="A626" t="s">
        <v>2413</v>
      </c>
      <c r="B626" t="s">
        <v>2414</v>
      </c>
      <c r="C626" s="1" t="str">
        <f t="shared" si="96"/>
        <v>21:0395</v>
      </c>
      <c r="D626" s="1" t="str">
        <f t="shared" si="100"/>
        <v>21:0132</v>
      </c>
      <c r="E626" t="s">
        <v>2415</v>
      </c>
      <c r="F626" t="s">
        <v>2416</v>
      </c>
      <c r="H626">
        <v>47.449884300000001</v>
      </c>
      <c r="I626">
        <v>-84.4984678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33</v>
      </c>
      <c r="M626" t="s">
        <v>77</v>
      </c>
      <c r="N626">
        <v>625</v>
      </c>
      <c r="O626">
        <v>70</v>
      </c>
      <c r="P626">
        <v>29</v>
      </c>
      <c r="Q626">
        <v>4</v>
      </c>
      <c r="R626">
        <v>7</v>
      </c>
      <c r="S626">
        <v>5</v>
      </c>
      <c r="T626">
        <v>0.1</v>
      </c>
      <c r="U626">
        <v>50</v>
      </c>
      <c r="V626">
        <v>0.3</v>
      </c>
      <c r="W626">
        <v>0.5</v>
      </c>
      <c r="X626">
        <v>1</v>
      </c>
      <c r="Y626">
        <v>34.200000000000003</v>
      </c>
    </row>
    <row r="627" spans="1:25" hidden="1" x14ac:dyDescent="0.25">
      <c r="A627" t="s">
        <v>2417</v>
      </c>
      <c r="B627" t="s">
        <v>2418</v>
      </c>
      <c r="C627" s="1" t="str">
        <f t="shared" si="96"/>
        <v>21:0395</v>
      </c>
      <c r="D627" s="1" t="str">
        <f t="shared" si="100"/>
        <v>21:0132</v>
      </c>
      <c r="E627" t="s">
        <v>2419</v>
      </c>
      <c r="F627" t="s">
        <v>2420</v>
      </c>
      <c r="H627">
        <v>47.425894300000003</v>
      </c>
      <c r="I627">
        <v>-84.462093100000004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33</v>
      </c>
      <c r="M627" t="s">
        <v>82</v>
      </c>
      <c r="N627">
        <v>626</v>
      </c>
      <c r="O627">
        <v>102</v>
      </c>
      <c r="P627">
        <v>19</v>
      </c>
      <c r="Q627">
        <v>6</v>
      </c>
      <c r="R627">
        <v>13</v>
      </c>
      <c r="S627">
        <v>10</v>
      </c>
      <c r="T627">
        <v>0.1</v>
      </c>
      <c r="U627">
        <v>195</v>
      </c>
      <c r="V627">
        <v>0.8</v>
      </c>
      <c r="W627">
        <v>0.5</v>
      </c>
      <c r="X627">
        <v>1</v>
      </c>
      <c r="Y627">
        <v>34</v>
      </c>
    </row>
    <row r="628" spans="1:25" hidden="1" x14ac:dyDescent="0.25">
      <c r="A628" t="s">
        <v>2421</v>
      </c>
      <c r="B628" t="s">
        <v>2422</v>
      </c>
      <c r="C628" s="1" t="str">
        <f t="shared" si="96"/>
        <v>21:0395</v>
      </c>
      <c r="D628" s="1" t="str">
        <f t="shared" si="100"/>
        <v>21:0132</v>
      </c>
      <c r="E628" t="s">
        <v>2423</v>
      </c>
      <c r="F628" t="s">
        <v>2424</v>
      </c>
      <c r="H628">
        <v>47.409643899999999</v>
      </c>
      <c r="I628">
        <v>-84.455265499999996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33</v>
      </c>
      <c r="M628" t="s">
        <v>87</v>
      </c>
      <c r="N628">
        <v>627</v>
      </c>
      <c r="O628">
        <v>90</v>
      </c>
      <c r="P628">
        <v>26</v>
      </c>
      <c r="Q628">
        <v>8</v>
      </c>
      <c r="R628">
        <v>11</v>
      </c>
      <c r="S628">
        <v>3</v>
      </c>
      <c r="T628">
        <v>0.1</v>
      </c>
      <c r="U628">
        <v>80</v>
      </c>
      <c r="V628">
        <v>0.6</v>
      </c>
      <c r="W628">
        <v>0.5</v>
      </c>
      <c r="X628">
        <v>1</v>
      </c>
      <c r="Y628">
        <v>59.4</v>
      </c>
    </row>
    <row r="629" spans="1:25" hidden="1" x14ac:dyDescent="0.25">
      <c r="A629" t="s">
        <v>2425</v>
      </c>
      <c r="B629" t="s">
        <v>2426</v>
      </c>
      <c r="C629" s="1" t="str">
        <f t="shared" si="96"/>
        <v>21:0395</v>
      </c>
      <c r="D629" s="1" t="str">
        <f t="shared" si="100"/>
        <v>21:0132</v>
      </c>
      <c r="E629" t="s">
        <v>2427</v>
      </c>
      <c r="F629" t="s">
        <v>2428</v>
      </c>
      <c r="H629">
        <v>47.382296400000001</v>
      </c>
      <c r="I629">
        <v>-84.396405900000005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33</v>
      </c>
      <c r="M629" t="s">
        <v>92</v>
      </c>
      <c r="N629">
        <v>628</v>
      </c>
      <c r="O629">
        <v>84</v>
      </c>
      <c r="P629">
        <v>33</v>
      </c>
      <c r="Q629">
        <v>9</v>
      </c>
      <c r="R629">
        <v>10</v>
      </c>
      <c r="S629">
        <v>5</v>
      </c>
      <c r="T629">
        <v>0.2</v>
      </c>
      <c r="U629">
        <v>160</v>
      </c>
      <c r="V629">
        <v>1.1499999999999999</v>
      </c>
      <c r="W629">
        <v>0.5</v>
      </c>
      <c r="X629">
        <v>1</v>
      </c>
      <c r="Y629">
        <v>61</v>
      </c>
    </row>
    <row r="630" spans="1:25" hidden="1" x14ac:dyDescent="0.25">
      <c r="A630" t="s">
        <v>2429</v>
      </c>
      <c r="B630" t="s">
        <v>2430</v>
      </c>
      <c r="C630" s="1" t="str">
        <f t="shared" si="96"/>
        <v>21:0395</v>
      </c>
      <c r="D630" s="1" t="str">
        <f>HYPERLINK("http://geochem.nrcan.gc.ca/cdogs/content/svy/svy_e.htm", "")</f>
        <v/>
      </c>
      <c r="G630" s="1" t="str">
        <f>HYPERLINK("http://geochem.nrcan.gc.ca/cdogs/content/cr_/cr_00022_e.htm", "22")</f>
        <v>22</v>
      </c>
      <c r="J630" t="s">
        <v>100</v>
      </c>
      <c r="K630" t="s">
        <v>101</v>
      </c>
      <c r="L630">
        <v>33</v>
      </c>
      <c r="M630" t="s">
        <v>102</v>
      </c>
      <c r="N630">
        <v>629</v>
      </c>
      <c r="O630">
        <v>78</v>
      </c>
      <c r="P630">
        <v>19</v>
      </c>
      <c r="Q630">
        <v>25</v>
      </c>
      <c r="R630">
        <v>8</v>
      </c>
      <c r="S630">
        <v>7</v>
      </c>
      <c r="T630">
        <v>0.1</v>
      </c>
      <c r="U630">
        <v>1050</v>
      </c>
      <c r="V630">
        <v>2.0499999999999998</v>
      </c>
      <c r="W630">
        <v>8</v>
      </c>
      <c r="X630">
        <v>8</v>
      </c>
      <c r="Y630">
        <v>20.6</v>
      </c>
    </row>
    <row r="631" spans="1:25" hidden="1" x14ac:dyDescent="0.25">
      <c r="A631" t="s">
        <v>2431</v>
      </c>
      <c r="B631" t="s">
        <v>2432</v>
      </c>
      <c r="C631" s="1" t="str">
        <f t="shared" si="96"/>
        <v>21:0395</v>
      </c>
      <c r="D631" s="1" t="str">
        <f t="shared" ref="D631:D652" si="103">HYPERLINK("http://geochem.nrcan.gc.ca/cdogs/content/svy/svy210132_e.htm", "21:0132")</f>
        <v>21:0132</v>
      </c>
      <c r="E631" t="s">
        <v>2433</v>
      </c>
      <c r="F631" t="s">
        <v>2434</v>
      </c>
      <c r="H631">
        <v>47.354749200000001</v>
      </c>
      <c r="I631">
        <v>-84.419810100000007</v>
      </c>
      <c r="J631" s="1" t="str">
        <f t="shared" ref="J631:J652" si="104">HYPERLINK("http://geochem.nrcan.gc.ca/cdogs/content/kwd/kwd020027_e.htm", "NGR lake sediment grab sample")</f>
        <v>NGR lake sediment grab sample</v>
      </c>
      <c r="K631" s="1" t="str">
        <f t="shared" ref="K631:K652" si="105">HYPERLINK("http://geochem.nrcan.gc.ca/cdogs/content/kwd/kwd080006_e.htm", "&lt;177 micron (NGR)")</f>
        <v>&lt;177 micron (NGR)</v>
      </c>
      <c r="L631">
        <v>33</v>
      </c>
      <c r="M631" t="s">
        <v>97</v>
      </c>
      <c r="N631">
        <v>630</v>
      </c>
      <c r="O631">
        <v>140</v>
      </c>
      <c r="P631">
        <v>20</v>
      </c>
      <c r="Q631">
        <v>6</v>
      </c>
      <c r="R631">
        <v>11</v>
      </c>
      <c r="S631">
        <v>16</v>
      </c>
      <c r="T631">
        <v>0.1</v>
      </c>
      <c r="U631">
        <v>485</v>
      </c>
      <c r="V631">
        <v>0.7</v>
      </c>
      <c r="W631">
        <v>0.5</v>
      </c>
      <c r="X631">
        <v>1</v>
      </c>
      <c r="Y631">
        <v>40.799999999999997</v>
      </c>
    </row>
    <row r="632" spans="1:25" hidden="1" x14ac:dyDescent="0.25">
      <c r="A632" t="s">
        <v>2435</v>
      </c>
      <c r="B632" t="s">
        <v>2436</v>
      </c>
      <c r="C632" s="1" t="str">
        <f t="shared" si="96"/>
        <v>21:0395</v>
      </c>
      <c r="D632" s="1" t="str">
        <f t="shared" si="103"/>
        <v>21:0132</v>
      </c>
      <c r="E632" t="s">
        <v>2437</v>
      </c>
      <c r="F632" t="s">
        <v>2438</v>
      </c>
      <c r="H632">
        <v>47.299840099999997</v>
      </c>
      <c r="I632">
        <v>-84.409970400000006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33</v>
      </c>
      <c r="M632" t="s">
        <v>107</v>
      </c>
      <c r="N632">
        <v>631</v>
      </c>
      <c r="O632">
        <v>130</v>
      </c>
      <c r="P632">
        <v>42</v>
      </c>
      <c r="Q632">
        <v>8</v>
      </c>
      <c r="R632">
        <v>15</v>
      </c>
      <c r="S632">
        <v>7</v>
      </c>
      <c r="T632">
        <v>0.2</v>
      </c>
      <c r="U632">
        <v>205</v>
      </c>
      <c r="V632">
        <v>1.95</v>
      </c>
      <c r="W632">
        <v>0.5</v>
      </c>
      <c r="X632">
        <v>2</v>
      </c>
      <c r="Y632">
        <v>59.2</v>
      </c>
    </row>
    <row r="633" spans="1:25" hidden="1" x14ac:dyDescent="0.25">
      <c r="A633" t="s">
        <v>2439</v>
      </c>
      <c r="B633" t="s">
        <v>2440</v>
      </c>
      <c r="C633" s="1" t="str">
        <f t="shared" si="96"/>
        <v>21:0395</v>
      </c>
      <c r="D633" s="1" t="str">
        <f t="shared" si="103"/>
        <v>21:0132</v>
      </c>
      <c r="E633" t="s">
        <v>2441</v>
      </c>
      <c r="F633" t="s">
        <v>2442</v>
      </c>
      <c r="H633">
        <v>47.334262000000003</v>
      </c>
      <c r="I633">
        <v>-84.417565800000006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33</v>
      </c>
      <c r="M633" t="s">
        <v>112</v>
      </c>
      <c r="N633">
        <v>632</v>
      </c>
      <c r="O633">
        <v>120</v>
      </c>
      <c r="P633">
        <v>40</v>
      </c>
      <c r="Q633">
        <v>10</v>
      </c>
      <c r="R633">
        <v>14</v>
      </c>
      <c r="S633">
        <v>7</v>
      </c>
      <c r="T633">
        <v>0.2</v>
      </c>
      <c r="U633">
        <v>200</v>
      </c>
      <c r="V633">
        <v>1.85</v>
      </c>
      <c r="W633">
        <v>0.5</v>
      </c>
      <c r="X633">
        <v>1</v>
      </c>
      <c r="Y633">
        <v>61</v>
      </c>
    </row>
    <row r="634" spans="1:25" hidden="1" x14ac:dyDescent="0.25">
      <c r="A634" t="s">
        <v>2443</v>
      </c>
      <c r="B634" t="s">
        <v>2444</v>
      </c>
      <c r="C634" s="1" t="str">
        <f t="shared" si="96"/>
        <v>21:0395</v>
      </c>
      <c r="D634" s="1" t="str">
        <f t="shared" si="103"/>
        <v>21:0132</v>
      </c>
      <c r="E634" t="s">
        <v>2445</v>
      </c>
      <c r="F634" t="s">
        <v>2446</v>
      </c>
      <c r="H634">
        <v>47.240233600000003</v>
      </c>
      <c r="I634">
        <v>-84.463591600000001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33</v>
      </c>
      <c r="M634" t="s">
        <v>117</v>
      </c>
      <c r="N634">
        <v>633</v>
      </c>
      <c r="O634">
        <v>102</v>
      </c>
      <c r="P634">
        <v>18</v>
      </c>
      <c r="Q634">
        <v>6</v>
      </c>
      <c r="R634">
        <v>11</v>
      </c>
      <c r="S634">
        <v>4</v>
      </c>
      <c r="T634">
        <v>0.1</v>
      </c>
      <c r="U634">
        <v>40</v>
      </c>
      <c r="V634">
        <v>0.45</v>
      </c>
      <c r="W634">
        <v>0.5</v>
      </c>
      <c r="X634">
        <v>1</v>
      </c>
      <c r="Y634">
        <v>46</v>
      </c>
    </row>
    <row r="635" spans="1:25" hidden="1" x14ac:dyDescent="0.25">
      <c r="A635" t="s">
        <v>2447</v>
      </c>
      <c r="B635" t="s">
        <v>2448</v>
      </c>
      <c r="C635" s="1" t="str">
        <f t="shared" si="96"/>
        <v>21:0395</v>
      </c>
      <c r="D635" s="1" t="str">
        <f t="shared" si="103"/>
        <v>21:0132</v>
      </c>
      <c r="E635" t="s">
        <v>2449</v>
      </c>
      <c r="F635" t="s">
        <v>2450</v>
      </c>
      <c r="H635">
        <v>47.194149899999999</v>
      </c>
      <c r="I635">
        <v>-84.460786100000007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33</v>
      </c>
      <c r="M635" t="s">
        <v>122</v>
      </c>
      <c r="N635">
        <v>634</v>
      </c>
      <c r="O635">
        <v>90</v>
      </c>
      <c r="P635">
        <v>17</v>
      </c>
      <c r="Q635">
        <v>20</v>
      </c>
      <c r="R635">
        <v>12</v>
      </c>
      <c r="S635">
        <v>8</v>
      </c>
      <c r="T635">
        <v>0.2</v>
      </c>
      <c r="U635">
        <v>150</v>
      </c>
      <c r="V635">
        <v>1</v>
      </c>
      <c r="W635">
        <v>0.5</v>
      </c>
      <c r="X635">
        <v>1</v>
      </c>
      <c r="Y635">
        <v>20.2</v>
      </c>
    </row>
    <row r="636" spans="1:25" hidden="1" x14ac:dyDescent="0.25">
      <c r="A636" t="s">
        <v>2451</v>
      </c>
      <c r="B636" t="s">
        <v>2452</v>
      </c>
      <c r="C636" s="1" t="str">
        <f t="shared" si="96"/>
        <v>21:0395</v>
      </c>
      <c r="D636" s="1" t="str">
        <f t="shared" si="103"/>
        <v>21:0132</v>
      </c>
      <c r="E636" t="s">
        <v>2453</v>
      </c>
      <c r="F636" t="s">
        <v>2454</v>
      </c>
      <c r="H636">
        <v>47.175924799999997</v>
      </c>
      <c r="I636">
        <v>-84.513600499999995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34</v>
      </c>
      <c r="M636" t="s">
        <v>29</v>
      </c>
      <c r="N636">
        <v>635</v>
      </c>
      <c r="O636">
        <v>106</v>
      </c>
      <c r="P636">
        <v>38</v>
      </c>
      <c r="Q636">
        <v>7</v>
      </c>
      <c r="R636">
        <v>12</v>
      </c>
      <c r="S636">
        <v>6</v>
      </c>
      <c r="T636">
        <v>0.1</v>
      </c>
      <c r="U636">
        <v>100</v>
      </c>
      <c r="V636">
        <v>0.7</v>
      </c>
      <c r="W636">
        <v>0.5</v>
      </c>
      <c r="X636">
        <v>1</v>
      </c>
      <c r="Y636">
        <v>39.4</v>
      </c>
    </row>
    <row r="637" spans="1:25" hidden="1" x14ac:dyDescent="0.25">
      <c r="A637" t="s">
        <v>2455</v>
      </c>
      <c r="B637" t="s">
        <v>2456</v>
      </c>
      <c r="C637" s="1" t="str">
        <f t="shared" si="96"/>
        <v>21:0395</v>
      </c>
      <c r="D637" s="1" t="str">
        <f t="shared" si="103"/>
        <v>21:0132</v>
      </c>
      <c r="E637" t="s">
        <v>2457</v>
      </c>
      <c r="F637" t="s">
        <v>2458</v>
      </c>
      <c r="H637">
        <v>47.170718000000001</v>
      </c>
      <c r="I637">
        <v>-84.4755222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34</v>
      </c>
      <c r="M637" t="s">
        <v>34</v>
      </c>
      <c r="N637">
        <v>636</v>
      </c>
      <c r="O637">
        <v>138</v>
      </c>
      <c r="P637">
        <v>37</v>
      </c>
      <c r="Q637">
        <v>4</v>
      </c>
      <c r="R637">
        <v>18</v>
      </c>
      <c r="S637">
        <v>13</v>
      </c>
      <c r="T637">
        <v>0.2</v>
      </c>
      <c r="U637">
        <v>95</v>
      </c>
      <c r="V637">
        <v>0.9</v>
      </c>
      <c r="W637">
        <v>0.5</v>
      </c>
      <c r="X637">
        <v>2</v>
      </c>
      <c r="Y637">
        <v>47.8</v>
      </c>
    </row>
    <row r="638" spans="1:25" hidden="1" x14ac:dyDescent="0.25">
      <c r="A638" t="s">
        <v>2459</v>
      </c>
      <c r="B638" t="s">
        <v>2460</v>
      </c>
      <c r="C638" s="1" t="str">
        <f t="shared" si="96"/>
        <v>21:0395</v>
      </c>
      <c r="D638" s="1" t="str">
        <f t="shared" si="103"/>
        <v>21:0132</v>
      </c>
      <c r="E638" t="s">
        <v>2461</v>
      </c>
      <c r="F638" t="s">
        <v>2462</v>
      </c>
      <c r="H638">
        <v>47.172141799999999</v>
      </c>
      <c r="I638">
        <v>-84.506822600000007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34</v>
      </c>
      <c r="M638" t="s">
        <v>49</v>
      </c>
      <c r="N638">
        <v>637</v>
      </c>
      <c r="O638">
        <v>90</v>
      </c>
      <c r="P638">
        <v>31</v>
      </c>
      <c r="Q638">
        <v>6</v>
      </c>
      <c r="R638">
        <v>9</v>
      </c>
      <c r="S638">
        <v>7</v>
      </c>
      <c r="T638">
        <v>0.1</v>
      </c>
      <c r="U638">
        <v>80</v>
      </c>
      <c r="V638">
        <v>0.6</v>
      </c>
      <c r="W638">
        <v>0.5</v>
      </c>
      <c r="X638">
        <v>1</v>
      </c>
      <c r="Y638">
        <v>42.4</v>
      </c>
    </row>
    <row r="639" spans="1:25" hidden="1" x14ac:dyDescent="0.25">
      <c r="A639" t="s">
        <v>2463</v>
      </c>
      <c r="B639" t="s">
        <v>2464</v>
      </c>
      <c r="C639" s="1" t="str">
        <f t="shared" si="96"/>
        <v>21:0395</v>
      </c>
      <c r="D639" s="1" t="str">
        <f t="shared" si="103"/>
        <v>21:0132</v>
      </c>
      <c r="E639" t="s">
        <v>2453</v>
      </c>
      <c r="F639" t="s">
        <v>2465</v>
      </c>
      <c r="H639">
        <v>47.175924799999997</v>
      </c>
      <c r="I639">
        <v>-84.513600499999995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34</v>
      </c>
      <c r="M639" t="s">
        <v>57</v>
      </c>
      <c r="N639">
        <v>638</v>
      </c>
      <c r="O639">
        <v>112</v>
      </c>
      <c r="P639">
        <v>32</v>
      </c>
      <c r="Q639">
        <v>7</v>
      </c>
      <c r="R639">
        <v>13</v>
      </c>
      <c r="S639">
        <v>6</v>
      </c>
      <c r="T639">
        <v>0.1</v>
      </c>
      <c r="U639">
        <v>95</v>
      </c>
      <c r="V639">
        <v>0.7</v>
      </c>
      <c r="W639">
        <v>0.5</v>
      </c>
      <c r="X639">
        <v>2</v>
      </c>
      <c r="Y639">
        <v>37.6</v>
      </c>
    </row>
    <row r="640" spans="1:25" hidden="1" x14ac:dyDescent="0.25">
      <c r="A640" t="s">
        <v>2466</v>
      </c>
      <c r="B640" t="s">
        <v>2467</v>
      </c>
      <c r="C640" s="1" t="str">
        <f t="shared" si="96"/>
        <v>21:0395</v>
      </c>
      <c r="D640" s="1" t="str">
        <f t="shared" si="103"/>
        <v>21:0132</v>
      </c>
      <c r="E640" t="s">
        <v>2453</v>
      </c>
      <c r="F640" t="s">
        <v>2468</v>
      </c>
      <c r="H640">
        <v>47.175924799999997</v>
      </c>
      <c r="I640">
        <v>-84.513600499999995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34</v>
      </c>
      <c r="M640" t="s">
        <v>53</v>
      </c>
      <c r="N640">
        <v>639</v>
      </c>
      <c r="O640">
        <v>122</v>
      </c>
      <c r="P640">
        <v>40</v>
      </c>
      <c r="Q640">
        <v>5</v>
      </c>
      <c r="R640">
        <v>12</v>
      </c>
      <c r="S640">
        <v>5</v>
      </c>
      <c r="T640">
        <v>0.1</v>
      </c>
      <c r="U640">
        <v>110</v>
      </c>
      <c r="V640">
        <v>0.75</v>
      </c>
      <c r="W640">
        <v>0.5</v>
      </c>
      <c r="X640">
        <v>1</v>
      </c>
      <c r="Y640">
        <v>37.799999999999997</v>
      </c>
    </row>
    <row r="641" spans="1:25" hidden="1" x14ac:dyDescent="0.25">
      <c r="A641" t="s">
        <v>2469</v>
      </c>
      <c r="B641" t="s">
        <v>2470</v>
      </c>
      <c r="C641" s="1" t="str">
        <f t="shared" si="96"/>
        <v>21:0395</v>
      </c>
      <c r="D641" s="1" t="str">
        <f t="shared" si="103"/>
        <v>21:0132</v>
      </c>
      <c r="E641" t="s">
        <v>2471</v>
      </c>
      <c r="F641" t="s">
        <v>2472</v>
      </c>
      <c r="H641">
        <v>47.129264300000003</v>
      </c>
      <c r="I641">
        <v>-84.571038700000003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34</v>
      </c>
      <c r="M641" t="s">
        <v>39</v>
      </c>
      <c r="N641">
        <v>640</v>
      </c>
      <c r="O641">
        <v>84</v>
      </c>
      <c r="P641">
        <v>22</v>
      </c>
      <c r="Q641">
        <v>12</v>
      </c>
      <c r="R641">
        <v>9</v>
      </c>
      <c r="S641">
        <v>4</v>
      </c>
      <c r="T641">
        <v>0.1</v>
      </c>
      <c r="U641">
        <v>120</v>
      </c>
      <c r="V641">
        <v>0.7</v>
      </c>
      <c r="W641">
        <v>0.5</v>
      </c>
      <c r="X641">
        <v>1</v>
      </c>
      <c r="Y641">
        <v>47</v>
      </c>
    </row>
    <row r="642" spans="1:25" hidden="1" x14ac:dyDescent="0.25">
      <c r="A642" t="s">
        <v>2473</v>
      </c>
      <c r="B642" t="s">
        <v>2474</v>
      </c>
      <c r="C642" s="1" t="str">
        <f t="shared" ref="C642:C705" si="106">HYPERLINK("http://geochem.nrcan.gc.ca/cdogs/content/bdl/bdl210395_e.htm", "21:0395")</f>
        <v>21:0395</v>
      </c>
      <c r="D642" s="1" t="str">
        <f t="shared" si="103"/>
        <v>21:0132</v>
      </c>
      <c r="E642" t="s">
        <v>2475</v>
      </c>
      <c r="F642" t="s">
        <v>2476</v>
      </c>
      <c r="H642">
        <v>47.102257000000002</v>
      </c>
      <c r="I642">
        <v>-84.550311600000001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34</v>
      </c>
      <c r="M642" t="s">
        <v>44</v>
      </c>
      <c r="N642">
        <v>641</v>
      </c>
      <c r="O642">
        <v>136</v>
      </c>
      <c r="P642">
        <v>54</v>
      </c>
      <c r="Q642">
        <v>6</v>
      </c>
      <c r="R642">
        <v>9</v>
      </c>
      <c r="S642">
        <v>3</v>
      </c>
      <c r="T642">
        <v>0.1</v>
      </c>
      <c r="U642">
        <v>70</v>
      </c>
      <c r="V642">
        <v>0.5</v>
      </c>
      <c r="W642">
        <v>0.5</v>
      </c>
      <c r="X642">
        <v>3</v>
      </c>
      <c r="Y642">
        <v>53.8</v>
      </c>
    </row>
    <row r="643" spans="1:25" hidden="1" x14ac:dyDescent="0.25">
      <c r="A643" t="s">
        <v>2477</v>
      </c>
      <c r="B643" t="s">
        <v>2478</v>
      </c>
      <c r="C643" s="1" t="str">
        <f t="shared" si="106"/>
        <v>21:0395</v>
      </c>
      <c r="D643" s="1" t="str">
        <f t="shared" si="103"/>
        <v>21:0132</v>
      </c>
      <c r="E643" t="s">
        <v>2479</v>
      </c>
      <c r="F643" t="s">
        <v>2480</v>
      </c>
      <c r="H643">
        <v>47.068555199999999</v>
      </c>
      <c r="I643">
        <v>-84.550750699999995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34</v>
      </c>
      <c r="M643" t="s">
        <v>62</v>
      </c>
      <c r="N643">
        <v>642</v>
      </c>
      <c r="O643">
        <v>138</v>
      </c>
      <c r="P643">
        <v>58</v>
      </c>
      <c r="Q643">
        <v>23</v>
      </c>
      <c r="R643">
        <v>10</v>
      </c>
      <c r="S643">
        <v>16</v>
      </c>
      <c r="T643">
        <v>0.1</v>
      </c>
      <c r="U643">
        <v>235</v>
      </c>
      <c r="V643">
        <v>1.8</v>
      </c>
      <c r="W643">
        <v>0.5</v>
      </c>
      <c r="X643">
        <v>3</v>
      </c>
      <c r="Y643">
        <v>60</v>
      </c>
    </row>
    <row r="644" spans="1:25" hidden="1" x14ac:dyDescent="0.25">
      <c r="A644" t="s">
        <v>2481</v>
      </c>
      <c r="B644" t="s">
        <v>2482</v>
      </c>
      <c r="C644" s="1" t="str">
        <f t="shared" si="106"/>
        <v>21:0395</v>
      </c>
      <c r="D644" s="1" t="str">
        <f t="shared" si="103"/>
        <v>21:0132</v>
      </c>
      <c r="E644" t="s">
        <v>2483</v>
      </c>
      <c r="F644" t="s">
        <v>2484</v>
      </c>
      <c r="H644">
        <v>47.0513969</v>
      </c>
      <c r="I644">
        <v>-84.606638700000005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34</v>
      </c>
      <c r="M644" t="s">
        <v>67</v>
      </c>
      <c r="N644">
        <v>643</v>
      </c>
      <c r="O644">
        <v>255</v>
      </c>
      <c r="P644">
        <v>26</v>
      </c>
      <c r="Q644">
        <v>3</v>
      </c>
      <c r="R644">
        <v>7</v>
      </c>
      <c r="S644">
        <v>3</v>
      </c>
      <c r="T644">
        <v>0.1</v>
      </c>
      <c r="U644">
        <v>130</v>
      </c>
      <c r="V644">
        <v>0.8</v>
      </c>
      <c r="W644">
        <v>0.5</v>
      </c>
      <c r="X644">
        <v>1</v>
      </c>
      <c r="Y644">
        <v>70.2</v>
      </c>
    </row>
    <row r="645" spans="1:25" hidden="1" x14ac:dyDescent="0.25">
      <c r="A645" t="s">
        <v>2485</v>
      </c>
      <c r="B645" t="s">
        <v>2486</v>
      </c>
      <c r="C645" s="1" t="str">
        <f t="shared" si="106"/>
        <v>21:0395</v>
      </c>
      <c r="D645" s="1" t="str">
        <f t="shared" si="103"/>
        <v>21:0132</v>
      </c>
      <c r="E645" t="s">
        <v>2487</v>
      </c>
      <c r="F645" t="s">
        <v>2488</v>
      </c>
      <c r="H645">
        <v>47.041167799999997</v>
      </c>
      <c r="I645">
        <v>-84.548951000000002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34</v>
      </c>
      <c r="M645" t="s">
        <v>72</v>
      </c>
      <c r="N645">
        <v>644</v>
      </c>
      <c r="O645">
        <v>84</v>
      </c>
      <c r="P645">
        <v>28</v>
      </c>
      <c r="Q645">
        <v>4</v>
      </c>
      <c r="R645">
        <v>9</v>
      </c>
      <c r="S645">
        <v>2</v>
      </c>
      <c r="T645">
        <v>0.1</v>
      </c>
      <c r="U645">
        <v>55</v>
      </c>
      <c r="V645">
        <v>0.85</v>
      </c>
      <c r="W645">
        <v>0.5</v>
      </c>
      <c r="X645">
        <v>1</v>
      </c>
      <c r="Y645">
        <v>55.4</v>
      </c>
    </row>
    <row r="646" spans="1:25" hidden="1" x14ac:dyDescent="0.25">
      <c r="A646" t="s">
        <v>2489</v>
      </c>
      <c r="B646" t="s">
        <v>2490</v>
      </c>
      <c r="C646" s="1" t="str">
        <f t="shared" si="106"/>
        <v>21:0395</v>
      </c>
      <c r="D646" s="1" t="str">
        <f t="shared" si="103"/>
        <v>21:0132</v>
      </c>
      <c r="E646" t="s">
        <v>2491</v>
      </c>
      <c r="F646" t="s">
        <v>2492</v>
      </c>
      <c r="H646">
        <v>47.0186347</v>
      </c>
      <c r="I646">
        <v>-84.530587299999993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34</v>
      </c>
      <c r="M646" t="s">
        <v>77</v>
      </c>
      <c r="N646">
        <v>645</v>
      </c>
      <c r="O646">
        <v>132</v>
      </c>
      <c r="P646">
        <v>76</v>
      </c>
      <c r="Q646">
        <v>5</v>
      </c>
      <c r="R646">
        <v>13</v>
      </c>
      <c r="S646">
        <v>26</v>
      </c>
      <c r="T646">
        <v>0.1</v>
      </c>
      <c r="U646">
        <v>245</v>
      </c>
      <c r="V646">
        <v>1.5</v>
      </c>
      <c r="W646">
        <v>32</v>
      </c>
      <c r="X646">
        <v>2</v>
      </c>
      <c r="Y646">
        <v>40.200000000000003</v>
      </c>
    </row>
    <row r="647" spans="1:25" hidden="1" x14ac:dyDescent="0.25">
      <c r="A647" t="s">
        <v>2493</v>
      </c>
      <c r="B647" t="s">
        <v>2494</v>
      </c>
      <c r="C647" s="1" t="str">
        <f t="shared" si="106"/>
        <v>21:0395</v>
      </c>
      <c r="D647" s="1" t="str">
        <f t="shared" si="103"/>
        <v>21:0132</v>
      </c>
      <c r="E647" t="s">
        <v>2495</v>
      </c>
      <c r="F647" t="s">
        <v>2496</v>
      </c>
      <c r="H647">
        <v>47.013525299999998</v>
      </c>
      <c r="I647">
        <v>-84.469312900000006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34</v>
      </c>
      <c r="M647" t="s">
        <v>82</v>
      </c>
      <c r="N647">
        <v>646</v>
      </c>
      <c r="O647">
        <v>188</v>
      </c>
      <c r="P647">
        <v>50</v>
      </c>
      <c r="Q647">
        <v>4</v>
      </c>
      <c r="R647">
        <v>19</v>
      </c>
      <c r="S647">
        <v>33</v>
      </c>
      <c r="T647">
        <v>0.1</v>
      </c>
      <c r="U647">
        <v>1400</v>
      </c>
      <c r="V647">
        <v>4.2</v>
      </c>
      <c r="W647">
        <v>1</v>
      </c>
      <c r="X647">
        <v>2</v>
      </c>
      <c r="Y647">
        <v>59.8</v>
      </c>
    </row>
    <row r="648" spans="1:25" hidden="1" x14ac:dyDescent="0.25">
      <c r="A648" t="s">
        <v>2497</v>
      </c>
      <c r="B648" t="s">
        <v>2498</v>
      </c>
      <c r="C648" s="1" t="str">
        <f t="shared" si="106"/>
        <v>21:0395</v>
      </c>
      <c r="D648" s="1" t="str">
        <f t="shared" si="103"/>
        <v>21:0132</v>
      </c>
      <c r="E648" t="s">
        <v>2499</v>
      </c>
      <c r="F648" t="s">
        <v>2500</v>
      </c>
      <c r="H648">
        <v>47.0169918</v>
      </c>
      <c r="I648">
        <v>-84.391634300000007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34</v>
      </c>
      <c r="M648" t="s">
        <v>87</v>
      </c>
      <c r="N648">
        <v>647</v>
      </c>
      <c r="O648">
        <v>106</v>
      </c>
      <c r="P648">
        <v>40</v>
      </c>
      <c r="Q648">
        <v>4</v>
      </c>
      <c r="R648">
        <v>32</v>
      </c>
      <c r="S648">
        <v>15</v>
      </c>
      <c r="T648">
        <v>0.1</v>
      </c>
      <c r="U648">
        <v>355</v>
      </c>
      <c r="V648">
        <v>2.6</v>
      </c>
      <c r="W648">
        <v>0.5</v>
      </c>
      <c r="X648">
        <v>1</v>
      </c>
      <c r="Y648">
        <v>10.8</v>
      </c>
    </row>
    <row r="649" spans="1:25" hidden="1" x14ac:dyDescent="0.25">
      <c r="A649" t="s">
        <v>2501</v>
      </c>
      <c r="B649" t="s">
        <v>2502</v>
      </c>
      <c r="C649" s="1" t="str">
        <f t="shared" si="106"/>
        <v>21:0395</v>
      </c>
      <c r="D649" s="1" t="str">
        <f t="shared" si="103"/>
        <v>21:0132</v>
      </c>
      <c r="E649" t="s">
        <v>2503</v>
      </c>
      <c r="F649" t="s">
        <v>2504</v>
      </c>
      <c r="H649">
        <v>47.048329799999998</v>
      </c>
      <c r="I649">
        <v>-84.423507900000004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34</v>
      </c>
      <c r="M649" t="s">
        <v>92</v>
      </c>
      <c r="N649">
        <v>648</v>
      </c>
      <c r="O649">
        <v>138</v>
      </c>
      <c r="P649">
        <v>88</v>
      </c>
      <c r="Q649">
        <v>3</v>
      </c>
      <c r="R649">
        <v>12</v>
      </c>
      <c r="S649">
        <v>5</v>
      </c>
      <c r="T649">
        <v>0.1</v>
      </c>
      <c r="U649">
        <v>390</v>
      </c>
      <c r="V649">
        <v>3</v>
      </c>
      <c r="W649">
        <v>0.5</v>
      </c>
      <c r="X649">
        <v>3</v>
      </c>
      <c r="Y649">
        <v>34.6</v>
      </c>
    </row>
    <row r="650" spans="1:25" hidden="1" x14ac:dyDescent="0.25">
      <c r="A650" t="s">
        <v>2505</v>
      </c>
      <c r="B650" t="s">
        <v>2506</v>
      </c>
      <c r="C650" s="1" t="str">
        <f t="shared" si="106"/>
        <v>21:0395</v>
      </c>
      <c r="D650" s="1" t="str">
        <f t="shared" si="103"/>
        <v>21:0132</v>
      </c>
      <c r="E650" t="s">
        <v>2507</v>
      </c>
      <c r="F650" t="s">
        <v>2508</v>
      </c>
      <c r="H650">
        <v>47.028667800000001</v>
      </c>
      <c r="I650">
        <v>-84.459002400000003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34</v>
      </c>
      <c r="M650" t="s">
        <v>97</v>
      </c>
      <c r="N650">
        <v>649</v>
      </c>
      <c r="O650">
        <v>168</v>
      </c>
      <c r="P650">
        <v>48</v>
      </c>
      <c r="Q650">
        <v>2</v>
      </c>
      <c r="R650">
        <v>10</v>
      </c>
      <c r="S650">
        <v>6</v>
      </c>
      <c r="T650">
        <v>0.1</v>
      </c>
      <c r="U650">
        <v>250</v>
      </c>
      <c r="V650">
        <v>1</v>
      </c>
      <c r="W650">
        <v>0.5</v>
      </c>
      <c r="X650">
        <v>1</v>
      </c>
      <c r="Y650">
        <v>65.2</v>
      </c>
    </row>
    <row r="651" spans="1:25" hidden="1" x14ac:dyDescent="0.25">
      <c r="A651" t="s">
        <v>2509</v>
      </c>
      <c r="B651" t="s">
        <v>2510</v>
      </c>
      <c r="C651" s="1" t="str">
        <f t="shared" si="106"/>
        <v>21:0395</v>
      </c>
      <c r="D651" s="1" t="str">
        <f t="shared" si="103"/>
        <v>21:0132</v>
      </c>
      <c r="E651" t="s">
        <v>2511</v>
      </c>
      <c r="F651" t="s">
        <v>2512</v>
      </c>
      <c r="H651">
        <v>47.064828400000003</v>
      </c>
      <c r="I651">
        <v>-84.505696200000003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34</v>
      </c>
      <c r="M651" t="s">
        <v>107</v>
      </c>
      <c r="N651">
        <v>650</v>
      </c>
      <c r="O651">
        <v>66</v>
      </c>
      <c r="P651">
        <v>58</v>
      </c>
      <c r="Q651">
        <v>14</v>
      </c>
      <c r="R651">
        <v>5</v>
      </c>
      <c r="S651">
        <v>2</v>
      </c>
      <c r="T651">
        <v>0.1</v>
      </c>
      <c r="U651">
        <v>40</v>
      </c>
      <c r="V651">
        <v>0.45</v>
      </c>
      <c r="W651">
        <v>0.5</v>
      </c>
      <c r="X651">
        <v>1</v>
      </c>
      <c r="Y651">
        <v>31.6</v>
      </c>
    </row>
    <row r="652" spans="1:25" hidden="1" x14ac:dyDescent="0.25">
      <c r="A652" t="s">
        <v>2513</v>
      </c>
      <c r="B652" t="s">
        <v>2514</v>
      </c>
      <c r="C652" s="1" t="str">
        <f t="shared" si="106"/>
        <v>21:0395</v>
      </c>
      <c r="D652" s="1" t="str">
        <f t="shared" si="103"/>
        <v>21:0132</v>
      </c>
      <c r="E652" t="s">
        <v>2515</v>
      </c>
      <c r="F652" t="s">
        <v>2516</v>
      </c>
      <c r="H652">
        <v>47.056321400000002</v>
      </c>
      <c r="I652">
        <v>-84.538828199999998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34</v>
      </c>
      <c r="M652" t="s">
        <v>112</v>
      </c>
      <c r="N652">
        <v>651</v>
      </c>
      <c r="O652">
        <v>60</v>
      </c>
      <c r="P652">
        <v>84</v>
      </c>
      <c r="Q652">
        <v>14</v>
      </c>
      <c r="R652">
        <v>8</v>
      </c>
      <c r="S652">
        <v>4</v>
      </c>
      <c r="T652">
        <v>0.1</v>
      </c>
      <c r="U652">
        <v>60</v>
      </c>
      <c r="V652">
        <v>0.7</v>
      </c>
      <c r="W652">
        <v>5</v>
      </c>
      <c r="X652">
        <v>4</v>
      </c>
      <c r="Y652">
        <v>40.200000000000003</v>
      </c>
    </row>
    <row r="653" spans="1:25" hidden="1" x14ac:dyDescent="0.25">
      <c r="A653" t="s">
        <v>2517</v>
      </c>
      <c r="B653" t="s">
        <v>2518</v>
      </c>
      <c r="C653" s="1" t="str">
        <f t="shared" si="106"/>
        <v>21:0395</v>
      </c>
      <c r="D653" s="1" t="str">
        <f>HYPERLINK("http://geochem.nrcan.gc.ca/cdogs/content/svy/svy_e.htm", "")</f>
        <v/>
      </c>
      <c r="G653" s="1" t="str">
        <f>HYPERLINK("http://geochem.nrcan.gc.ca/cdogs/content/cr_/cr_00035_e.htm", "35")</f>
        <v>35</v>
      </c>
      <c r="J653" t="s">
        <v>100</v>
      </c>
      <c r="K653" t="s">
        <v>101</v>
      </c>
      <c r="L653">
        <v>34</v>
      </c>
      <c r="M653" t="s">
        <v>102</v>
      </c>
      <c r="N653">
        <v>652</v>
      </c>
      <c r="O653">
        <v>108</v>
      </c>
      <c r="P653">
        <v>64</v>
      </c>
      <c r="Q653">
        <v>9</v>
      </c>
      <c r="R653">
        <v>32</v>
      </c>
      <c r="S653">
        <v>9</v>
      </c>
      <c r="T653">
        <v>0.1</v>
      </c>
      <c r="U653">
        <v>295</v>
      </c>
      <c r="V653">
        <v>2.35</v>
      </c>
      <c r="W653">
        <v>11</v>
      </c>
      <c r="X653">
        <v>2</v>
      </c>
      <c r="Y653">
        <v>7.6</v>
      </c>
    </row>
    <row r="654" spans="1:25" hidden="1" x14ac:dyDescent="0.25">
      <c r="A654" t="s">
        <v>2519</v>
      </c>
      <c r="B654" t="s">
        <v>2520</v>
      </c>
      <c r="C654" s="1" t="str">
        <f t="shared" si="106"/>
        <v>21:0395</v>
      </c>
      <c r="D654" s="1" t="str">
        <f t="shared" ref="D654:D674" si="107">HYPERLINK("http://geochem.nrcan.gc.ca/cdogs/content/svy/svy210132_e.htm", "21:0132")</f>
        <v>21:0132</v>
      </c>
      <c r="E654" t="s">
        <v>2521</v>
      </c>
      <c r="F654" t="s">
        <v>2522</v>
      </c>
      <c r="H654">
        <v>47.095555900000001</v>
      </c>
      <c r="I654">
        <v>-84.505051499999993</v>
      </c>
      <c r="J654" s="1" t="str">
        <f t="shared" ref="J654:J674" si="108">HYPERLINK("http://geochem.nrcan.gc.ca/cdogs/content/kwd/kwd020027_e.htm", "NGR lake sediment grab sample")</f>
        <v>NGR lake sediment grab sample</v>
      </c>
      <c r="K654" s="1" t="str">
        <f t="shared" ref="K654:K674" si="109">HYPERLINK("http://geochem.nrcan.gc.ca/cdogs/content/kwd/kwd080006_e.htm", "&lt;177 micron (NGR)")</f>
        <v>&lt;177 micron (NGR)</v>
      </c>
      <c r="L654">
        <v>34</v>
      </c>
      <c r="M654" t="s">
        <v>117</v>
      </c>
      <c r="N654">
        <v>653</v>
      </c>
      <c r="O654">
        <v>166</v>
      </c>
      <c r="P654">
        <v>182</v>
      </c>
      <c r="Q654">
        <v>35</v>
      </c>
      <c r="R654">
        <v>16</v>
      </c>
      <c r="S654">
        <v>17</v>
      </c>
      <c r="T654">
        <v>0.1</v>
      </c>
      <c r="U654">
        <v>620</v>
      </c>
      <c r="V654">
        <v>1.5</v>
      </c>
      <c r="W654">
        <v>4</v>
      </c>
      <c r="X654">
        <v>31</v>
      </c>
      <c r="Y654">
        <v>27</v>
      </c>
    </row>
    <row r="655" spans="1:25" hidden="1" x14ac:dyDescent="0.25">
      <c r="A655" t="s">
        <v>2523</v>
      </c>
      <c r="B655" t="s">
        <v>2524</v>
      </c>
      <c r="C655" s="1" t="str">
        <f t="shared" si="106"/>
        <v>21:0395</v>
      </c>
      <c r="D655" s="1" t="str">
        <f t="shared" si="107"/>
        <v>21:0132</v>
      </c>
      <c r="E655" t="s">
        <v>2525</v>
      </c>
      <c r="F655" t="s">
        <v>2526</v>
      </c>
      <c r="H655">
        <v>47.131410799999998</v>
      </c>
      <c r="I655">
        <v>-84.507620200000005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34</v>
      </c>
      <c r="M655" t="s">
        <v>122</v>
      </c>
      <c r="N655">
        <v>654</v>
      </c>
      <c r="O655">
        <v>90</v>
      </c>
      <c r="P655">
        <v>24</v>
      </c>
      <c r="Q655">
        <v>13</v>
      </c>
      <c r="R655">
        <v>12</v>
      </c>
      <c r="S655">
        <v>3</v>
      </c>
      <c r="T655">
        <v>0.1</v>
      </c>
      <c r="U655">
        <v>70</v>
      </c>
      <c r="V655">
        <v>0.45</v>
      </c>
      <c r="W655">
        <v>0.5</v>
      </c>
      <c r="X655">
        <v>1</v>
      </c>
      <c r="Y655">
        <v>25.2</v>
      </c>
    </row>
    <row r="656" spans="1:25" hidden="1" x14ac:dyDescent="0.25">
      <c r="A656" t="s">
        <v>2527</v>
      </c>
      <c r="B656" t="s">
        <v>2528</v>
      </c>
      <c r="C656" s="1" t="str">
        <f t="shared" si="106"/>
        <v>21:0395</v>
      </c>
      <c r="D656" s="1" t="str">
        <f t="shared" si="107"/>
        <v>21:0132</v>
      </c>
      <c r="E656" t="s">
        <v>2529</v>
      </c>
      <c r="F656" t="s">
        <v>2530</v>
      </c>
      <c r="H656">
        <v>47.211870500000003</v>
      </c>
      <c r="I656">
        <v>-84.422182899999996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35</v>
      </c>
      <c r="M656" t="s">
        <v>29</v>
      </c>
      <c r="N656">
        <v>655</v>
      </c>
      <c r="O656">
        <v>54</v>
      </c>
      <c r="P656">
        <v>10</v>
      </c>
      <c r="Q656">
        <v>3</v>
      </c>
      <c r="R656">
        <v>9</v>
      </c>
      <c r="S656">
        <v>8</v>
      </c>
      <c r="T656">
        <v>0.1</v>
      </c>
      <c r="U656">
        <v>190</v>
      </c>
      <c r="V656">
        <v>1</v>
      </c>
      <c r="W656">
        <v>0.5</v>
      </c>
      <c r="X656">
        <v>2</v>
      </c>
      <c r="Y656">
        <v>6.4</v>
      </c>
    </row>
    <row r="657" spans="1:25" hidden="1" x14ac:dyDescent="0.25">
      <c r="A657" t="s">
        <v>2531</v>
      </c>
      <c r="B657" t="s">
        <v>2532</v>
      </c>
      <c r="C657" s="1" t="str">
        <f t="shared" si="106"/>
        <v>21:0395</v>
      </c>
      <c r="D657" s="1" t="str">
        <f t="shared" si="107"/>
        <v>21:0132</v>
      </c>
      <c r="E657" t="s">
        <v>2533</v>
      </c>
      <c r="F657" t="s">
        <v>2534</v>
      </c>
      <c r="H657">
        <v>47.128405800000003</v>
      </c>
      <c r="I657">
        <v>-84.441568799999999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35</v>
      </c>
      <c r="M657" t="s">
        <v>34</v>
      </c>
      <c r="N657">
        <v>656</v>
      </c>
      <c r="O657">
        <v>46</v>
      </c>
      <c r="P657">
        <v>12</v>
      </c>
      <c r="Q657">
        <v>12</v>
      </c>
      <c r="R657">
        <v>8</v>
      </c>
      <c r="S657">
        <v>2</v>
      </c>
      <c r="T657">
        <v>0.1</v>
      </c>
      <c r="U657">
        <v>50</v>
      </c>
      <c r="V657">
        <v>0.35</v>
      </c>
      <c r="W657">
        <v>0.5</v>
      </c>
      <c r="X657">
        <v>1</v>
      </c>
      <c r="Y657">
        <v>43</v>
      </c>
    </row>
    <row r="658" spans="1:25" hidden="1" x14ac:dyDescent="0.25">
      <c r="A658" t="s">
        <v>2535</v>
      </c>
      <c r="B658" t="s">
        <v>2536</v>
      </c>
      <c r="C658" s="1" t="str">
        <f t="shared" si="106"/>
        <v>21:0395</v>
      </c>
      <c r="D658" s="1" t="str">
        <f t="shared" si="107"/>
        <v>21:0132</v>
      </c>
      <c r="E658" t="s">
        <v>2537</v>
      </c>
      <c r="F658" t="s">
        <v>2538</v>
      </c>
      <c r="H658">
        <v>47.169242400000002</v>
      </c>
      <c r="I658">
        <v>-84.411460700000006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35</v>
      </c>
      <c r="M658" t="s">
        <v>39</v>
      </c>
      <c r="N658">
        <v>657</v>
      </c>
      <c r="O658">
        <v>136</v>
      </c>
      <c r="P658">
        <v>42</v>
      </c>
      <c r="Q658">
        <v>4</v>
      </c>
      <c r="R658">
        <v>46</v>
      </c>
      <c r="S658">
        <v>17</v>
      </c>
      <c r="T658">
        <v>0.1</v>
      </c>
      <c r="U658">
        <v>130</v>
      </c>
      <c r="V658">
        <v>1.4</v>
      </c>
      <c r="W658">
        <v>0.5</v>
      </c>
      <c r="X658">
        <v>1</v>
      </c>
      <c r="Y658">
        <v>36.799999999999997</v>
      </c>
    </row>
    <row r="659" spans="1:25" hidden="1" x14ac:dyDescent="0.25">
      <c r="A659" t="s">
        <v>2539</v>
      </c>
      <c r="B659" t="s">
        <v>2540</v>
      </c>
      <c r="C659" s="1" t="str">
        <f t="shared" si="106"/>
        <v>21:0395</v>
      </c>
      <c r="D659" s="1" t="str">
        <f t="shared" si="107"/>
        <v>21:0132</v>
      </c>
      <c r="E659" t="s">
        <v>2541</v>
      </c>
      <c r="F659" t="s">
        <v>2542</v>
      </c>
      <c r="H659">
        <v>47.205719600000002</v>
      </c>
      <c r="I659">
        <v>-84.4279875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35</v>
      </c>
      <c r="M659" t="s">
        <v>49</v>
      </c>
      <c r="N659">
        <v>658</v>
      </c>
      <c r="O659">
        <v>86</v>
      </c>
      <c r="P659">
        <v>22</v>
      </c>
      <c r="Q659">
        <v>4</v>
      </c>
      <c r="R659">
        <v>9</v>
      </c>
      <c r="S659">
        <v>7</v>
      </c>
      <c r="T659">
        <v>0.1</v>
      </c>
      <c r="U659">
        <v>70</v>
      </c>
      <c r="V659">
        <v>0.4</v>
      </c>
      <c r="W659">
        <v>0.5</v>
      </c>
      <c r="X659">
        <v>1</v>
      </c>
      <c r="Y659">
        <v>38.4</v>
      </c>
    </row>
    <row r="660" spans="1:25" hidden="1" x14ac:dyDescent="0.25">
      <c r="A660" t="s">
        <v>2543</v>
      </c>
      <c r="B660" t="s">
        <v>2544</v>
      </c>
      <c r="C660" s="1" t="str">
        <f t="shared" si="106"/>
        <v>21:0395</v>
      </c>
      <c r="D660" s="1" t="str">
        <f t="shared" si="107"/>
        <v>21:0132</v>
      </c>
      <c r="E660" t="s">
        <v>2529</v>
      </c>
      <c r="F660" t="s">
        <v>2545</v>
      </c>
      <c r="H660">
        <v>47.211870500000003</v>
      </c>
      <c r="I660">
        <v>-84.422182899999996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35</v>
      </c>
      <c r="M660" t="s">
        <v>53</v>
      </c>
      <c r="N660">
        <v>659</v>
      </c>
      <c r="O660">
        <v>64</v>
      </c>
      <c r="P660">
        <v>8</v>
      </c>
      <c r="Q660">
        <v>10</v>
      </c>
      <c r="R660">
        <v>9</v>
      </c>
      <c r="S660">
        <v>8</v>
      </c>
      <c r="T660">
        <v>0.1</v>
      </c>
      <c r="U660">
        <v>180</v>
      </c>
      <c r="V660">
        <v>1</v>
      </c>
      <c r="W660">
        <v>1</v>
      </c>
      <c r="X660">
        <v>1</v>
      </c>
      <c r="Y660">
        <v>10.199999999999999</v>
      </c>
    </row>
    <row r="661" spans="1:25" hidden="1" x14ac:dyDescent="0.25">
      <c r="A661" t="s">
        <v>2546</v>
      </c>
      <c r="B661" t="s">
        <v>2547</v>
      </c>
      <c r="C661" s="1" t="str">
        <f t="shared" si="106"/>
        <v>21:0395</v>
      </c>
      <c r="D661" s="1" t="str">
        <f t="shared" si="107"/>
        <v>21:0132</v>
      </c>
      <c r="E661" t="s">
        <v>2529</v>
      </c>
      <c r="F661" t="s">
        <v>2548</v>
      </c>
      <c r="H661">
        <v>47.211870500000003</v>
      </c>
      <c r="I661">
        <v>-84.422182899999996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35</v>
      </c>
      <c r="M661" t="s">
        <v>57</v>
      </c>
      <c r="N661">
        <v>660</v>
      </c>
      <c r="O661">
        <v>50</v>
      </c>
      <c r="P661">
        <v>8</v>
      </c>
      <c r="Q661">
        <v>3</v>
      </c>
      <c r="R661">
        <v>7</v>
      </c>
      <c r="S661">
        <v>7</v>
      </c>
      <c r="T661">
        <v>0.1</v>
      </c>
      <c r="U661">
        <v>170</v>
      </c>
      <c r="V661">
        <v>0.9</v>
      </c>
      <c r="W661">
        <v>0.5</v>
      </c>
      <c r="X661">
        <v>1</v>
      </c>
      <c r="Y661">
        <v>6</v>
      </c>
    </row>
    <row r="662" spans="1:25" hidden="1" x14ac:dyDescent="0.25">
      <c r="A662" t="s">
        <v>2549</v>
      </c>
      <c r="B662" t="s">
        <v>2550</v>
      </c>
      <c r="C662" s="1" t="str">
        <f t="shared" si="106"/>
        <v>21:0395</v>
      </c>
      <c r="D662" s="1" t="str">
        <f t="shared" si="107"/>
        <v>21:0132</v>
      </c>
      <c r="E662" t="s">
        <v>2551</v>
      </c>
      <c r="F662" t="s">
        <v>2552</v>
      </c>
      <c r="H662">
        <v>47.226182399999999</v>
      </c>
      <c r="I662">
        <v>-84.429533500000005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35</v>
      </c>
      <c r="M662" t="s">
        <v>44</v>
      </c>
      <c r="N662">
        <v>661</v>
      </c>
      <c r="O662">
        <v>116</v>
      </c>
      <c r="P662">
        <v>30</v>
      </c>
      <c r="Q662">
        <v>9</v>
      </c>
      <c r="R662">
        <v>12</v>
      </c>
      <c r="S662">
        <v>4</v>
      </c>
      <c r="T662">
        <v>0.1</v>
      </c>
      <c r="U662">
        <v>120</v>
      </c>
      <c r="V662">
        <v>0.65</v>
      </c>
      <c r="W662">
        <v>0.5</v>
      </c>
      <c r="X662">
        <v>2</v>
      </c>
      <c r="Y662">
        <v>46.4</v>
      </c>
    </row>
    <row r="663" spans="1:25" hidden="1" x14ac:dyDescent="0.25">
      <c r="A663" t="s">
        <v>2553</v>
      </c>
      <c r="B663" t="s">
        <v>2554</v>
      </c>
      <c r="C663" s="1" t="str">
        <f t="shared" si="106"/>
        <v>21:0395</v>
      </c>
      <c r="D663" s="1" t="str">
        <f t="shared" si="107"/>
        <v>21:0132</v>
      </c>
      <c r="E663" t="s">
        <v>2555</v>
      </c>
      <c r="F663" t="s">
        <v>2556</v>
      </c>
      <c r="H663">
        <v>47.281337499999999</v>
      </c>
      <c r="I663">
        <v>-84.371242699999996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35</v>
      </c>
      <c r="M663" t="s">
        <v>62</v>
      </c>
      <c r="N663">
        <v>662</v>
      </c>
      <c r="O663">
        <v>54</v>
      </c>
      <c r="P663">
        <v>26</v>
      </c>
      <c r="Q663">
        <v>9</v>
      </c>
      <c r="R663">
        <v>11</v>
      </c>
      <c r="S663">
        <v>5</v>
      </c>
      <c r="T663">
        <v>0.1</v>
      </c>
      <c r="U663">
        <v>110</v>
      </c>
      <c r="V663">
        <v>0.7</v>
      </c>
      <c r="W663">
        <v>0.5</v>
      </c>
      <c r="X663">
        <v>2</v>
      </c>
      <c r="Y663">
        <v>48</v>
      </c>
    </row>
    <row r="664" spans="1:25" hidden="1" x14ac:dyDescent="0.25">
      <c r="A664" t="s">
        <v>2557</v>
      </c>
      <c r="B664" t="s">
        <v>2558</v>
      </c>
      <c r="C664" s="1" t="str">
        <f t="shared" si="106"/>
        <v>21:0395</v>
      </c>
      <c r="D664" s="1" t="str">
        <f t="shared" si="107"/>
        <v>21:0132</v>
      </c>
      <c r="E664" t="s">
        <v>2559</v>
      </c>
      <c r="F664" t="s">
        <v>2560</v>
      </c>
      <c r="H664">
        <v>47.331072300000002</v>
      </c>
      <c r="I664">
        <v>-84.388416599999999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35</v>
      </c>
      <c r="M664" t="s">
        <v>67</v>
      </c>
      <c r="N664">
        <v>663</v>
      </c>
      <c r="O664">
        <v>134</v>
      </c>
      <c r="P664">
        <v>42</v>
      </c>
      <c r="Q664">
        <v>7</v>
      </c>
      <c r="R664">
        <v>18</v>
      </c>
      <c r="S664">
        <v>8</v>
      </c>
      <c r="T664">
        <v>0.1</v>
      </c>
      <c r="U664">
        <v>175</v>
      </c>
      <c r="V664">
        <v>0.95</v>
      </c>
      <c r="W664">
        <v>0.5</v>
      </c>
      <c r="X664">
        <v>2</v>
      </c>
      <c r="Y664">
        <v>40.4</v>
      </c>
    </row>
    <row r="665" spans="1:25" hidden="1" x14ac:dyDescent="0.25">
      <c r="A665" t="s">
        <v>2561</v>
      </c>
      <c r="B665" t="s">
        <v>2562</v>
      </c>
      <c r="C665" s="1" t="str">
        <f t="shared" si="106"/>
        <v>21:0395</v>
      </c>
      <c r="D665" s="1" t="str">
        <f t="shared" si="107"/>
        <v>21:0132</v>
      </c>
      <c r="E665" t="s">
        <v>2563</v>
      </c>
      <c r="F665" t="s">
        <v>2564</v>
      </c>
      <c r="H665">
        <v>47.347775800000001</v>
      </c>
      <c r="I665">
        <v>-84.375874499999995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35</v>
      </c>
      <c r="M665" t="s">
        <v>72</v>
      </c>
      <c r="N665">
        <v>664</v>
      </c>
      <c r="O665">
        <v>104</v>
      </c>
      <c r="P665">
        <v>30</v>
      </c>
      <c r="Q665">
        <v>9</v>
      </c>
      <c r="R665">
        <v>13</v>
      </c>
      <c r="S665">
        <v>9</v>
      </c>
      <c r="T665">
        <v>0.1</v>
      </c>
      <c r="U665">
        <v>380</v>
      </c>
      <c r="V665">
        <v>1.8</v>
      </c>
      <c r="W665">
        <v>0.5</v>
      </c>
      <c r="X665">
        <v>1</v>
      </c>
      <c r="Y665">
        <v>48.8</v>
      </c>
    </row>
    <row r="666" spans="1:25" hidden="1" x14ac:dyDescent="0.25">
      <c r="A666" t="s">
        <v>2565</v>
      </c>
      <c r="B666" t="s">
        <v>2566</v>
      </c>
      <c r="C666" s="1" t="str">
        <f t="shared" si="106"/>
        <v>21:0395</v>
      </c>
      <c r="D666" s="1" t="str">
        <f t="shared" si="107"/>
        <v>21:0132</v>
      </c>
      <c r="E666" t="s">
        <v>2567</v>
      </c>
      <c r="F666" t="s">
        <v>2568</v>
      </c>
      <c r="H666">
        <v>47.400937499999998</v>
      </c>
      <c r="I666">
        <v>-84.372942600000002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35</v>
      </c>
      <c r="M666" t="s">
        <v>77</v>
      </c>
      <c r="N666">
        <v>665</v>
      </c>
      <c r="O666">
        <v>86</v>
      </c>
      <c r="P666">
        <v>20</v>
      </c>
      <c r="Q666">
        <v>6</v>
      </c>
      <c r="R666">
        <v>16</v>
      </c>
      <c r="S666">
        <v>7</v>
      </c>
      <c r="T666">
        <v>0.1</v>
      </c>
      <c r="U666">
        <v>80</v>
      </c>
      <c r="V666">
        <v>0.5</v>
      </c>
      <c r="W666">
        <v>0.5</v>
      </c>
      <c r="X666">
        <v>1</v>
      </c>
      <c r="Y666">
        <v>38</v>
      </c>
    </row>
    <row r="667" spans="1:25" hidden="1" x14ac:dyDescent="0.25">
      <c r="A667" t="s">
        <v>2569</v>
      </c>
      <c r="B667" t="s">
        <v>2570</v>
      </c>
      <c r="C667" s="1" t="str">
        <f t="shared" si="106"/>
        <v>21:0395</v>
      </c>
      <c r="D667" s="1" t="str">
        <f t="shared" si="107"/>
        <v>21:0132</v>
      </c>
      <c r="E667" t="s">
        <v>2571</v>
      </c>
      <c r="F667" t="s">
        <v>2572</v>
      </c>
      <c r="H667">
        <v>47.432186199999997</v>
      </c>
      <c r="I667">
        <v>-84.382964200000004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35</v>
      </c>
      <c r="M667" t="s">
        <v>82</v>
      </c>
      <c r="N667">
        <v>666</v>
      </c>
      <c r="O667">
        <v>84</v>
      </c>
      <c r="P667">
        <v>22</v>
      </c>
      <c r="Q667">
        <v>6</v>
      </c>
      <c r="R667">
        <v>10</v>
      </c>
      <c r="S667">
        <v>6</v>
      </c>
      <c r="T667">
        <v>0.1</v>
      </c>
      <c r="U667">
        <v>160</v>
      </c>
      <c r="V667">
        <v>0.8</v>
      </c>
      <c r="W667">
        <v>0.5</v>
      </c>
      <c r="X667">
        <v>1</v>
      </c>
      <c r="Y667">
        <v>43.2</v>
      </c>
    </row>
    <row r="668" spans="1:25" hidden="1" x14ac:dyDescent="0.25">
      <c r="A668" t="s">
        <v>2573</v>
      </c>
      <c r="B668" t="s">
        <v>2574</v>
      </c>
      <c r="C668" s="1" t="str">
        <f t="shared" si="106"/>
        <v>21:0395</v>
      </c>
      <c r="D668" s="1" t="str">
        <f t="shared" si="107"/>
        <v>21:0132</v>
      </c>
      <c r="E668" t="s">
        <v>2575</v>
      </c>
      <c r="F668" t="s">
        <v>2576</v>
      </c>
      <c r="H668">
        <v>47.4432604</v>
      </c>
      <c r="I668">
        <v>-84.401793799999993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35</v>
      </c>
      <c r="M668" t="s">
        <v>87</v>
      </c>
      <c r="N668">
        <v>667</v>
      </c>
      <c r="O668">
        <v>58</v>
      </c>
      <c r="P668">
        <v>16</v>
      </c>
      <c r="Q668">
        <v>17</v>
      </c>
      <c r="R668">
        <v>13</v>
      </c>
      <c r="S668">
        <v>3</v>
      </c>
      <c r="T668">
        <v>0.1</v>
      </c>
      <c r="U668">
        <v>30</v>
      </c>
      <c r="V668">
        <v>0.75</v>
      </c>
      <c r="W668">
        <v>0.5</v>
      </c>
      <c r="X668">
        <v>2</v>
      </c>
      <c r="Y668">
        <v>23</v>
      </c>
    </row>
    <row r="669" spans="1:25" hidden="1" x14ac:dyDescent="0.25">
      <c r="A669" t="s">
        <v>2577</v>
      </c>
      <c r="B669" t="s">
        <v>2578</v>
      </c>
      <c r="C669" s="1" t="str">
        <f t="shared" si="106"/>
        <v>21:0395</v>
      </c>
      <c r="D669" s="1" t="str">
        <f t="shared" si="107"/>
        <v>21:0132</v>
      </c>
      <c r="E669" t="s">
        <v>2579</v>
      </c>
      <c r="F669" t="s">
        <v>2580</v>
      </c>
      <c r="H669">
        <v>47.439133300000002</v>
      </c>
      <c r="I669">
        <v>-84.430274299999994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35</v>
      </c>
      <c r="M669" t="s">
        <v>92</v>
      </c>
      <c r="N669">
        <v>668</v>
      </c>
      <c r="O669">
        <v>40</v>
      </c>
      <c r="P669">
        <v>18</v>
      </c>
      <c r="Q669">
        <v>4</v>
      </c>
      <c r="R669">
        <v>7</v>
      </c>
      <c r="S669">
        <v>3</v>
      </c>
      <c r="T669">
        <v>0.1</v>
      </c>
      <c r="U669">
        <v>70</v>
      </c>
      <c r="V669">
        <v>0.7</v>
      </c>
      <c r="W669">
        <v>0.5</v>
      </c>
      <c r="X669">
        <v>1</v>
      </c>
      <c r="Y669">
        <v>39.200000000000003</v>
      </c>
    </row>
    <row r="670" spans="1:25" hidden="1" x14ac:dyDescent="0.25">
      <c r="A670" t="s">
        <v>2581</v>
      </c>
      <c r="B670" t="s">
        <v>2582</v>
      </c>
      <c r="C670" s="1" t="str">
        <f t="shared" si="106"/>
        <v>21:0395</v>
      </c>
      <c r="D670" s="1" t="str">
        <f t="shared" si="107"/>
        <v>21:0132</v>
      </c>
      <c r="E670" t="s">
        <v>2583</v>
      </c>
      <c r="F670" t="s">
        <v>2584</v>
      </c>
      <c r="H670">
        <v>47.456601399999997</v>
      </c>
      <c r="I670">
        <v>-84.439174600000001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35</v>
      </c>
      <c r="M670" t="s">
        <v>97</v>
      </c>
      <c r="N670">
        <v>669</v>
      </c>
      <c r="O670">
        <v>64</v>
      </c>
      <c r="P670">
        <v>20</v>
      </c>
      <c r="Q670">
        <v>8</v>
      </c>
      <c r="R670">
        <v>14</v>
      </c>
      <c r="S670">
        <v>3</v>
      </c>
      <c r="T670">
        <v>0.1</v>
      </c>
      <c r="U670">
        <v>40</v>
      </c>
      <c r="V670">
        <v>0.4</v>
      </c>
      <c r="W670">
        <v>0.5</v>
      </c>
      <c r="X670">
        <v>1</v>
      </c>
      <c r="Y670">
        <v>27</v>
      </c>
    </row>
    <row r="671" spans="1:25" hidden="1" x14ac:dyDescent="0.25">
      <c r="A671" t="s">
        <v>2585</v>
      </c>
      <c r="B671" t="s">
        <v>2586</v>
      </c>
      <c r="C671" s="1" t="str">
        <f t="shared" si="106"/>
        <v>21:0395</v>
      </c>
      <c r="D671" s="1" t="str">
        <f t="shared" si="107"/>
        <v>21:0132</v>
      </c>
      <c r="E671" t="s">
        <v>2587</v>
      </c>
      <c r="F671" t="s">
        <v>2588</v>
      </c>
      <c r="H671">
        <v>47.492527699999997</v>
      </c>
      <c r="I671">
        <v>-84.474588900000001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35</v>
      </c>
      <c r="M671" t="s">
        <v>107</v>
      </c>
      <c r="N671">
        <v>670</v>
      </c>
      <c r="O671">
        <v>64</v>
      </c>
      <c r="P671">
        <v>32</v>
      </c>
      <c r="Q671">
        <v>4</v>
      </c>
      <c r="R671">
        <v>8</v>
      </c>
      <c r="S671">
        <v>5</v>
      </c>
      <c r="T671">
        <v>0.1</v>
      </c>
      <c r="U671">
        <v>130</v>
      </c>
      <c r="V671">
        <v>0.7</v>
      </c>
      <c r="W671">
        <v>0.5</v>
      </c>
      <c r="X671">
        <v>2</v>
      </c>
      <c r="Y671">
        <v>42</v>
      </c>
    </row>
    <row r="672" spans="1:25" hidden="1" x14ac:dyDescent="0.25">
      <c r="A672" t="s">
        <v>2589</v>
      </c>
      <c r="B672" t="s">
        <v>2590</v>
      </c>
      <c r="C672" s="1" t="str">
        <f t="shared" si="106"/>
        <v>21:0395</v>
      </c>
      <c r="D672" s="1" t="str">
        <f t="shared" si="107"/>
        <v>21:0132</v>
      </c>
      <c r="E672" t="s">
        <v>2591</v>
      </c>
      <c r="F672" t="s">
        <v>2592</v>
      </c>
      <c r="H672">
        <v>47.524333200000001</v>
      </c>
      <c r="I672">
        <v>-84.520514700000007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35</v>
      </c>
      <c r="M672" t="s">
        <v>112</v>
      </c>
      <c r="N672">
        <v>671</v>
      </c>
      <c r="O672">
        <v>142</v>
      </c>
      <c r="P672">
        <v>40</v>
      </c>
      <c r="Q672">
        <v>8</v>
      </c>
      <c r="R672">
        <v>16</v>
      </c>
      <c r="S672">
        <v>10</v>
      </c>
      <c r="T672">
        <v>0.1</v>
      </c>
      <c r="U672">
        <v>130</v>
      </c>
      <c r="V672">
        <v>1.1499999999999999</v>
      </c>
      <c r="W672">
        <v>0.5</v>
      </c>
      <c r="X672">
        <v>2</v>
      </c>
      <c r="Y672">
        <v>42</v>
      </c>
    </row>
    <row r="673" spans="1:25" hidden="1" x14ac:dyDescent="0.25">
      <c r="A673" t="s">
        <v>2593</v>
      </c>
      <c r="B673" t="s">
        <v>2594</v>
      </c>
      <c r="C673" s="1" t="str">
        <f t="shared" si="106"/>
        <v>21:0395</v>
      </c>
      <c r="D673" s="1" t="str">
        <f t="shared" si="107"/>
        <v>21:0132</v>
      </c>
      <c r="E673" t="s">
        <v>2595</v>
      </c>
      <c r="F673" t="s">
        <v>2596</v>
      </c>
      <c r="H673">
        <v>47.519842799999999</v>
      </c>
      <c r="I673">
        <v>-84.475177099999996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35</v>
      </c>
      <c r="M673" t="s">
        <v>117</v>
      </c>
      <c r="N673">
        <v>672</v>
      </c>
      <c r="O673">
        <v>68</v>
      </c>
      <c r="P673">
        <v>28</v>
      </c>
      <c r="Q673">
        <v>3</v>
      </c>
      <c r="R673">
        <v>11</v>
      </c>
      <c r="S673">
        <v>4</v>
      </c>
      <c r="T673">
        <v>0.1</v>
      </c>
      <c r="U673">
        <v>60</v>
      </c>
      <c r="V673">
        <v>0.4</v>
      </c>
      <c r="W673">
        <v>0.5</v>
      </c>
      <c r="X673">
        <v>1</v>
      </c>
      <c r="Y673">
        <v>38.6</v>
      </c>
    </row>
    <row r="674" spans="1:25" hidden="1" x14ac:dyDescent="0.25">
      <c r="A674" t="s">
        <v>2597</v>
      </c>
      <c r="B674" t="s">
        <v>2598</v>
      </c>
      <c r="C674" s="1" t="str">
        <f t="shared" si="106"/>
        <v>21:0395</v>
      </c>
      <c r="D674" s="1" t="str">
        <f t="shared" si="107"/>
        <v>21:0132</v>
      </c>
      <c r="E674" t="s">
        <v>2599</v>
      </c>
      <c r="F674" t="s">
        <v>2600</v>
      </c>
      <c r="H674">
        <v>47.543092799999997</v>
      </c>
      <c r="I674">
        <v>-84.449448200000006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35</v>
      </c>
      <c r="M674" t="s">
        <v>122</v>
      </c>
      <c r="N674">
        <v>673</v>
      </c>
      <c r="O674">
        <v>74</v>
      </c>
      <c r="P674">
        <v>38</v>
      </c>
      <c r="Q674">
        <v>3</v>
      </c>
      <c r="R674">
        <v>9</v>
      </c>
      <c r="S674">
        <v>3</v>
      </c>
      <c r="T674">
        <v>0.1</v>
      </c>
      <c r="U674">
        <v>85</v>
      </c>
      <c r="V674">
        <v>1.3</v>
      </c>
      <c r="W674">
        <v>0.5</v>
      </c>
      <c r="X674">
        <v>2</v>
      </c>
      <c r="Y674">
        <v>46.6</v>
      </c>
    </row>
    <row r="675" spans="1:25" hidden="1" x14ac:dyDescent="0.25">
      <c r="A675" t="s">
        <v>2601</v>
      </c>
      <c r="B675" t="s">
        <v>2602</v>
      </c>
      <c r="C675" s="1" t="str">
        <f t="shared" si="106"/>
        <v>21:0395</v>
      </c>
      <c r="D675" s="1" t="str">
        <f>HYPERLINK("http://geochem.nrcan.gc.ca/cdogs/content/svy/svy_e.htm", "")</f>
        <v/>
      </c>
      <c r="G675" s="1" t="str">
        <f>HYPERLINK("http://geochem.nrcan.gc.ca/cdogs/content/cr_/cr_00033_e.htm", "33")</f>
        <v>33</v>
      </c>
      <c r="J675" t="s">
        <v>100</v>
      </c>
      <c r="K675" t="s">
        <v>101</v>
      </c>
      <c r="L675">
        <v>35</v>
      </c>
      <c r="M675" t="s">
        <v>102</v>
      </c>
      <c r="N675">
        <v>674</v>
      </c>
      <c r="O675">
        <v>148</v>
      </c>
      <c r="P675">
        <v>20</v>
      </c>
      <c r="Q675">
        <v>29</v>
      </c>
      <c r="R675">
        <v>12</v>
      </c>
      <c r="S675">
        <v>11</v>
      </c>
      <c r="T675">
        <v>0.1</v>
      </c>
      <c r="U675">
        <v>2850</v>
      </c>
      <c r="V675">
        <v>3.5</v>
      </c>
      <c r="W675">
        <v>2</v>
      </c>
      <c r="X675">
        <v>1</v>
      </c>
      <c r="Y675">
        <v>12.4</v>
      </c>
    </row>
    <row r="676" spans="1:25" hidden="1" x14ac:dyDescent="0.25">
      <c r="A676" t="s">
        <v>2603</v>
      </c>
      <c r="B676" t="s">
        <v>2604</v>
      </c>
      <c r="C676" s="1" t="str">
        <f t="shared" si="106"/>
        <v>21:0395</v>
      </c>
      <c r="D676" s="1" t="str">
        <f t="shared" ref="D676:D687" si="110">HYPERLINK("http://geochem.nrcan.gc.ca/cdogs/content/svy/svy210132_e.htm", "21:0132")</f>
        <v>21:0132</v>
      </c>
      <c r="E676" t="s">
        <v>2605</v>
      </c>
      <c r="F676" t="s">
        <v>2606</v>
      </c>
      <c r="H676">
        <v>47.585312199999997</v>
      </c>
      <c r="I676">
        <v>-84.490515799999997</v>
      </c>
      <c r="J676" s="1" t="str">
        <f t="shared" ref="J676:J687" si="111">HYPERLINK("http://geochem.nrcan.gc.ca/cdogs/content/kwd/kwd020027_e.htm", "NGR lake sediment grab sample")</f>
        <v>NGR lake sediment grab sample</v>
      </c>
      <c r="K676" s="1" t="str">
        <f t="shared" ref="K676:K687" si="112">HYPERLINK("http://geochem.nrcan.gc.ca/cdogs/content/kwd/kwd080006_e.htm", "&lt;177 micron (NGR)")</f>
        <v>&lt;177 micron (NGR)</v>
      </c>
      <c r="L676">
        <v>36</v>
      </c>
      <c r="M676" t="s">
        <v>29</v>
      </c>
      <c r="N676">
        <v>675</v>
      </c>
      <c r="O676">
        <v>94</v>
      </c>
      <c r="P676">
        <v>40</v>
      </c>
      <c r="Q676">
        <v>3</v>
      </c>
      <c r="R676">
        <v>9</v>
      </c>
      <c r="S676">
        <v>7</v>
      </c>
      <c r="T676">
        <v>0.1</v>
      </c>
      <c r="U676">
        <v>260</v>
      </c>
      <c r="V676">
        <v>0.6</v>
      </c>
      <c r="W676">
        <v>0.5</v>
      </c>
      <c r="X676">
        <v>3</v>
      </c>
      <c r="Y676">
        <v>43.6</v>
      </c>
    </row>
    <row r="677" spans="1:25" hidden="1" x14ac:dyDescent="0.25">
      <c r="A677" t="s">
        <v>2607</v>
      </c>
      <c r="B677" t="s">
        <v>2608</v>
      </c>
      <c r="C677" s="1" t="str">
        <f t="shared" si="106"/>
        <v>21:0395</v>
      </c>
      <c r="D677" s="1" t="str">
        <f t="shared" si="110"/>
        <v>21:0132</v>
      </c>
      <c r="E677" t="s">
        <v>2609</v>
      </c>
      <c r="F677" t="s">
        <v>2610</v>
      </c>
      <c r="H677">
        <v>47.565321599999997</v>
      </c>
      <c r="I677">
        <v>-84.475144999999998</v>
      </c>
      <c r="J677" s="1" t="str">
        <f t="shared" si="111"/>
        <v>NGR lake sediment grab sample</v>
      </c>
      <c r="K677" s="1" t="str">
        <f t="shared" si="112"/>
        <v>&lt;177 micron (NGR)</v>
      </c>
      <c r="L677">
        <v>36</v>
      </c>
      <c r="M677" t="s">
        <v>34</v>
      </c>
      <c r="N677">
        <v>676</v>
      </c>
      <c r="O677">
        <v>58</v>
      </c>
      <c r="P677">
        <v>34</v>
      </c>
      <c r="Q677">
        <v>9</v>
      </c>
      <c r="R677">
        <v>10</v>
      </c>
      <c r="S677">
        <v>3</v>
      </c>
      <c r="T677">
        <v>0.1</v>
      </c>
      <c r="U677">
        <v>30</v>
      </c>
      <c r="V677">
        <v>0.4</v>
      </c>
      <c r="W677">
        <v>0.5</v>
      </c>
      <c r="X677">
        <v>2</v>
      </c>
      <c r="Y677">
        <v>39.799999999999997</v>
      </c>
    </row>
    <row r="678" spans="1:25" hidden="1" x14ac:dyDescent="0.25">
      <c r="A678" t="s">
        <v>2611</v>
      </c>
      <c r="B678" t="s">
        <v>2612</v>
      </c>
      <c r="C678" s="1" t="str">
        <f t="shared" si="106"/>
        <v>21:0395</v>
      </c>
      <c r="D678" s="1" t="str">
        <f t="shared" si="110"/>
        <v>21:0132</v>
      </c>
      <c r="E678" t="s">
        <v>2613</v>
      </c>
      <c r="F678" t="s">
        <v>2614</v>
      </c>
      <c r="H678">
        <v>47.587513600000001</v>
      </c>
      <c r="I678">
        <v>-84.431860799999995</v>
      </c>
      <c r="J678" s="1" t="str">
        <f t="shared" si="111"/>
        <v>NGR lake sediment grab sample</v>
      </c>
      <c r="K678" s="1" t="str">
        <f t="shared" si="112"/>
        <v>&lt;177 micron (NGR)</v>
      </c>
      <c r="L678">
        <v>36</v>
      </c>
      <c r="M678" t="s">
        <v>39</v>
      </c>
      <c r="N678">
        <v>677</v>
      </c>
      <c r="O678">
        <v>66</v>
      </c>
      <c r="P678">
        <v>34</v>
      </c>
      <c r="Q678">
        <v>7</v>
      </c>
      <c r="R678">
        <v>10</v>
      </c>
      <c r="S678">
        <v>6</v>
      </c>
      <c r="T678">
        <v>0.1</v>
      </c>
      <c r="U678">
        <v>120</v>
      </c>
      <c r="V678">
        <v>2.35</v>
      </c>
      <c r="W678">
        <v>0.5</v>
      </c>
      <c r="X678">
        <v>2</v>
      </c>
      <c r="Y678">
        <v>51.8</v>
      </c>
    </row>
    <row r="679" spans="1:25" hidden="1" x14ac:dyDescent="0.25">
      <c r="A679" t="s">
        <v>2615</v>
      </c>
      <c r="B679" t="s">
        <v>2616</v>
      </c>
      <c r="C679" s="1" t="str">
        <f t="shared" si="106"/>
        <v>21:0395</v>
      </c>
      <c r="D679" s="1" t="str">
        <f t="shared" si="110"/>
        <v>21:0132</v>
      </c>
      <c r="E679" t="s">
        <v>2617</v>
      </c>
      <c r="F679" t="s">
        <v>2618</v>
      </c>
      <c r="H679">
        <v>47.587814399999999</v>
      </c>
      <c r="I679">
        <v>-84.4741559</v>
      </c>
      <c r="J679" s="1" t="str">
        <f t="shared" si="111"/>
        <v>NGR lake sediment grab sample</v>
      </c>
      <c r="K679" s="1" t="str">
        <f t="shared" si="112"/>
        <v>&lt;177 micron (NGR)</v>
      </c>
      <c r="L679">
        <v>36</v>
      </c>
      <c r="M679" t="s">
        <v>49</v>
      </c>
      <c r="N679">
        <v>678</v>
      </c>
      <c r="O679">
        <v>84</v>
      </c>
      <c r="P679">
        <v>24</v>
      </c>
      <c r="Q679">
        <v>2</v>
      </c>
      <c r="R679">
        <v>12</v>
      </c>
      <c r="S679">
        <v>10</v>
      </c>
      <c r="T679">
        <v>0.1</v>
      </c>
      <c r="U679">
        <v>255</v>
      </c>
      <c r="V679">
        <v>1.2</v>
      </c>
      <c r="W679">
        <v>0.5</v>
      </c>
      <c r="X679">
        <v>1</v>
      </c>
      <c r="Y679">
        <v>30.6</v>
      </c>
    </row>
    <row r="680" spans="1:25" hidden="1" x14ac:dyDescent="0.25">
      <c r="A680" t="s">
        <v>2619</v>
      </c>
      <c r="B680" t="s">
        <v>2620</v>
      </c>
      <c r="C680" s="1" t="str">
        <f t="shared" si="106"/>
        <v>21:0395</v>
      </c>
      <c r="D680" s="1" t="str">
        <f t="shared" si="110"/>
        <v>21:0132</v>
      </c>
      <c r="E680" t="s">
        <v>2605</v>
      </c>
      <c r="F680" t="s">
        <v>2621</v>
      </c>
      <c r="H680">
        <v>47.585312199999997</v>
      </c>
      <c r="I680">
        <v>-84.490515799999997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36</v>
      </c>
      <c r="M680" t="s">
        <v>53</v>
      </c>
      <c r="N680">
        <v>679</v>
      </c>
      <c r="O680">
        <v>94</v>
      </c>
      <c r="P680">
        <v>38</v>
      </c>
      <c r="Q680">
        <v>7</v>
      </c>
      <c r="R680">
        <v>12</v>
      </c>
      <c r="S680">
        <v>6</v>
      </c>
      <c r="T680">
        <v>0.1</v>
      </c>
      <c r="U680">
        <v>270</v>
      </c>
      <c r="V680">
        <v>0.6</v>
      </c>
      <c r="W680">
        <v>0.5</v>
      </c>
      <c r="X680">
        <v>2</v>
      </c>
      <c r="Y680">
        <v>46.4</v>
      </c>
    </row>
    <row r="681" spans="1:25" hidden="1" x14ac:dyDescent="0.25">
      <c r="A681" t="s">
        <v>2622</v>
      </c>
      <c r="B681" t="s">
        <v>2623</v>
      </c>
      <c r="C681" s="1" t="str">
        <f t="shared" si="106"/>
        <v>21:0395</v>
      </c>
      <c r="D681" s="1" t="str">
        <f t="shared" si="110"/>
        <v>21:0132</v>
      </c>
      <c r="E681" t="s">
        <v>2605</v>
      </c>
      <c r="F681" t="s">
        <v>2624</v>
      </c>
      <c r="H681">
        <v>47.585312199999997</v>
      </c>
      <c r="I681">
        <v>-84.490515799999997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36</v>
      </c>
      <c r="M681" t="s">
        <v>57</v>
      </c>
      <c r="N681">
        <v>680</v>
      </c>
      <c r="O681">
        <v>92</v>
      </c>
      <c r="P681">
        <v>38</v>
      </c>
      <c r="Q681">
        <v>7</v>
      </c>
      <c r="R681">
        <v>12</v>
      </c>
      <c r="S681">
        <v>6</v>
      </c>
      <c r="T681">
        <v>0.1</v>
      </c>
      <c r="U681">
        <v>230</v>
      </c>
      <c r="V681">
        <v>0.6</v>
      </c>
      <c r="W681">
        <v>0.5</v>
      </c>
      <c r="X681">
        <v>1</v>
      </c>
      <c r="Y681">
        <v>44.6</v>
      </c>
    </row>
    <row r="682" spans="1:25" hidden="1" x14ac:dyDescent="0.25">
      <c r="A682" t="s">
        <v>2625</v>
      </c>
      <c r="B682" t="s">
        <v>2626</v>
      </c>
      <c r="C682" s="1" t="str">
        <f t="shared" si="106"/>
        <v>21:0395</v>
      </c>
      <c r="D682" s="1" t="str">
        <f t="shared" si="110"/>
        <v>21:0132</v>
      </c>
      <c r="E682" t="s">
        <v>2627</v>
      </c>
      <c r="F682" t="s">
        <v>2628</v>
      </c>
      <c r="H682">
        <v>47.6148636</v>
      </c>
      <c r="I682">
        <v>-84.455406499999995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36</v>
      </c>
      <c r="M682" t="s">
        <v>44</v>
      </c>
      <c r="N682">
        <v>681</v>
      </c>
      <c r="O682">
        <v>96</v>
      </c>
      <c r="P682">
        <v>42</v>
      </c>
      <c r="Q682">
        <v>8</v>
      </c>
      <c r="R682">
        <v>14</v>
      </c>
      <c r="S682">
        <v>6</v>
      </c>
      <c r="T682">
        <v>0.1</v>
      </c>
      <c r="U682">
        <v>190</v>
      </c>
      <c r="V682">
        <v>0.85</v>
      </c>
      <c r="W682">
        <v>0.5</v>
      </c>
      <c r="X682">
        <v>1</v>
      </c>
      <c r="Y682">
        <v>42.6</v>
      </c>
    </row>
    <row r="683" spans="1:25" hidden="1" x14ac:dyDescent="0.25">
      <c r="A683" t="s">
        <v>2629</v>
      </c>
      <c r="B683" t="s">
        <v>2630</v>
      </c>
      <c r="C683" s="1" t="str">
        <f t="shared" si="106"/>
        <v>21:0395</v>
      </c>
      <c r="D683" s="1" t="str">
        <f t="shared" si="110"/>
        <v>21:0132</v>
      </c>
      <c r="E683" t="s">
        <v>2631</v>
      </c>
      <c r="F683" t="s">
        <v>2632</v>
      </c>
      <c r="H683">
        <v>47.633158100000003</v>
      </c>
      <c r="I683">
        <v>-84.488064899999998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36</v>
      </c>
      <c r="M683" t="s">
        <v>62</v>
      </c>
      <c r="N683">
        <v>682</v>
      </c>
      <c r="O683">
        <v>86</v>
      </c>
      <c r="P683">
        <v>66</v>
      </c>
      <c r="Q683">
        <v>5</v>
      </c>
      <c r="R683">
        <v>19</v>
      </c>
      <c r="S683">
        <v>5</v>
      </c>
      <c r="T683">
        <v>0.1</v>
      </c>
      <c r="U683">
        <v>110</v>
      </c>
      <c r="V683">
        <v>0.65</v>
      </c>
      <c r="W683">
        <v>0.5</v>
      </c>
      <c r="X683">
        <v>1</v>
      </c>
      <c r="Y683">
        <v>42</v>
      </c>
    </row>
    <row r="684" spans="1:25" hidden="1" x14ac:dyDescent="0.25">
      <c r="A684" t="s">
        <v>2633</v>
      </c>
      <c r="B684" t="s">
        <v>2634</v>
      </c>
      <c r="C684" s="1" t="str">
        <f t="shared" si="106"/>
        <v>21:0395</v>
      </c>
      <c r="D684" s="1" t="str">
        <f t="shared" si="110"/>
        <v>21:0132</v>
      </c>
      <c r="E684" t="s">
        <v>2635</v>
      </c>
      <c r="F684" t="s">
        <v>2636</v>
      </c>
      <c r="H684">
        <v>47.639079099999996</v>
      </c>
      <c r="I684">
        <v>-84.534072899999998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36</v>
      </c>
      <c r="M684" t="s">
        <v>67</v>
      </c>
      <c r="N684">
        <v>683</v>
      </c>
      <c r="O684">
        <v>54</v>
      </c>
      <c r="P684">
        <v>32</v>
      </c>
      <c r="Q684">
        <v>9</v>
      </c>
      <c r="R684">
        <v>15</v>
      </c>
      <c r="S684">
        <v>7</v>
      </c>
      <c r="T684">
        <v>0.1</v>
      </c>
      <c r="U684">
        <v>60</v>
      </c>
      <c r="V684">
        <v>0.35</v>
      </c>
      <c r="W684">
        <v>0.5</v>
      </c>
      <c r="X684">
        <v>5</v>
      </c>
      <c r="Y684">
        <v>64.400000000000006</v>
      </c>
    </row>
    <row r="685" spans="1:25" hidden="1" x14ac:dyDescent="0.25">
      <c r="A685" t="s">
        <v>2637</v>
      </c>
      <c r="B685" t="s">
        <v>2638</v>
      </c>
      <c r="C685" s="1" t="str">
        <f t="shared" si="106"/>
        <v>21:0395</v>
      </c>
      <c r="D685" s="1" t="str">
        <f t="shared" si="110"/>
        <v>21:0132</v>
      </c>
      <c r="E685" t="s">
        <v>2639</v>
      </c>
      <c r="F685" t="s">
        <v>2640</v>
      </c>
      <c r="H685">
        <v>47.657682800000003</v>
      </c>
      <c r="I685">
        <v>-84.5380179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36</v>
      </c>
      <c r="M685" t="s">
        <v>72</v>
      </c>
      <c r="N685">
        <v>684</v>
      </c>
      <c r="O685">
        <v>108</v>
      </c>
      <c r="P685">
        <v>24</v>
      </c>
      <c r="Q685">
        <v>5</v>
      </c>
      <c r="R685">
        <v>8</v>
      </c>
      <c r="S685">
        <v>5</v>
      </c>
      <c r="T685">
        <v>0.1</v>
      </c>
      <c r="U685">
        <v>285</v>
      </c>
      <c r="V685">
        <v>0.95</v>
      </c>
      <c r="W685">
        <v>0.5</v>
      </c>
      <c r="X685">
        <v>5</v>
      </c>
      <c r="Y685">
        <v>35.200000000000003</v>
      </c>
    </row>
    <row r="686" spans="1:25" hidden="1" x14ac:dyDescent="0.25">
      <c r="A686" t="s">
        <v>2641</v>
      </c>
      <c r="B686" t="s">
        <v>2642</v>
      </c>
      <c r="C686" s="1" t="str">
        <f t="shared" si="106"/>
        <v>21:0395</v>
      </c>
      <c r="D686" s="1" t="str">
        <f t="shared" si="110"/>
        <v>21:0132</v>
      </c>
      <c r="E686" t="s">
        <v>2643</v>
      </c>
      <c r="F686" t="s">
        <v>2644</v>
      </c>
      <c r="H686">
        <v>47.666888</v>
      </c>
      <c r="I686">
        <v>-84.577720400000004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36</v>
      </c>
      <c r="M686" t="s">
        <v>77</v>
      </c>
      <c r="N686">
        <v>685</v>
      </c>
      <c r="O686">
        <v>88</v>
      </c>
      <c r="P686">
        <v>26</v>
      </c>
      <c r="Q686">
        <v>26</v>
      </c>
      <c r="R686">
        <v>9</v>
      </c>
      <c r="S686">
        <v>3</v>
      </c>
      <c r="T686">
        <v>0.1</v>
      </c>
      <c r="U686">
        <v>50</v>
      </c>
      <c r="V686">
        <v>0.3</v>
      </c>
      <c r="W686">
        <v>0.5</v>
      </c>
      <c r="X686">
        <v>2</v>
      </c>
      <c r="Y686">
        <v>48.8</v>
      </c>
    </row>
    <row r="687" spans="1:25" hidden="1" x14ac:dyDescent="0.25">
      <c r="A687" t="s">
        <v>2645</v>
      </c>
      <c r="B687" t="s">
        <v>2646</v>
      </c>
      <c r="C687" s="1" t="str">
        <f t="shared" si="106"/>
        <v>21:0395</v>
      </c>
      <c r="D687" s="1" t="str">
        <f t="shared" si="110"/>
        <v>21:0132</v>
      </c>
      <c r="E687" t="s">
        <v>2647</v>
      </c>
      <c r="F687" t="s">
        <v>2648</v>
      </c>
      <c r="H687">
        <v>47.667506699999997</v>
      </c>
      <c r="I687">
        <v>-84.652462099999994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36</v>
      </c>
      <c r="M687" t="s">
        <v>82</v>
      </c>
      <c r="N687">
        <v>686</v>
      </c>
      <c r="O687">
        <v>114</v>
      </c>
      <c r="P687">
        <v>38</v>
      </c>
      <c r="Q687">
        <v>17</v>
      </c>
      <c r="R687">
        <v>17</v>
      </c>
      <c r="S687">
        <v>8</v>
      </c>
      <c r="T687">
        <v>0.1</v>
      </c>
      <c r="U687">
        <v>165</v>
      </c>
      <c r="V687">
        <v>1.1000000000000001</v>
      </c>
      <c r="W687">
        <v>0.5</v>
      </c>
      <c r="X687">
        <v>2</v>
      </c>
      <c r="Y687">
        <v>49.2</v>
      </c>
    </row>
    <row r="688" spans="1:25" hidden="1" x14ac:dyDescent="0.25">
      <c r="A688" t="s">
        <v>2649</v>
      </c>
      <c r="B688" t="s">
        <v>2650</v>
      </c>
      <c r="C688" s="1" t="str">
        <f t="shared" si="106"/>
        <v>21:0395</v>
      </c>
      <c r="D688" s="1" t="str">
        <f>HYPERLINK("http://geochem.nrcan.gc.ca/cdogs/content/svy/svy_e.htm", "")</f>
        <v/>
      </c>
      <c r="G688" s="1" t="str">
        <f>HYPERLINK("http://geochem.nrcan.gc.ca/cdogs/content/cr_/cr_00022_e.htm", "22")</f>
        <v>22</v>
      </c>
      <c r="J688" t="s">
        <v>100</v>
      </c>
      <c r="K688" t="s">
        <v>101</v>
      </c>
      <c r="L688">
        <v>36</v>
      </c>
      <c r="M688" t="s">
        <v>102</v>
      </c>
      <c r="N688">
        <v>687</v>
      </c>
      <c r="O688">
        <v>78</v>
      </c>
      <c r="P688">
        <v>18</v>
      </c>
      <c r="Q688">
        <v>28</v>
      </c>
      <c r="R688">
        <v>8</v>
      </c>
      <c r="S688">
        <v>6</v>
      </c>
      <c r="T688">
        <v>0.1</v>
      </c>
      <c r="U688">
        <v>945</v>
      </c>
      <c r="V688">
        <v>2</v>
      </c>
      <c r="W688">
        <v>7</v>
      </c>
      <c r="X688">
        <v>7</v>
      </c>
      <c r="Y688">
        <v>20.2</v>
      </c>
    </row>
    <row r="689" spans="1:25" hidden="1" x14ac:dyDescent="0.25">
      <c r="A689" t="s">
        <v>2651</v>
      </c>
      <c r="B689" t="s">
        <v>2652</v>
      </c>
      <c r="C689" s="1" t="str">
        <f t="shared" si="106"/>
        <v>21:0395</v>
      </c>
      <c r="D689" s="1" t="str">
        <f t="shared" ref="D689:D698" si="113">HYPERLINK("http://geochem.nrcan.gc.ca/cdogs/content/svy/svy210132_e.htm", "21:0132")</f>
        <v>21:0132</v>
      </c>
      <c r="E689" t="s">
        <v>2653</v>
      </c>
      <c r="F689" t="s">
        <v>2654</v>
      </c>
      <c r="H689">
        <v>47.700097499999998</v>
      </c>
      <c r="I689">
        <v>-84.648879300000004</v>
      </c>
      <c r="J689" s="1" t="str">
        <f t="shared" ref="J689:J698" si="114">HYPERLINK("http://geochem.nrcan.gc.ca/cdogs/content/kwd/kwd020027_e.htm", "NGR lake sediment grab sample")</f>
        <v>NGR lake sediment grab sample</v>
      </c>
      <c r="K689" s="1" t="str">
        <f t="shared" ref="K689:K698" si="115">HYPERLINK("http://geochem.nrcan.gc.ca/cdogs/content/kwd/kwd080006_e.htm", "&lt;177 micron (NGR)")</f>
        <v>&lt;177 micron (NGR)</v>
      </c>
      <c r="L689">
        <v>36</v>
      </c>
      <c r="M689" t="s">
        <v>87</v>
      </c>
      <c r="N689">
        <v>688</v>
      </c>
      <c r="O689">
        <v>80</v>
      </c>
      <c r="P689">
        <v>28</v>
      </c>
      <c r="Q689">
        <v>4</v>
      </c>
      <c r="R689">
        <v>11</v>
      </c>
      <c r="S689">
        <v>5</v>
      </c>
      <c r="T689">
        <v>0.1</v>
      </c>
      <c r="U689">
        <v>140</v>
      </c>
      <c r="V689">
        <v>0.9</v>
      </c>
      <c r="W689">
        <v>0.5</v>
      </c>
      <c r="X689">
        <v>4</v>
      </c>
      <c r="Y689">
        <v>39.4</v>
      </c>
    </row>
    <row r="690" spans="1:25" hidden="1" x14ac:dyDescent="0.25">
      <c r="A690" t="s">
        <v>2655</v>
      </c>
      <c r="B690" t="s">
        <v>2656</v>
      </c>
      <c r="C690" s="1" t="str">
        <f t="shared" si="106"/>
        <v>21:0395</v>
      </c>
      <c r="D690" s="1" t="str">
        <f t="shared" si="113"/>
        <v>21:0132</v>
      </c>
      <c r="E690" t="s">
        <v>2657</v>
      </c>
      <c r="F690" t="s">
        <v>2658</v>
      </c>
      <c r="H690">
        <v>47.750460199999999</v>
      </c>
      <c r="I690">
        <v>-84.628719000000004</v>
      </c>
      <c r="J690" s="1" t="str">
        <f t="shared" si="114"/>
        <v>NGR lake sediment grab sample</v>
      </c>
      <c r="K690" s="1" t="str">
        <f t="shared" si="115"/>
        <v>&lt;177 micron (NGR)</v>
      </c>
      <c r="L690">
        <v>36</v>
      </c>
      <c r="M690" t="s">
        <v>92</v>
      </c>
      <c r="N690">
        <v>689</v>
      </c>
      <c r="O690">
        <v>88</v>
      </c>
      <c r="P690">
        <v>32</v>
      </c>
      <c r="Q690">
        <v>2</v>
      </c>
      <c r="R690">
        <v>11</v>
      </c>
      <c r="S690">
        <v>5</v>
      </c>
      <c r="T690">
        <v>0.1</v>
      </c>
      <c r="U690">
        <v>60</v>
      </c>
      <c r="V690">
        <v>0.65</v>
      </c>
      <c r="W690">
        <v>0.5</v>
      </c>
      <c r="X690">
        <v>1</v>
      </c>
      <c r="Y690">
        <v>51.4</v>
      </c>
    </row>
    <row r="691" spans="1:25" hidden="1" x14ac:dyDescent="0.25">
      <c r="A691" t="s">
        <v>2659</v>
      </c>
      <c r="B691" t="s">
        <v>2660</v>
      </c>
      <c r="C691" s="1" t="str">
        <f t="shared" si="106"/>
        <v>21:0395</v>
      </c>
      <c r="D691" s="1" t="str">
        <f t="shared" si="113"/>
        <v>21:0132</v>
      </c>
      <c r="E691" t="s">
        <v>2661</v>
      </c>
      <c r="F691" t="s">
        <v>2662</v>
      </c>
      <c r="H691">
        <v>47.793526700000001</v>
      </c>
      <c r="I691">
        <v>-84.616156899999993</v>
      </c>
      <c r="J691" s="1" t="str">
        <f t="shared" si="114"/>
        <v>NGR lake sediment grab sample</v>
      </c>
      <c r="K691" s="1" t="str">
        <f t="shared" si="115"/>
        <v>&lt;177 micron (NGR)</v>
      </c>
      <c r="L691">
        <v>36</v>
      </c>
      <c r="M691" t="s">
        <v>97</v>
      </c>
      <c r="N691">
        <v>690</v>
      </c>
      <c r="O691">
        <v>114</v>
      </c>
      <c r="P691">
        <v>32</v>
      </c>
      <c r="Q691">
        <v>5</v>
      </c>
      <c r="R691">
        <v>7</v>
      </c>
      <c r="S691">
        <v>27</v>
      </c>
      <c r="T691">
        <v>0.1</v>
      </c>
      <c r="U691">
        <v>1750</v>
      </c>
      <c r="V691">
        <v>4.3499999999999996</v>
      </c>
      <c r="W691">
        <v>0.5</v>
      </c>
      <c r="X691">
        <v>2</v>
      </c>
      <c r="Y691">
        <v>52.6</v>
      </c>
    </row>
    <row r="692" spans="1:25" hidden="1" x14ac:dyDescent="0.25">
      <c r="A692" t="s">
        <v>2663</v>
      </c>
      <c r="B692" t="s">
        <v>2664</v>
      </c>
      <c r="C692" s="1" t="str">
        <f t="shared" si="106"/>
        <v>21:0395</v>
      </c>
      <c r="D692" s="1" t="str">
        <f t="shared" si="113"/>
        <v>21:0132</v>
      </c>
      <c r="E692" t="s">
        <v>2665</v>
      </c>
      <c r="F692" t="s">
        <v>2666</v>
      </c>
      <c r="H692">
        <v>47.591187099999999</v>
      </c>
      <c r="I692">
        <v>-84.350114899999994</v>
      </c>
      <c r="J692" s="1" t="str">
        <f t="shared" si="114"/>
        <v>NGR lake sediment grab sample</v>
      </c>
      <c r="K692" s="1" t="str">
        <f t="shared" si="115"/>
        <v>&lt;177 micron (NGR)</v>
      </c>
      <c r="L692">
        <v>36</v>
      </c>
      <c r="M692" t="s">
        <v>107</v>
      </c>
      <c r="N692">
        <v>691</v>
      </c>
      <c r="O692">
        <v>80</v>
      </c>
      <c r="P692">
        <v>26</v>
      </c>
      <c r="Q692">
        <v>3</v>
      </c>
      <c r="R692">
        <v>10</v>
      </c>
      <c r="S692">
        <v>6</v>
      </c>
      <c r="T692">
        <v>0.1</v>
      </c>
      <c r="U692">
        <v>110</v>
      </c>
      <c r="V692">
        <v>0.6</v>
      </c>
      <c r="W692">
        <v>0.5</v>
      </c>
      <c r="X692">
        <v>1</v>
      </c>
      <c r="Y692">
        <v>35.6</v>
      </c>
    </row>
    <row r="693" spans="1:25" hidden="1" x14ac:dyDescent="0.25">
      <c r="A693" t="s">
        <v>2667</v>
      </c>
      <c r="B693" t="s">
        <v>2668</v>
      </c>
      <c r="C693" s="1" t="str">
        <f t="shared" si="106"/>
        <v>21:0395</v>
      </c>
      <c r="D693" s="1" t="str">
        <f t="shared" si="113"/>
        <v>21:0132</v>
      </c>
      <c r="E693" t="s">
        <v>2669</v>
      </c>
      <c r="F693" t="s">
        <v>2670</v>
      </c>
      <c r="H693">
        <v>47.588710200000001</v>
      </c>
      <c r="I693">
        <v>-84.283893800000001</v>
      </c>
      <c r="J693" s="1" t="str">
        <f t="shared" si="114"/>
        <v>NGR lake sediment grab sample</v>
      </c>
      <c r="K693" s="1" t="str">
        <f t="shared" si="115"/>
        <v>&lt;177 micron (NGR)</v>
      </c>
      <c r="L693">
        <v>36</v>
      </c>
      <c r="M693" t="s">
        <v>112</v>
      </c>
      <c r="N693">
        <v>692</v>
      </c>
      <c r="O693">
        <v>82</v>
      </c>
      <c r="P693">
        <v>18</v>
      </c>
      <c r="Q693">
        <v>9</v>
      </c>
      <c r="R693">
        <v>9</v>
      </c>
      <c r="S693">
        <v>6</v>
      </c>
      <c r="T693">
        <v>0.1</v>
      </c>
      <c r="U693">
        <v>120</v>
      </c>
      <c r="V693">
        <v>0.85</v>
      </c>
      <c r="W693">
        <v>0.5</v>
      </c>
      <c r="X693">
        <v>1</v>
      </c>
      <c r="Y693">
        <v>31</v>
      </c>
    </row>
    <row r="694" spans="1:25" hidden="1" x14ac:dyDescent="0.25">
      <c r="A694" t="s">
        <v>2671</v>
      </c>
      <c r="B694" t="s">
        <v>2672</v>
      </c>
      <c r="C694" s="1" t="str">
        <f t="shared" si="106"/>
        <v>21:0395</v>
      </c>
      <c r="D694" s="1" t="str">
        <f t="shared" si="113"/>
        <v>21:0132</v>
      </c>
      <c r="E694" t="s">
        <v>2673</v>
      </c>
      <c r="F694" t="s">
        <v>2674</v>
      </c>
      <c r="H694">
        <v>47.577223600000004</v>
      </c>
      <c r="I694">
        <v>-84.238901799999994</v>
      </c>
      <c r="J694" s="1" t="str">
        <f t="shared" si="114"/>
        <v>NGR lake sediment grab sample</v>
      </c>
      <c r="K694" s="1" t="str">
        <f t="shared" si="115"/>
        <v>&lt;177 micron (NGR)</v>
      </c>
      <c r="L694">
        <v>36</v>
      </c>
      <c r="M694" t="s">
        <v>117</v>
      </c>
      <c r="N694">
        <v>693</v>
      </c>
      <c r="O694">
        <v>124</v>
      </c>
      <c r="P694">
        <v>22</v>
      </c>
      <c r="Q694">
        <v>3</v>
      </c>
      <c r="R694">
        <v>7</v>
      </c>
      <c r="S694">
        <v>5</v>
      </c>
      <c r="T694">
        <v>0.1</v>
      </c>
      <c r="U694">
        <v>80</v>
      </c>
      <c r="V694">
        <v>0.4</v>
      </c>
      <c r="W694">
        <v>0.5</v>
      </c>
      <c r="X694">
        <v>1</v>
      </c>
      <c r="Y694">
        <v>57</v>
      </c>
    </row>
    <row r="695" spans="1:25" hidden="1" x14ac:dyDescent="0.25">
      <c r="A695" t="s">
        <v>2675</v>
      </c>
      <c r="B695" t="s">
        <v>2676</v>
      </c>
      <c r="C695" s="1" t="str">
        <f t="shared" si="106"/>
        <v>21:0395</v>
      </c>
      <c r="D695" s="1" t="str">
        <f t="shared" si="113"/>
        <v>21:0132</v>
      </c>
      <c r="E695" t="s">
        <v>2677</v>
      </c>
      <c r="F695" t="s">
        <v>2678</v>
      </c>
      <c r="H695">
        <v>47.579383999999997</v>
      </c>
      <c r="I695">
        <v>-84.2206884</v>
      </c>
      <c r="J695" s="1" t="str">
        <f t="shared" si="114"/>
        <v>NGR lake sediment grab sample</v>
      </c>
      <c r="K695" s="1" t="str">
        <f t="shared" si="115"/>
        <v>&lt;177 micron (NGR)</v>
      </c>
      <c r="L695">
        <v>36</v>
      </c>
      <c r="M695" t="s">
        <v>122</v>
      </c>
      <c r="N695">
        <v>694</v>
      </c>
      <c r="O695">
        <v>120</v>
      </c>
      <c r="P695">
        <v>30</v>
      </c>
      <c r="Q695">
        <v>5</v>
      </c>
      <c r="R695">
        <v>18</v>
      </c>
      <c r="S695">
        <v>14</v>
      </c>
      <c r="T695">
        <v>0.1</v>
      </c>
      <c r="U695">
        <v>165</v>
      </c>
      <c r="V695">
        <v>1.1499999999999999</v>
      </c>
      <c r="W695">
        <v>0.5</v>
      </c>
      <c r="X695">
        <v>1</v>
      </c>
      <c r="Y695">
        <v>43</v>
      </c>
    </row>
    <row r="696" spans="1:25" hidden="1" x14ac:dyDescent="0.25">
      <c r="A696" t="s">
        <v>2679</v>
      </c>
      <c r="B696" t="s">
        <v>2680</v>
      </c>
      <c r="C696" s="1" t="str">
        <f t="shared" si="106"/>
        <v>21:0395</v>
      </c>
      <c r="D696" s="1" t="str">
        <f t="shared" si="113"/>
        <v>21:0132</v>
      </c>
      <c r="E696" t="s">
        <v>2681</v>
      </c>
      <c r="F696" t="s">
        <v>2682</v>
      </c>
      <c r="H696">
        <v>47.549676499999997</v>
      </c>
      <c r="I696">
        <v>-84.119650899999996</v>
      </c>
      <c r="J696" s="1" t="str">
        <f t="shared" si="114"/>
        <v>NGR lake sediment grab sample</v>
      </c>
      <c r="K696" s="1" t="str">
        <f t="shared" si="115"/>
        <v>&lt;177 micron (NGR)</v>
      </c>
      <c r="L696">
        <v>37</v>
      </c>
      <c r="M696" t="s">
        <v>29</v>
      </c>
      <c r="N696">
        <v>695</v>
      </c>
      <c r="O696">
        <v>134</v>
      </c>
      <c r="P696">
        <v>22</v>
      </c>
      <c r="Q696">
        <v>5</v>
      </c>
      <c r="R696">
        <v>17</v>
      </c>
      <c r="S696">
        <v>11</v>
      </c>
      <c r="T696">
        <v>0.1</v>
      </c>
      <c r="U696">
        <v>130</v>
      </c>
      <c r="V696">
        <v>1.95</v>
      </c>
      <c r="W696">
        <v>0.5</v>
      </c>
      <c r="X696">
        <v>1</v>
      </c>
      <c r="Y696">
        <v>26</v>
      </c>
    </row>
    <row r="697" spans="1:25" hidden="1" x14ac:dyDescent="0.25">
      <c r="A697" t="s">
        <v>2683</v>
      </c>
      <c r="B697" t="s">
        <v>2684</v>
      </c>
      <c r="C697" s="1" t="str">
        <f t="shared" si="106"/>
        <v>21:0395</v>
      </c>
      <c r="D697" s="1" t="str">
        <f t="shared" si="113"/>
        <v>21:0132</v>
      </c>
      <c r="E697" t="s">
        <v>2685</v>
      </c>
      <c r="F697" t="s">
        <v>2686</v>
      </c>
      <c r="H697">
        <v>47.584458499999997</v>
      </c>
      <c r="I697">
        <v>-84.139820299999997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37</v>
      </c>
      <c r="M697" t="s">
        <v>34</v>
      </c>
      <c r="N697">
        <v>696</v>
      </c>
      <c r="O697">
        <v>90</v>
      </c>
      <c r="P697">
        <v>30</v>
      </c>
      <c r="Q697">
        <v>7</v>
      </c>
      <c r="R697">
        <v>10</v>
      </c>
      <c r="S697">
        <v>8</v>
      </c>
      <c r="T697">
        <v>0.1</v>
      </c>
      <c r="U697">
        <v>320</v>
      </c>
      <c r="V697">
        <v>1.1499999999999999</v>
      </c>
      <c r="W697">
        <v>0.5</v>
      </c>
      <c r="X697">
        <v>1</v>
      </c>
      <c r="Y697">
        <v>43.4</v>
      </c>
    </row>
    <row r="698" spans="1:25" hidden="1" x14ac:dyDescent="0.25">
      <c r="A698" t="s">
        <v>2687</v>
      </c>
      <c r="B698" t="s">
        <v>2688</v>
      </c>
      <c r="C698" s="1" t="str">
        <f t="shared" si="106"/>
        <v>21:0395</v>
      </c>
      <c r="D698" s="1" t="str">
        <f t="shared" si="113"/>
        <v>21:0132</v>
      </c>
      <c r="E698" t="s">
        <v>2689</v>
      </c>
      <c r="F698" t="s">
        <v>2690</v>
      </c>
      <c r="H698">
        <v>47.566752200000003</v>
      </c>
      <c r="I698">
        <v>-84.131677499999995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37</v>
      </c>
      <c r="M698" t="s">
        <v>39</v>
      </c>
      <c r="N698">
        <v>697</v>
      </c>
      <c r="O698">
        <v>64</v>
      </c>
      <c r="P698">
        <v>14</v>
      </c>
      <c r="Q698">
        <v>7</v>
      </c>
      <c r="R698">
        <v>11</v>
      </c>
      <c r="S698">
        <v>8</v>
      </c>
      <c r="T698">
        <v>0.1</v>
      </c>
      <c r="U698">
        <v>125</v>
      </c>
      <c r="V698">
        <v>0.55000000000000004</v>
      </c>
      <c r="W698">
        <v>0.5</v>
      </c>
      <c r="X698">
        <v>1</v>
      </c>
      <c r="Y698">
        <v>30.6</v>
      </c>
    </row>
    <row r="699" spans="1:25" hidden="1" x14ac:dyDescent="0.25">
      <c r="A699" t="s">
        <v>2691</v>
      </c>
      <c r="B699" t="s">
        <v>2692</v>
      </c>
      <c r="C699" s="1" t="str">
        <f t="shared" si="106"/>
        <v>21:0395</v>
      </c>
      <c r="D699" s="1" t="str">
        <f>HYPERLINK("http://geochem.nrcan.gc.ca/cdogs/content/svy/svy_e.htm", "")</f>
        <v/>
      </c>
      <c r="G699" s="1" t="str">
        <f>HYPERLINK("http://geochem.nrcan.gc.ca/cdogs/content/cr_/cr_00034_e.htm", "34")</f>
        <v>34</v>
      </c>
      <c r="J699" t="s">
        <v>100</v>
      </c>
      <c r="K699" t="s">
        <v>101</v>
      </c>
      <c r="L699">
        <v>37</v>
      </c>
      <c r="M699" t="s">
        <v>102</v>
      </c>
      <c r="N699">
        <v>698</v>
      </c>
      <c r="O699">
        <v>90</v>
      </c>
      <c r="P699">
        <v>48</v>
      </c>
      <c r="Q699">
        <v>18</v>
      </c>
      <c r="R699">
        <v>19</v>
      </c>
      <c r="S699">
        <v>11</v>
      </c>
      <c r="T699">
        <v>0.1</v>
      </c>
      <c r="U699">
        <v>770</v>
      </c>
      <c r="V699">
        <v>2.95</v>
      </c>
      <c r="W699">
        <v>19</v>
      </c>
      <c r="X699">
        <v>9</v>
      </c>
      <c r="Y699">
        <v>17.600000000000001</v>
      </c>
    </row>
    <row r="700" spans="1:25" hidden="1" x14ac:dyDescent="0.25">
      <c r="A700" t="s">
        <v>2693</v>
      </c>
      <c r="B700" t="s">
        <v>2694</v>
      </c>
      <c r="C700" s="1" t="str">
        <f t="shared" si="106"/>
        <v>21:0395</v>
      </c>
      <c r="D700" s="1" t="str">
        <f t="shared" ref="D700:D716" si="116">HYPERLINK("http://geochem.nrcan.gc.ca/cdogs/content/svy/svy210132_e.htm", "21:0132")</f>
        <v>21:0132</v>
      </c>
      <c r="E700" t="s">
        <v>2695</v>
      </c>
      <c r="F700" t="s">
        <v>2696</v>
      </c>
      <c r="H700">
        <v>47.557885400000004</v>
      </c>
      <c r="I700">
        <v>-84.122590500000001</v>
      </c>
      <c r="J700" s="1" t="str">
        <f t="shared" ref="J700:J716" si="117">HYPERLINK("http://geochem.nrcan.gc.ca/cdogs/content/kwd/kwd020027_e.htm", "NGR lake sediment grab sample")</f>
        <v>NGR lake sediment grab sample</v>
      </c>
      <c r="K700" s="1" t="str">
        <f t="shared" ref="K700:K716" si="118">HYPERLINK("http://geochem.nrcan.gc.ca/cdogs/content/kwd/kwd080006_e.htm", "&lt;177 micron (NGR)")</f>
        <v>&lt;177 micron (NGR)</v>
      </c>
      <c r="L700">
        <v>37</v>
      </c>
      <c r="M700" t="s">
        <v>49</v>
      </c>
      <c r="N700">
        <v>699</v>
      </c>
      <c r="O700">
        <v>68</v>
      </c>
      <c r="P700">
        <v>22</v>
      </c>
      <c r="Q700">
        <v>3</v>
      </c>
      <c r="R700">
        <v>13</v>
      </c>
      <c r="S700">
        <v>8</v>
      </c>
      <c r="T700">
        <v>0.1</v>
      </c>
      <c r="U700">
        <v>140</v>
      </c>
      <c r="V700">
        <v>1.1499999999999999</v>
      </c>
      <c r="W700">
        <v>0.5</v>
      </c>
      <c r="X700">
        <v>1</v>
      </c>
      <c r="Y700">
        <v>39.6</v>
      </c>
    </row>
    <row r="701" spans="1:25" hidden="1" x14ac:dyDescent="0.25">
      <c r="A701" t="s">
        <v>2697</v>
      </c>
      <c r="B701" t="s">
        <v>2698</v>
      </c>
      <c r="C701" s="1" t="str">
        <f t="shared" si="106"/>
        <v>21:0395</v>
      </c>
      <c r="D701" s="1" t="str">
        <f t="shared" si="116"/>
        <v>21:0132</v>
      </c>
      <c r="E701" t="s">
        <v>2681</v>
      </c>
      <c r="F701" t="s">
        <v>2699</v>
      </c>
      <c r="H701">
        <v>47.549676499999997</v>
      </c>
      <c r="I701">
        <v>-84.119650899999996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37</v>
      </c>
      <c r="M701" t="s">
        <v>53</v>
      </c>
      <c r="N701">
        <v>700</v>
      </c>
      <c r="O701">
        <v>126</v>
      </c>
      <c r="P701">
        <v>16</v>
      </c>
      <c r="Q701">
        <v>6</v>
      </c>
      <c r="R701">
        <v>13</v>
      </c>
      <c r="S701">
        <v>9</v>
      </c>
      <c r="T701">
        <v>0.1</v>
      </c>
      <c r="U701">
        <v>120</v>
      </c>
      <c r="V701">
        <v>1.9</v>
      </c>
      <c r="W701">
        <v>0.5</v>
      </c>
      <c r="X701">
        <v>1</v>
      </c>
      <c r="Y701">
        <v>19</v>
      </c>
    </row>
    <row r="702" spans="1:25" hidden="1" x14ac:dyDescent="0.25">
      <c r="A702" t="s">
        <v>2700</v>
      </c>
      <c r="B702" t="s">
        <v>2701</v>
      </c>
      <c r="C702" s="1" t="str">
        <f t="shared" si="106"/>
        <v>21:0395</v>
      </c>
      <c r="D702" s="1" t="str">
        <f t="shared" si="116"/>
        <v>21:0132</v>
      </c>
      <c r="E702" t="s">
        <v>2681</v>
      </c>
      <c r="F702" t="s">
        <v>2702</v>
      </c>
      <c r="H702">
        <v>47.549676499999997</v>
      </c>
      <c r="I702">
        <v>-84.119650899999996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37</v>
      </c>
      <c r="M702" t="s">
        <v>57</v>
      </c>
      <c r="N702">
        <v>701</v>
      </c>
      <c r="O702">
        <v>132</v>
      </c>
      <c r="P702">
        <v>20</v>
      </c>
      <c r="Q702">
        <v>5</v>
      </c>
      <c r="R702">
        <v>15</v>
      </c>
      <c r="S702">
        <v>11</v>
      </c>
      <c r="T702">
        <v>0.1</v>
      </c>
      <c r="U702">
        <v>125</v>
      </c>
      <c r="V702">
        <v>1.85</v>
      </c>
      <c r="W702">
        <v>0.5</v>
      </c>
      <c r="X702">
        <v>1</v>
      </c>
      <c r="Y702">
        <v>24.4</v>
      </c>
    </row>
    <row r="703" spans="1:25" hidden="1" x14ac:dyDescent="0.25">
      <c r="A703" t="s">
        <v>2703</v>
      </c>
      <c r="B703" t="s">
        <v>2704</v>
      </c>
      <c r="C703" s="1" t="str">
        <f t="shared" si="106"/>
        <v>21:0395</v>
      </c>
      <c r="D703" s="1" t="str">
        <f t="shared" si="116"/>
        <v>21:0132</v>
      </c>
      <c r="E703" t="s">
        <v>2705</v>
      </c>
      <c r="F703" t="s">
        <v>2706</v>
      </c>
      <c r="H703">
        <v>47.553857200000003</v>
      </c>
      <c r="I703">
        <v>-84.174439199999995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37</v>
      </c>
      <c r="M703" t="s">
        <v>44</v>
      </c>
      <c r="N703">
        <v>702</v>
      </c>
      <c r="O703">
        <v>92</v>
      </c>
      <c r="P703">
        <v>26</v>
      </c>
      <c r="Q703">
        <v>6</v>
      </c>
      <c r="R703">
        <v>11</v>
      </c>
      <c r="S703">
        <v>5</v>
      </c>
      <c r="T703">
        <v>0.1</v>
      </c>
      <c r="U703">
        <v>90</v>
      </c>
      <c r="V703">
        <v>0.8</v>
      </c>
      <c r="W703">
        <v>0.5</v>
      </c>
      <c r="X703">
        <v>1</v>
      </c>
      <c r="Y703">
        <v>46.4</v>
      </c>
    </row>
    <row r="704" spans="1:25" hidden="1" x14ac:dyDescent="0.25">
      <c r="A704" t="s">
        <v>2707</v>
      </c>
      <c r="B704" t="s">
        <v>2708</v>
      </c>
      <c r="C704" s="1" t="str">
        <f t="shared" si="106"/>
        <v>21:0395</v>
      </c>
      <c r="D704" s="1" t="str">
        <f t="shared" si="116"/>
        <v>21:0132</v>
      </c>
      <c r="E704" t="s">
        <v>2709</v>
      </c>
      <c r="F704" t="s">
        <v>2710</v>
      </c>
      <c r="H704">
        <v>47.541437799999997</v>
      </c>
      <c r="I704">
        <v>-84.197858400000001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37</v>
      </c>
      <c r="M704" t="s">
        <v>62</v>
      </c>
      <c r="N704">
        <v>703</v>
      </c>
      <c r="O704">
        <v>86</v>
      </c>
      <c r="P704">
        <v>22</v>
      </c>
      <c r="Q704">
        <v>4</v>
      </c>
      <c r="R704">
        <v>10</v>
      </c>
      <c r="S704">
        <v>8</v>
      </c>
      <c r="T704">
        <v>0.1</v>
      </c>
      <c r="U704">
        <v>160</v>
      </c>
      <c r="V704">
        <v>0.85</v>
      </c>
      <c r="W704">
        <v>0.5</v>
      </c>
      <c r="X704">
        <v>1</v>
      </c>
      <c r="Y704">
        <v>39.799999999999997</v>
      </c>
    </row>
    <row r="705" spans="1:25" hidden="1" x14ac:dyDescent="0.25">
      <c r="A705" t="s">
        <v>2711</v>
      </c>
      <c r="B705" t="s">
        <v>2712</v>
      </c>
      <c r="C705" s="1" t="str">
        <f t="shared" si="106"/>
        <v>21:0395</v>
      </c>
      <c r="D705" s="1" t="str">
        <f t="shared" si="116"/>
        <v>21:0132</v>
      </c>
      <c r="E705" t="s">
        <v>2713</v>
      </c>
      <c r="F705" t="s">
        <v>2714</v>
      </c>
      <c r="H705">
        <v>47.546306899999998</v>
      </c>
      <c r="I705">
        <v>-84.246893099999994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37</v>
      </c>
      <c r="M705" t="s">
        <v>67</v>
      </c>
      <c r="N705">
        <v>704</v>
      </c>
      <c r="O705">
        <v>190</v>
      </c>
      <c r="P705">
        <v>38</v>
      </c>
      <c r="Q705">
        <v>5</v>
      </c>
      <c r="R705">
        <v>11</v>
      </c>
      <c r="S705">
        <v>9</v>
      </c>
      <c r="T705">
        <v>0.1</v>
      </c>
      <c r="U705">
        <v>760</v>
      </c>
      <c r="V705">
        <v>1.4</v>
      </c>
      <c r="W705">
        <v>0.5</v>
      </c>
      <c r="X705">
        <v>1</v>
      </c>
      <c r="Y705">
        <v>57.8</v>
      </c>
    </row>
    <row r="706" spans="1:25" hidden="1" x14ac:dyDescent="0.25">
      <c r="A706" t="s">
        <v>2715</v>
      </c>
      <c r="B706" t="s">
        <v>2716</v>
      </c>
      <c r="C706" s="1" t="str">
        <f t="shared" ref="C706:C769" si="119">HYPERLINK("http://geochem.nrcan.gc.ca/cdogs/content/bdl/bdl210395_e.htm", "21:0395")</f>
        <v>21:0395</v>
      </c>
      <c r="D706" s="1" t="str">
        <f t="shared" si="116"/>
        <v>21:0132</v>
      </c>
      <c r="E706" t="s">
        <v>2717</v>
      </c>
      <c r="F706" t="s">
        <v>2718</v>
      </c>
      <c r="H706">
        <v>47.542002799999999</v>
      </c>
      <c r="I706">
        <v>-84.290202699999995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37</v>
      </c>
      <c r="M706" t="s">
        <v>72</v>
      </c>
      <c r="N706">
        <v>705</v>
      </c>
      <c r="O706">
        <v>116</v>
      </c>
      <c r="P706">
        <v>34</v>
      </c>
      <c r="Q706">
        <v>6</v>
      </c>
      <c r="R706">
        <v>9</v>
      </c>
      <c r="S706">
        <v>11</v>
      </c>
      <c r="T706">
        <v>0.1</v>
      </c>
      <c r="U706">
        <v>410</v>
      </c>
      <c r="V706">
        <v>1.05</v>
      </c>
      <c r="W706">
        <v>0.5</v>
      </c>
      <c r="X706">
        <v>1</v>
      </c>
      <c r="Y706">
        <v>47.4</v>
      </c>
    </row>
    <row r="707" spans="1:25" hidden="1" x14ac:dyDescent="0.25">
      <c r="A707" t="s">
        <v>2719</v>
      </c>
      <c r="B707" t="s">
        <v>2720</v>
      </c>
      <c r="C707" s="1" t="str">
        <f t="shared" si="119"/>
        <v>21:0395</v>
      </c>
      <c r="D707" s="1" t="str">
        <f t="shared" si="116"/>
        <v>21:0132</v>
      </c>
      <c r="E707" t="s">
        <v>2721</v>
      </c>
      <c r="F707" t="s">
        <v>2722</v>
      </c>
      <c r="H707">
        <v>47.517195399999999</v>
      </c>
      <c r="I707">
        <v>-84.2577687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37</v>
      </c>
      <c r="M707" t="s">
        <v>77</v>
      </c>
      <c r="N707">
        <v>706</v>
      </c>
      <c r="O707">
        <v>116</v>
      </c>
      <c r="P707">
        <v>24</v>
      </c>
      <c r="Q707">
        <v>3</v>
      </c>
      <c r="R707">
        <v>8</v>
      </c>
      <c r="S707">
        <v>12</v>
      </c>
      <c r="T707">
        <v>0.1</v>
      </c>
      <c r="U707">
        <v>455</v>
      </c>
      <c r="V707">
        <v>1.2</v>
      </c>
      <c r="W707">
        <v>0.5</v>
      </c>
      <c r="X707">
        <v>1</v>
      </c>
      <c r="Y707">
        <v>36.799999999999997</v>
      </c>
    </row>
    <row r="708" spans="1:25" hidden="1" x14ac:dyDescent="0.25">
      <c r="A708" t="s">
        <v>2723</v>
      </c>
      <c r="B708" t="s">
        <v>2724</v>
      </c>
      <c r="C708" s="1" t="str">
        <f t="shared" si="119"/>
        <v>21:0395</v>
      </c>
      <c r="D708" s="1" t="str">
        <f t="shared" si="116"/>
        <v>21:0132</v>
      </c>
      <c r="E708" t="s">
        <v>2725</v>
      </c>
      <c r="F708" t="s">
        <v>2726</v>
      </c>
      <c r="H708">
        <v>47.512975300000001</v>
      </c>
      <c r="I708">
        <v>-84.201579800000005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37</v>
      </c>
      <c r="M708" t="s">
        <v>82</v>
      </c>
      <c r="N708">
        <v>707</v>
      </c>
      <c r="O708">
        <v>88</v>
      </c>
      <c r="P708">
        <v>18</v>
      </c>
      <c r="Q708">
        <v>1</v>
      </c>
      <c r="R708">
        <v>10</v>
      </c>
      <c r="S708">
        <v>5</v>
      </c>
      <c r="T708">
        <v>0.1</v>
      </c>
      <c r="U708">
        <v>145</v>
      </c>
      <c r="V708">
        <v>0.9</v>
      </c>
      <c r="W708">
        <v>0.5</v>
      </c>
      <c r="X708">
        <v>1</v>
      </c>
      <c r="Y708">
        <v>29.8</v>
      </c>
    </row>
    <row r="709" spans="1:25" hidden="1" x14ac:dyDescent="0.25">
      <c r="A709" t="s">
        <v>2727</v>
      </c>
      <c r="B709" t="s">
        <v>2728</v>
      </c>
      <c r="C709" s="1" t="str">
        <f t="shared" si="119"/>
        <v>21:0395</v>
      </c>
      <c r="D709" s="1" t="str">
        <f t="shared" si="116"/>
        <v>21:0132</v>
      </c>
      <c r="E709" t="s">
        <v>2729</v>
      </c>
      <c r="F709" t="s">
        <v>2730</v>
      </c>
      <c r="H709">
        <v>47.525704699999999</v>
      </c>
      <c r="I709">
        <v>-84.170997099999994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37</v>
      </c>
      <c r="M709" t="s">
        <v>87</v>
      </c>
      <c r="N709">
        <v>708</v>
      </c>
      <c r="O709">
        <v>140</v>
      </c>
      <c r="P709">
        <v>32</v>
      </c>
      <c r="Q709">
        <v>1</v>
      </c>
      <c r="R709">
        <v>10</v>
      </c>
      <c r="S709">
        <v>6</v>
      </c>
      <c r="T709">
        <v>0.1</v>
      </c>
      <c r="U709">
        <v>160</v>
      </c>
      <c r="V709">
        <v>0.75</v>
      </c>
      <c r="W709">
        <v>0.5</v>
      </c>
      <c r="X709">
        <v>2</v>
      </c>
      <c r="Y709">
        <v>51.2</v>
      </c>
    </row>
    <row r="710" spans="1:25" hidden="1" x14ac:dyDescent="0.25">
      <c r="A710" t="s">
        <v>2731</v>
      </c>
      <c r="B710" t="s">
        <v>2732</v>
      </c>
      <c r="C710" s="1" t="str">
        <f t="shared" si="119"/>
        <v>21:0395</v>
      </c>
      <c r="D710" s="1" t="str">
        <f t="shared" si="116"/>
        <v>21:0132</v>
      </c>
      <c r="E710" t="s">
        <v>2733</v>
      </c>
      <c r="F710" t="s">
        <v>2734</v>
      </c>
      <c r="H710">
        <v>47.529654200000003</v>
      </c>
      <c r="I710">
        <v>-84.130061900000001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37</v>
      </c>
      <c r="M710" t="s">
        <v>92</v>
      </c>
      <c r="N710">
        <v>709</v>
      </c>
      <c r="O710">
        <v>90</v>
      </c>
      <c r="P710">
        <v>20</v>
      </c>
      <c r="Q710">
        <v>5</v>
      </c>
      <c r="R710">
        <v>14</v>
      </c>
      <c r="S710">
        <v>7</v>
      </c>
      <c r="T710">
        <v>0.1</v>
      </c>
      <c r="U710">
        <v>160</v>
      </c>
      <c r="V710">
        <v>0.75</v>
      </c>
      <c r="W710">
        <v>0.5</v>
      </c>
      <c r="X710">
        <v>1</v>
      </c>
      <c r="Y710">
        <v>37.4</v>
      </c>
    </row>
    <row r="711" spans="1:25" hidden="1" x14ac:dyDescent="0.25">
      <c r="A711" t="s">
        <v>2735</v>
      </c>
      <c r="B711" t="s">
        <v>2736</v>
      </c>
      <c r="C711" s="1" t="str">
        <f t="shared" si="119"/>
        <v>21:0395</v>
      </c>
      <c r="D711" s="1" t="str">
        <f t="shared" si="116"/>
        <v>21:0132</v>
      </c>
      <c r="E711" t="s">
        <v>2737</v>
      </c>
      <c r="F711" t="s">
        <v>2738</v>
      </c>
      <c r="H711">
        <v>47.490145400000003</v>
      </c>
      <c r="I711">
        <v>-84.131725399999993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37</v>
      </c>
      <c r="M711" t="s">
        <v>97</v>
      </c>
      <c r="N711">
        <v>710</v>
      </c>
      <c r="O711">
        <v>60</v>
      </c>
      <c r="P711">
        <v>16</v>
      </c>
      <c r="Q711">
        <v>13</v>
      </c>
      <c r="R711">
        <v>9</v>
      </c>
      <c r="S711">
        <v>3</v>
      </c>
      <c r="T711">
        <v>0.1</v>
      </c>
      <c r="U711">
        <v>90</v>
      </c>
      <c r="V711">
        <v>0.65</v>
      </c>
      <c r="W711">
        <v>0.5</v>
      </c>
      <c r="X711">
        <v>1</v>
      </c>
      <c r="Y711">
        <v>34.799999999999997</v>
      </c>
    </row>
    <row r="712" spans="1:25" hidden="1" x14ac:dyDescent="0.25">
      <c r="A712" t="s">
        <v>2739</v>
      </c>
      <c r="B712" t="s">
        <v>2740</v>
      </c>
      <c r="C712" s="1" t="str">
        <f t="shared" si="119"/>
        <v>21:0395</v>
      </c>
      <c r="D712" s="1" t="str">
        <f t="shared" si="116"/>
        <v>21:0132</v>
      </c>
      <c r="E712" t="s">
        <v>2741</v>
      </c>
      <c r="F712" t="s">
        <v>2742</v>
      </c>
      <c r="H712">
        <v>47.481051899999997</v>
      </c>
      <c r="I712">
        <v>-84.189644400000006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37</v>
      </c>
      <c r="M712" t="s">
        <v>107</v>
      </c>
      <c r="N712">
        <v>711</v>
      </c>
      <c r="O712">
        <v>74</v>
      </c>
      <c r="P712">
        <v>20</v>
      </c>
      <c r="Q712">
        <v>3</v>
      </c>
      <c r="R712">
        <v>12</v>
      </c>
      <c r="S712">
        <v>3</v>
      </c>
      <c r="T712">
        <v>0.1</v>
      </c>
      <c r="U712">
        <v>65</v>
      </c>
      <c r="V712">
        <v>0.85</v>
      </c>
      <c r="W712">
        <v>0.5</v>
      </c>
      <c r="X712">
        <v>1</v>
      </c>
      <c r="Y712">
        <v>41.8</v>
      </c>
    </row>
    <row r="713" spans="1:25" hidden="1" x14ac:dyDescent="0.25">
      <c r="A713" t="s">
        <v>2743</v>
      </c>
      <c r="B713" t="s">
        <v>2744</v>
      </c>
      <c r="C713" s="1" t="str">
        <f t="shared" si="119"/>
        <v>21:0395</v>
      </c>
      <c r="D713" s="1" t="str">
        <f t="shared" si="116"/>
        <v>21:0132</v>
      </c>
      <c r="E713" t="s">
        <v>2745</v>
      </c>
      <c r="F713" t="s">
        <v>2746</v>
      </c>
      <c r="H713">
        <v>47.486971699999998</v>
      </c>
      <c r="I713">
        <v>-84.209095599999998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37</v>
      </c>
      <c r="M713" t="s">
        <v>112</v>
      </c>
      <c r="N713">
        <v>712</v>
      </c>
      <c r="O713">
        <v>108</v>
      </c>
      <c r="P713">
        <v>20</v>
      </c>
      <c r="Q713">
        <v>3</v>
      </c>
      <c r="R713">
        <v>13</v>
      </c>
      <c r="S713">
        <v>10</v>
      </c>
      <c r="T713">
        <v>0.1</v>
      </c>
      <c r="U713">
        <v>215</v>
      </c>
      <c r="V713">
        <v>1.2</v>
      </c>
      <c r="W713">
        <v>0.5</v>
      </c>
      <c r="X713">
        <v>2</v>
      </c>
      <c r="Y713">
        <v>31.8</v>
      </c>
    </row>
    <row r="714" spans="1:25" hidden="1" x14ac:dyDescent="0.25">
      <c r="A714" t="s">
        <v>2747</v>
      </c>
      <c r="B714" t="s">
        <v>2748</v>
      </c>
      <c r="C714" s="1" t="str">
        <f t="shared" si="119"/>
        <v>21:0395</v>
      </c>
      <c r="D714" s="1" t="str">
        <f t="shared" si="116"/>
        <v>21:0132</v>
      </c>
      <c r="E714" t="s">
        <v>2749</v>
      </c>
      <c r="F714" t="s">
        <v>2750</v>
      </c>
      <c r="H714">
        <v>47.446570100000002</v>
      </c>
      <c r="I714">
        <v>-84.178390100000001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37</v>
      </c>
      <c r="M714" t="s">
        <v>117</v>
      </c>
      <c r="N714">
        <v>713</v>
      </c>
      <c r="O714">
        <v>116</v>
      </c>
      <c r="P714">
        <v>20</v>
      </c>
      <c r="Q714">
        <v>5</v>
      </c>
      <c r="R714">
        <v>18</v>
      </c>
      <c r="S714">
        <v>9</v>
      </c>
      <c r="T714">
        <v>0.1</v>
      </c>
      <c r="U714">
        <v>135</v>
      </c>
      <c r="V714">
        <v>0.9</v>
      </c>
      <c r="W714">
        <v>0.5</v>
      </c>
      <c r="X714">
        <v>2</v>
      </c>
      <c r="Y714">
        <v>40.6</v>
      </c>
    </row>
    <row r="715" spans="1:25" hidden="1" x14ac:dyDescent="0.25">
      <c r="A715" t="s">
        <v>2751</v>
      </c>
      <c r="B715" t="s">
        <v>2752</v>
      </c>
      <c r="C715" s="1" t="str">
        <f t="shared" si="119"/>
        <v>21:0395</v>
      </c>
      <c r="D715" s="1" t="str">
        <f t="shared" si="116"/>
        <v>21:0132</v>
      </c>
      <c r="E715" t="s">
        <v>2753</v>
      </c>
      <c r="F715" t="s">
        <v>2754</v>
      </c>
      <c r="H715">
        <v>47.438201300000003</v>
      </c>
      <c r="I715">
        <v>-84.110532000000006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37</v>
      </c>
      <c r="M715" t="s">
        <v>122</v>
      </c>
      <c r="N715">
        <v>714</v>
      </c>
      <c r="O715">
        <v>136</v>
      </c>
      <c r="P715">
        <v>24</v>
      </c>
      <c r="Q715">
        <v>5</v>
      </c>
      <c r="R715">
        <v>24</v>
      </c>
      <c r="S715">
        <v>11</v>
      </c>
      <c r="T715">
        <v>0.1</v>
      </c>
      <c r="U715">
        <v>420</v>
      </c>
      <c r="V715">
        <v>1.25</v>
      </c>
      <c r="W715">
        <v>0.5</v>
      </c>
      <c r="X715">
        <v>1</v>
      </c>
      <c r="Y715">
        <v>37.4</v>
      </c>
    </row>
    <row r="716" spans="1:25" hidden="1" x14ac:dyDescent="0.25">
      <c r="A716" t="s">
        <v>2755</v>
      </c>
      <c r="B716" t="s">
        <v>2756</v>
      </c>
      <c r="C716" s="1" t="str">
        <f t="shared" si="119"/>
        <v>21:0395</v>
      </c>
      <c r="D716" s="1" t="str">
        <f t="shared" si="116"/>
        <v>21:0132</v>
      </c>
      <c r="E716" t="s">
        <v>2757</v>
      </c>
      <c r="F716" t="s">
        <v>2758</v>
      </c>
      <c r="H716">
        <v>47.418128500000002</v>
      </c>
      <c r="I716">
        <v>-84.141541799999999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38</v>
      </c>
      <c r="M716" t="s">
        <v>29</v>
      </c>
      <c r="N716">
        <v>715</v>
      </c>
      <c r="O716">
        <v>116</v>
      </c>
      <c r="P716">
        <v>28</v>
      </c>
      <c r="Q716">
        <v>6</v>
      </c>
      <c r="R716">
        <v>14</v>
      </c>
      <c r="S716">
        <v>6</v>
      </c>
      <c r="T716">
        <v>0.1</v>
      </c>
      <c r="U716">
        <v>160</v>
      </c>
      <c r="V716">
        <v>1</v>
      </c>
      <c r="W716">
        <v>0.5</v>
      </c>
      <c r="X716">
        <v>2</v>
      </c>
      <c r="Y716">
        <v>53.6</v>
      </c>
    </row>
    <row r="717" spans="1:25" hidden="1" x14ac:dyDescent="0.25">
      <c r="A717" t="s">
        <v>2759</v>
      </c>
      <c r="B717" t="s">
        <v>2760</v>
      </c>
      <c r="C717" s="1" t="str">
        <f t="shared" si="119"/>
        <v>21:0395</v>
      </c>
      <c r="D717" s="1" t="str">
        <f>HYPERLINK("http://geochem.nrcan.gc.ca/cdogs/content/svy/svy_e.htm", "")</f>
        <v/>
      </c>
      <c r="G717" s="1" t="str">
        <f>HYPERLINK("http://geochem.nrcan.gc.ca/cdogs/content/cr_/cr_00034_e.htm", "34")</f>
        <v>34</v>
      </c>
      <c r="J717" t="s">
        <v>100</v>
      </c>
      <c r="K717" t="s">
        <v>101</v>
      </c>
      <c r="L717">
        <v>38</v>
      </c>
      <c r="M717" t="s">
        <v>102</v>
      </c>
      <c r="N717">
        <v>716</v>
      </c>
      <c r="O717">
        <v>90</v>
      </c>
      <c r="P717">
        <v>44</v>
      </c>
      <c r="Q717">
        <v>10</v>
      </c>
      <c r="R717">
        <v>19</v>
      </c>
      <c r="S717">
        <v>11</v>
      </c>
      <c r="T717">
        <v>0.1</v>
      </c>
      <c r="U717">
        <v>730</v>
      </c>
      <c r="V717">
        <v>2.95</v>
      </c>
      <c r="W717">
        <v>17</v>
      </c>
      <c r="X717">
        <v>8</v>
      </c>
      <c r="Y717">
        <v>17.399999999999999</v>
      </c>
    </row>
    <row r="718" spans="1:25" hidden="1" x14ac:dyDescent="0.25">
      <c r="A718" t="s">
        <v>2761</v>
      </c>
      <c r="B718" t="s">
        <v>2762</v>
      </c>
      <c r="C718" s="1" t="str">
        <f t="shared" si="119"/>
        <v>21:0395</v>
      </c>
      <c r="D718" s="1" t="str">
        <f t="shared" ref="D718:D737" si="120">HYPERLINK("http://geochem.nrcan.gc.ca/cdogs/content/svy/svy210132_e.htm", "21:0132")</f>
        <v>21:0132</v>
      </c>
      <c r="E718" t="s">
        <v>2763</v>
      </c>
      <c r="F718" t="s">
        <v>2764</v>
      </c>
      <c r="H718">
        <v>47.422623100000003</v>
      </c>
      <c r="I718">
        <v>-84.123729699999998</v>
      </c>
      <c r="J718" s="1" t="str">
        <f t="shared" ref="J718:J737" si="121">HYPERLINK("http://geochem.nrcan.gc.ca/cdogs/content/kwd/kwd020027_e.htm", "NGR lake sediment grab sample")</f>
        <v>NGR lake sediment grab sample</v>
      </c>
      <c r="K718" s="1" t="str">
        <f t="shared" ref="K718:K737" si="122">HYPERLINK("http://geochem.nrcan.gc.ca/cdogs/content/kwd/kwd080006_e.htm", "&lt;177 micron (NGR)")</f>
        <v>&lt;177 micron (NGR)</v>
      </c>
      <c r="L718">
        <v>38</v>
      </c>
      <c r="M718" t="s">
        <v>49</v>
      </c>
      <c r="N718">
        <v>717</v>
      </c>
      <c r="O718">
        <v>118</v>
      </c>
      <c r="P718">
        <v>28</v>
      </c>
      <c r="Q718">
        <v>5</v>
      </c>
      <c r="R718">
        <v>12</v>
      </c>
      <c r="S718">
        <v>9</v>
      </c>
      <c r="T718">
        <v>0.1</v>
      </c>
      <c r="U718">
        <v>280</v>
      </c>
      <c r="V718">
        <v>1</v>
      </c>
      <c r="W718">
        <v>0.5</v>
      </c>
      <c r="X718">
        <v>2</v>
      </c>
      <c r="Y718">
        <v>51.8</v>
      </c>
    </row>
    <row r="719" spans="1:25" hidden="1" x14ac:dyDescent="0.25">
      <c r="A719" t="s">
        <v>2765</v>
      </c>
      <c r="B719" t="s">
        <v>2766</v>
      </c>
      <c r="C719" s="1" t="str">
        <f t="shared" si="119"/>
        <v>21:0395</v>
      </c>
      <c r="D719" s="1" t="str">
        <f t="shared" si="120"/>
        <v>21:0132</v>
      </c>
      <c r="E719" t="s">
        <v>2757</v>
      </c>
      <c r="F719" t="s">
        <v>2767</v>
      </c>
      <c r="H719">
        <v>47.418128500000002</v>
      </c>
      <c r="I719">
        <v>-84.141541799999999</v>
      </c>
      <c r="J719" s="1" t="str">
        <f t="shared" si="121"/>
        <v>NGR lake sediment grab sample</v>
      </c>
      <c r="K719" s="1" t="str">
        <f t="shared" si="122"/>
        <v>&lt;177 micron (NGR)</v>
      </c>
      <c r="L719">
        <v>38</v>
      </c>
      <c r="M719" t="s">
        <v>57</v>
      </c>
      <c r="N719">
        <v>718</v>
      </c>
      <c r="O719">
        <v>126</v>
      </c>
      <c r="P719">
        <v>28</v>
      </c>
      <c r="Q719">
        <v>5</v>
      </c>
      <c r="R719">
        <v>13</v>
      </c>
      <c r="S719">
        <v>7</v>
      </c>
      <c r="T719">
        <v>0.1</v>
      </c>
      <c r="U719">
        <v>155</v>
      </c>
      <c r="V719">
        <v>1</v>
      </c>
      <c r="W719">
        <v>0.5</v>
      </c>
      <c r="X719">
        <v>1</v>
      </c>
      <c r="Y719">
        <v>55.4</v>
      </c>
    </row>
    <row r="720" spans="1:25" hidden="1" x14ac:dyDescent="0.25">
      <c r="A720" t="s">
        <v>2768</v>
      </c>
      <c r="B720" t="s">
        <v>2769</v>
      </c>
      <c r="C720" s="1" t="str">
        <f t="shared" si="119"/>
        <v>21:0395</v>
      </c>
      <c r="D720" s="1" t="str">
        <f t="shared" si="120"/>
        <v>21:0132</v>
      </c>
      <c r="E720" t="s">
        <v>2757</v>
      </c>
      <c r="F720" t="s">
        <v>2770</v>
      </c>
      <c r="H720">
        <v>47.418128500000002</v>
      </c>
      <c r="I720">
        <v>-84.141541799999999</v>
      </c>
      <c r="J720" s="1" t="str">
        <f t="shared" si="121"/>
        <v>NGR lake sediment grab sample</v>
      </c>
      <c r="K720" s="1" t="str">
        <f t="shared" si="122"/>
        <v>&lt;177 micron (NGR)</v>
      </c>
      <c r="L720">
        <v>38</v>
      </c>
      <c r="M720" t="s">
        <v>53</v>
      </c>
      <c r="N720">
        <v>719</v>
      </c>
      <c r="O720">
        <v>140</v>
      </c>
      <c r="P720">
        <v>28</v>
      </c>
      <c r="Q720">
        <v>7</v>
      </c>
      <c r="R720">
        <v>13</v>
      </c>
      <c r="S720">
        <v>7</v>
      </c>
      <c r="T720">
        <v>0.1</v>
      </c>
      <c r="U720">
        <v>150</v>
      </c>
      <c r="V720">
        <v>1</v>
      </c>
      <c r="W720">
        <v>0.5</v>
      </c>
      <c r="X720">
        <v>1</v>
      </c>
      <c r="Y720">
        <v>56.4</v>
      </c>
    </row>
    <row r="721" spans="1:25" hidden="1" x14ac:dyDescent="0.25">
      <c r="A721" t="s">
        <v>2771</v>
      </c>
      <c r="B721" t="s">
        <v>2772</v>
      </c>
      <c r="C721" s="1" t="str">
        <f t="shared" si="119"/>
        <v>21:0395</v>
      </c>
      <c r="D721" s="1" t="str">
        <f t="shared" si="120"/>
        <v>21:0132</v>
      </c>
      <c r="E721" t="s">
        <v>2773</v>
      </c>
      <c r="F721" t="s">
        <v>2774</v>
      </c>
      <c r="H721">
        <v>47.413277800000003</v>
      </c>
      <c r="I721">
        <v>-84.179653200000004</v>
      </c>
      <c r="J721" s="1" t="str">
        <f t="shared" si="121"/>
        <v>NGR lake sediment grab sample</v>
      </c>
      <c r="K721" s="1" t="str">
        <f t="shared" si="122"/>
        <v>&lt;177 micron (NGR)</v>
      </c>
      <c r="L721">
        <v>38</v>
      </c>
      <c r="M721" t="s">
        <v>34</v>
      </c>
      <c r="N721">
        <v>720</v>
      </c>
      <c r="O721">
        <v>96</v>
      </c>
      <c r="P721">
        <v>28</v>
      </c>
      <c r="Q721">
        <v>7</v>
      </c>
      <c r="R721">
        <v>12</v>
      </c>
      <c r="S721">
        <v>7</v>
      </c>
      <c r="T721">
        <v>0.1</v>
      </c>
      <c r="U721">
        <v>150</v>
      </c>
      <c r="V721">
        <v>0.7</v>
      </c>
      <c r="W721">
        <v>0.5</v>
      </c>
      <c r="X721">
        <v>1</v>
      </c>
      <c r="Y721">
        <v>45.2</v>
      </c>
    </row>
    <row r="722" spans="1:25" hidden="1" x14ac:dyDescent="0.25">
      <c r="A722" t="s">
        <v>2775</v>
      </c>
      <c r="B722" t="s">
        <v>2776</v>
      </c>
      <c r="C722" s="1" t="str">
        <f t="shared" si="119"/>
        <v>21:0395</v>
      </c>
      <c r="D722" s="1" t="str">
        <f t="shared" si="120"/>
        <v>21:0132</v>
      </c>
      <c r="E722" t="s">
        <v>2777</v>
      </c>
      <c r="F722" t="s">
        <v>2778</v>
      </c>
      <c r="H722">
        <v>47.371313299999997</v>
      </c>
      <c r="I722">
        <v>-84.103142800000001</v>
      </c>
      <c r="J722" s="1" t="str">
        <f t="shared" si="121"/>
        <v>NGR lake sediment grab sample</v>
      </c>
      <c r="K722" s="1" t="str">
        <f t="shared" si="122"/>
        <v>&lt;177 micron (NGR)</v>
      </c>
      <c r="L722">
        <v>38</v>
      </c>
      <c r="M722" t="s">
        <v>39</v>
      </c>
      <c r="N722">
        <v>721</v>
      </c>
      <c r="O722">
        <v>152</v>
      </c>
      <c r="P722">
        <v>38</v>
      </c>
      <c r="Q722">
        <v>3</v>
      </c>
      <c r="R722">
        <v>12</v>
      </c>
      <c r="S722">
        <v>8</v>
      </c>
      <c r="T722">
        <v>0.1</v>
      </c>
      <c r="U722">
        <v>210</v>
      </c>
      <c r="V722">
        <v>1.75</v>
      </c>
      <c r="W722">
        <v>0.5</v>
      </c>
      <c r="X722">
        <v>2</v>
      </c>
      <c r="Y722">
        <v>40</v>
      </c>
    </row>
    <row r="723" spans="1:25" hidden="1" x14ac:dyDescent="0.25">
      <c r="A723" t="s">
        <v>2779</v>
      </c>
      <c r="B723" t="s">
        <v>2780</v>
      </c>
      <c r="C723" s="1" t="str">
        <f t="shared" si="119"/>
        <v>21:0395</v>
      </c>
      <c r="D723" s="1" t="str">
        <f t="shared" si="120"/>
        <v>21:0132</v>
      </c>
      <c r="E723" t="s">
        <v>2781</v>
      </c>
      <c r="F723" t="s">
        <v>2782</v>
      </c>
      <c r="H723">
        <v>47.356650199999997</v>
      </c>
      <c r="I723">
        <v>-84.124790200000007</v>
      </c>
      <c r="J723" s="1" t="str">
        <f t="shared" si="121"/>
        <v>NGR lake sediment grab sample</v>
      </c>
      <c r="K723" s="1" t="str">
        <f t="shared" si="122"/>
        <v>&lt;177 micron (NGR)</v>
      </c>
      <c r="L723">
        <v>38</v>
      </c>
      <c r="M723" t="s">
        <v>44</v>
      </c>
      <c r="N723">
        <v>722</v>
      </c>
      <c r="O723">
        <v>114</v>
      </c>
      <c r="P723">
        <v>34</v>
      </c>
      <c r="Q723">
        <v>3</v>
      </c>
      <c r="R723">
        <v>10</v>
      </c>
      <c r="S723">
        <v>5</v>
      </c>
      <c r="T723">
        <v>0.1</v>
      </c>
      <c r="U723">
        <v>145</v>
      </c>
      <c r="V723">
        <v>0.5</v>
      </c>
      <c r="W723">
        <v>0.5</v>
      </c>
      <c r="X723">
        <v>2</v>
      </c>
      <c r="Y723">
        <v>49.8</v>
      </c>
    </row>
    <row r="724" spans="1:25" hidden="1" x14ac:dyDescent="0.25">
      <c r="A724" t="s">
        <v>2783</v>
      </c>
      <c r="B724" t="s">
        <v>2784</v>
      </c>
      <c r="C724" s="1" t="str">
        <f t="shared" si="119"/>
        <v>21:0395</v>
      </c>
      <c r="D724" s="1" t="str">
        <f t="shared" si="120"/>
        <v>21:0132</v>
      </c>
      <c r="E724" t="s">
        <v>2785</v>
      </c>
      <c r="F724" t="s">
        <v>2786</v>
      </c>
      <c r="H724">
        <v>47.3046358</v>
      </c>
      <c r="I724">
        <v>-84.135234400000002</v>
      </c>
      <c r="J724" s="1" t="str">
        <f t="shared" si="121"/>
        <v>NGR lake sediment grab sample</v>
      </c>
      <c r="K724" s="1" t="str">
        <f t="shared" si="122"/>
        <v>&lt;177 micron (NGR)</v>
      </c>
      <c r="L724">
        <v>38</v>
      </c>
      <c r="M724" t="s">
        <v>62</v>
      </c>
      <c r="N724">
        <v>723</v>
      </c>
      <c r="O724">
        <v>106</v>
      </c>
      <c r="P724">
        <v>40</v>
      </c>
      <c r="Q724">
        <v>1</v>
      </c>
      <c r="R724">
        <v>16</v>
      </c>
      <c r="S724">
        <v>7</v>
      </c>
      <c r="T724">
        <v>0.1</v>
      </c>
      <c r="U724">
        <v>60</v>
      </c>
      <c r="V724">
        <v>0.3</v>
      </c>
      <c r="W724">
        <v>0.5</v>
      </c>
      <c r="X724">
        <v>1</v>
      </c>
      <c r="Y724">
        <v>44.2</v>
      </c>
    </row>
    <row r="725" spans="1:25" hidden="1" x14ac:dyDescent="0.25">
      <c r="A725" t="s">
        <v>2787</v>
      </c>
      <c r="B725" t="s">
        <v>2788</v>
      </c>
      <c r="C725" s="1" t="str">
        <f t="shared" si="119"/>
        <v>21:0395</v>
      </c>
      <c r="D725" s="1" t="str">
        <f t="shared" si="120"/>
        <v>21:0132</v>
      </c>
      <c r="E725" t="s">
        <v>2789</v>
      </c>
      <c r="F725" t="s">
        <v>2790</v>
      </c>
      <c r="H725">
        <v>47.293762299999997</v>
      </c>
      <c r="I725">
        <v>-84.1626069</v>
      </c>
      <c r="J725" s="1" t="str">
        <f t="shared" si="121"/>
        <v>NGR lake sediment grab sample</v>
      </c>
      <c r="K725" s="1" t="str">
        <f t="shared" si="122"/>
        <v>&lt;177 micron (NGR)</v>
      </c>
      <c r="L725">
        <v>38</v>
      </c>
      <c r="M725" t="s">
        <v>67</v>
      </c>
      <c r="N725">
        <v>724</v>
      </c>
      <c r="O725">
        <v>116</v>
      </c>
      <c r="P725">
        <v>32</v>
      </c>
      <c r="Q725">
        <v>7</v>
      </c>
      <c r="R725">
        <v>18</v>
      </c>
      <c r="S725">
        <v>7</v>
      </c>
      <c r="T725">
        <v>0.1</v>
      </c>
      <c r="U725">
        <v>60</v>
      </c>
      <c r="V725">
        <v>0.5</v>
      </c>
      <c r="W725">
        <v>0.5</v>
      </c>
      <c r="X725">
        <v>1</v>
      </c>
      <c r="Y725">
        <v>48.4</v>
      </c>
    </row>
    <row r="726" spans="1:25" hidden="1" x14ac:dyDescent="0.25">
      <c r="A726" t="s">
        <v>2791</v>
      </c>
      <c r="B726" t="s">
        <v>2792</v>
      </c>
      <c r="C726" s="1" t="str">
        <f t="shared" si="119"/>
        <v>21:0395</v>
      </c>
      <c r="D726" s="1" t="str">
        <f t="shared" si="120"/>
        <v>21:0132</v>
      </c>
      <c r="E726" t="s">
        <v>2793</v>
      </c>
      <c r="F726" t="s">
        <v>2794</v>
      </c>
      <c r="H726">
        <v>47.311866799999997</v>
      </c>
      <c r="I726">
        <v>-84.257459699999998</v>
      </c>
      <c r="J726" s="1" t="str">
        <f t="shared" si="121"/>
        <v>NGR lake sediment grab sample</v>
      </c>
      <c r="K726" s="1" t="str">
        <f t="shared" si="122"/>
        <v>&lt;177 micron (NGR)</v>
      </c>
      <c r="L726">
        <v>38</v>
      </c>
      <c r="M726" t="s">
        <v>72</v>
      </c>
      <c r="N726">
        <v>725</v>
      </c>
      <c r="O726">
        <v>132</v>
      </c>
      <c r="P726">
        <v>38</v>
      </c>
      <c r="Q726">
        <v>5</v>
      </c>
      <c r="R726">
        <v>12</v>
      </c>
      <c r="S726">
        <v>4</v>
      </c>
      <c r="T726">
        <v>0.1</v>
      </c>
      <c r="U726">
        <v>110</v>
      </c>
      <c r="V726">
        <v>1.1499999999999999</v>
      </c>
      <c r="W726">
        <v>0.5</v>
      </c>
      <c r="X726">
        <v>5</v>
      </c>
      <c r="Y726">
        <v>58</v>
      </c>
    </row>
    <row r="727" spans="1:25" hidden="1" x14ac:dyDescent="0.25">
      <c r="A727" t="s">
        <v>2795</v>
      </c>
      <c r="B727" t="s">
        <v>2796</v>
      </c>
      <c r="C727" s="1" t="str">
        <f t="shared" si="119"/>
        <v>21:0395</v>
      </c>
      <c r="D727" s="1" t="str">
        <f t="shared" si="120"/>
        <v>21:0132</v>
      </c>
      <c r="E727" t="s">
        <v>2797</v>
      </c>
      <c r="F727" t="s">
        <v>2798</v>
      </c>
      <c r="H727">
        <v>47.2764764</v>
      </c>
      <c r="I727">
        <v>-84.535468300000005</v>
      </c>
      <c r="J727" s="1" t="str">
        <f t="shared" si="121"/>
        <v>NGR lake sediment grab sample</v>
      </c>
      <c r="K727" s="1" t="str">
        <f t="shared" si="122"/>
        <v>&lt;177 micron (NGR)</v>
      </c>
      <c r="L727">
        <v>38</v>
      </c>
      <c r="M727" t="s">
        <v>77</v>
      </c>
      <c r="N727">
        <v>726</v>
      </c>
      <c r="O727">
        <v>76</v>
      </c>
      <c r="P727">
        <v>20</v>
      </c>
      <c r="Q727">
        <v>16</v>
      </c>
      <c r="R727">
        <v>7</v>
      </c>
      <c r="S727">
        <v>3</v>
      </c>
      <c r="T727">
        <v>0.1</v>
      </c>
      <c r="U727">
        <v>150</v>
      </c>
      <c r="V727">
        <v>0.55000000000000004</v>
      </c>
      <c r="W727">
        <v>0.5</v>
      </c>
      <c r="X727">
        <v>1</v>
      </c>
      <c r="Y727">
        <v>11.6</v>
      </c>
    </row>
    <row r="728" spans="1:25" hidden="1" x14ac:dyDescent="0.25">
      <c r="A728" t="s">
        <v>2799</v>
      </c>
      <c r="B728" t="s">
        <v>2800</v>
      </c>
      <c r="C728" s="1" t="str">
        <f t="shared" si="119"/>
        <v>21:0395</v>
      </c>
      <c r="D728" s="1" t="str">
        <f t="shared" si="120"/>
        <v>21:0132</v>
      </c>
      <c r="E728" t="s">
        <v>2801</v>
      </c>
      <c r="F728" t="s">
        <v>2802</v>
      </c>
      <c r="H728">
        <v>47.235152300000003</v>
      </c>
      <c r="I728">
        <v>-84.522931999999997</v>
      </c>
      <c r="J728" s="1" t="str">
        <f t="shared" si="121"/>
        <v>NGR lake sediment grab sample</v>
      </c>
      <c r="K728" s="1" t="str">
        <f t="shared" si="122"/>
        <v>&lt;177 micron (NGR)</v>
      </c>
      <c r="L728">
        <v>38</v>
      </c>
      <c r="M728" t="s">
        <v>82</v>
      </c>
      <c r="N728">
        <v>727</v>
      </c>
      <c r="O728">
        <v>120</v>
      </c>
      <c r="P728">
        <v>34</v>
      </c>
      <c r="Q728">
        <v>6</v>
      </c>
      <c r="R728">
        <v>9</v>
      </c>
      <c r="S728">
        <v>3</v>
      </c>
      <c r="T728">
        <v>0.1</v>
      </c>
      <c r="U728">
        <v>150</v>
      </c>
      <c r="V728">
        <v>0.9</v>
      </c>
      <c r="W728">
        <v>0.5</v>
      </c>
      <c r="X728">
        <v>2</v>
      </c>
      <c r="Y728">
        <v>61.6</v>
      </c>
    </row>
    <row r="729" spans="1:25" hidden="1" x14ac:dyDescent="0.25">
      <c r="A729" t="s">
        <v>2803</v>
      </c>
      <c r="B729" t="s">
        <v>2804</v>
      </c>
      <c r="C729" s="1" t="str">
        <f t="shared" si="119"/>
        <v>21:0395</v>
      </c>
      <c r="D729" s="1" t="str">
        <f t="shared" si="120"/>
        <v>21:0132</v>
      </c>
      <c r="E729" t="s">
        <v>2805</v>
      </c>
      <c r="F729" t="s">
        <v>2806</v>
      </c>
      <c r="H729">
        <v>47.200209999999998</v>
      </c>
      <c r="I729">
        <v>-84.541776999999996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38</v>
      </c>
      <c r="M729" t="s">
        <v>87</v>
      </c>
      <c r="N729">
        <v>728</v>
      </c>
      <c r="O729">
        <v>110</v>
      </c>
      <c r="P729">
        <v>28</v>
      </c>
      <c r="Q729">
        <v>13</v>
      </c>
      <c r="R729">
        <v>11</v>
      </c>
      <c r="S729">
        <v>4</v>
      </c>
      <c r="T729">
        <v>0.1</v>
      </c>
      <c r="U729">
        <v>60</v>
      </c>
      <c r="V729">
        <v>0.35</v>
      </c>
      <c r="W729">
        <v>0.5</v>
      </c>
      <c r="X729">
        <v>1</v>
      </c>
      <c r="Y729">
        <v>43</v>
      </c>
    </row>
    <row r="730" spans="1:25" hidden="1" x14ac:dyDescent="0.25">
      <c r="A730" t="s">
        <v>2807</v>
      </c>
      <c r="B730" t="s">
        <v>2808</v>
      </c>
      <c r="C730" s="1" t="str">
        <f t="shared" si="119"/>
        <v>21:0395</v>
      </c>
      <c r="D730" s="1" t="str">
        <f t="shared" si="120"/>
        <v>21:0132</v>
      </c>
      <c r="E730" t="s">
        <v>2809</v>
      </c>
      <c r="F730" t="s">
        <v>2810</v>
      </c>
      <c r="H730">
        <v>47.007211300000002</v>
      </c>
      <c r="I730">
        <v>-84.159633499999998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38</v>
      </c>
      <c r="M730" t="s">
        <v>92</v>
      </c>
      <c r="N730">
        <v>729</v>
      </c>
      <c r="O730">
        <v>235</v>
      </c>
      <c r="P730">
        <v>68</v>
      </c>
      <c r="Q730">
        <v>4</v>
      </c>
      <c r="R730">
        <v>10</v>
      </c>
      <c r="S730">
        <v>5</v>
      </c>
      <c r="T730">
        <v>0.1</v>
      </c>
      <c r="U730">
        <v>265</v>
      </c>
      <c r="V730">
        <v>1</v>
      </c>
      <c r="W730">
        <v>0.5</v>
      </c>
      <c r="X730">
        <v>2</v>
      </c>
      <c r="Y730">
        <v>48.4</v>
      </c>
    </row>
    <row r="731" spans="1:25" hidden="1" x14ac:dyDescent="0.25">
      <c r="A731" t="s">
        <v>2811</v>
      </c>
      <c r="B731" t="s">
        <v>2812</v>
      </c>
      <c r="C731" s="1" t="str">
        <f t="shared" si="119"/>
        <v>21:0395</v>
      </c>
      <c r="D731" s="1" t="str">
        <f t="shared" si="120"/>
        <v>21:0132</v>
      </c>
      <c r="E731" t="s">
        <v>2813</v>
      </c>
      <c r="F731" t="s">
        <v>2814</v>
      </c>
      <c r="H731">
        <v>47.037209599999997</v>
      </c>
      <c r="I731">
        <v>-84.177206600000005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38</v>
      </c>
      <c r="M731" t="s">
        <v>97</v>
      </c>
      <c r="N731">
        <v>730</v>
      </c>
      <c r="O731">
        <v>152</v>
      </c>
      <c r="P731">
        <v>32</v>
      </c>
      <c r="Q731">
        <v>3</v>
      </c>
      <c r="R731">
        <v>13</v>
      </c>
      <c r="S731">
        <v>7</v>
      </c>
      <c r="T731">
        <v>0.1</v>
      </c>
      <c r="U731">
        <v>110</v>
      </c>
      <c r="V731">
        <v>0.65</v>
      </c>
      <c r="W731">
        <v>0.5</v>
      </c>
      <c r="X731">
        <v>2</v>
      </c>
      <c r="Y731">
        <v>46</v>
      </c>
    </row>
    <row r="732" spans="1:25" hidden="1" x14ac:dyDescent="0.25">
      <c r="A732" t="s">
        <v>2815</v>
      </c>
      <c r="B732" t="s">
        <v>2816</v>
      </c>
      <c r="C732" s="1" t="str">
        <f t="shared" si="119"/>
        <v>21:0395</v>
      </c>
      <c r="D732" s="1" t="str">
        <f t="shared" si="120"/>
        <v>21:0132</v>
      </c>
      <c r="E732" t="s">
        <v>2817</v>
      </c>
      <c r="F732" t="s">
        <v>2818</v>
      </c>
      <c r="H732">
        <v>47.065831000000003</v>
      </c>
      <c r="I732">
        <v>-84.189392100000006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38</v>
      </c>
      <c r="M732" t="s">
        <v>107</v>
      </c>
      <c r="N732">
        <v>731</v>
      </c>
      <c r="O732">
        <v>100</v>
      </c>
      <c r="P732">
        <v>28</v>
      </c>
      <c r="Q732">
        <v>35</v>
      </c>
      <c r="R732">
        <v>11</v>
      </c>
      <c r="S732">
        <v>3</v>
      </c>
      <c r="T732">
        <v>0.1</v>
      </c>
      <c r="U732">
        <v>65</v>
      </c>
      <c r="V732">
        <v>0.3</v>
      </c>
      <c r="W732">
        <v>0.5</v>
      </c>
      <c r="X732">
        <v>1</v>
      </c>
      <c r="Y732">
        <v>56.4</v>
      </c>
    </row>
    <row r="733" spans="1:25" hidden="1" x14ac:dyDescent="0.25">
      <c r="A733" t="s">
        <v>2819</v>
      </c>
      <c r="B733" t="s">
        <v>2820</v>
      </c>
      <c r="C733" s="1" t="str">
        <f t="shared" si="119"/>
        <v>21:0395</v>
      </c>
      <c r="D733" s="1" t="str">
        <f t="shared" si="120"/>
        <v>21:0132</v>
      </c>
      <c r="E733" t="s">
        <v>2821</v>
      </c>
      <c r="F733" t="s">
        <v>2822</v>
      </c>
      <c r="H733">
        <v>47.099322600000001</v>
      </c>
      <c r="I733">
        <v>-84.242860399999998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38</v>
      </c>
      <c r="M733" t="s">
        <v>112</v>
      </c>
      <c r="N733">
        <v>732</v>
      </c>
      <c r="O733">
        <v>146</v>
      </c>
      <c r="P733">
        <v>90</v>
      </c>
      <c r="Q733">
        <v>6</v>
      </c>
      <c r="R733">
        <v>13</v>
      </c>
      <c r="S733">
        <v>13</v>
      </c>
      <c r="T733">
        <v>0.1</v>
      </c>
      <c r="U733">
        <v>410</v>
      </c>
      <c r="V733">
        <v>1.5</v>
      </c>
      <c r="W733">
        <v>0.5</v>
      </c>
      <c r="X733">
        <v>2</v>
      </c>
      <c r="Y733">
        <v>45.8</v>
      </c>
    </row>
    <row r="734" spans="1:25" hidden="1" x14ac:dyDescent="0.25">
      <c r="A734" t="s">
        <v>2823</v>
      </c>
      <c r="B734" t="s">
        <v>2824</v>
      </c>
      <c r="C734" s="1" t="str">
        <f t="shared" si="119"/>
        <v>21:0395</v>
      </c>
      <c r="D734" s="1" t="str">
        <f t="shared" si="120"/>
        <v>21:0132</v>
      </c>
      <c r="E734" t="s">
        <v>2825</v>
      </c>
      <c r="F734" t="s">
        <v>2826</v>
      </c>
      <c r="H734">
        <v>47.097429699999999</v>
      </c>
      <c r="I734">
        <v>-84.300876000000002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38</v>
      </c>
      <c r="M734" t="s">
        <v>117</v>
      </c>
      <c r="N734">
        <v>733</v>
      </c>
      <c r="O734">
        <v>120</v>
      </c>
      <c r="P734">
        <v>40</v>
      </c>
      <c r="Q734">
        <v>11</v>
      </c>
      <c r="R734">
        <v>20</v>
      </c>
      <c r="S734">
        <v>6</v>
      </c>
      <c r="T734">
        <v>0.1</v>
      </c>
      <c r="U734">
        <v>110</v>
      </c>
      <c r="V734">
        <v>0.55000000000000004</v>
      </c>
      <c r="W734">
        <v>0.5</v>
      </c>
      <c r="X734">
        <v>4</v>
      </c>
      <c r="Y734">
        <v>47.4</v>
      </c>
    </row>
    <row r="735" spans="1:25" hidden="1" x14ac:dyDescent="0.25">
      <c r="A735" t="s">
        <v>2827</v>
      </c>
      <c r="B735" t="s">
        <v>2828</v>
      </c>
      <c r="C735" s="1" t="str">
        <f t="shared" si="119"/>
        <v>21:0395</v>
      </c>
      <c r="D735" s="1" t="str">
        <f t="shared" si="120"/>
        <v>21:0132</v>
      </c>
      <c r="E735" t="s">
        <v>2829</v>
      </c>
      <c r="F735" t="s">
        <v>2830</v>
      </c>
      <c r="H735">
        <v>47.140767599999997</v>
      </c>
      <c r="I735">
        <v>-84.280600100000001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38</v>
      </c>
      <c r="M735" t="s">
        <v>122</v>
      </c>
      <c r="N735">
        <v>734</v>
      </c>
      <c r="O735">
        <v>86</v>
      </c>
      <c r="P735">
        <v>42</v>
      </c>
      <c r="Q735">
        <v>5</v>
      </c>
      <c r="R735">
        <v>11</v>
      </c>
      <c r="S735">
        <v>8</v>
      </c>
      <c r="T735">
        <v>0.1</v>
      </c>
      <c r="U735">
        <v>240</v>
      </c>
      <c r="V735">
        <v>3.35</v>
      </c>
      <c r="W735">
        <v>0.5</v>
      </c>
      <c r="X735">
        <v>2</v>
      </c>
      <c r="Y735">
        <v>58</v>
      </c>
    </row>
    <row r="736" spans="1:25" hidden="1" x14ac:dyDescent="0.25">
      <c r="A736" t="s">
        <v>2831</v>
      </c>
      <c r="B736" t="s">
        <v>2832</v>
      </c>
      <c r="C736" s="1" t="str">
        <f t="shared" si="119"/>
        <v>21:0395</v>
      </c>
      <c r="D736" s="1" t="str">
        <f t="shared" si="120"/>
        <v>21:0132</v>
      </c>
      <c r="E736" t="s">
        <v>2833</v>
      </c>
      <c r="F736" t="s">
        <v>2834</v>
      </c>
      <c r="H736">
        <v>47.183179600000003</v>
      </c>
      <c r="I736">
        <v>-84.327917799999994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39</v>
      </c>
      <c r="M736" t="s">
        <v>29</v>
      </c>
      <c r="N736">
        <v>735</v>
      </c>
      <c r="O736">
        <v>178</v>
      </c>
      <c r="P736">
        <v>26</v>
      </c>
      <c r="Q736">
        <v>18</v>
      </c>
      <c r="R736">
        <v>31</v>
      </c>
      <c r="S736">
        <v>20</v>
      </c>
      <c r="T736">
        <v>0.1</v>
      </c>
      <c r="U736">
        <v>300</v>
      </c>
      <c r="V736">
        <v>2.25</v>
      </c>
      <c r="W736">
        <v>0.5</v>
      </c>
      <c r="X736">
        <v>2</v>
      </c>
      <c r="Y736">
        <v>21.4</v>
      </c>
    </row>
    <row r="737" spans="1:25" hidden="1" x14ac:dyDescent="0.25">
      <c r="A737" t="s">
        <v>2835</v>
      </c>
      <c r="B737" t="s">
        <v>2836</v>
      </c>
      <c r="C737" s="1" t="str">
        <f t="shared" si="119"/>
        <v>21:0395</v>
      </c>
      <c r="D737" s="1" t="str">
        <f t="shared" si="120"/>
        <v>21:0132</v>
      </c>
      <c r="E737" t="s">
        <v>2837</v>
      </c>
      <c r="F737" t="s">
        <v>2838</v>
      </c>
      <c r="H737">
        <v>47.241202600000001</v>
      </c>
      <c r="I737">
        <v>-84.391755500000002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39</v>
      </c>
      <c r="M737" t="s">
        <v>34</v>
      </c>
      <c r="N737">
        <v>736</v>
      </c>
      <c r="O737">
        <v>138</v>
      </c>
      <c r="P737">
        <v>28</v>
      </c>
      <c r="Q737">
        <v>5</v>
      </c>
      <c r="R737">
        <v>10</v>
      </c>
      <c r="S737">
        <v>11</v>
      </c>
      <c r="T737">
        <v>0.1</v>
      </c>
      <c r="U737">
        <v>290</v>
      </c>
      <c r="V737">
        <v>2.2000000000000002</v>
      </c>
      <c r="W737">
        <v>0.5</v>
      </c>
      <c r="X737">
        <v>3</v>
      </c>
      <c r="Y737">
        <v>43.4</v>
      </c>
    </row>
    <row r="738" spans="1:25" hidden="1" x14ac:dyDescent="0.25">
      <c r="A738" t="s">
        <v>2839</v>
      </c>
      <c r="B738" t="s">
        <v>2840</v>
      </c>
      <c r="C738" s="1" t="str">
        <f t="shared" si="119"/>
        <v>21:0395</v>
      </c>
      <c r="D738" s="1" t="str">
        <f>HYPERLINK("http://geochem.nrcan.gc.ca/cdogs/content/svy/svy_e.htm", "")</f>
        <v/>
      </c>
      <c r="G738" s="1" t="str">
        <f>HYPERLINK("http://geochem.nrcan.gc.ca/cdogs/content/cr_/cr_00022_e.htm", "22")</f>
        <v>22</v>
      </c>
      <c r="J738" t="s">
        <v>100</v>
      </c>
      <c r="K738" t="s">
        <v>101</v>
      </c>
      <c r="L738">
        <v>39</v>
      </c>
      <c r="M738" t="s">
        <v>102</v>
      </c>
      <c r="N738">
        <v>737</v>
      </c>
      <c r="O738">
        <v>80</v>
      </c>
      <c r="P738">
        <v>18</v>
      </c>
      <c r="Q738">
        <v>21</v>
      </c>
      <c r="R738">
        <v>7</v>
      </c>
      <c r="S738">
        <v>6</v>
      </c>
      <c r="T738">
        <v>0.1</v>
      </c>
      <c r="U738">
        <v>915</v>
      </c>
      <c r="V738">
        <v>1.95</v>
      </c>
      <c r="W738">
        <v>8</v>
      </c>
      <c r="X738">
        <v>7</v>
      </c>
      <c r="Y738">
        <v>21</v>
      </c>
    </row>
    <row r="739" spans="1:25" hidden="1" x14ac:dyDescent="0.25">
      <c r="A739" t="s">
        <v>2841</v>
      </c>
      <c r="B739" t="s">
        <v>2842</v>
      </c>
      <c r="C739" s="1" t="str">
        <f t="shared" si="119"/>
        <v>21:0395</v>
      </c>
      <c r="D739" s="1" t="str">
        <f t="shared" ref="D739:D770" si="123">HYPERLINK("http://geochem.nrcan.gc.ca/cdogs/content/svy/svy210132_e.htm", "21:0132")</f>
        <v>21:0132</v>
      </c>
      <c r="E739" t="s">
        <v>2843</v>
      </c>
      <c r="F739" t="s">
        <v>2844</v>
      </c>
      <c r="H739">
        <v>47.206950999999997</v>
      </c>
      <c r="I739">
        <v>-84.361479500000002</v>
      </c>
      <c r="J739" s="1" t="str">
        <f t="shared" ref="J739:J770" si="124">HYPERLINK("http://geochem.nrcan.gc.ca/cdogs/content/kwd/kwd020027_e.htm", "NGR lake sediment grab sample")</f>
        <v>NGR lake sediment grab sample</v>
      </c>
      <c r="K739" s="1" t="str">
        <f t="shared" ref="K739:K770" si="125">HYPERLINK("http://geochem.nrcan.gc.ca/cdogs/content/kwd/kwd080006_e.htm", "&lt;177 micron (NGR)")</f>
        <v>&lt;177 micron (NGR)</v>
      </c>
      <c r="L739">
        <v>39</v>
      </c>
      <c r="M739" t="s">
        <v>39</v>
      </c>
      <c r="N739">
        <v>738</v>
      </c>
      <c r="O739">
        <v>114</v>
      </c>
      <c r="P739">
        <v>30</v>
      </c>
      <c r="Q739">
        <v>6</v>
      </c>
      <c r="R739">
        <v>16</v>
      </c>
      <c r="S739">
        <v>8</v>
      </c>
      <c r="T739">
        <v>0.1</v>
      </c>
      <c r="U739">
        <v>115</v>
      </c>
      <c r="V739">
        <v>1.1000000000000001</v>
      </c>
      <c r="W739">
        <v>0.5</v>
      </c>
      <c r="X739">
        <v>3</v>
      </c>
      <c r="Y739">
        <v>43.8</v>
      </c>
    </row>
    <row r="740" spans="1:25" hidden="1" x14ac:dyDescent="0.25">
      <c r="A740" t="s">
        <v>2845</v>
      </c>
      <c r="B740" t="s">
        <v>2846</v>
      </c>
      <c r="C740" s="1" t="str">
        <f t="shared" si="119"/>
        <v>21:0395</v>
      </c>
      <c r="D740" s="1" t="str">
        <f t="shared" si="123"/>
        <v>21:0132</v>
      </c>
      <c r="E740" t="s">
        <v>2847</v>
      </c>
      <c r="F740" t="s">
        <v>2848</v>
      </c>
      <c r="H740">
        <v>47.198564400000002</v>
      </c>
      <c r="I740">
        <v>-84.329679999999996</v>
      </c>
      <c r="J740" s="1" t="str">
        <f t="shared" si="124"/>
        <v>NGR lake sediment grab sample</v>
      </c>
      <c r="K740" s="1" t="str">
        <f t="shared" si="125"/>
        <v>&lt;177 micron (NGR)</v>
      </c>
      <c r="L740">
        <v>39</v>
      </c>
      <c r="M740" t="s">
        <v>49</v>
      </c>
      <c r="N740">
        <v>739</v>
      </c>
      <c r="O740">
        <v>30</v>
      </c>
      <c r="P740">
        <v>30</v>
      </c>
      <c r="Q740">
        <v>5</v>
      </c>
      <c r="R740">
        <v>20</v>
      </c>
      <c r="S740">
        <v>5</v>
      </c>
      <c r="T740">
        <v>0.1</v>
      </c>
      <c r="U740">
        <v>50</v>
      </c>
      <c r="V740">
        <v>0.45</v>
      </c>
      <c r="W740">
        <v>0.5</v>
      </c>
      <c r="X740">
        <v>1</v>
      </c>
      <c r="Y740">
        <v>22.2</v>
      </c>
    </row>
    <row r="741" spans="1:25" hidden="1" x14ac:dyDescent="0.25">
      <c r="A741" t="s">
        <v>2849</v>
      </c>
      <c r="B741" t="s">
        <v>2850</v>
      </c>
      <c r="C741" s="1" t="str">
        <f t="shared" si="119"/>
        <v>21:0395</v>
      </c>
      <c r="D741" s="1" t="str">
        <f t="shared" si="123"/>
        <v>21:0132</v>
      </c>
      <c r="E741" t="s">
        <v>2833</v>
      </c>
      <c r="F741" t="s">
        <v>2851</v>
      </c>
      <c r="H741">
        <v>47.183179600000003</v>
      </c>
      <c r="I741">
        <v>-84.327917799999994</v>
      </c>
      <c r="J741" s="1" t="str">
        <f t="shared" si="124"/>
        <v>NGR lake sediment grab sample</v>
      </c>
      <c r="K741" s="1" t="str">
        <f t="shared" si="125"/>
        <v>&lt;177 micron (NGR)</v>
      </c>
      <c r="L741">
        <v>39</v>
      </c>
      <c r="M741" t="s">
        <v>53</v>
      </c>
      <c r="N741">
        <v>740</v>
      </c>
      <c r="O741">
        <v>170</v>
      </c>
      <c r="P741">
        <v>28</v>
      </c>
      <c r="Q741">
        <v>20</v>
      </c>
      <c r="R741">
        <v>31</v>
      </c>
      <c r="S741">
        <v>19</v>
      </c>
      <c r="T741">
        <v>0.1</v>
      </c>
      <c r="U741">
        <v>295</v>
      </c>
      <c r="V741">
        <v>2.2000000000000002</v>
      </c>
      <c r="W741">
        <v>1</v>
      </c>
      <c r="X741">
        <v>2</v>
      </c>
      <c r="Y741">
        <v>21.8</v>
      </c>
    </row>
    <row r="742" spans="1:25" hidden="1" x14ac:dyDescent="0.25">
      <c r="A742" t="s">
        <v>2852</v>
      </c>
      <c r="B742" t="s">
        <v>2853</v>
      </c>
      <c r="C742" s="1" t="str">
        <f t="shared" si="119"/>
        <v>21:0395</v>
      </c>
      <c r="D742" s="1" t="str">
        <f t="shared" si="123"/>
        <v>21:0132</v>
      </c>
      <c r="E742" t="s">
        <v>2833</v>
      </c>
      <c r="F742" t="s">
        <v>2854</v>
      </c>
      <c r="H742">
        <v>47.183179600000003</v>
      </c>
      <c r="I742">
        <v>-84.327917799999994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39</v>
      </c>
      <c r="M742" t="s">
        <v>57</v>
      </c>
      <c r="N742">
        <v>741</v>
      </c>
      <c r="O742">
        <v>174</v>
      </c>
      <c r="P742">
        <v>28</v>
      </c>
      <c r="Q742">
        <v>19</v>
      </c>
      <c r="R742">
        <v>31</v>
      </c>
      <c r="S742">
        <v>19</v>
      </c>
      <c r="T742">
        <v>0.1</v>
      </c>
      <c r="U742">
        <v>295</v>
      </c>
      <c r="V742">
        <v>2.2000000000000002</v>
      </c>
      <c r="W742">
        <v>0.5</v>
      </c>
      <c r="X742">
        <v>3</v>
      </c>
      <c r="Y742">
        <v>21</v>
      </c>
    </row>
    <row r="743" spans="1:25" hidden="1" x14ac:dyDescent="0.25">
      <c r="A743" t="s">
        <v>2855</v>
      </c>
      <c r="B743" t="s">
        <v>2856</v>
      </c>
      <c r="C743" s="1" t="str">
        <f t="shared" si="119"/>
        <v>21:0395</v>
      </c>
      <c r="D743" s="1" t="str">
        <f t="shared" si="123"/>
        <v>21:0132</v>
      </c>
      <c r="E743" t="s">
        <v>2857</v>
      </c>
      <c r="F743" t="s">
        <v>2858</v>
      </c>
      <c r="H743">
        <v>47.160598499999999</v>
      </c>
      <c r="I743">
        <v>-84.271750499999996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39</v>
      </c>
      <c r="M743" t="s">
        <v>44</v>
      </c>
      <c r="N743">
        <v>742</v>
      </c>
      <c r="O743">
        <v>58</v>
      </c>
      <c r="P743">
        <v>22</v>
      </c>
      <c r="Q743">
        <v>13</v>
      </c>
      <c r="R743">
        <v>9</v>
      </c>
      <c r="S743">
        <v>3</v>
      </c>
      <c r="T743">
        <v>0.1</v>
      </c>
      <c r="U743">
        <v>55</v>
      </c>
      <c r="V743">
        <v>0.35</v>
      </c>
      <c r="W743">
        <v>0.5</v>
      </c>
      <c r="X743">
        <v>2</v>
      </c>
      <c r="Y743">
        <v>50.4</v>
      </c>
    </row>
    <row r="744" spans="1:25" hidden="1" x14ac:dyDescent="0.25">
      <c r="A744" t="s">
        <v>2859</v>
      </c>
      <c r="B744" t="s">
        <v>2860</v>
      </c>
      <c r="C744" s="1" t="str">
        <f t="shared" si="119"/>
        <v>21:0395</v>
      </c>
      <c r="D744" s="1" t="str">
        <f t="shared" si="123"/>
        <v>21:0132</v>
      </c>
      <c r="E744" t="s">
        <v>2861</v>
      </c>
      <c r="F744" t="s">
        <v>2862</v>
      </c>
      <c r="H744">
        <v>47.126288799999998</v>
      </c>
      <c r="I744">
        <v>-84.229612799999998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39</v>
      </c>
      <c r="M744" t="s">
        <v>62</v>
      </c>
      <c r="N744">
        <v>743</v>
      </c>
      <c r="O744">
        <v>128</v>
      </c>
      <c r="P744">
        <v>50</v>
      </c>
      <c r="Q744">
        <v>8</v>
      </c>
      <c r="R744">
        <v>15</v>
      </c>
      <c r="S744">
        <v>13</v>
      </c>
      <c r="T744">
        <v>0.1</v>
      </c>
      <c r="U744">
        <v>515</v>
      </c>
      <c r="V744">
        <v>1.6</v>
      </c>
      <c r="W744">
        <v>0.5</v>
      </c>
      <c r="X744">
        <v>4</v>
      </c>
      <c r="Y744">
        <v>45.4</v>
      </c>
    </row>
    <row r="745" spans="1:25" hidden="1" x14ac:dyDescent="0.25">
      <c r="A745" t="s">
        <v>2863</v>
      </c>
      <c r="B745" t="s">
        <v>2864</v>
      </c>
      <c r="C745" s="1" t="str">
        <f t="shared" si="119"/>
        <v>21:0395</v>
      </c>
      <c r="D745" s="1" t="str">
        <f t="shared" si="123"/>
        <v>21:0132</v>
      </c>
      <c r="E745" t="s">
        <v>2865</v>
      </c>
      <c r="F745" t="s">
        <v>2866</v>
      </c>
      <c r="H745">
        <v>47.108123800000001</v>
      </c>
      <c r="I745">
        <v>-84.173496400000005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39</v>
      </c>
      <c r="M745" t="s">
        <v>67</v>
      </c>
      <c r="N745">
        <v>744</v>
      </c>
      <c r="O745">
        <v>154</v>
      </c>
      <c r="P745">
        <v>36</v>
      </c>
      <c r="Q745">
        <v>13</v>
      </c>
      <c r="R745">
        <v>13</v>
      </c>
      <c r="S745">
        <v>9</v>
      </c>
      <c r="T745">
        <v>0.1</v>
      </c>
      <c r="U745">
        <v>350</v>
      </c>
      <c r="V745">
        <v>1.1000000000000001</v>
      </c>
      <c r="W745">
        <v>0.5</v>
      </c>
      <c r="X745">
        <v>2</v>
      </c>
      <c r="Y745">
        <v>41</v>
      </c>
    </row>
    <row r="746" spans="1:25" hidden="1" x14ac:dyDescent="0.25">
      <c r="A746" t="s">
        <v>2867</v>
      </c>
      <c r="B746" t="s">
        <v>2868</v>
      </c>
      <c r="C746" s="1" t="str">
        <f t="shared" si="119"/>
        <v>21:0395</v>
      </c>
      <c r="D746" s="1" t="str">
        <f t="shared" si="123"/>
        <v>21:0132</v>
      </c>
      <c r="E746" t="s">
        <v>2869</v>
      </c>
      <c r="F746" t="s">
        <v>2870</v>
      </c>
      <c r="H746">
        <v>47.092013000000001</v>
      </c>
      <c r="I746">
        <v>-84.152726299999998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39</v>
      </c>
      <c r="M746" t="s">
        <v>72</v>
      </c>
      <c r="N746">
        <v>745</v>
      </c>
      <c r="O746">
        <v>116</v>
      </c>
      <c r="P746">
        <v>28</v>
      </c>
      <c r="Q746">
        <v>5</v>
      </c>
      <c r="R746">
        <v>12</v>
      </c>
      <c r="S746">
        <v>7</v>
      </c>
      <c r="T746">
        <v>0.1</v>
      </c>
      <c r="U746">
        <v>145</v>
      </c>
      <c r="V746">
        <v>1.1000000000000001</v>
      </c>
      <c r="W746">
        <v>0.5</v>
      </c>
      <c r="X746">
        <v>2</v>
      </c>
      <c r="Y746">
        <v>34.6</v>
      </c>
    </row>
    <row r="747" spans="1:25" hidden="1" x14ac:dyDescent="0.25">
      <c r="A747" t="s">
        <v>2871</v>
      </c>
      <c r="B747" t="s">
        <v>2872</v>
      </c>
      <c r="C747" s="1" t="str">
        <f t="shared" si="119"/>
        <v>21:0395</v>
      </c>
      <c r="D747" s="1" t="str">
        <f t="shared" si="123"/>
        <v>21:0132</v>
      </c>
      <c r="E747" t="s">
        <v>2873</v>
      </c>
      <c r="F747" t="s">
        <v>2874</v>
      </c>
      <c r="H747">
        <v>47.0589376</v>
      </c>
      <c r="I747">
        <v>-84.136763799999997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39</v>
      </c>
      <c r="M747" t="s">
        <v>77</v>
      </c>
      <c r="N747">
        <v>746</v>
      </c>
      <c r="O747">
        <v>52</v>
      </c>
      <c r="P747">
        <v>26</v>
      </c>
      <c r="Q747">
        <v>3</v>
      </c>
      <c r="R747">
        <v>9</v>
      </c>
      <c r="S747">
        <v>4</v>
      </c>
      <c r="T747">
        <v>0.1</v>
      </c>
      <c r="U747">
        <v>55</v>
      </c>
      <c r="V747">
        <v>0.5</v>
      </c>
      <c r="W747">
        <v>0.5</v>
      </c>
      <c r="X747">
        <v>2</v>
      </c>
      <c r="Y747">
        <v>38</v>
      </c>
    </row>
    <row r="748" spans="1:25" hidden="1" x14ac:dyDescent="0.25">
      <c r="A748" t="s">
        <v>2875</v>
      </c>
      <c r="B748" t="s">
        <v>2876</v>
      </c>
      <c r="C748" s="1" t="str">
        <f t="shared" si="119"/>
        <v>21:0395</v>
      </c>
      <c r="D748" s="1" t="str">
        <f t="shared" si="123"/>
        <v>21:0132</v>
      </c>
      <c r="E748" t="s">
        <v>2877</v>
      </c>
      <c r="F748" t="s">
        <v>2878</v>
      </c>
      <c r="H748">
        <v>47.034482799999999</v>
      </c>
      <c r="I748">
        <v>-84.140600399999997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39</v>
      </c>
      <c r="M748" t="s">
        <v>82</v>
      </c>
      <c r="N748">
        <v>747</v>
      </c>
      <c r="O748">
        <v>106</v>
      </c>
      <c r="P748">
        <v>24</v>
      </c>
      <c r="Q748">
        <v>4</v>
      </c>
      <c r="R748">
        <v>8</v>
      </c>
      <c r="S748">
        <v>6</v>
      </c>
      <c r="T748">
        <v>0.1</v>
      </c>
      <c r="U748">
        <v>235</v>
      </c>
      <c r="V748">
        <v>0.85</v>
      </c>
      <c r="W748">
        <v>0.5</v>
      </c>
      <c r="X748">
        <v>4</v>
      </c>
      <c r="Y748">
        <v>29.6</v>
      </c>
    </row>
    <row r="749" spans="1:25" hidden="1" x14ac:dyDescent="0.25">
      <c r="A749" t="s">
        <v>2879</v>
      </c>
      <c r="B749" t="s">
        <v>2880</v>
      </c>
      <c r="C749" s="1" t="str">
        <f t="shared" si="119"/>
        <v>21:0395</v>
      </c>
      <c r="D749" s="1" t="str">
        <f t="shared" si="123"/>
        <v>21:0132</v>
      </c>
      <c r="E749" t="s">
        <v>2881</v>
      </c>
      <c r="F749" t="s">
        <v>2882</v>
      </c>
      <c r="H749">
        <v>47.035235700000001</v>
      </c>
      <c r="I749">
        <v>-84.0926209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39</v>
      </c>
      <c r="M749" t="s">
        <v>87</v>
      </c>
      <c r="N749">
        <v>748</v>
      </c>
      <c r="O749">
        <v>88</v>
      </c>
      <c r="P749">
        <v>28</v>
      </c>
      <c r="Q749">
        <v>1</v>
      </c>
      <c r="R749">
        <v>11</v>
      </c>
      <c r="S749">
        <v>11</v>
      </c>
      <c r="T749">
        <v>0.1</v>
      </c>
      <c r="U749">
        <v>510</v>
      </c>
      <c r="V749">
        <v>1.75</v>
      </c>
      <c r="W749">
        <v>1</v>
      </c>
      <c r="X749">
        <v>3</v>
      </c>
      <c r="Y749">
        <v>14.4</v>
      </c>
    </row>
    <row r="750" spans="1:25" hidden="1" x14ac:dyDescent="0.25">
      <c r="A750" t="s">
        <v>2883</v>
      </c>
      <c r="B750" t="s">
        <v>2884</v>
      </c>
      <c r="C750" s="1" t="str">
        <f t="shared" si="119"/>
        <v>21:0395</v>
      </c>
      <c r="D750" s="1" t="str">
        <f t="shared" si="123"/>
        <v>21:0132</v>
      </c>
      <c r="E750" t="s">
        <v>2885</v>
      </c>
      <c r="F750" t="s">
        <v>2886</v>
      </c>
      <c r="H750">
        <v>47.016539000000002</v>
      </c>
      <c r="I750">
        <v>-84.009344400000003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39</v>
      </c>
      <c r="M750" t="s">
        <v>92</v>
      </c>
      <c r="N750">
        <v>749</v>
      </c>
      <c r="O750">
        <v>94</v>
      </c>
      <c r="P750">
        <v>42</v>
      </c>
      <c r="Q750">
        <v>4</v>
      </c>
      <c r="R750">
        <v>13</v>
      </c>
      <c r="S750">
        <v>5</v>
      </c>
      <c r="T750">
        <v>0.1</v>
      </c>
      <c r="U750">
        <v>80</v>
      </c>
      <c r="V750">
        <v>0.5</v>
      </c>
      <c r="W750">
        <v>0.5</v>
      </c>
      <c r="X750">
        <v>5</v>
      </c>
      <c r="Y750">
        <v>28</v>
      </c>
    </row>
    <row r="751" spans="1:25" hidden="1" x14ac:dyDescent="0.25">
      <c r="A751" t="s">
        <v>2887</v>
      </c>
      <c r="B751" t="s">
        <v>2888</v>
      </c>
      <c r="C751" s="1" t="str">
        <f t="shared" si="119"/>
        <v>21:0395</v>
      </c>
      <c r="D751" s="1" t="str">
        <f t="shared" si="123"/>
        <v>21:0132</v>
      </c>
      <c r="E751" t="s">
        <v>2889</v>
      </c>
      <c r="F751" t="s">
        <v>2890</v>
      </c>
      <c r="H751">
        <v>47.038777500000002</v>
      </c>
      <c r="I751">
        <v>-84.060413999999994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39</v>
      </c>
      <c r="M751" t="s">
        <v>97</v>
      </c>
      <c r="N751">
        <v>750</v>
      </c>
      <c r="O751">
        <v>76</v>
      </c>
      <c r="P751">
        <v>34</v>
      </c>
      <c r="Q751">
        <v>1</v>
      </c>
      <c r="R751">
        <v>8</v>
      </c>
      <c r="S751">
        <v>5</v>
      </c>
      <c r="T751">
        <v>0.1</v>
      </c>
      <c r="U751">
        <v>135</v>
      </c>
      <c r="V751">
        <v>0.8</v>
      </c>
      <c r="W751">
        <v>0.5</v>
      </c>
      <c r="X751">
        <v>5</v>
      </c>
      <c r="Y751">
        <v>27.8</v>
      </c>
    </row>
    <row r="752" spans="1:25" hidden="1" x14ac:dyDescent="0.25">
      <c r="A752" t="s">
        <v>2891</v>
      </c>
      <c r="B752" t="s">
        <v>2892</v>
      </c>
      <c r="C752" s="1" t="str">
        <f t="shared" si="119"/>
        <v>21:0395</v>
      </c>
      <c r="D752" s="1" t="str">
        <f t="shared" si="123"/>
        <v>21:0132</v>
      </c>
      <c r="E752" t="s">
        <v>2893</v>
      </c>
      <c r="F752" t="s">
        <v>2894</v>
      </c>
      <c r="H752">
        <v>47.057598900000002</v>
      </c>
      <c r="I752">
        <v>-84.086229399999993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39</v>
      </c>
      <c r="M752" t="s">
        <v>107</v>
      </c>
      <c r="N752">
        <v>751</v>
      </c>
      <c r="O752">
        <v>86</v>
      </c>
      <c r="P752">
        <v>32</v>
      </c>
      <c r="Q752">
        <v>4</v>
      </c>
      <c r="R752">
        <v>12</v>
      </c>
      <c r="S752">
        <v>5</v>
      </c>
      <c r="T752">
        <v>0.1</v>
      </c>
      <c r="U752">
        <v>95</v>
      </c>
      <c r="V752">
        <v>0.5</v>
      </c>
      <c r="W752">
        <v>0.5</v>
      </c>
      <c r="X752">
        <v>4</v>
      </c>
      <c r="Y752">
        <v>28</v>
      </c>
    </row>
    <row r="753" spans="1:25" hidden="1" x14ac:dyDescent="0.25">
      <c r="A753" t="s">
        <v>2895</v>
      </c>
      <c r="B753" t="s">
        <v>2896</v>
      </c>
      <c r="C753" s="1" t="str">
        <f t="shared" si="119"/>
        <v>21:0395</v>
      </c>
      <c r="D753" s="1" t="str">
        <f t="shared" si="123"/>
        <v>21:0132</v>
      </c>
      <c r="E753" t="s">
        <v>2897</v>
      </c>
      <c r="F753" t="s">
        <v>2898</v>
      </c>
      <c r="H753">
        <v>47.105155699999997</v>
      </c>
      <c r="I753">
        <v>-84.107647499999999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39</v>
      </c>
      <c r="M753" t="s">
        <v>112</v>
      </c>
      <c r="N753">
        <v>752</v>
      </c>
      <c r="O753">
        <v>52</v>
      </c>
      <c r="P753">
        <v>40</v>
      </c>
      <c r="Q753">
        <v>17</v>
      </c>
      <c r="R753">
        <v>8</v>
      </c>
      <c r="S753">
        <v>2</v>
      </c>
      <c r="T753">
        <v>0.1</v>
      </c>
      <c r="U753">
        <v>55</v>
      </c>
      <c r="V753">
        <v>0.3</v>
      </c>
      <c r="W753">
        <v>0.5</v>
      </c>
      <c r="X753">
        <v>2</v>
      </c>
      <c r="Y753">
        <v>70.2</v>
      </c>
    </row>
    <row r="754" spans="1:25" hidden="1" x14ac:dyDescent="0.25">
      <c r="A754" t="s">
        <v>2899</v>
      </c>
      <c r="B754" t="s">
        <v>2900</v>
      </c>
      <c r="C754" s="1" t="str">
        <f t="shared" si="119"/>
        <v>21:0395</v>
      </c>
      <c r="D754" s="1" t="str">
        <f t="shared" si="123"/>
        <v>21:0132</v>
      </c>
      <c r="E754" t="s">
        <v>2901</v>
      </c>
      <c r="F754" t="s">
        <v>2902</v>
      </c>
      <c r="H754">
        <v>47.133557699999997</v>
      </c>
      <c r="I754">
        <v>-84.124423699999994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39</v>
      </c>
      <c r="M754" t="s">
        <v>117</v>
      </c>
      <c r="N754">
        <v>753</v>
      </c>
      <c r="O754">
        <v>58</v>
      </c>
      <c r="P754">
        <v>18</v>
      </c>
      <c r="Q754">
        <v>4</v>
      </c>
      <c r="R754">
        <v>8</v>
      </c>
      <c r="S754">
        <v>6</v>
      </c>
      <c r="T754">
        <v>0.1</v>
      </c>
      <c r="U754">
        <v>255</v>
      </c>
      <c r="V754">
        <v>0.75</v>
      </c>
      <c r="W754">
        <v>0.5</v>
      </c>
      <c r="X754">
        <v>1</v>
      </c>
      <c r="Y754">
        <v>19.600000000000001</v>
      </c>
    </row>
    <row r="755" spans="1:25" hidden="1" x14ac:dyDescent="0.25">
      <c r="A755" t="s">
        <v>2903</v>
      </c>
      <c r="B755" t="s">
        <v>2904</v>
      </c>
      <c r="C755" s="1" t="str">
        <f t="shared" si="119"/>
        <v>21:0395</v>
      </c>
      <c r="D755" s="1" t="str">
        <f t="shared" si="123"/>
        <v>21:0132</v>
      </c>
      <c r="E755" t="s">
        <v>2905</v>
      </c>
      <c r="F755" t="s">
        <v>2906</v>
      </c>
      <c r="H755">
        <v>47.1322714</v>
      </c>
      <c r="I755">
        <v>-84.1849019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39</v>
      </c>
      <c r="M755" t="s">
        <v>122</v>
      </c>
      <c r="N755">
        <v>754</v>
      </c>
      <c r="O755">
        <v>114</v>
      </c>
      <c r="P755">
        <v>42</v>
      </c>
      <c r="Q755">
        <v>12</v>
      </c>
      <c r="R755">
        <v>16</v>
      </c>
      <c r="S755">
        <v>8</v>
      </c>
      <c r="T755">
        <v>0.1</v>
      </c>
      <c r="U755">
        <v>235</v>
      </c>
      <c r="V755">
        <v>1</v>
      </c>
      <c r="W755">
        <v>0.5</v>
      </c>
      <c r="X755">
        <v>3</v>
      </c>
      <c r="Y755">
        <v>51.6</v>
      </c>
    </row>
    <row r="756" spans="1:25" hidden="1" x14ac:dyDescent="0.25">
      <c r="A756" t="s">
        <v>2907</v>
      </c>
      <c r="B756" t="s">
        <v>2908</v>
      </c>
      <c r="C756" s="1" t="str">
        <f t="shared" si="119"/>
        <v>21:0395</v>
      </c>
      <c r="D756" s="1" t="str">
        <f t="shared" si="123"/>
        <v>21:0132</v>
      </c>
      <c r="E756" t="s">
        <v>2909</v>
      </c>
      <c r="F756" t="s">
        <v>2910</v>
      </c>
      <c r="H756">
        <v>47.509358200000001</v>
      </c>
      <c r="I756">
        <v>-84.325193600000006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40</v>
      </c>
      <c r="M756" t="s">
        <v>29</v>
      </c>
      <c r="N756">
        <v>755</v>
      </c>
      <c r="O756">
        <v>172</v>
      </c>
      <c r="P756">
        <v>24</v>
      </c>
      <c r="Q756">
        <v>3</v>
      </c>
      <c r="R756">
        <v>18</v>
      </c>
      <c r="S756">
        <v>9</v>
      </c>
      <c r="T756">
        <v>0.1</v>
      </c>
      <c r="U756">
        <v>80</v>
      </c>
      <c r="V756">
        <v>0.55000000000000004</v>
      </c>
      <c r="W756">
        <v>0.5</v>
      </c>
      <c r="X756">
        <v>3</v>
      </c>
      <c r="Y756">
        <v>45.4</v>
      </c>
    </row>
    <row r="757" spans="1:25" hidden="1" x14ac:dyDescent="0.25">
      <c r="A757" t="s">
        <v>2911</v>
      </c>
      <c r="B757" t="s">
        <v>2912</v>
      </c>
      <c r="C757" s="1" t="str">
        <f t="shared" si="119"/>
        <v>21:0395</v>
      </c>
      <c r="D757" s="1" t="str">
        <f t="shared" si="123"/>
        <v>21:0132</v>
      </c>
      <c r="E757" t="s">
        <v>2913</v>
      </c>
      <c r="F757" t="s">
        <v>2914</v>
      </c>
      <c r="H757">
        <v>47.154961200000002</v>
      </c>
      <c r="I757">
        <v>-84.219982099999996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40</v>
      </c>
      <c r="M757" t="s">
        <v>34</v>
      </c>
      <c r="N757">
        <v>756</v>
      </c>
      <c r="O757">
        <v>108</v>
      </c>
      <c r="P757">
        <v>38</v>
      </c>
      <c r="Q757">
        <v>6</v>
      </c>
      <c r="R757">
        <v>20</v>
      </c>
      <c r="S757">
        <v>5</v>
      </c>
      <c r="T757">
        <v>0.1</v>
      </c>
      <c r="U757">
        <v>45</v>
      </c>
      <c r="V757">
        <v>0.3</v>
      </c>
      <c r="W757">
        <v>0.5</v>
      </c>
      <c r="X757">
        <v>3</v>
      </c>
      <c r="Y757">
        <v>54.2</v>
      </c>
    </row>
    <row r="758" spans="1:25" hidden="1" x14ac:dyDescent="0.25">
      <c r="A758" t="s">
        <v>2915</v>
      </c>
      <c r="B758" t="s">
        <v>2916</v>
      </c>
      <c r="C758" s="1" t="str">
        <f t="shared" si="119"/>
        <v>21:0395</v>
      </c>
      <c r="D758" s="1" t="str">
        <f t="shared" si="123"/>
        <v>21:0132</v>
      </c>
      <c r="E758" t="s">
        <v>2917</v>
      </c>
      <c r="F758" t="s">
        <v>2918</v>
      </c>
      <c r="H758">
        <v>47.554418400000003</v>
      </c>
      <c r="I758">
        <v>-84.337694299999995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40</v>
      </c>
      <c r="M758" t="s">
        <v>39</v>
      </c>
      <c r="N758">
        <v>757</v>
      </c>
      <c r="O758">
        <v>94</v>
      </c>
      <c r="P758">
        <v>18</v>
      </c>
      <c r="Q758">
        <v>3</v>
      </c>
      <c r="R758">
        <v>9</v>
      </c>
      <c r="S758">
        <v>5</v>
      </c>
      <c r="T758">
        <v>0.1</v>
      </c>
      <c r="U758">
        <v>155</v>
      </c>
      <c r="V758">
        <v>0.5</v>
      </c>
      <c r="W758">
        <v>0.5</v>
      </c>
      <c r="X758">
        <v>2</v>
      </c>
      <c r="Y758">
        <v>47.4</v>
      </c>
    </row>
    <row r="759" spans="1:25" hidden="1" x14ac:dyDescent="0.25">
      <c r="A759" t="s">
        <v>2919</v>
      </c>
      <c r="B759" t="s">
        <v>2920</v>
      </c>
      <c r="C759" s="1" t="str">
        <f t="shared" si="119"/>
        <v>21:0395</v>
      </c>
      <c r="D759" s="1" t="str">
        <f t="shared" si="123"/>
        <v>21:0132</v>
      </c>
      <c r="E759" t="s">
        <v>2921</v>
      </c>
      <c r="F759" t="s">
        <v>2922</v>
      </c>
      <c r="H759">
        <v>47.532327899999999</v>
      </c>
      <c r="I759">
        <v>-84.349017500000002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40</v>
      </c>
      <c r="M759" t="s">
        <v>44</v>
      </c>
      <c r="N759">
        <v>758</v>
      </c>
      <c r="O759">
        <v>104</v>
      </c>
      <c r="P759">
        <v>18</v>
      </c>
      <c r="Q759">
        <v>9</v>
      </c>
      <c r="R759">
        <v>11</v>
      </c>
      <c r="S759">
        <v>3</v>
      </c>
      <c r="T759">
        <v>0.1</v>
      </c>
      <c r="U759">
        <v>60</v>
      </c>
      <c r="V759">
        <v>0.35</v>
      </c>
      <c r="W759">
        <v>0.5</v>
      </c>
      <c r="X759">
        <v>2</v>
      </c>
      <c r="Y759">
        <v>56.8</v>
      </c>
    </row>
    <row r="760" spans="1:25" hidden="1" x14ac:dyDescent="0.25">
      <c r="A760" t="s">
        <v>2923</v>
      </c>
      <c r="B760" t="s">
        <v>2924</v>
      </c>
      <c r="C760" s="1" t="str">
        <f t="shared" si="119"/>
        <v>21:0395</v>
      </c>
      <c r="D760" s="1" t="str">
        <f t="shared" si="123"/>
        <v>21:0132</v>
      </c>
      <c r="E760" t="s">
        <v>2925</v>
      </c>
      <c r="F760" t="s">
        <v>2926</v>
      </c>
      <c r="H760">
        <v>47.516118300000002</v>
      </c>
      <c r="I760">
        <v>-84.321808000000004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40</v>
      </c>
      <c r="M760" t="s">
        <v>49</v>
      </c>
      <c r="N760">
        <v>759</v>
      </c>
      <c r="O760">
        <v>146</v>
      </c>
      <c r="P760">
        <v>26</v>
      </c>
      <c r="Q760">
        <v>10</v>
      </c>
      <c r="R760">
        <v>16</v>
      </c>
      <c r="S760">
        <v>8</v>
      </c>
      <c r="T760">
        <v>0.1</v>
      </c>
      <c r="U760">
        <v>85</v>
      </c>
      <c r="V760">
        <v>0.5</v>
      </c>
      <c r="W760">
        <v>0.5</v>
      </c>
      <c r="X760">
        <v>2</v>
      </c>
      <c r="Y760">
        <v>54.2</v>
      </c>
    </row>
    <row r="761" spans="1:25" hidden="1" x14ac:dyDescent="0.25">
      <c r="A761" t="s">
        <v>2927</v>
      </c>
      <c r="B761" t="s">
        <v>2928</v>
      </c>
      <c r="C761" s="1" t="str">
        <f t="shared" si="119"/>
        <v>21:0395</v>
      </c>
      <c r="D761" s="1" t="str">
        <f t="shared" si="123"/>
        <v>21:0132</v>
      </c>
      <c r="E761" t="s">
        <v>2909</v>
      </c>
      <c r="F761" t="s">
        <v>2929</v>
      </c>
      <c r="H761">
        <v>47.509358200000001</v>
      </c>
      <c r="I761">
        <v>-84.325193600000006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40</v>
      </c>
      <c r="M761" t="s">
        <v>53</v>
      </c>
      <c r="N761">
        <v>760</v>
      </c>
      <c r="O761">
        <v>174</v>
      </c>
      <c r="P761">
        <v>28</v>
      </c>
      <c r="Q761">
        <v>4</v>
      </c>
      <c r="R761">
        <v>18</v>
      </c>
      <c r="S761">
        <v>10</v>
      </c>
      <c r="T761">
        <v>0.1</v>
      </c>
      <c r="U761">
        <v>85</v>
      </c>
      <c r="V761">
        <v>0.7</v>
      </c>
      <c r="W761">
        <v>0.5</v>
      </c>
      <c r="X761">
        <v>2</v>
      </c>
      <c r="Y761">
        <v>49.4</v>
      </c>
    </row>
    <row r="762" spans="1:25" hidden="1" x14ac:dyDescent="0.25">
      <c r="A762" t="s">
        <v>2930</v>
      </c>
      <c r="B762" t="s">
        <v>2931</v>
      </c>
      <c r="C762" s="1" t="str">
        <f t="shared" si="119"/>
        <v>21:0395</v>
      </c>
      <c r="D762" s="1" t="str">
        <f t="shared" si="123"/>
        <v>21:0132</v>
      </c>
      <c r="E762" t="s">
        <v>2909</v>
      </c>
      <c r="F762" t="s">
        <v>2932</v>
      </c>
      <c r="H762">
        <v>47.509358200000001</v>
      </c>
      <c r="I762">
        <v>-84.325193600000006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40</v>
      </c>
      <c r="M762" t="s">
        <v>57</v>
      </c>
      <c r="N762">
        <v>761</v>
      </c>
      <c r="O762">
        <v>172</v>
      </c>
      <c r="P762">
        <v>24</v>
      </c>
      <c r="Q762">
        <v>4</v>
      </c>
      <c r="R762">
        <v>19</v>
      </c>
      <c r="S762">
        <v>10</v>
      </c>
      <c r="T762">
        <v>0.1</v>
      </c>
      <c r="U762">
        <v>80</v>
      </c>
      <c r="V762">
        <v>0.6</v>
      </c>
      <c r="W762">
        <v>0.5</v>
      </c>
      <c r="X762">
        <v>2</v>
      </c>
      <c r="Y762">
        <v>46.2</v>
      </c>
    </row>
    <row r="763" spans="1:25" hidden="1" x14ac:dyDescent="0.25">
      <c r="A763" t="s">
        <v>2933</v>
      </c>
      <c r="B763" t="s">
        <v>2934</v>
      </c>
      <c r="C763" s="1" t="str">
        <f t="shared" si="119"/>
        <v>21:0395</v>
      </c>
      <c r="D763" s="1" t="str">
        <f t="shared" si="123"/>
        <v>21:0132</v>
      </c>
      <c r="E763" t="s">
        <v>2935</v>
      </c>
      <c r="F763" t="s">
        <v>2936</v>
      </c>
      <c r="H763">
        <v>47.481240800000002</v>
      </c>
      <c r="I763">
        <v>-84.296224699999996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40</v>
      </c>
      <c r="M763" t="s">
        <v>62</v>
      </c>
      <c r="N763">
        <v>762</v>
      </c>
      <c r="O763">
        <v>146</v>
      </c>
      <c r="P763">
        <v>26</v>
      </c>
      <c r="Q763">
        <v>4</v>
      </c>
      <c r="R763">
        <v>10</v>
      </c>
      <c r="S763">
        <v>10</v>
      </c>
      <c r="T763">
        <v>0.1</v>
      </c>
      <c r="U763">
        <v>390</v>
      </c>
      <c r="V763">
        <v>1.75</v>
      </c>
      <c r="W763">
        <v>0.5</v>
      </c>
      <c r="X763">
        <v>3</v>
      </c>
      <c r="Y763">
        <v>35.4</v>
      </c>
    </row>
    <row r="764" spans="1:25" hidden="1" x14ac:dyDescent="0.25">
      <c r="A764" t="s">
        <v>2937</v>
      </c>
      <c r="B764" t="s">
        <v>2938</v>
      </c>
      <c r="C764" s="1" t="str">
        <f t="shared" si="119"/>
        <v>21:0395</v>
      </c>
      <c r="D764" s="1" t="str">
        <f t="shared" si="123"/>
        <v>21:0132</v>
      </c>
      <c r="E764" t="s">
        <v>2939</v>
      </c>
      <c r="F764" t="s">
        <v>2940</v>
      </c>
      <c r="H764">
        <v>47.479211399999997</v>
      </c>
      <c r="I764">
        <v>-84.249526599999996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40</v>
      </c>
      <c r="M764" t="s">
        <v>67</v>
      </c>
      <c r="N764">
        <v>763</v>
      </c>
      <c r="O764">
        <v>106</v>
      </c>
      <c r="P764">
        <v>22</v>
      </c>
      <c r="Q764">
        <v>3</v>
      </c>
      <c r="R764">
        <v>11</v>
      </c>
      <c r="S764">
        <v>7</v>
      </c>
      <c r="T764">
        <v>0.1</v>
      </c>
      <c r="U764">
        <v>85</v>
      </c>
      <c r="V764">
        <v>1</v>
      </c>
      <c r="W764">
        <v>0.5</v>
      </c>
      <c r="X764">
        <v>3</v>
      </c>
      <c r="Y764">
        <v>40.4</v>
      </c>
    </row>
    <row r="765" spans="1:25" hidden="1" x14ac:dyDescent="0.25">
      <c r="A765" t="s">
        <v>2941</v>
      </c>
      <c r="B765" t="s">
        <v>2942</v>
      </c>
      <c r="C765" s="1" t="str">
        <f t="shared" si="119"/>
        <v>21:0395</v>
      </c>
      <c r="D765" s="1" t="str">
        <f t="shared" si="123"/>
        <v>21:0132</v>
      </c>
      <c r="E765" t="s">
        <v>2943</v>
      </c>
      <c r="F765" t="s">
        <v>2944</v>
      </c>
      <c r="H765">
        <v>47.457476399999997</v>
      </c>
      <c r="I765">
        <v>-84.251669399999997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40</v>
      </c>
      <c r="M765" t="s">
        <v>72</v>
      </c>
      <c r="N765">
        <v>764</v>
      </c>
      <c r="O765">
        <v>90</v>
      </c>
      <c r="P765">
        <v>22</v>
      </c>
      <c r="Q765">
        <v>6</v>
      </c>
      <c r="R765">
        <v>10</v>
      </c>
      <c r="S765">
        <v>5</v>
      </c>
      <c r="T765">
        <v>0.1</v>
      </c>
      <c r="U765">
        <v>70</v>
      </c>
      <c r="V765">
        <v>0.65</v>
      </c>
      <c r="W765">
        <v>0.5</v>
      </c>
      <c r="X765">
        <v>2</v>
      </c>
      <c r="Y765">
        <v>42.6</v>
      </c>
    </row>
    <row r="766" spans="1:25" hidden="1" x14ac:dyDescent="0.25">
      <c r="A766" t="s">
        <v>2945</v>
      </c>
      <c r="B766" t="s">
        <v>2946</v>
      </c>
      <c r="C766" s="1" t="str">
        <f t="shared" si="119"/>
        <v>21:0395</v>
      </c>
      <c r="D766" s="1" t="str">
        <f t="shared" si="123"/>
        <v>21:0132</v>
      </c>
      <c r="E766" t="s">
        <v>2947</v>
      </c>
      <c r="F766" t="s">
        <v>2948</v>
      </c>
      <c r="H766">
        <v>47.4500818</v>
      </c>
      <c r="I766">
        <v>-84.218955899999997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40</v>
      </c>
      <c r="M766" t="s">
        <v>77</v>
      </c>
      <c r="N766">
        <v>765</v>
      </c>
      <c r="O766">
        <v>94</v>
      </c>
      <c r="P766">
        <v>18</v>
      </c>
      <c r="Q766">
        <v>5</v>
      </c>
      <c r="R766">
        <v>12</v>
      </c>
      <c r="S766">
        <v>8</v>
      </c>
      <c r="T766">
        <v>0.1</v>
      </c>
      <c r="U766">
        <v>190</v>
      </c>
      <c r="V766">
        <v>1.2</v>
      </c>
      <c r="W766">
        <v>0.5</v>
      </c>
      <c r="X766">
        <v>1</v>
      </c>
      <c r="Y766">
        <v>16.600000000000001</v>
      </c>
    </row>
    <row r="767" spans="1:25" hidden="1" x14ac:dyDescent="0.25">
      <c r="A767" t="s">
        <v>2949</v>
      </c>
      <c r="B767" t="s">
        <v>2950</v>
      </c>
      <c r="C767" s="1" t="str">
        <f t="shared" si="119"/>
        <v>21:0395</v>
      </c>
      <c r="D767" s="1" t="str">
        <f t="shared" si="123"/>
        <v>21:0132</v>
      </c>
      <c r="E767" t="s">
        <v>2951</v>
      </c>
      <c r="F767" t="s">
        <v>2952</v>
      </c>
      <c r="H767">
        <v>47.421793299999997</v>
      </c>
      <c r="I767">
        <v>-84.214321400000003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40</v>
      </c>
      <c r="M767" t="s">
        <v>82</v>
      </c>
      <c r="N767">
        <v>766</v>
      </c>
      <c r="O767">
        <v>68</v>
      </c>
      <c r="P767">
        <v>20</v>
      </c>
      <c r="Q767">
        <v>5</v>
      </c>
      <c r="R767">
        <v>10</v>
      </c>
      <c r="S767">
        <v>6</v>
      </c>
      <c r="T767">
        <v>0.1</v>
      </c>
      <c r="U767">
        <v>100</v>
      </c>
      <c r="V767">
        <v>0.6</v>
      </c>
      <c r="W767">
        <v>0.5</v>
      </c>
      <c r="X767">
        <v>2</v>
      </c>
      <c r="Y767">
        <v>30.6</v>
      </c>
    </row>
    <row r="768" spans="1:25" hidden="1" x14ac:dyDescent="0.25">
      <c r="A768" t="s">
        <v>2953</v>
      </c>
      <c r="B768" t="s">
        <v>2954</v>
      </c>
      <c r="C768" s="1" t="str">
        <f t="shared" si="119"/>
        <v>21:0395</v>
      </c>
      <c r="D768" s="1" t="str">
        <f t="shared" si="123"/>
        <v>21:0132</v>
      </c>
      <c r="E768" t="s">
        <v>2955</v>
      </c>
      <c r="F768" t="s">
        <v>2956</v>
      </c>
      <c r="H768">
        <v>47.419227100000001</v>
      </c>
      <c r="I768">
        <v>-84.276002300000002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40</v>
      </c>
      <c r="M768" t="s">
        <v>87</v>
      </c>
      <c r="N768">
        <v>767</v>
      </c>
      <c r="O768">
        <v>128</v>
      </c>
      <c r="P768">
        <v>30</v>
      </c>
      <c r="Q768">
        <v>4</v>
      </c>
      <c r="R768">
        <v>12</v>
      </c>
      <c r="S768">
        <v>4</v>
      </c>
      <c r="T768">
        <v>0.1</v>
      </c>
      <c r="U768">
        <v>80</v>
      </c>
      <c r="V768">
        <v>1.1499999999999999</v>
      </c>
      <c r="W768">
        <v>0.5</v>
      </c>
      <c r="X768">
        <v>2</v>
      </c>
      <c r="Y768">
        <v>51.8</v>
      </c>
    </row>
    <row r="769" spans="1:25" hidden="1" x14ac:dyDescent="0.25">
      <c r="A769" t="s">
        <v>2957</v>
      </c>
      <c r="B769" t="s">
        <v>2958</v>
      </c>
      <c r="C769" s="1" t="str">
        <f t="shared" si="119"/>
        <v>21:0395</v>
      </c>
      <c r="D769" s="1" t="str">
        <f t="shared" si="123"/>
        <v>21:0132</v>
      </c>
      <c r="E769" t="s">
        <v>2959</v>
      </c>
      <c r="F769" t="s">
        <v>2960</v>
      </c>
      <c r="H769">
        <v>47.391874399999999</v>
      </c>
      <c r="I769">
        <v>-84.286039799999998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40</v>
      </c>
      <c r="M769" t="s">
        <v>92</v>
      </c>
      <c r="N769">
        <v>768</v>
      </c>
      <c r="O769">
        <v>102</v>
      </c>
      <c r="P769">
        <v>20</v>
      </c>
      <c r="Q769">
        <v>17</v>
      </c>
      <c r="R769">
        <v>14</v>
      </c>
      <c r="S769">
        <v>8</v>
      </c>
      <c r="T769">
        <v>0.1</v>
      </c>
      <c r="U769">
        <v>115</v>
      </c>
      <c r="V769">
        <v>0.85</v>
      </c>
      <c r="W769">
        <v>0.5</v>
      </c>
      <c r="X769">
        <v>3</v>
      </c>
      <c r="Y769">
        <v>25.6</v>
      </c>
    </row>
    <row r="770" spans="1:25" hidden="1" x14ac:dyDescent="0.25">
      <c r="A770" t="s">
        <v>2961</v>
      </c>
      <c r="B770" t="s">
        <v>2962</v>
      </c>
      <c r="C770" s="1" t="str">
        <f t="shared" ref="C770:C812" si="126">HYPERLINK("http://geochem.nrcan.gc.ca/cdogs/content/bdl/bdl210395_e.htm", "21:0395")</f>
        <v>21:0395</v>
      </c>
      <c r="D770" s="1" t="str">
        <f t="shared" si="123"/>
        <v>21:0132</v>
      </c>
      <c r="E770" t="s">
        <v>2963</v>
      </c>
      <c r="F770" t="s">
        <v>2964</v>
      </c>
      <c r="H770">
        <v>47.367016599999999</v>
      </c>
      <c r="I770">
        <v>-84.262865300000001</v>
      </c>
      <c r="J770" s="1" t="str">
        <f t="shared" si="124"/>
        <v>NGR lake sediment grab sample</v>
      </c>
      <c r="K770" s="1" t="str">
        <f t="shared" si="125"/>
        <v>&lt;177 micron (NGR)</v>
      </c>
      <c r="L770">
        <v>40</v>
      </c>
      <c r="M770" t="s">
        <v>97</v>
      </c>
      <c r="N770">
        <v>769</v>
      </c>
      <c r="O770">
        <v>122</v>
      </c>
      <c r="P770">
        <v>20</v>
      </c>
      <c r="Q770">
        <v>5</v>
      </c>
      <c r="R770">
        <v>11</v>
      </c>
      <c r="S770">
        <v>5</v>
      </c>
      <c r="T770">
        <v>0.1</v>
      </c>
      <c r="U770">
        <v>65</v>
      </c>
      <c r="V770">
        <v>0.7</v>
      </c>
      <c r="W770">
        <v>0.5</v>
      </c>
      <c r="X770">
        <v>2</v>
      </c>
      <c r="Y770">
        <v>52</v>
      </c>
    </row>
    <row r="771" spans="1:25" hidden="1" x14ac:dyDescent="0.25">
      <c r="A771" t="s">
        <v>2965</v>
      </c>
      <c r="B771" t="s">
        <v>2966</v>
      </c>
      <c r="C771" s="1" t="str">
        <f t="shared" si="126"/>
        <v>21:0395</v>
      </c>
      <c r="D771" s="1" t="str">
        <f>HYPERLINK("http://geochem.nrcan.gc.ca/cdogs/content/svy/svy_e.htm", "")</f>
        <v/>
      </c>
      <c r="G771" s="1" t="str">
        <f>HYPERLINK("http://geochem.nrcan.gc.ca/cdogs/content/cr_/cr_00033_e.htm", "33")</f>
        <v>33</v>
      </c>
      <c r="J771" t="s">
        <v>100</v>
      </c>
      <c r="K771" t="s">
        <v>101</v>
      </c>
      <c r="L771">
        <v>40</v>
      </c>
      <c r="M771" t="s">
        <v>102</v>
      </c>
      <c r="N771">
        <v>770</v>
      </c>
      <c r="O771">
        <v>154</v>
      </c>
      <c r="P771">
        <v>22</v>
      </c>
      <c r="Q771">
        <v>30</v>
      </c>
      <c r="R771">
        <v>12</v>
      </c>
      <c r="S771">
        <v>11</v>
      </c>
      <c r="T771">
        <v>0.1</v>
      </c>
      <c r="U771">
        <v>2750</v>
      </c>
      <c r="V771">
        <v>3.8</v>
      </c>
      <c r="W771">
        <v>1</v>
      </c>
      <c r="X771">
        <v>1</v>
      </c>
      <c r="Y771">
        <v>13.4</v>
      </c>
    </row>
    <row r="772" spans="1:25" hidden="1" x14ac:dyDescent="0.25">
      <c r="A772" t="s">
        <v>2967</v>
      </c>
      <c r="B772" t="s">
        <v>2968</v>
      </c>
      <c r="C772" s="1" t="str">
        <f t="shared" si="126"/>
        <v>21:0395</v>
      </c>
      <c r="D772" s="1" t="str">
        <f t="shared" ref="D772:D782" si="127">HYPERLINK("http://geochem.nrcan.gc.ca/cdogs/content/svy/svy210132_e.htm", "21:0132")</f>
        <v>21:0132</v>
      </c>
      <c r="E772" t="s">
        <v>2969</v>
      </c>
      <c r="F772" t="s">
        <v>2970</v>
      </c>
      <c r="H772">
        <v>47.386323099999998</v>
      </c>
      <c r="I772">
        <v>-84.2056185</v>
      </c>
      <c r="J772" s="1" t="str">
        <f t="shared" ref="J772:J782" si="128">HYPERLINK("http://geochem.nrcan.gc.ca/cdogs/content/kwd/kwd020027_e.htm", "NGR lake sediment grab sample")</f>
        <v>NGR lake sediment grab sample</v>
      </c>
      <c r="K772" s="1" t="str">
        <f t="shared" ref="K772:K782" si="129">HYPERLINK("http://geochem.nrcan.gc.ca/cdogs/content/kwd/kwd080006_e.htm", "&lt;177 micron (NGR)")</f>
        <v>&lt;177 micron (NGR)</v>
      </c>
      <c r="L772">
        <v>40</v>
      </c>
      <c r="M772" t="s">
        <v>107</v>
      </c>
      <c r="N772">
        <v>771</v>
      </c>
      <c r="O772">
        <v>70</v>
      </c>
      <c r="P772">
        <v>16</v>
      </c>
      <c r="Q772">
        <v>14</v>
      </c>
      <c r="R772">
        <v>9</v>
      </c>
      <c r="S772">
        <v>3</v>
      </c>
      <c r="T772">
        <v>0.1</v>
      </c>
      <c r="U772">
        <v>45</v>
      </c>
      <c r="V772">
        <v>0.35</v>
      </c>
      <c r="W772">
        <v>0.5</v>
      </c>
      <c r="X772">
        <v>4</v>
      </c>
      <c r="Y772">
        <v>43.6</v>
      </c>
    </row>
    <row r="773" spans="1:25" hidden="1" x14ac:dyDescent="0.25">
      <c r="A773" t="s">
        <v>2971</v>
      </c>
      <c r="B773" t="s">
        <v>2972</v>
      </c>
      <c r="C773" s="1" t="str">
        <f t="shared" si="126"/>
        <v>21:0395</v>
      </c>
      <c r="D773" s="1" t="str">
        <f t="shared" si="127"/>
        <v>21:0132</v>
      </c>
      <c r="E773" t="s">
        <v>2973</v>
      </c>
      <c r="F773" t="s">
        <v>2974</v>
      </c>
      <c r="H773">
        <v>47.376855800000001</v>
      </c>
      <c r="I773">
        <v>-84.156611999999996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40</v>
      </c>
      <c r="M773" t="s">
        <v>112</v>
      </c>
      <c r="N773">
        <v>772</v>
      </c>
      <c r="O773">
        <v>130</v>
      </c>
      <c r="P773">
        <v>32</v>
      </c>
      <c r="Q773">
        <v>5</v>
      </c>
      <c r="R773">
        <v>12</v>
      </c>
      <c r="S773">
        <v>3</v>
      </c>
      <c r="T773">
        <v>0.1</v>
      </c>
      <c r="U773">
        <v>90</v>
      </c>
      <c r="V773">
        <v>0.6</v>
      </c>
      <c r="W773">
        <v>0.5</v>
      </c>
      <c r="X773">
        <v>4</v>
      </c>
      <c r="Y773">
        <v>55.6</v>
      </c>
    </row>
    <row r="774" spans="1:25" hidden="1" x14ac:dyDescent="0.25">
      <c r="A774" t="s">
        <v>2975</v>
      </c>
      <c r="B774" t="s">
        <v>2976</v>
      </c>
      <c r="C774" s="1" t="str">
        <f t="shared" si="126"/>
        <v>21:0395</v>
      </c>
      <c r="D774" s="1" t="str">
        <f t="shared" si="127"/>
        <v>21:0132</v>
      </c>
      <c r="E774" t="s">
        <v>2977</v>
      </c>
      <c r="F774" t="s">
        <v>2978</v>
      </c>
      <c r="H774">
        <v>47.363505699999997</v>
      </c>
      <c r="I774">
        <v>-84.191076899999999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40</v>
      </c>
      <c r="M774" t="s">
        <v>117</v>
      </c>
      <c r="N774">
        <v>773</v>
      </c>
      <c r="O774">
        <v>116</v>
      </c>
      <c r="P774">
        <v>18</v>
      </c>
      <c r="Q774">
        <v>6</v>
      </c>
      <c r="R774">
        <v>11</v>
      </c>
      <c r="S774">
        <v>5</v>
      </c>
      <c r="T774">
        <v>0.1</v>
      </c>
      <c r="U774">
        <v>50</v>
      </c>
      <c r="V774">
        <v>0.35</v>
      </c>
      <c r="W774">
        <v>0.5</v>
      </c>
      <c r="X774">
        <v>3</v>
      </c>
      <c r="Y774">
        <v>40.6</v>
      </c>
    </row>
    <row r="775" spans="1:25" hidden="1" x14ac:dyDescent="0.25">
      <c r="A775" t="s">
        <v>2979</v>
      </c>
      <c r="B775" t="s">
        <v>2980</v>
      </c>
      <c r="C775" s="1" t="str">
        <f t="shared" si="126"/>
        <v>21:0395</v>
      </c>
      <c r="D775" s="1" t="str">
        <f t="shared" si="127"/>
        <v>21:0132</v>
      </c>
      <c r="E775" t="s">
        <v>2981</v>
      </c>
      <c r="F775" t="s">
        <v>2982</v>
      </c>
      <c r="H775">
        <v>47.341308499999997</v>
      </c>
      <c r="I775">
        <v>-84.227788500000003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40</v>
      </c>
      <c r="M775" t="s">
        <v>122</v>
      </c>
      <c r="N775">
        <v>774</v>
      </c>
      <c r="O775">
        <v>98</v>
      </c>
      <c r="P775">
        <v>24</v>
      </c>
      <c r="Q775">
        <v>10</v>
      </c>
      <c r="R775">
        <v>16</v>
      </c>
      <c r="S775">
        <v>7</v>
      </c>
      <c r="T775">
        <v>0.1</v>
      </c>
      <c r="U775">
        <v>50</v>
      </c>
      <c r="V775">
        <v>0.4</v>
      </c>
      <c r="W775">
        <v>0.5</v>
      </c>
      <c r="X775">
        <v>3</v>
      </c>
      <c r="Y775">
        <v>44.8</v>
      </c>
    </row>
    <row r="776" spans="1:25" hidden="1" x14ac:dyDescent="0.25">
      <c r="A776" t="s">
        <v>2983</v>
      </c>
      <c r="B776" t="s">
        <v>2984</v>
      </c>
      <c r="C776" s="1" t="str">
        <f t="shared" si="126"/>
        <v>21:0395</v>
      </c>
      <c r="D776" s="1" t="str">
        <f t="shared" si="127"/>
        <v>21:0132</v>
      </c>
      <c r="E776" t="s">
        <v>2985</v>
      </c>
      <c r="F776" t="s">
        <v>2986</v>
      </c>
      <c r="H776">
        <v>47.242009000000003</v>
      </c>
      <c r="I776">
        <v>-84.312987300000003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41</v>
      </c>
      <c r="M776" t="s">
        <v>29</v>
      </c>
      <c r="N776">
        <v>775</v>
      </c>
      <c r="O776">
        <v>78</v>
      </c>
      <c r="P776">
        <v>26</v>
      </c>
      <c r="Q776">
        <v>9</v>
      </c>
      <c r="R776">
        <v>11</v>
      </c>
      <c r="S776">
        <v>8</v>
      </c>
      <c r="T776">
        <v>0.1</v>
      </c>
      <c r="U776">
        <v>105</v>
      </c>
      <c r="V776">
        <v>0.6</v>
      </c>
      <c r="W776">
        <v>0.5</v>
      </c>
      <c r="X776">
        <v>3</v>
      </c>
      <c r="Y776">
        <v>37.799999999999997</v>
      </c>
    </row>
    <row r="777" spans="1:25" hidden="1" x14ac:dyDescent="0.25">
      <c r="A777" t="s">
        <v>2987</v>
      </c>
      <c r="B777" t="s">
        <v>2988</v>
      </c>
      <c r="C777" s="1" t="str">
        <f t="shared" si="126"/>
        <v>21:0395</v>
      </c>
      <c r="D777" s="1" t="str">
        <f t="shared" si="127"/>
        <v>21:0132</v>
      </c>
      <c r="E777" t="s">
        <v>2989</v>
      </c>
      <c r="F777" t="s">
        <v>2990</v>
      </c>
      <c r="H777">
        <v>47.3306355</v>
      </c>
      <c r="I777">
        <v>-84.228532799999996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41</v>
      </c>
      <c r="M777" t="s">
        <v>34</v>
      </c>
      <c r="N777">
        <v>776</v>
      </c>
      <c r="O777">
        <v>170</v>
      </c>
      <c r="P777">
        <v>44</v>
      </c>
      <c r="Q777">
        <v>7</v>
      </c>
      <c r="R777">
        <v>16</v>
      </c>
      <c r="S777">
        <v>8</v>
      </c>
      <c r="T777">
        <v>0.1</v>
      </c>
      <c r="U777">
        <v>250</v>
      </c>
      <c r="V777">
        <v>0.85</v>
      </c>
      <c r="W777">
        <v>0.5</v>
      </c>
      <c r="X777">
        <v>3</v>
      </c>
      <c r="Y777">
        <v>54.2</v>
      </c>
    </row>
    <row r="778" spans="1:25" hidden="1" x14ac:dyDescent="0.25">
      <c r="A778" t="s">
        <v>2991</v>
      </c>
      <c r="B778" t="s">
        <v>2992</v>
      </c>
      <c r="C778" s="1" t="str">
        <f t="shared" si="126"/>
        <v>21:0395</v>
      </c>
      <c r="D778" s="1" t="str">
        <f t="shared" si="127"/>
        <v>21:0132</v>
      </c>
      <c r="E778" t="s">
        <v>2993</v>
      </c>
      <c r="F778" t="s">
        <v>2994</v>
      </c>
      <c r="H778">
        <v>47.234721</v>
      </c>
      <c r="I778">
        <v>-84.338089100000005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41</v>
      </c>
      <c r="M778" t="s">
        <v>49</v>
      </c>
      <c r="N778">
        <v>777</v>
      </c>
      <c r="O778">
        <v>118</v>
      </c>
      <c r="P778">
        <v>26</v>
      </c>
      <c r="Q778">
        <v>6</v>
      </c>
      <c r="R778">
        <v>15</v>
      </c>
      <c r="S778">
        <v>15</v>
      </c>
      <c r="T778">
        <v>0.1</v>
      </c>
      <c r="U778">
        <v>320</v>
      </c>
      <c r="V778">
        <v>1.4</v>
      </c>
      <c r="W778">
        <v>0.5</v>
      </c>
      <c r="X778">
        <v>3</v>
      </c>
      <c r="Y778">
        <v>30.4</v>
      </c>
    </row>
    <row r="779" spans="1:25" hidden="1" x14ac:dyDescent="0.25">
      <c r="A779" t="s">
        <v>2995</v>
      </c>
      <c r="B779" t="s">
        <v>2996</v>
      </c>
      <c r="C779" s="1" t="str">
        <f t="shared" si="126"/>
        <v>21:0395</v>
      </c>
      <c r="D779" s="1" t="str">
        <f t="shared" si="127"/>
        <v>21:0132</v>
      </c>
      <c r="E779" t="s">
        <v>2985</v>
      </c>
      <c r="F779" t="s">
        <v>2997</v>
      </c>
      <c r="H779">
        <v>47.242009000000003</v>
      </c>
      <c r="I779">
        <v>-84.312987300000003</v>
      </c>
      <c r="J779" s="1" t="str">
        <f t="shared" si="128"/>
        <v>NGR lake sediment grab sample</v>
      </c>
      <c r="K779" s="1" t="str">
        <f t="shared" si="129"/>
        <v>&lt;177 micron (NGR)</v>
      </c>
      <c r="L779">
        <v>41</v>
      </c>
      <c r="M779" t="s">
        <v>57</v>
      </c>
      <c r="N779">
        <v>778</v>
      </c>
      <c r="O779">
        <v>78</v>
      </c>
      <c r="P779">
        <v>24</v>
      </c>
      <c r="Q779">
        <v>8</v>
      </c>
      <c r="R779">
        <v>11</v>
      </c>
      <c r="S779">
        <v>7</v>
      </c>
      <c r="T779">
        <v>0.1</v>
      </c>
      <c r="U779">
        <v>105</v>
      </c>
      <c r="V779">
        <v>0.55000000000000004</v>
      </c>
      <c r="W779">
        <v>0.5</v>
      </c>
      <c r="X779">
        <v>3</v>
      </c>
      <c r="Y779">
        <v>36.799999999999997</v>
      </c>
    </row>
    <row r="780" spans="1:25" hidden="1" x14ac:dyDescent="0.25">
      <c r="A780" t="s">
        <v>2998</v>
      </c>
      <c r="B780" t="s">
        <v>2999</v>
      </c>
      <c r="C780" s="1" t="str">
        <f t="shared" si="126"/>
        <v>21:0395</v>
      </c>
      <c r="D780" s="1" t="str">
        <f t="shared" si="127"/>
        <v>21:0132</v>
      </c>
      <c r="E780" t="s">
        <v>2985</v>
      </c>
      <c r="F780" t="s">
        <v>3000</v>
      </c>
      <c r="H780">
        <v>47.242009000000003</v>
      </c>
      <c r="I780">
        <v>-84.312987300000003</v>
      </c>
      <c r="J780" s="1" t="str">
        <f t="shared" si="128"/>
        <v>NGR lake sediment grab sample</v>
      </c>
      <c r="K780" s="1" t="str">
        <f t="shared" si="129"/>
        <v>&lt;177 micron (NGR)</v>
      </c>
      <c r="L780">
        <v>41</v>
      </c>
      <c r="M780" t="s">
        <v>53</v>
      </c>
      <c r="N780">
        <v>779</v>
      </c>
      <c r="O780">
        <v>88</v>
      </c>
      <c r="P780">
        <v>24</v>
      </c>
      <c r="Q780">
        <v>9</v>
      </c>
      <c r="R780">
        <v>11</v>
      </c>
      <c r="S780">
        <v>7</v>
      </c>
      <c r="T780">
        <v>0.1</v>
      </c>
      <c r="U780">
        <v>105</v>
      </c>
      <c r="V780">
        <v>0.6</v>
      </c>
      <c r="W780">
        <v>0.5</v>
      </c>
      <c r="X780">
        <v>2</v>
      </c>
      <c r="Y780">
        <v>37.200000000000003</v>
      </c>
    </row>
    <row r="781" spans="1:25" hidden="1" x14ac:dyDescent="0.25">
      <c r="A781" t="s">
        <v>3001</v>
      </c>
      <c r="B781" t="s">
        <v>3002</v>
      </c>
      <c r="C781" s="1" t="str">
        <f t="shared" si="126"/>
        <v>21:0395</v>
      </c>
      <c r="D781" s="1" t="str">
        <f t="shared" si="127"/>
        <v>21:0132</v>
      </c>
      <c r="E781" t="s">
        <v>3003</v>
      </c>
      <c r="F781" t="s">
        <v>3004</v>
      </c>
      <c r="H781">
        <v>47.228110000000001</v>
      </c>
      <c r="I781">
        <v>-84.261535100000003</v>
      </c>
      <c r="J781" s="1" t="str">
        <f t="shared" si="128"/>
        <v>NGR lake sediment grab sample</v>
      </c>
      <c r="K781" s="1" t="str">
        <f t="shared" si="129"/>
        <v>&lt;177 micron (NGR)</v>
      </c>
      <c r="L781">
        <v>41</v>
      </c>
      <c r="M781" t="s">
        <v>39</v>
      </c>
      <c r="N781">
        <v>780</v>
      </c>
      <c r="O781">
        <v>102</v>
      </c>
      <c r="P781">
        <v>30</v>
      </c>
      <c r="Q781">
        <v>7</v>
      </c>
      <c r="R781">
        <v>11</v>
      </c>
      <c r="S781">
        <v>3</v>
      </c>
      <c r="T781">
        <v>0.1</v>
      </c>
      <c r="U781">
        <v>60</v>
      </c>
      <c r="V781">
        <v>1</v>
      </c>
      <c r="W781">
        <v>0.5</v>
      </c>
      <c r="X781">
        <v>1</v>
      </c>
      <c r="Y781">
        <v>56.2</v>
      </c>
    </row>
    <row r="782" spans="1:25" hidden="1" x14ac:dyDescent="0.25">
      <c r="A782" t="s">
        <v>3005</v>
      </c>
      <c r="B782" t="s">
        <v>3006</v>
      </c>
      <c r="C782" s="1" t="str">
        <f t="shared" si="126"/>
        <v>21:0395</v>
      </c>
      <c r="D782" s="1" t="str">
        <f t="shared" si="127"/>
        <v>21:0132</v>
      </c>
      <c r="E782" t="s">
        <v>3007</v>
      </c>
      <c r="F782" t="s">
        <v>3008</v>
      </c>
      <c r="H782">
        <v>47.232692900000004</v>
      </c>
      <c r="I782">
        <v>-84.222403600000007</v>
      </c>
      <c r="J782" s="1" t="str">
        <f t="shared" si="128"/>
        <v>NGR lake sediment grab sample</v>
      </c>
      <c r="K782" s="1" t="str">
        <f t="shared" si="129"/>
        <v>&lt;177 micron (NGR)</v>
      </c>
      <c r="L782">
        <v>41</v>
      </c>
      <c r="M782" t="s">
        <v>44</v>
      </c>
      <c r="N782">
        <v>781</v>
      </c>
      <c r="O782">
        <v>112</v>
      </c>
      <c r="P782">
        <v>34</v>
      </c>
      <c r="Q782">
        <v>7</v>
      </c>
      <c r="R782">
        <v>10</v>
      </c>
      <c r="S782">
        <v>6</v>
      </c>
      <c r="T782">
        <v>0.1</v>
      </c>
      <c r="U782">
        <v>135</v>
      </c>
      <c r="V782">
        <v>1.95</v>
      </c>
      <c r="W782">
        <v>0.5</v>
      </c>
      <c r="X782">
        <v>5</v>
      </c>
      <c r="Y782">
        <v>61.4</v>
      </c>
    </row>
    <row r="783" spans="1:25" hidden="1" x14ac:dyDescent="0.25">
      <c r="A783" t="s">
        <v>3009</v>
      </c>
      <c r="B783" t="s">
        <v>3010</v>
      </c>
      <c r="C783" s="1" t="str">
        <f t="shared" si="126"/>
        <v>21:0395</v>
      </c>
      <c r="D783" s="1" t="str">
        <f>HYPERLINK("http://geochem.nrcan.gc.ca/cdogs/content/svy/svy_e.htm", "")</f>
        <v/>
      </c>
      <c r="G783" s="1" t="str">
        <f>HYPERLINK("http://geochem.nrcan.gc.ca/cdogs/content/cr_/cr_00035_e.htm", "35")</f>
        <v>35</v>
      </c>
      <c r="J783" t="s">
        <v>100</v>
      </c>
      <c r="K783" t="s">
        <v>101</v>
      </c>
      <c r="L783">
        <v>41</v>
      </c>
      <c r="M783" t="s">
        <v>102</v>
      </c>
      <c r="N783">
        <v>782</v>
      </c>
      <c r="O783">
        <v>106</v>
      </c>
      <c r="P783">
        <v>64</v>
      </c>
      <c r="Q783">
        <v>9</v>
      </c>
      <c r="R783">
        <v>33</v>
      </c>
      <c r="S783">
        <v>10</v>
      </c>
      <c r="T783">
        <v>0.1</v>
      </c>
      <c r="U783">
        <v>290</v>
      </c>
      <c r="V783">
        <v>2.35</v>
      </c>
      <c r="W783">
        <v>13</v>
      </c>
      <c r="X783">
        <v>4</v>
      </c>
      <c r="Y783">
        <v>8.1999999999999993</v>
      </c>
    </row>
    <row r="784" spans="1:25" hidden="1" x14ac:dyDescent="0.25">
      <c r="A784" t="s">
        <v>3011</v>
      </c>
      <c r="B784" t="s">
        <v>3012</v>
      </c>
      <c r="C784" s="1" t="str">
        <f t="shared" si="126"/>
        <v>21:0395</v>
      </c>
      <c r="D784" s="1" t="str">
        <f t="shared" ref="D784:D809" si="130">HYPERLINK("http://geochem.nrcan.gc.ca/cdogs/content/svy/svy210132_e.htm", "21:0132")</f>
        <v>21:0132</v>
      </c>
      <c r="E784" t="s">
        <v>3013</v>
      </c>
      <c r="F784" t="s">
        <v>3014</v>
      </c>
      <c r="H784">
        <v>47.2378766</v>
      </c>
      <c r="I784">
        <v>-84.191055500000004</v>
      </c>
      <c r="J784" s="1" t="str">
        <f t="shared" ref="J784:J809" si="131">HYPERLINK("http://geochem.nrcan.gc.ca/cdogs/content/kwd/kwd020027_e.htm", "NGR lake sediment grab sample")</f>
        <v>NGR lake sediment grab sample</v>
      </c>
      <c r="K784" s="1" t="str">
        <f t="shared" ref="K784:K809" si="132">HYPERLINK("http://geochem.nrcan.gc.ca/cdogs/content/kwd/kwd080006_e.htm", "&lt;177 micron (NGR)")</f>
        <v>&lt;177 micron (NGR)</v>
      </c>
      <c r="L784">
        <v>41</v>
      </c>
      <c r="M784" t="s">
        <v>62</v>
      </c>
      <c r="N784">
        <v>783</v>
      </c>
      <c r="O784">
        <v>84</v>
      </c>
      <c r="P784">
        <v>40</v>
      </c>
      <c r="Q784">
        <v>4</v>
      </c>
      <c r="R784">
        <v>9</v>
      </c>
      <c r="S784">
        <v>6</v>
      </c>
      <c r="T784">
        <v>0.1</v>
      </c>
      <c r="U784">
        <v>120</v>
      </c>
      <c r="V784">
        <v>0.8</v>
      </c>
      <c r="W784">
        <v>0.5</v>
      </c>
      <c r="X784">
        <v>1</v>
      </c>
      <c r="Y784">
        <v>46.6</v>
      </c>
    </row>
    <row r="785" spans="1:25" hidden="1" x14ac:dyDescent="0.25">
      <c r="A785" t="s">
        <v>3015</v>
      </c>
      <c r="B785" t="s">
        <v>3016</v>
      </c>
      <c r="C785" s="1" t="str">
        <f t="shared" si="126"/>
        <v>21:0395</v>
      </c>
      <c r="D785" s="1" t="str">
        <f t="shared" si="130"/>
        <v>21:0132</v>
      </c>
      <c r="E785" t="s">
        <v>3017</v>
      </c>
      <c r="F785" t="s">
        <v>3018</v>
      </c>
      <c r="H785">
        <v>47.216847399999999</v>
      </c>
      <c r="I785">
        <v>-84.128386500000005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41</v>
      </c>
      <c r="M785" t="s">
        <v>67</v>
      </c>
      <c r="N785">
        <v>784</v>
      </c>
      <c r="O785">
        <v>66</v>
      </c>
      <c r="P785">
        <v>20</v>
      </c>
      <c r="Q785">
        <v>13</v>
      </c>
      <c r="R785">
        <v>9</v>
      </c>
      <c r="S785">
        <v>4</v>
      </c>
      <c r="T785">
        <v>0.1</v>
      </c>
      <c r="U785">
        <v>90</v>
      </c>
      <c r="V785">
        <v>0.6</v>
      </c>
      <c r="W785">
        <v>1</v>
      </c>
      <c r="X785">
        <v>2</v>
      </c>
      <c r="Y785">
        <v>29</v>
      </c>
    </row>
    <row r="786" spans="1:25" hidden="1" x14ac:dyDescent="0.25">
      <c r="A786" t="s">
        <v>3019</v>
      </c>
      <c r="B786" t="s">
        <v>3020</v>
      </c>
      <c r="C786" s="1" t="str">
        <f t="shared" si="126"/>
        <v>21:0395</v>
      </c>
      <c r="D786" s="1" t="str">
        <f t="shared" si="130"/>
        <v>21:0132</v>
      </c>
      <c r="E786" t="s">
        <v>3021</v>
      </c>
      <c r="F786" t="s">
        <v>3022</v>
      </c>
      <c r="H786">
        <v>47.236519000000001</v>
      </c>
      <c r="I786">
        <v>-84.084909999999994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41</v>
      </c>
      <c r="M786" t="s">
        <v>72</v>
      </c>
      <c r="N786">
        <v>785</v>
      </c>
      <c r="O786">
        <v>74</v>
      </c>
      <c r="P786">
        <v>28</v>
      </c>
      <c r="Q786">
        <v>7</v>
      </c>
      <c r="R786">
        <v>15</v>
      </c>
      <c r="S786">
        <v>7</v>
      </c>
      <c r="T786">
        <v>0.1</v>
      </c>
      <c r="U786">
        <v>75</v>
      </c>
      <c r="V786">
        <v>0.4</v>
      </c>
      <c r="W786">
        <v>0.5</v>
      </c>
      <c r="X786">
        <v>1</v>
      </c>
      <c r="Y786">
        <v>44.8</v>
      </c>
    </row>
    <row r="787" spans="1:25" hidden="1" x14ac:dyDescent="0.25">
      <c r="A787" t="s">
        <v>3023</v>
      </c>
      <c r="B787" t="s">
        <v>3024</v>
      </c>
      <c r="C787" s="1" t="str">
        <f t="shared" si="126"/>
        <v>21:0395</v>
      </c>
      <c r="D787" s="1" t="str">
        <f t="shared" si="130"/>
        <v>21:0132</v>
      </c>
      <c r="E787" t="s">
        <v>3025</v>
      </c>
      <c r="F787" t="s">
        <v>3026</v>
      </c>
      <c r="H787">
        <v>47.249681199999998</v>
      </c>
      <c r="I787">
        <v>-84.016296199999999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41</v>
      </c>
      <c r="M787" t="s">
        <v>77</v>
      </c>
      <c r="N787">
        <v>786</v>
      </c>
      <c r="O787">
        <v>172</v>
      </c>
      <c r="P787">
        <v>56</v>
      </c>
      <c r="Q787">
        <v>4</v>
      </c>
      <c r="R787">
        <v>11</v>
      </c>
      <c r="S787">
        <v>6</v>
      </c>
      <c r="T787">
        <v>0.1</v>
      </c>
      <c r="U787">
        <v>60</v>
      </c>
      <c r="V787">
        <v>0.65</v>
      </c>
      <c r="W787">
        <v>0.5</v>
      </c>
      <c r="X787">
        <v>4</v>
      </c>
      <c r="Y787">
        <v>57.4</v>
      </c>
    </row>
    <row r="788" spans="1:25" hidden="1" x14ac:dyDescent="0.25">
      <c r="A788" t="s">
        <v>3027</v>
      </c>
      <c r="B788" t="s">
        <v>3028</v>
      </c>
      <c r="C788" s="1" t="str">
        <f t="shared" si="126"/>
        <v>21:0395</v>
      </c>
      <c r="D788" s="1" t="str">
        <f t="shared" si="130"/>
        <v>21:0132</v>
      </c>
      <c r="E788" t="s">
        <v>3029</v>
      </c>
      <c r="F788" t="s">
        <v>3030</v>
      </c>
      <c r="H788">
        <v>47.235078299999998</v>
      </c>
      <c r="I788">
        <v>-84.014341999999999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41</v>
      </c>
      <c r="M788" t="s">
        <v>82</v>
      </c>
      <c r="N788">
        <v>787</v>
      </c>
      <c r="O788">
        <v>112</v>
      </c>
      <c r="P788">
        <v>40</v>
      </c>
      <c r="Q788">
        <v>2</v>
      </c>
      <c r="R788">
        <v>10</v>
      </c>
      <c r="S788">
        <v>5</v>
      </c>
      <c r="T788">
        <v>0.1</v>
      </c>
      <c r="U788">
        <v>100</v>
      </c>
      <c r="V788">
        <v>0.75</v>
      </c>
      <c r="W788">
        <v>0.5</v>
      </c>
      <c r="X788">
        <v>2</v>
      </c>
      <c r="Y788">
        <v>35.6</v>
      </c>
    </row>
    <row r="789" spans="1:25" hidden="1" x14ac:dyDescent="0.25">
      <c r="A789" t="s">
        <v>3031</v>
      </c>
      <c r="B789" t="s">
        <v>3032</v>
      </c>
      <c r="C789" s="1" t="str">
        <f t="shared" si="126"/>
        <v>21:0395</v>
      </c>
      <c r="D789" s="1" t="str">
        <f t="shared" si="130"/>
        <v>21:0132</v>
      </c>
      <c r="E789" t="s">
        <v>3033</v>
      </c>
      <c r="F789" t="s">
        <v>3034</v>
      </c>
      <c r="H789">
        <v>47.225798300000001</v>
      </c>
      <c r="I789">
        <v>-84.031931099999994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41</v>
      </c>
      <c r="M789" t="s">
        <v>87</v>
      </c>
      <c r="N789">
        <v>788</v>
      </c>
      <c r="O789">
        <v>130</v>
      </c>
      <c r="P789">
        <v>38</v>
      </c>
      <c r="Q789">
        <v>11</v>
      </c>
      <c r="R789">
        <v>8</v>
      </c>
      <c r="S789">
        <v>4</v>
      </c>
      <c r="T789">
        <v>0.1</v>
      </c>
      <c r="U789">
        <v>40</v>
      </c>
      <c r="V789">
        <v>0.4</v>
      </c>
      <c r="W789">
        <v>0.5</v>
      </c>
      <c r="X789">
        <v>1</v>
      </c>
      <c r="Y789">
        <v>53</v>
      </c>
    </row>
    <row r="790" spans="1:25" hidden="1" x14ac:dyDescent="0.25">
      <c r="A790" t="s">
        <v>3035</v>
      </c>
      <c r="B790" t="s">
        <v>3036</v>
      </c>
      <c r="C790" s="1" t="str">
        <f t="shared" si="126"/>
        <v>21:0395</v>
      </c>
      <c r="D790" s="1" t="str">
        <f t="shared" si="130"/>
        <v>21:0132</v>
      </c>
      <c r="E790" t="s">
        <v>3037</v>
      </c>
      <c r="F790" t="s">
        <v>3038</v>
      </c>
      <c r="H790">
        <v>47.192853100000001</v>
      </c>
      <c r="I790">
        <v>-84.013650200000001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41</v>
      </c>
      <c r="M790" t="s">
        <v>92</v>
      </c>
      <c r="N790">
        <v>789</v>
      </c>
      <c r="O790">
        <v>158</v>
      </c>
      <c r="P790">
        <v>36</v>
      </c>
      <c r="Q790">
        <v>6</v>
      </c>
      <c r="R790">
        <v>9</v>
      </c>
      <c r="S790">
        <v>8</v>
      </c>
      <c r="T790">
        <v>0.1</v>
      </c>
      <c r="U790">
        <v>415</v>
      </c>
      <c r="V790">
        <v>1.2</v>
      </c>
      <c r="W790">
        <v>0.5</v>
      </c>
      <c r="X790">
        <v>2</v>
      </c>
      <c r="Y790">
        <v>38.4</v>
      </c>
    </row>
    <row r="791" spans="1:25" hidden="1" x14ac:dyDescent="0.25">
      <c r="A791" t="s">
        <v>3039</v>
      </c>
      <c r="B791" t="s">
        <v>3040</v>
      </c>
      <c r="C791" s="1" t="str">
        <f t="shared" si="126"/>
        <v>21:0395</v>
      </c>
      <c r="D791" s="1" t="str">
        <f t="shared" si="130"/>
        <v>21:0132</v>
      </c>
      <c r="E791" t="s">
        <v>3041</v>
      </c>
      <c r="F791" t="s">
        <v>3042</v>
      </c>
      <c r="H791">
        <v>47.177190799999998</v>
      </c>
      <c r="I791">
        <v>-84.036028900000005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41</v>
      </c>
      <c r="M791" t="s">
        <v>97</v>
      </c>
      <c r="N791">
        <v>790</v>
      </c>
      <c r="O791">
        <v>210</v>
      </c>
      <c r="P791">
        <v>48</v>
      </c>
      <c r="Q791">
        <v>4</v>
      </c>
      <c r="R791">
        <v>17</v>
      </c>
      <c r="S791">
        <v>6</v>
      </c>
      <c r="T791">
        <v>0.1</v>
      </c>
      <c r="U791">
        <v>55</v>
      </c>
      <c r="V791">
        <v>0.4</v>
      </c>
      <c r="W791">
        <v>0.5</v>
      </c>
      <c r="X791">
        <v>3</v>
      </c>
      <c r="Y791">
        <v>68.8</v>
      </c>
    </row>
    <row r="792" spans="1:25" hidden="1" x14ac:dyDescent="0.25">
      <c r="A792" t="s">
        <v>3043</v>
      </c>
      <c r="B792" t="s">
        <v>3044</v>
      </c>
      <c r="C792" s="1" t="str">
        <f t="shared" si="126"/>
        <v>21:0395</v>
      </c>
      <c r="D792" s="1" t="str">
        <f t="shared" si="130"/>
        <v>21:0132</v>
      </c>
      <c r="E792" t="s">
        <v>3045</v>
      </c>
      <c r="F792" t="s">
        <v>3046</v>
      </c>
      <c r="H792">
        <v>47.1564184</v>
      </c>
      <c r="I792">
        <v>-84.033530799999994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41</v>
      </c>
      <c r="M792" t="s">
        <v>107</v>
      </c>
      <c r="N792">
        <v>791</v>
      </c>
      <c r="O792">
        <v>146</v>
      </c>
      <c r="P792">
        <v>60</v>
      </c>
      <c r="Q792">
        <v>5</v>
      </c>
      <c r="R792">
        <v>16</v>
      </c>
      <c r="S792">
        <v>7</v>
      </c>
      <c r="T792">
        <v>0.1</v>
      </c>
      <c r="U792">
        <v>45</v>
      </c>
      <c r="V792">
        <v>0.35</v>
      </c>
      <c r="W792">
        <v>0.5</v>
      </c>
      <c r="X792">
        <v>1</v>
      </c>
      <c r="Y792">
        <v>61.2</v>
      </c>
    </row>
    <row r="793" spans="1:25" hidden="1" x14ac:dyDescent="0.25">
      <c r="A793" t="s">
        <v>3047</v>
      </c>
      <c r="B793" t="s">
        <v>3048</v>
      </c>
      <c r="C793" s="1" t="str">
        <f t="shared" si="126"/>
        <v>21:0395</v>
      </c>
      <c r="D793" s="1" t="str">
        <f t="shared" si="130"/>
        <v>21:0132</v>
      </c>
      <c r="E793" t="s">
        <v>3049</v>
      </c>
      <c r="F793" t="s">
        <v>3050</v>
      </c>
      <c r="H793">
        <v>47.152965399999999</v>
      </c>
      <c r="I793">
        <v>-84.012879600000005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41</v>
      </c>
      <c r="M793" t="s">
        <v>112</v>
      </c>
      <c r="N793">
        <v>792</v>
      </c>
      <c r="O793">
        <v>98</v>
      </c>
      <c r="P793">
        <v>40</v>
      </c>
      <c r="Q793">
        <v>5</v>
      </c>
      <c r="R793">
        <v>11</v>
      </c>
      <c r="S793">
        <v>6</v>
      </c>
      <c r="T793">
        <v>0.1</v>
      </c>
      <c r="U793">
        <v>190</v>
      </c>
      <c r="V793">
        <v>0.75</v>
      </c>
      <c r="W793">
        <v>0.5</v>
      </c>
      <c r="X793">
        <v>2</v>
      </c>
      <c r="Y793">
        <v>34.6</v>
      </c>
    </row>
    <row r="794" spans="1:25" hidden="1" x14ac:dyDescent="0.25">
      <c r="A794" t="s">
        <v>3051</v>
      </c>
      <c r="B794" t="s">
        <v>3052</v>
      </c>
      <c r="C794" s="1" t="str">
        <f t="shared" si="126"/>
        <v>21:0395</v>
      </c>
      <c r="D794" s="1" t="str">
        <f t="shared" si="130"/>
        <v>21:0132</v>
      </c>
      <c r="E794" t="s">
        <v>3053</v>
      </c>
      <c r="F794" t="s">
        <v>3054</v>
      </c>
      <c r="H794">
        <v>47.142163099999998</v>
      </c>
      <c r="I794">
        <v>-84.020014000000003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41</v>
      </c>
      <c r="M794" t="s">
        <v>117</v>
      </c>
      <c r="N794">
        <v>793</v>
      </c>
      <c r="O794">
        <v>174</v>
      </c>
      <c r="P794">
        <v>38</v>
      </c>
      <c r="Q794">
        <v>4</v>
      </c>
      <c r="R794">
        <v>15</v>
      </c>
      <c r="S794">
        <v>3</v>
      </c>
      <c r="T794">
        <v>0.1</v>
      </c>
      <c r="U794">
        <v>60</v>
      </c>
      <c r="V794">
        <v>0.75</v>
      </c>
      <c r="W794">
        <v>0.5</v>
      </c>
      <c r="X794">
        <v>2</v>
      </c>
      <c r="Y794">
        <v>79.2</v>
      </c>
    </row>
    <row r="795" spans="1:25" hidden="1" x14ac:dyDescent="0.25">
      <c r="A795" t="s">
        <v>3055</v>
      </c>
      <c r="B795" t="s">
        <v>3056</v>
      </c>
      <c r="C795" s="1" t="str">
        <f t="shared" si="126"/>
        <v>21:0395</v>
      </c>
      <c r="D795" s="1" t="str">
        <f t="shared" si="130"/>
        <v>21:0132</v>
      </c>
      <c r="E795" t="s">
        <v>3057</v>
      </c>
      <c r="F795" t="s">
        <v>3058</v>
      </c>
      <c r="H795">
        <v>47.126057600000003</v>
      </c>
      <c r="I795">
        <v>-84.024303000000003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41</v>
      </c>
      <c r="M795" t="s">
        <v>122</v>
      </c>
      <c r="N795">
        <v>794</v>
      </c>
      <c r="O795">
        <v>146</v>
      </c>
      <c r="P795">
        <v>52</v>
      </c>
      <c r="Q795">
        <v>6</v>
      </c>
      <c r="R795">
        <v>11</v>
      </c>
      <c r="S795">
        <v>7</v>
      </c>
      <c r="T795">
        <v>0.1</v>
      </c>
      <c r="U795">
        <v>345</v>
      </c>
      <c r="V795">
        <v>1</v>
      </c>
      <c r="W795">
        <v>1</v>
      </c>
      <c r="X795">
        <v>2</v>
      </c>
      <c r="Y795">
        <v>50.2</v>
      </c>
    </row>
    <row r="796" spans="1:25" hidden="1" x14ac:dyDescent="0.25">
      <c r="A796" t="s">
        <v>3059</v>
      </c>
      <c r="B796" t="s">
        <v>3060</v>
      </c>
      <c r="C796" s="1" t="str">
        <f t="shared" si="126"/>
        <v>21:0395</v>
      </c>
      <c r="D796" s="1" t="str">
        <f t="shared" si="130"/>
        <v>21:0132</v>
      </c>
      <c r="E796" t="s">
        <v>3061</v>
      </c>
      <c r="F796" t="s">
        <v>3062</v>
      </c>
      <c r="H796">
        <v>47.073323100000003</v>
      </c>
      <c r="I796">
        <v>-84.047685700000002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42</v>
      </c>
      <c r="M796" t="s">
        <v>29</v>
      </c>
      <c r="N796">
        <v>795</v>
      </c>
      <c r="O796">
        <v>76</v>
      </c>
      <c r="P796">
        <v>48</v>
      </c>
      <c r="Q796">
        <v>7</v>
      </c>
      <c r="R796">
        <v>12</v>
      </c>
      <c r="S796">
        <v>6</v>
      </c>
      <c r="T796">
        <v>0.1</v>
      </c>
      <c r="U796">
        <v>160</v>
      </c>
      <c r="V796">
        <v>1</v>
      </c>
      <c r="W796">
        <v>0.5</v>
      </c>
      <c r="X796">
        <v>2</v>
      </c>
      <c r="Y796">
        <v>25.8</v>
      </c>
    </row>
    <row r="797" spans="1:25" hidden="1" x14ac:dyDescent="0.25">
      <c r="A797" t="s">
        <v>3063</v>
      </c>
      <c r="B797" t="s">
        <v>3064</v>
      </c>
      <c r="C797" s="1" t="str">
        <f t="shared" si="126"/>
        <v>21:0395</v>
      </c>
      <c r="D797" s="1" t="str">
        <f t="shared" si="130"/>
        <v>21:0132</v>
      </c>
      <c r="E797" t="s">
        <v>3065</v>
      </c>
      <c r="F797" t="s">
        <v>3066</v>
      </c>
      <c r="H797">
        <v>47.1050404</v>
      </c>
      <c r="I797">
        <v>-84.021060000000006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42</v>
      </c>
      <c r="M797" t="s">
        <v>34</v>
      </c>
      <c r="N797">
        <v>796</v>
      </c>
      <c r="O797">
        <v>142</v>
      </c>
      <c r="P797">
        <v>46</v>
      </c>
      <c r="Q797">
        <v>7</v>
      </c>
      <c r="R797">
        <v>15</v>
      </c>
      <c r="S797">
        <v>8</v>
      </c>
      <c r="T797">
        <v>0.1</v>
      </c>
      <c r="U797">
        <v>210</v>
      </c>
      <c r="V797">
        <v>1.05</v>
      </c>
      <c r="W797">
        <v>0.5</v>
      </c>
      <c r="X797">
        <v>1</v>
      </c>
      <c r="Y797">
        <v>49.4</v>
      </c>
    </row>
    <row r="798" spans="1:25" hidden="1" x14ac:dyDescent="0.25">
      <c r="A798" t="s">
        <v>3067</v>
      </c>
      <c r="B798" t="s">
        <v>3068</v>
      </c>
      <c r="C798" s="1" t="str">
        <f t="shared" si="126"/>
        <v>21:0395</v>
      </c>
      <c r="D798" s="1" t="str">
        <f t="shared" si="130"/>
        <v>21:0132</v>
      </c>
      <c r="E798" t="s">
        <v>3069</v>
      </c>
      <c r="F798" t="s">
        <v>3070</v>
      </c>
      <c r="H798">
        <v>47.059219300000002</v>
      </c>
      <c r="I798">
        <v>-84.020889299999993</v>
      </c>
      <c r="J798" s="1" t="str">
        <f t="shared" si="131"/>
        <v>NGR lake sediment grab sample</v>
      </c>
      <c r="K798" s="1" t="str">
        <f t="shared" si="132"/>
        <v>&lt;177 micron (NGR)</v>
      </c>
      <c r="L798">
        <v>42</v>
      </c>
      <c r="M798" t="s">
        <v>39</v>
      </c>
      <c r="N798">
        <v>797</v>
      </c>
      <c r="O798">
        <v>128</v>
      </c>
      <c r="P798">
        <v>58</v>
      </c>
      <c r="Q798">
        <v>8</v>
      </c>
      <c r="R798">
        <v>16</v>
      </c>
      <c r="S798">
        <v>10</v>
      </c>
      <c r="T798">
        <v>0.1</v>
      </c>
      <c r="U798">
        <v>320</v>
      </c>
      <c r="V798">
        <v>1.4</v>
      </c>
      <c r="W798">
        <v>4</v>
      </c>
      <c r="X798">
        <v>2</v>
      </c>
      <c r="Y798">
        <v>12.6</v>
      </c>
    </row>
    <row r="799" spans="1:25" hidden="1" x14ac:dyDescent="0.25">
      <c r="A799" t="s">
        <v>3071</v>
      </c>
      <c r="B799" t="s">
        <v>3072</v>
      </c>
      <c r="C799" s="1" t="str">
        <f t="shared" si="126"/>
        <v>21:0395</v>
      </c>
      <c r="D799" s="1" t="str">
        <f t="shared" si="130"/>
        <v>21:0132</v>
      </c>
      <c r="E799" t="s">
        <v>3073</v>
      </c>
      <c r="F799" t="s">
        <v>3074</v>
      </c>
      <c r="H799">
        <v>47.063889600000003</v>
      </c>
      <c r="I799">
        <v>-84.054594399999999</v>
      </c>
      <c r="J799" s="1" t="str">
        <f t="shared" si="131"/>
        <v>NGR lake sediment grab sample</v>
      </c>
      <c r="K799" s="1" t="str">
        <f t="shared" si="132"/>
        <v>&lt;177 micron (NGR)</v>
      </c>
      <c r="L799">
        <v>42</v>
      </c>
      <c r="M799" t="s">
        <v>49</v>
      </c>
      <c r="N799">
        <v>798</v>
      </c>
      <c r="O799">
        <v>76</v>
      </c>
      <c r="P799">
        <v>28</v>
      </c>
      <c r="Q799">
        <v>7</v>
      </c>
      <c r="R799">
        <v>11</v>
      </c>
      <c r="S799">
        <v>6</v>
      </c>
      <c r="T799">
        <v>0.1</v>
      </c>
      <c r="U799">
        <v>125</v>
      </c>
      <c r="V799">
        <v>0.85</v>
      </c>
      <c r="W799">
        <v>0.5</v>
      </c>
      <c r="X799">
        <v>2</v>
      </c>
      <c r="Y799">
        <v>26.8</v>
      </c>
    </row>
    <row r="800" spans="1:25" hidden="1" x14ac:dyDescent="0.25">
      <c r="A800" t="s">
        <v>3075</v>
      </c>
      <c r="B800" t="s">
        <v>3076</v>
      </c>
      <c r="C800" s="1" t="str">
        <f t="shared" si="126"/>
        <v>21:0395</v>
      </c>
      <c r="D800" s="1" t="str">
        <f t="shared" si="130"/>
        <v>21:0132</v>
      </c>
      <c r="E800" t="s">
        <v>3061</v>
      </c>
      <c r="F800" t="s">
        <v>3077</v>
      </c>
      <c r="H800">
        <v>47.073323100000003</v>
      </c>
      <c r="I800">
        <v>-84.047685700000002</v>
      </c>
      <c r="J800" s="1" t="str">
        <f t="shared" si="131"/>
        <v>NGR lake sediment grab sample</v>
      </c>
      <c r="K800" s="1" t="str">
        <f t="shared" si="132"/>
        <v>&lt;177 micron (NGR)</v>
      </c>
      <c r="L800">
        <v>42</v>
      </c>
      <c r="M800" t="s">
        <v>57</v>
      </c>
      <c r="N800">
        <v>799</v>
      </c>
      <c r="O800">
        <v>82</v>
      </c>
      <c r="P800">
        <v>50</v>
      </c>
      <c r="Q800">
        <v>7</v>
      </c>
      <c r="R800">
        <v>12</v>
      </c>
      <c r="S800">
        <v>7</v>
      </c>
      <c r="T800">
        <v>0.1</v>
      </c>
      <c r="U800">
        <v>170</v>
      </c>
      <c r="V800">
        <v>1</v>
      </c>
      <c r="W800">
        <v>0.5</v>
      </c>
      <c r="X800">
        <v>1</v>
      </c>
      <c r="Y800">
        <v>27.2</v>
      </c>
    </row>
    <row r="801" spans="1:25" hidden="1" x14ac:dyDescent="0.25">
      <c r="A801" t="s">
        <v>3078</v>
      </c>
      <c r="B801" t="s">
        <v>3079</v>
      </c>
      <c r="C801" s="1" t="str">
        <f t="shared" si="126"/>
        <v>21:0395</v>
      </c>
      <c r="D801" s="1" t="str">
        <f t="shared" si="130"/>
        <v>21:0132</v>
      </c>
      <c r="E801" t="s">
        <v>3061</v>
      </c>
      <c r="F801" t="s">
        <v>3080</v>
      </c>
      <c r="H801">
        <v>47.073323100000003</v>
      </c>
      <c r="I801">
        <v>-84.047685700000002</v>
      </c>
      <c r="J801" s="1" t="str">
        <f t="shared" si="131"/>
        <v>NGR lake sediment grab sample</v>
      </c>
      <c r="K801" s="1" t="str">
        <f t="shared" si="132"/>
        <v>&lt;177 micron (NGR)</v>
      </c>
      <c r="L801">
        <v>42</v>
      </c>
      <c r="M801" t="s">
        <v>53</v>
      </c>
      <c r="N801">
        <v>800</v>
      </c>
      <c r="O801">
        <v>80</v>
      </c>
      <c r="P801">
        <v>54</v>
      </c>
      <c r="Q801">
        <v>9</v>
      </c>
      <c r="R801">
        <v>12</v>
      </c>
      <c r="S801">
        <v>6</v>
      </c>
      <c r="T801">
        <v>0.1</v>
      </c>
      <c r="U801">
        <v>165</v>
      </c>
      <c r="V801">
        <v>0.95</v>
      </c>
      <c r="W801">
        <v>0.5</v>
      </c>
      <c r="X801">
        <v>2</v>
      </c>
      <c r="Y801">
        <v>29.8</v>
      </c>
    </row>
    <row r="802" spans="1:25" hidden="1" x14ac:dyDescent="0.25">
      <c r="A802" t="s">
        <v>3081</v>
      </c>
      <c r="B802" t="s">
        <v>3082</v>
      </c>
      <c r="C802" s="1" t="str">
        <f t="shared" si="126"/>
        <v>21:0395</v>
      </c>
      <c r="D802" s="1" t="str">
        <f t="shared" si="130"/>
        <v>21:0132</v>
      </c>
      <c r="E802" t="s">
        <v>3083</v>
      </c>
      <c r="F802" t="s">
        <v>3084</v>
      </c>
      <c r="H802">
        <v>47.084462600000002</v>
      </c>
      <c r="I802">
        <v>-84.051101399999993</v>
      </c>
      <c r="J802" s="1" t="str">
        <f t="shared" si="131"/>
        <v>NGR lake sediment grab sample</v>
      </c>
      <c r="K802" s="1" t="str">
        <f t="shared" si="132"/>
        <v>&lt;177 micron (NGR)</v>
      </c>
      <c r="L802">
        <v>42</v>
      </c>
      <c r="M802" t="s">
        <v>44</v>
      </c>
      <c r="N802">
        <v>801</v>
      </c>
      <c r="O802">
        <v>78</v>
      </c>
      <c r="P802">
        <v>34</v>
      </c>
      <c r="Q802">
        <v>12</v>
      </c>
      <c r="R802">
        <v>12</v>
      </c>
      <c r="S802">
        <v>4</v>
      </c>
      <c r="T802">
        <v>0.1</v>
      </c>
      <c r="U802">
        <v>65</v>
      </c>
      <c r="V802">
        <v>0.8</v>
      </c>
      <c r="W802">
        <v>0.5</v>
      </c>
      <c r="X802">
        <v>1</v>
      </c>
      <c r="Y802">
        <v>39</v>
      </c>
    </row>
    <row r="803" spans="1:25" hidden="1" x14ac:dyDescent="0.25">
      <c r="A803" t="s">
        <v>3085</v>
      </c>
      <c r="B803" t="s">
        <v>3086</v>
      </c>
      <c r="C803" s="1" t="str">
        <f t="shared" si="126"/>
        <v>21:0395</v>
      </c>
      <c r="D803" s="1" t="str">
        <f t="shared" si="130"/>
        <v>21:0132</v>
      </c>
      <c r="E803" t="s">
        <v>3087</v>
      </c>
      <c r="F803" t="s">
        <v>3088</v>
      </c>
      <c r="H803">
        <v>47.138638999999998</v>
      </c>
      <c r="I803">
        <v>-84.091877400000001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42</v>
      </c>
      <c r="M803" t="s">
        <v>62</v>
      </c>
      <c r="N803">
        <v>802</v>
      </c>
      <c r="O803">
        <v>196</v>
      </c>
      <c r="P803">
        <v>58</v>
      </c>
      <c r="Q803">
        <v>4</v>
      </c>
      <c r="R803">
        <v>39</v>
      </c>
      <c r="S803">
        <v>14</v>
      </c>
      <c r="T803">
        <v>0.1</v>
      </c>
      <c r="U803">
        <v>80</v>
      </c>
      <c r="V803">
        <v>0.7</v>
      </c>
      <c r="W803">
        <v>2</v>
      </c>
      <c r="X803">
        <v>2</v>
      </c>
      <c r="Y803">
        <v>61</v>
      </c>
    </row>
    <row r="804" spans="1:25" hidden="1" x14ac:dyDescent="0.25">
      <c r="A804" t="s">
        <v>3089</v>
      </c>
      <c r="B804" t="s">
        <v>3090</v>
      </c>
      <c r="C804" s="1" t="str">
        <f t="shared" si="126"/>
        <v>21:0395</v>
      </c>
      <c r="D804" s="1" t="str">
        <f t="shared" si="130"/>
        <v>21:0132</v>
      </c>
      <c r="E804" t="s">
        <v>3091</v>
      </c>
      <c r="F804" t="s">
        <v>3092</v>
      </c>
      <c r="H804">
        <v>47.161906899999998</v>
      </c>
      <c r="I804">
        <v>-84.105542700000001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42</v>
      </c>
      <c r="M804" t="s">
        <v>67</v>
      </c>
      <c r="N804">
        <v>803</v>
      </c>
      <c r="O804">
        <v>128</v>
      </c>
      <c r="P804">
        <v>34</v>
      </c>
      <c r="Q804">
        <v>6</v>
      </c>
      <c r="R804">
        <v>13</v>
      </c>
      <c r="S804">
        <v>9</v>
      </c>
      <c r="T804">
        <v>0.1</v>
      </c>
      <c r="U804">
        <v>190</v>
      </c>
      <c r="V804">
        <v>0.85</v>
      </c>
      <c r="W804">
        <v>0.5</v>
      </c>
      <c r="X804">
        <v>3</v>
      </c>
      <c r="Y804">
        <v>45.6</v>
      </c>
    </row>
    <row r="805" spans="1:25" hidden="1" x14ac:dyDescent="0.25">
      <c r="A805" t="s">
        <v>3093</v>
      </c>
      <c r="B805" t="s">
        <v>3094</v>
      </c>
      <c r="C805" s="1" t="str">
        <f t="shared" si="126"/>
        <v>21:0395</v>
      </c>
      <c r="D805" s="1" t="str">
        <f t="shared" si="130"/>
        <v>21:0132</v>
      </c>
      <c r="E805" t="s">
        <v>3095</v>
      </c>
      <c r="F805" t="s">
        <v>3096</v>
      </c>
      <c r="H805">
        <v>47.186374999999998</v>
      </c>
      <c r="I805">
        <v>-84.118692600000003</v>
      </c>
      <c r="J805" s="1" t="str">
        <f t="shared" si="131"/>
        <v>NGR lake sediment grab sample</v>
      </c>
      <c r="K805" s="1" t="str">
        <f t="shared" si="132"/>
        <v>&lt;177 micron (NGR)</v>
      </c>
      <c r="L805">
        <v>42</v>
      </c>
      <c r="M805" t="s">
        <v>72</v>
      </c>
      <c r="N805">
        <v>804</v>
      </c>
      <c r="O805">
        <v>126</v>
      </c>
      <c r="P805">
        <v>18</v>
      </c>
      <c r="Q805">
        <v>13</v>
      </c>
      <c r="R805">
        <v>10</v>
      </c>
      <c r="S805">
        <v>10</v>
      </c>
      <c r="T805">
        <v>0.1</v>
      </c>
      <c r="U805">
        <v>155</v>
      </c>
      <c r="V805">
        <v>1.05</v>
      </c>
      <c r="W805">
        <v>1</v>
      </c>
      <c r="X805">
        <v>1</v>
      </c>
      <c r="Y805">
        <v>17.600000000000001</v>
      </c>
    </row>
    <row r="806" spans="1:25" hidden="1" x14ac:dyDescent="0.25">
      <c r="A806" t="s">
        <v>3097</v>
      </c>
      <c r="B806" t="s">
        <v>3098</v>
      </c>
      <c r="C806" s="1" t="str">
        <f t="shared" si="126"/>
        <v>21:0395</v>
      </c>
      <c r="D806" s="1" t="str">
        <f t="shared" si="130"/>
        <v>21:0132</v>
      </c>
      <c r="E806" t="s">
        <v>3099</v>
      </c>
      <c r="F806" t="s">
        <v>3100</v>
      </c>
      <c r="H806">
        <v>47.1905237</v>
      </c>
      <c r="I806">
        <v>-84.100870499999999</v>
      </c>
      <c r="J806" s="1" t="str">
        <f t="shared" si="131"/>
        <v>NGR lake sediment grab sample</v>
      </c>
      <c r="K806" s="1" t="str">
        <f t="shared" si="132"/>
        <v>&lt;177 micron (NGR)</v>
      </c>
      <c r="L806">
        <v>42</v>
      </c>
      <c r="M806" t="s">
        <v>77</v>
      </c>
      <c r="N806">
        <v>805</v>
      </c>
      <c r="O806">
        <v>96</v>
      </c>
      <c r="P806">
        <v>32</v>
      </c>
      <c r="Q806">
        <v>5</v>
      </c>
      <c r="R806">
        <v>12</v>
      </c>
      <c r="S806">
        <v>6</v>
      </c>
      <c r="T806">
        <v>0.1</v>
      </c>
      <c r="U806">
        <v>130</v>
      </c>
      <c r="V806">
        <v>0.6</v>
      </c>
      <c r="W806">
        <v>0.5</v>
      </c>
      <c r="X806">
        <v>2</v>
      </c>
      <c r="Y806">
        <v>56.2</v>
      </c>
    </row>
    <row r="807" spans="1:25" hidden="1" x14ac:dyDescent="0.25">
      <c r="A807" t="s">
        <v>3101</v>
      </c>
      <c r="B807" t="s">
        <v>3102</v>
      </c>
      <c r="C807" s="1" t="str">
        <f t="shared" si="126"/>
        <v>21:0395</v>
      </c>
      <c r="D807" s="1" t="str">
        <f t="shared" si="130"/>
        <v>21:0132</v>
      </c>
      <c r="E807" t="s">
        <v>3103</v>
      </c>
      <c r="F807" t="s">
        <v>3104</v>
      </c>
      <c r="H807">
        <v>47.173810799999998</v>
      </c>
      <c r="I807">
        <v>-84.139102500000007</v>
      </c>
      <c r="J807" s="1" t="str">
        <f t="shared" si="131"/>
        <v>NGR lake sediment grab sample</v>
      </c>
      <c r="K807" s="1" t="str">
        <f t="shared" si="132"/>
        <v>&lt;177 micron (NGR)</v>
      </c>
      <c r="L807">
        <v>42</v>
      </c>
      <c r="M807" t="s">
        <v>82</v>
      </c>
      <c r="N807">
        <v>806</v>
      </c>
      <c r="O807">
        <v>182</v>
      </c>
      <c r="P807">
        <v>40</v>
      </c>
      <c r="Q807">
        <v>8</v>
      </c>
      <c r="R807">
        <v>11</v>
      </c>
      <c r="S807">
        <v>63</v>
      </c>
      <c r="T807">
        <v>0.1</v>
      </c>
      <c r="U807">
        <v>2250</v>
      </c>
      <c r="V807">
        <v>5.4</v>
      </c>
      <c r="W807">
        <v>0.5</v>
      </c>
      <c r="X807">
        <v>3</v>
      </c>
      <c r="Y807">
        <v>52.2</v>
      </c>
    </row>
    <row r="808" spans="1:25" hidden="1" x14ac:dyDescent="0.25">
      <c r="A808" t="s">
        <v>3105</v>
      </c>
      <c r="B808" t="s">
        <v>3106</v>
      </c>
      <c r="C808" s="1" t="str">
        <f t="shared" si="126"/>
        <v>21:0395</v>
      </c>
      <c r="D808" s="1" t="str">
        <f t="shared" si="130"/>
        <v>21:0132</v>
      </c>
      <c r="E808" t="s">
        <v>3107</v>
      </c>
      <c r="F808" t="s">
        <v>3108</v>
      </c>
      <c r="H808">
        <v>47.1662052</v>
      </c>
      <c r="I808">
        <v>-84.197622999999993</v>
      </c>
      <c r="J808" s="1" t="str">
        <f t="shared" si="131"/>
        <v>NGR lake sediment grab sample</v>
      </c>
      <c r="K808" s="1" t="str">
        <f t="shared" si="132"/>
        <v>&lt;177 micron (NGR)</v>
      </c>
      <c r="L808">
        <v>42</v>
      </c>
      <c r="M808" t="s">
        <v>87</v>
      </c>
      <c r="N808">
        <v>807</v>
      </c>
      <c r="O808">
        <v>132</v>
      </c>
      <c r="P808">
        <v>40</v>
      </c>
      <c r="Q808">
        <v>13</v>
      </c>
      <c r="R808">
        <v>13</v>
      </c>
      <c r="S808">
        <v>14</v>
      </c>
      <c r="T808">
        <v>0.1</v>
      </c>
      <c r="U808">
        <v>210</v>
      </c>
      <c r="V808">
        <v>1.45</v>
      </c>
      <c r="W808">
        <v>2</v>
      </c>
      <c r="X808">
        <v>2</v>
      </c>
      <c r="Y808">
        <v>36.4</v>
      </c>
    </row>
    <row r="809" spans="1:25" hidden="1" x14ac:dyDescent="0.25">
      <c r="A809" t="s">
        <v>3109</v>
      </c>
      <c r="B809" t="s">
        <v>3110</v>
      </c>
      <c r="C809" s="1" t="str">
        <f t="shared" si="126"/>
        <v>21:0395</v>
      </c>
      <c r="D809" s="1" t="str">
        <f t="shared" si="130"/>
        <v>21:0132</v>
      </c>
      <c r="E809" t="s">
        <v>3111</v>
      </c>
      <c r="F809" t="s">
        <v>3112</v>
      </c>
      <c r="H809">
        <v>47.189428399999997</v>
      </c>
      <c r="I809">
        <v>-84.191581600000006</v>
      </c>
      <c r="J809" s="1" t="str">
        <f t="shared" si="131"/>
        <v>NGR lake sediment grab sample</v>
      </c>
      <c r="K809" s="1" t="str">
        <f t="shared" si="132"/>
        <v>&lt;177 micron (NGR)</v>
      </c>
      <c r="L809">
        <v>42</v>
      </c>
      <c r="M809" t="s">
        <v>92</v>
      </c>
      <c r="N809">
        <v>808</v>
      </c>
      <c r="O809">
        <v>84</v>
      </c>
      <c r="P809">
        <v>38</v>
      </c>
      <c r="Q809">
        <v>5</v>
      </c>
      <c r="R809">
        <v>15</v>
      </c>
      <c r="S809">
        <v>8</v>
      </c>
      <c r="T809">
        <v>0.1</v>
      </c>
      <c r="U809">
        <v>60</v>
      </c>
      <c r="V809">
        <v>0.35</v>
      </c>
      <c r="W809">
        <v>0.5</v>
      </c>
      <c r="X809">
        <v>3</v>
      </c>
      <c r="Y809">
        <v>33</v>
      </c>
    </row>
    <row r="810" spans="1:25" hidden="1" x14ac:dyDescent="0.25">
      <c r="A810" t="s">
        <v>3113</v>
      </c>
      <c r="B810" t="s">
        <v>3114</v>
      </c>
      <c r="C810" s="1" t="str">
        <f t="shared" si="126"/>
        <v>21:0395</v>
      </c>
      <c r="D810" s="1" t="str">
        <f>HYPERLINK("http://geochem.nrcan.gc.ca/cdogs/content/svy/svy_e.htm", "")</f>
        <v/>
      </c>
      <c r="G810" s="1" t="str">
        <f>HYPERLINK("http://geochem.nrcan.gc.ca/cdogs/content/cr_/cr_00035_e.htm", "35")</f>
        <v>35</v>
      </c>
      <c r="J810" t="s">
        <v>100</v>
      </c>
      <c r="K810" t="s">
        <v>101</v>
      </c>
      <c r="L810">
        <v>42</v>
      </c>
      <c r="M810" t="s">
        <v>102</v>
      </c>
      <c r="N810">
        <v>809</v>
      </c>
      <c r="O810">
        <v>122</v>
      </c>
      <c r="P810">
        <v>70</v>
      </c>
      <c r="Q810">
        <v>13</v>
      </c>
      <c r="R810">
        <v>36</v>
      </c>
      <c r="S810">
        <v>11</v>
      </c>
      <c r="T810">
        <v>0.1</v>
      </c>
      <c r="U810">
        <v>335</v>
      </c>
      <c r="V810">
        <v>2.8</v>
      </c>
      <c r="W810">
        <v>16</v>
      </c>
      <c r="X810">
        <v>3</v>
      </c>
      <c r="Y810">
        <v>11</v>
      </c>
    </row>
    <row r="811" spans="1:25" hidden="1" x14ac:dyDescent="0.25">
      <c r="A811" t="s">
        <v>3115</v>
      </c>
      <c r="B811" t="s">
        <v>3116</v>
      </c>
      <c r="C811" s="1" t="str">
        <f t="shared" si="126"/>
        <v>21:0395</v>
      </c>
      <c r="D811" s="1" t="str">
        <f>HYPERLINK("http://geochem.nrcan.gc.ca/cdogs/content/svy/svy210132_e.htm", "21:0132")</f>
        <v>21:0132</v>
      </c>
      <c r="E811" t="s">
        <v>3117</v>
      </c>
      <c r="F811" t="s">
        <v>3118</v>
      </c>
      <c r="H811">
        <v>47.193584799999996</v>
      </c>
      <c r="I811">
        <v>-84.242242700000006</v>
      </c>
      <c r="J811" s="1" t="str">
        <f t="shared" ref="J811:J821" si="133">HYPERLINK("http://geochem.nrcan.gc.ca/cdogs/content/kwd/kwd020027_e.htm", "NGR lake sediment grab sample")</f>
        <v>NGR lake sediment grab sample</v>
      </c>
      <c r="K811" s="1" t="str">
        <f t="shared" ref="K811:K821" si="134">HYPERLINK("http://geochem.nrcan.gc.ca/cdogs/content/kwd/kwd080006_e.htm", "&lt;177 micron (NGR)")</f>
        <v>&lt;177 micron (NGR)</v>
      </c>
      <c r="L811">
        <v>42</v>
      </c>
      <c r="M811" t="s">
        <v>97</v>
      </c>
      <c r="N811">
        <v>810</v>
      </c>
      <c r="O811">
        <v>88</v>
      </c>
      <c r="P811">
        <v>34</v>
      </c>
      <c r="Q811">
        <v>18</v>
      </c>
      <c r="R811">
        <v>22</v>
      </c>
      <c r="S811">
        <v>6</v>
      </c>
      <c r="T811">
        <v>0.1</v>
      </c>
      <c r="U811">
        <v>30</v>
      </c>
      <c r="V811">
        <v>0.3</v>
      </c>
      <c r="W811">
        <v>0.5</v>
      </c>
      <c r="X811">
        <v>2</v>
      </c>
      <c r="Y811">
        <v>52.6</v>
      </c>
    </row>
    <row r="812" spans="1:25" hidden="1" x14ac:dyDescent="0.25">
      <c r="A812" t="s">
        <v>3119</v>
      </c>
      <c r="B812" t="s">
        <v>3120</v>
      </c>
      <c r="C812" s="1" t="str">
        <f t="shared" si="126"/>
        <v>21:0395</v>
      </c>
      <c r="D812" s="1" t="str">
        <f>HYPERLINK("http://geochem.nrcan.gc.ca/cdogs/content/svy/svy210132_e.htm", "21:0132")</f>
        <v>21:0132</v>
      </c>
      <c r="E812" t="s">
        <v>3121</v>
      </c>
      <c r="F812" t="s">
        <v>3122</v>
      </c>
      <c r="H812">
        <v>47.197223999999999</v>
      </c>
      <c r="I812">
        <v>-84.267535499999994</v>
      </c>
      <c r="J812" s="1" t="str">
        <f t="shared" si="133"/>
        <v>NGR lake sediment grab sample</v>
      </c>
      <c r="K812" s="1" t="str">
        <f t="shared" si="134"/>
        <v>&lt;177 micron (NGR)</v>
      </c>
      <c r="L812">
        <v>42</v>
      </c>
      <c r="M812" t="s">
        <v>107</v>
      </c>
      <c r="N812">
        <v>811</v>
      </c>
      <c r="O812">
        <v>162</v>
      </c>
      <c r="P812">
        <v>48</v>
      </c>
      <c r="Q812">
        <v>9</v>
      </c>
      <c r="R812">
        <v>28</v>
      </c>
      <c r="S812">
        <v>14</v>
      </c>
      <c r="T812">
        <v>0.1</v>
      </c>
      <c r="U812">
        <v>105</v>
      </c>
      <c r="V812">
        <v>2.35</v>
      </c>
      <c r="W812">
        <v>0.5</v>
      </c>
      <c r="X812">
        <v>2</v>
      </c>
      <c r="Y812">
        <v>42.2</v>
      </c>
    </row>
    <row r="813" spans="1:25" x14ac:dyDescent="0.25">
      <c r="A813" t="s">
        <v>3123</v>
      </c>
      <c r="B813" t="s">
        <v>3124</v>
      </c>
      <c r="C813" s="1" t="str">
        <f t="shared" ref="C813:C876" si="135">HYPERLINK("http://geochem.nrcan.gc.ca/cdogs/content/bdl/bdl210398_e.htm", "21:0398")</f>
        <v>21:0398</v>
      </c>
      <c r="D813" s="1" t="str">
        <f t="shared" ref="D813:D821" si="136">HYPERLINK("http://geochem.nrcan.gc.ca/cdogs/content/svy/svy210133_e.htm", "21:0133")</f>
        <v>21:0133</v>
      </c>
      <c r="E813" t="s">
        <v>3125</v>
      </c>
      <c r="F813" t="s">
        <v>3126</v>
      </c>
      <c r="H813">
        <v>48.2142439</v>
      </c>
      <c r="I813">
        <v>-84.765566300000003</v>
      </c>
      <c r="J813" s="1" t="str">
        <f t="shared" si="133"/>
        <v>NGR lake sediment grab sample</v>
      </c>
      <c r="K813" s="1" t="str">
        <f t="shared" si="134"/>
        <v>&lt;177 micron (NGR)</v>
      </c>
      <c r="L813">
        <v>1</v>
      </c>
      <c r="M813" t="s">
        <v>29</v>
      </c>
      <c r="N813">
        <v>1</v>
      </c>
      <c r="O813">
        <v>114</v>
      </c>
      <c r="P813">
        <v>100</v>
      </c>
      <c r="Q813">
        <v>4</v>
      </c>
      <c r="R813">
        <v>58</v>
      </c>
      <c r="S813">
        <v>14</v>
      </c>
      <c r="T813">
        <v>0.1</v>
      </c>
      <c r="U813">
        <v>165</v>
      </c>
      <c r="V813">
        <v>1.2</v>
      </c>
      <c r="W813">
        <v>0.5</v>
      </c>
      <c r="X813">
        <v>2</v>
      </c>
      <c r="Y813">
        <v>47.6</v>
      </c>
    </row>
    <row r="814" spans="1:25" x14ac:dyDescent="0.25">
      <c r="A814" t="s">
        <v>3127</v>
      </c>
      <c r="B814" t="s">
        <v>3128</v>
      </c>
      <c r="C814" s="1" t="str">
        <f t="shared" si="135"/>
        <v>21:0398</v>
      </c>
      <c r="D814" s="1" t="str">
        <f t="shared" si="136"/>
        <v>21:0133</v>
      </c>
      <c r="E814" t="s">
        <v>3129</v>
      </c>
      <c r="F814" t="s">
        <v>3130</v>
      </c>
      <c r="H814">
        <v>48.017387499999998</v>
      </c>
      <c r="I814">
        <v>-84.762153799999993</v>
      </c>
      <c r="J814" s="1" t="str">
        <f t="shared" si="133"/>
        <v>NGR lake sediment grab sample</v>
      </c>
      <c r="K814" s="1" t="str">
        <f t="shared" si="134"/>
        <v>&lt;177 micron (NGR)</v>
      </c>
      <c r="L814">
        <v>1</v>
      </c>
      <c r="M814" t="s">
        <v>34</v>
      </c>
      <c r="N814">
        <v>2</v>
      </c>
      <c r="O814">
        <v>164</v>
      </c>
      <c r="P814">
        <v>42</v>
      </c>
      <c r="Q814">
        <v>17</v>
      </c>
      <c r="R814">
        <v>13</v>
      </c>
      <c r="S814">
        <v>8</v>
      </c>
      <c r="T814">
        <v>0.1</v>
      </c>
      <c r="U814">
        <v>765</v>
      </c>
      <c r="V814">
        <v>2</v>
      </c>
      <c r="W814">
        <v>15</v>
      </c>
      <c r="X814">
        <v>2</v>
      </c>
      <c r="Y814">
        <v>54.6</v>
      </c>
    </row>
    <row r="815" spans="1:25" x14ac:dyDescent="0.25">
      <c r="A815" t="s">
        <v>3131</v>
      </c>
      <c r="B815" t="s">
        <v>3132</v>
      </c>
      <c r="C815" s="1" t="str">
        <f t="shared" si="135"/>
        <v>21:0398</v>
      </c>
      <c r="D815" s="1" t="str">
        <f t="shared" si="136"/>
        <v>21:0133</v>
      </c>
      <c r="E815" t="s">
        <v>3133</v>
      </c>
      <c r="F815" t="s">
        <v>3134</v>
      </c>
      <c r="H815">
        <v>48.059708399999998</v>
      </c>
      <c r="I815">
        <v>-84.755903700000005</v>
      </c>
      <c r="J815" s="1" t="str">
        <f t="shared" si="133"/>
        <v>NGR lake sediment grab sample</v>
      </c>
      <c r="K815" s="1" t="str">
        <f t="shared" si="134"/>
        <v>&lt;177 micron (NGR)</v>
      </c>
      <c r="L815">
        <v>1</v>
      </c>
      <c r="M815" t="s">
        <v>39</v>
      </c>
      <c r="N815">
        <v>3</v>
      </c>
      <c r="O815">
        <v>146</v>
      </c>
      <c r="P815">
        <v>28</v>
      </c>
      <c r="Q815">
        <v>8</v>
      </c>
      <c r="R815">
        <v>17</v>
      </c>
      <c r="S815">
        <v>11</v>
      </c>
      <c r="T815">
        <v>0.1</v>
      </c>
      <c r="U815">
        <v>260</v>
      </c>
      <c r="V815">
        <v>0.85</v>
      </c>
      <c r="W815">
        <v>4</v>
      </c>
      <c r="X815">
        <v>2</v>
      </c>
      <c r="Y815">
        <v>55.8</v>
      </c>
    </row>
    <row r="816" spans="1:25" x14ac:dyDescent="0.25">
      <c r="A816" t="s">
        <v>3135</v>
      </c>
      <c r="B816" t="s">
        <v>3136</v>
      </c>
      <c r="C816" s="1" t="str">
        <f t="shared" si="135"/>
        <v>21:0398</v>
      </c>
      <c r="D816" s="1" t="str">
        <f t="shared" si="136"/>
        <v>21:0133</v>
      </c>
      <c r="E816" t="s">
        <v>3137</v>
      </c>
      <c r="F816" t="s">
        <v>3138</v>
      </c>
      <c r="H816">
        <v>48.0870745</v>
      </c>
      <c r="I816">
        <v>-84.763938600000003</v>
      </c>
      <c r="J816" s="1" t="str">
        <f t="shared" si="133"/>
        <v>NGR lake sediment grab sample</v>
      </c>
      <c r="K816" s="1" t="str">
        <f t="shared" si="134"/>
        <v>&lt;177 micron (NGR)</v>
      </c>
      <c r="L816">
        <v>1</v>
      </c>
      <c r="M816" t="s">
        <v>44</v>
      </c>
      <c r="N816">
        <v>4</v>
      </c>
      <c r="O816">
        <v>158</v>
      </c>
      <c r="P816">
        <v>54</v>
      </c>
      <c r="Q816">
        <v>5</v>
      </c>
      <c r="R816">
        <v>24</v>
      </c>
      <c r="S816">
        <v>11</v>
      </c>
      <c r="T816">
        <v>0.1</v>
      </c>
      <c r="U816">
        <v>210</v>
      </c>
      <c r="V816">
        <v>1.5</v>
      </c>
      <c r="W816">
        <v>1</v>
      </c>
      <c r="X816">
        <v>1</v>
      </c>
      <c r="Y816">
        <v>68</v>
      </c>
    </row>
    <row r="817" spans="1:25" x14ac:dyDescent="0.25">
      <c r="A817" t="s">
        <v>3139</v>
      </c>
      <c r="B817" t="s">
        <v>3140</v>
      </c>
      <c r="C817" s="1" t="str">
        <f t="shared" si="135"/>
        <v>21:0398</v>
      </c>
      <c r="D817" s="1" t="str">
        <f t="shared" si="136"/>
        <v>21:0133</v>
      </c>
      <c r="E817" t="s">
        <v>3141</v>
      </c>
      <c r="F817" t="s">
        <v>3142</v>
      </c>
      <c r="H817">
        <v>48.105302899999998</v>
      </c>
      <c r="I817">
        <v>-84.780114400000002</v>
      </c>
      <c r="J817" s="1" t="str">
        <f t="shared" si="133"/>
        <v>NGR lake sediment grab sample</v>
      </c>
      <c r="K817" s="1" t="str">
        <f t="shared" si="134"/>
        <v>&lt;177 micron (NGR)</v>
      </c>
      <c r="L817">
        <v>1</v>
      </c>
      <c r="M817" t="s">
        <v>62</v>
      </c>
      <c r="N817">
        <v>5</v>
      </c>
      <c r="O817">
        <v>158</v>
      </c>
      <c r="P817">
        <v>48</v>
      </c>
      <c r="Q817">
        <v>15</v>
      </c>
      <c r="R817">
        <v>19</v>
      </c>
      <c r="S817">
        <v>10</v>
      </c>
      <c r="T817">
        <v>0.1</v>
      </c>
      <c r="U817">
        <v>280</v>
      </c>
      <c r="V817">
        <v>1.05</v>
      </c>
      <c r="W817">
        <v>1</v>
      </c>
      <c r="X817">
        <v>3</v>
      </c>
      <c r="Y817">
        <v>46.2</v>
      </c>
    </row>
    <row r="818" spans="1:25" x14ac:dyDescent="0.25">
      <c r="A818" t="s">
        <v>3143</v>
      </c>
      <c r="B818" t="s">
        <v>3144</v>
      </c>
      <c r="C818" s="1" t="str">
        <f t="shared" si="135"/>
        <v>21:0398</v>
      </c>
      <c r="D818" s="1" t="str">
        <f t="shared" si="136"/>
        <v>21:0133</v>
      </c>
      <c r="E818" t="s">
        <v>3145</v>
      </c>
      <c r="F818" t="s">
        <v>3146</v>
      </c>
      <c r="H818">
        <v>48.145238800000001</v>
      </c>
      <c r="I818">
        <v>-84.759462799999994</v>
      </c>
      <c r="J818" s="1" t="str">
        <f t="shared" si="133"/>
        <v>NGR lake sediment grab sample</v>
      </c>
      <c r="K818" s="1" t="str">
        <f t="shared" si="134"/>
        <v>&lt;177 micron (NGR)</v>
      </c>
      <c r="L818">
        <v>1</v>
      </c>
      <c r="M818" t="s">
        <v>67</v>
      </c>
      <c r="N818">
        <v>6</v>
      </c>
      <c r="O818">
        <v>124</v>
      </c>
      <c r="P818">
        <v>80</v>
      </c>
      <c r="Q818">
        <v>5</v>
      </c>
      <c r="R818">
        <v>43</v>
      </c>
      <c r="S818">
        <v>11</v>
      </c>
      <c r="T818">
        <v>0.1</v>
      </c>
      <c r="U818">
        <v>300</v>
      </c>
      <c r="V818">
        <v>1.1499999999999999</v>
      </c>
      <c r="W818">
        <v>0.5</v>
      </c>
      <c r="X818">
        <v>3</v>
      </c>
      <c r="Y818">
        <v>53.8</v>
      </c>
    </row>
    <row r="819" spans="1:25" x14ac:dyDescent="0.25">
      <c r="A819" t="s">
        <v>3147</v>
      </c>
      <c r="B819" t="s">
        <v>3148</v>
      </c>
      <c r="C819" s="1" t="str">
        <f t="shared" si="135"/>
        <v>21:0398</v>
      </c>
      <c r="D819" s="1" t="str">
        <f t="shared" si="136"/>
        <v>21:0133</v>
      </c>
      <c r="E819" t="s">
        <v>3149</v>
      </c>
      <c r="F819" t="s">
        <v>3150</v>
      </c>
      <c r="H819">
        <v>48.174771</v>
      </c>
      <c r="I819">
        <v>-84.770188300000001</v>
      </c>
      <c r="J819" s="1" t="str">
        <f t="shared" si="133"/>
        <v>NGR lake sediment grab sample</v>
      </c>
      <c r="K819" s="1" t="str">
        <f t="shared" si="134"/>
        <v>&lt;177 micron (NGR)</v>
      </c>
      <c r="L819">
        <v>1</v>
      </c>
      <c r="M819" t="s">
        <v>72</v>
      </c>
      <c r="N819">
        <v>7</v>
      </c>
      <c r="O819">
        <v>136</v>
      </c>
      <c r="P819">
        <v>64</v>
      </c>
      <c r="Q819">
        <v>4</v>
      </c>
      <c r="R819">
        <v>37</v>
      </c>
      <c r="S819">
        <v>12</v>
      </c>
      <c r="T819">
        <v>0.1</v>
      </c>
      <c r="U819">
        <v>130</v>
      </c>
      <c r="V819">
        <v>1.05</v>
      </c>
      <c r="W819">
        <v>0.5</v>
      </c>
      <c r="X819">
        <v>5</v>
      </c>
      <c r="Y819">
        <v>59.6</v>
      </c>
    </row>
    <row r="820" spans="1:25" x14ac:dyDescent="0.25">
      <c r="A820" t="s">
        <v>3151</v>
      </c>
      <c r="B820" t="s">
        <v>3152</v>
      </c>
      <c r="C820" s="1" t="str">
        <f t="shared" si="135"/>
        <v>21:0398</v>
      </c>
      <c r="D820" s="1" t="str">
        <f t="shared" si="136"/>
        <v>21:0133</v>
      </c>
      <c r="E820" t="s">
        <v>3153</v>
      </c>
      <c r="F820" t="s">
        <v>3154</v>
      </c>
      <c r="H820">
        <v>48.195346899999997</v>
      </c>
      <c r="I820">
        <v>-84.770560200000006</v>
      </c>
      <c r="J820" s="1" t="str">
        <f t="shared" si="133"/>
        <v>NGR lake sediment grab sample</v>
      </c>
      <c r="K820" s="1" t="str">
        <f t="shared" si="134"/>
        <v>&lt;177 micron (NGR)</v>
      </c>
      <c r="L820">
        <v>1</v>
      </c>
      <c r="M820" t="s">
        <v>49</v>
      </c>
      <c r="N820">
        <v>8</v>
      </c>
      <c r="O820">
        <v>126</v>
      </c>
      <c r="P820">
        <v>144</v>
      </c>
      <c r="Q820">
        <v>1</v>
      </c>
      <c r="R820">
        <v>46</v>
      </c>
      <c r="S820">
        <v>11</v>
      </c>
      <c r="T820">
        <v>0.1</v>
      </c>
      <c r="U820">
        <v>130</v>
      </c>
      <c r="V820">
        <v>1.5</v>
      </c>
      <c r="W820">
        <v>1</v>
      </c>
      <c r="X820">
        <v>3</v>
      </c>
      <c r="Y820">
        <v>60.6</v>
      </c>
    </row>
    <row r="821" spans="1:25" x14ac:dyDescent="0.25">
      <c r="A821" t="s">
        <v>3155</v>
      </c>
      <c r="B821" t="s">
        <v>3156</v>
      </c>
      <c r="C821" s="1" t="str">
        <f t="shared" si="135"/>
        <v>21:0398</v>
      </c>
      <c r="D821" s="1" t="str">
        <f t="shared" si="136"/>
        <v>21:0133</v>
      </c>
      <c r="E821" t="s">
        <v>3125</v>
      </c>
      <c r="F821" t="s">
        <v>3157</v>
      </c>
      <c r="H821">
        <v>48.2142439</v>
      </c>
      <c r="I821">
        <v>-84.765566300000003</v>
      </c>
      <c r="J821" s="1" t="str">
        <f t="shared" si="133"/>
        <v>NGR lake sediment grab sample</v>
      </c>
      <c r="K821" s="1" t="str">
        <f t="shared" si="134"/>
        <v>&lt;177 micron (NGR)</v>
      </c>
      <c r="L821">
        <v>1</v>
      </c>
      <c r="M821" t="s">
        <v>57</v>
      </c>
      <c r="N821">
        <v>9</v>
      </c>
      <c r="O821">
        <v>118</v>
      </c>
      <c r="P821">
        <v>100</v>
      </c>
      <c r="Q821">
        <v>2</v>
      </c>
      <c r="R821">
        <v>58</v>
      </c>
      <c r="S821">
        <v>14</v>
      </c>
      <c r="T821">
        <v>0.1</v>
      </c>
      <c r="U821">
        <v>165</v>
      </c>
      <c r="V821">
        <v>1.2</v>
      </c>
      <c r="W821">
        <v>0.5</v>
      </c>
      <c r="X821">
        <v>3</v>
      </c>
      <c r="Y821">
        <v>47.4</v>
      </c>
    </row>
    <row r="822" spans="1:25" x14ac:dyDescent="0.25">
      <c r="A822" t="s">
        <v>3158</v>
      </c>
      <c r="B822" t="s">
        <v>3159</v>
      </c>
      <c r="C822" s="1" t="str">
        <f t="shared" si="135"/>
        <v>21:0398</v>
      </c>
      <c r="D822" s="1" t="str">
        <f>HYPERLINK("http://geochem.nrcan.gc.ca/cdogs/content/svy/svy_e.htm", "")</f>
        <v/>
      </c>
      <c r="G822" s="1" t="str">
        <f>HYPERLINK("http://geochem.nrcan.gc.ca/cdogs/content/cr_/cr_00035_e.htm", "35")</f>
        <v>35</v>
      </c>
      <c r="J822" t="s">
        <v>100</v>
      </c>
      <c r="K822" t="s">
        <v>101</v>
      </c>
      <c r="L822">
        <v>1</v>
      </c>
      <c r="M822" t="s">
        <v>102</v>
      </c>
      <c r="N822">
        <v>10</v>
      </c>
      <c r="O822">
        <v>114</v>
      </c>
      <c r="P822">
        <v>66</v>
      </c>
      <c r="Q822">
        <v>10</v>
      </c>
      <c r="R822">
        <v>34</v>
      </c>
      <c r="S822">
        <v>9</v>
      </c>
      <c r="T822">
        <v>0.1</v>
      </c>
      <c r="U822">
        <v>305</v>
      </c>
      <c r="V822">
        <v>2.4500000000000002</v>
      </c>
      <c r="W822">
        <v>10</v>
      </c>
      <c r="X822">
        <v>3</v>
      </c>
      <c r="Y822">
        <v>9</v>
      </c>
    </row>
    <row r="823" spans="1:25" x14ac:dyDescent="0.25">
      <c r="A823" t="s">
        <v>3160</v>
      </c>
      <c r="B823" t="s">
        <v>3161</v>
      </c>
      <c r="C823" s="1" t="str">
        <f t="shared" si="135"/>
        <v>21:0398</v>
      </c>
      <c r="D823" s="1" t="str">
        <f t="shared" ref="D823:D851" si="137">HYPERLINK("http://geochem.nrcan.gc.ca/cdogs/content/svy/svy210133_e.htm", "21:0133")</f>
        <v>21:0133</v>
      </c>
      <c r="E823" t="s">
        <v>3125</v>
      </c>
      <c r="F823" t="s">
        <v>3162</v>
      </c>
      <c r="H823">
        <v>48.2142439</v>
      </c>
      <c r="I823">
        <v>-84.765566300000003</v>
      </c>
      <c r="J823" s="1" t="str">
        <f t="shared" ref="J823:J851" si="138">HYPERLINK("http://geochem.nrcan.gc.ca/cdogs/content/kwd/kwd020027_e.htm", "NGR lake sediment grab sample")</f>
        <v>NGR lake sediment grab sample</v>
      </c>
      <c r="K823" s="1" t="str">
        <f t="shared" ref="K823:K851" si="139">HYPERLINK("http://geochem.nrcan.gc.ca/cdogs/content/kwd/kwd080006_e.htm", "&lt;177 micron (NGR)")</f>
        <v>&lt;177 micron (NGR)</v>
      </c>
      <c r="L823">
        <v>1</v>
      </c>
      <c r="M823" t="s">
        <v>53</v>
      </c>
      <c r="N823">
        <v>11</v>
      </c>
      <c r="O823">
        <v>114</v>
      </c>
      <c r="P823">
        <v>86</v>
      </c>
      <c r="Q823">
        <v>3</v>
      </c>
      <c r="R823">
        <v>46</v>
      </c>
      <c r="S823">
        <v>11</v>
      </c>
      <c r="T823">
        <v>0.1</v>
      </c>
      <c r="U823">
        <v>140</v>
      </c>
      <c r="V823">
        <v>1</v>
      </c>
      <c r="W823">
        <v>0.5</v>
      </c>
      <c r="X823">
        <v>1</v>
      </c>
      <c r="Y823">
        <v>48.2</v>
      </c>
    </row>
    <row r="824" spans="1:25" x14ac:dyDescent="0.25">
      <c r="A824" t="s">
        <v>3163</v>
      </c>
      <c r="B824" t="s">
        <v>3164</v>
      </c>
      <c r="C824" s="1" t="str">
        <f t="shared" si="135"/>
        <v>21:0398</v>
      </c>
      <c r="D824" s="1" t="str">
        <f t="shared" si="137"/>
        <v>21:0133</v>
      </c>
      <c r="E824" t="s">
        <v>3165</v>
      </c>
      <c r="F824" t="s">
        <v>3166</v>
      </c>
      <c r="H824">
        <v>48.248939</v>
      </c>
      <c r="I824">
        <v>-84.738903699999995</v>
      </c>
      <c r="J824" s="1" t="str">
        <f t="shared" si="138"/>
        <v>NGR lake sediment grab sample</v>
      </c>
      <c r="K824" s="1" t="str">
        <f t="shared" si="139"/>
        <v>&lt;177 micron (NGR)</v>
      </c>
      <c r="L824">
        <v>1</v>
      </c>
      <c r="M824" t="s">
        <v>77</v>
      </c>
      <c r="N824">
        <v>12</v>
      </c>
      <c r="O824">
        <v>138</v>
      </c>
      <c r="P824">
        <v>56</v>
      </c>
      <c r="Q824">
        <v>6</v>
      </c>
      <c r="R824">
        <v>20</v>
      </c>
      <c r="S824">
        <v>8</v>
      </c>
      <c r="T824">
        <v>0.1</v>
      </c>
      <c r="U824">
        <v>330</v>
      </c>
      <c r="V824">
        <v>0.7</v>
      </c>
      <c r="W824">
        <v>0.5</v>
      </c>
      <c r="X824">
        <v>2</v>
      </c>
      <c r="Y824">
        <v>30.4</v>
      </c>
    </row>
    <row r="825" spans="1:25" x14ac:dyDescent="0.25">
      <c r="A825" t="s">
        <v>3167</v>
      </c>
      <c r="B825" t="s">
        <v>3168</v>
      </c>
      <c r="C825" s="1" t="str">
        <f t="shared" si="135"/>
        <v>21:0398</v>
      </c>
      <c r="D825" s="1" t="str">
        <f t="shared" si="137"/>
        <v>21:0133</v>
      </c>
      <c r="E825" t="s">
        <v>3169</v>
      </c>
      <c r="F825" t="s">
        <v>3170</v>
      </c>
      <c r="H825">
        <v>48.2780354</v>
      </c>
      <c r="I825">
        <v>-84.736985899999993</v>
      </c>
      <c r="J825" s="1" t="str">
        <f t="shared" si="138"/>
        <v>NGR lake sediment grab sample</v>
      </c>
      <c r="K825" s="1" t="str">
        <f t="shared" si="139"/>
        <v>&lt;177 micron (NGR)</v>
      </c>
      <c r="L825">
        <v>1</v>
      </c>
      <c r="M825" t="s">
        <v>82</v>
      </c>
      <c r="N825">
        <v>13</v>
      </c>
      <c r="O825">
        <v>136</v>
      </c>
      <c r="P825">
        <v>34</v>
      </c>
      <c r="Q825">
        <v>9</v>
      </c>
      <c r="R825">
        <v>20</v>
      </c>
      <c r="S825">
        <v>17</v>
      </c>
      <c r="T825">
        <v>0.1</v>
      </c>
      <c r="U825">
        <v>715</v>
      </c>
      <c r="V825">
        <v>1.5</v>
      </c>
      <c r="W825">
        <v>0.5</v>
      </c>
      <c r="X825">
        <v>1</v>
      </c>
      <c r="Y825">
        <v>41.6</v>
      </c>
    </row>
    <row r="826" spans="1:25" x14ac:dyDescent="0.25">
      <c r="A826" t="s">
        <v>3171</v>
      </c>
      <c r="B826" t="s">
        <v>3172</v>
      </c>
      <c r="C826" s="1" t="str">
        <f t="shared" si="135"/>
        <v>21:0398</v>
      </c>
      <c r="D826" s="1" t="str">
        <f t="shared" si="137"/>
        <v>21:0133</v>
      </c>
      <c r="E826" t="s">
        <v>3173</v>
      </c>
      <c r="F826" t="s">
        <v>3174</v>
      </c>
      <c r="H826">
        <v>48.293820599999997</v>
      </c>
      <c r="I826">
        <v>-84.732593800000004</v>
      </c>
      <c r="J826" s="1" t="str">
        <f t="shared" si="138"/>
        <v>NGR lake sediment grab sample</v>
      </c>
      <c r="K826" s="1" t="str">
        <f t="shared" si="139"/>
        <v>&lt;177 micron (NGR)</v>
      </c>
      <c r="L826">
        <v>1</v>
      </c>
      <c r="M826" t="s">
        <v>87</v>
      </c>
      <c r="N826">
        <v>14</v>
      </c>
      <c r="O826">
        <v>68</v>
      </c>
      <c r="P826">
        <v>14</v>
      </c>
      <c r="Q826">
        <v>4</v>
      </c>
      <c r="R826">
        <v>9</v>
      </c>
      <c r="S826">
        <v>10</v>
      </c>
      <c r="T826">
        <v>0.1</v>
      </c>
      <c r="U826">
        <v>470</v>
      </c>
      <c r="V826">
        <v>0.75</v>
      </c>
      <c r="W826">
        <v>1</v>
      </c>
      <c r="X826">
        <v>1</v>
      </c>
      <c r="Y826">
        <v>13.4</v>
      </c>
    </row>
    <row r="827" spans="1:25" x14ac:dyDescent="0.25">
      <c r="A827" t="s">
        <v>3175</v>
      </c>
      <c r="B827" t="s">
        <v>3176</v>
      </c>
      <c r="C827" s="1" t="str">
        <f t="shared" si="135"/>
        <v>21:0398</v>
      </c>
      <c r="D827" s="1" t="str">
        <f t="shared" si="137"/>
        <v>21:0133</v>
      </c>
      <c r="E827" t="s">
        <v>3177</v>
      </c>
      <c r="F827" t="s">
        <v>3178</v>
      </c>
      <c r="H827">
        <v>48.329932700000001</v>
      </c>
      <c r="I827">
        <v>-84.738332600000007</v>
      </c>
      <c r="J827" s="1" t="str">
        <f t="shared" si="138"/>
        <v>NGR lake sediment grab sample</v>
      </c>
      <c r="K827" s="1" t="str">
        <f t="shared" si="139"/>
        <v>&lt;177 micron (NGR)</v>
      </c>
      <c r="L827">
        <v>1</v>
      </c>
      <c r="M827" t="s">
        <v>92</v>
      </c>
      <c r="N827">
        <v>15</v>
      </c>
      <c r="O827">
        <v>46</v>
      </c>
      <c r="P827">
        <v>26</v>
      </c>
      <c r="Q827">
        <v>6</v>
      </c>
      <c r="R827">
        <v>8</v>
      </c>
      <c r="S827">
        <v>4</v>
      </c>
      <c r="T827">
        <v>0.1</v>
      </c>
      <c r="U827">
        <v>400</v>
      </c>
      <c r="V827">
        <v>0.3</v>
      </c>
      <c r="W827">
        <v>0.5</v>
      </c>
      <c r="X827">
        <v>1</v>
      </c>
      <c r="Y827">
        <v>30</v>
      </c>
    </row>
    <row r="828" spans="1:25" x14ac:dyDescent="0.25">
      <c r="A828" t="s">
        <v>3179</v>
      </c>
      <c r="B828" t="s">
        <v>3180</v>
      </c>
      <c r="C828" s="1" t="str">
        <f t="shared" si="135"/>
        <v>21:0398</v>
      </c>
      <c r="D828" s="1" t="str">
        <f t="shared" si="137"/>
        <v>21:0133</v>
      </c>
      <c r="E828" t="s">
        <v>3181</v>
      </c>
      <c r="F828" t="s">
        <v>3182</v>
      </c>
      <c r="H828">
        <v>48.365719400000003</v>
      </c>
      <c r="I828">
        <v>-84.738071000000005</v>
      </c>
      <c r="J828" s="1" t="str">
        <f t="shared" si="138"/>
        <v>NGR lake sediment grab sample</v>
      </c>
      <c r="K828" s="1" t="str">
        <f t="shared" si="139"/>
        <v>&lt;177 micron (NGR)</v>
      </c>
      <c r="L828">
        <v>1</v>
      </c>
      <c r="M828" t="s">
        <v>97</v>
      </c>
      <c r="N828">
        <v>16</v>
      </c>
      <c r="O828">
        <v>120</v>
      </c>
      <c r="P828">
        <v>70</v>
      </c>
      <c r="Q828">
        <v>3</v>
      </c>
      <c r="R828">
        <v>7</v>
      </c>
      <c r="S828">
        <v>6</v>
      </c>
      <c r="T828">
        <v>0.1</v>
      </c>
      <c r="U828">
        <v>290</v>
      </c>
      <c r="V828">
        <v>1.1000000000000001</v>
      </c>
      <c r="W828">
        <v>0.5</v>
      </c>
      <c r="X828">
        <v>3</v>
      </c>
      <c r="Y828">
        <v>42.2</v>
      </c>
    </row>
    <row r="829" spans="1:25" x14ac:dyDescent="0.25">
      <c r="A829" t="s">
        <v>3183</v>
      </c>
      <c r="B829" t="s">
        <v>3184</v>
      </c>
      <c r="C829" s="1" t="str">
        <f t="shared" si="135"/>
        <v>21:0398</v>
      </c>
      <c r="D829" s="1" t="str">
        <f t="shared" si="137"/>
        <v>21:0133</v>
      </c>
      <c r="E829" t="s">
        <v>3185</v>
      </c>
      <c r="F829" t="s">
        <v>3186</v>
      </c>
      <c r="H829">
        <v>48.394064399999998</v>
      </c>
      <c r="I829">
        <v>-84.753377099999994</v>
      </c>
      <c r="J829" s="1" t="str">
        <f t="shared" si="138"/>
        <v>NGR lake sediment grab sample</v>
      </c>
      <c r="K829" s="1" t="str">
        <f t="shared" si="139"/>
        <v>&lt;177 micron (NGR)</v>
      </c>
      <c r="L829">
        <v>1</v>
      </c>
      <c r="M829" t="s">
        <v>107</v>
      </c>
      <c r="N829">
        <v>17</v>
      </c>
      <c r="O829">
        <v>98</v>
      </c>
      <c r="P829">
        <v>28</v>
      </c>
      <c r="Q829">
        <v>7</v>
      </c>
      <c r="R829">
        <v>9</v>
      </c>
      <c r="S829">
        <v>10</v>
      </c>
      <c r="T829">
        <v>0.1</v>
      </c>
      <c r="U829">
        <v>420</v>
      </c>
      <c r="V829">
        <v>1.3</v>
      </c>
      <c r="W829">
        <v>0.5</v>
      </c>
      <c r="X829">
        <v>2</v>
      </c>
      <c r="Y829">
        <v>45.4</v>
      </c>
    </row>
    <row r="830" spans="1:25" x14ac:dyDescent="0.25">
      <c r="A830" t="s">
        <v>3187</v>
      </c>
      <c r="B830" t="s">
        <v>3188</v>
      </c>
      <c r="C830" s="1" t="str">
        <f t="shared" si="135"/>
        <v>21:0398</v>
      </c>
      <c r="D830" s="1" t="str">
        <f t="shared" si="137"/>
        <v>21:0133</v>
      </c>
      <c r="E830" t="s">
        <v>3189</v>
      </c>
      <c r="F830" t="s">
        <v>3190</v>
      </c>
      <c r="H830">
        <v>48.440948300000002</v>
      </c>
      <c r="I830">
        <v>-84.742736399999998</v>
      </c>
      <c r="J830" s="1" t="str">
        <f t="shared" si="138"/>
        <v>NGR lake sediment grab sample</v>
      </c>
      <c r="K830" s="1" t="str">
        <f t="shared" si="139"/>
        <v>&lt;177 micron (NGR)</v>
      </c>
      <c r="L830">
        <v>1</v>
      </c>
      <c r="M830" t="s">
        <v>112</v>
      </c>
      <c r="N830">
        <v>18</v>
      </c>
      <c r="O830">
        <v>144</v>
      </c>
      <c r="P830">
        <v>28</v>
      </c>
      <c r="Q830">
        <v>5</v>
      </c>
      <c r="R830">
        <v>14</v>
      </c>
      <c r="S830">
        <v>10</v>
      </c>
      <c r="T830">
        <v>0.1</v>
      </c>
      <c r="U830">
        <v>75</v>
      </c>
      <c r="V830">
        <v>0.65</v>
      </c>
      <c r="W830">
        <v>0.5</v>
      </c>
      <c r="X830">
        <v>3</v>
      </c>
      <c r="Y830">
        <v>66</v>
      </c>
    </row>
    <row r="831" spans="1:25" x14ac:dyDescent="0.25">
      <c r="A831" t="s">
        <v>3191</v>
      </c>
      <c r="B831" t="s">
        <v>3192</v>
      </c>
      <c r="C831" s="1" t="str">
        <f t="shared" si="135"/>
        <v>21:0398</v>
      </c>
      <c r="D831" s="1" t="str">
        <f t="shared" si="137"/>
        <v>21:0133</v>
      </c>
      <c r="E831" t="s">
        <v>3193</v>
      </c>
      <c r="F831" t="s">
        <v>3194</v>
      </c>
      <c r="H831">
        <v>48.468985000000004</v>
      </c>
      <c r="I831">
        <v>-84.751977999999994</v>
      </c>
      <c r="J831" s="1" t="str">
        <f t="shared" si="138"/>
        <v>NGR lake sediment grab sample</v>
      </c>
      <c r="K831" s="1" t="str">
        <f t="shared" si="139"/>
        <v>&lt;177 micron (NGR)</v>
      </c>
      <c r="L831">
        <v>1</v>
      </c>
      <c r="M831" t="s">
        <v>117</v>
      </c>
      <c r="N831">
        <v>19</v>
      </c>
      <c r="O831">
        <v>104</v>
      </c>
      <c r="P831">
        <v>28</v>
      </c>
      <c r="Q831">
        <v>3</v>
      </c>
      <c r="R831">
        <v>10</v>
      </c>
      <c r="S831">
        <v>7</v>
      </c>
      <c r="T831">
        <v>0.1</v>
      </c>
      <c r="U831">
        <v>95</v>
      </c>
      <c r="V831">
        <v>0.55000000000000004</v>
      </c>
      <c r="W831">
        <v>0.5</v>
      </c>
      <c r="X831">
        <v>3</v>
      </c>
      <c r="Y831">
        <v>67.2</v>
      </c>
    </row>
    <row r="832" spans="1:25" x14ac:dyDescent="0.25">
      <c r="A832" t="s">
        <v>3195</v>
      </c>
      <c r="B832" t="s">
        <v>3196</v>
      </c>
      <c r="C832" s="1" t="str">
        <f t="shared" si="135"/>
        <v>21:0398</v>
      </c>
      <c r="D832" s="1" t="str">
        <f t="shared" si="137"/>
        <v>21:0133</v>
      </c>
      <c r="E832" t="s">
        <v>3197</v>
      </c>
      <c r="F832" t="s">
        <v>3198</v>
      </c>
      <c r="H832">
        <v>48.496592999999997</v>
      </c>
      <c r="I832">
        <v>-84.737517999999994</v>
      </c>
      <c r="J832" s="1" t="str">
        <f t="shared" si="138"/>
        <v>NGR lake sediment grab sample</v>
      </c>
      <c r="K832" s="1" t="str">
        <f t="shared" si="139"/>
        <v>&lt;177 micron (NGR)</v>
      </c>
      <c r="L832">
        <v>1</v>
      </c>
      <c r="M832" t="s">
        <v>122</v>
      </c>
      <c r="N832">
        <v>20</v>
      </c>
      <c r="O832">
        <v>44</v>
      </c>
      <c r="P832">
        <v>12</v>
      </c>
      <c r="Q832">
        <v>1</v>
      </c>
      <c r="R832">
        <v>3</v>
      </c>
      <c r="S832">
        <v>3</v>
      </c>
      <c r="T832">
        <v>0.1</v>
      </c>
      <c r="U832">
        <v>50</v>
      </c>
      <c r="V832">
        <v>0.8</v>
      </c>
      <c r="W832">
        <v>0.5</v>
      </c>
      <c r="X832">
        <v>2</v>
      </c>
      <c r="Y832">
        <v>8.4</v>
      </c>
    </row>
    <row r="833" spans="1:25" x14ac:dyDescent="0.25">
      <c r="A833" t="s">
        <v>3199</v>
      </c>
      <c r="B833" t="s">
        <v>3200</v>
      </c>
      <c r="C833" s="1" t="str">
        <f t="shared" si="135"/>
        <v>21:0398</v>
      </c>
      <c r="D833" s="1" t="str">
        <f t="shared" si="137"/>
        <v>21:0133</v>
      </c>
      <c r="E833" t="s">
        <v>3201</v>
      </c>
      <c r="F833" t="s">
        <v>3202</v>
      </c>
      <c r="H833">
        <v>48.5388266</v>
      </c>
      <c r="I833">
        <v>-84.737545999999995</v>
      </c>
      <c r="J833" s="1" t="str">
        <f t="shared" si="138"/>
        <v>NGR lake sediment grab sample</v>
      </c>
      <c r="K833" s="1" t="str">
        <f t="shared" si="139"/>
        <v>&lt;177 micron (NGR)</v>
      </c>
      <c r="L833">
        <v>2</v>
      </c>
      <c r="M833" t="s">
        <v>29</v>
      </c>
      <c r="N833">
        <v>21</v>
      </c>
      <c r="O833">
        <v>114</v>
      </c>
      <c r="P833">
        <v>50</v>
      </c>
      <c r="Q833">
        <v>2</v>
      </c>
      <c r="R833">
        <v>9</v>
      </c>
      <c r="S833">
        <v>7</v>
      </c>
      <c r="T833">
        <v>0.1</v>
      </c>
      <c r="U833">
        <v>85</v>
      </c>
      <c r="V833">
        <v>0.85</v>
      </c>
      <c r="W833">
        <v>0.5</v>
      </c>
      <c r="X833">
        <v>3</v>
      </c>
      <c r="Y833">
        <v>66.599999999999994</v>
      </c>
    </row>
    <row r="834" spans="1:25" x14ac:dyDescent="0.25">
      <c r="A834" t="s">
        <v>3203</v>
      </c>
      <c r="B834" t="s">
        <v>3204</v>
      </c>
      <c r="C834" s="1" t="str">
        <f t="shared" si="135"/>
        <v>21:0398</v>
      </c>
      <c r="D834" s="1" t="str">
        <f t="shared" si="137"/>
        <v>21:0133</v>
      </c>
      <c r="E834" t="s">
        <v>3205</v>
      </c>
      <c r="F834" t="s">
        <v>3206</v>
      </c>
      <c r="H834">
        <v>48.522279699999999</v>
      </c>
      <c r="I834">
        <v>-84.745745999999997</v>
      </c>
      <c r="J834" s="1" t="str">
        <f t="shared" si="138"/>
        <v>NGR lake sediment grab sample</v>
      </c>
      <c r="K834" s="1" t="str">
        <f t="shared" si="139"/>
        <v>&lt;177 micron (NGR)</v>
      </c>
      <c r="L834">
        <v>2</v>
      </c>
      <c r="M834" t="s">
        <v>49</v>
      </c>
      <c r="N834">
        <v>22</v>
      </c>
      <c r="O834">
        <v>142</v>
      </c>
      <c r="P834">
        <v>48</v>
      </c>
      <c r="Q834">
        <v>3</v>
      </c>
      <c r="R834">
        <v>11</v>
      </c>
      <c r="S834">
        <v>11</v>
      </c>
      <c r="T834">
        <v>0.1</v>
      </c>
      <c r="U834">
        <v>110</v>
      </c>
      <c r="V834">
        <v>0.6</v>
      </c>
      <c r="W834">
        <v>0.5</v>
      </c>
      <c r="X834">
        <v>2</v>
      </c>
      <c r="Y834">
        <v>62.8</v>
      </c>
    </row>
    <row r="835" spans="1:25" x14ac:dyDescent="0.25">
      <c r="A835" t="s">
        <v>3207</v>
      </c>
      <c r="B835" t="s">
        <v>3208</v>
      </c>
      <c r="C835" s="1" t="str">
        <f t="shared" si="135"/>
        <v>21:0398</v>
      </c>
      <c r="D835" s="1" t="str">
        <f t="shared" si="137"/>
        <v>21:0133</v>
      </c>
      <c r="E835" t="s">
        <v>3201</v>
      </c>
      <c r="F835" t="s">
        <v>3209</v>
      </c>
      <c r="H835">
        <v>48.5388266</v>
      </c>
      <c r="I835">
        <v>-84.737545999999995</v>
      </c>
      <c r="J835" s="1" t="str">
        <f t="shared" si="138"/>
        <v>NGR lake sediment grab sample</v>
      </c>
      <c r="K835" s="1" t="str">
        <f t="shared" si="139"/>
        <v>&lt;177 micron (NGR)</v>
      </c>
      <c r="L835">
        <v>2</v>
      </c>
      <c r="M835" t="s">
        <v>53</v>
      </c>
      <c r="N835">
        <v>23</v>
      </c>
      <c r="O835">
        <v>98</v>
      </c>
      <c r="P835">
        <v>54</v>
      </c>
      <c r="Q835">
        <v>3</v>
      </c>
      <c r="R835">
        <v>9</v>
      </c>
      <c r="S835">
        <v>8</v>
      </c>
      <c r="T835">
        <v>0.1</v>
      </c>
      <c r="U835">
        <v>90</v>
      </c>
      <c r="V835">
        <v>0.9</v>
      </c>
      <c r="W835">
        <v>0.5</v>
      </c>
      <c r="X835">
        <v>4</v>
      </c>
      <c r="Y835">
        <v>66.599999999999994</v>
      </c>
    </row>
    <row r="836" spans="1:25" x14ac:dyDescent="0.25">
      <c r="A836" t="s">
        <v>3210</v>
      </c>
      <c r="B836" t="s">
        <v>3211</v>
      </c>
      <c r="C836" s="1" t="str">
        <f t="shared" si="135"/>
        <v>21:0398</v>
      </c>
      <c r="D836" s="1" t="str">
        <f t="shared" si="137"/>
        <v>21:0133</v>
      </c>
      <c r="E836" t="s">
        <v>3201</v>
      </c>
      <c r="F836" t="s">
        <v>3212</v>
      </c>
      <c r="H836">
        <v>48.5388266</v>
      </c>
      <c r="I836">
        <v>-84.737545999999995</v>
      </c>
      <c r="J836" s="1" t="str">
        <f t="shared" si="138"/>
        <v>NGR lake sediment grab sample</v>
      </c>
      <c r="K836" s="1" t="str">
        <f t="shared" si="139"/>
        <v>&lt;177 micron (NGR)</v>
      </c>
      <c r="L836">
        <v>2</v>
      </c>
      <c r="M836" t="s">
        <v>57</v>
      </c>
      <c r="N836">
        <v>24</v>
      </c>
      <c r="O836">
        <v>118</v>
      </c>
      <c r="P836">
        <v>50</v>
      </c>
      <c r="Q836">
        <v>2</v>
      </c>
      <c r="R836">
        <v>9</v>
      </c>
      <c r="S836">
        <v>8</v>
      </c>
      <c r="T836">
        <v>0.1</v>
      </c>
      <c r="U836">
        <v>90</v>
      </c>
      <c r="V836">
        <v>0.8</v>
      </c>
      <c r="W836">
        <v>0.5</v>
      </c>
      <c r="X836">
        <v>3</v>
      </c>
      <c r="Y836">
        <v>66.2</v>
      </c>
    </row>
    <row r="837" spans="1:25" x14ac:dyDescent="0.25">
      <c r="A837" t="s">
        <v>3213</v>
      </c>
      <c r="B837" t="s">
        <v>3214</v>
      </c>
      <c r="C837" s="1" t="str">
        <f t="shared" si="135"/>
        <v>21:0398</v>
      </c>
      <c r="D837" s="1" t="str">
        <f t="shared" si="137"/>
        <v>21:0133</v>
      </c>
      <c r="E837" t="s">
        <v>3215</v>
      </c>
      <c r="F837" t="s">
        <v>3216</v>
      </c>
      <c r="H837">
        <v>48.548489500000002</v>
      </c>
      <c r="I837">
        <v>-84.724309599999998</v>
      </c>
      <c r="J837" s="1" t="str">
        <f t="shared" si="138"/>
        <v>NGR lake sediment grab sample</v>
      </c>
      <c r="K837" s="1" t="str">
        <f t="shared" si="139"/>
        <v>&lt;177 micron (NGR)</v>
      </c>
      <c r="L837">
        <v>2</v>
      </c>
      <c r="M837" t="s">
        <v>34</v>
      </c>
      <c r="N837">
        <v>25</v>
      </c>
      <c r="O837">
        <v>82</v>
      </c>
      <c r="P837">
        <v>22</v>
      </c>
      <c r="Q837">
        <v>5</v>
      </c>
      <c r="R837">
        <v>8</v>
      </c>
      <c r="S837">
        <v>7</v>
      </c>
      <c r="T837">
        <v>0.1</v>
      </c>
      <c r="U837">
        <v>115</v>
      </c>
      <c r="V837">
        <v>1.05</v>
      </c>
      <c r="W837">
        <v>0.5</v>
      </c>
      <c r="X837">
        <v>2</v>
      </c>
      <c r="Y837">
        <v>46.8</v>
      </c>
    </row>
    <row r="838" spans="1:25" x14ac:dyDescent="0.25">
      <c r="A838" t="s">
        <v>3217</v>
      </c>
      <c r="B838" t="s">
        <v>3218</v>
      </c>
      <c r="C838" s="1" t="str">
        <f t="shared" si="135"/>
        <v>21:0398</v>
      </c>
      <c r="D838" s="1" t="str">
        <f t="shared" si="137"/>
        <v>21:0133</v>
      </c>
      <c r="E838" t="s">
        <v>3219</v>
      </c>
      <c r="F838" t="s">
        <v>3220</v>
      </c>
      <c r="H838">
        <v>48.608998100000001</v>
      </c>
      <c r="I838">
        <v>-84.751912799999999</v>
      </c>
      <c r="J838" s="1" t="str">
        <f t="shared" si="138"/>
        <v>NGR lake sediment grab sample</v>
      </c>
      <c r="K838" s="1" t="str">
        <f t="shared" si="139"/>
        <v>&lt;177 micron (NGR)</v>
      </c>
      <c r="L838">
        <v>2</v>
      </c>
      <c r="M838" t="s">
        <v>39</v>
      </c>
      <c r="N838">
        <v>26</v>
      </c>
      <c r="O838">
        <v>70</v>
      </c>
      <c r="P838">
        <v>30</v>
      </c>
      <c r="Q838">
        <v>9</v>
      </c>
      <c r="R838">
        <v>11</v>
      </c>
      <c r="S838">
        <v>7</v>
      </c>
      <c r="T838">
        <v>0.1</v>
      </c>
      <c r="U838">
        <v>110</v>
      </c>
      <c r="V838">
        <v>0.8</v>
      </c>
      <c r="W838">
        <v>0.5</v>
      </c>
      <c r="X838">
        <v>2</v>
      </c>
      <c r="Y838">
        <v>51.6</v>
      </c>
    </row>
    <row r="839" spans="1:25" x14ac:dyDescent="0.25">
      <c r="A839" t="s">
        <v>3221</v>
      </c>
      <c r="B839" t="s">
        <v>3222</v>
      </c>
      <c r="C839" s="1" t="str">
        <f t="shared" si="135"/>
        <v>21:0398</v>
      </c>
      <c r="D839" s="1" t="str">
        <f t="shared" si="137"/>
        <v>21:0133</v>
      </c>
      <c r="E839" t="s">
        <v>3223</v>
      </c>
      <c r="F839" t="s">
        <v>3224</v>
      </c>
      <c r="H839">
        <v>48.669192899999999</v>
      </c>
      <c r="I839">
        <v>-84.788381599999994</v>
      </c>
      <c r="J839" s="1" t="str">
        <f t="shared" si="138"/>
        <v>NGR lake sediment grab sample</v>
      </c>
      <c r="K839" s="1" t="str">
        <f t="shared" si="139"/>
        <v>&lt;177 micron (NGR)</v>
      </c>
      <c r="L839">
        <v>2</v>
      </c>
      <c r="M839" t="s">
        <v>44</v>
      </c>
      <c r="N839">
        <v>27</v>
      </c>
      <c r="O839">
        <v>78</v>
      </c>
      <c r="P839">
        <v>60</v>
      </c>
      <c r="Q839">
        <v>7</v>
      </c>
      <c r="R839">
        <v>10</v>
      </c>
      <c r="S839">
        <v>3</v>
      </c>
      <c r="T839">
        <v>0.1</v>
      </c>
      <c r="U839">
        <v>40</v>
      </c>
      <c r="V839">
        <v>0.35</v>
      </c>
      <c r="W839">
        <v>5</v>
      </c>
      <c r="X839">
        <v>7</v>
      </c>
      <c r="Y839">
        <v>55</v>
      </c>
    </row>
    <row r="840" spans="1:25" x14ac:dyDescent="0.25">
      <c r="A840" t="s">
        <v>3225</v>
      </c>
      <c r="B840" t="s">
        <v>3226</v>
      </c>
      <c r="C840" s="1" t="str">
        <f t="shared" si="135"/>
        <v>21:0398</v>
      </c>
      <c r="D840" s="1" t="str">
        <f t="shared" si="137"/>
        <v>21:0133</v>
      </c>
      <c r="E840" t="s">
        <v>3227</v>
      </c>
      <c r="F840" t="s">
        <v>3228</v>
      </c>
      <c r="H840">
        <v>48.7007817</v>
      </c>
      <c r="I840">
        <v>-84.767887599999995</v>
      </c>
      <c r="J840" s="1" t="str">
        <f t="shared" si="138"/>
        <v>NGR lake sediment grab sample</v>
      </c>
      <c r="K840" s="1" t="str">
        <f t="shared" si="139"/>
        <v>&lt;177 micron (NGR)</v>
      </c>
      <c r="L840">
        <v>2</v>
      </c>
      <c r="M840" t="s">
        <v>62</v>
      </c>
      <c r="N840">
        <v>28</v>
      </c>
      <c r="O840">
        <v>98</v>
      </c>
      <c r="P840">
        <v>40</v>
      </c>
      <c r="Q840">
        <v>2</v>
      </c>
      <c r="R840">
        <v>5</v>
      </c>
      <c r="S840">
        <v>3</v>
      </c>
      <c r="T840">
        <v>0.1</v>
      </c>
      <c r="U840">
        <v>60</v>
      </c>
      <c r="V840">
        <v>1.55</v>
      </c>
      <c r="W840">
        <v>1</v>
      </c>
      <c r="X840">
        <v>8</v>
      </c>
      <c r="Y840">
        <v>59.2</v>
      </c>
    </row>
    <row r="841" spans="1:25" x14ac:dyDescent="0.25">
      <c r="A841" t="s">
        <v>3229</v>
      </c>
      <c r="B841" t="s">
        <v>3230</v>
      </c>
      <c r="C841" s="1" t="str">
        <f t="shared" si="135"/>
        <v>21:0398</v>
      </c>
      <c r="D841" s="1" t="str">
        <f t="shared" si="137"/>
        <v>21:0133</v>
      </c>
      <c r="E841" t="s">
        <v>3231</v>
      </c>
      <c r="F841" t="s">
        <v>3232</v>
      </c>
      <c r="H841">
        <v>48.723820000000003</v>
      </c>
      <c r="I841">
        <v>-84.8032963</v>
      </c>
      <c r="J841" s="1" t="str">
        <f t="shared" si="138"/>
        <v>NGR lake sediment grab sample</v>
      </c>
      <c r="K841" s="1" t="str">
        <f t="shared" si="139"/>
        <v>&lt;177 micron (NGR)</v>
      </c>
      <c r="L841">
        <v>2</v>
      </c>
      <c r="M841" t="s">
        <v>67</v>
      </c>
      <c r="N841">
        <v>29</v>
      </c>
      <c r="O841">
        <v>76</v>
      </c>
      <c r="P841">
        <v>30</v>
      </c>
      <c r="Q841">
        <v>7</v>
      </c>
      <c r="R841">
        <v>9</v>
      </c>
      <c r="S841">
        <v>5</v>
      </c>
      <c r="T841">
        <v>0.1</v>
      </c>
      <c r="U841">
        <v>200</v>
      </c>
      <c r="V841">
        <v>1.2</v>
      </c>
      <c r="W841">
        <v>0.5</v>
      </c>
      <c r="X841">
        <v>1</v>
      </c>
      <c r="Y841">
        <v>44</v>
      </c>
    </row>
    <row r="842" spans="1:25" x14ac:dyDescent="0.25">
      <c r="A842" t="s">
        <v>3233</v>
      </c>
      <c r="B842" t="s">
        <v>3234</v>
      </c>
      <c r="C842" s="1" t="str">
        <f t="shared" si="135"/>
        <v>21:0398</v>
      </c>
      <c r="D842" s="1" t="str">
        <f t="shared" si="137"/>
        <v>21:0133</v>
      </c>
      <c r="E842" t="s">
        <v>3235</v>
      </c>
      <c r="F842" t="s">
        <v>3236</v>
      </c>
      <c r="H842">
        <v>48.758170200000002</v>
      </c>
      <c r="I842">
        <v>-84.805662699999999</v>
      </c>
      <c r="J842" s="1" t="str">
        <f t="shared" si="138"/>
        <v>NGR lake sediment grab sample</v>
      </c>
      <c r="K842" s="1" t="str">
        <f t="shared" si="139"/>
        <v>&lt;177 micron (NGR)</v>
      </c>
      <c r="L842">
        <v>2</v>
      </c>
      <c r="M842" t="s">
        <v>72</v>
      </c>
      <c r="N842">
        <v>30</v>
      </c>
      <c r="O842">
        <v>94</v>
      </c>
      <c r="P842">
        <v>48</v>
      </c>
      <c r="Q842">
        <v>5</v>
      </c>
      <c r="R842">
        <v>8</v>
      </c>
      <c r="S842">
        <v>3</v>
      </c>
      <c r="T842">
        <v>0.1</v>
      </c>
      <c r="U842">
        <v>35</v>
      </c>
      <c r="V842">
        <v>0.3</v>
      </c>
      <c r="W842">
        <v>0.5</v>
      </c>
      <c r="X842">
        <v>2</v>
      </c>
      <c r="Y842">
        <v>66.8</v>
      </c>
    </row>
    <row r="843" spans="1:25" x14ac:dyDescent="0.25">
      <c r="A843" t="s">
        <v>3237</v>
      </c>
      <c r="B843" t="s">
        <v>3238</v>
      </c>
      <c r="C843" s="1" t="str">
        <f t="shared" si="135"/>
        <v>21:0398</v>
      </c>
      <c r="D843" s="1" t="str">
        <f t="shared" si="137"/>
        <v>21:0133</v>
      </c>
      <c r="E843" t="s">
        <v>3239</v>
      </c>
      <c r="F843" t="s">
        <v>3240</v>
      </c>
      <c r="H843">
        <v>48.825539499999998</v>
      </c>
      <c r="I843">
        <v>-84.818990099999994</v>
      </c>
      <c r="J843" s="1" t="str">
        <f t="shared" si="138"/>
        <v>NGR lake sediment grab sample</v>
      </c>
      <c r="K843" s="1" t="str">
        <f t="shared" si="139"/>
        <v>&lt;177 micron (NGR)</v>
      </c>
      <c r="L843">
        <v>2</v>
      </c>
      <c r="M843" t="s">
        <v>77</v>
      </c>
      <c r="N843">
        <v>31</v>
      </c>
      <c r="O843">
        <v>76</v>
      </c>
      <c r="P843">
        <v>40</v>
      </c>
      <c r="Q843">
        <v>2</v>
      </c>
      <c r="R843">
        <v>7</v>
      </c>
      <c r="S843">
        <v>5</v>
      </c>
      <c r="T843">
        <v>0.1</v>
      </c>
      <c r="U843">
        <v>70</v>
      </c>
      <c r="V843">
        <v>0.7</v>
      </c>
      <c r="W843">
        <v>0.5</v>
      </c>
      <c r="X843">
        <v>1</v>
      </c>
      <c r="Y843">
        <v>59.4</v>
      </c>
    </row>
    <row r="844" spans="1:25" x14ac:dyDescent="0.25">
      <c r="A844" t="s">
        <v>3241</v>
      </c>
      <c r="B844" t="s">
        <v>3242</v>
      </c>
      <c r="C844" s="1" t="str">
        <f t="shared" si="135"/>
        <v>21:0398</v>
      </c>
      <c r="D844" s="1" t="str">
        <f t="shared" si="137"/>
        <v>21:0133</v>
      </c>
      <c r="E844" t="s">
        <v>3243</v>
      </c>
      <c r="F844" t="s">
        <v>3244</v>
      </c>
      <c r="H844">
        <v>48.868417899999997</v>
      </c>
      <c r="I844">
        <v>-84.837609</v>
      </c>
      <c r="J844" s="1" t="str">
        <f t="shared" si="138"/>
        <v>NGR lake sediment grab sample</v>
      </c>
      <c r="K844" s="1" t="str">
        <f t="shared" si="139"/>
        <v>&lt;177 micron (NGR)</v>
      </c>
      <c r="L844">
        <v>2</v>
      </c>
      <c r="M844" t="s">
        <v>82</v>
      </c>
      <c r="N844">
        <v>32</v>
      </c>
      <c r="O844">
        <v>148</v>
      </c>
      <c r="P844">
        <v>24</v>
      </c>
      <c r="Q844">
        <v>2</v>
      </c>
      <c r="R844">
        <v>5</v>
      </c>
      <c r="S844">
        <v>2</v>
      </c>
      <c r="T844">
        <v>0.1</v>
      </c>
      <c r="U844">
        <v>50</v>
      </c>
      <c r="V844">
        <v>0.35</v>
      </c>
      <c r="W844">
        <v>1</v>
      </c>
      <c r="X844">
        <v>1</v>
      </c>
      <c r="Y844">
        <v>79</v>
      </c>
    </row>
    <row r="845" spans="1:25" x14ac:dyDescent="0.25">
      <c r="A845" t="s">
        <v>3245</v>
      </c>
      <c r="B845" t="s">
        <v>3246</v>
      </c>
      <c r="C845" s="1" t="str">
        <f t="shared" si="135"/>
        <v>21:0398</v>
      </c>
      <c r="D845" s="1" t="str">
        <f t="shared" si="137"/>
        <v>21:0133</v>
      </c>
      <c r="E845" t="s">
        <v>3247</v>
      </c>
      <c r="F845" t="s">
        <v>3248</v>
      </c>
      <c r="H845">
        <v>48.875799100000002</v>
      </c>
      <c r="I845">
        <v>-84.798378900000003</v>
      </c>
      <c r="J845" s="1" t="str">
        <f t="shared" si="138"/>
        <v>NGR lake sediment grab sample</v>
      </c>
      <c r="K845" s="1" t="str">
        <f t="shared" si="139"/>
        <v>&lt;177 micron (NGR)</v>
      </c>
      <c r="L845">
        <v>2</v>
      </c>
      <c r="M845" t="s">
        <v>87</v>
      </c>
      <c r="N845">
        <v>33</v>
      </c>
      <c r="O845">
        <v>60</v>
      </c>
      <c r="P845">
        <v>34</v>
      </c>
      <c r="Q845">
        <v>2</v>
      </c>
      <c r="R845">
        <v>10</v>
      </c>
      <c r="S845">
        <v>3</v>
      </c>
      <c r="T845">
        <v>0.1</v>
      </c>
      <c r="U845">
        <v>80</v>
      </c>
      <c r="V845">
        <v>0.7</v>
      </c>
      <c r="W845">
        <v>0.5</v>
      </c>
      <c r="X845">
        <v>3</v>
      </c>
      <c r="Y845">
        <v>68</v>
      </c>
    </row>
    <row r="846" spans="1:25" x14ac:dyDescent="0.25">
      <c r="A846" t="s">
        <v>3249</v>
      </c>
      <c r="B846" t="s">
        <v>3250</v>
      </c>
      <c r="C846" s="1" t="str">
        <f t="shared" si="135"/>
        <v>21:0398</v>
      </c>
      <c r="D846" s="1" t="str">
        <f t="shared" si="137"/>
        <v>21:0133</v>
      </c>
      <c r="E846" t="s">
        <v>3251</v>
      </c>
      <c r="F846" t="s">
        <v>3252</v>
      </c>
      <c r="H846">
        <v>48.885146499999998</v>
      </c>
      <c r="I846">
        <v>-84.822045599999996</v>
      </c>
      <c r="J846" s="1" t="str">
        <f t="shared" si="138"/>
        <v>NGR lake sediment grab sample</v>
      </c>
      <c r="K846" s="1" t="str">
        <f t="shared" si="139"/>
        <v>&lt;177 micron (NGR)</v>
      </c>
      <c r="L846">
        <v>2</v>
      </c>
      <c r="M846" t="s">
        <v>92</v>
      </c>
      <c r="N846">
        <v>34</v>
      </c>
      <c r="O846">
        <v>54</v>
      </c>
      <c r="P846">
        <v>20</v>
      </c>
      <c r="Q846">
        <v>1</v>
      </c>
      <c r="R846">
        <v>7</v>
      </c>
      <c r="S846">
        <v>1</v>
      </c>
      <c r="T846">
        <v>0.1</v>
      </c>
      <c r="U846">
        <v>30</v>
      </c>
      <c r="V846">
        <v>0.3</v>
      </c>
      <c r="W846">
        <v>0.5</v>
      </c>
      <c r="X846">
        <v>1</v>
      </c>
      <c r="Y846">
        <v>75</v>
      </c>
    </row>
    <row r="847" spans="1:25" x14ac:dyDescent="0.25">
      <c r="A847" t="s">
        <v>3253</v>
      </c>
      <c r="B847" t="s">
        <v>3254</v>
      </c>
      <c r="C847" s="1" t="str">
        <f t="shared" si="135"/>
        <v>21:0398</v>
      </c>
      <c r="D847" s="1" t="str">
        <f t="shared" si="137"/>
        <v>21:0133</v>
      </c>
      <c r="E847" t="s">
        <v>3255</v>
      </c>
      <c r="F847" t="s">
        <v>3256</v>
      </c>
      <c r="H847">
        <v>48.9010015</v>
      </c>
      <c r="I847">
        <v>-84.801815700000006</v>
      </c>
      <c r="J847" s="1" t="str">
        <f t="shared" si="138"/>
        <v>NGR lake sediment grab sample</v>
      </c>
      <c r="K847" s="1" t="str">
        <f t="shared" si="139"/>
        <v>&lt;177 micron (NGR)</v>
      </c>
      <c r="L847">
        <v>2</v>
      </c>
      <c r="M847" t="s">
        <v>97</v>
      </c>
      <c r="N847">
        <v>35</v>
      </c>
      <c r="O847">
        <v>52</v>
      </c>
      <c r="P847">
        <v>38</v>
      </c>
      <c r="Q847">
        <v>1</v>
      </c>
      <c r="R847">
        <v>10</v>
      </c>
      <c r="S847">
        <v>1</v>
      </c>
      <c r="T847">
        <v>0.1</v>
      </c>
      <c r="U847">
        <v>35</v>
      </c>
      <c r="V847">
        <v>0.3</v>
      </c>
      <c r="W847">
        <v>0.5</v>
      </c>
      <c r="X847">
        <v>2</v>
      </c>
      <c r="Y847">
        <v>66.2</v>
      </c>
    </row>
    <row r="848" spans="1:25" x14ac:dyDescent="0.25">
      <c r="A848" t="s">
        <v>3257</v>
      </c>
      <c r="B848" t="s">
        <v>3258</v>
      </c>
      <c r="C848" s="1" t="str">
        <f t="shared" si="135"/>
        <v>21:0398</v>
      </c>
      <c r="D848" s="1" t="str">
        <f t="shared" si="137"/>
        <v>21:0133</v>
      </c>
      <c r="E848" t="s">
        <v>3259</v>
      </c>
      <c r="F848" t="s">
        <v>3260</v>
      </c>
      <c r="H848">
        <v>48.910019699999999</v>
      </c>
      <c r="I848">
        <v>-84.783213099999998</v>
      </c>
      <c r="J848" s="1" t="str">
        <f t="shared" si="138"/>
        <v>NGR lake sediment grab sample</v>
      </c>
      <c r="K848" s="1" t="str">
        <f t="shared" si="139"/>
        <v>&lt;177 micron (NGR)</v>
      </c>
      <c r="L848">
        <v>2</v>
      </c>
      <c r="M848" t="s">
        <v>107</v>
      </c>
      <c r="N848">
        <v>36</v>
      </c>
      <c r="O848">
        <v>68</v>
      </c>
      <c r="P848">
        <v>22</v>
      </c>
      <c r="Q848">
        <v>2</v>
      </c>
      <c r="R848">
        <v>6</v>
      </c>
      <c r="S848">
        <v>1</v>
      </c>
      <c r="T848">
        <v>0.1</v>
      </c>
      <c r="U848">
        <v>35</v>
      </c>
      <c r="V848">
        <v>0.4</v>
      </c>
      <c r="W848">
        <v>0.5</v>
      </c>
      <c r="X848">
        <v>2</v>
      </c>
      <c r="Y848">
        <v>82.2</v>
      </c>
    </row>
    <row r="849" spans="1:25" x14ac:dyDescent="0.25">
      <c r="A849" t="s">
        <v>3261</v>
      </c>
      <c r="B849" t="s">
        <v>3262</v>
      </c>
      <c r="C849" s="1" t="str">
        <f t="shared" si="135"/>
        <v>21:0398</v>
      </c>
      <c r="D849" s="1" t="str">
        <f t="shared" si="137"/>
        <v>21:0133</v>
      </c>
      <c r="E849" t="s">
        <v>3263</v>
      </c>
      <c r="F849" t="s">
        <v>3264</v>
      </c>
      <c r="H849">
        <v>48.930584799999998</v>
      </c>
      <c r="I849">
        <v>-84.821844100000007</v>
      </c>
      <c r="J849" s="1" t="str">
        <f t="shared" si="138"/>
        <v>NGR lake sediment grab sample</v>
      </c>
      <c r="K849" s="1" t="str">
        <f t="shared" si="139"/>
        <v>&lt;177 micron (NGR)</v>
      </c>
      <c r="L849">
        <v>2</v>
      </c>
      <c r="M849" t="s">
        <v>112</v>
      </c>
      <c r="N849">
        <v>37</v>
      </c>
      <c r="O849">
        <v>46</v>
      </c>
      <c r="P849">
        <v>12</v>
      </c>
      <c r="Q849">
        <v>2</v>
      </c>
      <c r="R849">
        <v>7</v>
      </c>
      <c r="S849">
        <v>1</v>
      </c>
      <c r="T849">
        <v>0.1</v>
      </c>
      <c r="U849">
        <v>245</v>
      </c>
      <c r="V849">
        <v>1.25</v>
      </c>
      <c r="W849">
        <v>0.5</v>
      </c>
      <c r="X849">
        <v>1</v>
      </c>
      <c r="Y849">
        <v>70.599999999999994</v>
      </c>
    </row>
    <row r="850" spans="1:25" x14ac:dyDescent="0.25">
      <c r="A850" t="s">
        <v>3265</v>
      </c>
      <c r="B850" t="s">
        <v>3266</v>
      </c>
      <c r="C850" s="1" t="str">
        <f t="shared" si="135"/>
        <v>21:0398</v>
      </c>
      <c r="D850" s="1" t="str">
        <f t="shared" si="137"/>
        <v>21:0133</v>
      </c>
      <c r="E850" t="s">
        <v>3267</v>
      </c>
      <c r="F850" t="s">
        <v>3268</v>
      </c>
      <c r="H850">
        <v>48.953314800000001</v>
      </c>
      <c r="I850">
        <v>-84.823996100000002</v>
      </c>
      <c r="J850" s="1" t="str">
        <f t="shared" si="138"/>
        <v>NGR lake sediment grab sample</v>
      </c>
      <c r="K850" s="1" t="str">
        <f t="shared" si="139"/>
        <v>&lt;177 micron (NGR)</v>
      </c>
      <c r="L850">
        <v>2</v>
      </c>
      <c r="M850" t="s">
        <v>117</v>
      </c>
      <c r="N850">
        <v>38</v>
      </c>
      <c r="O850">
        <v>12</v>
      </c>
      <c r="P850">
        <v>6</v>
      </c>
      <c r="Q850">
        <v>2</v>
      </c>
      <c r="R850">
        <v>1</v>
      </c>
      <c r="S850">
        <v>1</v>
      </c>
      <c r="T850">
        <v>0.1</v>
      </c>
      <c r="U850">
        <v>210</v>
      </c>
      <c r="V850">
        <v>0.35</v>
      </c>
      <c r="W850">
        <v>0.5</v>
      </c>
      <c r="X850">
        <v>1</v>
      </c>
      <c r="Y850">
        <v>15.6</v>
      </c>
    </row>
    <row r="851" spans="1:25" x14ac:dyDescent="0.25">
      <c r="A851" t="s">
        <v>3269</v>
      </c>
      <c r="B851" t="s">
        <v>3270</v>
      </c>
      <c r="C851" s="1" t="str">
        <f t="shared" si="135"/>
        <v>21:0398</v>
      </c>
      <c r="D851" s="1" t="str">
        <f t="shared" si="137"/>
        <v>21:0133</v>
      </c>
      <c r="E851" t="s">
        <v>3271</v>
      </c>
      <c r="F851" t="s">
        <v>3272</v>
      </c>
      <c r="H851">
        <v>48.967910199999999</v>
      </c>
      <c r="I851">
        <v>-84.785401899999997</v>
      </c>
      <c r="J851" s="1" t="str">
        <f t="shared" si="138"/>
        <v>NGR lake sediment grab sample</v>
      </c>
      <c r="K851" s="1" t="str">
        <f t="shared" si="139"/>
        <v>&lt;177 micron (NGR)</v>
      </c>
      <c r="L851">
        <v>2</v>
      </c>
      <c r="M851" t="s">
        <v>122</v>
      </c>
      <c r="N851">
        <v>39</v>
      </c>
      <c r="O851">
        <v>58</v>
      </c>
      <c r="P851">
        <v>14</v>
      </c>
      <c r="Q851">
        <v>2</v>
      </c>
      <c r="R851">
        <v>8</v>
      </c>
      <c r="S851">
        <v>2</v>
      </c>
      <c r="T851">
        <v>0.1</v>
      </c>
      <c r="U851">
        <v>90</v>
      </c>
      <c r="V851">
        <v>1.4</v>
      </c>
      <c r="W851">
        <v>0.5</v>
      </c>
      <c r="X851">
        <v>2</v>
      </c>
      <c r="Y851">
        <v>67.400000000000006</v>
      </c>
    </row>
    <row r="852" spans="1:25" x14ac:dyDescent="0.25">
      <c r="A852" t="s">
        <v>3273</v>
      </c>
      <c r="B852" t="s">
        <v>3274</v>
      </c>
      <c r="C852" s="1" t="str">
        <f t="shared" si="135"/>
        <v>21:0398</v>
      </c>
      <c r="D852" s="1" t="str">
        <f>HYPERLINK("http://geochem.nrcan.gc.ca/cdogs/content/svy/svy_e.htm", "")</f>
        <v/>
      </c>
      <c r="G852" s="1" t="str">
        <f>HYPERLINK("http://geochem.nrcan.gc.ca/cdogs/content/cr_/cr_00034_e.htm", "34")</f>
        <v>34</v>
      </c>
      <c r="J852" t="s">
        <v>100</v>
      </c>
      <c r="K852" t="s">
        <v>101</v>
      </c>
      <c r="L852">
        <v>2</v>
      </c>
      <c r="M852" t="s">
        <v>102</v>
      </c>
      <c r="N852">
        <v>40</v>
      </c>
      <c r="O852">
        <v>94</v>
      </c>
      <c r="P852">
        <v>42</v>
      </c>
      <c r="Q852">
        <v>16</v>
      </c>
      <c r="R852">
        <v>20</v>
      </c>
      <c r="S852">
        <v>11</v>
      </c>
      <c r="T852">
        <v>0.1</v>
      </c>
      <c r="U852">
        <v>680</v>
      </c>
      <c r="V852">
        <v>2.95</v>
      </c>
      <c r="W852">
        <v>20</v>
      </c>
      <c r="X852">
        <v>5</v>
      </c>
      <c r="Y852">
        <v>16.399999999999999</v>
      </c>
    </row>
    <row r="853" spans="1:25" x14ac:dyDescent="0.25">
      <c r="A853" t="s">
        <v>3275</v>
      </c>
      <c r="B853" t="s">
        <v>3276</v>
      </c>
      <c r="C853" s="1" t="str">
        <f t="shared" si="135"/>
        <v>21:0398</v>
      </c>
      <c r="D853" s="1" t="str">
        <f>HYPERLINK("http://geochem.nrcan.gc.ca/cdogs/content/svy/svy210133_e.htm", "21:0133")</f>
        <v>21:0133</v>
      </c>
      <c r="E853" t="s">
        <v>3277</v>
      </c>
      <c r="F853" t="s">
        <v>3278</v>
      </c>
      <c r="H853">
        <v>48.880246</v>
      </c>
      <c r="I853">
        <v>-84.713941500000004</v>
      </c>
      <c r="J853" s="1" t="str">
        <f>HYPERLINK("http://geochem.nrcan.gc.ca/cdogs/content/kwd/kwd020027_e.htm", "NGR lake sediment grab sample")</f>
        <v>NGR lake sediment grab sample</v>
      </c>
      <c r="K853" s="1" t="str">
        <f>HYPERLINK("http://geochem.nrcan.gc.ca/cdogs/content/kwd/kwd080006_e.htm", "&lt;177 micron (NGR)")</f>
        <v>&lt;177 micron (NGR)</v>
      </c>
      <c r="L853">
        <v>3</v>
      </c>
      <c r="M853" t="s">
        <v>3279</v>
      </c>
      <c r="N853">
        <v>41</v>
      </c>
      <c r="O853">
        <v>76</v>
      </c>
      <c r="P853">
        <v>36</v>
      </c>
      <c r="Q853">
        <v>2</v>
      </c>
      <c r="R853">
        <v>7</v>
      </c>
      <c r="S853">
        <v>3</v>
      </c>
      <c r="T853">
        <v>0.1</v>
      </c>
      <c r="U853">
        <v>25</v>
      </c>
      <c r="V853">
        <v>0.3</v>
      </c>
      <c r="W853">
        <v>0.5</v>
      </c>
      <c r="X853">
        <v>1</v>
      </c>
      <c r="Y853">
        <v>66.8</v>
      </c>
    </row>
    <row r="854" spans="1:25" x14ac:dyDescent="0.25">
      <c r="A854" t="s">
        <v>3280</v>
      </c>
      <c r="B854" t="s">
        <v>3281</v>
      </c>
      <c r="C854" s="1" t="str">
        <f t="shared" si="135"/>
        <v>21:0398</v>
      </c>
      <c r="D854" s="1" t="str">
        <f>HYPERLINK("http://geochem.nrcan.gc.ca/cdogs/content/svy/svy_e.htm", "")</f>
        <v/>
      </c>
      <c r="G854" s="1" t="str">
        <f>HYPERLINK("http://geochem.nrcan.gc.ca/cdogs/content/cr_/cr_00034_e.htm", "34")</f>
        <v>34</v>
      </c>
      <c r="J854" t="s">
        <v>100</v>
      </c>
      <c r="K854" t="s">
        <v>101</v>
      </c>
      <c r="L854">
        <v>3</v>
      </c>
      <c r="M854" t="s">
        <v>102</v>
      </c>
      <c r="N854">
        <v>42</v>
      </c>
      <c r="O854">
        <v>96</v>
      </c>
      <c r="P854">
        <v>42</v>
      </c>
      <c r="Q854">
        <v>18</v>
      </c>
      <c r="R854">
        <v>20</v>
      </c>
      <c r="S854">
        <v>11</v>
      </c>
      <c r="T854">
        <v>0.1</v>
      </c>
      <c r="U854">
        <v>710</v>
      </c>
      <c r="V854">
        <v>3</v>
      </c>
      <c r="W854">
        <v>24</v>
      </c>
      <c r="X854">
        <v>5</v>
      </c>
      <c r="Y854">
        <v>18.8</v>
      </c>
    </row>
    <row r="855" spans="1:25" x14ac:dyDescent="0.25">
      <c r="A855" t="s">
        <v>3282</v>
      </c>
      <c r="B855" t="s">
        <v>3283</v>
      </c>
      <c r="C855" s="1" t="str">
        <f t="shared" si="135"/>
        <v>21:0398</v>
      </c>
      <c r="D855" s="1" t="str">
        <f t="shared" ref="D855:D885" si="140">HYPERLINK("http://geochem.nrcan.gc.ca/cdogs/content/svy/svy210133_e.htm", "21:0133")</f>
        <v>21:0133</v>
      </c>
      <c r="E855" t="s">
        <v>3284</v>
      </c>
      <c r="F855" t="s">
        <v>3285</v>
      </c>
      <c r="H855">
        <v>48.973633300000003</v>
      </c>
      <c r="I855">
        <v>-84.814707200000001</v>
      </c>
      <c r="J855" s="1" t="str">
        <f t="shared" ref="J855:J885" si="141">HYPERLINK("http://geochem.nrcan.gc.ca/cdogs/content/kwd/kwd020027_e.htm", "NGR lake sediment grab sample")</f>
        <v>NGR lake sediment grab sample</v>
      </c>
      <c r="K855" s="1" t="str">
        <f t="shared" ref="K855:K885" si="142">HYPERLINK("http://geochem.nrcan.gc.ca/cdogs/content/kwd/kwd080006_e.htm", "&lt;177 micron (NGR)")</f>
        <v>&lt;177 micron (NGR)</v>
      </c>
      <c r="L855">
        <v>3</v>
      </c>
      <c r="M855" t="s">
        <v>34</v>
      </c>
      <c r="N855">
        <v>43</v>
      </c>
      <c r="O855">
        <v>120</v>
      </c>
      <c r="P855">
        <v>40</v>
      </c>
      <c r="Q855">
        <v>3</v>
      </c>
      <c r="R855">
        <v>6</v>
      </c>
      <c r="S855">
        <v>3</v>
      </c>
      <c r="T855">
        <v>0.1</v>
      </c>
      <c r="U855">
        <v>100</v>
      </c>
      <c r="V855">
        <v>0.95</v>
      </c>
      <c r="W855">
        <v>0.5</v>
      </c>
      <c r="X855">
        <v>1</v>
      </c>
      <c r="Y855">
        <v>80</v>
      </c>
    </row>
    <row r="856" spans="1:25" x14ac:dyDescent="0.25">
      <c r="A856" t="s">
        <v>3286</v>
      </c>
      <c r="B856" t="s">
        <v>3287</v>
      </c>
      <c r="C856" s="1" t="str">
        <f t="shared" si="135"/>
        <v>21:0398</v>
      </c>
      <c r="D856" s="1" t="str">
        <f t="shared" si="140"/>
        <v>21:0133</v>
      </c>
      <c r="E856" t="s">
        <v>3288</v>
      </c>
      <c r="F856" t="s">
        <v>3289</v>
      </c>
      <c r="H856">
        <v>48.986923099999998</v>
      </c>
      <c r="I856">
        <v>-84.791667200000006</v>
      </c>
      <c r="J856" s="1" t="str">
        <f t="shared" si="141"/>
        <v>NGR lake sediment grab sample</v>
      </c>
      <c r="K856" s="1" t="str">
        <f t="shared" si="142"/>
        <v>&lt;177 micron (NGR)</v>
      </c>
      <c r="L856">
        <v>3</v>
      </c>
      <c r="M856" t="s">
        <v>39</v>
      </c>
      <c r="N856">
        <v>44</v>
      </c>
      <c r="O856">
        <v>20</v>
      </c>
      <c r="P856">
        <v>4</v>
      </c>
      <c r="Q856">
        <v>2</v>
      </c>
      <c r="R856">
        <v>6</v>
      </c>
      <c r="S856">
        <v>4</v>
      </c>
      <c r="T856">
        <v>0.1</v>
      </c>
      <c r="U856">
        <v>110</v>
      </c>
      <c r="V856">
        <v>0.95</v>
      </c>
      <c r="W856">
        <v>0.5</v>
      </c>
      <c r="X856">
        <v>1</v>
      </c>
      <c r="Y856">
        <v>2.8</v>
      </c>
    </row>
    <row r="857" spans="1:25" x14ac:dyDescent="0.25">
      <c r="A857" t="s">
        <v>3290</v>
      </c>
      <c r="B857" t="s">
        <v>3291</v>
      </c>
      <c r="C857" s="1" t="str">
        <f t="shared" si="135"/>
        <v>21:0398</v>
      </c>
      <c r="D857" s="1" t="str">
        <f t="shared" si="140"/>
        <v>21:0133</v>
      </c>
      <c r="E857" t="s">
        <v>3292</v>
      </c>
      <c r="F857" t="s">
        <v>3293</v>
      </c>
      <c r="H857">
        <v>48.968855300000001</v>
      </c>
      <c r="I857">
        <v>-84.585543900000005</v>
      </c>
      <c r="J857" s="1" t="str">
        <f t="shared" si="141"/>
        <v>NGR lake sediment grab sample</v>
      </c>
      <c r="K857" s="1" t="str">
        <f t="shared" si="142"/>
        <v>&lt;177 micron (NGR)</v>
      </c>
      <c r="L857">
        <v>3</v>
      </c>
      <c r="M857" t="s">
        <v>44</v>
      </c>
      <c r="N857">
        <v>45</v>
      </c>
      <c r="O857">
        <v>118</v>
      </c>
      <c r="P857">
        <v>24</v>
      </c>
      <c r="Q857">
        <v>1</v>
      </c>
      <c r="R857">
        <v>4</v>
      </c>
      <c r="S857">
        <v>2</v>
      </c>
      <c r="T857">
        <v>0.1</v>
      </c>
      <c r="U857">
        <v>110</v>
      </c>
      <c r="V857">
        <v>0.2</v>
      </c>
      <c r="W857">
        <v>0.5</v>
      </c>
      <c r="X857">
        <v>1</v>
      </c>
      <c r="Y857">
        <v>88.6</v>
      </c>
    </row>
    <row r="858" spans="1:25" x14ac:dyDescent="0.25">
      <c r="A858" t="s">
        <v>3294</v>
      </c>
      <c r="B858" t="s">
        <v>3295</v>
      </c>
      <c r="C858" s="1" t="str">
        <f t="shared" si="135"/>
        <v>21:0398</v>
      </c>
      <c r="D858" s="1" t="str">
        <f t="shared" si="140"/>
        <v>21:0133</v>
      </c>
      <c r="E858" t="s">
        <v>3296</v>
      </c>
      <c r="F858" t="s">
        <v>3297</v>
      </c>
      <c r="H858">
        <v>48.951877799999998</v>
      </c>
      <c r="I858">
        <v>-84.585516799999994</v>
      </c>
      <c r="J858" s="1" t="str">
        <f t="shared" si="141"/>
        <v>NGR lake sediment grab sample</v>
      </c>
      <c r="K858" s="1" t="str">
        <f t="shared" si="142"/>
        <v>&lt;177 micron (NGR)</v>
      </c>
      <c r="L858">
        <v>3</v>
      </c>
      <c r="M858" t="s">
        <v>62</v>
      </c>
      <c r="N858">
        <v>46</v>
      </c>
      <c r="O858">
        <v>86</v>
      </c>
      <c r="P858">
        <v>18</v>
      </c>
      <c r="Q858">
        <v>4</v>
      </c>
      <c r="R858">
        <v>15</v>
      </c>
      <c r="S858">
        <v>4</v>
      </c>
      <c r="T858">
        <v>0.2</v>
      </c>
      <c r="U858">
        <v>150</v>
      </c>
      <c r="V858">
        <v>1.2</v>
      </c>
      <c r="W858">
        <v>0.5</v>
      </c>
      <c r="X858">
        <v>1</v>
      </c>
      <c r="Y858">
        <v>64.599999999999994</v>
      </c>
    </row>
    <row r="859" spans="1:25" x14ac:dyDescent="0.25">
      <c r="A859" t="s">
        <v>3298</v>
      </c>
      <c r="B859" t="s">
        <v>3299</v>
      </c>
      <c r="C859" s="1" t="str">
        <f t="shared" si="135"/>
        <v>21:0398</v>
      </c>
      <c r="D859" s="1" t="str">
        <f t="shared" si="140"/>
        <v>21:0133</v>
      </c>
      <c r="E859" t="s">
        <v>3300</v>
      </c>
      <c r="F859" t="s">
        <v>3301</v>
      </c>
      <c r="H859">
        <v>48.926293800000003</v>
      </c>
      <c r="I859">
        <v>-84.618958599999999</v>
      </c>
      <c r="J859" s="1" t="str">
        <f t="shared" si="141"/>
        <v>NGR lake sediment grab sample</v>
      </c>
      <c r="K859" s="1" t="str">
        <f t="shared" si="142"/>
        <v>&lt;177 micron (NGR)</v>
      </c>
      <c r="L859">
        <v>3</v>
      </c>
      <c r="M859" t="s">
        <v>3302</v>
      </c>
      <c r="N859">
        <v>47</v>
      </c>
      <c r="O859">
        <v>78</v>
      </c>
      <c r="P859">
        <v>16</v>
      </c>
      <c r="Q859">
        <v>3</v>
      </c>
      <c r="R859">
        <v>8</v>
      </c>
      <c r="S859">
        <v>3</v>
      </c>
      <c r="T859">
        <v>0.1</v>
      </c>
      <c r="U859">
        <v>75</v>
      </c>
      <c r="V859">
        <v>0.6</v>
      </c>
      <c r="W859">
        <v>0.5</v>
      </c>
      <c r="X859">
        <v>1</v>
      </c>
      <c r="Y859">
        <v>54.4</v>
      </c>
    </row>
    <row r="860" spans="1:25" x14ac:dyDescent="0.25">
      <c r="A860" t="s">
        <v>3303</v>
      </c>
      <c r="B860" t="s">
        <v>3304</v>
      </c>
      <c r="C860" s="1" t="str">
        <f t="shared" si="135"/>
        <v>21:0398</v>
      </c>
      <c r="D860" s="1" t="str">
        <f t="shared" si="140"/>
        <v>21:0133</v>
      </c>
      <c r="E860" t="s">
        <v>3305</v>
      </c>
      <c r="F860" t="s">
        <v>3306</v>
      </c>
      <c r="H860">
        <v>48.921030399999999</v>
      </c>
      <c r="I860">
        <v>-84.625488599999997</v>
      </c>
      <c r="J860" s="1" t="str">
        <f t="shared" si="141"/>
        <v>NGR lake sediment grab sample</v>
      </c>
      <c r="K860" s="1" t="str">
        <f t="shared" si="142"/>
        <v>&lt;177 micron (NGR)</v>
      </c>
      <c r="L860">
        <v>3</v>
      </c>
      <c r="M860" t="s">
        <v>3307</v>
      </c>
      <c r="N860">
        <v>48</v>
      </c>
      <c r="O860">
        <v>94</v>
      </c>
      <c r="P860">
        <v>22</v>
      </c>
      <c r="Q860">
        <v>4</v>
      </c>
      <c r="R860">
        <v>10</v>
      </c>
      <c r="S860">
        <v>3</v>
      </c>
      <c r="T860">
        <v>0.1</v>
      </c>
      <c r="U860">
        <v>70</v>
      </c>
      <c r="V860">
        <v>0.55000000000000004</v>
      </c>
      <c r="W860">
        <v>0.5</v>
      </c>
      <c r="X860">
        <v>3</v>
      </c>
      <c r="Y860">
        <v>70</v>
      </c>
    </row>
    <row r="861" spans="1:25" x14ac:dyDescent="0.25">
      <c r="A861" t="s">
        <v>3308</v>
      </c>
      <c r="B861" t="s">
        <v>3309</v>
      </c>
      <c r="C861" s="1" t="str">
        <f t="shared" si="135"/>
        <v>21:0398</v>
      </c>
      <c r="D861" s="1" t="str">
        <f t="shared" si="140"/>
        <v>21:0133</v>
      </c>
      <c r="E861" t="s">
        <v>3305</v>
      </c>
      <c r="F861" t="s">
        <v>3310</v>
      </c>
      <c r="H861">
        <v>48.921030399999999</v>
      </c>
      <c r="I861">
        <v>-84.625488599999997</v>
      </c>
      <c r="J861" s="1" t="str">
        <f t="shared" si="141"/>
        <v>NGR lake sediment grab sample</v>
      </c>
      <c r="K861" s="1" t="str">
        <f t="shared" si="142"/>
        <v>&lt;177 micron (NGR)</v>
      </c>
      <c r="L861">
        <v>3</v>
      </c>
      <c r="M861" t="s">
        <v>3311</v>
      </c>
      <c r="N861">
        <v>49</v>
      </c>
      <c r="O861">
        <v>94</v>
      </c>
      <c r="P861">
        <v>22</v>
      </c>
      <c r="Q861">
        <v>3</v>
      </c>
      <c r="R861">
        <v>10</v>
      </c>
      <c r="S861">
        <v>3</v>
      </c>
      <c r="T861">
        <v>0.1</v>
      </c>
      <c r="U861">
        <v>60</v>
      </c>
      <c r="V861">
        <v>0.55000000000000004</v>
      </c>
      <c r="W861">
        <v>0.5</v>
      </c>
      <c r="X861">
        <v>4</v>
      </c>
      <c r="Y861">
        <v>70.2</v>
      </c>
    </row>
    <row r="862" spans="1:25" x14ac:dyDescent="0.25">
      <c r="A862" t="s">
        <v>3312</v>
      </c>
      <c r="B862" t="s">
        <v>3313</v>
      </c>
      <c r="C862" s="1" t="str">
        <f t="shared" si="135"/>
        <v>21:0398</v>
      </c>
      <c r="D862" s="1" t="str">
        <f t="shared" si="140"/>
        <v>21:0133</v>
      </c>
      <c r="E862" t="s">
        <v>3314</v>
      </c>
      <c r="F862" t="s">
        <v>3315</v>
      </c>
      <c r="H862">
        <v>48.940374599999998</v>
      </c>
      <c r="I862">
        <v>-84.646162000000004</v>
      </c>
      <c r="J862" s="1" t="str">
        <f t="shared" si="141"/>
        <v>NGR lake sediment grab sample</v>
      </c>
      <c r="K862" s="1" t="str">
        <f t="shared" si="142"/>
        <v>&lt;177 micron (NGR)</v>
      </c>
      <c r="L862">
        <v>3</v>
      </c>
      <c r="M862" t="s">
        <v>67</v>
      </c>
      <c r="N862">
        <v>50</v>
      </c>
      <c r="O862">
        <v>108</v>
      </c>
      <c r="P862">
        <v>28</v>
      </c>
      <c r="Q862">
        <v>6</v>
      </c>
      <c r="R862">
        <v>15</v>
      </c>
      <c r="S862">
        <v>6</v>
      </c>
      <c r="T862">
        <v>0.1</v>
      </c>
      <c r="U862">
        <v>180</v>
      </c>
      <c r="V862">
        <v>1.4</v>
      </c>
      <c r="W862">
        <v>0.5</v>
      </c>
      <c r="X862">
        <v>1</v>
      </c>
      <c r="Y862">
        <v>55</v>
      </c>
    </row>
    <row r="863" spans="1:25" x14ac:dyDescent="0.25">
      <c r="A863" t="s">
        <v>3316</v>
      </c>
      <c r="B863" t="s">
        <v>3317</v>
      </c>
      <c r="C863" s="1" t="str">
        <f t="shared" si="135"/>
        <v>21:0398</v>
      </c>
      <c r="D863" s="1" t="str">
        <f t="shared" si="140"/>
        <v>21:0133</v>
      </c>
      <c r="E863" t="s">
        <v>3318</v>
      </c>
      <c r="F863" t="s">
        <v>3319</v>
      </c>
      <c r="H863">
        <v>48.931195700000004</v>
      </c>
      <c r="I863">
        <v>-84.661080900000002</v>
      </c>
      <c r="J863" s="1" t="str">
        <f t="shared" si="141"/>
        <v>NGR lake sediment grab sample</v>
      </c>
      <c r="K863" s="1" t="str">
        <f t="shared" si="142"/>
        <v>&lt;177 micron (NGR)</v>
      </c>
      <c r="L863">
        <v>3</v>
      </c>
      <c r="M863" t="s">
        <v>72</v>
      </c>
      <c r="N863">
        <v>51</v>
      </c>
      <c r="O863">
        <v>34</v>
      </c>
      <c r="P863">
        <v>22</v>
      </c>
      <c r="Q863">
        <v>2</v>
      </c>
      <c r="R863">
        <v>6</v>
      </c>
      <c r="S863">
        <v>3</v>
      </c>
      <c r="T863">
        <v>0.1</v>
      </c>
      <c r="U863">
        <v>185</v>
      </c>
      <c r="V863">
        <v>0.4</v>
      </c>
      <c r="W863">
        <v>0.5</v>
      </c>
      <c r="X863">
        <v>3</v>
      </c>
      <c r="Y863">
        <v>28.6</v>
      </c>
    </row>
    <row r="864" spans="1:25" x14ac:dyDescent="0.25">
      <c r="A864" t="s">
        <v>3320</v>
      </c>
      <c r="B864" t="s">
        <v>3321</v>
      </c>
      <c r="C864" s="1" t="str">
        <f t="shared" si="135"/>
        <v>21:0398</v>
      </c>
      <c r="D864" s="1" t="str">
        <f t="shared" si="140"/>
        <v>21:0133</v>
      </c>
      <c r="E864" t="s">
        <v>3322</v>
      </c>
      <c r="F864" t="s">
        <v>3323</v>
      </c>
      <c r="H864">
        <v>48.893694000000004</v>
      </c>
      <c r="I864">
        <v>-84.6441394</v>
      </c>
      <c r="J864" s="1" t="str">
        <f t="shared" si="141"/>
        <v>NGR lake sediment grab sample</v>
      </c>
      <c r="K864" s="1" t="str">
        <f t="shared" si="142"/>
        <v>&lt;177 micron (NGR)</v>
      </c>
      <c r="L864">
        <v>3</v>
      </c>
      <c r="M864" t="s">
        <v>77</v>
      </c>
      <c r="N864">
        <v>52</v>
      </c>
      <c r="O864">
        <v>74</v>
      </c>
      <c r="P864">
        <v>30</v>
      </c>
      <c r="Q864">
        <v>2</v>
      </c>
      <c r="R864">
        <v>9</v>
      </c>
      <c r="S864">
        <v>5</v>
      </c>
      <c r="T864">
        <v>0.1</v>
      </c>
      <c r="U864">
        <v>210</v>
      </c>
      <c r="V864">
        <v>0.95</v>
      </c>
      <c r="W864">
        <v>0.5</v>
      </c>
      <c r="X864">
        <v>1</v>
      </c>
      <c r="Y864">
        <v>26.2</v>
      </c>
    </row>
    <row r="865" spans="1:25" x14ac:dyDescent="0.25">
      <c r="A865" t="s">
        <v>3324</v>
      </c>
      <c r="B865" t="s">
        <v>3325</v>
      </c>
      <c r="C865" s="1" t="str">
        <f t="shared" si="135"/>
        <v>21:0398</v>
      </c>
      <c r="D865" s="1" t="str">
        <f t="shared" si="140"/>
        <v>21:0133</v>
      </c>
      <c r="E865" t="s">
        <v>3326</v>
      </c>
      <c r="F865" t="s">
        <v>3327</v>
      </c>
      <c r="H865">
        <v>48.898259600000003</v>
      </c>
      <c r="I865">
        <v>-84.690577899999994</v>
      </c>
      <c r="J865" s="1" t="str">
        <f t="shared" si="141"/>
        <v>NGR lake sediment grab sample</v>
      </c>
      <c r="K865" s="1" t="str">
        <f t="shared" si="142"/>
        <v>&lt;177 micron (NGR)</v>
      </c>
      <c r="L865">
        <v>3</v>
      </c>
      <c r="M865" t="s">
        <v>82</v>
      </c>
      <c r="N865">
        <v>53</v>
      </c>
      <c r="O865">
        <v>98</v>
      </c>
      <c r="P865">
        <v>22</v>
      </c>
      <c r="Q865">
        <v>2</v>
      </c>
      <c r="R865">
        <v>11</v>
      </c>
      <c r="S865">
        <v>5</v>
      </c>
      <c r="T865">
        <v>0.1</v>
      </c>
      <c r="U865">
        <v>280</v>
      </c>
      <c r="V865">
        <v>1.1000000000000001</v>
      </c>
      <c r="W865">
        <v>0.5</v>
      </c>
      <c r="X865">
        <v>1</v>
      </c>
      <c r="Y865">
        <v>50.4</v>
      </c>
    </row>
    <row r="866" spans="1:25" x14ac:dyDescent="0.25">
      <c r="A866" t="s">
        <v>3328</v>
      </c>
      <c r="B866" t="s">
        <v>3329</v>
      </c>
      <c r="C866" s="1" t="str">
        <f t="shared" si="135"/>
        <v>21:0398</v>
      </c>
      <c r="D866" s="1" t="str">
        <f t="shared" si="140"/>
        <v>21:0133</v>
      </c>
      <c r="E866" t="s">
        <v>3330</v>
      </c>
      <c r="F866" t="s">
        <v>3331</v>
      </c>
      <c r="H866">
        <v>48.918794900000002</v>
      </c>
      <c r="I866">
        <v>-84.711567700000003</v>
      </c>
      <c r="J866" s="1" t="str">
        <f t="shared" si="141"/>
        <v>NGR lake sediment grab sample</v>
      </c>
      <c r="K866" s="1" t="str">
        <f t="shared" si="142"/>
        <v>&lt;177 micron (NGR)</v>
      </c>
      <c r="L866">
        <v>3</v>
      </c>
      <c r="M866" t="s">
        <v>87</v>
      </c>
      <c r="N866">
        <v>54</v>
      </c>
      <c r="O866">
        <v>100</v>
      </c>
      <c r="P866">
        <v>14</v>
      </c>
      <c r="Q866">
        <v>3</v>
      </c>
      <c r="R866">
        <v>10</v>
      </c>
      <c r="S866">
        <v>4</v>
      </c>
      <c r="T866">
        <v>0.1</v>
      </c>
      <c r="U866">
        <v>130</v>
      </c>
      <c r="V866">
        <v>0.9</v>
      </c>
      <c r="W866">
        <v>0.5</v>
      </c>
      <c r="X866">
        <v>1</v>
      </c>
      <c r="Y866">
        <v>59.8</v>
      </c>
    </row>
    <row r="867" spans="1:25" x14ac:dyDescent="0.25">
      <c r="A867" t="s">
        <v>3332</v>
      </c>
      <c r="B867" t="s">
        <v>3333</v>
      </c>
      <c r="C867" s="1" t="str">
        <f t="shared" si="135"/>
        <v>21:0398</v>
      </c>
      <c r="D867" s="1" t="str">
        <f t="shared" si="140"/>
        <v>21:0133</v>
      </c>
      <c r="E867" t="s">
        <v>3277</v>
      </c>
      <c r="F867" t="s">
        <v>3334</v>
      </c>
      <c r="H867">
        <v>48.880246</v>
      </c>
      <c r="I867">
        <v>-84.713941500000004</v>
      </c>
      <c r="J867" s="1" t="str">
        <f t="shared" si="141"/>
        <v>NGR lake sediment grab sample</v>
      </c>
      <c r="K867" s="1" t="str">
        <f t="shared" si="142"/>
        <v>&lt;177 micron (NGR)</v>
      </c>
      <c r="L867">
        <v>3</v>
      </c>
      <c r="M867" t="s">
        <v>3335</v>
      </c>
      <c r="N867">
        <v>55</v>
      </c>
      <c r="O867">
        <v>74</v>
      </c>
      <c r="P867">
        <v>38</v>
      </c>
      <c r="Q867">
        <v>2</v>
      </c>
      <c r="R867">
        <v>7</v>
      </c>
      <c r="S867">
        <v>3</v>
      </c>
      <c r="T867">
        <v>0.1</v>
      </c>
      <c r="U867">
        <v>35</v>
      </c>
      <c r="V867">
        <v>0.3</v>
      </c>
      <c r="W867">
        <v>0.5</v>
      </c>
      <c r="X867">
        <v>2</v>
      </c>
      <c r="Y867">
        <v>64</v>
      </c>
    </row>
    <row r="868" spans="1:25" x14ac:dyDescent="0.25">
      <c r="A868" t="s">
        <v>3336</v>
      </c>
      <c r="B868" t="s">
        <v>3337</v>
      </c>
      <c r="C868" s="1" t="str">
        <f t="shared" si="135"/>
        <v>21:0398</v>
      </c>
      <c r="D868" s="1" t="str">
        <f t="shared" si="140"/>
        <v>21:0133</v>
      </c>
      <c r="E868" t="s">
        <v>3338</v>
      </c>
      <c r="F868" t="s">
        <v>3339</v>
      </c>
      <c r="H868">
        <v>48.861973300000002</v>
      </c>
      <c r="I868">
        <v>-84.687776299999996</v>
      </c>
      <c r="J868" s="1" t="str">
        <f t="shared" si="141"/>
        <v>NGR lake sediment grab sample</v>
      </c>
      <c r="K868" s="1" t="str">
        <f t="shared" si="142"/>
        <v>&lt;177 micron (NGR)</v>
      </c>
      <c r="L868">
        <v>3</v>
      </c>
      <c r="M868" t="s">
        <v>92</v>
      </c>
      <c r="N868">
        <v>56</v>
      </c>
      <c r="O868">
        <v>86</v>
      </c>
      <c r="P868">
        <v>24</v>
      </c>
      <c r="Q868">
        <v>2</v>
      </c>
      <c r="R868">
        <v>6</v>
      </c>
      <c r="S868">
        <v>3</v>
      </c>
      <c r="T868">
        <v>0.1</v>
      </c>
      <c r="U868">
        <v>60</v>
      </c>
      <c r="V868">
        <v>0.45</v>
      </c>
      <c r="W868">
        <v>0.5</v>
      </c>
      <c r="X868">
        <v>2</v>
      </c>
      <c r="Y868">
        <v>74.2</v>
      </c>
    </row>
    <row r="869" spans="1:25" x14ac:dyDescent="0.25">
      <c r="A869" t="s">
        <v>3340</v>
      </c>
      <c r="B869" t="s">
        <v>3341</v>
      </c>
      <c r="C869" s="1" t="str">
        <f t="shared" si="135"/>
        <v>21:0398</v>
      </c>
      <c r="D869" s="1" t="str">
        <f t="shared" si="140"/>
        <v>21:0133</v>
      </c>
      <c r="E869" t="s">
        <v>3342</v>
      </c>
      <c r="F869" t="s">
        <v>3343</v>
      </c>
      <c r="H869">
        <v>48.857268699999999</v>
      </c>
      <c r="I869">
        <v>-84.727613599999998</v>
      </c>
      <c r="J869" s="1" t="str">
        <f t="shared" si="141"/>
        <v>NGR lake sediment grab sample</v>
      </c>
      <c r="K869" s="1" t="str">
        <f t="shared" si="142"/>
        <v>&lt;177 micron (NGR)</v>
      </c>
      <c r="L869">
        <v>3</v>
      </c>
      <c r="M869" t="s">
        <v>97</v>
      </c>
      <c r="N869">
        <v>57</v>
      </c>
      <c r="O869">
        <v>76</v>
      </c>
      <c r="P869">
        <v>42</v>
      </c>
      <c r="Q869">
        <v>3</v>
      </c>
      <c r="R869">
        <v>8</v>
      </c>
      <c r="S869">
        <v>3</v>
      </c>
      <c r="T869">
        <v>0.1</v>
      </c>
      <c r="U869">
        <v>40</v>
      </c>
      <c r="V869">
        <v>0.4</v>
      </c>
      <c r="W869">
        <v>0.5</v>
      </c>
      <c r="X869">
        <v>2</v>
      </c>
      <c r="Y869">
        <v>66.599999999999994</v>
      </c>
    </row>
    <row r="870" spans="1:25" x14ac:dyDescent="0.25">
      <c r="A870" t="s">
        <v>3344</v>
      </c>
      <c r="B870" t="s">
        <v>3345</v>
      </c>
      <c r="C870" s="1" t="str">
        <f t="shared" si="135"/>
        <v>21:0398</v>
      </c>
      <c r="D870" s="1" t="str">
        <f t="shared" si="140"/>
        <v>21:0133</v>
      </c>
      <c r="E870" t="s">
        <v>3346</v>
      </c>
      <c r="F870" t="s">
        <v>3347</v>
      </c>
      <c r="H870">
        <v>48.8313524</v>
      </c>
      <c r="I870">
        <v>-84.779942000000005</v>
      </c>
      <c r="J870" s="1" t="str">
        <f t="shared" si="141"/>
        <v>NGR lake sediment grab sample</v>
      </c>
      <c r="K870" s="1" t="str">
        <f t="shared" si="142"/>
        <v>&lt;177 micron (NGR)</v>
      </c>
      <c r="L870">
        <v>3</v>
      </c>
      <c r="M870" t="s">
        <v>107</v>
      </c>
      <c r="N870">
        <v>58</v>
      </c>
      <c r="O870">
        <v>58</v>
      </c>
      <c r="P870">
        <v>20</v>
      </c>
      <c r="Q870">
        <v>1</v>
      </c>
      <c r="R870">
        <v>9</v>
      </c>
      <c r="S870">
        <v>2</v>
      </c>
      <c r="T870">
        <v>0.1</v>
      </c>
      <c r="U870">
        <v>40</v>
      </c>
      <c r="V870">
        <v>0.3</v>
      </c>
      <c r="W870">
        <v>0.5</v>
      </c>
      <c r="X870">
        <v>3</v>
      </c>
      <c r="Y870">
        <v>51.8</v>
      </c>
    </row>
    <row r="871" spans="1:25" x14ac:dyDescent="0.25">
      <c r="A871" t="s">
        <v>3348</v>
      </c>
      <c r="B871" t="s">
        <v>3349</v>
      </c>
      <c r="C871" s="1" t="str">
        <f t="shared" si="135"/>
        <v>21:0398</v>
      </c>
      <c r="D871" s="1" t="str">
        <f t="shared" si="140"/>
        <v>21:0133</v>
      </c>
      <c r="E871" t="s">
        <v>3350</v>
      </c>
      <c r="F871" t="s">
        <v>3351</v>
      </c>
      <c r="H871">
        <v>48.805285900000001</v>
      </c>
      <c r="I871">
        <v>-84.778396599999994</v>
      </c>
      <c r="J871" s="1" t="str">
        <f t="shared" si="141"/>
        <v>NGR lake sediment grab sample</v>
      </c>
      <c r="K871" s="1" t="str">
        <f t="shared" si="142"/>
        <v>&lt;177 micron (NGR)</v>
      </c>
      <c r="L871">
        <v>3</v>
      </c>
      <c r="M871" t="s">
        <v>112</v>
      </c>
      <c r="N871">
        <v>59</v>
      </c>
      <c r="O871">
        <v>80</v>
      </c>
      <c r="P871">
        <v>22</v>
      </c>
      <c r="Q871">
        <v>1</v>
      </c>
      <c r="R871">
        <v>6</v>
      </c>
      <c r="S871">
        <v>2</v>
      </c>
      <c r="T871">
        <v>0.1</v>
      </c>
      <c r="U871">
        <v>40</v>
      </c>
      <c r="V871">
        <v>0.25</v>
      </c>
      <c r="W871">
        <v>0.5</v>
      </c>
      <c r="X871">
        <v>2</v>
      </c>
      <c r="Y871">
        <v>66.8</v>
      </c>
    </row>
    <row r="872" spans="1:25" x14ac:dyDescent="0.25">
      <c r="A872" t="s">
        <v>3352</v>
      </c>
      <c r="B872" t="s">
        <v>3353</v>
      </c>
      <c r="C872" s="1" t="str">
        <f t="shared" si="135"/>
        <v>21:0398</v>
      </c>
      <c r="D872" s="1" t="str">
        <f t="shared" si="140"/>
        <v>21:0133</v>
      </c>
      <c r="E872" t="s">
        <v>3354</v>
      </c>
      <c r="F872" t="s">
        <v>3355</v>
      </c>
      <c r="H872">
        <v>48.766831799999999</v>
      </c>
      <c r="I872">
        <v>-84.854251599999998</v>
      </c>
      <c r="J872" s="1" t="str">
        <f t="shared" si="141"/>
        <v>NGR lake sediment grab sample</v>
      </c>
      <c r="K872" s="1" t="str">
        <f t="shared" si="142"/>
        <v>&lt;177 micron (NGR)</v>
      </c>
      <c r="L872">
        <v>3</v>
      </c>
      <c r="M872" t="s">
        <v>117</v>
      </c>
      <c r="N872">
        <v>60</v>
      </c>
      <c r="O872">
        <v>58</v>
      </c>
      <c r="P872">
        <v>40</v>
      </c>
      <c r="Q872">
        <v>1</v>
      </c>
      <c r="R872">
        <v>7</v>
      </c>
      <c r="S872">
        <v>3</v>
      </c>
      <c r="T872">
        <v>0.1</v>
      </c>
      <c r="U872">
        <v>30</v>
      </c>
      <c r="V872">
        <v>0.2</v>
      </c>
      <c r="W872">
        <v>0.5</v>
      </c>
      <c r="X872">
        <v>3</v>
      </c>
      <c r="Y872">
        <v>72</v>
      </c>
    </row>
    <row r="873" spans="1:25" x14ac:dyDescent="0.25">
      <c r="A873" t="s">
        <v>3356</v>
      </c>
      <c r="B873" t="s">
        <v>3357</v>
      </c>
      <c r="C873" s="1" t="str">
        <f t="shared" si="135"/>
        <v>21:0398</v>
      </c>
      <c r="D873" s="1" t="str">
        <f t="shared" si="140"/>
        <v>21:0133</v>
      </c>
      <c r="E873" t="s">
        <v>3358</v>
      </c>
      <c r="F873" t="s">
        <v>3359</v>
      </c>
      <c r="H873">
        <v>48.7205339</v>
      </c>
      <c r="I873">
        <v>-84.832142500000003</v>
      </c>
      <c r="J873" s="1" t="str">
        <f t="shared" si="141"/>
        <v>NGR lake sediment grab sample</v>
      </c>
      <c r="K873" s="1" t="str">
        <f t="shared" si="142"/>
        <v>&lt;177 micron (NGR)</v>
      </c>
      <c r="L873">
        <v>4</v>
      </c>
      <c r="M873" t="s">
        <v>29</v>
      </c>
      <c r="N873">
        <v>61</v>
      </c>
      <c r="O873">
        <v>66</v>
      </c>
      <c r="P873">
        <v>62</v>
      </c>
      <c r="Q873">
        <v>3</v>
      </c>
      <c r="R873">
        <v>14</v>
      </c>
      <c r="S873">
        <v>5</v>
      </c>
      <c r="T873">
        <v>0.1</v>
      </c>
      <c r="U873">
        <v>50</v>
      </c>
      <c r="V873">
        <v>0.35</v>
      </c>
      <c r="W873">
        <v>0.5</v>
      </c>
      <c r="X873">
        <v>4</v>
      </c>
      <c r="Y873">
        <v>52.6</v>
      </c>
    </row>
    <row r="874" spans="1:25" x14ac:dyDescent="0.25">
      <c r="A874" t="s">
        <v>3360</v>
      </c>
      <c r="B874" t="s">
        <v>3361</v>
      </c>
      <c r="C874" s="1" t="str">
        <f t="shared" si="135"/>
        <v>21:0398</v>
      </c>
      <c r="D874" s="1" t="str">
        <f t="shared" si="140"/>
        <v>21:0133</v>
      </c>
      <c r="E874" t="s">
        <v>3362</v>
      </c>
      <c r="F874" t="s">
        <v>3363</v>
      </c>
      <c r="H874">
        <v>48.741942299999998</v>
      </c>
      <c r="I874">
        <v>-84.843423099999995</v>
      </c>
      <c r="J874" s="1" t="str">
        <f t="shared" si="141"/>
        <v>NGR lake sediment grab sample</v>
      </c>
      <c r="K874" s="1" t="str">
        <f t="shared" si="142"/>
        <v>&lt;177 micron (NGR)</v>
      </c>
      <c r="L874">
        <v>4</v>
      </c>
      <c r="M874" t="s">
        <v>49</v>
      </c>
      <c r="N874">
        <v>62</v>
      </c>
      <c r="O874">
        <v>68</v>
      </c>
      <c r="P874">
        <v>26</v>
      </c>
      <c r="Q874">
        <v>2</v>
      </c>
      <c r="R874">
        <v>7</v>
      </c>
      <c r="S874">
        <v>2</v>
      </c>
      <c r="T874">
        <v>0.1</v>
      </c>
      <c r="U874">
        <v>40</v>
      </c>
      <c r="V874">
        <v>0.2</v>
      </c>
      <c r="W874">
        <v>0.5</v>
      </c>
      <c r="X874">
        <v>2</v>
      </c>
      <c r="Y874">
        <v>69.8</v>
      </c>
    </row>
    <row r="875" spans="1:25" x14ac:dyDescent="0.25">
      <c r="A875" t="s">
        <v>3364</v>
      </c>
      <c r="B875" t="s">
        <v>3365</v>
      </c>
      <c r="C875" s="1" t="str">
        <f t="shared" si="135"/>
        <v>21:0398</v>
      </c>
      <c r="D875" s="1" t="str">
        <f t="shared" si="140"/>
        <v>21:0133</v>
      </c>
      <c r="E875" t="s">
        <v>3358</v>
      </c>
      <c r="F875" t="s">
        <v>3366</v>
      </c>
      <c r="H875">
        <v>48.7205339</v>
      </c>
      <c r="I875">
        <v>-84.832142500000003</v>
      </c>
      <c r="J875" s="1" t="str">
        <f t="shared" si="141"/>
        <v>NGR lake sediment grab sample</v>
      </c>
      <c r="K875" s="1" t="str">
        <f t="shared" si="142"/>
        <v>&lt;177 micron (NGR)</v>
      </c>
      <c r="L875">
        <v>4</v>
      </c>
      <c r="M875" t="s">
        <v>57</v>
      </c>
      <c r="N875">
        <v>63</v>
      </c>
      <c r="O875">
        <v>66</v>
      </c>
      <c r="P875">
        <v>62</v>
      </c>
      <c r="Q875">
        <v>2</v>
      </c>
      <c r="R875">
        <v>15</v>
      </c>
      <c r="S875">
        <v>5</v>
      </c>
      <c r="T875">
        <v>0.1</v>
      </c>
      <c r="U875">
        <v>50</v>
      </c>
      <c r="V875">
        <v>0.3</v>
      </c>
      <c r="W875">
        <v>0.5</v>
      </c>
      <c r="X875">
        <v>5</v>
      </c>
      <c r="Y875">
        <v>52.6</v>
      </c>
    </row>
    <row r="876" spans="1:25" x14ac:dyDescent="0.25">
      <c r="A876" t="s">
        <v>3367</v>
      </c>
      <c r="B876" t="s">
        <v>3368</v>
      </c>
      <c r="C876" s="1" t="str">
        <f t="shared" si="135"/>
        <v>21:0398</v>
      </c>
      <c r="D876" s="1" t="str">
        <f t="shared" si="140"/>
        <v>21:0133</v>
      </c>
      <c r="E876" t="s">
        <v>3358</v>
      </c>
      <c r="F876" t="s">
        <v>3369</v>
      </c>
      <c r="H876">
        <v>48.7205339</v>
      </c>
      <c r="I876">
        <v>-84.832142500000003</v>
      </c>
      <c r="J876" s="1" t="str">
        <f t="shared" si="141"/>
        <v>NGR lake sediment grab sample</v>
      </c>
      <c r="K876" s="1" t="str">
        <f t="shared" si="142"/>
        <v>&lt;177 micron (NGR)</v>
      </c>
      <c r="L876">
        <v>4</v>
      </c>
      <c r="M876" t="s">
        <v>53</v>
      </c>
      <c r="N876">
        <v>64</v>
      </c>
      <c r="O876">
        <v>64</v>
      </c>
      <c r="P876">
        <v>58</v>
      </c>
      <c r="Q876">
        <v>4</v>
      </c>
      <c r="R876">
        <v>14</v>
      </c>
      <c r="S876">
        <v>6</v>
      </c>
      <c r="T876">
        <v>0.1</v>
      </c>
      <c r="U876">
        <v>50</v>
      </c>
      <c r="V876">
        <v>0.3</v>
      </c>
      <c r="W876">
        <v>0.5</v>
      </c>
      <c r="X876">
        <v>3</v>
      </c>
      <c r="Y876">
        <v>53.6</v>
      </c>
    </row>
    <row r="877" spans="1:25" x14ac:dyDescent="0.25">
      <c r="A877" t="s">
        <v>3370</v>
      </c>
      <c r="B877" t="s">
        <v>3371</v>
      </c>
      <c r="C877" s="1" t="str">
        <f t="shared" ref="C877:C940" si="143">HYPERLINK("http://geochem.nrcan.gc.ca/cdogs/content/bdl/bdl210398_e.htm", "21:0398")</f>
        <v>21:0398</v>
      </c>
      <c r="D877" s="1" t="str">
        <f t="shared" si="140"/>
        <v>21:0133</v>
      </c>
      <c r="E877" t="s">
        <v>3372</v>
      </c>
      <c r="F877" t="s">
        <v>3373</v>
      </c>
      <c r="H877">
        <v>48.697352100000003</v>
      </c>
      <c r="I877">
        <v>-84.8380583</v>
      </c>
      <c r="J877" s="1" t="str">
        <f t="shared" si="141"/>
        <v>NGR lake sediment grab sample</v>
      </c>
      <c r="K877" s="1" t="str">
        <f t="shared" si="142"/>
        <v>&lt;177 micron (NGR)</v>
      </c>
      <c r="L877">
        <v>4</v>
      </c>
      <c r="M877" t="s">
        <v>34</v>
      </c>
      <c r="N877">
        <v>65</v>
      </c>
      <c r="O877">
        <v>24</v>
      </c>
      <c r="P877">
        <v>20</v>
      </c>
      <c r="Q877">
        <v>5</v>
      </c>
      <c r="R877">
        <v>4</v>
      </c>
      <c r="S877">
        <v>2</v>
      </c>
      <c r="T877">
        <v>0.1</v>
      </c>
      <c r="U877">
        <v>95</v>
      </c>
      <c r="V877">
        <v>0.4</v>
      </c>
      <c r="W877">
        <v>0.5</v>
      </c>
      <c r="X877">
        <v>1</v>
      </c>
      <c r="Y877">
        <v>85.2</v>
      </c>
    </row>
    <row r="878" spans="1:25" x14ac:dyDescent="0.25">
      <c r="A878" t="s">
        <v>3374</v>
      </c>
      <c r="B878" t="s">
        <v>3375</v>
      </c>
      <c r="C878" s="1" t="str">
        <f t="shared" si="143"/>
        <v>21:0398</v>
      </c>
      <c r="D878" s="1" t="str">
        <f t="shared" si="140"/>
        <v>21:0133</v>
      </c>
      <c r="E878" t="s">
        <v>3376</v>
      </c>
      <c r="F878" t="s">
        <v>3377</v>
      </c>
      <c r="H878">
        <v>48.677290399999997</v>
      </c>
      <c r="I878">
        <v>-84.858357600000005</v>
      </c>
      <c r="J878" s="1" t="str">
        <f t="shared" si="141"/>
        <v>NGR lake sediment grab sample</v>
      </c>
      <c r="K878" s="1" t="str">
        <f t="shared" si="142"/>
        <v>&lt;177 micron (NGR)</v>
      </c>
      <c r="L878">
        <v>4</v>
      </c>
      <c r="M878" t="s">
        <v>39</v>
      </c>
      <c r="N878">
        <v>66</v>
      </c>
      <c r="O878">
        <v>54</v>
      </c>
      <c r="P878">
        <v>44</v>
      </c>
      <c r="Q878">
        <v>4</v>
      </c>
      <c r="R878">
        <v>8</v>
      </c>
      <c r="S878">
        <v>5</v>
      </c>
      <c r="T878">
        <v>0.1</v>
      </c>
      <c r="U878">
        <v>115</v>
      </c>
      <c r="V878">
        <v>0.55000000000000004</v>
      </c>
      <c r="W878">
        <v>1</v>
      </c>
      <c r="X878">
        <v>2</v>
      </c>
      <c r="Y878">
        <v>40.4</v>
      </c>
    </row>
    <row r="879" spans="1:25" x14ac:dyDescent="0.25">
      <c r="A879" t="s">
        <v>3378</v>
      </c>
      <c r="B879" t="s">
        <v>3379</v>
      </c>
      <c r="C879" s="1" t="str">
        <f t="shared" si="143"/>
        <v>21:0398</v>
      </c>
      <c r="D879" s="1" t="str">
        <f t="shared" si="140"/>
        <v>21:0133</v>
      </c>
      <c r="E879" t="s">
        <v>3380</v>
      </c>
      <c r="F879" t="s">
        <v>3381</v>
      </c>
      <c r="H879">
        <v>48.6337902</v>
      </c>
      <c r="I879">
        <v>-84.8564267</v>
      </c>
      <c r="J879" s="1" t="str">
        <f t="shared" si="141"/>
        <v>NGR lake sediment grab sample</v>
      </c>
      <c r="K879" s="1" t="str">
        <f t="shared" si="142"/>
        <v>&lt;177 micron (NGR)</v>
      </c>
      <c r="L879">
        <v>4</v>
      </c>
      <c r="M879" t="s">
        <v>44</v>
      </c>
      <c r="N879">
        <v>67</v>
      </c>
      <c r="O879">
        <v>18</v>
      </c>
      <c r="P879">
        <v>26</v>
      </c>
      <c r="Q879">
        <v>2</v>
      </c>
      <c r="R879">
        <v>2</v>
      </c>
      <c r="S879">
        <v>2</v>
      </c>
      <c r="T879">
        <v>0.1</v>
      </c>
      <c r="U879">
        <v>120</v>
      </c>
      <c r="V879">
        <v>0.35</v>
      </c>
      <c r="W879">
        <v>0.5</v>
      </c>
      <c r="X879">
        <v>5</v>
      </c>
      <c r="Y879">
        <v>9.6</v>
      </c>
    </row>
    <row r="880" spans="1:25" x14ac:dyDescent="0.25">
      <c r="A880" t="s">
        <v>3382</v>
      </c>
      <c r="B880" t="s">
        <v>3383</v>
      </c>
      <c r="C880" s="1" t="str">
        <f t="shared" si="143"/>
        <v>21:0398</v>
      </c>
      <c r="D880" s="1" t="str">
        <f t="shared" si="140"/>
        <v>21:0133</v>
      </c>
      <c r="E880" t="s">
        <v>3384</v>
      </c>
      <c r="F880" t="s">
        <v>3385</v>
      </c>
      <c r="H880">
        <v>48.602948499999997</v>
      </c>
      <c r="I880">
        <v>-84.822395299999997</v>
      </c>
      <c r="J880" s="1" t="str">
        <f t="shared" si="141"/>
        <v>NGR lake sediment grab sample</v>
      </c>
      <c r="K880" s="1" t="str">
        <f t="shared" si="142"/>
        <v>&lt;177 micron (NGR)</v>
      </c>
      <c r="L880">
        <v>4</v>
      </c>
      <c r="M880" t="s">
        <v>62</v>
      </c>
      <c r="N880">
        <v>68</v>
      </c>
      <c r="O880">
        <v>46</v>
      </c>
      <c r="P880">
        <v>14</v>
      </c>
      <c r="Q880">
        <v>3</v>
      </c>
      <c r="R880">
        <v>10</v>
      </c>
      <c r="S880">
        <v>5</v>
      </c>
      <c r="T880">
        <v>0.1</v>
      </c>
      <c r="U880">
        <v>205</v>
      </c>
      <c r="V880">
        <v>1.3</v>
      </c>
      <c r="W880">
        <v>0.5</v>
      </c>
      <c r="X880">
        <v>1</v>
      </c>
      <c r="Y880">
        <v>18.399999999999999</v>
      </c>
    </row>
    <row r="881" spans="1:25" x14ac:dyDescent="0.25">
      <c r="A881" t="s">
        <v>3386</v>
      </c>
      <c r="B881" t="s">
        <v>3387</v>
      </c>
      <c r="C881" s="1" t="str">
        <f t="shared" si="143"/>
        <v>21:0398</v>
      </c>
      <c r="D881" s="1" t="str">
        <f t="shared" si="140"/>
        <v>21:0133</v>
      </c>
      <c r="E881" t="s">
        <v>3388</v>
      </c>
      <c r="F881" t="s">
        <v>3389</v>
      </c>
      <c r="H881">
        <v>48.5711455</v>
      </c>
      <c r="I881">
        <v>-84.812523299999995</v>
      </c>
      <c r="J881" s="1" t="str">
        <f t="shared" si="141"/>
        <v>NGR lake sediment grab sample</v>
      </c>
      <c r="K881" s="1" t="str">
        <f t="shared" si="142"/>
        <v>&lt;177 micron (NGR)</v>
      </c>
      <c r="L881">
        <v>4</v>
      </c>
      <c r="M881" t="s">
        <v>67</v>
      </c>
      <c r="N881">
        <v>69</v>
      </c>
      <c r="O881">
        <v>138</v>
      </c>
      <c r="P881">
        <v>16</v>
      </c>
      <c r="Q881">
        <v>5</v>
      </c>
      <c r="R881">
        <v>11</v>
      </c>
      <c r="S881">
        <v>6</v>
      </c>
      <c r="T881">
        <v>0.1</v>
      </c>
      <c r="U881">
        <v>175</v>
      </c>
      <c r="V881">
        <v>1.25</v>
      </c>
      <c r="W881">
        <v>1</v>
      </c>
      <c r="X881">
        <v>1</v>
      </c>
      <c r="Y881">
        <v>10</v>
      </c>
    </row>
    <row r="882" spans="1:25" x14ac:dyDescent="0.25">
      <c r="A882" t="s">
        <v>3390</v>
      </c>
      <c r="B882" t="s">
        <v>3391</v>
      </c>
      <c r="C882" s="1" t="str">
        <f t="shared" si="143"/>
        <v>21:0398</v>
      </c>
      <c r="D882" s="1" t="str">
        <f t="shared" si="140"/>
        <v>21:0133</v>
      </c>
      <c r="E882" t="s">
        <v>3392</v>
      </c>
      <c r="F882" t="s">
        <v>3393</v>
      </c>
      <c r="H882">
        <v>48.509360299999997</v>
      </c>
      <c r="I882">
        <v>-84.850619699999996</v>
      </c>
      <c r="J882" s="1" t="str">
        <f t="shared" si="141"/>
        <v>NGR lake sediment grab sample</v>
      </c>
      <c r="K882" s="1" t="str">
        <f t="shared" si="142"/>
        <v>&lt;177 micron (NGR)</v>
      </c>
      <c r="L882">
        <v>4</v>
      </c>
      <c r="M882" t="s">
        <v>72</v>
      </c>
      <c r="N882">
        <v>70</v>
      </c>
      <c r="O882">
        <v>60</v>
      </c>
      <c r="P882">
        <v>28</v>
      </c>
      <c r="Q882">
        <v>3</v>
      </c>
      <c r="R882">
        <v>7</v>
      </c>
      <c r="S882">
        <v>6</v>
      </c>
      <c r="T882">
        <v>0.1</v>
      </c>
      <c r="U882">
        <v>75</v>
      </c>
      <c r="V882">
        <v>0.6</v>
      </c>
      <c r="W882">
        <v>0.5</v>
      </c>
      <c r="X882">
        <v>3</v>
      </c>
      <c r="Y882">
        <v>60.6</v>
      </c>
    </row>
    <row r="883" spans="1:25" x14ac:dyDescent="0.25">
      <c r="A883" t="s">
        <v>3394</v>
      </c>
      <c r="B883" t="s">
        <v>3395</v>
      </c>
      <c r="C883" s="1" t="str">
        <f t="shared" si="143"/>
        <v>21:0398</v>
      </c>
      <c r="D883" s="1" t="str">
        <f t="shared" si="140"/>
        <v>21:0133</v>
      </c>
      <c r="E883" t="s">
        <v>3396</v>
      </c>
      <c r="F883" t="s">
        <v>3397</v>
      </c>
      <c r="H883">
        <v>48.506062999999997</v>
      </c>
      <c r="I883">
        <v>-84.799932600000005</v>
      </c>
      <c r="J883" s="1" t="str">
        <f t="shared" si="141"/>
        <v>NGR lake sediment grab sample</v>
      </c>
      <c r="K883" s="1" t="str">
        <f t="shared" si="142"/>
        <v>&lt;177 micron (NGR)</v>
      </c>
      <c r="L883">
        <v>4</v>
      </c>
      <c r="M883" t="s">
        <v>77</v>
      </c>
      <c r="N883">
        <v>71</v>
      </c>
      <c r="O883">
        <v>78</v>
      </c>
      <c r="P883">
        <v>26</v>
      </c>
      <c r="Q883">
        <v>4</v>
      </c>
      <c r="R883">
        <v>11</v>
      </c>
      <c r="S883">
        <v>8</v>
      </c>
      <c r="T883">
        <v>0.1</v>
      </c>
      <c r="U883">
        <v>175</v>
      </c>
      <c r="V883">
        <v>1</v>
      </c>
      <c r="W883">
        <v>0.5</v>
      </c>
      <c r="X883">
        <v>1</v>
      </c>
      <c r="Y883">
        <v>41</v>
      </c>
    </row>
    <row r="884" spans="1:25" x14ac:dyDescent="0.25">
      <c r="A884" t="s">
        <v>3398</v>
      </c>
      <c r="B884" t="s">
        <v>3399</v>
      </c>
      <c r="C884" s="1" t="str">
        <f t="shared" si="143"/>
        <v>21:0398</v>
      </c>
      <c r="D884" s="1" t="str">
        <f t="shared" si="140"/>
        <v>21:0133</v>
      </c>
      <c r="E884" t="s">
        <v>3400</v>
      </c>
      <c r="F884" t="s">
        <v>3401</v>
      </c>
      <c r="H884">
        <v>48.475187599999998</v>
      </c>
      <c r="I884">
        <v>-84.795395999999997</v>
      </c>
      <c r="J884" s="1" t="str">
        <f t="shared" si="141"/>
        <v>NGR lake sediment grab sample</v>
      </c>
      <c r="K884" s="1" t="str">
        <f t="shared" si="142"/>
        <v>&lt;177 micron (NGR)</v>
      </c>
      <c r="L884">
        <v>4</v>
      </c>
      <c r="M884" t="s">
        <v>82</v>
      </c>
      <c r="N884">
        <v>72</v>
      </c>
      <c r="O884">
        <v>58</v>
      </c>
      <c r="P884">
        <v>22</v>
      </c>
      <c r="Q884">
        <v>3</v>
      </c>
      <c r="R884">
        <v>9</v>
      </c>
      <c r="S884">
        <v>4</v>
      </c>
      <c r="T884">
        <v>0.1</v>
      </c>
      <c r="U884">
        <v>55</v>
      </c>
      <c r="V884">
        <v>0.55000000000000004</v>
      </c>
      <c r="W884">
        <v>0.5</v>
      </c>
      <c r="X884">
        <v>1</v>
      </c>
      <c r="Y884">
        <v>44</v>
      </c>
    </row>
    <row r="885" spans="1:25" x14ac:dyDescent="0.25">
      <c r="A885" t="s">
        <v>3402</v>
      </c>
      <c r="B885" t="s">
        <v>3403</v>
      </c>
      <c r="C885" s="1" t="str">
        <f t="shared" si="143"/>
        <v>21:0398</v>
      </c>
      <c r="D885" s="1" t="str">
        <f t="shared" si="140"/>
        <v>21:0133</v>
      </c>
      <c r="E885" t="s">
        <v>3404</v>
      </c>
      <c r="F885" t="s">
        <v>3405</v>
      </c>
      <c r="H885">
        <v>48.432389899999997</v>
      </c>
      <c r="I885">
        <v>-84.816271099999994</v>
      </c>
      <c r="J885" s="1" t="str">
        <f t="shared" si="141"/>
        <v>NGR lake sediment grab sample</v>
      </c>
      <c r="K885" s="1" t="str">
        <f t="shared" si="142"/>
        <v>&lt;177 micron (NGR)</v>
      </c>
      <c r="L885">
        <v>4</v>
      </c>
      <c r="M885" t="s">
        <v>87</v>
      </c>
      <c r="N885">
        <v>73</v>
      </c>
      <c r="O885">
        <v>62</v>
      </c>
      <c r="P885">
        <v>24</v>
      </c>
      <c r="Q885">
        <v>4</v>
      </c>
      <c r="R885">
        <v>11</v>
      </c>
      <c r="S885">
        <v>7</v>
      </c>
      <c r="T885">
        <v>0.1</v>
      </c>
      <c r="U885">
        <v>45</v>
      </c>
      <c r="V885">
        <v>0.4</v>
      </c>
      <c r="W885">
        <v>0.5</v>
      </c>
      <c r="X885">
        <v>1</v>
      </c>
      <c r="Y885">
        <v>51.2</v>
      </c>
    </row>
    <row r="886" spans="1:25" x14ac:dyDescent="0.25">
      <c r="A886" t="s">
        <v>3406</v>
      </c>
      <c r="B886" t="s">
        <v>3407</v>
      </c>
      <c r="C886" s="1" t="str">
        <f t="shared" si="143"/>
        <v>21:0398</v>
      </c>
      <c r="D886" s="1" t="str">
        <f>HYPERLINK("http://geochem.nrcan.gc.ca/cdogs/content/svy/svy_e.htm", "")</f>
        <v/>
      </c>
      <c r="G886" s="1" t="str">
        <f>HYPERLINK("http://geochem.nrcan.gc.ca/cdogs/content/cr_/cr_00035_e.htm", "35")</f>
        <v>35</v>
      </c>
      <c r="J886" t="s">
        <v>100</v>
      </c>
      <c r="K886" t="s">
        <v>101</v>
      </c>
      <c r="L886">
        <v>4</v>
      </c>
      <c r="M886" t="s">
        <v>102</v>
      </c>
      <c r="N886">
        <v>74</v>
      </c>
      <c r="O886">
        <v>104</v>
      </c>
      <c r="P886">
        <v>60</v>
      </c>
      <c r="Q886">
        <v>10</v>
      </c>
      <c r="R886">
        <v>32</v>
      </c>
      <c r="S886">
        <v>9</v>
      </c>
      <c r="T886">
        <v>0.1</v>
      </c>
      <c r="U886">
        <v>280</v>
      </c>
      <c r="V886">
        <v>2.4500000000000002</v>
      </c>
      <c r="W886">
        <v>13</v>
      </c>
      <c r="X886">
        <v>1</v>
      </c>
      <c r="Y886">
        <v>6.8</v>
      </c>
    </row>
    <row r="887" spans="1:25" x14ac:dyDescent="0.25">
      <c r="A887" t="s">
        <v>3408</v>
      </c>
      <c r="B887" t="s">
        <v>3409</v>
      </c>
      <c r="C887" s="1" t="str">
        <f t="shared" si="143"/>
        <v>21:0398</v>
      </c>
      <c r="D887" s="1" t="str">
        <f t="shared" ref="D887:D911" si="144">HYPERLINK("http://geochem.nrcan.gc.ca/cdogs/content/svy/svy210133_e.htm", "21:0133")</f>
        <v>21:0133</v>
      </c>
      <c r="E887" t="s">
        <v>3410</v>
      </c>
      <c r="F887" t="s">
        <v>3411</v>
      </c>
      <c r="H887">
        <v>48.4030676</v>
      </c>
      <c r="I887">
        <v>-84.797394299999993</v>
      </c>
      <c r="J887" s="1" t="str">
        <f t="shared" ref="J887:J911" si="145">HYPERLINK("http://geochem.nrcan.gc.ca/cdogs/content/kwd/kwd020027_e.htm", "NGR lake sediment grab sample")</f>
        <v>NGR lake sediment grab sample</v>
      </c>
      <c r="K887" s="1" t="str">
        <f t="shared" ref="K887:K911" si="146">HYPERLINK("http://geochem.nrcan.gc.ca/cdogs/content/kwd/kwd080006_e.htm", "&lt;177 micron (NGR)")</f>
        <v>&lt;177 micron (NGR)</v>
      </c>
      <c r="L887">
        <v>4</v>
      </c>
      <c r="M887" t="s">
        <v>92</v>
      </c>
      <c r="N887">
        <v>75</v>
      </c>
      <c r="O887">
        <v>70</v>
      </c>
      <c r="P887">
        <v>22</v>
      </c>
      <c r="Q887">
        <v>6</v>
      </c>
      <c r="R887">
        <v>12</v>
      </c>
      <c r="S887">
        <v>9</v>
      </c>
      <c r="T887">
        <v>0.1</v>
      </c>
      <c r="U887">
        <v>110</v>
      </c>
      <c r="V887">
        <v>0.9</v>
      </c>
      <c r="W887">
        <v>0.5</v>
      </c>
      <c r="X887">
        <v>1</v>
      </c>
      <c r="Y887">
        <v>53.6</v>
      </c>
    </row>
    <row r="888" spans="1:25" x14ac:dyDescent="0.25">
      <c r="A888" t="s">
        <v>3412</v>
      </c>
      <c r="B888" t="s">
        <v>3413</v>
      </c>
      <c r="C888" s="1" t="str">
        <f t="shared" si="143"/>
        <v>21:0398</v>
      </c>
      <c r="D888" s="1" t="str">
        <f t="shared" si="144"/>
        <v>21:0133</v>
      </c>
      <c r="E888" t="s">
        <v>3414</v>
      </c>
      <c r="F888" t="s">
        <v>3415</v>
      </c>
      <c r="H888">
        <v>48.338722599999997</v>
      </c>
      <c r="I888">
        <v>-84.798562899999993</v>
      </c>
      <c r="J888" s="1" t="str">
        <f t="shared" si="145"/>
        <v>NGR lake sediment grab sample</v>
      </c>
      <c r="K888" s="1" t="str">
        <f t="shared" si="146"/>
        <v>&lt;177 micron (NGR)</v>
      </c>
      <c r="L888">
        <v>4</v>
      </c>
      <c r="M888" t="s">
        <v>97</v>
      </c>
      <c r="N888">
        <v>76</v>
      </c>
      <c r="O888">
        <v>74</v>
      </c>
      <c r="P888">
        <v>24</v>
      </c>
      <c r="Q888">
        <v>5</v>
      </c>
      <c r="R888">
        <v>10</v>
      </c>
      <c r="S888">
        <v>8</v>
      </c>
      <c r="T888">
        <v>0.1</v>
      </c>
      <c r="U888">
        <v>430</v>
      </c>
      <c r="V888">
        <v>1.2</v>
      </c>
      <c r="W888">
        <v>1</v>
      </c>
      <c r="X888">
        <v>1</v>
      </c>
      <c r="Y888">
        <v>28.2</v>
      </c>
    </row>
    <row r="889" spans="1:25" x14ac:dyDescent="0.25">
      <c r="A889" t="s">
        <v>3416</v>
      </c>
      <c r="B889" t="s">
        <v>3417</v>
      </c>
      <c r="C889" s="1" t="str">
        <f t="shared" si="143"/>
        <v>21:0398</v>
      </c>
      <c r="D889" s="1" t="str">
        <f t="shared" si="144"/>
        <v>21:0133</v>
      </c>
      <c r="E889" t="s">
        <v>3418</v>
      </c>
      <c r="F889" t="s">
        <v>3419</v>
      </c>
      <c r="H889">
        <v>48.303494200000003</v>
      </c>
      <c r="I889">
        <v>-84.812054099999997</v>
      </c>
      <c r="J889" s="1" t="str">
        <f t="shared" si="145"/>
        <v>NGR lake sediment grab sample</v>
      </c>
      <c r="K889" s="1" t="str">
        <f t="shared" si="146"/>
        <v>&lt;177 micron (NGR)</v>
      </c>
      <c r="L889">
        <v>4</v>
      </c>
      <c r="M889" t="s">
        <v>107</v>
      </c>
      <c r="N889">
        <v>77</v>
      </c>
      <c r="O889">
        <v>58</v>
      </c>
      <c r="P889">
        <v>38</v>
      </c>
      <c r="Q889">
        <v>6</v>
      </c>
      <c r="R889">
        <v>22</v>
      </c>
      <c r="S889">
        <v>10</v>
      </c>
      <c r="T889">
        <v>0.1</v>
      </c>
      <c r="U889">
        <v>75</v>
      </c>
      <c r="V889">
        <v>0.35</v>
      </c>
      <c r="W889">
        <v>0.5</v>
      </c>
      <c r="X889">
        <v>1</v>
      </c>
      <c r="Y889">
        <v>66.8</v>
      </c>
    </row>
    <row r="890" spans="1:25" x14ac:dyDescent="0.25">
      <c r="A890" t="s">
        <v>3420</v>
      </c>
      <c r="B890" t="s">
        <v>3421</v>
      </c>
      <c r="C890" s="1" t="str">
        <f t="shared" si="143"/>
        <v>21:0398</v>
      </c>
      <c r="D890" s="1" t="str">
        <f t="shared" si="144"/>
        <v>21:0133</v>
      </c>
      <c r="E890" t="s">
        <v>3422</v>
      </c>
      <c r="F890" t="s">
        <v>3423</v>
      </c>
      <c r="H890">
        <v>48.279216400000003</v>
      </c>
      <c r="I890">
        <v>-84.816649999999996</v>
      </c>
      <c r="J890" s="1" t="str">
        <f t="shared" si="145"/>
        <v>NGR lake sediment grab sample</v>
      </c>
      <c r="K890" s="1" t="str">
        <f t="shared" si="146"/>
        <v>&lt;177 micron (NGR)</v>
      </c>
      <c r="L890">
        <v>4</v>
      </c>
      <c r="M890" t="s">
        <v>112</v>
      </c>
      <c r="N890">
        <v>78</v>
      </c>
      <c r="O890">
        <v>70</v>
      </c>
      <c r="P890">
        <v>26</v>
      </c>
      <c r="Q890">
        <v>3</v>
      </c>
      <c r="R890">
        <v>15</v>
      </c>
      <c r="S890">
        <v>3</v>
      </c>
      <c r="T890">
        <v>0.1</v>
      </c>
      <c r="U890">
        <v>60</v>
      </c>
      <c r="V890">
        <v>0.2</v>
      </c>
      <c r="W890">
        <v>0.5</v>
      </c>
      <c r="X890">
        <v>2</v>
      </c>
      <c r="Y890">
        <v>65.400000000000006</v>
      </c>
    </row>
    <row r="891" spans="1:25" x14ac:dyDescent="0.25">
      <c r="A891" t="s">
        <v>3424</v>
      </c>
      <c r="B891" t="s">
        <v>3425</v>
      </c>
      <c r="C891" s="1" t="str">
        <f t="shared" si="143"/>
        <v>21:0398</v>
      </c>
      <c r="D891" s="1" t="str">
        <f t="shared" si="144"/>
        <v>21:0133</v>
      </c>
      <c r="E891" t="s">
        <v>3426</v>
      </c>
      <c r="F891" t="s">
        <v>3427</v>
      </c>
      <c r="H891">
        <v>48.248143200000001</v>
      </c>
      <c r="I891">
        <v>-84.8036539</v>
      </c>
      <c r="J891" s="1" t="str">
        <f t="shared" si="145"/>
        <v>NGR lake sediment grab sample</v>
      </c>
      <c r="K891" s="1" t="str">
        <f t="shared" si="146"/>
        <v>&lt;177 micron (NGR)</v>
      </c>
      <c r="L891">
        <v>4</v>
      </c>
      <c r="M891" t="s">
        <v>117</v>
      </c>
      <c r="N891">
        <v>79</v>
      </c>
      <c r="O891">
        <v>186</v>
      </c>
      <c r="P891">
        <v>42</v>
      </c>
      <c r="Q891">
        <v>4</v>
      </c>
      <c r="R891">
        <v>78</v>
      </c>
      <c r="S891">
        <v>19</v>
      </c>
      <c r="T891">
        <v>0.1</v>
      </c>
      <c r="U891">
        <v>1750</v>
      </c>
      <c r="V891">
        <v>2.95</v>
      </c>
      <c r="W891">
        <v>0.5</v>
      </c>
      <c r="X891">
        <v>1</v>
      </c>
      <c r="Y891">
        <v>36.799999999999997</v>
      </c>
    </row>
    <row r="892" spans="1:25" x14ac:dyDescent="0.25">
      <c r="A892" t="s">
        <v>3428</v>
      </c>
      <c r="B892" t="s">
        <v>3429</v>
      </c>
      <c r="C892" s="1" t="str">
        <f t="shared" si="143"/>
        <v>21:0398</v>
      </c>
      <c r="D892" s="1" t="str">
        <f t="shared" si="144"/>
        <v>21:0133</v>
      </c>
      <c r="E892" t="s">
        <v>3430</v>
      </c>
      <c r="F892" t="s">
        <v>3431</v>
      </c>
      <c r="H892">
        <v>48.219498399999999</v>
      </c>
      <c r="I892">
        <v>-84.798188600000003</v>
      </c>
      <c r="J892" s="1" t="str">
        <f t="shared" si="145"/>
        <v>NGR lake sediment grab sample</v>
      </c>
      <c r="K892" s="1" t="str">
        <f t="shared" si="146"/>
        <v>&lt;177 micron (NGR)</v>
      </c>
      <c r="L892">
        <v>4</v>
      </c>
      <c r="M892" t="s">
        <v>122</v>
      </c>
      <c r="N892">
        <v>80</v>
      </c>
      <c r="O892">
        <v>96</v>
      </c>
      <c r="P892">
        <v>52</v>
      </c>
      <c r="Q892">
        <v>4</v>
      </c>
      <c r="R892">
        <v>58</v>
      </c>
      <c r="S892">
        <v>12</v>
      </c>
      <c r="T892">
        <v>0.1</v>
      </c>
      <c r="U892">
        <v>310</v>
      </c>
      <c r="V892">
        <v>1.55</v>
      </c>
      <c r="W892">
        <v>0.5</v>
      </c>
      <c r="X892">
        <v>1</v>
      </c>
      <c r="Y892">
        <v>48.2</v>
      </c>
    </row>
    <row r="893" spans="1:25" x14ac:dyDescent="0.25">
      <c r="A893" t="s">
        <v>3432</v>
      </c>
      <c r="B893" t="s">
        <v>3433</v>
      </c>
      <c r="C893" s="1" t="str">
        <f t="shared" si="143"/>
        <v>21:0398</v>
      </c>
      <c r="D893" s="1" t="str">
        <f t="shared" si="144"/>
        <v>21:0133</v>
      </c>
      <c r="E893" t="s">
        <v>3434</v>
      </c>
      <c r="F893" t="s">
        <v>3435</v>
      </c>
      <c r="H893">
        <v>48.140141300000003</v>
      </c>
      <c r="I893">
        <v>-84.807715599999995</v>
      </c>
      <c r="J893" s="1" t="str">
        <f t="shared" si="145"/>
        <v>NGR lake sediment grab sample</v>
      </c>
      <c r="K893" s="1" t="str">
        <f t="shared" si="146"/>
        <v>&lt;177 micron (NGR)</v>
      </c>
      <c r="L893">
        <v>5</v>
      </c>
      <c r="M893" t="s">
        <v>29</v>
      </c>
      <c r="N893">
        <v>81</v>
      </c>
      <c r="O893">
        <v>124</v>
      </c>
      <c r="P893">
        <v>28</v>
      </c>
      <c r="Q893">
        <v>18</v>
      </c>
      <c r="R893">
        <v>25</v>
      </c>
      <c r="S893">
        <v>12</v>
      </c>
      <c r="T893">
        <v>0.1</v>
      </c>
      <c r="U893">
        <v>530</v>
      </c>
      <c r="V893">
        <v>1.2</v>
      </c>
      <c r="W893">
        <v>3</v>
      </c>
      <c r="X893">
        <v>1</v>
      </c>
      <c r="Y893">
        <v>26.4</v>
      </c>
    </row>
    <row r="894" spans="1:25" x14ac:dyDescent="0.25">
      <c r="A894" t="s">
        <v>3436</v>
      </c>
      <c r="B894" t="s">
        <v>3437</v>
      </c>
      <c r="C894" s="1" t="str">
        <f t="shared" si="143"/>
        <v>21:0398</v>
      </c>
      <c r="D894" s="1" t="str">
        <f t="shared" si="144"/>
        <v>21:0133</v>
      </c>
      <c r="E894" t="s">
        <v>3438</v>
      </c>
      <c r="F894" t="s">
        <v>3439</v>
      </c>
      <c r="H894">
        <v>48.1872203</v>
      </c>
      <c r="I894">
        <v>-84.822553400000004</v>
      </c>
      <c r="J894" s="1" t="str">
        <f t="shared" si="145"/>
        <v>NGR lake sediment grab sample</v>
      </c>
      <c r="K894" s="1" t="str">
        <f t="shared" si="146"/>
        <v>&lt;177 micron (NGR)</v>
      </c>
      <c r="L894">
        <v>5</v>
      </c>
      <c r="M894" t="s">
        <v>34</v>
      </c>
      <c r="N894">
        <v>82</v>
      </c>
      <c r="O894">
        <v>76</v>
      </c>
      <c r="P894">
        <v>122</v>
      </c>
      <c r="Q894">
        <v>3</v>
      </c>
      <c r="R894">
        <v>35</v>
      </c>
      <c r="S894">
        <v>10</v>
      </c>
      <c r="T894">
        <v>0.1</v>
      </c>
      <c r="U894">
        <v>125</v>
      </c>
      <c r="V894">
        <v>0.9</v>
      </c>
      <c r="W894">
        <v>0.5</v>
      </c>
      <c r="X894">
        <v>1</v>
      </c>
      <c r="Y894">
        <v>53.2</v>
      </c>
    </row>
    <row r="895" spans="1:25" x14ac:dyDescent="0.25">
      <c r="A895" t="s">
        <v>3440</v>
      </c>
      <c r="B895" t="s">
        <v>3441</v>
      </c>
      <c r="C895" s="1" t="str">
        <f t="shared" si="143"/>
        <v>21:0398</v>
      </c>
      <c r="D895" s="1" t="str">
        <f t="shared" si="144"/>
        <v>21:0133</v>
      </c>
      <c r="E895" t="s">
        <v>3442</v>
      </c>
      <c r="F895" t="s">
        <v>3443</v>
      </c>
      <c r="H895">
        <v>48.171441199999997</v>
      </c>
      <c r="I895">
        <v>-84.841770499999996</v>
      </c>
      <c r="J895" s="1" t="str">
        <f t="shared" si="145"/>
        <v>NGR lake sediment grab sample</v>
      </c>
      <c r="K895" s="1" t="str">
        <f t="shared" si="146"/>
        <v>&lt;177 micron (NGR)</v>
      </c>
      <c r="L895">
        <v>5</v>
      </c>
      <c r="M895" t="s">
        <v>39</v>
      </c>
      <c r="N895">
        <v>83</v>
      </c>
      <c r="O895">
        <v>108</v>
      </c>
      <c r="P895">
        <v>46</v>
      </c>
      <c r="Q895">
        <v>3</v>
      </c>
      <c r="R895">
        <v>30</v>
      </c>
      <c r="S895">
        <v>11</v>
      </c>
      <c r="T895">
        <v>0.1</v>
      </c>
      <c r="U895">
        <v>375</v>
      </c>
      <c r="V895">
        <v>1.2</v>
      </c>
      <c r="W895">
        <v>0.5</v>
      </c>
      <c r="X895">
        <v>1</v>
      </c>
      <c r="Y895">
        <v>39.799999999999997</v>
      </c>
    </row>
    <row r="896" spans="1:25" x14ac:dyDescent="0.25">
      <c r="A896" t="s">
        <v>3444</v>
      </c>
      <c r="B896" t="s">
        <v>3445</v>
      </c>
      <c r="C896" s="1" t="str">
        <f t="shared" si="143"/>
        <v>21:0398</v>
      </c>
      <c r="D896" s="1" t="str">
        <f t="shared" si="144"/>
        <v>21:0133</v>
      </c>
      <c r="E896" t="s">
        <v>3446</v>
      </c>
      <c r="F896" t="s">
        <v>3447</v>
      </c>
      <c r="H896">
        <v>48.147695400000003</v>
      </c>
      <c r="I896">
        <v>-84.813645600000001</v>
      </c>
      <c r="J896" s="1" t="str">
        <f t="shared" si="145"/>
        <v>NGR lake sediment grab sample</v>
      </c>
      <c r="K896" s="1" t="str">
        <f t="shared" si="146"/>
        <v>&lt;177 micron (NGR)</v>
      </c>
      <c r="L896">
        <v>5</v>
      </c>
      <c r="M896" t="s">
        <v>49</v>
      </c>
      <c r="N896">
        <v>84</v>
      </c>
      <c r="O896">
        <v>88</v>
      </c>
      <c r="P896">
        <v>46</v>
      </c>
      <c r="Q896">
        <v>2</v>
      </c>
      <c r="R896">
        <v>17</v>
      </c>
      <c r="S896">
        <v>6</v>
      </c>
      <c r="T896">
        <v>0.1</v>
      </c>
      <c r="U896">
        <v>95</v>
      </c>
      <c r="V896">
        <v>0.5</v>
      </c>
      <c r="W896">
        <v>0.5</v>
      </c>
      <c r="X896">
        <v>1</v>
      </c>
      <c r="Y896">
        <v>53.6</v>
      </c>
    </row>
    <row r="897" spans="1:25" x14ac:dyDescent="0.25">
      <c r="A897" t="s">
        <v>3448</v>
      </c>
      <c r="B897" t="s">
        <v>3449</v>
      </c>
      <c r="C897" s="1" t="str">
        <f t="shared" si="143"/>
        <v>21:0398</v>
      </c>
      <c r="D897" s="1" t="str">
        <f t="shared" si="144"/>
        <v>21:0133</v>
      </c>
      <c r="E897" t="s">
        <v>3434</v>
      </c>
      <c r="F897" t="s">
        <v>3450</v>
      </c>
      <c r="H897">
        <v>48.140141300000003</v>
      </c>
      <c r="I897">
        <v>-84.807715599999995</v>
      </c>
      <c r="J897" s="1" t="str">
        <f t="shared" si="145"/>
        <v>NGR lake sediment grab sample</v>
      </c>
      <c r="K897" s="1" t="str">
        <f t="shared" si="146"/>
        <v>&lt;177 micron (NGR)</v>
      </c>
      <c r="L897">
        <v>5</v>
      </c>
      <c r="M897" t="s">
        <v>57</v>
      </c>
      <c r="N897">
        <v>85</v>
      </c>
      <c r="O897">
        <v>108</v>
      </c>
      <c r="P897">
        <v>24</v>
      </c>
      <c r="Q897">
        <v>14</v>
      </c>
      <c r="R897">
        <v>21</v>
      </c>
      <c r="S897">
        <v>10</v>
      </c>
      <c r="T897">
        <v>0.1</v>
      </c>
      <c r="U897">
        <v>445</v>
      </c>
      <c r="V897">
        <v>1.05</v>
      </c>
      <c r="W897">
        <v>4</v>
      </c>
      <c r="X897">
        <v>1</v>
      </c>
      <c r="Y897">
        <v>23.6</v>
      </c>
    </row>
    <row r="898" spans="1:25" x14ac:dyDescent="0.25">
      <c r="A898" t="s">
        <v>3451</v>
      </c>
      <c r="B898" t="s">
        <v>3452</v>
      </c>
      <c r="C898" s="1" t="str">
        <f t="shared" si="143"/>
        <v>21:0398</v>
      </c>
      <c r="D898" s="1" t="str">
        <f t="shared" si="144"/>
        <v>21:0133</v>
      </c>
      <c r="E898" t="s">
        <v>3434</v>
      </c>
      <c r="F898" t="s">
        <v>3453</v>
      </c>
      <c r="H898">
        <v>48.140141300000003</v>
      </c>
      <c r="I898">
        <v>-84.807715599999995</v>
      </c>
      <c r="J898" s="1" t="str">
        <f t="shared" si="145"/>
        <v>NGR lake sediment grab sample</v>
      </c>
      <c r="K898" s="1" t="str">
        <f t="shared" si="146"/>
        <v>&lt;177 micron (NGR)</v>
      </c>
      <c r="L898">
        <v>5</v>
      </c>
      <c r="M898" t="s">
        <v>53</v>
      </c>
      <c r="N898">
        <v>86</v>
      </c>
      <c r="O898">
        <v>78</v>
      </c>
      <c r="P898">
        <v>22</v>
      </c>
      <c r="Q898">
        <v>7</v>
      </c>
      <c r="R898">
        <v>19</v>
      </c>
      <c r="S898">
        <v>8</v>
      </c>
      <c r="T898">
        <v>0.1</v>
      </c>
      <c r="U898">
        <v>395</v>
      </c>
      <c r="V898">
        <v>1</v>
      </c>
      <c r="W898">
        <v>0.5</v>
      </c>
      <c r="X898">
        <v>1</v>
      </c>
      <c r="Y898">
        <v>24.8</v>
      </c>
    </row>
    <row r="899" spans="1:25" x14ac:dyDescent="0.25">
      <c r="A899" t="s">
        <v>3454</v>
      </c>
      <c r="B899" t="s">
        <v>3455</v>
      </c>
      <c r="C899" s="1" t="str">
        <f t="shared" si="143"/>
        <v>21:0398</v>
      </c>
      <c r="D899" s="1" t="str">
        <f t="shared" si="144"/>
        <v>21:0133</v>
      </c>
      <c r="E899" t="s">
        <v>3456</v>
      </c>
      <c r="F899" t="s">
        <v>3457</v>
      </c>
      <c r="H899">
        <v>48.0936643</v>
      </c>
      <c r="I899">
        <v>-84.806106900000003</v>
      </c>
      <c r="J899" s="1" t="str">
        <f t="shared" si="145"/>
        <v>NGR lake sediment grab sample</v>
      </c>
      <c r="K899" s="1" t="str">
        <f t="shared" si="146"/>
        <v>&lt;177 micron (NGR)</v>
      </c>
      <c r="L899">
        <v>5</v>
      </c>
      <c r="M899" t="s">
        <v>44</v>
      </c>
      <c r="N899">
        <v>87</v>
      </c>
      <c r="O899">
        <v>68</v>
      </c>
      <c r="P899">
        <v>28</v>
      </c>
      <c r="Q899">
        <v>14</v>
      </c>
      <c r="R899">
        <v>21</v>
      </c>
      <c r="S899">
        <v>9</v>
      </c>
      <c r="T899">
        <v>0.1</v>
      </c>
      <c r="U899">
        <v>380</v>
      </c>
      <c r="V899">
        <v>1.35</v>
      </c>
      <c r="W899">
        <v>4</v>
      </c>
      <c r="X899">
        <v>1</v>
      </c>
      <c r="Y899">
        <v>11.4</v>
      </c>
    </row>
    <row r="900" spans="1:25" x14ac:dyDescent="0.25">
      <c r="A900" t="s">
        <v>3458</v>
      </c>
      <c r="B900" t="s">
        <v>3459</v>
      </c>
      <c r="C900" s="1" t="str">
        <f t="shared" si="143"/>
        <v>21:0398</v>
      </c>
      <c r="D900" s="1" t="str">
        <f t="shared" si="144"/>
        <v>21:0133</v>
      </c>
      <c r="E900" t="s">
        <v>3460</v>
      </c>
      <c r="F900" t="s">
        <v>3461</v>
      </c>
      <c r="H900">
        <v>48.080716000000002</v>
      </c>
      <c r="I900">
        <v>-84.795271499999998</v>
      </c>
      <c r="J900" s="1" t="str">
        <f t="shared" si="145"/>
        <v>NGR lake sediment grab sample</v>
      </c>
      <c r="K900" s="1" t="str">
        <f t="shared" si="146"/>
        <v>&lt;177 micron (NGR)</v>
      </c>
      <c r="L900">
        <v>5</v>
      </c>
      <c r="M900" t="s">
        <v>62</v>
      </c>
      <c r="N900">
        <v>88</v>
      </c>
      <c r="O900">
        <v>82</v>
      </c>
      <c r="P900">
        <v>28</v>
      </c>
      <c r="Q900">
        <v>3</v>
      </c>
      <c r="R900">
        <v>33</v>
      </c>
      <c r="S900">
        <v>10</v>
      </c>
      <c r="T900">
        <v>0.1</v>
      </c>
      <c r="U900">
        <v>245</v>
      </c>
      <c r="V900">
        <v>1.9</v>
      </c>
      <c r="W900">
        <v>0.5</v>
      </c>
      <c r="X900">
        <v>1</v>
      </c>
      <c r="Y900">
        <v>12</v>
      </c>
    </row>
    <row r="901" spans="1:25" x14ac:dyDescent="0.25">
      <c r="A901" t="s">
        <v>3462</v>
      </c>
      <c r="B901" t="s">
        <v>3463</v>
      </c>
      <c r="C901" s="1" t="str">
        <f t="shared" si="143"/>
        <v>21:0398</v>
      </c>
      <c r="D901" s="1" t="str">
        <f t="shared" si="144"/>
        <v>21:0133</v>
      </c>
      <c r="E901" t="s">
        <v>3464</v>
      </c>
      <c r="F901" t="s">
        <v>3465</v>
      </c>
      <c r="H901">
        <v>48.024574800000003</v>
      </c>
      <c r="I901">
        <v>-84.792731900000007</v>
      </c>
      <c r="J901" s="1" t="str">
        <f t="shared" si="145"/>
        <v>NGR lake sediment grab sample</v>
      </c>
      <c r="K901" s="1" t="str">
        <f t="shared" si="146"/>
        <v>&lt;177 micron (NGR)</v>
      </c>
      <c r="L901">
        <v>5</v>
      </c>
      <c r="M901" t="s">
        <v>67</v>
      </c>
      <c r="N901">
        <v>89</v>
      </c>
      <c r="O901">
        <v>220</v>
      </c>
      <c r="P901">
        <v>50</v>
      </c>
      <c r="Q901">
        <v>21</v>
      </c>
      <c r="R901">
        <v>22</v>
      </c>
      <c r="S901">
        <v>7</v>
      </c>
      <c r="T901">
        <v>0.1</v>
      </c>
      <c r="U901">
        <v>1400</v>
      </c>
      <c r="V901">
        <v>1.45</v>
      </c>
      <c r="W901">
        <v>150</v>
      </c>
      <c r="X901">
        <v>2</v>
      </c>
      <c r="Y901">
        <v>49.4</v>
      </c>
    </row>
    <row r="902" spans="1:25" x14ac:dyDescent="0.25">
      <c r="A902" t="s">
        <v>3466</v>
      </c>
      <c r="B902" t="s">
        <v>3467</v>
      </c>
      <c r="C902" s="1" t="str">
        <f t="shared" si="143"/>
        <v>21:0398</v>
      </c>
      <c r="D902" s="1" t="str">
        <f t="shared" si="144"/>
        <v>21:0133</v>
      </c>
      <c r="E902" t="s">
        <v>3468</v>
      </c>
      <c r="F902" t="s">
        <v>3469</v>
      </c>
      <c r="H902">
        <v>48.081726699999997</v>
      </c>
      <c r="I902">
        <v>-84.625275500000001</v>
      </c>
      <c r="J902" s="1" t="str">
        <f t="shared" si="145"/>
        <v>NGR lake sediment grab sample</v>
      </c>
      <c r="K902" s="1" t="str">
        <f t="shared" si="146"/>
        <v>&lt;177 micron (NGR)</v>
      </c>
      <c r="L902">
        <v>5</v>
      </c>
      <c r="M902" t="s">
        <v>72</v>
      </c>
      <c r="N902">
        <v>90</v>
      </c>
      <c r="O902">
        <v>168</v>
      </c>
      <c r="P902">
        <v>68</v>
      </c>
      <c r="Q902">
        <v>6</v>
      </c>
      <c r="R902">
        <v>26</v>
      </c>
      <c r="S902">
        <v>13</v>
      </c>
      <c r="T902">
        <v>0.1</v>
      </c>
      <c r="U902">
        <v>295</v>
      </c>
      <c r="V902">
        <v>1.6</v>
      </c>
      <c r="W902">
        <v>1</v>
      </c>
      <c r="X902">
        <v>1</v>
      </c>
      <c r="Y902">
        <v>41.8</v>
      </c>
    </row>
    <row r="903" spans="1:25" x14ac:dyDescent="0.25">
      <c r="A903" t="s">
        <v>3470</v>
      </c>
      <c r="B903" t="s">
        <v>3471</v>
      </c>
      <c r="C903" s="1" t="str">
        <f t="shared" si="143"/>
        <v>21:0398</v>
      </c>
      <c r="D903" s="1" t="str">
        <f t="shared" si="144"/>
        <v>21:0133</v>
      </c>
      <c r="E903" t="s">
        <v>3472</v>
      </c>
      <c r="F903" t="s">
        <v>3473</v>
      </c>
      <c r="H903">
        <v>48.107626799999998</v>
      </c>
      <c r="I903">
        <v>-84.621999599999995</v>
      </c>
      <c r="J903" s="1" t="str">
        <f t="shared" si="145"/>
        <v>NGR lake sediment grab sample</v>
      </c>
      <c r="K903" s="1" t="str">
        <f t="shared" si="146"/>
        <v>&lt;177 micron (NGR)</v>
      </c>
      <c r="L903">
        <v>5</v>
      </c>
      <c r="M903" t="s">
        <v>77</v>
      </c>
      <c r="N903">
        <v>91</v>
      </c>
      <c r="O903">
        <v>230</v>
      </c>
      <c r="P903">
        <v>110</v>
      </c>
      <c r="Q903">
        <v>2</v>
      </c>
      <c r="R903">
        <v>49</v>
      </c>
      <c r="S903">
        <v>20</v>
      </c>
      <c r="T903">
        <v>0.1</v>
      </c>
      <c r="U903">
        <v>665</v>
      </c>
      <c r="V903">
        <v>2.2000000000000002</v>
      </c>
      <c r="W903">
        <v>10</v>
      </c>
      <c r="X903">
        <v>1</v>
      </c>
      <c r="Y903">
        <v>62</v>
      </c>
    </row>
    <row r="904" spans="1:25" x14ac:dyDescent="0.25">
      <c r="A904" t="s">
        <v>3474</v>
      </c>
      <c r="B904" t="s">
        <v>3475</v>
      </c>
      <c r="C904" s="1" t="str">
        <f t="shared" si="143"/>
        <v>21:0398</v>
      </c>
      <c r="D904" s="1" t="str">
        <f t="shared" si="144"/>
        <v>21:0133</v>
      </c>
      <c r="E904" t="s">
        <v>3476</v>
      </c>
      <c r="F904" t="s">
        <v>3477</v>
      </c>
      <c r="H904">
        <v>48.138621399999998</v>
      </c>
      <c r="I904">
        <v>-84.622288400000002</v>
      </c>
      <c r="J904" s="1" t="str">
        <f t="shared" si="145"/>
        <v>NGR lake sediment grab sample</v>
      </c>
      <c r="K904" s="1" t="str">
        <f t="shared" si="146"/>
        <v>&lt;177 micron (NGR)</v>
      </c>
      <c r="L904">
        <v>5</v>
      </c>
      <c r="M904" t="s">
        <v>82</v>
      </c>
      <c r="N904">
        <v>92</v>
      </c>
      <c r="O904">
        <v>186</v>
      </c>
      <c r="P904">
        <v>96</v>
      </c>
      <c r="Q904">
        <v>2</v>
      </c>
      <c r="R904">
        <v>29</v>
      </c>
      <c r="S904">
        <v>11</v>
      </c>
      <c r="T904">
        <v>0.1</v>
      </c>
      <c r="U904">
        <v>210</v>
      </c>
      <c r="V904">
        <v>1.7</v>
      </c>
      <c r="W904">
        <v>3</v>
      </c>
      <c r="X904">
        <v>2</v>
      </c>
      <c r="Y904">
        <v>51.6</v>
      </c>
    </row>
    <row r="905" spans="1:25" x14ac:dyDescent="0.25">
      <c r="A905" t="s">
        <v>3478</v>
      </c>
      <c r="B905" t="s">
        <v>3479</v>
      </c>
      <c r="C905" s="1" t="str">
        <f t="shared" si="143"/>
        <v>21:0398</v>
      </c>
      <c r="D905" s="1" t="str">
        <f t="shared" si="144"/>
        <v>21:0133</v>
      </c>
      <c r="E905" t="s">
        <v>3480</v>
      </c>
      <c r="F905" t="s">
        <v>3481</v>
      </c>
      <c r="H905">
        <v>48.177829699999997</v>
      </c>
      <c r="I905">
        <v>-84.622089399999993</v>
      </c>
      <c r="J905" s="1" t="str">
        <f t="shared" si="145"/>
        <v>NGR lake sediment grab sample</v>
      </c>
      <c r="K905" s="1" t="str">
        <f t="shared" si="146"/>
        <v>&lt;177 micron (NGR)</v>
      </c>
      <c r="L905">
        <v>5</v>
      </c>
      <c r="M905" t="s">
        <v>87</v>
      </c>
      <c r="N905">
        <v>93</v>
      </c>
      <c r="O905">
        <v>220</v>
      </c>
      <c r="P905">
        <v>94</v>
      </c>
      <c r="Q905">
        <v>4</v>
      </c>
      <c r="R905">
        <v>11</v>
      </c>
      <c r="S905">
        <v>7</v>
      </c>
      <c r="T905">
        <v>0.1</v>
      </c>
      <c r="U905">
        <v>525</v>
      </c>
      <c r="V905">
        <v>3</v>
      </c>
      <c r="W905">
        <v>6</v>
      </c>
      <c r="X905">
        <v>1</v>
      </c>
      <c r="Y905">
        <v>46.8</v>
      </c>
    </row>
    <row r="906" spans="1:25" x14ac:dyDescent="0.25">
      <c r="A906" t="s">
        <v>3482</v>
      </c>
      <c r="B906" t="s">
        <v>3483</v>
      </c>
      <c r="C906" s="1" t="str">
        <f t="shared" si="143"/>
        <v>21:0398</v>
      </c>
      <c r="D906" s="1" t="str">
        <f t="shared" si="144"/>
        <v>21:0133</v>
      </c>
      <c r="E906" t="s">
        <v>3484</v>
      </c>
      <c r="F906" t="s">
        <v>3485</v>
      </c>
      <c r="H906">
        <v>48.212986800000003</v>
      </c>
      <c r="I906">
        <v>-84.6217939</v>
      </c>
      <c r="J906" s="1" t="str">
        <f t="shared" si="145"/>
        <v>NGR lake sediment grab sample</v>
      </c>
      <c r="K906" s="1" t="str">
        <f t="shared" si="146"/>
        <v>&lt;177 micron (NGR)</v>
      </c>
      <c r="L906">
        <v>5</v>
      </c>
      <c r="M906" t="s">
        <v>92</v>
      </c>
      <c r="N906">
        <v>94</v>
      </c>
      <c r="O906">
        <v>205</v>
      </c>
      <c r="P906">
        <v>112</v>
      </c>
      <c r="Q906">
        <v>1</v>
      </c>
      <c r="R906">
        <v>17</v>
      </c>
      <c r="S906">
        <v>25</v>
      </c>
      <c r="T906">
        <v>0.1</v>
      </c>
      <c r="U906">
        <v>4200</v>
      </c>
      <c r="V906">
        <v>4.5</v>
      </c>
      <c r="W906">
        <v>0.5</v>
      </c>
      <c r="X906">
        <v>2</v>
      </c>
      <c r="Y906">
        <v>45.6</v>
      </c>
    </row>
    <row r="907" spans="1:25" x14ac:dyDescent="0.25">
      <c r="A907" t="s">
        <v>3486</v>
      </c>
      <c r="B907" t="s">
        <v>3487</v>
      </c>
      <c r="C907" s="1" t="str">
        <f t="shared" si="143"/>
        <v>21:0398</v>
      </c>
      <c r="D907" s="1" t="str">
        <f t="shared" si="144"/>
        <v>21:0133</v>
      </c>
      <c r="E907" t="s">
        <v>3488</v>
      </c>
      <c r="F907" t="s">
        <v>3489</v>
      </c>
      <c r="H907">
        <v>48.243843499999997</v>
      </c>
      <c r="I907">
        <v>-84.611553599999993</v>
      </c>
      <c r="J907" s="1" t="str">
        <f t="shared" si="145"/>
        <v>NGR lake sediment grab sample</v>
      </c>
      <c r="K907" s="1" t="str">
        <f t="shared" si="146"/>
        <v>&lt;177 micron (NGR)</v>
      </c>
      <c r="L907">
        <v>5</v>
      </c>
      <c r="M907" t="s">
        <v>97</v>
      </c>
      <c r="N907">
        <v>95</v>
      </c>
      <c r="O907">
        <v>235</v>
      </c>
      <c r="P907">
        <v>64</v>
      </c>
      <c r="Q907">
        <v>3</v>
      </c>
      <c r="R907">
        <v>11</v>
      </c>
      <c r="S907">
        <v>9</v>
      </c>
      <c r="T907">
        <v>0.1</v>
      </c>
      <c r="U907">
        <v>1450</v>
      </c>
      <c r="V907">
        <v>2.2000000000000002</v>
      </c>
      <c r="W907">
        <v>0.5</v>
      </c>
      <c r="X907">
        <v>1</v>
      </c>
      <c r="Y907">
        <v>54.2</v>
      </c>
    </row>
    <row r="908" spans="1:25" x14ac:dyDescent="0.25">
      <c r="A908" t="s">
        <v>3490</v>
      </c>
      <c r="B908" t="s">
        <v>3491</v>
      </c>
      <c r="C908" s="1" t="str">
        <f t="shared" si="143"/>
        <v>21:0398</v>
      </c>
      <c r="D908" s="1" t="str">
        <f t="shared" si="144"/>
        <v>21:0133</v>
      </c>
      <c r="E908" t="s">
        <v>3492</v>
      </c>
      <c r="F908" t="s">
        <v>3493</v>
      </c>
      <c r="H908">
        <v>48.279083900000003</v>
      </c>
      <c r="I908">
        <v>-84.612687199999996</v>
      </c>
      <c r="J908" s="1" t="str">
        <f t="shared" si="145"/>
        <v>NGR lake sediment grab sample</v>
      </c>
      <c r="K908" s="1" t="str">
        <f t="shared" si="146"/>
        <v>&lt;177 micron (NGR)</v>
      </c>
      <c r="L908">
        <v>5</v>
      </c>
      <c r="M908" t="s">
        <v>107</v>
      </c>
      <c r="N908">
        <v>96</v>
      </c>
      <c r="O908">
        <v>62</v>
      </c>
      <c r="P908">
        <v>40</v>
      </c>
      <c r="Q908">
        <v>3</v>
      </c>
      <c r="R908">
        <v>13</v>
      </c>
      <c r="S908">
        <v>6</v>
      </c>
      <c r="T908">
        <v>0.1</v>
      </c>
      <c r="U908">
        <v>220</v>
      </c>
      <c r="V908">
        <v>1</v>
      </c>
      <c r="W908">
        <v>0.5</v>
      </c>
      <c r="X908">
        <v>1</v>
      </c>
      <c r="Y908">
        <v>20.8</v>
      </c>
    </row>
    <row r="909" spans="1:25" x14ac:dyDescent="0.25">
      <c r="A909" t="s">
        <v>3494</v>
      </c>
      <c r="B909" t="s">
        <v>3495</v>
      </c>
      <c r="C909" s="1" t="str">
        <f t="shared" si="143"/>
        <v>21:0398</v>
      </c>
      <c r="D909" s="1" t="str">
        <f t="shared" si="144"/>
        <v>21:0133</v>
      </c>
      <c r="E909" t="s">
        <v>3496</v>
      </c>
      <c r="F909" t="s">
        <v>3497</v>
      </c>
      <c r="H909">
        <v>48.306348100000001</v>
      </c>
      <c r="I909">
        <v>-84.606263400000003</v>
      </c>
      <c r="J909" s="1" t="str">
        <f t="shared" si="145"/>
        <v>NGR lake sediment grab sample</v>
      </c>
      <c r="K909" s="1" t="str">
        <f t="shared" si="146"/>
        <v>&lt;177 micron (NGR)</v>
      </c>
      <c r="L909">
        <v>5</v>
      </c>
      <c r="M909" t="s">
        <v>112</v>
      </c>
      <c r="N909">
        <v>97</v>
      </c>
      <c r="O909">
        <v>96</v>
      </c>
      <c r="P909">
        <v>42</v>
      </c>
      <c r="Q909">
        <v>5</v>
      </c>
      <c r="R909">
        <v>12</v>
      </c>
      <c r="S909">
        <v>4</v>
      </c>
      <c r="T909">
        <v>0.1</v>
      </c>
      <c r="U909">
        <v>60</v>
      </c>
      <c r="V909">
        <v>0.5</v>
      </c>
      <c r="W909">
        <v>0.5</v>
      </c>
      <c r="X909">
        <v>1</v>
      </c>
      <c r="Y909">
        <v>45.8</v>
      </c>
    </row>
    <row r="910" spans="1:25" x14ac:dyDescent="0.25">
      <c r="A910" t="s">
        <v>3498</v>
      </c>
      <c r="B910" t="s">
        <v>3499</v>
      </c>
      <c r="C910" s="1" t="str">
        <f t="shared" si="143"/>
        <v>21:0398</v>
      </c>
      <c r="D910" s="1" t="str">
        <f t="shared" si="144"/>
        <v>21:0133</v>
      </c>
      <c r="E910" t="s">
        <v>3500</v>
      </c>
      <c r="F910" t="s">
        <v>3501</v>
      </c>
      <c r="H910">
        <v>48.334706599999997</v>
      </c>
      <c r="I910">
        <v>-84.609631500000006</v>
      </c>
      <c r="J910" s="1" t="str">
        <f t="shared" si="145"/>
        <v>NGR lake sediment grab sample</v>
      </c>
      <c r="K910" s="1" t="str">
        <f t="shared" si="146"/>
        <v>&lt;177 micron (NGR)</v>
      </c>
      <c r="L910">
        <v>5</v>
      </c>
      <c r="M910" t="s">
        <v>117</v>
      </c>
      <c r="N910">
        <v>98</v>
      </c>
      <c r="O910">
        <v>94</v>
      </c>
      <c r="P910">
        <v>32</v>
      </c>
      <c r="Q910">
        <v>2</v>
      </c>
      <c r="R910">
        <v>8</v>
      </c>
      <c r="S910">
        <v>5</v>
      </c>
      <c r="T910">
        <v>0.1</v>
      </c>
      <c r="U910">
        <v>110</v>
      </c>
      <c r="V910">
        <v>0.3</v>
      </c>
      <c r="W910">
        <v>0.5</v>
      </c>
      <c r="X910">
        <v>1</v>
      </c>
      <c r="Y910">
        <v>43</v>
      </c>
    </row>
    <row r="911" spans="1:25" x14ac:dyDescent="0.25">
      <c r="A911" t="s">
        <v>3502</v>
      </c>
      <c r="B911" t="s">
        <v>3503</v>
      </c>
      <c r="C911" s="1" t="str">
        <f t="shared" si="143"/>
        <v>21:0398</v>
      </c>
      <c r="D911" s="1" t="str">
        <f t="shared" si="144"/>
        <v>21:0133</v>
      </c>
      <c r="E911" t="s">
        <v>3504</v>
      </c>
      <c r="F911" t="s">
        <v>3505</v>
      </c>
      <c r="H911">
        <v>48.359237299999997</v>
      </c>
      <c r="I911">
        <v>-84.600288599999999</v>
      </c>
      <c r="J911" s="1" t="str">
        <f t="shared" si="145"/>
        <v>NGR lake sediment grab sample</v>
      </c>
      <c r="K911" s="1" t="str">
        <f t="shared" si="146"/>
        <v>&lt;177 micron (NGR)</v>
      </c>
      <c r="L911">
        <v>5</v>
      </c>
      <c r="M911" t="s">
        <v>122</v>
      </c>
      <c r="N911">
        <v>99</v>
      </c>
      <c r="O911">
        <v>138</v>
      </c>
      <c r="P911">
        <v>66</v>
      </c>
      <c r="Q911">
        <v>2</v>
      </c>
      <c r="R911">
        <v>11</v>
      </c>
      <c r="S911">
        <v>6</v>
      </c>
      <c r="T911">
        <v>0.1</v>
      </c>
      <c r="U911">
        <v>145</v>
      </c>
      <c r="V911">
        <v>0.8</v>
      </c>
      <c r="W911">
        <v>0.5</v>
      </c>
      <c r="X911">
        <v>1</v>
      </c>
      <c r="Y911">
        <v>41.4</v>
      </c>
    </row>
    <row r="912" spans="1:25" x14ac:dyDescent="0.25">
      <c r="A912" t="s">
        <v>3506</v>
      </c>
      <c r="B912" t="s">
        <v>3507</v>
      </c>
      <c r="C912" s="1" t="str">
        <f t="shared" si="143"/>
        <v>21:0398</v>
      </c>
      <c r="D912" s="1" t="str">
        <f>HYPERLINK("http://geochem.nrcan.gc.ca/cdogs/content/svy/svy_e.htm", "")</f>
        <v/>
      </c>
      <c r="G912" s="1" t="str">
        <f>HYPERLINK("http://geochem.nrcan.gc.ca/cdogs/content/cr_/cr_00022_e.htm", "22")</f>
        <v>22</v>
      </c>
      <c r="J912" t="s">
        <v>100</v>
      </c>
      <c r="K912" t="s">
        <v>101</v>
      </c>
      <c r="L912">
        <v>5</v>
      </c>
      <c r="M912" t="s">
        <v>102</v>
      </c>
      <c r="N912">
        <v>100</v>
      </c>
      <c r="O912">
        <v>82</v>
      </c>
      <c r="P912">
        <v>20</v>
      </c>
      <c r="Q912">
        <v>21</v>
      </c>
      <c r="R912">
        <v>7</v>
      </c>
      <c r="S912">
        <v>6</v>
      </c>
      <c r="T912">
        <v>0.1</v>
      </c>
      <c r="U912">
        <v>1000</v>
      </c>
      <c r="V912">
        <v>2</v>
      </c>
      <c r="W912">
        <v>7</v>
      </c>
      <c r="X912">
        <v>5</v>
      </c>
      <c r="Y912">
        <v>21.4</v>
      </c>
    </row>
    <row r="913" spans="1:25" x14ac:dyDescent="0.25">
      <c r="A913" t="s">
        <v>3508</v>
      </c>
      <c r="B913" t="s">
        <v>3509</v>
      </c>
      <c r="C913" s="1" t="str">
        <f t="shared" si="143"/>
        <v>21:0398</v>
      </c>
      <c r="D913" s="1" t="str">
        <f t="shared" ref="D913:D930" si="147">HYPERLINK("http://geochem.nrcan.gc.ca/cdogs/content/svy/svy210133_e.htm", "21:0133")</f>
        <v>21:0133</v>
      </c>
      <c r="E913" t="s">
        <v>3510</v>
      </c>
      <c r="F913" t="s">
        <v>3511</v>
      </c>
      <c r="H913">
        <v>48.458498599999999</v>
      </c>
      <c r="I913">
        <v>-84.598181400000001</v>
      </c>
      <c r="J913" s="1" t="str">
        <f t="shared" ref="J913:J930" si="148">HYPERLINK("http://geochem.nrcan.gc.ca/cdogs/content/kwd/kwd020027_e.htm", "NGR lake sediment grab sample")</f>
        <v>NGR lake sediment grab sample</v>
      </c>
      <c r="K913" s="1" t="str">
        <f t="shared" ref="K913:K930" si="149">HYPERLINK("http://geochem.nrcan.gc.ca/cdogs/content/kwd/kwd080006_e.htm", "&lt;177 micron (NGR)")</f>
        <v>&lt;177 micron (NGR)</v>
      </c>
      <c r="L913">
        <v>6</v>
      </c>
      <c r="M913" t="s">
        <v>29</v>
      </c>
      <c r="N913">
        <v>101</v>
      </c>
      <c r="O913">
        <v>104</v>
      </c>
      <c r="P913">
        <v>28</v>
      </c>
      <c r="Q913">
        <v>7</v>
      </c>
      <c r="R913">
        <v>8</v>
      </c>
      <c r="S913">
        <v>6</v>
      </c>
      <c r="T913">
        <v>0.1</v>
      </c>
      <c r="U913">
        <v>145</v>
      </c>
      <c r="V913">
        <v>0.55000000000000004</v>
      </c>
      <c r="W913">
        <v>0.5</v>
      </c>
      <c r="X913">
        <v>1</v>
      </c>
      <c r="Y913">
        <v>53.2</v>
      </c>
    </row>
    <row r="914" spans="1:25" x14ac:dyDescent="0.25">
      <c r="A914" t="s">
        <v>3512</v>
      </c>
      <c r="B914" t="s">
        <v>3513</v>
      </c>
      <c r="C914" s="1" t="str">
        <f t="shared" si="143"/>
        <v>21:0398</v>
      </c>
      <c r="D914" s="1" t="str">
        <f t="shared" si="147"/>
        <v>21:0133</v>
      </c>
      <c r="E914" t="s">
        <v>3514</v>
      </c>
      <c r="F914" t="s">
        <v>3515</v>
      </c>
      <c r="H914">
        <v>48.406494000000002</v>
      </c>
      <c r="I914">
        <v>-84.595632600000002</v>
      </c>
      <c r="J914" s="1" t="str">
        <f t="shared" si="148"/>
        <v>NGR lake sediment grab sample</v>
      </c>
      <c r="K914" s="1" t="str">
        <f t="shared" si="149"/>
        <v>&lt;177 micron (NGR)</v>
      </c>
      <c r="L914">
        <v>6</v>
      </c>
      <c r="M914" t="s">
        <v>34</v>
      </c>
      <c r="N914">
        <v>102</v>
      </c>
      <c r="O914">
        <v>120</v>
      </c>
      <c r="P914">
        <v>26</v>
      </c>
      <c r="Q914">
        <v>4</v>
      </c>
      <c r="R914">
        <v>9</v>
      </c>
      <c r="S914">
        <v>9</v>
      </c>
      <c r="T914">
        <v>0.1</v>
      </c>
      <c r="U914">
        <v>405</v>
      </c>
      <c r="V914">
        <v>1.3</v>
      </c>
      <c r="W914">
        <v>0.5</v>
      </c>
      <c r="X914">
        <v>1</v>
      </c>
      <c r="Y914">
        <v>39</v>
      </c>
    </row>
    <row r="915" spans="1:25" x14ac:dyDescent="0.25">
      <c r="A915" t="s">
        <v>3516</v>
      </c>
      <c r="B915" t="s">
        <v>3517</v>
      </c>
      <c r="C915" s="1" t="str">
        <f t="shared" si="143"/>
        <v>21:0398</v>
      </c>
      <c r="D915" s="1" t="str">
        <f t="shared" si="147"/>
        <v>21:0133</v>
      </c>
      <c r="E915" t="s">
        <v>3518</v>
      </c>
      <c r="F915" t="s">
        <v>3519</v>
      </c>
      <c r="H915">
        <v>48.431783699999997</v>
      </c>
      <c r="I915">
        <v>-84.610203200000001</v>
      </c>
      <c r="J915" s="1" t="str">
        <f t="shared" si="148"/>
        <v>NGR lake sediment grab sample</v>
      </c>
      <c r="K915" s="1" t="str">
        <f t="shared" si="149"/>
        <v>&lt;177 micron (NGR)</v>
      </c>
      <c r="L915">
        <v>6</v>
      </c>
      <c r="M915" t="s">
        <v>39</v>
      </c>
      <c r="N915">
        <v>103</v>
      </c>
      <c r="O915">
        <v>116</v>
      </c>
      <c r="P915">
        <v>22</v>
      </c>
      <c r="Q915">
        <v>4</v>
      </c>
      <c r="R915">
        <v>14</v>
      </c>
      <c r="S915">
        <v>7</v>
      </c>
      <c r="T915">
        <v>0.1</v>
      </c>
      <c r="U915">
        <v>95</v>
      </c>
      <c r="V915">
        <v>0.4</v>
      </c>
      <c r="W915">
        <v>0.5</v>
      </c>
      <c r="X915">
        <v>1</v>
      </c>
      <c r="Y915">
        <v>56.8</v>
      </c>
    </row>
    <row r="916" spans="1:25" x14ac:dyDescent="0.25">
      <c r="A916" t="s">
        <v>3520</v>
      </c>
      <c r="B916" t="s">
        <v>3521</v>
      </c>
      <c r="C916" s="1" t="str">
        <f t="shared" si="143"/>
        <v>21:0398</v>
      </c>
      <c r="D916" s="1" t="str">
        <f t="shared" si="147"/>
        <v>21:0133</v>
      </c>
      <c r="E916" t="s">
        <v>3522</v>
      </c>
      <c r="F916" t="s">
        <v>3523</v>
      </c>
      <c r="H916">
        <v>48.463993299999998</v>
      </c>
      <c r="I916">
        <v>-84.589453300000002</v>
      </c>
      <c r="J916" s="1" t="str">
        <f t="shared" si="148"/>
        <v>NGR lake sediment grab sample</v>
      </c>
      <c r="K916" s="1" t="str">
        <f t="shared" si="149"/>
        <v>&lt;177 micron (NGR)</v>
      </c>
      <c r="L916">
        <v>6</v>
      </c>
      <c r="M916" t="s">
        <v>49</v>
      </c>
      <c r="N916">
        <v>104</v>
      </c>
      <c r="O916">
        <v>168</v>
      </c>
      <c r="P916">
        <v>40</v>
      </c>
      <c r="Q916">
        <v>2</v>
      </c>
      <c r="R916">
        <v>10</v>
      </c>
      <c r="S916">
        <v>9</v>
      </c>
      <c r="T916">
        <v>0.1</v>
      </c>
      <c r="U916">
        <v>125</v>
      </c>
      <c r="V916">
        <v>0.75</v>
      </c>
      <c r="W916">
        <v>0.5</v>
      </c>
      <c r="X916">
        <v>2</v>
      </c>
      <c r="Y916">
        <v>55</v>
      </c>
    </row>
    <row r="917" spans="1:25" x14ac:dyDescent="0.25">
      <c r="A917" t="s">
        <v>3524</v>
      </c>
      <c r="B917" t="s">
        <v>3525</v>
      </c>
      <c r="C917" s="1" t="str">
        <f t="shared" si="143"/>
        <v>21:0398</v>
      </c>
      <c r="D917" s="1" t="str">
        <f t="shared" si="147"/>
        <v>21:0133</v>
      </c>
      <c r="E917" t="s">
        <v>3510</v>
      </c>
      <c r="F917" t="s">
        <v>3526</v>
      </c>
      <c r="H917">
        <v>48.458498599999999</v>
      </c>
      <c r="I917">
        <v>-84.598181400000001</v>
      </c>
      <c r="J917" s="1" t="str">
        <f t="shared" si="148"/>
        <v>NGR lake sediment grab sample</v>
      </c>
      <c r="K917" s="1" t="str">
        <f t="shared" si="149"/>
        <v>&lt;177 micron (NGR)</v>
      </c>
      <c r="L917">
        <v>6</v>
      </c>
      <c r="M917" t="s">
        <v>57</v>
      </c>
      <c r="N917">
        <v>105</v>
      </c>
      <c r="O917">
        <v>104</v>
      </c>
      <c r="P917">
        <v>28</v>
      </c>
      <c r="Q917">
        <v>3</v>
      </c>
      <c r="R917">
        <v>8</v>
      </c>
      <c r="S917">
        <v>6</v>
      </c>
      <c r="T917">
        <v>0.1</v>
      </c>
      <c r="U917">
        <v>145</v>
      </c>
      <c r="V917">
        <v>0.55000000000000004</v>
      </c>
      <c r="W917">
        <v>0.5</v>
      </c>
      <c r="X917">
        <v>1</v>
      </c>
      <c r="Y917">
        <v>53</v>
      </c>
    </row>
    <row r="918" spans="1:25" x14ac:dyDescent="0.25">
      <c r="A918" t="s">
        <v>3527</v>
      </c>
      <c r="B918" t="s">
        <v>3528</v>
      </c>
      <c r="C918" s="1" t="str">
        <f t="shared" si="143"/>
        <v>21:0398</v>
      </c>
      <c r="D918" s="1" t="str">
        <f t="shared" si="147"/>
        <v>21:0133</v>
      </c>
      <c r="E918" t="s">
        <v>3510</v>
      </c>
      <c r="F918" t="s">
        <v>3529</v>
      </c>
      <c r="H918">
        <v>48.458498599999999</v>
      </c>
      <c r="I918">
        <v>-84.598181400000001</v>
      </c>
      <c r="J918" s="1" t="str">
        <f t="shared" si="148"/>
        <v>NGR lake sediment grab sample</v>
      </c>
      <c r="K918" s="1" t="str">
        <f t="shared" si="149"/>
        <v>&lt;177 micron (NGR)</v>
      </c>
      <c r="L918">
        <v>6</v>
      </c>
      <c r="M918" t="s">
        <v>53</v>
      </c>
      <c r="N918">
        <v>106</v>
      </c>
      <c r="O918">
        <v>130</v>
      </c>
      <c r="P918">
        <v>28</v>
      </c>
      <c r="Q918">
        <v>5</v>
      </c>
      <c r="R918">
        <v>8</v>
      </c>
      <c r="S918">
        <v>6</v>
      </c>
      <c r="T918">
        <v>0.1</v>
      </c>
      <c r="U918">
        <v>150</v>
      </c>
      <c r="V918">
        <v>0.5</v>
      </c>
      <c r="W918">
        <v>0.5</v>
      </c>
      <c r="X918">
        <v>1</v>
      </c>
      <c r="Y918">
        <v>56.2</v>
      </c>
    </row>
    <row r="919" spans="1:25" x14ac:dyDescent="0.25">
      <c r="A919" t="s">
        <v>3530</v>
      </c>
      <c r="B919" t="s">
        <v>3531</v>
      </c>
      <c r="C919" s="1" t="str">
        <f t="shared" si="143"/>
        <v>21:0398</v>
      </c>
      <c r="D919" s="1" t="str">
        <f t="shared" si="147"/>
        <v>21:0133</v>
      </c>
      <c r="E919" t="s">
        <v>3532</v>
      </c>
      <c r="F919" t="s">
        <v>3533</v>
      </c>
      <c r="H919">
        <v>48.491479699999999</v>
      </c>
      <c r="I919">
        <v>-84.611417799999998</v>
      </c>
      <c r="J919" s="1" t="str">
        <f t="shared" si="148"/>
        <v>NGR lake sediment grab sample</v>
      </c>
      <c r="K919" s="1" t="str">
        <f t="shared" si="149"/>
        <v>&lt;177 micron (NGR)</v>
      </c>
      <c r="L919">
        <v>6</v>
      </c>
      <c r="M919" t="s">
        <v>44</v>
      </c>
      <c r="N919">
        <v>107</v>
      </c>
      <c r="O919">
        <v>112</v>
      </c>
      <c r="P919">
        <v>24</v>
      </c>
      <c r="Q919">
        <v>6</v>
      </c>
      <c r="R919">
        <v>10</v>
      </c>
      <c r="S919">
        <v>7</v>
      </c>
      <c r="T919">
        <v>0.1</v>
      </c>
      <c r="U919">
        <v>220</v>
      </c>
      <c r="V919">
        <v>1</v>
      </c>
      <c r="W919">
        <v>0.5</v>
      </c>
      <c r="X919">
        <v>1</v>
      </c>
      <c r="Y919">
        <v>39.6</v>
      </c>
    </row>
    <row r="920" spans="1:25" x14ac:dyDescent="0.25">
      <c r="A920" t="s">
        <v>3534</v>
      </c>
      <c r="B920" t="s">
        <v>3535</v>
      </c>
      <c r="C920" s="1" t="str">
        <f t="shared" si="143"/>
        <v>21:0398</v>
      </c>
      <c r="D920" s="1" t="str">
        <f t="shared" si="147"/>
        <v>21:0133</v>
      </c>
      <c r="E920" t="s">
        <v>3536</v>
      </c>
      <c r="F920" t="s">
        <v>3537</v>
      </c>
      <c r="H920">
        <v>48.531489299999997</v>
      </c>
      <c r="I920">
        <v>-84.601827700000001</v>
      </c>
      <c r="J920" s="1" t="str">
        <f t="shared" si="148"/>
        <v>NGR lake sediment grab sample</v>
      </c>
      <c r="K920" s="1" t="str">
        <f t="shared" si="149"/>
        <v>&lt;177 micron (NGR)</v>
      </c>
      <c r="L920">
        <v>6</v>
      </c>
      <c r="M920" t="s">
        <v>62</v>
      </c>
      <c r="N920">
        <v>108</v>
      </c>
      <c r="O920">
        <v>114</v>
      </c>
      <c r="P920">
        <v>18</v>
      </c>
      <c r="Q920">
        <v>8</v>
      </c>
      <c r="R920">
        <v>12</v>
      </c>
      <c r="S920">
        <v>7</v>
      </c>
      <c r="T920">
        <v>0.1</v>
      </c>
      <c r="U920">
        <v>240</v>
      </c>
      <c r="V920">
        <v>0.7</v>
      </c>
      <c r="W920">
        <v>0.5</v>
      </c>
      <c r="X920">
        <v>1</v>
      </c>
      <c r="Y920">
        <v>39</v>
      </c>
    </row>
    <row r="921" spans="1:25" x14ac:dyDescent="0.25">
      <c r="A921" t="s">
        <v>3538</v>
      </c>
      <c r="B921" t="s">
        <v>3539</v>
      </c>
      <c r="C921" s="1" t="str">
        <f t="shared" si="143"/>
        <v>21:0398</v>
      </c>
      <c r="D921" s="1" t="str">
        <f t="shared" si="147"/>
        <v>21:0133</v>
      </c>
      <c r="E921" t="s">
        <v>3540</v>
      </c>
      <c r="F921" t="s">
        <v>3541</v>
      </c>
      <c r="H921">
        <v>48.547077299999998</v>
      </c>
      <c r="I921">
        <v>-84.610264599999994</v>
      </c>
      <c r="J921" s="1" t="str">
        <f t="shared" si="148"/>
        <v>NGR lake sediment grab sample</v>
      </c>
      <c r="K921" s="1" t="str">
        <f t="shared" si="149"/>
        <v>&lt;177 micron (NGR)</v>
      </c>
      <c r="L921">
        <v>6</v>
      </c>
      <c r="M921" t="s">
        <v>67</v>
      </c>
      <c r="N921">
        <v>109</v>
      </c>
      <c r="O921">
        <v>128</v>
      </c>
      <c r="P921">
        <v>20</v>
      </c>
      <c r="Q921">
        <v>3</v>
      </c>
      <c r="R921">
        <v>16</v>
      </c>
      <c r="S921">
        <v>5</v>
      </c>
      <c r="T921">
        <v>0.1</v>
      </c>
      <c r="U921">
        <v>40</v>
      </c>
      <c r="V921">
        <v>0.3</v>
      </c>
      <c r="W921">
        <v>0.5</v>
      </c>
      <c r="X921">
        <v>1</v>
      </c>
      <c r="Y921">
        <v>54.4</v>
      </c>
    </row>
    <row r="922" spans="1:25" x14ac:dyDescent="0.25">
      <c r="A922" t="s">
        <v>3542</v>
      </c>
      <c r="B922" t="s">
        <v>3543</v>
      </c>
      <c r="C922" s="1" t="str">
        <f t="shared" si="143"/>
        <v>21:0398</v>
      </c>
      <c r="D922" s="1" t="str">
        <f t="shared" si="147"/>
        <v>21:0133</v>
      </c>
      <c r="E922" t="s">
        <v>3544</v>
      </c>
      <c r="F922" t="s">
        <v>3545</v>
      </c>
      <c r="H922">
        <v>48.631823099999998</v>
      </c>
      <c r="I922">
        <v>-84.552920099999994</v>
      </c>
      <c r="J922" s="1" t="str">
        <f t="shared" si="148"/>
        <v>NGR lake sediment grab sample</v>
      </c>
      <c r="K922" s="1" t="str">
        <f t="shared" si="149"/>
        <v>&lt;177 micron (NGR)</v>
      </c>
      <c r="L922">
        <v>6</v>
      </c>
      <c r="M922" t="s">
        <v>72</v>
      </c>
      <c r="N922">
        <v>110</v>
      </c>
      <c r="O922">
        <v>28</v>
      </c>
      <c r="P922">
        <v>40</v>
      </c>
      <c r="Q922">
        <v>3</v>
      </c>
      <c r="R922">
        <v>11</v>
      </c>
      <c r="S922">
        <v>6</v>
      </c>
      <c r="T922">
        <v>0.1</v>
      </c>
      <c r="U922">
        <v>300</v>
      </c>
      <c r="V922">
        <v>1</v>
      </c>
      <c r="W922">
        <v>2</v>
      </c>
      <c r="X922">
        <v>1</v>
      </c>
      <c r="Y922">
        <v>2.2000000000000002</v>
      </c>
    </row>
    <row r="923" spans="1:25" x14ac:dyDescent="0.25">
      <c r="A923" t="s">
        <v>3546</v>
      </c>
      <c r="B923" t="s">
        <v>3547</v>
      </c>
      <c r="C923" s="1" t="str">
        <f t="shared" si="143"/>
        <v>21:0398</v>
      </c>
      <c r="D923" s="1" t="str">
        <f t="shared" si="147"/>
        <v>21:0133</v>
      </c>
      <c r="E923" t="s">
        <v>3548</v>
      </c>
      <c r="F923" t="s">
        <v>3549</v>
      </c>
      <c r="H923">
        <v>48.667541700000001</v>
      </c>
      <c r="I923">
        <v>-84.543610900000004</v>
      </c>
      <c r="J923" s="1" t="str">
        <f t="shared" si="148"/>
        <v>NGR lake sediment grab sample</v>
      </c>
      <c r="K923" s="1" t="str">
        <f t="shared" si="149"/>
        <v>&lt;177 micron (NGR)</v>
      </c>
      <c r="L923">
        <v>6</v>
      </c>
      <c r="M923" t="s">
        <v>77</v>
      </c>
      <c r="N923">
        <v>111</v>
      </c>
      <c r="O923">
        <v>68</v>
      </c>
      <c r="P923">
        <v>22</v>
      </c>
      <c r="Q923">
        <v>5</v>
      </c>
      <c r="R923">
        <v>12</v>
      </c>
      <c r="S923">
        <v>5</v>
      </c>
      <c r="T923">
        <v>0.1</v>
      </c>
      <c r="U923">
        <v>180</v>
      </c>
      <c r="V923">
        <v>1.1000000000000001</v>
      </c>
      <c r="W923">
        <v>0.5</v>
      </c>
      <c r="X923">
        <v>1</v>
      </c>
      <c r="Y923">
        <v>36.799999999999997</v>
      </c>
    </row>
    <row r="924" spans="1:25" x14ac:dyDescent="0.25">
      <c r="A924" t="s">
        <v>3550</v>
      </c>
      <c r="B924" t="s">
        <v>3551</v>
      </c>
      <c r="C924" s="1" t="str">
        <f t="shared" si="143"/>
        <v>21:0398</v>
      </c>
      <c r="D924" s="1" t="str">
        <f t="shared" si="147"/>
        <v>21:0133</v>
      </c>
      <c r="E924" t="s">
        <v>3552</v>
      </c>
      <c r="F924" t="s">
        <v>3553</v>
      </c>
      <c r="H924">
        <v>48.691095599999997</v>
      </c>
      <c r="I924">
        <v>-84.566028500000002</v>
      </c>
      <c r="J924" s="1" t="str">
        <f t="shared" si="148"/>
        <v>NGR lake sediment grab sample</v>
      </c>
      <c r="K924" s="1" t="str">
        <f t="shared" si="149"/>
        <v>&lt;177 micron (NGR)</v>
      </c>
      <c r="L924">
        <v>6</v>
      </c>
      <c r="M924" t="s">
        <v>82</v>
      </c>
      <c r="N924">
        <v>112</v>
      </c>
      <c r="O924">
        <v>112</v>
      </c>
      <c r="P924">
        <v>44</v>
      </c>
      <c r="Q924">
        <v>8</v>
      </c>
      <c r="R924">
        <v>15</v>
      </c>
      <c r="S924">
        <v>8</v>
      </c>
      <c r="T924">
        <v>0.1</v>
      </c>
      <c r="U924">
        <v>430</v>
      </c>
      <c r="V924">
        <v>1.25</v>
      </c>
      <c r="W924">
        <v>0.5</v>
      </c>
      <c r="X924">
        <v>1</v>
      </c>
      <c r="Y924">
        <v>29.2</v>
      </c>
    </row>
    <row r="925" spans="1:25" x14ac:dyDescent="0.25">
      <c r="A925" t="s">
        <v>3554</v>
      </c>
      <c r="B925" t="s">
        <v>3555</v>
      </c>
      <c r="C925" s="1" t="str">
        <f t="shared" si="143"/>
        <v>21:0398</v>
      </c>
      <c r="D925" s="1" t="str">
        <f t="shared" si="147"/>
        <v>21:0133</v>
      </c>
      <c r="E925" t="s">
        <v>3556</v>
      </c>
      <c r="F925" t="s">
        <v>3557</v>
      </c>
      <c r="H925">
        <v>48.715549699999997</v>
      </c>
      <c r="I925">
        <v>-84.543570900000006</v>
      </c>
      <c r="J925" s="1" t="str">
        <f t="shared" si="148"/>
        <v>NGR lake sediment grab sample</v>
      </c>
      <c r="K925" s="1" t="str">
        <f t="shared" si="149"/>
        <v>&lt;177 micron (NGR)</v>
      </c>
      <c r="L925">
        <v>6</v>
      </c>
      <c r="M925" t="s">
        <v>87</v>
      </c>
      <c r="N925">
        <v>113</v>
      </c>
      <c r="O925">
        <v>194</v>
      </c>
      <c r="P925">
        <v>60</v>
      </c>
      <c r="Q925">
        <v>2</v>
      </c>
      <c r="R925">
        <v>15</v>
      </c>
      <c r="S925">
        <v>5</v>
      </c>
      <c r="T925">
        <v>0.1</v>
      </c>
      <c r="U925">
        <v>80</v>
      </c>
      <c r="V925">
        <v>0.3</v>
      </c>
      <c r="W925">
        <v>0.5</v>
      </c>
      <c r="X925">
        <v>1</v>
      </c>
      <c r="Y925">
        <v>71.599999999999994</v>
      </c>
    </row>
    <row r="926" spans="1:25" x14ac:dyDescent="0.25">
      <c r="A926" t="s">
        <v>3558</v>
      </c>
      <c r="B926" t="s">
        <v>3559</v>
      </c>
      <c r="C926" s="1" t="str">
        <f t="shared" si="143"/>
        <v>21:0398</v>
      </c>
      <c r="D926" s="1" t="str">
        <f t="shared" si="147"/>
        <v>21:0133</v>
      </c>
      <c r="E926" t="s">
        <v>3560</v>
      </c>
      <c r="F926" t="s">
        <v>3561</v>
      </c>
      <c r="H926">
        <v>48.716248200000003</v>
      </c>
      <c r="I926">
        <v>-84.590252800000002</v>
      </c>
      <c r="J926" s="1" t="str">
        <f t="shared" si="148"/>
        <v>NGR lake sediment grab sample</v>
      </c>
      <c r="K926" s="1" t="str">
        <f t="shared" si="149"/>
        <v>&lt;177 micron (NGR)</v>
      </c>
      <c r="L926">
        <v>6</v>
      </c>
      <c r="M926" t="s">
        <v>92</v>
      </c>
      <c r="N926">
        <v>114</v>
      </c>
      <c r="O926">
        <v>245</v>
      </c>
      <c r="P926">
        <v>92</v>
      </c>
      <c r="Q926">
        <v>1</v>
      </c>
      <c r="R926">
        <v>13</v>
      </c>
      <c r="S926">
        <v>9</v>
      </c>
      <c r="T926">
        <v>0.1</v>
      </c>
      <c r="U926">
        <v>65</v>
      </c>
      <c r="V926">
        <v>0.45</v>
      </c>
      <c r="W926">
        <v>0.5</v>
      </c>
      <c r="X926">
        <v>8</v>
      </c>
      <c r="Y926">
        <v>72.599999999999994</v>
      </c>
    </row>
    <row r="927" spans="1:25" x14ac:dyDescent="0.25">
      <c r="A927" t="s">
        <v>3562</v>
      </c>
      <c r="B927" t="s">
        <v>3563</v>
      </c>
      <c r="C927" s="1" t="str">
        <f t="shared" si="143"/>
        <v>21:0398</v>
      </c>
      <c r="D927" s="1" t="str">
        <f t="shared" si="147"/>
        <v>21:0133</v>
      </c>
      <c r="E927" t="s">
        <v>3564</v>
      </c>
      <c r="F927" t="s">
        <v>3565</v>
      </c>
      <c r="H927">
        <v>48.815805400000002</v>
      </c>
      <c r="I927">
        <v>-84.731873199999995</v>
      </c>
      <c r="J927" s="1" t="str">
        <f t="shared" si="148"/>
        <v>NGR lake sediment grab sample</v>
      </c>
      <c r="K927" s="1" t="str">
        <f t="shared" si="149"/>
        <v>&lt;177 micron (NGR)</v>
      </c>
      <c r="L927">
        <v>6</v>
      </c>
      <c r="M927" t="s">
        <v>97</v>
      </c>
      <c r="N927">
        <v>115</v>
      </c>
      <c r="O927">
        <v>166</v>
      </c>
      <c r="P927">
        <v>44</v>
      </c>
      <c r="Q927">
        <v>2</v>
      </c>
      <c r="R927">
        <v>6</v>
      </c>
      <c r="S927">
        <v>3</v>
      </c>
      <c r="T927">
        <v>0.1</v>
      </c>
      <c r="U927">
        <v>30</v>
      </c>
      <c r="V927">
        <v>0.3</v>
      </c>
      <c r="W927">
        <v>0.5</v>
      </c>
      <c r="X927">
        <v>5</v>
      </c>
      <c r="Y927">
        <v>74.599999999999994</v>
      </c>
    </row>
    <row r="928" spans="1:25" x14ac:dyDescent="0.25">
      <c r="A928" t="s">
        <v>3566</v>
      </c>
      <c r="B928" t="s">
        <v>3567</v>
      </c>
      <c r="C928" s="1" t="str">
        <f t="shared" si="143"/>
        <v>21:0398</v>
      </c>
      <c r="D928" s="1" t="str">
        <f t="shared" si="147"/>
        <v>21:0133</v>
      </c>
      <c r="E928" t="s">
        <v>3568</v>
      </c>
      <c r="F928" t="s">
        <v>3569</v>
      </c>
      <c r="H928">
        <v>48.857803199999999</v>
      </c>
      <c r="I928">
        <v>-84.654605500000002</v>
      </c>
      <c r="J928" s="1" t="str">
        <f t="shared" si="148"/>
        <v>NGR lake sediment grab sample</v>
      </c>
      <c r="K928" s="1" t="str">
        <f t="shared" si="149"/>
        <v>&lt;177 micron (NGR)</v>
      </c>
      <c r="L928">
        <v>6</v>
      </c>
      <c r="M928" t="s">
        <v>107</v>
      </c>
      <c r="N928">
        <v>116</v>
      </c>
      <c r="O928">
        <v>200</v>
      </c>
      <c r="P928">
        <v>14</v>
      </c>
      <c r="Q928">
        <v>3</v>
      </c>
      <c r="R928">
        <v>5</v>
      </c>
      <c r="S928">
        <v>2</v>
      </c>
      <c r="T928">
        <v>0.1</v>
      </c>
      <c r="U928">
        <v>30</v>
      </c>
      <c r="V928">
        <v>0.45</v>
      </c>
      <c r="W928">
        <v>0.5</v>
      </c>
      <c r="X928">
        <v>4</v>
      </c>
      <c r="Y928">
        <v>85.2</v>
      </c>
    </row>
    <row r="929" spans="1:25" x14ac:dyDescent="0.25">
      <c r="A929" t="s">
        <v>3570</v>
      </c>
      <c r="B929" t="s">
        <v>3571</v>
      </c>
      <c r="C929" s="1" t="str">
        <f t="shared" si="143"/>
        <v>21:0398</v>
      </c>
      <c r="D929" s="1" t="str">
        <f t="shared" si="147"/>
        <v>21:0133</v>
      </c>
      <c r="E929" t="s">
        <v>3572</v>
      </c>
      <c r="F929" t="s">
        <v>3573</v>
      </c>
      <c r="H929">
        <v>48.871851599999999</v>
      </c>
      <c r="I929">
        <v>-84.5980323</v>
      </c>
      <c r="J929" s="1" t="str">
        <f t="shared" si="148"/>
        <v>NGR lake sediment grab sample</v>
      </c>
      <c r="K929" s="1" t="str">
        <f t="shared" si="149"/>
        <v>&lt;177 micron (NGR)</v>
      </c>
      <c r="L929">
        <v>6</v>
      </c>
      <c r="M929" t="s">
        <v>112</v>
      </c>
      <c r="N929">
        <v>117</v>
      </c>
      <c r="O929">
        <v>40</v>
      </c>
      <c r="P929">
        <v>16</v>
      </c>
      <c r="Q929">
        <v>1</v>
      </c>
      <c r="R929">
        <v>2</v>
      </c>
      <c r="S929">
        <v>2</v>
      </c>
      <c r="T929">
        <v>0.1</v>
      </c>
      <c r="U929">
        <v>135</v>
      </c>
      <c r="V929">
        <v>0.35</v>
      </c>
      <c r="W929">
        <v>0.5</v>
      </c>
      <c r="X929">
        <v>4</v>
      </c>
      <c r="Y929">
        <v>14.4</v>
      </c>
    </row>
    <row r="930" spans="1:25" x14ac:dyDescent="0.25">
      <c r="A930" t="s">
        <v>3574</v>
      </c>
      <c r="B930" t="s">
        <v>3575</v>
      </c>
      <c r="C930" s="1" t="str">
        <f t="shared" si="143"/>
        <v>21:0398</v>
      </c>
      <c r="D930" s="1" t="str">
        <f t="shared" si="147"/>
        <v>21:0133</v>
      </c>
      <c r="E930" t="s">
        <v>3576</v>
      </c>
      <c r="F930" t="s">
        <v>3577</v>
      </c>
      <c r="H930">
        <v>48.894137299999997</v>
      </c>
      <c r="I930">
        <v>-84.578708300000002</v>
      </c>
      <c r="J930" s="1" t="str">
        <f t="shared" si="148"/>
        <v>NGR lake sediment grab sample</v>
      </c>
      <c r="K930" s="1" t="str">
        <f t="shared" si="149"/>
        <v>&lt;177 micron (NGR)</v>
      </c>
      <c r="L930">
        <v>6</v>
      </c>
      <c r="M930" t="s">
        <v>117</v>
      </c>
      <c r="N930">
        <v>118</v>
      </c>
      <c r="O930">
        <v>82</v>
      </c>
      <c r="P930">
        <v>24</v>
      </c>
      <c r="Q930">
        <v>2</v>
      </c>
      <c r="R930">
        <v>11</v>
      </c>
      <c r="S930">
        <v>3</v>
      </c>
      <c r="T930">
        <v>0.1</v>
      </c>
      <c r="U930">
        <v>50</v>
      </c>
      <c r="V930">
        <v>0.6</v>
      </c>
      <c r="W930">
        <v>0.5</v>
      </c>
      <c r="X930">
        <v>5</v>
      </c>
      <c r="Y930">
        <v>72.8</v>
      </c>
    </row>
    <row r="931" spans="1:25" x14ac:dyDescent="0.25">
      <c r="A931" t="s">
        <v>3578</v>
      </c>
      <c r="B931" t="s">
        <v>3579</v>
      </c>
      <c r="C931" s="1" t="str">
        <f t="shared" si="143"/>
        <v>21:0398</v>
      </c>
      <c r="D931" s="1" t="str">
        <f>HYPERLINK("http://geochem.nrcan.gc.ca/cdogs/content/svy/svy_e.htm", "")</f>
        <v/>
      </c>
      <c r="G931" s="1" t="str">
        <f>HYPERLINK("http://geochem.nrcan.gc.ca/cdogs/content/cr_/cr_00035_e.htm", "35")</f>
        <v>35</v>
      </c>
      <c r="J931" t="s">
        <v>100</v>
      </c>
      <c r="K931" t="s">
        <v>101</v>
      </c>
      <c r="L931">
        <v>6</v>
      </c>
      <c r="M931" t="s">
        <v>102</v>
      </c>
      <c r="N931">
        <v>119</v>
      </c>
      <c r="O931">
        <v>110</v>
      </c>
      <c r="P931">
        <v>66</v>
      </c>
      <c r="Q931">
        <v>10</v>
      </c>
      <c r="R931">
        <v>33</v>
      </c>
      <c r="S931">
        <v>10</v>
      </c>
      <c r="T931">
        <v>0.1</v>
      </c>
      <c r="U931">
        <v>310</v>
      </c>
      <c r="V931">
        <v>2.6</v>
      </c>
      <c r="W931">
        <v>16</v>
      </c>
      <c r="X931">
        <v>2</v>
      </c>
      <c r="Y931">
        <v>8.6</v>
      </c>
    </row>
    <row r="932" spans="1:25" x14ac:dyDescent="0.25">
      <c r="A932" t="s">
        <v>3580</v>
      </c>
      <c r="B932" t="s">
        <v>3581</v>
      </c>
      <c r="C932" s="1" t="str">
        <f t="shared" si="143"/>
        <v>21:0398</v>
      </c>
      <c r="D932" s="1" t="str">
        <f t="shared" ref="D932:D943" si="150">HYPERLINK("http://geochem.nrcan.gc.ca/cdogs/content/svy/svy210133_e.htm", "21:0133")</f>
        <v>21:0133</v>
      </c>
      <c r="E932" t="s">
        <v>3582</v>
      </c>
      <c r="F932" t="s">
        <v>3583</v>
      </c>
      <c r="H932">
        <v>48.986660700000002</v>
      </c>
      <c r="I932">
        <v>-84.514448999999999</v>
      </c>
      <c r="J932" s="1" t="str">
        <f t="shared" ref="J932:J943" si="151">HYPERLINK("http://geochem.nrcan.gc.ca/cdogs/content/kwd/kwd020027_e.htm", "NGR lake sediment grab sample")</f>
        <v>NGR lake sediment grab sample</v>
      </c>
      <c r="K932" s="1" t="str">
        <f t="shared" ref="K932:K943" si="152">HYPERLINK("http://geochem.nrcan.gc.ca/cdogs/content/kwd/kwd080006_e.htm", "&lt;177 micron (NGR)")</f>
        <v>&lt;177 micron (NGR)</v>
      </c>
      <c r="L932">
        <v>6</v>
      </c>
      <c r="M932" t="s">
        <v>122</v>
      </c>
      <c r="N932">
        <v>120</v>
      </c>
      <c r="O932">
        <v>112</v>
      </c>
      <c r="P932">
        <v>18</v>
      </c>
      <c r="Q932">
        <v>3</v>
      </c>
      <c r="R932">
        <v>10</v>
      </c>
      <c r="S932">
        <v>6</v>
      </c>
      <c r="T932">
        <v>0.1</v>
      </c>
      <c r="U932">
        <v>175</v>
      </c>
      <c r="V932">
        <v>1</v>
      </c>
      <c r="W932">
        <v>0.5</v>
      </c>
      <c r="X932">
        <v>1</v>
      </c>
      <c r="Y932">
        <v>29.4</v>
      </c>
    </row>
    <row r="933" spans="1:25" x14ac:dyDescent="0.25">
      <c r="A933" t="s">
        <v>3584</v>
      </c>
      <c r="B933" t="s">
        <v>3585</v>
      </c>
      <c r="C933" s="1" t="str">
        <f t="shared" si="143"/>
        <v>21:0398</v>
      </c>
      <c r="D933" s="1" t="str">
        <f t="shared" si="150"/>
        <v>21:0133</v>
      </c>
      <c r="E933" t="s">
        <v>3586</v>
      </c>
      <c r="F933" t="s">
        <v>3587</v>
      </c>
      <c r="H933">
        <v>48.850355499999999</v>
      </c>
      <c r="I933">
        <v>-84.482027200000005</v>
      </c>
      <c r="J933" s="1" t="str">
        <f t="shared" si="151"/>
        <v>NGR lake sediment grab sample</v>
      </c>
      <c r="K933" s="1" t="str">
        <f t="shared" si="152"/>
        <v>&lt;177 micron (NGR)</v>
      </c>
      <c r="L933">
        <v>7</v>
      </c>
      <c r="M933" t="s">
        <v>29</v>
      </c>
      <c r="N933">
        <v>121</v>
      </c>
      <c r="O933">
        <v>84</v>
      </c>
      <c r="P933">
        <v>18</v>
      </c>
      <c r="Q933">
        <v>9</v>
      </c>
      <c r="R933">
        <v>18</v>
      </c>
      <c r="S933">
        <v>8</v>
      </c>
      <c r="T933">
        <v>0.1</v>
      </c>
      <c r="U933">
        <v>255</v>
      </c>
      <c r="V933">
        <v>2.1</v>
      </c>
      <c r="W933">
        <v>1</v>
      </c>
      <c r="X933">
        <v>1</v>
      </c>
      <c r="Y933">
        <v>17.600000000000001</v>
      </c>
    </row>
    <row r="934" spans="1:25" x14ac:dyDescent="0.25">
      <c r="A934" t="s">
        <v>3588</v>
      </c>
      <c r="B934" t="s">
        <v>3589</v>
      </c>
      <c r="C934" s="1" t="str">
        <f t="shared" si="143"/>
        <v>21:0398</v>
      </c>
      <c r="D934" s="1" t="str">
        <f t="shared" si="150"/>
        <v>21:0133</v>
      </c>
      <c r="E934" t="s">
        <v>3590</v>
      </c>
      <c r="F934" t="s">
        <v>3591</v>
      </c>
      <c r="H934">
        <v>48.984253799999998</v>
      </c>
      <c r="I934">
        <v>-84.441029499999999</v>
      </c>
      <c r="J934" s="1" t="str">
        <f t="shared" si="151"/>
        <v>NGR lake sediment grab sample</v>
      </c>
      <c r="K934" s="1" t="str">
        <f t="shared" si="152"/>
        <v>&lt;177 micron (NGR)</v>
      </c>
      <c r="L934">
        <v>7</v>
      </c>
      <c r="M934" t="s">
        <v>34</v>
      </c>
      <c r="N934">
        <v>122</v>
      </c>
      <c r="O934">
        <v>64</v>
      </c>
      <c r="P934">
        <v>18</v>
      </c>
      <c r="Q934">
        <v>8</v>
      </c>
      <c r="R934">
        <v>10</v>
      </c>
      <c r="S934">
        <v>5</v>
      </c>
      <c r="T934">
        <v>0.1</v>
      </c>
      <c r="U934">
        <v>200</v>
      </c>
      <c r="V934">
        <v>1</v>
      </c>
      <c r="W934">
        <v>0.5</v>
      </c>
      <c r="X934">
        <v>1</v>
      </c>
      <c r="Y934">
        <v>30.2</v>
      </c>
    </row>
    <row r="935" spans="1:25" x14ac:dyDescent="0.25">
      <c r="A935" t="s">
        <v>3592</v>
      </c>
      <c r="B935" t="s">
        <v>3593</v>
      </c>
      <c r="C935" s="1" t="str">
        <f t="shared" si="143"/>
        <v>21:0398</v>
      </c>
      <c r="D935" s="1" t="str">
        <f t="shared" si="150"/>
        <v>21:0133</v>
      </c>
      <c r="E935" t="s">
        <v>3594</v>
      </c>
      <c r="F935" t="s">
        <v>3595</v>
      </c>
      <c r="H935">
        <v>48.954175300000003</v>
      </c>
      <c r="I935">
        <v>-84.437706000000006</v>
      </c>
      <c r="J935" s="1" t="str">
        <f t="shared" si="151"/>
        <v>NGR lake sediment grab sample</v>
      </c>
      <c r="K935" s="1" t="str">
        <f t="shared" si="152"/>
        <v>&lt;177 micron (NGR)</v>
      </c>
      <c r="L935">
        <v>7</v>
      </c>
      <c r="M935" t="s">
        <v>39</v>
      </c>
      <c r="N935">
        <v>123</v>
      </c>
      <c r="O935">
        <v>72</v>
      </c>
      <c r="P935">
        <v>20</v>
      </c>
      <c r="Q935">
        <v>5</v>
      </c>
      <c r="R935">
        <v>16</v>
      </c>
      <c r="S935">
        <v>8</v>
      </c>
      <c r="T935">
        <v>0.1</v>
      </c>
      <c r="U935">
        <v>225</v>
      </c>
      <c r="V935">
        <v>1.75</v>
      </c>
      <c r="W935">
        <v>0.5</v>
      </c>
      <c r="X935">
        <v>1</v>
      </c>
      <c r="Y935">
        <v>22.8</v>
      </c>
    </row>
    <row r="936" spans="1:25" x14ac:dyDescent="0.25">
      <c r="A936" t="s">
        <v>3596</v>
      </c>
      <c r="B936" t="s">
        <v>3597</v>
      </c>
      <c r="C936" s="1" t="str">
        <f t="shared" si="143"/>
        <v>21:0398</v>
      </c>
      <c r="D936" s="1" t="str">
        <f t="shared" si="150"/>
        <v>21:0133</v>
      </c>
      <c r="E936" t="s">
        <v>3598</v>
      </c>
      <c r="F936" t="s">
        <v>3599</v>
      </c>
      <c r="H936">
        <v>48.949886800000002</v>
      </c>
      <c r="I936">
        <v>-84.464698600000006</v>
      </c>
      <c r="J936" s="1" t="str">
        <f t="shared" si="151"/>
        <v>NGR lake sediment grab sample</v>
      </c>
      <c r="K936" s="1" t="str">
        <f t="shared" si="152"/>
        <v>&lt;177 micron (NGR)</v>
      </c>
      <c r="L936">
        <v>7</v>
      </c>
      <c r="M936" t="s">
        <v>44</v>
      </c>
      <c r="N936">
        <v>124</v>
      </c>
      <c r="O936">
        <v>100</v>
      </c>
      <c r="P936">
        <v>14</v>
      </c>
      <c r="Q936">
        <v>2</v>
      </c>
      <c r="R936">
        <v>8</v>
      </c>
      <c r="S936">
        <v>4</v>
      </c>
      <c r="T936">
        <v>0.1</v>
      </c>
      <c r="U936">
        <v>50</v>
      </c>
      <c r="V936">
        <v>0.5</v>
      </c>
      <c r="W936">
        <v>0.5</v>
      </c>
      <c r="X936">
        <v>3</v>
      </c>
      <c r="Y936">
        <v>71.8</v>
      </c>
    </row>
    <row r="937" spans="1:25" x14ac:dyDescent="0.25">
      <c r="A937" t="s">
        <v>3600</v>
      </c>
      <c r="B937" t="s">
        <v>3601</v>
      </c>
      <c r="C937" s="1" t="str">
        <f t="shared" si="143"/>
        <v>21:0398</v>
      </c>
      <c r="D937" s="1" t="str">
        <f t="shared" si="150"/>
        <v>21:0133</v>
      </c>
      <c r="E937" t="s">
        <v>3602</v>
      </c>
      <c r="F937" t="s">
        <v>3603</v>
      </c>
      <c r="H937">
        <v>48.935927</v>
      </c>
      <c r="I937">
        <v>-84.516096300000001</v>
      </c>
      <c r="J937" s="1" t="str">
        <f t="shared" si="151"/>
        <v>NGR lake sediment grab sample</v>
      </c>
      <c r="K937" s="1" t="str">
        <f t="shared" si="152"/>
        <v>&lt;177 micron (NGR)</v>
      </c>
      <c r="L937">
        <v>7</v>
      </c>
      <c r="M937" t="s">
        <v>62</v>
      </c>
      <c r="N937">
        <v>125</v>
      </c>
      <c r="O937">
        <v>120</v>
      </c>
      <c r="P937">
        <v>26</v>
      </c>
      <c r="Q937">
        <v>2</v>
      </c>
      <c r="R937">
        <v>5</v>
      </c>
      <c r="S937">
        <v>3</v>
      </c>
      <c r="T937">
        <v>0.1</v>
      </c>
      <c r="U937">
        <v>30</v>
      </c>
      <c r="V937">
        <v>0.35</v>
      </c>
      <c r="W937">
        <v>0.5</v>
      </c>
      <c r="X937">
        <v>7</v>
      </c>
      <c r="Y937">
        <v>82.8</v>
      </c>
    </row>
    <row r="938" spans="1:25" x14ac:dyDescent="0.25">
      <c r="A938" t="s">
        <v>3604</v>
      </c>
      <c r="B938" t="s">
        <v>3605</v>
      </c>
      <c r="C938" s="1" t="str">
        <f t="shared" si="143"/>
        <v>21:0398</v>
      </c>
      <c r="D938" s="1" t="str">
        <f t="shared" si="150"/>
        <v>21:0133</v>
      </c>
      <c r="E938" t="s">
        <v>3606</v>
      </c>
      <c r="F938" t="s">
        <v>3607</v>
      </c>
      <c r="H938">
        <v>48.924550799999999</v>
      </c>
      <c r="I938">
        <v>-84.472863200000006</v>
      </c>
      <c r="J938" s="1" t="str">
        <f t="shared" si="151"/>
        <v>NGR lake sediment grab sample</v>
      </c>
      <c r="K938" s="1" t="str">
        <f t="shared" si="152"/>
        <v>&lt;177 micron (NGR)</v>
      </c>
      <c r="L938">
        <v>7</v>
      </c>
      <c r="M938" t="s">
        <v>67</v>
      </c>
      <c r="N938">
        <v>126</v>
      </c>
      <c r="O938">
        <v>60</v>
      </c>
      <c r="P938">
        <v>14</v>
      </c>
      <c r="Q938">
        <v>3</v>
      </c>
      <c r="R938">
        <v>10</v>
      </c>
      <c r="S938">
        <v>6</v>
      </c>
      <c r="T938">
        <v>0.1</v>
      </c>
      <c r="U938">
        <v>275</v>
      </c>
      <c r="V938">
        <v>1.3</v>
      </c>
      <c r="W938">
        <v>0.5</v>
      </c>
      <c r="X938">
        <v>1</v>
      </c>
      <c r="Y938">
        <v>20.399999999999999</v>
      </c>
    </row>
    <row r="939" spans="1:25" x14ac:dyDescent="0.25">
      <c r="A939" t="s">
        <v>3608</v>
      </c>
      <c r="B939" t="s">
        <v>3609</v>
      </c>
      <c r="C939" s="1" t="str">
        <f t="shared" si="143"/>
        <v>21:0398</v>
      </c>
      <c r="D939" s="1" t="str">
        <f t="shared" si="150"/>
        <v>21:0133</v>
      </c>
      <c r="E939" t="s">
        <v>3610</v>
      </c>
      <c r="F939" t="s">
        <v>3611</v>
      </c>
      <c r="H939">
        <v>48.888740900000002</v>
      </c>
      <c r="I939">
        <v>-84.483455399999997</v>
      </c>
      <c r="J939" s="1" t="str">
        <f t="shared" si="151"/>
        <v>NGR lake sediment grab sample</v>
      </c>
      <c r="K939" s="1" t="str">
        <f t="shared" si="152"/>
        <v>&lt;177 micron (NGR)</v>
      </c>
      <c r="L939">
        <v>7</v>
      </c>
      <c r="M939" t="s">
        <v>72</v>
      </c>
      <c r="N939">
        <v>127</v>
      </c>
      <c r="O939">
        <v>100</v>
      </c>
      <c r="P939">
        <v>20</v>
      </c>
      <c r="Q939">
        <v>14</v>
      </c>
      <c r="R939">
        <v>12</v>
      </c>
      <c r="S939">
        <v>6</v>
      </c>
      <c r="T939">
        <v>0.1</v>
      </c>
      <c r="U939">
        <v>220</v>
      </c>
      <c r="V939">
        <v>1.2</v>
      </c>
      <c r="W939">
        <v>0.5</v>
      </c>
      <c r="X939">
        <v>1</v>
      </c>
      <c r="Y939">
        <v>48</v>
      </c>
    </row>
    <row r="940" spans="1:25" x14ac:dyDescent="0.25">
      <c r="A940" t="s">
        <v>3612</v>
      </c>
      <c r="B940" t="s">
        <v>3613</v>
      </c>
      <c r="C940" s="1" t="str">
        <f t="shared" si="143"/>
        <v>21:0398</v>
      </c>
      <c r="D940" s="1" t="str">
        <f t="shared" si="150"/>
        <v>21:0133</v>
      </c>
      <c r="E940" t="s">
        <v>3614</v>
      </c>
      <c r="F940" t="s">
        <v>3615</v>
      </c>
      <c r="H940">
        <v>48.868894400000002</v>
      </c>
      <c r="I940">
        <v>-84.501689200000001</v>
      </c>
      <c r="J940" s="1" t="str">
        <f t="shared" si="151"/>
        <v>NGR lake sediment grab sample</v>
      </c>
      <c r="K940" s="1" t="str">
        <f t="shared" si="152"/>
        <v>&lt;177 micron (NGR)</v>
      </c>
      <c r="L940">
        <v>7</v>
      </c>
      <c r="M940" t="s">
        <v>49</v>
      </c>
      <c r="N940">
        <v>128</v>
      </c>
      <c r="O940">
        <v>32</v>
      </c>
      <c r="P940">
        <v>20</v>
      </c>
      <c r="Q940">
        <v>3</v>
      </c>
      <c r="R940">
        <v>8</v>
      </c>
      <c r="S940">
        <v>4</v>
      </c>
      <c r="T940">
        <v>0.1</v>
      </c>
      <c r="U940">
        <v>210</v>
      </c>
      <c r="V940">
        <v>0.8</v>
      </c>
      <c r="W940">
        <v>0.5</v>
      </c>
      <c r="X940">
        <v>2</v>
      </c>
      <c r="Y940">
        <v>10.6</v>
      </c>
    </row>
    <row r="941" spans="1:25" x14ac:dyDescent="0.25">
      <c r="A941" t="s">
        <v>3616</v>
      </c>
      <c r="B941" t="s">
        <v>3617</v>
      </c>
      <c r="C941" s="1" t="str">
        <f t="shared" ref="C941:C1004" si="153">HYPERLINK("http://geochem.nrcan.gc.ca/cdogs/content/bdl/bdl210398_e.htm", "21:0398")</f>
        <v>21:0398</v>
      </c>
      <c r="D941" s="1" t="str">
        <f t="shared" si="150"/>
        <v>21:0133</v>
      </c>
      <c r="E941" t="s">
        <v>3586</v>
      </c>
      <c r="F941" t="s">
        <v>3618</v>
      </c>
      <c r="H941">
        <v>48.850355499999999</v>
      </c>
      <c r="I941">
        <v>-84.482027200000005</v>
      </c>
      <c r="J941" s="1" t="str">
        <f t="shared" si="151"/>
        <v>NGR lake sediment grab sample</v>
      </c>
      <c r="K941" s="1" t="str">
        <f t="shared" si="152"/>
        <v>&lt;177 micron (NGR)</v>
      </c>
      <c r="L941">
        <v>7</v>
      </c>
      <c r="M941" t="s">
        <v>53</v>
      </c>
      <c r="N941">
        <v>129</v>
      </c>
      <c r="O941">
        <v>86</v>
      </c>
      <c r="P941">
        <v>16</v>
      </c>
      <c r="Q941">
        <v>9</v>
      </c>
      <c r="R941">
        <v>17</v>
      </c>
      <c r="S941">
        <v>8</v>
      </c>
      <c r="T941">
        <v>0.1</v>
      </c>
      <c r="U941">
        <v>275</v>
      </c>
      <c r="V941">
        <v>2.1</v>
      </c>
      <c r="W941">
        <v>0.5</v>
      </c>
      <c r="X941">
        <v>1</v>
      </c>
      <c r="Y941">
        <v>16.2</v>
      </c>
    </row>
    <row r="942" spans="1:25" x14ac:dyDescent="0.25">
      <c r="A942" t="s">
        <v>3619</v>
      </c>
      <c r="B942" t="s">
        <v>3620</v>
      </c>
      <c r="C942" s="1" t="str">
        <f t="shared" si="153"/>
        <v>21:0398</v>
      </c>
      <c r="D942" s="1" t="str">
        <f t="shared" si="150"/>
        <v>21:0133</v>
      </c>
      <c r="E942" t="s">
        <v>3586</v>
      </c>
      <c r="F942" t="s">
        <v>3621</v>
      </c>
      <c r="H942">
        <v>48.850355499999999</v>
      </c>
      <c r="I942">
        <v>-84.482027200000005</v>
      </c>
      <c r="J942" s="1" t="str">
        <f t="shared" si="151"/>
        <v>NGR lake sediment grab sample</v>
      </c>
      <c r="K942" s="1" t="str">
        <f t="shared" si="152"/>
        <v>&lt;177 micron (NGR)</v>
      </c>
      <c r="L942">
        <v>7</v>
      </c>
      <c r="M942" t="s">
        <v>57</v>
      </c>
      <c r="N942">
        <v>130</v>
      </c>
      <c r="O942">
        <v>84</v>
      </c>
      <c r="P942">
        <v>16</v>
      </c>
      <c r="Q942">
        <v>10</v>
      </c>
      <c r="R942">
        <v>17</v>
      </c>
      <c r="S942">
        <v>8</v>
      </c>
      <c r="T942">
        <v>0.1</v>
      </c>
      <c r="U942">
        <v>270</v>
      </c>
      <c r="V942">
        <v>2.1</v>
      </c>
      <c r="W942">
        <v>0.5</v>
      </c>
      <c r="X942">
        <v>1</v>
      </c>
      <c r="Y942">
        <v>16.600000000000001</v>
      </c>
    </row>
    <row r="943" spans="1:25" x14ac:dyDescent="0.25">
      <c r="A943" t="s">
        <v>3622</v>
      </c>
      <c r="B943" t="s">
        <v>3623</v>
      </c>
      <c r="C943" s="1" t="str">
        <f t="shared" si="153"/>
        <v>21:0398</v>
      </c>
      <c r="D943" s="1" t="str">
        <f t="shared" si="150"/>
        <v>21:0133</v>
      </c>
      <c r="E943" t="s">
        <v>3624</v>
      </c>
      <c r="F943" t="s">
        <v>3625</v>
      </c>
      <c r="H943">
        <v>48.812003300000001</v>
      </c>
      <c r="I943">
        <v>-84.695334200000005</v>
      </c>
      <c r="J943" s="1" t="str">
        <f t="shared" si="151"/>
        <v>NGR lake sediment grab sample</v>
      </c>
      <c r="K943" s="1" t="str">
        <f t="shared" si="152"/>
        <v>&lt;177 micron (NGR)</v>
      </c>
      <c r="L943">
        <v>7</v>
      </c>
      <c r="M943" t="s">
        <v>77</v>
      </c>
      <c r="N943">
        <v>131</v>
      </c>
      <c r="O943">
        <v>32</v>
      </c>
      <c r="P943">
        <v>8</v>
      </c>
      <c r="Q943">
        <v>3</v>
      </c>
      <c r="R943">
        <v>6</v>
      </c>
      <c r="S943">
        <v>4</v>
      </c>
      <c r="T943">
        <v>0.1</v>
      </c>
      <c r="U943">
        <v>170</v>
      </c>
      <c r="V943">
        <v>0.65</v>
      </c>
      <c r="W943">
        <v>0.5</v>
      </c>
      <c r="X943">
        <v>2</v>
      </c>
      <c r="Y943">
        <v>2.8</v>
      </c>
    </row>
    <row r="944" spans="1:25" x14ac:dyDescent="0.25">
      <c r="A944" t="s">
        <v>3626</v>
      </c>
      <c r="B944" t="s">
        <v>3627</v>
      </c>
      <c r="C944" s="1" t="str">
        <f t="shared" si="153"/>
        <v>21:0398</v>
      </c>
      <c r="D944" s="1" t="str">
        <f>HYPERLINK("http://geochem.nrcan.gc.ca/cdogs/content/svy/svy_e.htm", "")</f>
        <v/>
      </c>
      <c r="G944" s="1" t="str">
        <f>HYPERLINK("http://geochem.nrcan.gc.ca/cdogs/content/cr_/cr_00035_e.htm", "35")</f>
        <v>35</v>
      </c>
      <c r="J944" t="s">
        <v>100</v>
      </c>
      <c r="K944" t="s">
        <v>101</v>
      </c>
      <c r="L944">
        <v>7</v>
      </c>
      <c r="M944" t="s">
        <v>102</v>
      </c>
      <c r="N944">
        <v>132</v>
      </c>
      <c r="O944">
        <v>118</v>
      </c>
      <c r="P944">
        <v>70</v>
      </c>
      <c r="Q944">
        <v>13</v>
      </c>
      <c r="R944">
        <v>35</v>
      </c>
      <c r="S944">
        <v>10</v>
      </c>
      <c r="T944">
        <v>0.1</v>
      </c>
      <c r="U944">
        <v>295</v>
      </c>
      <c r="V944">
        <v>2.2999999999999998</v>
      </c>
      <c r="W944">
        <v>10</v>
      </c>
      <c r="X944">
        <v>2</v>
      </c>
      <c r="Y944">
        <v>9.6</v>
      </c>
    </row>
    <row r="945" spans="1:25" x14ac:dyDescent="0.25">
      <c r="A945" t="s">
        <v>3628</v>
      </c>
      <c r="B945" t="s">
        <v>3629</v>
      </c>
      <c r="C945" s="1" t="str">
        <f t="shared" si="153"/>
        <v>21:0398</v>
      </c>
      <c r="D945" s="1" t="str">
        <f t="shared" ref="D945:D971" si="154">HYPERLINK("http://geochem.nrcan.gc.ca/cdogs/content/svy/svy210133_e.htm", "21:0133")</f>
        <v>21:0133</v>
      </c>
      <c r="E945" t="s">
        <v>3630</v>
      </c>
      <c r="F945" t="s">
        <v>3631</v>
      </c>
      <c r="H945">
        <v>48.8060501</v>
      </c>
      <c r="I945">
        <v>-84.666419099999999</v>
      </c>
      <c r="J945" s="1" t="str">
        <f t="shared" ref="J945:J971" si="155">HYPERLINK("http://geochem.nrcan.gc.ca/cdogs/content/kwd/kwd020027_e.htm", "NGR lake sediment grab sample")</f>
        <v>NGR lake sediment grab sample</v>
      </c>
      <c r="K945" s="1" t="str">
        <f t="shared" ref="K945:K971" si="156">HYPERLINK("http://geochem.nrcan.gc.ca/cdogs/content/kwd/kwd080006_e.htm", "&lt;177 micron (NGR)")</f>
        <v>&lt;177 micron (NGR)</v>
      </c>
      <c r="L945">
        <v>7</v>
      </c>
      <c r="M945" t="s">
        <v>82</v>
      </c>
      <c r="N945">
        <v>133</v>
      </c>
      <c r="O945">
        <v>26</v>
      </c>
      <c r="P945">
        <v>4</v>
      </c>
      <c r="Q945">
        <v>4</v>
      </c>
      <c r="R945">
        <v>4</v>
      </c>
      <c r="S945">
        <v>3</v>
      </c>
      <c r="T945">
        <v>0.1</v>
      </c>
      <c r="U945">
        <v>95</v>
      </c>
      <c r="V945">
        <v>0.65</v>
      </c>
      <c r="W945">
        <v>1</v>
      </c>
      <c r="X945">
        <v>1</v>
      </c>
      <c r="Y945">
        <v>40</v>
      </c>
    </row>
    <row r="946" spans="1:25" x14ac:dyDescent="0.25">
      <c r="A946" t="s">
        <v>3632</v>
      </c>
      <c r="B946" t="s">
        <v>3633</v>
      </c>
      <c r="C946" s="1" t="str">
        <f t="shared" si="153"/>
        <v>21:0398</v>
      </c>
      <c r="D946" s="1" t="str">
        <f t="shared" si="154"/>
        <v>21:0133</v>
      </c>
      <c r="E946" t="s">
        <v>3634</v>
      </c>
      <c r="F946" t="s">
        <v>3635</v>
      </c>
      <c r="H946">
        <v>48.822862299999997</v>
      </c>
      <c r="I946">
        <v>-84.522359399999999</v>
      </c>
      <c r="J946" s="1" t="str">
        <f t="shared" si="155"/>
        <v>NGR lake sediment grab sample</v>
      </c>
      <c r="K946" s="1" t="str">
        <f t="shared" si="156"/>
        <v>&lt;177 micron (NGR)</v>
      </c>
      <c r="L946">
        <v>7</v>
      </c>
      <c r="M946" t="s">
        <v>87</v>
      </c>
      <c r="N946">
        <v>134</v>
      </c>
      <c r="O946">
        <v>78</v>
      </c>
      <c r="P946">
        <v>16</v>
      </c>
      <c r="Q946">
        <v>9</v>
      </c>
      <c r="R946">
        <v>12</v>
      </c>
      <c r="S946">
        <v>6</v>
      </c>
      <c r="T946">
        <v>0.1</v>
      </c>
      <c r="U946">
        <v>200</v>
      </c>
      <c r="V946">
        <v>1.55</v>
      </c>
      <c r="W946">
        <v>0.5</v>
      </c>
      <c r="X946">
        <v>1</v>
      </c>
      <c r="Y946">
        <v>8.1999999999999993</v>
      </c>
    </row>
    <row r="947" spans="1:25" x14ac:dyDescent="0.25">
      <c r="A947" t="s">
        <v>3636</v>
      </c>
      <c r="B947" t="s">
        <v>3637</v>
      </c>
      <c r="C947" s="1" t="str">
        <f t="shared" si="153"/>
        <v>21:0398</v>
      </c>
      <c r="D947" s="1" t="str">
        <f t="shared" si="154"/>
        <v>21:0133</v>
      </c>
      <c r="E947" t="s">
        <v>3638</v>
      </c>
      <c r="F947" t="s">
        <v>3639</v>
      </c>
      <c r="H947">
        <v>48.828924399999998</v>
      </c>
      <c r="I947">
        <v>-84.497709599999993</v>
      </c>
      <c r="J947" s="1" t="str">
        <f t="shared" si="155"/>
        <v>NGR lake sediment grab sample</v>
      </c>
      <c r="K947" s="1" t="str">
        <f t="shared" si="156"/>
        <v>&lt;177 micron (NGR)</v>
      </c>
      <c r="L947">
        <v>7</v>
      </c>
      <c r="M947" t="s">
        <v>92</v>
      </c>
      <c r="N947">
        <v>135</v>
      </c>
      <c r="O947">
        <v>56</v>
      </c>
      <c r="P947">
        <v>10</v>
      </c>
      <c r="Q947">
        <v>9</v>
      </c>
      <c r="R947">
        <v>11</v>
      </c>
      <c r="S947">
        <v>6</v>
      </c>
      <c r="T947">
        <v>0.1</v>
      </c>
      <c r="U947">
        <v>295</v>
      </c>
      <c r="V947">
        <v>1.4</v>
      </c>
      <c r="W947">
        <v>1</v>
      </c>
      <c r="X947">
        <v>1</v>
      </c>
      <c r="Y947">
        <v>11.6</v>
      </c>
    </row>
    <row r="948" spans="1:25" x14ac:dyDescent="0.25">
      <c r="A948" t="s">
        <v>3640</v>
      </c>
      <c r="B948" t="s">
        <v>3641</v>
      </c>
      <c r="C948" s="1" t="str">
        <f t="shared" si="153"/>
        <v>21:0398</v>
      </c>
      <c r="D948" s="1" t="str">
        <f t="shared" si="154"/>
        <v>21:0133</v>
      </c>
      <c r="E948" t="s">
        <v>3642</v>
      </c>
      <c r="F948" t="s">
        <v>3643</v>
      </c>
      <c r="H948">
        <v>48.801392700000001</v>
      </c>
      <c r="I948">
        <v>-84.480340299999995</v>
      </c>
      <c r="J948" s="1" t="str">
        <f t="shared" si="155"/>
        <v>NGR lake sediment grab sample</v>
      </c>
      <c r="K948" s="1" t="str">
        <f t="shared" si="156"/>
        <v>&lt;177 micron (NGR)</v>
      </c>
      <c r="L948">
        <v>7</v>
      </c>
      <c r="M948" t="s">
        <v>97</v>
      </c>
      <c r="N948">
        <v>136</v>
      </c>
      <c r="O948">
        <v>66</v>
      </c>
      <c r="P948">
        <v>22</v>
      </c>
      <c r="Q948">
        <v>3</v>
      </c>
      <c r="R948">
        <v>8</v>
      </c>
      <c r="S948">
        <v>2</v>
      </c>
      <c r="T948">
        <v>0.1</v>
      </c>
      <c r="U948">
        <v>70</v>
      </c>
      <c r="V948">
        <v>0.3</v>
      </c>
      <c r="W948">
        <v>0.5</v>
      </c>
      <c r="X948">
        <v>6</v>
      </c>
      <c r="Y948">
        <v>85.6</v>
      </c>
    </row>
    <row r="949" spans="1:25" x14ac:dyDescent="0.25">
      <c r="A949" t="s">
        <v>3644</v>
      </c>
      <c r="B949" t="s">
        <v>3645</v>
      </c>
      <c r="C949" s="1" t="str">
        <f t="shared" si="153"/>
        <v>21:0398</v>
      </c>
      <c r="D949" s="1" t="str">
        <f t="shared" si="154"/>
        <v>21:0133</v>
      </c>
      <c r="E949" t="s">
        <v>3646</v>
      </c>
      <c r="F949" t="s">
        <v>3647</v>
      </c>
      <c r="H949">
        <v>48.785683400000003</v>
      </c>
      <c r="I949">
        <v>-84.438716799999995</v>
      </c>
      <c r="J949" s="1" t="str">
        <f t="shared" si="155"/>
        <v>NGR lake sediment grab sample</v>
      </c>
      <c r="K949" s="1" t="str">
        <f t="shared" si="156"/>
        <v>&lt;177 micron (NGR)</v>
      </c>
      <c r="L949">
        <v>7</v>
      </c>
      <c r="M949" t="s">
        <v>107</v>
      </c>
      <c r="N949">
        <v>137</v>
      </c>
      <c r="O949">
        <v>54</v>
      </c>
      <c r="P949">
        <v>12</v>
      </c>
      <c r="Q949">
        <v>6</v>
      </c>
      <c r="R949">
        <v>9</v>
      </c>
      <c r="S949">
        <v>4</v>
      </c>
      <c r="T949">
        <v>0.1</v>
      </c>
      <c r="U949">
        <v>125</v>
      </c>
      <c r="V949">
        <v>0.75</v>
      </c>
      <c r="W949">
        <v>0.5</v>
      </c>
      <c r="X949">
        <v>1</v>
      </c>
      <c r="Y949">
        <v>60.6</v>
      </c>
    </row>
    <row r="950" spans="1:25" x14ac:dyDescent="0.25">
      <c r="A950" t="s">
        <v>3648</v>
      </c>
      <c r="B950" t="s">
        <v>3649</v>
      </c>
      <c r="C950" s="1" t="str">
        <f t="shared" si="153"/>
        <v>21:0398</v>
      </c>
      <c r="D950" s="1" t="str">
        <f t="shared" si="154"/>
        <v>21:0133</v>
      </c>
      <c r="E950" t="s">
        <v>3650</v>
      </c>
      <c r="F950" t="s">
        <v>3651</v>
      </c>
      <c r="H950">
        <v>48.748952500000001</v>
      </c>
      <c r="I950">
        <v>-84.401566000000003</v>
      </c>
      <c r="J950" s="1" t="str">
        <f t="shared" si="155"/>
        <v>NGR lake sediment grab sample</v>
      </c>
      <c r="K950" s="1" t="str">
        <f t="shared" si="156"/>
        <v>&lt;177 micron (NGR)</v>
      </c>
      <c r="L950">
        <v>7</v>
      </c>
      <c r="M950" t="s">
        <v>112</v>
      </c>
      <c r="N950">
        <v>138</v>
      </c>
      <c r="O950">
        <v>184</v>
      </c>
      <c r="P950">
        <v>16</v>
      </c>
      <c r="Q950">
        <v>4</v>
      </c>
      <c r="R950">
        <v>6</v>
      </c>
      <c r="S950">
        <v>2</v>
      </c>
      <c r="T950">
        <v>0.1</v>
      </c>
      <c r="U950">
        <v>35</v>
      </c>
      <c r="V950">
        <v>0.45</v>
      </c>
      <c r="W950">
        <v>0.5</v>
      </c>
      <c r="X950">
        <v>5</v>
      </c>
      <c r="Y950">
        <v>77</v>
      </c>
    </row>
    <row r="951" spans="1:25" x14ac:dyDescent="0.25">
      <c r="A951" t="s">
        <v>3652</v>
      </c>
      <c r="B951" t="s">
        <v>3653</v>
      </c>
      <c r="C951" s="1" t="str">
        <f t="shared" si="153"/>
        <v>21:0398</v>
      </c>
      <c r="D951" s="1" t="str">
        <f t="shared" si="154"/>
        <v>21:0133</v>
      </c>
      <c r="E951" t="s">
        <v>3654</v>
      </c>
      <c r="F951" t="s">
        <v>3655</v>
      </c>
      <c r="H951">
        <v>48.711746300000001</v>
      </c>
      <c r="I951">
        <v>-84.451365199999998</v>
      </c>
      <c r="J951" s="1" t="str">
        <f t="shared" si="155"/>
        <v>NGR lake sediment grab sample</v>
      </c>
      <c r="K951" s="1" t="str">
        <f t="shared" si="156"/>
        <v>&lt;177 micron (NGR)</v>
      </c>
      <c r="L951">
        <v>7</v>
      </c>
      <c r="M951" t="s">
        <v>117</v>
      </c>
      <c r="N951">
        <v>139</v>
      </c>
      <c r="O951">
        <v>74</v>
      </c>
      <c r="P951">
        <v>16</v>
      </c>
      <c r="Q951">
        <v>7</v>
      </c>
      <c r="R951">
        <v>16</v>
      </c>
      <c r="S951">
        <v>8</v>
      </c>
      <c r="T951">
        <v>0.1</v>
      </c>
      <c r="U951">
        <v>230</v>
      </c>
      <c r="V951">
        <v>1.7</v>
      </c>
      <c r="W951">
        <v>0.5</v>
      </c>
      <c r="X951">
        <v>1</v>
      </c>
      <c r="Y951">
        <v>12</v>
      </c>
    </row>
    <row r="952" spans="1:25" x14ac:dyDescent="0.25">
      <c r="A952" t="s">
        <v>3656</v>
      </c>
      <c r="B952" t="s">
        <v>3657</v>
      </c>
      <c r="C952" s="1" t="str">
        <f t="shared" si="153"/>
        <v>21:0398</v>
      </c>
      <c r="D952" s="1" t="str">
        <f t="shared" si="154"/>
        <v>21:0133</v>
      </c>
      <c r="E952" t="s">
        <v>3658</v>
      </c>
      <c r="F952" t="s">
        <v>3659</v>
      </c>
      <c r="H952">
        <v>48.662567699999997</v>
      </c>
      <c r="I952">
        <v>-84.5022795</v>
      </c>
      <c r="J952" s="1" t="str">
        <f t="shared" si="155"/>
        <v>NGR lake sediment grab sample</v>
      </c>
      <c r="K952" s="1" t="str">
        <f t="shared" si="156"/>
        <v>&lt;177 micron (NGR)</v>
      </c>
      <c r="L952">
        <v>7</v>
      </c>
      <c r="M952" t="s">
        <v>122</v>
      </c>
      <c r="N952">
        <v>140</v>
      </c>
      <c r="O952">
        <v>188</v>
      </c>
      <c r="P952">
        <v>44</v>
      </c>
      <c r="Q952">
        <v>2</v>
      </c>
      <c r="R952">
        <v>4</v>
      </c>
      <c r="S952">
        <v>2</v>
      </c>
      <c r="T952">
        <v>0.1</v>
      </c>
      <c r="U952">
        <v>30</v>
      </c>
      <c r="V952">
        <v>0.2</v>
      </c>
      <c r="W952">
        <v>0.5</v>
      </c>
      <c r="X952">
        <v>1</v>
      </c>
      <c r="Y952">
        <v>63</v>
      </c>
    </row>
    <row r="953" spans="1:25" x14ac:dyDescent="0.25">
      <c r="A953" t="s">
        <v>3660</v>
      </c>
      <c r="B953" t="s">
        <v>3661</v>
      </c>
      <c r="C953" s="1" t="str">
        <f t="shared" si="153"/>
        <v>21:0398</v>
      </c>
      <c r="D953" s="1" t="str">
        <f t="shared" si="154"/>
        <v>21:0133</v>
      </c>
      <c r="E953" t="s">
        <v>3662</v>
      </c>
      <c r="F953" t="s">
        <v>3663</v>
      </c>
      <c r="H953">
        <v>48.584616400000002</v>
      </c>
      <c r="I953">
        <v>-84.510640899999999</v>
      </c>
      <c r="J953" s="1" t="str">
        <f t="shared" si="155"/>
        <v>NGR lake sediment grab sample</v>
      </c>
      <c r="K953" s="1" t="str">
        <f t="shared" si="156"/>
        <v>&lt;177 micron (NGR)</v>
      </c>
      <c r="L953">
        <v>8</v>
      </c>
      <c r="M953" t="s">
        <v>29</v>
      </c>
      <c r="N953">
        <v>141</v>
      </c>
      <c r="O953">
        <v>126</v>
      </c>
      <c r="P953">
        <v>18</v>
      </c>
      <c r="Q953">
        <v>6</v>
      </c>
      <c r="R953">
        <v>7</v>
      </c>
      <c r="S953">
        <v>3</v>
      </c>
      <c r="T953">
        <v>0.1</v>
      </c>
      <c r="U953">
        <v>30</v>
      </c>
      <c r="V953">
        <v>0.3</v>
      </c>
      <c r="W953">
        <v>0.5</v>
      </c>
      <c r="X953">
        <v>2</v>
      </c>
      <c r="Y953">
        <v>57.2</v>
      </c>
    </row>
    <row r="954" spans="1:25" x14ac:dyDescent="0.25">
      <c r="A954" t="s">
        <v>3664</v>
      </c>
      <c r="B954" t="s">
        <v>3665</v>
      </c>
      <c r="C954" s="1" t="str">
        <f t="shared" si="153"/>
        <v>21:0398</v>
      </c>
      <c r="D954" s="1" t="str">
        <f t="shared" si="154"/>
        <v>21:0133</v>
      </c>
      <c r="E954" t="s">
        <v>3666</v>
      </c>
      <c r="F954" t="s">
        <v>3667</v>
      </c>
      <c r="H954">
        <v>48.622460699999998</v>
      </c>
      <c r="I954">
        <v>-84.483822399999994</v>
      </c>
      <c r="J954" s="1" t="str">
        <f t="shared" si="155"/>
        <v>NGR lake sediment grab sample</v>
      </c>
      <c r="K954" s="1" t="str">
        <f t="shared" si="156"/>
        <v>&lt;177 micron (NGR)</v>
      </c>
      <c r="L954">
        <v>8</v>
      </c>
      <c r="M954" t="s">
        <v>34</v>
      </c>
      <c r="N954">
        <v>142</v>
      </c>
      <c r="O954">
        <v>106</v>
      </c>
      <c r="P954">
        <v>18</v>
      </c>
      <c r="Q954">
        <v>7</v>
      </c>
      <c r="R954">
        <v>12</v>
      </c>
      <c r="S954">
        <v>10</v>
      </c>
      <c r="T954">
        <v>0.1</v>
      </c>
      <c r="U954">
        <v>45</v>
      </c>
      <c r="V954">
        <v>0.35</v>
      </c>
      <c r="W954">
        <v>0.5</v>
      </c>
      <c r="X954">
        <v>1</v>
      </c>
      <c r="Y954">
        <v>48.6</v>
      </c>
    </row>
    <row r="955" spans="1:25" x14ac:dyDescent="0.25">
      <c r="A955" t="s">
        <v>3668</v>
      </c>
      <c r="B955" t="s">
        <v>3669</v>
      </c>
      <c r="C955" s="1" t="str">
        <f t="shared" si="153"/>
        <v>21:0398</v>
      </c>
      <c r="D955" s="1" t="str">
        <f t="shared" si="154"/>
        <v>21:0133</v>
      </c>
      <c r="E955" t="s">
        <v>3670</v>
      </c>
      <c r="F955" t="s">
        <v>3671</v>
      </c>
      <c r="H955">
        <v>48.594077800000001</v>
      </c>
      <c r="I955">
        <v>-84.527577399999998</v>
      </c>
      <c r="J955" s="1" t="str">
        <f t="shared" si="155"/>
        <v>NGR lake sediment grab sample</v>
      </c>
      <c r="K955" s="1" t="str">
        <f t="shared" si="156"/>
        <v>&lt;177 micron (NGR)</v>
      </c>
      <c r="L955">
        <v>8</v>
      </c>
      <c r="M955" t="s">
        <v>39</v>
      </c>
      <c r="N955">
        <v>143</v>
      </c>
      <c r="O955">
        <v>156</v>
      </c>
      <c r="P955">
        <v>6</v>
      </c>
      <c r="Q955">
        <v>2</v>
      </c>
      <c r="R955">
        <v>4</v>
      </c>
      <c r="S955">
        <v>5</v>
      </c>
      <c r="T955">
        <v>0.1</v>
      </c>
      <c r="U955">
        <v>110</v>
      </c>
      <c r="V955">
        <v>0.95</v>
      </c>
      <c r="W955">
        <v>0.5</v>
      </c>
      <c r="X955">
        <v>1</v>
      </c>
      <c r="Y955">
        <v>36.4</v>
      </c>
    </row>
    <row r="956" spans="1:25" x14ac:dyDescent="0.25">
      <c r="A956" t="s">
        <v>3672</v>
      </c>
      <c r="B956" t="s">
        <v>3673</v>
      </c>
      <c r="C956" s="1" t="str">
        <f t="shared" si="153"/>
        <v>21:0398</v>
      </c>
      <c r="D956" s="1" t="str">
        <f t="shared" si="154"/>
        <v>21:0133</v>
      </c>
      <c r="E956" t="s">
        <v>3674</v>
      </c>
      <c r="F956" t="s">
        <v>3675</v>
      </c>
      <c r="H956">
        <v>48.590657200000003</v>
      </c>
      <c r="I956">
        <v>-84.498775300000005</v>
      </c>
      <c r="J956" s="1" t="str">
        <f t="shared" si="155"/>
        <v>NGR lake sediment grab sample</v>
      </c>
      <c r="K956" s="1" t="str">
        <f t="shared" si="156"/>
        <v>&lt;177 micron (NGR)</v>
      </c>
      <c r="L956">
        <v>8</v>
      </c>
      <c r="M956" t="s">
        <v>49</v>
      </c>
      <c r="N956">
        <v>144</v>
      </c>
      <c r="O956">
        <v>112</v>
      </c>
      <c r="P956">
        <v>24</v>
      </c>
      <c r="Q956">
        <v>4</v>
      </c>
      <c r="R956">
        <v>10</v>
      </c>
      <c r="S956">
        <v>3</v>
      </c>
      <c r="T956">
        <v>0.1</v>
      </c>
      <c r="U956">
        <v>30</v>
      </c>
      <c r="V956">
        <v>0.2</v>
      </c>
      <c r="W956">
        <v>0.5</v>
      </c>
      <c r="X956">
        <v>1</v>
      </c>
      <c r="Y956">
        <v>50.2</v>
      </c>
    </row>
    <row r="957" spans="1:25" x14ac:dyDescent="0.25">
      <c r="A957" t="s">
        <v>3676</v>
      </c>
      <c r="B957" t="s">
        <v>3677</v>
      </c>
      <c r="C957" s="1" t="str">
        <f t="shared" si="153"/>
        <v>21:0398</v>
      </c>
      <c r="D957" s="1" t="str">
        <f t="shared" si="154"/>
        <v>21:0133</v>
      </c>
      <c r="E957" t="s">
        <v>3662</v>
      </c>
      <c r="F957" t="s">
        <v>3678</v>
      </c>
      <c r="H957">
        <v>48.584616400000002</v>
      </c>
      <c r="I957">
        <v>-84.510640899999999</v>
      </c>
      <c r="J957" s="1" t="str">
        <f t="shared" si="155"/>
        <v>NGR lake sediment grab sample</v>
      </c>
      <c r="K957" s="1" t="str">
        <f t="shared" si="156"/>
        <v>&lt;177 micron (NGR)</v>
      </c>
      <c r="L957">
        <v>8</v>
      </c>
      <c r="M957" t="s">
        <v>57</v>
      </c>
      <c r="N957">
        <v>145</v>
      </c>
      <c r="O957">
        <v>126</v>
      </c>
      <c r="P957">
        <v>16</v>
      </c>
      <c r="Q957">
        <v>6</v>
      </c>
      <c r="R957">
        <v>7</v>
      </c>
      <c r="S957">
        <v>3</v>
      </c>
      <c r="T957">
        <v>0.1</v>
      </c>
      <c r="U957">
        <v>40</v>
      </c>
      <c r="V957">
        <v>0.3</v>
      </c>
      <c r="W957">
        <v>0.5</v>
      </c>
      <c r="X957">
        <v>1</v>
      </c>
      <c r="Y957">
        <v>56.6</v>
      </c>
    </row>
    <row r="958" spans="1:25" x14ac:dyDescent="0.25">
      <c r="A958" t="s">
        <v>3679</v>
      </c>
      <c r="B958" t="s">
        <v>3680</v>
      </c>
      <c r="C958" s="1" t="str">
        <f t="shared" si="153"/>
        <v>21:0398</v>
      </c>
      <c r="D958" s="1" t="str">
        <f t="shared" si="154"/>
        <v>21:0133</v>
      </c>
      <c r="E958" t="s">
        <v>3662</v>
      </c>
      <c r="F958" t="s">
        <v>3681</v>
      </c>
      <c r="H958">
        <v>48.584616400000002</v>
      </c>
      <c r="I958">
        <v>-84.510640899999999</v>
      </c>
      <c r="J958" s="1" t="str">
        <f t="shared" si="155"/>
        <v>NGR lake sediment grab sample</v>
      </c>
      <c r="K958" s="1" t="str">
        <f t="shared" si="156"/>
        <v>&lt;177 micron (NGR)</v>
      </c>
      <c r="L958">
        <v>8</v>
      </c>
      <c r="M958" t="s">
        <v>53</v>
      </c>
      <c r="N958">
        <v>146</v>
      </c>
      <c r="O958">
        <v>146</v>
      </c>
      <c r="P958">
        <v>18</v>
      </c>
      <c r="Q958">
        <v>5</v>
      </c>
      <c r="R958">
        <v>8</v>
      </c>
      <c r="S958">
        <v>3</v>
      </c>
      <c r="T958">
        <v>0.1</v>
      </c>
      <c r="U958">
        <v>45</v>
      </c>
      <c r="V958">
        <v>0.3</v>
      </c>
      <c r="W958">
        <v>0.5</v>
      </c>
      <c r="X958">
        <v>2</v>
      </c>
      <c r="Y958">
        <v>57.2</v>
      </c>
    </row>
    <row r="959" spans="1:25" x14ac:dyDescent="0.25">
      <c r="A959" t="s">
        <v>3682</v>
      </c>
      <c r="B959" t="s">
        <v>3683</v>
      </c>
      <c r="C959" s="1" t="str">
        <f t="shared" si="153"/>
        <v>21:0398</v>
      </c>
      <c r="D959" s="1" t="str">
        <f t="shared" si="154"/>
        <v>21:0133</v>
      </c>
      <c r="E959" t="s">
        <v>3684</v>
      </c>
      <c r="F959" t="s">
        <v>3685</v>
      </c>
      <c r="H959">
        <v>48.565468899999999</v>
      </c>
      <c r="I959">
        <v>-84.500628399999997</v>
      </c>
      <c r="J959" s="1" t="str">
        <f t="shared" si="155"/>
        <v>NGR lake sediment grab sample</v>
      </c>
      <c r="K959" s="1" t="str">
        <f t="shared" si="156"/>
        <v>&lt;177 micron (NGR)</v>
      </c>
      <c r="L959">
        <v>8</v>
      </c>
      <c r="M959" t="s">
        <v>44</v>
      </c>
      <c r="N959">
        <v>147</v>
      </c>
      <c r="O959">
        <v>142</v>
      </c>
      <c r="P959">
        <v>26</v>
      </c>
      <c r="Q959">
        <v>15</v>
      </c>
      <c r="R959">
        <v>10</v>
      </c>
      <c r="S959">
        <v>7</v>
      </c>
      <c r="T959">
        <v>0.1</v>
      </c>
      <c r="U959">
        <v>260</v>
      </c>
      <c r="V959">
        <v>0.9</v>
      </c>
      <c r="W959">
        <v>0.5</v>
      </c>
      <c r="X959">
        <v>1</v>
      </c>
      <c r="Y959">
        <v>59.8</v>
      </c>
    </row>
    <row r="960" spans="1:25" x14ac:dyDescent="0.25">
      <c r="A960" t="s">
        <v>3686</v>
      </c>
      <c r="B960" t="s">
        <v>3687</v>
      </c>
      <c r="C960" s="1" t="str">
        <f t="shared" si="153"/>
        <v>21:0398</v>
      </c>
      <c r="D960" s="1" t="str">
        <f t="shared" si="154"/>
        <v>21:0133</v>
      </c>
      <c r="E960" t="s">
        <v>3688</v>
      </c>
      <c r="F960" t="s">
        <v>3689</v>
      </c>
      <c r="H960">
        <v>48.546594800000001</v>
      </c>
      <c r="I960">
        <v>-84.528645900000001</v>
      </c>
      <c r="J960" s="1" t="str">
        <f t="shared" si="155"/>
        <v>NGR lake sediment grab sample</v>
      </c>
      <c r="K960" s="1" t="str">
        <f t="shared" si="156"/>
        <v>&lt;177 micron (NGR)</v>
      </c>
      <c r="L960">
        <v>8</v>
      </c>
      <c r="M960" t="s">
        <v>62</v>
      </c>
      <c r="N960">
        <v>148</v>
      </c>
      <c r="O960">
        <v>28</v>
      </c>
      <c r="P960">
        <v>6</v>
      </c>
      <c r="Q960">
        <v>3</v>
      </c>
      <c r="R960">
        <v>4</v>
      </c>
      <c r="S960">
        <v>4</v>
      </c>
      <c r="T960">
        <v>0.1</v>
      </c>
      <c r="U960">
        <v>195</v>
      </c>
      <c r="V960">
        <v>0.65</v>
      </c>
      <c r="W960">
        <v>0.5</v>
      </c>
      <c r="X960">
        <v>1</v>
      </c>
      <c r="Y960">
        <v>10.8</v>
      </c>
    </row>
    <row r="961" spans="1:25" x14ac:dyDescent="0.25">
      <c r="A961" t="s">
        <v>3690</v>
      </c>
      <c r="B961" t="s">
        <v>3691</v>
      </c>
      <c r="C961" s="1" t="str">
        <f t="shared" si="153"/>
        <v>21:0398</v>
      </c>
      <c r="D961" s="1" t="str">
        <f t="shared" si="154"/>
        <v>21:0133</v>
      </c>
      <c r="E961" t="s">
        <v>3692</v>
      </c>
      <c r="F961" t="s">
        <v>3693</v>
      </c>
      <c r="H961">
        <v>48.539393599999997</v>
      </c>
      <c r="I961">
        <v>-84.549102700000006</v>
      </c>
      <c r="J961" s="1" t="str">
        <f t="shared" si="155"/>
        <v>NGR lake sediment grab sample</v>
      </c>
      <c r="K961" s="1" t="str">
        <f t="shared" si="156"/>
        <v>&lt;177 micron (NGR)</v>
      </c>
      <c r="L961">
        <v>8</v>
      </c>
      <c r="M961" t="s">
        <v>67</v>
      </c>
      <c r="N961">
        <v>149</v>
      </c>
      <c r="O961">
        <v>102</v>
      </c>
      <c r="P961">
        <v>34</v>
      </c>
      <c r="Q961">
        <v>3</v>
      </c>
      <c r="R961">
        <v>11</v>
      </c>
      <c r="S961">
        <v>6</v>
      </c>
      <c r="T961">
        <v>0.1</v>
      </c>
      <c r="U961">
        <v>55</v>
      </c>
      <c r="V961">
        <v>0.45</v>
      </c>
      <c r="W961">
        <v>0.5</v>
      </c>
      <c r="X961">
        <v>2</v>
      </c>
      <c r="Y961">
        <v>45.6</v>
      </c>
    </row>
    <row r="962" spans="1:25" x14ac:dyDescent="0.25">
      <c r="A962" t="s">
        <v>3694</v>
      </c>
      <c r="B962" t="s">
        <v>3695</v>
      </c>
      <c r="C962" s="1" t="str">
        <f t="shared" si="153"/>
        <v>21:0398</v>
      </c>
      <c r="D962" s="1" t="str">
        <f t="shared" si="154"/>
        <v>21:0133</v>
      </c>
      <c r="E962" t="s">
        <v>3696</v>
      </c>
      <c r="F962" t="s">
        <v>3697</v>
      </c>
      <c r="H962">
        <v>48.503550199999999</v>
      </c>
      <c r="I962">
        <v>-84.556816600000005</v>
      </c>
      <c r="J962" s="1" t="str">
        <f t="shared" si="155"/>
        <v>NGR lake sediment grab sample</v>
      </c>
      <c r="K962" s="1" t="str">
        <f t="shared" si="156"/>
        <v>&lt;177 micron (NGR)</v>
      </c>
      <c r="L962">
        <v>8</v>
      </c>
      <c r="M962" t="s">
        <v>72</v>
      </c>
      <c r="N962">
        <v>150</v>
      </c>
      <c r="O962">
        <v>176</v>
      </c>
      <c r="P962">
        <v>24</v>
      </c>
      <c r="Q962">
        <v>5</v>
      </c>
      <c r="R962">
        <v>6</v>
      </c>
      <c r="S962">
        <v>6</v>
      </c>
      <c r="T962">
        <v>0.1</v>
      </c>
      <c r="U962">
        <v>105</v>
      </c>
      <c r="V962">
        <v>0.65</v>
      </c>
      <c r="W962">
        <v>0.5</v>
      </c>
      <c r="X962">
        <v>2</v>
      </c>
      <c r="Y962">
        <v>60.4</v>
      </c>
    </row>
    <row r="963" spans="1:25" x14ac:dyDescent="0.25">
      <c r="A963" t="s">
        <v>3698</v>
      </c>
      <c r="B963" t="s">
        <v>3699</v>
      </c>
      <c r="C963" s="1" t="str">
        <f t="shared" si="153"/>
        <v>21:0398</v>
      </c>
      <c r="D963" s="1" t="str">
        <f t="shared" si="154"/>
        <v>21:0133</v>
      </c>
      <c r="E963" t="s">
        <v>3700</v>
      </c>
      <c r="F963" t="s">
        <v>3701</v>
      </c>
      <c r="H963">
        <v>48.462073599999997</v>
      </c>
      <c r="I963">
        <v>-84.548852299999993</v>
      </c>
      <c r="J963" s="1" t="str">
        <f t="shared" si="155"/>
        <v>NGR lake sediment grab sample</v>
      </c>
      <c r="K963" s="1" t="str">
        <f t="shared" si="156"/>
        <v>&lt;177 micron (NGR)</v>
      </c>
      <c r="L963">
        <v>8</v>
      </c>
      <c r="M963" t="s">
        <v>77</v>
      </c>
      <c r="N963">
        <v>151</v>
      </c>
      <c r="O963">
        <v>96</v>
      </c>
      <c r="P963">
        <v>22</v>
      </c>
      <c r="Q963">
        <v>15</v>
      </c>
      <c r="R963">
        <v>11</v>
      </c>
      <c r="S963">
        <v>8</v>
      </c>
      <c r="T963">
        <v>0.1</v>
      </c>
      <c r="U963">
        <v>370</v>
      </c>
      <c r="V963">
        <v>1.3</v>
      </c>
      <c r="W963">
        <v>0.5</v>
      </c>
      <c r="X963">
        <v>1</v>
      </c>
      <c r="Y963">
        <v>27.2</v>
      </c>
    </row>
    <row r="964" spans="1:25" x14ac:dyDescent="0.25">
      <c r="A964" t="s">
        <v>3702</v>
      </c>
      <c r="B964" t="s">
        <v>3703</v>
      </c>
      <c r="C964" s="1" t="str">
        <f t="shared" si="153"/>
        <v>21:0398</v>
      </c>
      <c r="D964" s="1" t="str">
        <f t="shared" si="154"/>
        <v>21:0133</v>
      </c>
      <c r="E964" t="s">
        <v>3704</v>
      </c>
      <c r="F964" t="s">
        <v>3705</v>
      </c>
      <c r="H964">
        <v>48.426877300000001</v>
      </c>
      <c r="I964">
        <v>-84.550208299999994</v>
      </c>
      <c r="J964" s="1" t="str">
        <f t="shared" si="155"/>
        <v>NGR lake sediment grab sample</v>
      </c>
      <c r="K964" s="1" t="str">
        <f t="shared" si="156"/>
        <v>&lt;177 micron (NGR)</v>
      </c>
      <c r="L964">
        <v>8</v>
      </c>
      <c r="M964" t="s">
        <v>82</v>
      </c>
      <c r="N964">
        <v>152</v>
      </c>
      <c r="O964">
        <v>96</v>
      </c>
      <c r="P964">
        <v>18</v>
      </c>
      <c r="Q964">
        <v>10</v>
      </c>
      <c r="R964">
        <v>10</v>
      </c>
      <c r="S964">
        <v>8</v>
      </c>
      <c r="T964">
        <v>0.1</v>
      </c>
      <c r="U964">
        <v>730</v>
      </c>
      <c r="V964">
        <v>1.4</v>
      </c>
      <c r="W964">
        <v>0.5</v>
      </c>
      <c r="X964">
        <v>1</v>
      </c>
      <c r="Y964">
        <v>23</v>
      </c>
    </row>
    <row r="965" spans="1:25" x14ac:dyDescent="0.25">
      <c r="A965" t="s">
        <v>3706</v>
      </c>
      <c r="B965" t="s">
        <v>3707</v>
      </c>
      <c r="C965" s="1" t="str">
        <f t="shared" si="153"/>
        <v>21:0398</v>
      </c>
      <c r="D965" s="1" t="str">
        <f t="shared" si="154"/>
        <v>21:0133</v>
      </c>
      <c r="E965" t="s">
        <v>3708</v>
      </c>
      <c r="F965" t="s">
        <v>3709</v>
      </c>
      <c r="H965">
        <v>48.4045749</v>
      </c>
      <c r="I965">
        <v>-84.555820400000002</v>
      </c>
      <c r="J965" s="1" t="str">
        <f t="shared" si="155"/>
        <v>NGR lake sediment grab sample</v>
      </c>
      <c r="K965" s="1" t="str">
        <f t="shared" si="156"/>
        <v>&lt;177 micron (NGR)</v>
      </c>
      <c r="L965">
        <v>8</v>
      </c>
      <c r="M965" t="s">
        <v>87</v>
      </c>
      <c r="N965">
        <v>153</v>
      </c>
      <c r="O965">
        <v>198</v>
      </c>
      <c r="P965">
        <v>20</v>
      </c>
      <c r="Q965">
        <v>5</v>
      </c>
      <c r="R965">
        <v>9</v>
      </c>
      <c r="S965">
        <v>4</v>
      </c>
      <c r="T965">
        <v>0.1</v>
      </c>
      <c r="U965">
        <v>190</v>
      </c>
      <c r="V965">
        <v>0.4</v>
      </c>
      <c r="W965">
        <v>0.5</v>
      </c>
      <c r="X965">
        <v>1</v>
      </c>
      <c r="Y965">
        <v>72.8</v>
      </c>
    </row>
    <row r="966" spans="1:25" x14ac:dyDescent="0.25">
      <c r="A966" t="s">
        <v>3710</v>
      </c>
      <c r="B966" t="s">
        <v>3711</v>
      </c>
      <c r="C966" s="1" t="str">
        <f t="shared" si="153"/>
        <v>21:0398</v>
      </c>
      <c r="D966" s="1" t="str">
        <f t="shared" si="154"/>
        <v>21:0133</v>
      </c>
      <c r="E966" t="s">
        <v>3712</v>
      </c>
      <c r="F966" t="s">
        <v>3713</v>
      </c>
      <c r="H966">
        <v>48.369437300000001</v>
      </c>
      <c r="I966">
        <v>-84.547686400000003</v>
      </c>
      <c r="J966" s="1" t="str">
        <f t="shared" si="155"/>
        <v>NGR lake sediment grab sample</v>
      </c>
      <c r="K966" s="1" t="str">
        <f t="shared" si="156"/>
        <v>&lt;177 micron (NGR)</v>
      </c>
      <c r="L966">
        <v>8</v>
      </c>
      <c r="M966" t="s">
        <v>92</v>
      </c>
      <c r="N966">
        <v>154</v>
      </c>
      <c r="O966">
        <v>92</v>
      </c>
      <c r="P966">
        <v>58</v>
      </c>
      <c r="Q966">
        <v>4</v>
      </c>
      <c r="R966">
        <v>12</v>
      </c>
      <c r="S966">
        <v>6</v>
      </c>
      <c r="T966">
        <v>0.1</v>
      </c>
      <c r="U966">
        <v>95</v>
      </c>
      <c r="V966">
        <v>0.95</v>
      </c>
      <c r="W966">
        <v>0.5</v>
      </c>
      <c r="X966">
        <v>5</v>
      </c>
      <c r="Y966">
        <v>49.6</v>
      </c>
    </row>
    <row r="967" spans="1:25" x14ac:dyDescent="0.25">
      <c r="A967" t="s">
        <v>3714</v>
      </c>
      <c r="B967" t="s">
        <v>3715</v>
      </c>
      <c r="C967" s="1" t="str">
        <f t="shared" si="153"/>
        <v>21:0398</v>
      </c>
      <c r="D967" s="1" t="str">
        <f t="shared" si="154"/>
        <v>21:0133</v>
      </c>
      <c r="E967" t="s">
        <v>3716</v>
      </c>
      <c r="F967" t="s">
        <v>3717</v>
      </c>
      <c r="H967">
        <v>48.345960499999997</v>
      </c>
      <c r="I967">
        <v>-84.561122900000001</v>
      </c>
      <c r="J967" s="1" t="str">
        <f t="shared" si="155"/>
        <v>NGR lake sediment grab sample</v>
      </c>
      <c r="K967" s="1" t="str">
        <f t="shared" si="156"/>
        <v>&lt;177 micron (NGR)</v>
      </c>
      <c r="L967">
        <v>8</v>
      </c>
      <c r="M967" t="s">
        <v>97</v>
      </c>
      <c r="N967">
        <v>155</v>
      </c>
      <c r="O967">
        <v>104</v>
      </c>
      <c r="P967">
        <v>28</v>
      </c>
      <c r="Q967">
        <v>6</v>
      </c>
      <c r="R967">
        <v>8</v>
      </c>
      <c r="S967">
        <v>4</v>
      </c>
      <c r="T967">
        <v>0.1</v>
      </c>
      <c r="U967">
        <v>80</v>
      </c>
      <c r="V967">
        <v>0.65</v>
      </c>
      <c r="W967">
        <v>0.5</v>
      </c>
      <c r="X967">
        <v>2</v>
      </c>
      <c r="Y967">
        <v>44.8</v>
      </c>
    </row>
    <row r="968" spans="1:25" x14ac:dyDescent="0.25">
      <c r="A968" t="s">
        <v>3718</v>
      </c>
      <c r="B968" t="s">
        <v>3719</v>
      </c>
      <c r="C968" s="1" t="str">
        <f t="shared" si="153"/>
        <v>21:0398</v>
      </c>
      <c r="D968" s="1" t="str">
        <f t="shared" si="154"/>
        <v>21:0133</v>
      </c>
      <c r="E968" t="s">
        <v>3720</v>
      </c>
      <c r="F968" t="s">
        <v>3721</v>
      </c>
      <c r="H968">
        <v>48.3019666</v>
      </c>
      <c r="I968">
        <v>-84.565580499999996</v>
      </c>
      <c r="J968" s="1" t="str">
        <f t="shared" si="155"/>
        <v>NGR lake sediment grab sample</v>
      </c>
      <c r="K968" s="1" t="str">
        <f t="shared" si="156"/>
        <v>&lt;177 micron (NGR)</v>
      </c>
      <c r="L968">
        <v>8</v>
      </c>
      <c r="M968" t="s">
        <v>107</v>
      </c>
      <c r="N968">
        <v>156</v>
      </c>
      <c r="O968">
        <v>184</v>
      </c>
      <c r="P968">
        <v>32</v>
      </c>
      <c r="Q968">
        <v>3</v>
      </c>
      <c r="R968">
        <v>16</v>
      </c>
      <c r="S968">
        <v>11</v>
      </c>
      <c r="T968">
        <v>0.1</v>
      </c>
      <c r="U968">
        <v>100</v>
      </c>
      <c r="V968">
        <v>0.8</v>
      </c>
      <c r="W968">
        <v>0.5</v>
      </c>
      <c r="X968">
        <v>1</v>
      </c>
      <c r="Y968">
        <v>67.8</v>
      </c>
    </row>
    <row r="969" spans="1:25" x14ac:dyDescent="0.25">
      <c r="A969" t="s">
        <v>3722</v>
      </c>
      <c r="B969" t="s">
        <v>3723</v>
      </c>
      <c r="C969" s="1" t="str">
        <f t="shared" si="153"/>
        <v>21:0398</v>
      </c>
      <c r="D969" s="1" t="str">
        <f t="shared" si="154"/>
        <v>21:0133</v>
      </c>
      <c r="E969" t="s">
        <v>3724</v>
      </c>
      <c r="F969" t="s">
        <v>3725</v>
      </c>
      <c r="H969">
        <v>48.2721418</v>
      </c>
      <c r="I969">
        <v>-84.563575</v>
      </c>
      <c r="J969" s="1" t="str">
        <f t="shared" si="155"/>
        <v>NGR lake sediment grab sample</v>
      </c>
      <c r="K969" s="1" t="str">
        <f t="shared" si="156"/>
        <v>&lt;177 micron (NGR)</v>
      </c>
      <c r="L969">
        <v>8</v>
      </c>
      <c r="M969" t="s">
        <v>112</v>
      </c>
      <c r="N969">
        <v>157</v>
      </c>
      <c r="O969">
        <v>144</v>
      </c>
      <c r="P969">
        <v>34</v>
      </c>
      <c r="Q969">
        <v>6</v>
      </c>
      <c r="R969">
        <v>6</v>
      </c>
      <c r="S969">
        <v>7</v>
      </c>
      <c r="T969">
        <v>0.1</v>
      </c>
      <c r="U969">
        <v>1050</v>
      </c>
      <c r="V969">
        <v>1.25</v>
      </c>
      <c r="W969">
        <v>0.5</v>
      </c>
      <c r="X969">
        <v>1</v>
      </c>
      <c r="Y969">
        <v>47.2</v>
      </c>
    </row>
    <row r="970" spans="1:25" x14ac:dyDescent="0.25">
      <c r="A970" t="s">
        <v>3726</v>
      </c>
      <c r="B970" t="s">
        <v>3727</v>
      </c>
      <c r="C970" s="1" t="str">
        <f t="shared" si="153"/>
        <v>21:0398</v>
      </c>
      <c r="D970" s="1" t="str">
        <f t="shared" si="154"/>
        <v>21:0133</v>
      </c>
      <c r="E970" t="s">
        <v>3728</v>
      </c>
      <c r="F970" t="s">
        <v>3729</v>
      </c>
      <c r="H970">
        <v>48.245294700000002</v>
      </c>
      <c r="I970">
        <v>-84.561550800000006</v>
      </c>
      <c r="J970" s="1" t="str">
        <f t="shared" si="155"/>
        <v>NGR lake sediment grab sample</v>
      </c>
      <c r="K970" s="1" t="str">
        <f t="shared" si="156"/>
        <v>&lt;177 micron (NGR)</v>
      </c>
      <c r="L970">
        <v>8</v>
      </c>
      <c r="M970" t="s">
        <v>117</v>
      </c>
      <c r="N970">
        <v>158</v>
      </c>
      <c r="O970">
        <v>136</v>
      </c>
      <c r="P970">
        <v>56</v>
      </c>
      <c r="Q970">
        <v>4</v>
      </c>
      <c r="R970">
        <v>11</v>
      </c>
      <c r="S970">
        <v>8</v>
      </c>
      <c r="T970">
        <v>0.1</v>
      </c>
      <c r="U970">
        <v>90</v>
      </c>
      <c r="V970">
        <v>0.55000000000000004</v>
      </c>
      <c r="W970">
        <v>0.5</v>
      </c>
      <c r="X970">
        <v>1</v>
      </c>
      <c r="Y970">
        <v>61.6</v>
      </c>
    </row>
    <row r="971" spans="1:25" x14ac:dyDescent="0.25">
      <c r="A971" t="s">
        <v>3730</v>
      </c>
      <c r="B971" t="s">
        <v>3731</v>
      </c>
      <c r="C971" s="1" t="str">
        <f t="shared" si="153"/>
        <v>21:0398</v>
      </c>
      <c r="D971" s="1" t="str">
        <f t="shared" si="154"/>
        <v>21:0133</v>
      </c>
      <c r="E971" t="s">
        <v>3732</v>
      </c>
      <c r="F971" t="s">
        <v>3733</v>
      </c>
      <c r="H971">
        <v>48.207664800000003</v>
      </c>
      <c r="I971">
        <v>-84.554293099999995</v>
      </c>
      <c r="J971" s="1" t="str">
        <f t="shared" si="155"/>
        <v>NGR lake sediment grab sample</v>
      </c>
      <c r="K971" s="1" t="str">
        <f t="shared" si="156"/>
        <v>&lt;177 micron (NGR)</v>
      </c>
      <c r="L971">
        <v>8</v>
      </c>
      <c r="M971" t="s">
        <v>122</v>
      </c>
      <c r="N971">
        <v>159</v>
      </c>
      <c r="O971">
        <v>162</v>
      </c>
      <c r="P971">
        <v>38</v>
      </c>
      <c r="Q971">
        <v>7</v>
      </c>
      <c r="R971">
        <v>12</v>
      </c>
      <c r="S971">
        <v>11</v>
      </c>
      <c r="T971">
        <v>0.1</v>
      </c>
      <c r="U971">
        <v>300</v>
      </c>
      <c r="V971">
        <v>1.7</v>
      </c>
      <c r="W971">
        <v>0.5</v>
      </c>
      <c r="X971">
        <v>1</v>
      </c>
      <c r="Y971">
        <v>52.8</v>
      </c>
    </row>
    <row r="972" spans="1:25" x14ac:dyDescent="0.25">
      <c r="A972" t="s">
        <v>3734</v>
      </c>
      <c r="B972" t="s">
        <v>3735</v>
      </c>
      <c r="C972" s="1" t="str">
        <f t="shared" si="153"/>
        <v>21:0398</v>
      </c>
      <c r="D972" s="1" t="str">
        <f>HYPERLINK("http://geochem.nrcan.gc.ca/cdogs/content/svy/svy_e.htm", "")</f>
        <v/>
      </c>
      <c r="G972" s="1" t="str">
        <f>HYPERLINK("http://geochem.nrcan.gc.ca/cdogs/content/cr_/cr_00035_e.htm", "35")</f>
        <v>35</v>
      </c>
      <c r="J972" t="s">
        <v>100</v>
      </c>
      <c r="K972" t="s">
        <v>101</v>
      </c>
      <c r="L972">
        <v>8</v>
      </c>
      <c r="M972" t="s">
        <v>102</v>
      </c>
      <c r="N972">
        <v>160</v>
      </c>
      <c r="O972">
        <v>118</v>
      </c>
      <c r="P972">
        <v>68</v>
      </c>
      <c r="Q972">
        <v>14</v>
      </c>
      <c r="R972">
        <v>34</v>
      </c>
      <c r="S972">
        <v>10</v>
      </c>
      <c r="T972">
        <v>0.1</v>
      </c>
      <c r="U972">
        <v>310</v>
      </c>
      <c r="V972">
        <v>2.35</v>
      </c>
      <c r="W972">
        <v>11</v>
      </c>
      <c r="X972">
        <v>2</v>
      </c>
      <c r="Y972">
        <v>11.6</v>
      </c>
    </row>
    <row r="973" spans="1:25" x14ac:dyDescent="0.25">
      <c r="A973" t="s">
        <v>3736</v>
      </c>
      <c r="B973" t="s">
        <v>3737</v>
      </c>
      <c r="C973" s="1" t="str">
        <f t="shared" si="153"/>
        <v>21:0398</v>
      </c>
      <c r="D973" s="1" t="str">
        <f t="shared" ref="D973:D990" si="157">HYPERLINK("http://geochem.nrcan.gc.ca/cdogs/content/svy/svy210133_e.htm", "21:0133")</f>
        <v>21:0133</v>
      </c>
      <c r="E973" t="s">
        <v>3738</v>
      </c>
      <c r="F973" t="s">
        <v>3739</v>
      </c>
      <c r="H973">
        <v>48.146941699999999</v>
      </c>
      <c r="I973">
        <v>-84.566310000000001</v>
      </c>
      <c r="J973" s="1" t="str">
        <f t="shared" ref="J973:J990" si="158">HYPERLINK("http://geochem.nrcan.gc.ca/cdogs/content/kwd/kwd020027_e.htm", "NGR lake sediment grab sample")</f>
        <v>NGR lake sediment grab sample</v>
      </c>
      <c r="K973" s="1" t="str">
        <f t="shared" ref="K973:K990" si="159">HYPERLINK("http://geochem.nrcan.gc.ca/cdogs/content/kwd/kwd080006_e.htm", "&lt;177 micron (NGR)")</f>
        <v>&lt;177 micron (NGR)</v>
      </c>
      <c r="L973">
        <v>9</v>
      </c>
      <c r="M973" t="s">
        <v>29</v>
      </c>
      <c r="N973">
        <v>161</v>
      </c>
      <c r="O973">
        <v>148</v>
      </c>
      <c r="P973">
        <v>98</v>
      </c>
      <c r="Q973">
        <v>7</v>
      </c>
      <c r="R973">
        <v>27</v>
      </c>
      <c r="S973">
        <v>19</v>
      </c>
      <c r="T973">
        <v>0.1</v>
      </c>
      <c r="U973">
        <v>680</v>
      </c>
      <c r="V973">
        <v>1.85</v>
      </c>
      <c r="W973">
        <v>6</v>
      </c>
      <c r="X973">
        <v>1</v>
      </c>
      <c r="Y973">
        <v>34.6</v>
      </c>
    </row>
    <row r="974" spans="1:25" x14ac:dyDescent="0.25">
      <c r="A974" t="s">
        <v>3740</v>
      </c>
      <c r="B974" t="s">
        <v>3741</v>
      </c>
      <c r="C974" s="1" t="str">
        <f t="shared" si="153"/>
        <v>21:0398</v>
      </c>
      <c r="D974" s="1" t="str">
        <f t="shared" si="157"/>
        <v>21:0133</v>
      </c>
      <c r="E974" t="s">
        <v>3742</v>
      </c>
      <c r="F974" t="s">
        <v>3743</v>
      </c>
      <c r="H974">
        <v>48.174176000000003</v>
      </c>
      <c r="I974">
        <v>-84.567482499999997</v>
      </c>
      <c r="J974" s="1" t="str">
        <f t="shared" si="158"/>
        <v>NGR lake sediment grab sample</v>
      </c>
      <c r="K974" s="1" t="str">
        <f t="shared" si="159"/>
        <v>&lt;177 micron (NGR)</v>
      </c>
      <c r="L974">
        <v>9</v>
      </c>
      <c r="M974" t="s">
        <v>34</v>
      </c>
      <c r="N974">
        <v>162</v>
      </c>
      <c r="O974">
        <v>225</v>
      </c>
      <c r="P974">
        <v>70</v>
      </c>
      <c r="Q974">
        <v>9</v>
      </c>
      <c r="R974">
        <v>12</v>
      </c>
      <c r="S974">
        <v>13</v>
      </c>
      <c r="T974">
        <v>0.1</v>
      </c>
      <c r="U974">
        <v>1000</v>
      </c>
      <c r="V974">
        <v>2.2999999999999998</v>
      </c>
      <c r="W974">
        <v>0.5</v>
      </c>
      <c r="X974">
        <v>2</v>
      </c>
      <c r="Y974">
        <v>58</v>
      </c>
    </row>
    <row r="975" spans="1:25" x14ac:dyDescent="0.25">
      <c r="A975" t="s">
        <v>3744</v>
      </c>
      <c r="B975" t="s">
        <v>3745</v>
      </c>
      <c r="C975" s="1" t="str">
        <f t="shared" si="153"/>
        <v>21:0398</v>
      </c>
      <c r="D975" s="1" t="str">
        <f t="shared" si="157"/>
        <v>21:0133</v>
      </c>
      <c r="E975" t="s">
        <v>3746</v>
      </c>
      <c r="F975" t="s">
        <v>3747</v>
      </c>
      <c r="H975">
        <v>48.154051099999997</v>
      </c>
      <c r="I975">
        <v>-84.564239099999995</v>
      </c>
      <c r="J975" s="1" t="str">
        <f t="shared" si="158"/>
        <v>NGR lake sediment grab sample</v>
      </c>
      <c r="K975" s="1" t="str">
        <f t="shared" si="159"/>
        <v>&lt;177 micron (NGR)</v>
      </c>
      <c r="L975">
        <v>9</v>
      </c>
      <c r="M975" t="s">
        <v>49</v>
      </c>
      <c r="N975">
        <v>163</v>
      </c>
      <c r="O975">
        <v>142</v>
      </c>
      <c r="P975">
        <v>110</v>
      </c>
      <c r="Q975">
        <v>6</v>
      </c>
      <c r="R975">
        <v>28</v>
      </c>
      <c r="S975">
        <v>17</v>
      </c>
      <c r="T975">
        <v>0.1</v>
      </c>
      <c r="U975">
        <v>330</v>
      </c>
      <c r="V975">
        <v>2.6</v>
      </c>
      <c r="W975">
        <v>3</v>
      </c>
      <c r="X975">
        <v>1</v>
      </c>
      <c r="Y975">
        <v>51</v>
      </c>
    </row>
    <row r="976" spans="1:25" x14ac:dyDescent="0.25">
      <c r="A976" t="s">
        <v>3748</v>
      </c>
      <c r="B976" t="s">
        <v>3749</v>
      </c>
      <c r="C976" s="1" t="str">
        <f t="shared" si="153"/>
        <v>21:0398</v>
      </c>
      <c r="D976" s="1" t="str">
        <f t="shared" si="157"/>
        <v>21:0133</v>
      </c>
      <c r="E976" t="s">
        <v>3738</v>
      </c>
      <c r="F976" t="s">
        <v>3750</v>
      </c>
      <c r="H976">
        <v>48.146941699999999</v>
      </c>
      <c r="I976">
        <v>-84.566310000000001</v>
      </c>
      <c r="J976" s="1" t="str">
        <f t="shared" si="158"/>
        <v>NGR lake sediment grab sample</v>
      </c>
      <c r="K976" s="1" t="str">
        <f t="shared" si="159"/>
        <v>&lt;177 micron (NGR)</v>
      </c>
      <c r="L976">
        <v>9</v>
      </c>
      <c r="M976" t="s">
        <v>53</v>
      </c>
      <c r="N976">
        <v>164</v>
      </c>
      <c r="O976">
        <v>180</v>
      </c>
      <c r="P976">
        <v>86</v>
      </c>
      <c r="Q976">
        <v>5</v>
      </c>
      <c r="R976">
        <v>22</v>
      </c>
      <c r="S976">
        <v>16</v>
      </c>
      <c r="T976">
        <v>0.1</v>
      </c>
      <c r="U976">
        <v>510</v>
      </c>
      <c r="V976">
        <v>1.8</v>
      </c>
      <c r="W976">
        <v>6</v>
      </c>
      <c r="X976">
        <v>1</v>
      </c>
      <c r="Y976">
        <v>39</v>
      </c>
    </row>
    <row r="977" spans="1:25" x14ac:dyDescent="0.25">
      <c r="A977" t="s">
        <v>3751</v>
      </c>
      <c r="B977" t="s">
        <v>3752</v>
      </c>
      <c r="C977" s="1" t="str">
        <f t="shared" si="153"/>
        <v>21:0398</v>
      </c>
      <c r="D977" s="1" t="str">
        <f t="shared" si="157"/>
        <v>21:0133</v>
      </c>
      <c r="E977" t="s">
        <v>3738</v>
      </c>
      <c r="F977" t="s">
        <v>3753</v>
      </c>
      <c r="H977">
        <v>48.146941699999999</v>
      </c>
      <c r="I977">
        <v>-84.566310000000001</v>
      </c>
      <c r="J977" s="1" t="str">
        <f t="shared" si="158"/>
        <v>NGR lake sediment grab sample</v>
      </c>
      <c r="K977" s="1" t="str">
        <f t="shared" si="159"/>
        <v>&lt;177 micron (NGR)</v>
      </c>
      <c r="L977">
        <v>9</v>
      </c>
      <c r="M977" t="s">
        <v>57</v>
      </c>
      <c r="N977">
        <v>165</v>
      </c>
      <c r="O977">
        <v>140</v>
      </c>
      <c r="P977">
        <v>94</v>
      </c>
      <c r="Q977">
        <v>5</v>
      </c>
      <c r="R977">
        <v>25</v>
      </c>
      <c r="S977">
        <v>18</v>
      </c>
      <c r="T977">
        <v>0.1</v>
      </c>
      <c r="U977">
        <v>660</v>
      </c>
      <c r="V977">
        <v>1.75</v>
      </c>
      <c r="W977">
        <v>6</v>
      </c>
      <c r="X977">
        <v>1</v>
      </c>
      <c r="Y977">
        <v>32</v>
      </c>
    </row>
    <row r="978" spans="1:25" x14ac:dyDescent="0.25">
      <c r="A978" t="s">
        <v>3754</v>
      </c>
      <c r="B978" t="s">
        <v>3755</v>
      </c>
      <c r="C978" s="1" t="str">
        <f t="shared" si="153"/>
        <v>21:0398</v>
      </c>
      <c r="D978" s="1" t="str">
        <f t="shared" si="157"/>
        <v>21:0133</v>
      </c>
      <c r="E978" t="s">
        <v>3756</v>
      </c>
      <c r="F978" t="s">
        <v>3757</v>
      </c>
      <c r="H978">
        <v>48.097550099999999</v>
      </c>
      <c r="I978">
        <v>-84.579402200000004</v>
      </c>
      <c r="J978" s="1" t="str">
        <f t="shared" si="158"/>
        <v>NGR lake sediment grab sample</v>
      </c>
      <c r="K978" s="1" t="str">
        <f t="shared" si="159"/>
        <v>&lt;177 micron (NGR)</v>
      </c>
      <c r="L978">
        <v>9</v>
      </c>
      <c r="M978" t="s">
        <v>39</v>
      </c>
      <c r="N978">
        <v>166</v>
      </c>
      <c r="O978">
        <v>92</v>
      </c>
      <c r="P978">
        <v>110</v>
      </c>
      <c r="Q978">
        <v>5</v>
      </c>
      <c r="R978">
        <v>19</v>
      </c>
      <c r="S978">
        <v>9</v>
      </c>
      <c r="T978">
        <v>0.1</v>
      </c>
      <c r="U978">
        <v>110</v>
      </c>
      <c r="V978">
        <v>0.9</v>
      </c>
      <c r="W978">
        <v>0.5</v>
      </c>
      <c r="X978">
        <v>6</v>
      </c>
      <c r="Y978">
        <v>48.2</v>
      </c>
    </row>
    <row r="979" spans="1:25" x14ac:dyDescent="0.25">
      <c r="A979" t="s">
        <v>3758</v>
      </c>
      <c r="B979" t="s">
        <v>3759</v>
      </c>
      <c r="C979" s="1" t="str">
        <f t="shared" si="153"/>
        <v>21:0398</v>
      </c>
      <c r="D979" s="1" t="str">
        <f t="shared" si="157"/>
        <v>21:0133</v>
      </c>
      <c r="E979" t="s">
        <v>3760</v>
      </c>
      <c r="F979" t="s">
        <v>3761</v>
      </c>
      <c r="H979">
        <v>48.495272100000001</v>
      </c>
      <c r="I979">
        <v>-84.449840499999993</v>
      </c>
      <c r="J979" s="1" t="str">
        <f t="shared" si="158"/>
        <v>NGR lake sediment grab sample</v>
      </c>
      <c r="K979" s="1" t="str">
        <f t="shared" si="159"/>
        <v>&lt;177 micron (NGR)</v>
      </c>
      <c r="L979">
        <v>9</v>
      </c>
      <c r="M979" t="s">
        <v>44</v>
      </c>
      <c r="N979">
        <v>167</v>
      </c>
      <c r="O979">
        <v>114</v>
      </c>
      <c r="P979">
        <v>38</v>
      </c>
      <c r="Q979">
        <v>5</v>
      </c>
      <c r="R979">
        <v>33</v>
      </c>
      <c r="S979">
        <v>18</v>
      </c>
      <c r="T979">
        <v>0.1</v>
      </c>
      <c r="U979">
        <v>175</v>
      </c>
      <c r="V979">
        <v>1.1000000000000001</v>
      </c>
      <c r="W979">
        <v>0.5</v>
      </c>
      <c r="X979">
        <v>1</v>
      </c>
      <c r="Y979">
        <v>56.6</v>
      </c>
    </row>
    <row r="980" spans="1:25" x14ac:dyDescent="0.25">
      <c r="A980" t="s">
        <v>3762</v>
      </c>
      <c r="B980" t="s">
        <v>3763</v>
      </c>
      <c r="C980" s="1" t="str">
        <f t="shared" si="153"/>
        <v>21:0398</v>
      </c>
      <c r="D980" s="1" t="str">
        <f t="shared" si="157"/>
        <v>21:0133</v>
      </c>
      <c r="E980" t="s">
        <v>3764</v>
      </c>
      <c r="F980" t="s">
        <v>3765</v>
      </c>
      <c r="H980">
        <v>48.489544500000001</v>
      </c>
      <c r="I980">
        <v>-84.515381599999998</v>
      </c>
      <c r="J980" s="1" t="str">
        <f t="shared" si="158"/>
        <v>NGR lake sediment grab sample</v>
      </c>
      <c r="K980" s="1" t="str">
        <f t="shared" si="159"/>
        <v>&lt;177 micron (NGR)</v>
      </c>
      <c r="L980">
        <v>9</v>
      </c>
      <c r="M980" t="s">
        <v>62</v>
      </c>
      <c r="N980">
        <v>168</v>
      </c>
      <c r="O980">
        <v>16</v>
      </c>
      <c r="P980">
        <v>2</v>
      </c>
      <c r="Q980">
        <v>5</v>
      </c>
      <c r="R980">
        <v>1</v>
      </c>
      <c r="S980">
        <v>3</v>
      </c>
      <c r="T980">
        <v>0.1</v>
      </c>
      <c r="U980">
        <v>125</v>
      </c>
      <c r="V980">
        <v>0.45</v>
      </c>
      <c r="W980">
        <v>0.5</v>
      </c>
      <c r="X980">
        <v>1</v>
      </c>
      <c r="Y980">
        <v>5.8</v>
      </c>
    </row>
    <row r="981" spans="1:25" x14ac:dyDescent="0.25">
      <c r="A981" t="s">
        <v>3766</v>
      </c>
      <c r="B981" t="s">
        <v>3767</v>
      </c>
      <c r="C981" s="1" t="str">
        <f t="shared" si="153"/>
        <v>21:0398</v>
      </c>
      <c r="D981" s="1" t="str">
        <f t="shared" si="157"/>
        <v>21:0133</v>
      </c>
      <c r="E981" t="s">
        <v>3768</v>
      </c>
      <c r="F981" t="s">
        <v>3769</v>
      </c>
      <c r="H981">
        <v>48.518688300000001</v>
      </c>
      <c r="I981">
        <v>-84.495103999999998</v>
      </c>
      <c r="J981" s="1" t="str">
        <f t="shared" si="158"/>
        <v>NGR lake sediment grab sample</v>
      </c>
      <c r="K981" s="1" t="str">
        <f t="shared" si="159"/>
        <v>&lt;177 micron (NGR)</v>
      </c>
      <c r="L981">
        <v>9</v>
      </c>
      <c r="M981" t="s">
        <v>67</v>
      </c>
      <c r="N981">
        <v>169</v>
      </c>
      <c r="O981">
        <v>80</v>
      </c>
      <c r="P981">
        <v>30</v>
      </c>
      <c r="Q981">
        <v>5</v>
      </c>
      <c r="R981">
        <v>10</v>
      </c>
      <c r="S981">
        <v>9</v>
      </c>
      <c r="T981">
        <v>0.1</v>
      </c>
      <c r="U981">
        <v>175</v>
      </c>
      <c r="V981">
        <v>0.55000000000000004</v>
      </c>
      <c r="W981">
        <v>0.5</v>
      </c>
      <c r="X981">
        <v>2</v>
      </c>
      <c r="Y981">
        <v>49.4</v>
      </c>
    </row>
    <row r="982" spans="1:25" x14ac:dyDescent="0.25">
      <c r="A982" t="s">
        <v>3770</v>
      </c>
      <c r="B982" t="s">
        <v>3771</v>
      </c>
      <c r="C982" s="1" t="str">
        <f t="shared" si="153"/>
        <v>21:0398</v>
      </c>
      <c r="D982" s="1" t="str">
        <f t="shared" si="157"/>
        <v>21:0133</v>
      </c>
      <c r="E982" t="s">
        <v>3772</v>
      </c>
      <c r="F982" t="s">
        <v>3773</v>
      </c>
      <c r="H982">
        <v>48.530694099999998</v>
      </c>
      <c r="I982">
        <v>-84.457110099999994</v>
      </c>
      <c r="J982" s="1" t="str">
        <f t="shared" si="158"/>
        <v>NGR lake sediment grab sample</v>
      </c>
      <c r="K982" s="1" t="str">
        <f t="shared" si="159"/>
        <v>&lt;177 micron (NGR)</v>
      </c>
      <c r="L982">
        <v>9</v>
      </c>
      <c r="M982" t="s">
        <v>72</v>
      </c>
      <c r="N982">
        <v>170</v>
      </c>
      <c r="O982">
        <v>52</v>
      </c>
      <c r="P982">
        <v>14</v>
      </c>
      <c r="Q982">
        <v>6</v>
      </c>
      <c r="R982">
        <v>12</v>
      </c>
      <c r="S982">
        <v>7</v>
      </c>
      <c r="T982">
        <v>0.1</v>
      </c>
      <c r="U982">
        <v>240</v>
      </c>
      <c r="V982">
        <v>1.2</v>
      </c>
      <c r="W982">
        <v>0.5</v>
      </c>
      <c r="X982">
        <v>1</v>
      </c>
      <c r="Y982">
        <v>19.399999999999999</v>
      </c>
    </row>
    <row r="983" spans="1:25" x14ac:dyDescent="0.25">
      <c r="A983" t="s">
        <v>3774</v>
      </c>
      <c r="B983" t="s">
        <v>3775</v>
      </c>
      <c r="C983" s="1" t="str">
        <f t="shared" si="153"/>
        <v>21:0398</v>
      </c>
      <c r="D983" s="1" t="str">
        <f t="shared" si="157"/>
        <v>21:0133</v>
      </c>
      <c r="E983" t="s">
        <v>3776</v>
      </c>
      <c r="F983" t="s">
        <v>3777</v>
      </c>
      <c r="H983">
        <v>48.553353700000002</v>
      </c>
      <c r="I983">
        <v>-84.435401600000006</v>
      </c>
      <c r="J983" s="1" t="str">
        <f t="shared" si="158"/>
        <v>NGR lake sediment grab sample</v>
      </c>
      <c r="K983" s="1" t="str">
        <f t="shared" si="159"/>
        <v>&lt;177 micron (NGR)</v>
      </c>
      <c r="L983">
        <v>9</v>
      </c>
      <c r="M983" t="s">
        <v>77</v>
      </c>
      <c r="N983">
        <v>171</v>
      </c>
      <c r="O983">
        <v>48</v>
      </c>
      <c r="P983">
        <v>12</v>
      </c>
      <c r="Q983">
        <v>5</v>
      </c>
      <c r="R983">
        <v>18</v>
      </c>
      <c r="S983">
        <v>5</v>
      </c>
      <c r="T983">
        <v>0.1</v>
      </c>
      <c r="U983">
        <v>50</v>
      </c>
      <c r="V983">
        <v>0.4</v>
      </c>
      <c r="W983">
        <v>0.5</v>
      </c>
      <c r="X983">
        <v>2</v>
      </c>
      <c r="Y983">
        <v>69</v>
      </c>
    </row>
    <row r="984" spans="1:25" x14ac:dyDescent="0.25">
      <c r="A984" t="s">
        <v>3778</v>
      </c>
      <c r="B984" t="s">
        <v>3779</v>
      </c>
      <c r="C984" s="1" t="str">
        <f t="shared" si="153"/>
        <v>21:0398</v>
      </c>
      <c r="D984" s="1" t="str">
        <f t="shared" si="157"/>
        <v>21:0133</v>
      </c>
      <c r="E984" t="s">
        <v>3780</v>
      </c>
      <c r="F984" t="s">
        <v>3781</v>
      </c>
      <c r="H984">
        <v>48.592224799999997</v>
      </c>
      <c r="I984">
        <v>-84.455364799999998</v>
      </c>
      <c r="J984" s="1" t="str">
        <f t="shared" si="158"/>
        <v>NGR lake sediment grab sample</v>
      </c>
      <c r="K984" s="1" t="str">
        <f t="shared" si="159"/>
        <v>&lt;177 micron (NGR)</v>
      </c>
      <c r="L984">
        <v>9</v>
      </c>
      <c r="M984" t="s">
        <v>82</v>
      </c>
      <c r="N984">
        <v>172</v>
      </c>
      <c r="O984">
        <v>66</v>
      </c>
      <c r="P984">
        <v>12</v>
      </c>
      <c r="Q984">
        <v>12</v>
      </c>
      <c r="R984">
        <v>9</v>
      </c>
      <c r="S984">
        <v>8</v>
      </c>
      <c r="T984">
        <v>0.1</v>
      </c>
      <c r="U984">
        <v>55</v>
      </c>
      <c r="V984">
        <v>0.75</v>
      </c>
      <c r="W984">
        <v>0.5</v>
      </c>
      <c r="X984">
        <v>2</v>
      </c>
      <c r="Y984">
        <v>60.8</v>
      </c>
    </row>
    <row r="985" spans="1:25" x14ac:dyDescent="0.25">
      <c r="A985" t="s">
        <v>3782</v>
      </c>
      <c r="B985" t="s">
        <v>3783</v>
      </c>
      <c r="C985" s="1" t="str">
        <f t="shared" si="153"/>
        <v>21:0398</v>
      </c>
      <c r="D985" s="1" t="str">
        <f t="shared" si="157"/>
        <v>21:0133</v>
      </c>
      <c r="E985" t="s">
        <v>3784</v>
      </c>
      <c r="F985" t="s">
        <v>3785</v>
      </c>
      <c r="H985">
        <v>48.633250500000003</v>
      </c>
      <c r="I985">
        <v>-84.436211700000001</v>
      </c>
      <c r="J985" s="1" t="str">
        <f t="shared" si="158"/>
        <v>NGR lake sediment grab sample</v>
      </c>
      <c r="K985" s="1" t="str">
        <f t="shared" si="159"/>
        <v>&lt;177 micron (NGR)</v>
      </c>
      <c r="L985">
        <v>9</v>
      </c>
      <c r="M985" t="s">
        <v>87</v>
      </c>
      <c r="N985">
        <v>173</v>
      </c>
      <c r="O985">
        <v>72</v>
      </c>
      <c r="P985">
        <v>18</v>
      </c>
      <c r="Q985">
        <v>4</v>
      </c>
      <c r="R985">
        <v>12</v>
      </c>
      <c r="S985">
        <v>4</v>
      </c>
      <c r="T985">
        <v>0.1</v>
      </c>
      <c r="U985">
        <v>65</v>
      </c>
      <c r="V985">
        <v>0.5</v>
      </c>
      <c r="W985">
        <v>0.5</v>
      </c>
      <c r="X985">
        <v>5</v>
      </c>
      <c r="Y985">
        <v>62</v>
      </c>
    </row>
    <row r="986" spans="1:25" x14ac:dyDescent="0.25">
      <c r="A986" t="s">
        <v>3786</v>
      </c>
      <c r="B986" t="s">
        <v>3787</v>
      </c>
      <c r="C986" s="1" t="str">
        <f t="shared" si="153"/>
        <v>21:0398</v>
      </c>
      <c r="D986" s="1" t="str">
        <f t="shared" si="157"/>
        <v>21:0133</v>
      </c>
      <c r="E986" t="s">
        <v>3788</v>
      </c>
      <c r="F986" t="s">
        <v>3789</v>
      </c>
      <c r="H986">
        <v>48.653762800000003</v>
      </c>
      <c r="I986">
        <v>-84.444636000000003</v>
      </c>
      <c r="J986" s="1" t="str">
        <f t="shared" si="158"/>
        <v>NGR lake sediment grab sample</v>
      </c>
      <c r="K986" s="1" t="str">
        <f t="shared" si="159"/>
        <v>&lt;177 micron (NGR)</v>
      </c>
      <c r="L986">
        <v>9</v>
      </c>
      <c r="M986" t="s">
        <v>92</v>
      </c>
      <c r="N986">
        <v>174</v>
      </c>
      <c r="O986">
        <v>116</v>
      </c>
      <c r="P986">
        <v>10</v>
      </c>
      <c r="Q986">
        <v>6</v>
      </c>
      <c r="R986">
        <v>4</v>
      </c>
      <c r="S986">
        <v>4</v>
      </c>
      <c r="T986">
        <v>0.1</v>
      </c>
      <c r="U986">
        <v>95</v>
      </c>
      <c r="V986">
        <v>0.7</v>
      </c>
      <c r="W986">
        <v>0.5</v>
      </c>
      <c r="X986">
        <v>1</v>
      </c>
      <c r="Y986">
        <v>75.2</v>
      </c>
    </row>
    <row r="987" spans="1:25" x14ac:dyDescent="0.25">
      <c r="A987" t="s">
        <v>3790</v>
      </c>
      <c r="B987" t="s">
        <v>3791</v>
      </c>
      <c r="C987" s="1" t="str">
        <f t="shared" si="153"/>
        <v>21:0398</v>
      </c>
      <c r="D987" s="1" t="str">
        <f t="shared" si="157"/>
        <v>21:0133</v>
      </c>
      <c r="E987" t="s">
        <v>3792</v>
      </c>
      <c r="F987" t="s">
        <v>3793</v>
      </c>
      <c r="H987">
        <v>48.677152800000002</v>
      </c>
      <c r="I987">
        <v>-84.403891000000002</v>
      </c>
      <c r="J987" s="1" t="str">
        <f t="shared" si="158"/>
        <v>NGR lake sediment grab sample</v>
      </c>
      <c r="K987" s="1" t="str">
        <f t="shared" si="159"/>
        <v>&lt;177 micron (NGR)</v>
      </c>
      <c r="L987">
        <v>9</v>
      </c>
      <c r="M987" t="s">
        <v>97</v>
      </c>
      <c r="N987">
        <v>175</v>
      </c>
      <c r="O987">
        <v>110</v>
      </c>
      <c r="P987">
        <v>36</v>
      </c>
      <c r="Q987">
        <v>5</v>
      </c>
      <c r="R987">
        <v>9</v>
      </c>
      <c r="S987">
        <v>7</v>
      </c>
      <c r="T987">
        <v>0.1</v>
      </c>
      <c r="U987">
        <v>100</v>
      </c>
      <c r="V987">
        <v>0.7</v>
      </c>
      <c r="W987">
        <v>0.5</v>
      </c>
      <c r="X987">
        <v>2</v>
      </c>
      <c r="Y987">
        <v>61.8</v>
      </c>
    </row>
    <row r="988" spans="1:25" x14ac:dyDescent="0.25">
      <c r="A988" t="s">
        <v>3794</v>
      </c>
      <c r="B988" t="s">
        <v>3795</v>
      </c>
      <c r="C988" s="1" t="str">
        <f t="shared" si="153"/>
        <v>21:0398</v>
      </c>
      <c r="D988" s="1" t="str">
        <f t="shared" si="157"/>
        <v>21:0133</v>
      </c>
      <c r="E988" t="s">
        <v>3796</v>
      </c>
      <c r="F988" t="s">
        <v>3797</v>
      </c>
      <c r="H988">
        <v>48.709042599999997</v>
      </c>
      <c r="I988">
        <v>-84.394881699999999</v>
      </c>
      <c r="J988" s="1" t="str">
        <f t="shared" si="158"/>
        <v>NGR lake sediment grab sample</v>
      </c>
      <c r="K988" s="1" t="str">
        <f t="shared" si="159"/>
        <v>&lt;177 micron (NGR)</v>
      </c>
      <c r="L988">
        <v>9</v>
      </c>
      <c r="M988" t="s">
        <v>107</v>
      </c>
      <c r="N988">
        <v>176</v>
      </c>
      <c r="O988">
        <v>62</v>
      </c>
      <c r="P988">
        <v>8</v>
      </c>
      <c r="Q988">
        <v>11</v>
      </c>
      <c r="R988">
        <v>6</v>
      </c>
      <c r="S988">
        <v>5</v>
      </c>
      <c r="T988">
        <v>0.1</v>
      </c>
      <c r="U988">
        <v>175</v>
      </c>
      <c r="V988">
        <v>0.8</v>
      </c>
      <c r="W988">
        <v>0.5</v>
      </c>
      <c r="X988">
        <v>2</v>
      </c>
      <c r="Y988">
        <v>2.8</v>
      </c>
    </row>
    <row r="989" spans="1:25" x14ac:dyDescent="0.25">
      <c r="A989" t="s">
        <v>3798</v>
      </c>
      <c r="B989" t="s">
        <v>3799</v>
      </c>
      <c r="C989" s="1" t="str">
        <f t="shared" si="153"/>
        <v>21:0398</v>
      </c>
      <c r="D989" s="1" t="str">
        <f t="shared" si="157"/>
        <v>21:0133</v>
      </c>
      <c r="E989" t="s">
        <v>3800</v>
      </c>
      <c r="F989" t="s">
        <v>3801</v>
      </c>
      <c r="H989">
        <v>48.714738699999998</v>
      </c>
      <c r="I989">
        <v>-84.355839200000005</v>
      </c>
      <c r="J989" s="1" t="str">
        <f t="shared" si="158"/>
        <v>NGR lake sediment grab sample</v>
      </c>
      <c r="K989" s="1" t="str">
        <f t="shared" si="159"/>
        <v>&lt;177 micron (NGR)</v>
      </c>
      <c r="L989">
        <v>9</v>
      </c>
      <c r="M989" t="s">
        <v>112</v>
      </c>
      <c r="N989">
        <v>177</v>
      </c>
      <c r="O989">
        <v>86</v>
      </c>
      <c r="P989">
        <v>42</v>
      </c>
      <c r="Q989">
        <v>5</v>
      </c>
      <c r="R989">
        <v>10</v>
      </c>
      <c r="S989">
        <v>5</v>
      </c>
      <c r="T989">
        <v>0.1</v>
      </c>
      <c r="U989">
        <v>35</v>
      </c>
      <c r="V989">
        <v>0.25</v>
      </c>
      <c r="W989">
        <v>0.5</v>
      </c>
      <c r="X989">
        <v>2</v>
      </c>
      <c r="Y989">
        <v>62.8</v>
      </c>
    </row>
    <row r="990" spans="1:25" x14ac:dyDescent="0.25">
      <c r="A990" t="s">
        <v>3802</v>
      </c>
      <c r="B990" t="s">
        <v>3803</v>
      </c>
      <c r="C990" s="1" t="str">
        <f t="shared" si="153"/>
        <v>21:0398</v>
      </c>
      <c r="D990" s="1" t="str">
        <f t="shared" si="157"/>
        <v>21:0133</v>
      </c>
      <c r="E990" t="s">
        <v>3804</v>
      </c>
      <c r="F990" t="s">
        <v>3805</v>
      </c>
      <c r="H990">
        <v>48.760916000000002</v>
      </c>
      <c r="I990">
        <v>-84.355591899999993</v>
      </c>
      <c r="J990" s="1" t="str">
        <f t="shared" si="158"/>
        <v>NGR lake sediment grab sample</v>
      </c>
      <c r="K990" s="1" t="str">
        <f t="shared" si="159"/>
        <v>&lt;177 micron (NGR)</v>
      </c>
      <c r="L990">
        <v>9</v>
      </c>
      <c r="M990" t="s">
        <v>117</v>
      </c>
      <c r="N990">
        <v>178</v>
      </c>
      <c r="O990">
        <v>34</v>
      </c>
      <c r="P990">
        <v>12</v>
      </c>
      <c r="Q990">
        <v>1</v>
      </c>
      <c r="R990">
        <v>1</v>
      </c>
      <c r="S990">
        <v>3</v>
      </c>
      <c r="T990">
        <v>0.1</v>
      </c>
      <c r="U990">
        <v>785</v>
      </c>
      <c r="V990">
        <v>1.7</v>
      </c>
      <c r="W990">
        <v>0.5</v>
      </c>
      <c r="X990">
        <v>5</v>
      </c>
      <c r="Y990">
        <v>18.8</v>
      </c>
    </row>
    <row r="991" spans="1:25" x14ac:dyDescent="0.25">
      <c r="A991" t="s">
        <v>3806</v>
      </c>
      <c r="B991" t="s">
        <v>3807</v>
      </c>
      <c r="C991" s="1" t="str">
        <f t="shared" si="153"/>
        <v>21:0398</v>
      </c>
      <c r="D991" s="1" t="str">
        <f>HYPERLINK("http://geochem.nrcan.gc.ca/cdogs/content/svy/svy_e.htm", "")</f>
        <v/>
      </c>
      <c r="G991" s="1" t="str">
        <f>HYPERLINK("http://geochem.nrcan.gc.ca/cdogs/content/cr_/cr_00034_e.htm", "34")</f>
        <v>34</v>
      </c>
      <c r="J991" t="s">
        <v>100</v>
      </c>
      <c r="K991" t="s">
        <v>101</v>
      </c>
      <c r="L991">
        <v>9</v>
      </c>
      <c r="M991" t="s">
        <v>102</v>
      </c>
      <c r="N991">
        <v>179</v>
      </c>
      <c r="O991">
        <v>96</v>
      </c>
      <c r="P991">
        <v>48</v>
      </c>
      <c r="Q991">
        <v>16</v>
      </c>
      <c r="R991">
        <v>19</v>
      </c>
      <c r="S991">
        <v>13</v>
      </c>
      <c r="T991">
        <v>0.1</v>
      </c>
      <c r="U991">
        <v>740</v>
      </c>
      <c r="V991">
        <v>2.6</v>
      </c>
      <c r="W991">
        <v>22</v>
      </c>
      <c r="X991">
        <v>7</v>
      </c>
      <c r="Y991">
        <v>16.399999999999999</v>
      </c>
    </row>
    <row r="992" spans="1:25" x14ac:dyDescent="0.25">
      <c r="A992" t="s">
        <v>3808</v>
      </c>
      <c r="B992" t="s">
        <v>3809</v>
      </c>
      <c r="C992" s="1" t="str">
        <f t="shared" si="153"/>
        <v>21:0398</v>
      </c>
      <c r="D992" s="1" t="str">
        <f>HYPERLINK("http://geochem.nrcan.gc.ca/cdogs/content/svy/svy210133_e.htm", "21:0133")</f>
        <v>21:0133</v>
      </c>
      <c r="E992" t="s">
        <v>3810</v>
      </c>
      <c r="F992" t="s">
        <v>3811</v>
      </c>
      <c r="H992">
        <v>48.7778323</v>
      </c>
      <c r="I992">
        <v>-84.341198800000001</v>
      </c>
      <c r="J992" s="1" t="str">
        <f>HYPERLINK("http://geochem.nrcan.gc.ca/cdogs/content/kwd/kwd020027_e.htm", "NGR lake sediment grab sample")</f>
        <v>NGR lake sediment grab sample</v>
      </c>
      <c r="K992" s="1" t="str">
        <f>HYPERLINK("http://geochem.nrcan.gc.ca/cdogs/content/kwd/kwd080006_e.htm", "&lt;177 micron (NGR)")</f>
        <v>&lt;177 micron (NGR)</v>
      </c>
      <c r="L992">
        <v>9</v>
      </c>
      <c r="M992" t="s">
        <v>122</v>
      </c>
      <c r="N992">
        <v>180</v>
      </c>
      <c r="O992">
        <v>86</v>
      </c>
      <c r="P992">
        <v>10</v>
      </c>
      <c r="Q992">
        <v>5</v>
      </c>
      <c r="R992">
        <v>4</v>
      </c>
      <c r="S992">
        <v>3</v>
      </c>
      <c r="T992">
        <v>0.1</v>
      </c>
      <c r="U992">
        <v>85</v>
      </c>
      <c r="V992">
        <v>1.1000000000000001</v>
      </c>
      <c r="W992">
        <v>0.5</v>
      </c>
      <c r="X992">
        <v>2</v>
      </c>
      <c r="Y992">
        <v>67.8</v>
      </c>
    </row>
    <row r="993" spans="1:25" x14ac:dyDescent="0.25">
      <c r="A993" t="s">
        <v>3812</v>
      </c>
      <c r="B993" t="s">
        <v>3813</v>
      </c>
      <c r="C993" s="1" t="str">
        <f t="shared" si="153"/>
        <v>21:0398</v>
      </c>
      <c r="D993" s="1" t="str">
        <f>HYPERLINK("http://geochem.nrcan.gc.ca/cdogs/content/svy/svy210133_e.htm", "21:0133")</f>
        <v>21:0133</v>
      </c>
      <c r="E993" t="s">
        <v>3814</v>
      </c>
      <c r="F993" t="s">
        <v>3815</v>
      </c>
      <c r="H993">
        <v>48.816254600000001</v>
      </c>
      <c r="I993">
        <v>-84.2961569</v>
      </c>
      <c r="J993" s="1" t="str">
        <f>HYPERLINK("http://geochem.nrcan.gc.ca/cdogs/content/kwd/kwd020027_e.htm", "NGR lake sediment grab sample")</f>
        <v>NGR lake sediment grab sample</v>
      </c>
      <c r="K993" s="1" t="str">
        <f>HYPERLINK("http://geochem.nrcan.gc.ca/cdogs/content/kwd/kwd080006_e.htm", "&lt;177 micron (NGR)")</f>
        <v>&lt;177 micron (NGR)</v>
      </c>
      <c r="L993">
        <v>10</v>
      </c>
      <c r="M993" t="s">
        <v>29</v>
      </c>
      <c r="N993">
        <v>181</v>
      </c>
      <c r="O993">
        <v>22</v>
      </c>
      <c r="P993">
        <v>6</v>
      </c>
      <c r="Q993">
        <v>1</v>
      </c>
      <c r="R993">
        <v>1</v>
      </c>
      <c r="S993">
        <v>2</v>
      </c>
      <c r="T993">
        <v>0.1</v>
      </c>
      <c r="U993">
        <v>190</v>
      </c>
      <c r="V993">
        <v>0.4</v>
      </c>
      <c r="W993">
        <v>0.5</v>
      </c>
      <c r="X993">
        <v>5</v>
      </c>
      <c r="Y993">
        <v>14</v>
      </c>
    </row>
    <row r="994" spans="1:25" x14ac:dyDescent="0.25">
      <c r="A994" t="s">
        <v>3816</v>
      </c>
      <c r="B994" t="s">
        <v>3817</v>
      </c>
      <c r="C994" s="1" t="str">
        <f t="shared" si="153"/>
        <v>21:0398</v>
      </c>
      <c r="D994" s="1" t="str">
        <f>HYPERLINK("http://geochem.nrcan.gc.ca/cdogs/content/svy/svy210133_e.htm", "21:0133")</f>
        <v>21:0133</v>
      </c>
      <c r="E994" t="s">
        <v>3818</v>
      </c>
      <c r="F994" t="s">
        <v>3819</v>
      </c>
      <c r="H994">
        <v>48.790403499999996</v>
      </c>
      <c r="I994">
        <v>-84.315303</v>
      </c>
      <c r="J994" s="1" t="str">
        <f>HYPERLINK("http://geochem.nrcan.gc.ca/cdogs/content/kwd/kwd020027_e.htm", "NGR lake sediment grab sample")</f>
        <v>NGR lake sediment grab sample</v>
      </c>
      <c r="K994" s="1" t="str">
        <f>HYPERLINK("http://geochem.nrcan.gc.ca/cdogs/content/kwd/kwd080006_e.htm", "&lt;177 micron (NGR)")</f>
        <v>&lt;177 micron (NGR)</v>
      </c>
      <c r="L994">
        <v>10</v>
      </c>
      <c r="M994" t="s">
        <v>34</v>
      </c>
      <c r="N994">
        <v>182</v>
      </c>
      <c r="O994">
        <v>52</v>
      </c>
      <c r="P994">
        <v>10</v>
      </c>
      <c r="Q994">
        <v>5</v>
      </c>
      <c r="R994">
        <v>4</v>
      </c>
      <c r="S994">
        <v>5</v>
      </c>
      <c r="T994">
        <v>0.1</v>
      </c>
      <c r="U994">
        <v>245</v>
      </c>
      <c r="V994">
        <v>0.7</v>
      </c>
      <c r="W994">
        <v>0.5</v>
      </c>
      <c r="X994">
        <v>2</v>
      </c>
      <c r="Y994">
        <v>26.8</v>
      </c>
    </row>
    <row r="995" spans="1:25" x14ac:dyDescent="0.25">
      <c r="A995" t="s">
        <v>3820</v>
      </c>
      <c r="B995" t="s">
        <v>3821</v>
      </c>
      <c r="C995" s="1" t="str">
        <f t="shared" si="153"/>
        <v>21:0398</v>
      </c>
      <c r="D995" s="1" t="str">
        <f>HYPERLINK("http://geochem.nrcan.gc.ca/cdogs/content/svy/svy210133_e.htm", "21:0133")</f>
        <v>21:0133</v>
      </c>
      <c r="E995" t="s">
        <v>3822</v>
      </c>
      <c r="F995" t="s">
        <v>3823</v>
      </c>
      <c r="H995">
        <v>48.809670199999999</v>
      </c>
      <c r="I995">
        <v>-84.293160299999997</v>
      </c>
      <c r="J995" s="1" t="str">
        <f>HYPERLINK("http://geochem.nrcan.gc.ca/cdogs/content/kwd/kwd020027_e.htm", "NGR lake sediment grab sample")</f>
        <v>NGR lake sediment grab sample</v>
      </c>
      <c r="K995" s="1" t="str">
        <f>HYPERLINK("http://geochem.nrcan.gc.ca/cdogs/content/kwd/kwd080006_e.htm", "&lt;177 micron (NGR)")</f>
        <v>&lt;177 micron (NGR)</v>
      </c>
      <c r="L995">
        <v>10</v>
      </c>
      <c r="M995" t="s">
        <v>49</v>
      </c>
      <c r="N995">
        <v>183</v>
      </c>
      <c r="O995">
        <v>32</v>
      </c>
      <c r="P995">
        <v>10</v>
      </c>
      <c r="Q995">
        <v>1</v>
      </c>
      <c r="R995">
        <v>1</v>
      </c>
      <c r="S995">
        <v>2</v>
      </c>
      <c r="T995">
        <v>0.1</v>
      </c>
      <c r="U995">
        <v>610</v>
      </c>
      <c r="V995">
        <v>2.0499999999999998</v>
      </c>
      <c r="W995">
        <v>2</v>
      </c>
      <c r="X995">
        <v>7</v>
      </c>
      <c r="Y995">
        <v>19.600000000000001</v>
      </c>
    </row>
    <row r="996" spans="1:25" x14ac:dyDescent="0.25">
      <c r="A996" t="s">
        <v>3824</v>
      </c>
      <c r="B996" t="s">
        <v>3825</v>
      </c>
      <c r="C996" s="1" t="str">
        <f t="shared" si="153"/>
        <v>21:0398</v>
      </c>
      <c r="D996" s="1" t="str">
        <f>HYPERLINK("http://geochem.nrcan.gc.ca/cdogs/content/svy/svy210133_e.htm", "21:0133")</f>
        <v>21:0133</v>
      </c>
      <c r="E996" t="s">
        <v>3814</v>
      </c>
      <c r="F996" t="s">
        <v>3826</v>
      </c>
      <c r="H996">
        <v>48.816254600000001</v>
      </c>
      <c r="I996">
        <v>-84.2961569</v>
      </c>
      <c r="J996" s="1" t="str">
        <f>HYPERLINK("http://geochem.nrcan.gc.ca/cdogs/content/kwd/kwd020027_e.htm", "NGR lake sediment grab sample")</f>
        <v>NGR lake sediment grab sample</v>
      </c>
      <c r="K996" s="1" t="str">
        <f>HYPERLINK("http://geochem.nrcan.gc.ca/cdogs/content/kwd/kwd080006_e.htm", "&lt;177 micron (NGR)")</f>
        <v>&lt;177 micron (NGR)</v>
      </c>
      <c r="L996">
        <v>10</v>
      </c>
      <c r="M996" t="s">
        <v>53</v>
      </c>
      <c r="N996">
        <v>184</v>
      </c>
      <c r="O996">
        <v>12</v>
      </c>
      <c r="P996">
        <v>6</v>
      </c>
      <c r="Q996">
        <v>3</v>
      </c>
      <c r="R996">
        <v>1</v>
      </c>
      <c r="S996">
        <v>2</v>
      </c>
      <c r="T996">
        <v>0.1</v>
      </c>
      <c r="U996">
        <v>190</v>
      </c>
      <c r="V996">
        <v>0.4</v>
      </c>
      <c r="W996">
        <v>0.5</v>
      </c>
      <c r="X996">
        <v>5</v>
      </c>
      <c r="Y996">
        <v>15.8</v>
      </c>
    </row>
    <row r="997" spans="1:25" x14ac:dyDescent="0.25">
      <c r="A997" t="s">
        <v>3827</v>
      </c>
      <c r="B997" t="s">
        <v>3828</v>
      </c>
      <c r="C997" s="1" t="str">
        <f t="shared" si="153"/>
        <v>21:0398</v>
      </c>
      <c r="D997" s="1" t="str">
        <f>HYPERLINK("http://geochem.nrcan.gc.ca/cdogs/content/svy/svy_e.htm", "")</f>
        <v/>
      </c>
      <c r="G997" s="1" t="str">
        <f>HYPERLINK("http://geochem.nrcan.gc.ca/cdogs/content/cr_/cr_00034_e.htm", "34")</f>
        <v>34</v>
      </c>
      <c r="J997" t="s">
        <v>100</v>
      </c>
      <c r="K997" t="s">
        <v>101</v>
      </c>
      <c r="L997">
        <v>10</v>
      </c>
      <c r="M997" t="s">
        <v>102</v>
      </c>
      <c r="N997">
        <v>185</v>
      </c>
      <c r="O997">
        <v>98</v>
      </c>
      <c r="P997">
        <v>48</v>
      </c>
      <c r="Q997">
        <v>17</v>
      </c>
      <c r="R997">
        <v>19</v>
      </c>
      <c r="S997">
        <v>13</v>
      </c>
      <c r="T997">
        <v>0.1</v>
      </c>
      <c r="U997">
        <v>730</v>
      </c>
      <c r="V997">
        <v>2.7</v>
      </c>
      <c r="W997">
        <v>25</v>
      </c>
      <c r="X997">
        <v>8</v>
      </c>
      <c r="Y997">
        <v>15.8</v>
      </c>
    </row>
    <row r="998" spans="1:25" x14ac:dyDescent="0.25">
      <c r="A998" t="s">
        <v>3829</v>
      </c>
      <c r="B998" t="s">
        <v>3830</v>
      </c>
      <c r="C998" s="1" t="str">
        <f t="shared" si="153"/>
        <v>21:0398</v>
      </c>
      <c r="D998" s="1" t="str">
        <f t="shared" ref="D998:D1013" si="160">HYPERLINK("http://geochem.nrcan.gc.ca/cdogs/content/svy/svy210133_e.htm", "21:0133")</f>
        <v>21:0133</v>
      </c>
      <c r="E998" t="s">
        <v>3814</v>
      </c>
      <c r="F998" t="s">
        <v>3831</v>
      </c>
      <c r="H998">
        <v>48.816254600000001</v>
      </c>
      <c r="I998">
        <v>-84.2961569</v>
      </c>
      <c r="J998" s="1" t="str">
        <f t="shared" ref="J998:J1013" si="161">HYPERLINK("http://geochem.nrcan.gc.ca/cdogs/content/kwd/kwd020027_e.htm", "NGR lake sediment grab sample")</f>
        <v>NGR lake sediment grab sample</v>
      </c>
      <c r="K998" s="1" t="str">
        <f t="shared" ref="K998:K1013" si="162">HYPERLINK("http://geochem.nrcan.gc.ca/cdogs/content/kwd/kwd080006_e.htm", "&lt;177 micron (NGR)")</f>
        <v>&lt;177 micron (NGR)</v>
      </c>
      <c r="L998">
        <v>10</v>
      </c>
      <c r="M998" t="s">
        <v>57</v>
      </c>
      <c r="N998">
        <v>186</v>
      </c>
      <c r="O998">
        <v>18</v>
      </c>
      <c r="P998">
        <v>6</v>
      </c>
      <c r="Q998">
        <v>1</v>
      </c>
      <c r="R998">
        <v>1</v>
      </c>
      <c r="S998">
        <v>2</v>
      </c>
      <c r="T998">
        <v>0.1</v>
      </c>
      <c r="U998">
        <v>190</v>
      </c>
      <c r="V998">
        <v>0.4</v>
      </c>
      <c r="W998">
        <v>0.5</v>
      </c>
      <c r="X998">
        <v>5</v>
      </c>
      <c r="Y998">
        <v>15.8</v>
      </c>
    </row>
    <row r="999" spans="1:25" x14ac:dyDescent="0.25">
      <c r="A999" t="s">
        <v>3832</v>
      </c>
      <c r="B999" t="s">
        <v>3833</v>
      </c>
      <c r="C999" s="1" t="str">
        <f t="shared" si="153"/>
        <v>21:0398</v>
      </c>
      <c r="D999" s="1" t="str">
        <f t="shared" si="160"/>
        <v>21:0133</v>
      </c>
      <c r="E999" t="s">
        <v>3834</v>
      </c>
      <c r="F999" t="s">
        <v>3835</v>
      </c>
      <c r="H999">
        <v>48.837972299999997</v>
      </c>
      <c r="I999">
        <v>-84.318797900000007</v>
      </c>
      <c r="J999" s="1" t="str">
        <f t="shared" si="161"/>
        <v>NGR lake sediment grab sample</v>
      </c>
      <c r="K999" s="1" t="str">
        <f t="shared" si="162"/>
        <v>&lt;177 micron (NGR)</v>
      </c>
      <c r="L999">
        <v>10</v>
      </c>
      <c r="M999" t="s">
        <v>39</v>
      </c>
      <c r="N999">
        <v>187</v>
      </c>
      <c r="O999">
        <v>62</v>
      </c>
      <c r="P999">
        <v>14</v>
      </c>
      <c r="Q999">
        <v>3</v>
      </c>
      <c r="R999">
        <v>5</v>
      </c>
      <c r="S999">
        <v>5</v>
      </c>
      <c r="T999">
        <v>0.1</v>
      </c>
      <c r="U999">
        <v>260</v>
      </c>
      <c r="V999">
        <v>1.05</v>
      </c>
      <c r="W999">
        <v>0.5</v>
      </c>
      <c r="X999">
        <v>2</v>
      </c>
      <c r="Y999">
        <v>36.200000000000003</v>
      </c>
    </row>
    <row r="1000" spans="1:25" x14ac:dyDescent="0.25">
      <c r="A1000" t="s">
        <v>3836</v>
      </c>
      <c r="B1000" t="s">
        <v>3837</v>
      </c>
      <c r="C1000" s="1" t="str">
        <f t="shared" si="153"/>
        <v>21:0398</v>
      </c>
      <c r="D1000" s="1" t="str">
        <f t="shared" si="160"/>
        <v>21:0133</v>
      </c>
      <c r="E1000" t="s">
        <v>3838</v>
      </c>
      <c r="F1000" t="s">
        <v>3839</v>
      </c>
      <c r="H1000">
        <v>48.820556099999997</v>
      </c>
      <c r="I1000">
        <v>-84.3309134</v>
      </c>
      <c r="J1000" s="1" t="str">
        <f t="shared" si="161"/>
        <v>NGR lake sediment grab sample</v>
      </c>
      <c r="K1000" s="1" t="str">
        <f t="shared" si="162"/>
        <v>&lt;177 micron (NGR)</v>
      </c>
      <c r="L1000">
        <v>10</v>
      </c>
      <c r="M1000" t="s">
        <v>44</v>
      </c>
      <c r="N1000">
        <v>188</v>
      </c>
      <c r="O1000">
        <v>58</v>
      </c>
      <c r="P1000">
        <v>10</v>
      </c>
      <c r="Q1000">
        <v>4</v>
      </c>
      <c r="R1000">
        <v>7</v>
      </c>
      <c r="S1000">
        <v>3</v>
      </c>
      <c r="T1000">
        <v>0.1</v>
      </c>
      <c r="U1000">
        <v>70</v>
      </c>
      <c r="V1000">
        <v>0.75</v>
      </c>
      <c r="W1000">
        <v>0.5</v>
      </c>
      <c r="X1000">
        <v>1</v>
      </c>
      <c r="Y1000">
        <v>73.2</v>
      </c>
    </row>
    <row r="1001" spans="1:25" x14ac:dyDescent="0.25">
      <c r="A1001" t="s">
        <v>3840</v>
      </c>
      <c r="B1001" t="s">
        <v>3841</v>
      </c>
      <c r="C1001" s="1" t="str">
        <f t="shared" si="153"/>
        <v>21:0398</v>
      </c>
      <c r="D1001" s="1" t="str">
        <f t="shared" si="160"/>
        <v>21:0133</v>
      </c>
      <c r="E1001" t="s">
        <v>3842</v>
      </c>
      <c r="F1001" t="s">
        <v>3843</v>
      </c>
      <c r="H1001">
        <v>48.835073700000002</v>
      </c>
      <c r="I1001">
        <v>-84.3651397</v>
      </c>
      <c r="J1001" s="1" t="str">
        <f t="shared" si="161"/>
        <v>NGR lake sediment grab sample</v>
      </c>
      <c r="K1001" s="1" t="str">
        <f t="shared" si="162"/>
        <v>&lt;177 micron (NGR)</v>
      </c>
      <c r="L1001">
        <v>10</v>
      </c>
      <c r="M1001" t="s">
        <v>62</v>
      </c>
      <c r="N1001">
        <v>189</v>
      </c>
      <c r="O1001">
        <v>116</v>
      </c>
      <c r="P1001">
        <v>12</v>
      </c>
      <c r="Q1001">
        <v>8</v>
      </c>
      <c r="R1001">
        <v>8</v>
      </c>
      <c r="S1001">
        <v>5</v>
      </c>
      <c r="T1001">
        <v>0.1</v>
      </c>
      <c r="U1001">
        <v>350</v>
      </c>
      <c r="V1001">
        <v>0.9</v>
      </c>
      <c r="W1001">
        <v>1</v>
      </c>
      <c r="X1001">
        <v>1</v>
      </c>
      <c r="Y1001">
        <v>48.6</v>
      </c>
    </row>
    <row r="1002" spans="1:25" x14ac:dyDescent="0.25">
      <c r="A1002" t="s">
        <v>3844</v>
      </c>
      <c r="B1002" t="s">
        <v>3845</v>
      </c>
      <c r="C1002" s="1" t="str">
        <f t="shared" si="153"/>
        <v>21:0398</v>
      </c>
      <c r="D1002" s="1" t="str">
        <f t="shared" si="160"/>
        <v>21:0133</v>
      </c>
      <c r="E1002" t="s">
        <v>3846</v>
      </c>
      <c r="F1002" t="s">
        <v>3847</v>
      </c>
      <c r="H1002">
        <v>48.854704400000003</v>
      </c>
      <c r="I1002">
        <v>-84.346276000000003</v>
      </c>
      <c r="J1002" s="1" t="str">
        <f t="shared" si="161"/>
        <v>NGR lake sediment grab sample</v>
      </c>
      <c r="K1002" s="1" t="str">
        <f t="shared" si="162"/>
        <v>&lt;177 micron (NGR)</v>
      </c>
      <c r="L1002">
        <v>10</v>
      </c>
      <c r="M1002" t="s">
        <v>67</v>
      </c>
      <c r="N1002">
        <v>190</v>
      </c>
      <c r="O1002">
        <v>74</v>
      </c>
      <c r="P1002">
        <v>10</v>
      </c>
      <c r="Q1002">
        <v>5</v>
      </c>
      <c r="R1002">
        <v>6</v>
      </c>
      <c r="S1002">
        <v>4</v>
      </c>
      <c r="T1002">
        <v>0.1</v>
      </c>
      <c r="U1002">
        <v>100</v>
      </c>
      <c r="V1002">
        <v>2</v>
      </c>
      <c r="W1002">
        <v>0.5</v>
      </c>
      <c r="X1002">
        <v>1</v>
      </c>
      <c r="Y1002">
        <v>60.8</v>
      </c>
    </row>
    <row r="1003" spans="1:25" x14ac:dyDescent="0.25">
      <c r="A1003" t="s">
        <v>3848</v>
      </c>
      <c r="B1003" t="s">
        <v>3849</v>
      </c>
      <c r="C1003" s="1" t="str">
        <f t="shared" si="153"/>
        <v>21:0398</v>
      </c>
      <c r="D1003" s="1" t="str">
        <f t="shared" si="160"/>
        <v>21:0133</v>
      </c>
      <c r="E1003" t="s">
        <v>3850</v>
      </c>
      <c r="F1003" t="s">
        <v>3851</v>
      </c>
      <c r="H1003">
        <v>48.862851900000003</v>
      </c>
      <c r="I1003">
        <v>-84.368071700000002</v>
      </c>
      <c r="J1003" s="1" t="str">
        <f t="shared" si="161"/>
        <v>NGR lake sediment grab sample</v>
      </c>
      <c r="K1003" s="1" t="str">
        <f t="shared" si="162"/>
        <v>&lt;177 micron (NGR)</v>
      </c>
      <c r="L1003">
        <v>10</v>
      </c>
      <c r="M1003" t="s">
        <v>72</v>
      </c>
      <c r="N1003">
        <v>191</v>
      </c>
      <c r="O1003">
        <v>28</v>
      </c>
      <c r="P1003">
        <v>4</v>
      </c>
      <c r="Q1003">
        <v>1</v>
      </c>
      <c r="R1003">
        <v>1</v>
      </c>
      <c r="S1003">
        <v>1</v>
      </c>
      <c r="T1003">
        <v>0.1</v>
      </c>
      <c r="U1003">
        <v>165</v>
      </c>
      <c r="V1003">
        <v>0.45</v>
      </c>
      <c r="W1003">
        <v>0.5</v>
      </c>
      <c r="X1003">
        <v>4</v>
      </c>
      <c r="Y1003">
        <v>29</v>
      </c>
    </row>
    <row r="1004" spans="1:25" x14ac:dyDescent="0.25">
      <c r="A1004" t="s">
        <v>3852</v>
      </c>
      <c r="B1004" t="s">
        <v>3853</v>
      </c>
      <c r="C1004" s="1" t="str">
        <f t="shared" si="153"/>
        <v>21:0398</v>
      </c>
      <c r="D1004" s="1" t="str">
        <f t="shared" si="160"/>
        <v>21:0133</v>
      </c>
      <c r="E1004" t="s">
        <v>3854</v>
      </c>
      <c r="F1004" t="s">
        <v>3855</v>
      </c>
      <c r="H1004">
        <v>48.870949500000002</v>
      </c>
      <c r="I1004">
        <v>-84.390231600000007</v>
      </c>
      <c r="J1004" s="1" t="str">
        <f t="shared" si="161"/>
        <v>NGR lake sediment grab sample</v>
      </c>
      <c r="K1004" s="1" t="str">
        <f t="shared" si="162"/>
        <v>&lt;177 micron (NGR)</v>
      </c>
      <c r="L1004">
        <v>10</v>
      </c>
      <c r="M1004" t="s">
        <v>77</v>
      </c>
      <c r="N1004">
        <v>192</v>
      </c>
      <c r="O1004">
        <v>48</v>
      </c>
      <c r="P1004">
        <v>6</v>
      </c>
      <c r="Q1004">
        <v>4</v>
      </c>
      <c r="R1004">
        <v>4</v>
      </c>
      <c r="S1004">
        <v>4</v>
      </c>
      <c r="T1004">
        <v>0.1</v>
      </c>
      <c r="U1004">
        <v>320</v>
      </c>
      <c r="V1004">
        <v>1.35</v>
      </c>
      <c r="W1004">
        <v>1.5</v>
      </c>
      <c r="X1004">
        <v>1</v>
      </c>
      <c r="Y1004">
        <v>26.6</v>
      </c>
    </row>
    <row r="1005" spans="1:25" x14ac:dyDescent="0.25">
      <c r="A1005" t="s">
        <v>3856</v>
      </c>
      <c r="B1005" t="s">
        <v>3857</v>
      </c>
      <c r="C1005" s="1" t="str">
        <f t="shared" ref="C1005:C1068" si="163">HYPERLINK("http://geochem.nrcan.gc.ca/cdogs/content/bdl/bdl210398_e.htm", "21:0398")</f>
        <v>21:0398</v>
      </c>
      <c r="D1005" s="1" t="str">
        <f t="shared" si="160"/>
        <v>21:0133</v>
      </c>
      <c r="E1005" t="s">
        <v>3858</v>
      </c>
      <c r="F1005" t="s">
        <v>3859</v>
      </c>
      <c r="H1005">
        <v>48.849670099999997</v>
      </c>
      <c r="I1005">
        <v>-84.422147600000002</v>
      </c>
      <c r="J1005" s="1" t="str">
        <f t="shared" si="161"/>
        <v>NGR lake sediment grab sample</v>
      </c>
      <c r="K1005" s="1" t="str">
        <f t="shared" si="162"/>
        <v>&lt;177 micron (NGR)</v>
      </c>
      <c r="L1005">
        <v>10</v>
      </c>
      <c r="M1005" t="s">
        <v>82</v>
      </c>
      <c r="N1005">
        <v>193</v>
      </c>
      <c r="O1005">
        <v>24</v>
      </c>
      <c r="P1005">
        <v>4</v>
      </c>
      <c r="Q1005">
        <v>6</v>
      </c>
      <c r="R1005">
        <v>4</v>
      </c>
      <c r="S1005">
        <v>4</v>
      </c>
      <c r="T1005">
        <v>0.1</v>
      </c>
      <c r="U1005">
        <v>110</v>
      </c>
      <c r="V1005">
        <v>0.65</v>
      </c>
      <c r="W1005">
        <v>1</v>
      </c>
      <c r="X1005">
        <v>1</v>
      </c>
      <c r="Y1005">
        <v>4.8</v>
      </c>
    </row>
    <row r="1006" spans="1:25" x14ac:dyDescent="0.25">
      <c r="A1006" t="s">
        <v>3860</v>
      </c>
      <c r="B1006" t="s">
        <v>3861</v>
      </c>
      <c r="C1006" s="1" t="str">
        <f t="shared" si="163"/>
        <v>21:0398</v>
      </c>
      <c r="D1006" s="1" t="str">
        <f t="shared" si="160"/>
        <v>21:0133</v>
      </c>
      <c r="E1006" t="s">
        <v>3862</v>
      </c>
      <c r="F1006" t="s">
        <v>3863</v>
      </c>
      <c r="H1006">
        <v>48.871689400000001</v>
      </c>
      <c r="I1006">
        <v>-84.428748799999994</v>
      </c>
      <c r="J1006" s="1" t="str">
        <f t="shared" si="161"/>
        <v>NGR lake sediment grab sample</v>
      </c>
      <c r="K1006" s="1" t="str">
        <f t="shared" si="162"/>
        <v>&lt;177 micron (NGR)</v>
      </c>
      <c r="L1006">
        <v>10</v>
      </c>
      <c r="M1006" t="s">
        <v>87</v>
      </c>
      <c r="N1006">
        <v>194</v>
      </c>
      <c r="O1006">
        <v>36</v>
      </c>
      <c r="P1006">
        <v>8</v>
      </c>
      <c r="Q1006">
        <v>7</v>
      </c>
      <c r="R1006">
        <v>8</v>
      </c>
      <c r="S1006">
        <v>7</v>
      </c>
      <c r="T1006">
        <v>0.1</v>
      </c>
      <c r="U1006">
        <v>245</v>
      </c>
      <c r="V1006">
        <v>0.95</v>
      </c>
      <c r="W1006">
        <v>1</v>
      </c>
      <c r="X1006">
        <v>1</v>
      </c>
      <c r="Y1006">
        <v>6.4</v>
      </c>
    </row>
    <row r="1007" spans="1:25" x14ac:dyDescent="0.25">
      <c r="A1007" t="s">
        <v>3864</v>
      </c>
      <c r="B1007" t="s">
        <v>3865</v>
      </c>
      <c r="C1007" s="1" t="str">
        <f t="shared" si="163"/>
        <v>21:0398</v>
      </c>
      <c r="D1007" s="1" t="str">
        <f t="shared" si="160"/>
        <v>21:0133</v>
      </c>
      <c r="E1007" t="s">
        <v>3866</v>
      </c>
      <c r="F1007" t="s">
        <v>3867</v>
      </c>
      <c r="H1007">
        <v>48.886173399999997</v>
      </c>
      <c r="I1007">
        <v>-84.319330699999995</v>
      </c>
      <c r="J1007" s="1" t="str">
        <f t="shared" si="161"/>
        <v>NGR lake sediment grab sample</v>
      </c>
      <c r="K1007" s="1" t="str">
        <f t="shared" si="162"/>
        <v>&lt;177 micron (NGR)</v>
      </c>
      <c r="L1007">
        <v>10</v>
      </c>
      <c r="M1007" t="s">
        <v>92</v>
      </c>
      <c r="N1007">
        <v>195</v>
      </c>
      <c r="O1007">
        <v>74</v>
      </c>
      <c r="P1007">
        <v>36</v>
      </c>
      <c r="Q1007">
        <v>4</v>
      </c>
      <c r="R1007">
        <v>11</v>
      </c>
      <c r="S1007">
        <v>5</v>
      </c>
      <c r="T1007">
        <v>0.1</v>
      </c>
      <c r="U1007">
        <v>95</v>
      </c>
      <c r="V1007">
        <v>0.9</v>
      </c>
      <c r="W1007">
        <v>0.5</v>
      </c>
      <c r="X1007">
        <v>3</v>
      </c>
      <c r="Y1007">
        <v>71.8</v>
      </c>
    </row>
    <row r="1008" spans="1:25" x14ac:dyDescent="0.25">
      <c r="A1008" t="s">
        <v>3868</v>
      </c>
      <c r="B1008" t="s">
        <v>3869</v>
      </c>
      <c r="C1008" s="1" t="str">
        <f t="shared" si="163"/>
        <v>21:0398</v>
      </c>
      <c r="D1008" s="1" t="str">
        <f t="shared" si="160"/>
        <v>21:0133</v>
      </c>
      <c r="E1008" t="s">
        <v>3870</v>
      </c>
      <c r="F1008" t="s">
        <v>3871</v>
      </c>
      <c r="H1008">
        <v>48.893457300000001</v>
      </c>
      <c r="I1008">
        <v>-84.294913100000002</v>
      </c>
      <c r="J1008" s="1" t="str">
        <f t="shared" si="161"/>
        <v>NGR lake sediment grab sample</v>
      </c>
      <c r="K1008" s="1" t="str">
        <f t="shared" si="162"/>
        <v>&lt;177 micron (NGR)</v>
      </c>
      <c r="L1008">
        <v>10</v>
      </c>
      <c r="M1008" t="s">
        <v>97</v>
      </c>
      <c r="N1008">
        <v>196</v>
      </c>
      <c r="O1008">
        <v>82</v>
      </c>
      <c r="P1008">
        <v>16</v>
      </c>
      <c r="Q1008">
        <v>5</v>
      </c>
      <c r="R1008">
        <v>6</v>
      </c>
      <c r="S1008">
        <v>5</v>
      </c>
      <c r="T1008">
        <v>0.1</v>
      </c>
      <c r="U1008">
        <v>490</v>
      </c>
      <c r="V1008">
        <v>0.9</v>
      </c>
      <c r="W1008">
        <v>2</v>
      </c>
      <c r="X1008">
        <v>5</v>
      </c>
      <c r="Y1008">
        <v>52.4</v>
      </c>
    </row>
    <row r="1009" spans="1:25" x14ac:dyDescent="0.25">
      <c r="A1009" t="s">
        <v>3872</v>
      </c>
      <c r="B1009" t="s">
        <v>3873</v>
      </c>
      <c r="C1009" s="1" t="str">
        <f t="shared" si="163"/>
        <v>21:0398</v>
      </c>
      <c r="D1009" s="1" t="str">
        <f t="shared" si="160"/>
        <v>21:0133</v>
      </c>
      <c r="E1009" t="s">
        <v>3874</v>
      </c>
      <c r="F1009" t="s">
        <v>3875</v>
      </c>
      <c r="H1009">
        <v>48.911158700000001</v>
      </c>
      <c r="I1009">
        <v>-84.2912544</v>
      </c>
      <c r="J1009" s="1" t="str">
        <f t="shared" si="161"/>
        <v>NGR lake sediment grab sample</v>
      </c>
      <c r="K1009" s="1" t="str">
        <f t="shared" si="162"/>
        <v>&lt;177 micron (NGR)</v>
      </c>
      <c r="L1009">
        <v>10</v>
      </c>
      <c r="M1009" t="s">
        <v>107</v>
      </c>
      <c r="N1009">
        <v>197</v>
      </c>
      <c r="O1009">
        <v>42</v>
      </c>
      <c r="P1009">
        <v>6</v>
      </c>
      <c r="Q1009">
        <v>6</v>
      </c>
      <c r="R1009">
        <v>7</v>
      </c>
      <c r="S1009">
        <v>6</v>
      </c>
      <c r="T1009">
        <v>0.1</v>
      </c>
      <c r="U1009">
        <v>430</v>
      </c>
      <c r="V1009">
        <v>0.75</v>
      </c>
      <c r="W1009">
        <v>1</v>
      </c>
      <c r="X1009">
        <v>1</v>
      </c>
      <c r="Y1009">
        <v>7.4</v>
      </c>
    </row>
    <row r="1010" spans="1:25" x14ac:dyDescent="0.25">
      <c r="A1010" t="s">
        <v>3876</v>
      </c>
      <c r="B1010" t="s">
        <v>3877</v>
      </c>
      <c r="C1010" s="1" t="str">
        <f t="shared" si="163"/>
        <v>21:0398</v>
      </c>
      <c r="D1010" s="1" t="str">
        <f t="shared" si="160"/>
        <v>21:0133</v>
      </c>
      <c r="E1010" t="s">
        <v>3878</v>
      </c>
      <c r="F1010" t="s">
        <v>3879</v>
      </c>
      <c r="H1010">
        <v>48.919395399999999</v>
      </c>
      <c r="I1010">
        <v>-84.311422500000006</v>
      </c>
      <c r="J1010" s="1" t="str">
        <f t="shared" si="161"/>
        <v>NGR lake sediment grab sample</v>
      </c>
      <c r="K1010" s="1" t="str">
        <f t="shared" si="162"/>
        <v>&lt;177 micron (NGR)</v>
      </c>
      <c r="L1010">
        <v>10</v>
      </c>
      <c r="M1010" t="s">
        <v>112</v>
      </c>
      <c r="N1010">
        <v>198</v>
      </c>
      <c r="O1010">
        <v>24</v>
      </c>
      <c r="P1010">
        <v>2</v>
      </c>
      <c r="Q1010">
        <v>5</v>
      </c>
      <c r="R1010">
        <v>3</v>
      </c>
      <c r="S1010">
        <v>5</v>
      </c>
      <c r="T1010">
        <v>0.1</v>
      </c>
      <c r="U1010">
        <v>150</v>
      </c>
      <c r="V1010">
        <v>0.6</v>
      </c>
      <c r="W1010">
        <v>0.5</v>
      </c>
      <c r="X1010">
        <v>1</v>
      </c>
      <c r="Y1010">
        <v>5</v>
      </c>
    </row>
    <row r="1011" spans="1:25" x14ac:dyDescent="0.25">
      <c r="A1011" t="s">
        <v>3880</v>
      </c>
      <c r="B1011" t="s">
        <v>3881</v>
      </c>
      <c r="C1011" s="1" t="str">
        <f t="shared" si="163"/>
        <v>21:0398</v>
      </c>
      <c r="D1011" s="1" t="str">
        <f t="shared" si="160"/>
        <v>21:0133</v>
      </c>
      <c r="E1011" t="s">
        <v>3882</v>
      </c>
      <c r="F1011" t="s">
        <v>3883</v>
      </c>
      <c r="H1011">
        <v>48.947674999999997</v>
      </c>
      <c r="I1011">
        <v>-84.376313499999995</v>
      </c>
      <c r="J1011" s="1" t="str">
        <f t="shared" si="161"/>
        <v>NGR lake sediment grab sample</v>
      </c>
      <c r="K1011" s="1" t="str">
        <f t="shared" si="162"/>
        <v>&lt;177 micron (NGR)</v>
      </c>
      <c r="L1011">
        <v>10</v>
      </c>
      <c r="M1011" t="s">
        <v>117</v>
      </c>
      <c r="N1011">
        <v>199</v>
      </c>
      <c r="O1011">
        <v>88</v>
      </c>
      <c r="P1011">
        <v>16</v>
      </c>
      <c r="Q1011">
        <v>3</v>
      </c>
      <c r="R1011">
        <v>2</v>
      </c>
      <c r="S1011">
        <v>3</v>
      </c>
      <c r="T1011">
        <v>0.1</v>
      </c>
      <c r="U1011">
        <v>35</v>
      </c>
      <c r="V1011">
        <v>0.2</v>
      </c>
      <c r="W1011">
        <v>0.5</v>
      </c>
      <c r="X1011">
        <v>2</v>
      </c>
      <c r="Y1011">
        <v>81.400000000000006</v>
      </c>
    </row>
    <row r="1012" spans="1:25" x14ac:dyDescent="0.25">
      <c r="A1012" t="s">
        <v>3884</v>
      </c>
      <c r="B1012" t="s">
        <v>3885</v>
      </c>
      <c r="C1012" s="1" t="str">
        <f t="shared" si="163"/>
        <v>21:0398</v>
      </c>
      <c r="D1012" s="1" t="str">
        <f t="shared" si="160"/>
        <v>21:0133</v>
      </c>
      <c r="E1012" t="s">
        <v>3886</v>
      </c>
      <c r="F1012" t="s">
        <v>3887</v>
      </c>
      <c r="H1012">
        <v>48.986026500000001</v>
      </c>
      <c r="I1012">
        <v>-84.390866900000006</v>
      </c>
      <c r="J1012" s="1" t="str">
        <f t="shared" si="161"/>
        <v>NGR lake sediment grab sample</v>
      </c>
      <c r="K1012" s="1" t="str">
        <f t="shared" si="162"/>
        <v>&lt;177 micron (NGR)</v>
      </c>
      <c r="L1012">
        <v>10</v>
      </c>
      <c r="M1012" t="s">
        <v>122</v>
      </c>
      <c r="N1012">
        <v>200</v>
      </c>
      <c r="O1012">
        <v>58</v>
      </c>
      <c r="P1012">
        <v>22</v>
      </c>
      <c r="Q1012">
        <v>3</v>
      </c>
      <c r="R1012">
        <v>13</v>
      </c>
      <c r="S1012">
        <v>3</v>
      </c>
      <c r="T1012">
        <v>0.1</v>
      </c>
      <c r="U1012">
        <v>70</v>
      </c>
      <c r="V1012">
        <v>0.6</v>
      </c>
      <c r="W1012">
        <v>0.5</v>
      </c>
      <c r="X1012">
        <v>2</v>
      </c>
      <c r="Y1012">
        <v>64.8</v>
      </c>
    </row>
    <row r="1013" spans="1:25" x14ac:dyDescent="0.25">
      <c r="A1013" t="s">
        <v>3888</v>
      </c>
      <c r="B1013" t="s">
        <v>3889</v>
      </c>
      <c r="C1013" s="1" t="str">
        <f t="shared" si="163"/>
        <v>21:0398</v>
      </c>
      <c r="D1013" s="1" t="str">
        <f t="shared" si="160"/>
        <v>21:0133</v>
      </c>
      <c r="E1013" t="s">
        <v>3890</v>
      </c>
      <c r="F1013" t="s">
        <v>3891</v>
      </c>
      <c r="H1013">
        <v>48.169178299999999</v>
      </c>
      <c r="I1013">
        <v>-84.516418400000006</v>
      </c>
      <c r="J1013" s="1" t="str">
        <f t="shared" si="161"/>
        <v>NGR lake sediment grab sample</v>
      </c>
      <c r="K1013" s="1" t="str">
        <f t="shared" si="162"/>
        <v>&lt;177 micron (NGR)</v>
      </c>
      <c r="L1013">
        <v>11</v>
      </c>
      <c r="M1013" t="s">
        <v>29</v>
      </c>
      <c r="N1013">
        <v>201</v>
      </c>
      <c r="O1013">
        <v>136</v>
      </c>
      <c r="P1013">
        <v>40</v>
      </c>
      <c r="Q1013">
        <v>5</v>
      </c>
      <c r="R1013">
        <v>12</v>
      </c>
      <c r="S1013">
        <v>8</v>
      </c>
      <c r="T1013">
        <v>0.1</v>
      </c>
      <c r="U1013">
        <v>250</v>
      </c>
      <c r="V1013">
        <v>0.45</v>
      </c>
      <c r="W1013">
        <v>0.5</v>
      </c>
      <c r="X1013">
        <v>1</v>
      </c>
      <c r="Y1013">
        <v>60.6</v>
      </c>
    </row>
    <row r="1014" spans="1:25" x14ac:dyDescent="0.25">
      <c r="A1014" t="s">
        <v>3892</v>
      </c>
      <c r="B1014" t="s">
        <v>3893</v>
      </c>
      <c r="C1014" s="1" t="str">
        <f t="shared" si="163"/>
        <v>21:0398</v>
      </c>
      <c r="D1014" s="1" t="str">
        <f>HYPERLINK("http://geochem.nrcan.gc.ca/cdogs/content/svy/svy_e.htm", "")</f>
        <v/>
      </c>
      <c r="G1014" s="1" t="str">
        <f>HYPERLINK("http://geochem.nrcan.gc.ca/cdogs/content/cr_/cr_00034_e.htm", "34")</f>
        <v>34</v>
      </c>
      <c r="J1014" t="s">
        <v>100</v>
      </c>
      <c r="K1014" t="s">
        <v>101</v>
      </c>
      <c r="L1014">
        <v>11</v>
      </c>
      <c r="M1014" t="s">
        <v>102</v>
      </c>
      <c r="N1014">
        <v>202</v>
      </c>
      <c r="O1014">
        <v>98</v>
      </c>
      <c r="P1014">
        <v>48</v>
      </c>
      <c r="Q1014">
        <v>18</v>
      </c>
      <c r="R1014">
        <v>19</v>
      </c>
      <c r="S1014">
        <v>13</v>
      </c>
      <c r="T1014">
        <v>0.1</v>
      </c>
      <c r="U1014">
        <v>740</v>
      </c>
      <c r="V1014">
        <v>2.4</v>
      </c>
      <c r="W1014">
        <v>23</v>
      </c>
      <c r="X1014">
        <v>7</v>
      </c>
      <c r="Y1014">
        <v>16.399999999999999</v>
      </c>
    </row>
    <row r="1015" spans="1:25" x14ac:dyDescent="0.25">
      <c r="A1015" t="s">
        <v>3894</v>
      </c>
      <c r="B1015" t="s">
        <v>3895</v>
      </c>
      <c r="C1015" s="1" t="str">
        <f t="shared" si="163"/>
        <v>21:0398</v>
      </c>
      <c r="D1015" s="1" t="str">
        <f t="shared" ref="D1015:D1041" si="164">HYPERLINK("http://geochem.nrcan.gc.ca/cdogs/content/svy/svy210133_e.htm", "21:0133")</f>
        <v>21:0133</v>
      </c>
      <c r="E1015" t="s">
        <v>3896</v>
      </c>
      <c r="F1015" t="s">
        <v>3897</v>
      </c>
      <c r="H1015">
        <v>48.058471300000001</v>
      </c>
      <c r="I1015">
        <v>-84.577235999999999</v>
      </c>
      <c r="J1015" s="1" t="str">
        <f t="shared" ref="J1015:J1041" si="165">HYPERLINK("http://geochem.nrcan.gc.ca/cdogs/content/kwd/kwd020027_e.htm", "NGR lake sediment grab sample")</f>
        <v>NGR lake sediment grab sample</v>
      </c>
      <c r="K1015" s="1" t="str">
        <f t="shared" ref="K1015:K1041" si="166">HYPERLINK("http://geochem.nrcan.gc.ca/cdogs/content/kwd/kwd080006_e.htm", "&lt;177 micron (NGR)")</f>
        <v>&lt;177 micron (NGR)</v>
      </c>
      <c r="L1015">
        <v>11</v>
      </c>
      <c r="M1015" t="s">
        <v>34</v>
      </c>
      <c r="N1015">
        <v>203</v>
      </c>
      <c r="O1015">
        <v>36</v>
      </c>
      <c r="P1015">
        <v>8</v>
      </c>
      <c r="Q1015">
        <v>5</v>
      </c>
      <c r="R1015">
        <v>6</v>
      </c>
      <c r="S1015">
        <v>6</v>
      </c>
      <c r="T1015">
        <v>0.1</v>
      </c>
      <c r="U1015">
        <v>280</v>
      </c>
      <c r="V1015">
        <v>0.8</v>
      </c>
      <c r="W1015">
        <v>2</v>
      </c>
      <c r="X1015">
        <v>1</v>
      </c>
      <c r="Y1015">
        <v>5</v>
      </c>
    </row>
    <row r="1016" spans="1:25" x14ac:dyDescent="0.25">
      <c r="A1016" t="s">
        <v>3898</v>
      </c>
      <c r="B1016" t="s">
        <v>3899</v>
      </c>
      <c r="C1016" s="1" t="str">
        <f t="shared" si="163"/>
        <v>21:0398</v>
      </c>
      <c r="D1016" s="1" t="str">
        <f t="shared" si="164"/>
        <v>21:0133</v>
      </c>
      <c r="E1016" t="s">
        <v>3900</v>
      </c>
      <c r="F1016" t="s">
        <v>3901</v>
      </c>
      <c r="H1016">
        <v>48.075419500000002</v>
      </c>
      <c r="I1016">
        <v>-84.550326299999995</v>
      </c>
      <c r="J1016" s="1" t="str">
        <f t="shared" si="165"/>
        <v>NGR lake sediment grab sample</v>
      </c>
      <c r="K1016" s="1" t="str">
        <f t="shared" si="166"/>
        <v>&lt;177 micron (NGR)</v>
      </c>
      <c r="L1016">
        <v>11</v>
      </c>
      <c r="M1016" t="s">
        <v>39</v>
      </c>
      <c r="N1016">
        <v>204</v>
      </c>
      <c r="O1016">
        <v>58</v>
      </c>
      <c r="P1016">
        <v>22</v>
      </c>
      <c r="Q1016">
        <v>10</v>
      </c>
      <c r="R1016">
        <v>13</v>
      </c>
      <c r="S1016">
        <v>9</v>
      </c>
      <c r="T1016">
        <v>0.1</v>
      </c>
      <c r="U1016">
        <v>425</v>
      </c>
      <c r="V1016">
        <v>1.3</v>
      </c>
      <c r="W1016">
        <v>4</v>
      </c>
      <c r="X1016">
        <v>1</v>
      </c>
      <c r="Y1016">
        <v>8</v>
      </c>
    </row>
    <row r="1017" spans="1:25" x14ac:dyDescent="0.25">
      <c r="A1017" t="s">
        <v>3902</v>
      </c>
      <c r="B1017" t="s">
        <v>3903</v>
      </c>
      <c r="C1017" s="1" t="str">
        <f t="shared" si="163"/>
        <v>21:0398</v>
      </c>
      <c r="D1017" s="1" t="str">
        <f t="shared" si="164"/>
        <v>21:0133</v>
      </c>
      <c r="E1017" t="s">
        <v>3904</v>
      </c>
      <c r="F1017" t="s">
        <v>3905</v>
      </c>
      <c r="H1017">
        <v>48.085861199999997</v>
      </c>
      <c r="I1017">
        <v>-84.524087100000003</v>
      </c>
      <c r="J1017" s="1" t="str">
        <f t="shared" si="165"/>
        <v>NGR lake sediment grab sample</v>
      </c>
      <c r="K1017" s="1" t="str">
        <f t="shared" si="166"/>
        <v>&lt;177 micron (NGR)</v>
      </c>
      <c r="L1017">
        <v>11</v>
      </c>
      <c r="M1017" t="s">
        <v>44</v>
      </c>
      <c r="N1017">
        <v>205</v>
      </c>
      <c r="O1017">
        <v>116</v>
      </c>
      <c r="P1017">
        <v>48</v>
      </c>
      <c r="Q1017">
        <v>5</v>
      </c>
      <c r="R1017">
        <v>14</v>
      </c>
      <c r="S1017">
        <v>11</v>
      </c>
      <c r="T1017">
        <v>0.1</v>
      </c>
      <c r="U1017">
        <v>140</v>
      </c>
      <c r="V1017">
        <v>0.75</v>
      </c>
      <c r="W1017">
        <v>0.5</v>
      </c>
      <c r="X1017">
        <v>3</v>
      </c>
      <c r="Y1017">
        <v>44.8</v>
      </c>
    </row>
    <row r="1018" spans="1:25" x14ac:dyDescent="0.25">
      <c r="A1018" t="s">
        <v>3906</v>
      </c>
      <c r="B1018" t="s">
        <v>3907</v>
      </c>
      <c r="C1018" s="1" t="str">
        <f t="shared" si="163"/>
        <v>21:0398</v>
      </c>
      <c r="D1018" s="1" t="str">
        <f t="shared" si="164"/>
        <v>21:0133</v>
      </c>
      <c r="E1018" t="s">
        <v>3908</v>
      </c>
      <c r="F1018" t="s">
        <v>3909</v>
      </c>
      <c r="H1018">
        <v>48.119315499999999</v>
      </c>
      <c r="I1018">
        <v>-84.515330300000002</v>
      </c>
      <c r="J1018" s="1" t="str">
        <f t="shared" si="165"/>
        <v>NGR lake sediment grab sample</v>
      </c>
      <c r="K1018" s="1" t="str">
        <f t="shared" si="166"/>
        <v>&lt;177 micron (NGR)</v>
      </c>
      <c r="L1018">
        <v>11</v>
      </c>
      <c r="M1018" t="s">
        <v>62</v>
      </c>
      <c r="N1018">
        <v>206</v>
      </c>
      <c r="O1018">
        <v>120</v>
      </c>
      <c r="P1018">
        <v>58</v>
      </c>
      <c r="Q1018">
        <v>7</v>
      </c>
      <c r="R1018">
        <v>15</v>
      </c>
      <c r="S1018">
        <v>7</v>
      </c>
      <c r="T1018">
        <v>0.1</v>
      </c>
      <c r="U1018">
        <v>165</v>
      </c>
      <c r="V1018">
        <v>0.9</v>
      </c>
      <c r="W1018">
        <v>0.5</v>
      </c>
      <c r="X1018">
        <v>3</v>
      </c>
      <c r="Y1018">
        <v>60.8</v>
      </c>
    </row>
    <row r="1019" spans="1:25" x14ac:dyDescent="0.25">
      <c r="A1019" t="s">
        <v>3910</v>
      </c>
      <c r="B1019" t="s">
        <v>3911</v>
      </c>
      <c r="C1019" s="1" t="str">
        <f t="shared" si="163"/>
        <v>21:0398</v>
      </c>
      <c r="D1019" s="1" t="str">
        <f t="shared" si="164"/>
        <v>21:0133</v>
      </c>
      <c r="E1019" t="s">
        <v>3912</v>
      </c>
      <c r="F1019" t="s">
        <v>3913</v>
      </c>
      <c r="H1019">
        <v>48.135192000000004</v>
      </c>
      <c r="I1019">
        <v>-84.533476500000006</v>
      </c>
      <c r="J1019" s="1" t="str">
        <f t="shared" si="165"/>
        <v>NGR lake sediment grab sample</v>
      </c>
      <c r="K1019" s="1" t="str">
        <f t="shared" si="166"/>
        <v>&lt;177 micron (NGR)</v>
      </c>
      <c r="L1019">
        <v>11</v>
      </c>
      <c r="M1019" t="s">
        <v>67</v>
      </c>
      <c r="N1019">
        <v>207</v>
      </c>
      <c r="O1019">
        <v>215</v>
      </c>
      <c r="P1019">
        <v>50</v>
      </c>
      <c r="Q1019">
        <v>23</v>
      </c>
      <c r="R1019">
        <v>26</v>
      </c>
      <c r="S1019">
        <v>30</v>
      </c>
      <c r="T1019">
        <v>0.1</v>
      </c>
      <c r="U1019">
        <v>1100</v>
      </c>
      <c r="V1019">
        <v>2.4500000000000002</v>
      </c>
      <c r="W1019">
        <v>7</v>
      </c>
      <c r="X1019">
        <v>2</v>
      </c>
      <c r="Y1019">
        <v>40.200000000000003</v>
      </c>
    </row>
    <row r="1020" spans="1:25" x14ac:dyDescent="0.25">
      <c r="A1020" t="s">
        <v>3914</v>
      </c>
      <c r="B1020" t="s">
        <v>3915</v>
      </c>
      <c r="C1020" s="1" t="str">
        <f t="shared" si="163"/>
        <v>21:0398</v>
      </c>
      <c r="D1020" s="1" t="str">
        <f t="shared" si="164"/>
        <v>21:0133</v>
      </c>
      <c r="E1020" t="s">
        <v>3916</v>
      </c>
      <c r="F1020" t="s">
        <v>3917</v>
      </c>
      <c r="H1020">
        <v>48.161864000000001</v>
      </c>
      <c r="I1020">
        <v>-84.516462399999995</v>
      </c>
      <c r="J1020" s="1" t="str">
        <f t="shared" si="165"/>
        <v>NGR lake sediment grab sample</v>
      </c>
      <c r="K1020" s="1" t="str">
        <f t="shared" si="166"/>
        <v>&lt;177 micron (NGR)</v>
      </c>
      <c r="L1020">
        <v>11</v>
      </c>
      <c r="M1020" t="s">
        <v>49</v>
      </c>
      <c r="N1020">
        <v>208</v>
      </c>
      <c r="O1020">
        <v>146</v>
      </c>
      <c r="P1020">
        <v>50</v>
      </c>
      <c r="Q1020">
        <v>7</v>
      </c>
      <c r="R1020">
        <v>15</v>
      </c>
      <c r="S1020">
        <v>9</v>
      </c>
      <c r="T1020">
        <v>0.1</v>
      </c>
      <c r="U1020">
        <v>700</v>
      </c>
      <c r="V1020">
        <v>1.2</v>
      </c>
      <c r="W1020">
        <v>0.5</v>
      </c>
      <c r="X1020">
        <v>5</v>
      </c>
      <c r="Y1020">
        <v>56.4</v>
      </c>
    </row>
    <row r="1021" spans="1:25" x14ac:dyDescent="0.25">
      <c r="A1021" t="s">
        <v>3918</v>
      </c>
      <c r="B1021" t="s">
        <v>3919</v>
      </c>
      <c r="C1021" s="1" t="str">
        <f t="shared" si="163"/>
        <v>21:0398</v>
      </c>
      <c r="D1021" s="1" t="str">
        <f t="shared" si="164"/>
        <v>21:0133</v>
      </c>
      <c r="E1021" t="s">
        <v>3890</v>
      </c>
      <c r="F1021" t="s">
        <v>3920</v>
      </c>
      <c r="H1021">
        <v>48.169178299999999</v>
      </c>
      <c r="I1021">
        <v>-84.516418400000006</v>
      </c>
      <c r="J1021" s="1" t="str">
        <f t="shared" si="165"/>
        <v>NGR lake sediment grab sample</v>
      </c>
      <c r="K1021" s="1" t="str">
        <f t="shared" si="166"/>
        <v>&lt;177 micron (NGR)</v>
      </c>
      <c r="L1021">
        <v>11</v>
      </c>
      <c r="M1021" t="s">
        <v>57</v>
      </c>
      <c r="N1021">
        <v>209</v>
      </c>
      <c r="O1021">
        <v>130</v>
      </c>
      <c r="P1021">
        <v>40</v>
      </c>
      <c r="Q1021">
        <v>6</v>
      </c>
      <c r="R1021">
        <v>12</v>
      </c>
      <c r="S1021">
        <v>8</v>
      </c>
      <c r="T1021">
        <v>0.1</v>
      </c>
      <c r="U1021">
        <v>245</v>
      </c>
      <c r="V1021">
        <v>0.45</v>
      </c>
      <c r="W1021">
        <v>0.5</v>
      </c>
      <c r="X1021">
        <v>1</v>
      </c>
      <c r="Y1021">
        <v>62.2</v>
      </c>
    </row>
    <row r="1022" spans="1:25" x14ac:dyDescent="0.25">
      <c r="A1022" t="s">
        <v>3921</v>
      </c>
      <c r="B1022" t="s">
        <v>3922</v>
      </c>
      <c r="C1022" s="1" t="str">
        <f t="shared" si="163"/>
        <v>21:0398</v>
      </c>
      <c r="D1022" s="1" t="str">
        <f t="shared" si="164"/>
        <v>21:0133</v>
      </c>
      <c r="E1022" t="s">
        <v>3890</v>
      </c>
      <c r="F1022" t="s">
        <v>3923</v>
      </c>
      <c r="H1022">
        <v>48.169178299999999</v>
      </c>
      <c r="I1022">
        <v>-84.516418400000006</v>
      </c>
      <c r="J1022" s="1" t="str">
        <f t="shared" si="165"/>
        <v>NGR lake sediment grab sample</v>
      </c>
      <c r="K1022" s="1" t="str">
        <f t="shared" si="166"/>
        <v>&lt;177 micron (NGR)</v>
      </c>
      <c r="L1022">
        <v>11</v>
      </c>
      <c r="M1022" t="s">
        <v>53</v>
      </c>
      <c r="N1022">
        <v>210</v>
      </c>
      <c r="O1022">
        <v>130</v>
      </c>
      <c r="P1022">
        <v>40</v>
      </c>
      <c r="Q1022">
        <v>5</v>
      </c>
      <c r="R1022">
        <v>13</v>
      </c>
      <c r="S1022">
        <v>8</v>
      </c>
      <c r="T1022">
        <v>0.1</v>
      </c>
      <c r="U1022">
        <v>240</v>
      </c>
      <c r="V1022">
        <v>0.45</v>
      </c>
      <c r="W1022">
        <v>0.5</v>
      </c>
      <c r="X1022">
        <v>1</v>
      </c>
      <c r="Y1022">
        <v>60.4</v>
      </c>
    </row>
    <row r="1023" spans="1:25" x14ac:dyDescent="0.25">
      <c r="A1023" t="s">
        <v>3924</v>
      </c>
      <c r="B1023" t="s">
        <v>3925</v>
      </c>
      <c r="C1023" s="1" t="str">
        <f t="shared" si="163"/>
        <v>21:0398</v>
      </c>
      <c r="D1023" s="1" t="str">
        <f t="shared" si="164"/>
        <v>21:0133</v>
      </c>
      <c r="E1023" t="s">
        <v>3926</v>
      </c>
      <c r="F1023" t="s">
        <v>3927</v>
      </c>
      <c r="H1023">
        <v>48.204817400000003</v>
      </c>
      <c r="I1023">
        <v>-84.498933300000004</v>
      </c>
      <c r="J1023" s="1" t="str">
        <f t="shared" si="165"/>
        <v>NGR lake sediment grab sample</v>
      </c>
      <c r="K1023" s="1" t="str">
        <f t="shared" si="166"/>
        <v>&lt;177 micron (NGR)</v>
      </c>
      <c r="L1023">
        <v>11</v>
      </c>
      <c r="M1023" t="s">
        <v>72</v>
      </c>
      <c r="N1023">
        <v>211</v>
      </c>
      <c r="O1023">
        <v>126</v>
      </c>
      <c r="P1023">
        <v>74</v>
      </c>
      <c r="Q1023">
        <v>8</v>
      </c>
      <c r="R1023">
        <v>16</v>
      </c>
      <c r="S1023">
        <v>10</v>
      </c>
      <c r="T1023">
        <v>0.1</v>
      </c>
      <c r="U1023">
        <v>430</v>
      </c>
      <c r="V1023">
        <v>1.25</v>
      </c>
      <c r="W1023">
        <v>2</v>
      </c>
      <c r="X1023">
        <v>1</v>
      </c>
      <c r="Y1023">
        <v>52.6</v>
      </c>
    </row>
    <row r="1024" spans="1:25" x14ac:dyDescent="0.25">
      <c r="A1024" t="s">
        <v>3928</v>
      </c>
      <c r="B1024" t="s">
        <v>3929</v>
      </c>
      <c r="C1024" s="1" t="str">
        <f t="shared" si="163"/>
        <v>21:0398</v>
      </c>
      <c r="D1024" s="1" t="str">
        <f t="shared" si="164"/>
        <v>21:0133</v>
      </c>
      <c r="E1024" t="s">
        <v>3930</v>
      </c>
      <c r="F1024" t="s">
        <v>3931</v>
      </c>
      <c r="H1024">
        <v>48.216275600000003</v>
      </c>
      <c r="I1024">
        <v>-84.4908626</v>
      </c>
      <c r="J1024" s="1" t="str">
        <f t="shared" si="165"/>
        <v>NGR lake sediment grab sample</v>
      </c>
      <c r="K1024" s="1" t="str">
        <f t="shared" si="166"/>
        <v>&lt;177 micron (NGR)</v>
      </c>
      <c r="L1024">
        <v>11</v>
      </c>
      <c r="M1024" t="s">
        <v>77</v>
      </c>
      <c r="N1024">
        <v>212</v>
      </c>
      <c r="O1024">
        <v>140</v>
      </c>
      <c r="P1024">
        <v>42</v>
      </c>
      <c r="Q1024">
        <v>5</v>
      </c>
      <c r="R1024">
        <v>9</v>
      </c>
      <c r="S1024">
        <v>8</v>
      </c>
      <c r="T1024">
        <v>0.1</v>
      </c>
      <c r="U1024">
        <v>580</v>
      </c>
      <c r="V1024">
        <v>1.1000000000000001</v>
      </c>
      <c r="W1024">
        <v>0.5</v>
      </c>
      <c r="X1024">
        <v>1</v>
      </c>
      <c r="Y1024">
        <v>56.4</v>
      </c>
    </row>
    <row r="1025" spans="1:25" x14ac:dyDescent="0.25">
      <c r="A1025" t="s">
        <v>3932</v>
      </c>
      <c r="B1025" t="s">
        <v>3933</v>
      </c>
      <c r="C1025" s="1" t="str">
        <f t="shared" si="163"/>
        <v>21:0398</v>
      </c>
      <c r="D1025" s="1" t="str">
        <f t="shared" si="164"/>
        <v>21:0133</v>
      </c>
      <c r="E1025" t="s">
        <v>3934</v>
      </c>
      <c r="F1025" t="s">
        <v>3935</v>
      </c>
      <c r="H1025">
        <v>48.2325467</v>
      </c>
      <c r="I1025">
        <v>-84.465583199999998</v>
      </c>
      <c r="J1025" s="1" t="str">
        <f t="shared" si="165"/>
        <v>NGR lake sediment grab sample</v>
      </c>
      <c r="K1025" s="1" t="str">
        <f t="shared" si="166"/>
        <v>&lt;177 micron (NGR)</v>
      </c>
      <c r="L1025">
        <v>11</v>
      </c>
      <c r="M1025" t="s">
        <v>82</v>
      </c>
      <c r="N1025">
        <v>213</v>
      </c>
      <c r="O1025">
        <v>106</v>
      </c>
      <c r="P1025">
        <v>66</v>
      </c>
      <c r="Q1025">
        <v>10</v>
      </c>
      <c r="R1025">
        <v>30</v>
      </c>
      <c r="S1025">
        <v>9</v>
      </c>
      <c r="T1025">
        <v>0.2</v>
      </c>
      <c r="U1025">
        <v>325</v>
      </c>
      <c r="V1025">
        <v>2.5</v>
      </c>
      <c r="W1025">
        <v>12</v>
      </c>
      <c r="X1025">
        <v>3</v>
      </c>
      <c r="Y1025">
        <v>10</v>
      </c>
    </row>
    <row r="1026" spans="1:25" x14ac:dyDescent="0.25">
      <c r="A1026" t="s">
        <v>3936</v>
      </c>
      <c r="B1026" t="s">
        <v>3937</v>
      </c>
      <c r="C1026" s="1" t="str">
        <f t="shared" si="163"/>
        <v>21:0398</v>
      </c>
      <c r="D1026" s="1" t="str">
        <f t="shared" si="164"/>
        <v>21:0133</v>
      </c>
      <c r="E1026" t="s">
        <v>3938</v>
      </c>
      <c r="F1026" t="s">
        <v>3939</v>
      </c>
      <c r="H1026">
        <v>48.235898599999999</v>
      </c>
      <c r="I1026">
        <v>-84.522738000000004</v>
      </c>
      <c r="J1026" s="1" t="str">
        <f t="shared" si="165"/>
        <v>NGR lake sediment grab sample</v>
      </c>
      <c r="K1026" s="1" t="str">
        <f t="shared" si="166"/>
        <v>&lt;177 micron (NGR)</v>
      </c>
      <c r="L1026">
        <v>11</v>
      </c>
      <c r="M1026" t="s">
        <v>87</v>
      </c>
      <c r="N1026">
        <v>214</v>
      </c>
      <c r="O1026">
        <v>124</v>
      </c>
      <c r="P1026">
        <v>44</v>
      </c>
      <c r="Q1026">
        <v>8</v>
      </c>
      <c r="R1026">
        <v>12</v>
      </c>
      <c r="S1026">
        <v>7</v>
      </c>
      <c r="T1026">
        <v>0.1</v>
      </c>
      <c r="U1026">
        <v>80</v>
      </c>
      <c r="V1026">
        <v>1.05</v>
      </c>
      <c r="W1026">
        <v>0.5</v>
      </c>
      <c r="X1026">
        <v>2</v>
      </c>
      <c r="Y1026">
        <v>57.2</v>
      </c>
    </row>
    <row r="1027" spans="1:25" x14ac:dyDescent="0.25">
      <c r="A1027" t="s">
        <v>3940</v>
      </c>
      <c r="B1027" t="s">
        <v>3941</v>
      </c>
      <c r="C1027" s="1" t="str">
        <f t="shared" si="163"/>
        <v>21:0398</v>
      </c>
      <c r="D1027" s="1" t="str">
        <f t="shared" si="164"/>
        <v>21:0133</v>
      </c>
      <c r="E1027" t="s">
        <v>3942</v>
      </c>
      <c r="F1027" t="s">
        <v>3943</v>
      </c>
      <c r="H1027">
        <v>48.261849499999997</v>
      </c>
      <c r="I1027">
        <v>-84.504087499999997</v>
      </c>
      <c r="J1027" s="1" t="str">
        <f t="shared" si="165"/>
        <v>NGR lake sediment grab sample</v>
      </c>
      <c r="K1027" s="1" t="str">
        <f t="shared" si="166"/>
        <v>&lt;177 micron (NGR)</v>
      </c>
      <c r="L1027">
        <v>11</v>
      </c>
      <c r="M1027" t="s">
        <v>92</v>
      </c>
      <c r="N1027">
        <v>215</v>
      </c>
      <c r="O1027">
        <v>200</v>
      </c>
      <c r="P1027">
        <v>56</v>
      </c>
      <c r="Q1027">
        <v>4</v>
      </c>
      <c r="R1027">
        <v>19</v>
      </c>
      <c r="S1027">
        <v>18</v>
      </c>
      <c r="T1027">
        <v>0.1</v>
      </c>
      <c r="U1027">
        <v>910</v>
      </c>
      <c r="V1027">
        <v>9.85</v>
      </c>
      <c r="W1027">
        <v>0.5</v>
      </c>
      <c r="X1027">
        <v>1</v>
      </c>
      <c r="Y1027">
        <v>50.4</v>
      </c>
    </row>
    <row r="1028" spans="1:25" x14ac:dyDescent="0.25">
      <c r="A1028" t="s">
        <v>3944</v>
      </c>
      <c r="B1028" t="s">
        <v>3945</v>
      </c>
      <c r="C1028" s="1" t="str">
        <f t="shared" si="163"/>
        <v>21:0398</v>
      </c>
      <c r="D1028" s="1" t="str">
        <f t="shared" si="164"/>
        <v>21:0133</v>
      </c>
      <c r="E1028" t="s">
        <v>3946</v>
      </c>
      <c r="F1028" t="s">
        <v>3947</v>
      </c>
      <c r="H1028">
        <v>48.288058999999997</v>
      </c>
      <c r="I1028">
        <v>-84.521091299999995</v>
      </c>
      <c r="J1028" s="1" t="str">
        <f t="shared" si="165"/>
        <v>NGR lake sediment grab sample</v>
      </c>
      <c r="K1028" s="1" t="str">
        <f t="shared" si="166"/>
        <v>&lt;177 micron (NGR)</v>
      </c>
      <c r="L1028">
        <v>11</v>
      </c>
      <c r="M1028" t="s">
        <v>97</v>
      </c>
      <c r="N1028">
        <v>216</v>
      </c>
      <c r="O1028">
        <v>102</v>
      </c>
      <c r="P1028">
        <v>58</v>
      </c>
      <c r="Q1028">
        <v>5</v>
      </c>
      <c r="R1028">
        <v>8</v>
      </c>
      <c r="S1028">
        <v>7</v>
      </c>
      <c r="T1028">
        <v>0.1</v>
      </c>
      <c r="U1028">
        <v>770</v>
      </c>
      <c r="V1028">
        <v>0.95</v>
      </c>
      <c r="W1028">
        <v>0.5</v>
      </c>
      <c r="X1028">
        <v>2</v>
      </c>
      <c r="Y1028">
        <v>40.799999999999997</v>
      </c>
    </row>
    <row r="1029" spans="1:25" x14ac:dyDescent="0.25">
      <c r="A1029" t="s">
        <v>3948</v>
      </c>
      <c r="B1029" t="s">
        <v>3949</v>
      </c>
      <c r="C1029" s="1" t="str">
        <f t="shared" si="163"/>
        <v>21:0398</v>
      </c>
      <c r="D1029" s="1" t="str">
        <f t="shared" si="164"/>
        <v>21:0133</v>
      </c>
      <c r="E1029" t="s">
        <v>3950</v>
      </c>
      <c r="F1029" t="s">
        <v>3951</v>
      </c>
      <c r="H1029">
        <v>48.320362500000002</v>
      </c>
      <c r="I1029">
        <v>-84.5120115</v>
      </c>
      <c r="J1029" s="1" t="str">
        <f t="shared" si="165"/>
        <v>NGR lake sediment grab sample</v>
      </c>
      <c r="K1029" s="1" t="str">
        <f t="shared" si="166"/>
        <v>&lt;177 micron (NGR)</v>
      </c>
      <c r="L1029">
        <v>11</v>
      </c>
      <c r="M1029" t="s">
        <v>107</v>
      </c>
      <c r="N1029">
        <v>217</v>
      </c>
      <c r="O1029">
        <v>124</v>
      </c>
      <c r="P1029">
        <v>32</v>
      </c>
      <c r="Q1029">
        <v>3</v>
      </c>
      <c r="R1029">
        <v>4</v>
      </c>
      <c r="S1029">
        <v>4</v>
      </c>
      <c r="T1029">
        <v>0.1</v>
      </c>
      <c r="U1029">
        <v>65</v>
      </c>
      <c r="V1029">
        <v>0.3</v>
      </c>
      <c r="W1029">
        <v>0.5</v>
      </c>
      <c r="X1029">
        <v>1</v>
      </c>
      <c r="Y1029">
        <v>72.599999999999994</v>
      </c>
    </row>
    <row r="1030" spans="1:25" x14ac:dyDescent="0.25">
      <c r="A1030" t="s">
        <v>3952</v>
      </c>
      <c r="B1030" t="s">
        <v>3953</v>
      </c>
      <c r="C1030" s="1" t="str">
        <f t="shared" si="163"/>
        <v>21:0398</v>
      </c>
      <c r="D1030" s="1" t="str">
        <f t="shared" si="164"/>
        <v>21:0133</v>
      </c>
      <c r="E1030" t="s">
        <v>3954</v>
      </c>
      <c r="F1030" t="s">
        <v>3955</v>
      </c>
      <c r="H1030">
        <v>48.339131399999999</v>
      </c>
      <c r="I1030">
        <v>-84.454875999999999</v>
      </c>
      <c r="J1030" s="1" t="str">
        <f t="shared" si="165"/>
        <v>NGR lake sediment grab sample</v>
      </c>
      <c r="K1030" s="1" t="str">
        <f t="shared" si="166"/>
        <v>&lt;177 micron (NGR)</v>
      </c>
      <c r="L1030">
        <v>11</v>
      </c>
      <c r="M1030" t="s">
        <v>112</v>
      </c>
      <c r="N1030">
        <v>218</v>
      </c>
      <c r="O1030">
        <v>112</v>
      </c>
      <c r="P1030">
        <v>32</v>
      </c>
      <c r="Q1030">
        <v>5</v>
      </c>
      <c r="R1030">
        <v>13</v>
      </c>
      <c r="S1030">
        <v>5</v>
      </c>
      <c r="T1030">
        <v>0.1</v>
      </c>
      <c r="U1030">
        <v>40</v>
      </c>
      <c r="V1030">
        <v>0.3</v>
      </c>
      <c r="W1030">
        <v>0.5</v>
      </c>
      <c r="X1030">
        <v>1</v>
      </c>
      <c r="Y1030">
        <v>51</v>
      </c>
    </row>
    <row r="1031" spans="1:25" x14ac:dyDescent="0.25">
      <c r="A1031" t="s">
        <v>3956</v>
      </c>
      <c r="B1031" t="s">
        <v>3957</v>
      </c>
      <c r="C1031" s="1" t="str">
        <f t="shared" si="163"/>
        <v>21:0398</v>
      </c>
      <c r="D1031" s="1" t="str">
        <f t="shared" si="164"/>
        <v>21:0133</v>
      </c>
      <c r="E1031" t="s">
        <v>3958</v>
      </c>
      <c r="F1031" t="s">
        <v>3959</v>
      </c>
      <c r="H1031">
        <v>48.3664615</v>
      </c>
      <c r="I1031">
        <v>-84.467286400000006</v>
      </c>
      <c r="J1031" s="1" t="str">
        <f t="shared" si="165"/>
        <v>NGR lake sediment grab sample</v>
      </c>
      <c r="K1031" s="1" t="str">
        <f t="shared" si="166"/>
        <v>&lt;177 micron (NGR)</v>
      </c>
      <c r="L1031">
        <v>11</v>
      </c>
      <c r="M1031" t="s">
        <v>117</v>
      </c>
      <c r="N1031">
        <v>219</v>
      </c>
      <c r="O1031">
        <v>96</v>
      </c>
      <c r="P1031">
        <v>42</v>
      </c>
      <c r="Q1031">
        <v>8</v>
      </c>
      <c r="R1031">
        <v>9</v>
      </c>
      <c r="S1031">
        <v>9</v>
      </c>
      <c r="T1031">
        <v>0.1</v>
      </c>
      <c r="U1031">
        <v>190</v>
      </c>
      <c r="V1031">
        <v>0.95</v>
      </c>
      <c r="W1031">
        <v>0.5</v>
      </c>
      <c r="X1031">
        <v>1</v>
      </c>
      <c r="Y1031">
        <v>49.8</v>
      </c>
    </row>
    <row r="1032" spans="1:25" x14ac:dyDescent="0.25">
      <c r="A1032" t="s">
        <v>3960</v>
      </c>
      <c r="B1032" t="s">
        <v>3961</v>
      </c>
      <c r="C1032" s="1" t="str">
        <f t="shared" si="163"/>
        <v>21:0398</v>
      </c>
      <c r="D1032" s="1" t="str">
        <f t="shared" si="164"/>
        <v>21:0133</v>
      </c>
      <c r="E1032" t="s">
        <v>3962</v>
      </c>
      <c r="F1032" t="s">
        <v>3963</v>
      </c>
      <c r="H1032">
        <v>48.394341900000001</v>
      </c>
      <c r="I1032">
        <v>-84.475318599999994</v>
      </c>
      <c r="J1032" s="1" t="str">
        <f t="shared" si="165"/>
        <v>NGR lake sediment grab sample</v>
      </c>
      <c r="K1032" s="1" t="str">
        <f t="shared" si="166"/>
        <v>&lt;177 micron (NGR)</v>
      </c>
      <c r="L1032">
        <v>11</v>
      </c>
      <c r="M1032" t="s">
        <v>122</v>
      </c>
      <c r="N1032">
        <v>220</v>
      </c>
      <c r="O1032">
        <v>92</v>
      </c>
      <c r="P1032">
        <v>48</v>
      </c>
      <c r="Q1032">
        <v>6</v>
      </c>
      <c r="R1032">
        <v>15</v>
      </c>
      <c r="S1032">
        <v>10</v>
      </c>
      <c r="T1032">
        <v>0.1</v>
      </c>
      <c r="U1032">
        <v>255</v>
      </c>
      <c r="V1032">
        <v>0.95</v>
      </c>
      <c r="W1032">
        <v>0.5</v>
      </c>
      <c r="X1032">
        <v>1</v>
      </c>
      <c r="Y1032">
        <v>40.799999999999997</v>
      </c>
    </row>
    <row r="1033" spans="1:25" x14ac:dyDescent="0.25">
      <c r="A1033" t="s">
        <v>3964</v>
      </c>
      <c r="B1033" t="s">
        <v>3965</v>
      </c>
      <c r="C1033" s="1" t="str">
        <f t="shared" si="163"/>
        <v>21:0398</v>
      </c>
      <c r="D1033" s="1" t="str">
        <f t="shared" si="164"/>
        <v>21:0133</v>
      </c>
      <c r="E1033" t="s">
        <v>3966</v>
      </c>
      <c r="F1033" t="s">
        <v>3967</v>
      </c>
      <c r="H1033">
        <v>48.459488299999997</v>
      </c>
      <c r="I1033">
        <v>-84.496085199999996</v>
      </c>
      <c r="J1033" s="1" t="str">
        <f t="shared" si="165"/>
        <v>NGR lake sediment grab sample</v>
      </c>
      <c r="K1033" s="1" t="str">
        <f t="shared" si="166"/>
        <v>&lt;177 micron (NGR)</v>
      </c>
      <c r="L1033">
        <v>12</v>
      </c>
      <c r="M1033" t="s">
        <v>29</v>
      </c>
      <c r="N1033">
        <v>221</v>
      </c>
      <c r="O1033">
        <v>104</v>
      </c>
      <c r="P1033">
        <v>36</v>
      </c>
      <c r="Q1033">
        <v>7</v>
      </c>
      <c r="R1033">
        <v>13</v>
      </c>
      <c r="S1033">
        <v>9</v>
      </c>
      <c r="T1033">
        <v>0.1</v>
      </c>
      <c r="U1033">
        <v>160</v>
      </c>
      <c r="V1033">
        <v>1.1000000000000001</v>
      </c>
      <c r="W1033">
        <v>0.5</v>
      </c>
      <c r="X1033">
        <v>1</v>
      </c>
      <c r="Y1033">
        <v>38.200000000000003</v>
      </c>
    </row>
    <row r="1034" spans="1:25" x14ac:dyDescent="0.25">
      <c r="A1034" t="s">
        <v>3968</v>
      </c>
      <c r="B1034" t="s">
        <v>3969</v>
      </c>
      <c r="C1034" s="1" t="str">
        <f t="shared" si="163"/>
        <v>21:0398</v>
      </c>
      <c r="D1034" s="1" t="str">
        <f t="shared" si="164"/>
        <v>21:0133</v>
      </c>
      <c r="E1034" t="s">
        <v>3970</v>
      </c>
      <c r="F1034" t="s">
        <v>3971</v>
      </c>
      <c r="H1034">
        <v>48.4011146</v>
      </c>
      <c r="I1034">
        <v>-84.494953699999996</v>
      </c>
      <c r="J1034" s="1" t="str">
        <f t="shared" si="165"/>
        <v>NGR lake sediment grab sample</v>
      </c>
      <c r="K1034" s="1" t="str">
        <f t="shared" si="166"/>
        <v>&lt;177 micron (NGR)</v>
      </c>
      <c r="L1034">
        <v>12</v>
      </c>
      <c r="M1034" t="s">
        <v>34</v>
      </c>
      <c r="N1034">
        <v>222</v>
      </c>
      <c r="O1034">
        <v>74</v>
      </c>
      <c r="P1034">
        <v>108</v>
      </c>
      <c r="Q1034">
        <v>5</v>
      </c>
      <c r="R1034">
        <v>20</v>
      </c>
      <c r="S1034">
        <v>7</v>
      </c>
      <c r="T1034">
        <v>0.1</v>
      </c>
      <c r="U1034">
        <v>255</v>
      </c>
      <c r="V1034">
        <v>0.9</v>
      </c>
      <c r="W1034">
        <v>0.5</v>
      </c>
      <c r="X1034">
        <v>4</v>
      </c>
      <c r="Y1034">
        <v>21.6</v>
      </c>
    </row>
    <row r="1035" spans="1:25" x14ac:dyDescent="0.25">
      <c r="A1035" t="s">
        <v>3972</v>
      </c>
      <c r="B1035" t="s">
        <v>3973</v>
      </c>
      <c r="C1035" s="1" t="str">
        <f t="shared" si="163"/>
        <v>21:0398</v>
      </c>
      <c r="D1035" s="1" t="str">
        <f t="shared" si="164"/>
        <v>21:0133</v>
      </c>
      <c r="E1035" t="s">
        <v>3974</v>
      </c>
      <c r="F1035" t="s">
        <v>3975</v>
      </c>
      <c r="H1035">
        <v>48.423431000000001</v>
      </c>
      <c r="I1035">
        <v>-84.474904800000004</v>
      </c>
      <c r="J1035" s="1" t="str">
        <f t="shared" si="165"/>
        <v>NGR lake sediment grab sample</v>
      </c>
      <c r="K1035" s="1" t="str">
        <f t="shared" si="166"/>
        <v>&lt;177 micron (NGR)</v>
      </c>
      <c r="L1035">
        <v>12</v>
      </c>
      <c r="M1035" t="s">
        <v>39</v>
      </c>
      <c r="N1035">
        <v>223</v>
      </c>
      <c r="O1035">
        <v>126</v>
      </c>
      <c r="P1035">
        <v>62</v>
      </c>
      <c r="Q1035">
        <v>4</v>
      </c>
      <c r="R1035">
        <v>15</v>
      </c>
      <c r="S1035">
        <v>6</v>
      </c>
      <c r="T1035">
        <v>0.1</v>
      </c>
      <c r="U1035">
        <v>45</v>
      </c>
      <c r="V1035">
        <v>0.25</v>
      </c>
      <c r="W1035">
        <v>0.5</v>
      </c>
      <c r="X1035">
        <v>1</v>
      </c>
      <c r="Y1035">
        <v>63</v>
      </c>
    </row>
    <row r="1036" spans="1:25" x14ac:dyDescent="0.25">
      <c r="A1036" t="s">
        <v>3976</v>
      </c>
      <c r="B1036" t="s">
        <v>3977</v>
      </c>
      <c r="C1036" s="1" t="str">
        <f t="shared" si="163"/>
        <v>21:0398</v>
      </c>
      <c r="D1036" s="1" t="str">
        <f t="shared" si="164"/>
        <v>21:0133</v>
      </c>
      <c r="E1036" t="s">
        <v>3978</v>
      </c>
      <c r="F1036" t="s">
        <v>3979</v>
      </c>
      <c r="H1036">
        <v>48.423267500000001</v>
      </c>
      <c r="I1036">
        <v>-84.499542099999999</v>
      </c>
      <c r="J1036" s="1" t="str">
        <f t="shared" si="165"/>
        <v>NGR lake sediment grab sample</v>
      </c>
      <c r="K1036" s="1" t="str">
        <f t="shared" si="166"/>
        <v>&lt;177 micron (NGR)</v>
      </c>
      <c r="L1036">
        <v>12</v>
      </c>
      <c r="M1036" t="s">
        <v>44</v>
      </c>
      <c r="N1036">
        <v>224</v>
      </c>
      <c r="O1036">
        <v>84</v>
      </c>
      <c r="P1036">
        <v>32</v>
      </c>
      <c r="Q1036">
        <v>5</v>
      </c>
      <c r="R1036">
        <v>14</v>
      </c>
      <c r="S1036">
        <v>7</v>
      </c>
      <c r="T1036">
        <v>0.1</v>
      </c>
      <c r="U1036">
        <v>30</v>
      </c>
      <c r="V1036">
        <v>0.2</v>
      </c>
      <c r="W1036">
        <v>0.5</v>
      </c>
      <c r="X1036">
        <v>1</v>
      </c>
      <c r="Y1036">
        <v>56</v>
      </c>
    </row>
    <row r="1037" spans="1:25" x14ac:dyDescent="0.25">
      <c r="A1037" t="s">
        <v>3980</v>
      </c>
      <c r="B1037" t="s">
        <v>3981</v>
      </c>
      <c r="C1037" s="1" t="str">
        <f t="shared" si="163"/>
        <v>21:0398</v>
      </c>
      <c r="D1037" s="1" t="str">
        <f t="shared" si="164"/>
        <v>21:0133</v>
      </c>
      <c r="E1037" t="s">
        <v>3982</v>
      </c>
      <c r="F1037" t="s">
        <v>3983</v>
      </c>
      <c r="H1037">
        <v>48.450305200000003</v>
      </c>
      <c r="I1037">
        <v>-84.508668799999995</v>
      </c>
      <c r="J1037" s="1" t="str">
        <f t="shared" si="165"/>
        <v>NGR lake sediment grab sample</v>
      </c>
      <c r="K1037" s="1" t="str">
        <f t="shared" si="166"/>
        <v>&lt;177 micron (NGR)</v>
      </c>
      <c r="L1037">
        <v>12</v>
      </c>
      <c r="M1037" t="s">
        <v>49</v>
      </c>
      <c r="N1037">
        <v>225</v>
      </c>
      <c r="O1037">
        <v>80</v>
      </c>
      <c r="P1037">
        <v>48</v>
      </c>
      <c r="Q1037">
        <v>5</v>
      </c>
      <c r="R1037">
        <v>12</v>
      </c>
      <c r="S1037">
        <v>10</v>
      </c>
      <c r="T1037">
        <v>0.1</v>
      </c>
      <c r="U1037">
        <v>190</v>
      </c>
      <c r="V1037">
        <v>1.05</v>
      </c>
      <c r="W1037">
        <v>0.5</v>
      </c>
      <c r="X1037">
        <v>4</v>
      </c>
      <c r="Y1037">
        <v>43.8</v>
      </c>
    </row>
    <row r="1038" spans="1:25" x14ac:dyDescent="0.25">
      <c r="A1038" t="s">
        <v>3984</v>
      </c>
      <c r="B1038" t="s">
        <v>3985</v>
      </c>
      <c r="C1038" s="1" t="str">
        <f t="shared" si="163"/>
        <v>21:0398</v>
      </c>
      <c r="D1038" s="1" t="str">
        <f t="shared" si="164"/>
        <v>21:0133</v>
      </c>
      <c r="E1038" t="s">
        <v>3966</v>
      </c>
      <c r="F1038" t="s">
        <v>3986</v>
      </c>
      <c r="H1038">
        <v>48.459488299999997</v>
      </c>
      <c r="I1038">
        <v>-84.496085199999996</v>
      </c>
      <c r="J1038" s="1" t="str">
        <f t="shared" si="165"/>
        <v>NGR lake sediment grab sample</v>
      </c>
      <c r="K1038" s="1" t="str">
        <f t="shared" si="166"/>
        <v>&lt;177 micron (NGR)</v>
      </c>
      <c r="L1038">
        <v>12</v>
      </c>
      <c r="M1038" t="s">
        <v>57</v>
      </c>
      <c r="N1038">
        <v>226</v>
      </c>
      <c r="O1038">
        <v>104</v>
      </c>
      <c r="P1038">
        <v>36</v>
      </c>
      <c r="Q1038">
        <v>8</v>
      </c>
      <c r="R1038">
        <v>14</v>
      </c>
      <c r="S1038">
        <v>9</v>
      </c>
      <c r="T1038">
        <v>0.1</v>
      </c>
      <c r="U1038">
        <v>160</v>
      </c>
      <c r="V1038">
        <v>1.1000000000000001</v>
      </c>
      <c r="W1038">
        <v>0.5</v>
      </c>
      <c r="X1038">
        <v>2</v>
      </c>
      <c r="Y1038">
        <v>38.200000000000003</v>
      </c>
    </row>
    <row r="1039" spans="1:25" x14ac:dyDescent="0.25">
      <c r="A1039" t="s">
        <v>3987</v>
      </c>
      <c r="B1039" t="s">
        <v>3988</v>
      </c>
      <c r="C1039" s="1" t="str">
        <f t="shared" si="163"/>
        <v>21:0398</v>
      </c>
      <c r="D1039" s="1" t="str">
        <f t="shared" si="164"/>
        <v>21:0133</v>
      </c>
      <c r="E1039" t="s">
        <v>3966</v>
      </c>
      <c r="F1039" t="s">
        <v>3989</v>
      </c>
      <c r="H1039">
        <v>48.459488299999997</v>
      </c>
      <c r="I1039">
        <v>-84.496085199999996</v>
      </c>
      <c r="J1039" s="1" t="str">
        <f t="shared" si="165"/>
        <v>NGR lake sediment grab sample</v>
      </c>
      <c r="K1039" s="1" t="str">
        <f t="shared" si="166"/>
        <v>&lt;177 micron (NGR)</v>
      </c>
      <c r="L1039">
        <v>12</v>
      </c>
      <c r="M1039" t="s">
        <v>53</v>
      </c>
      <c r="N1039">
        <v>227</v>
      </c>
      <c r="O1039">
        <v>100</v>
      </c>
      <c r="P1039">
        <v>32</v>
      </c>
      <c r="Q1039">
        <v>6</v>
      </c>
      <c r="R1039">
        <v>11</v>
      </c>
      <c r="S1039">
        <v>8</v>
      </c>
      <c r="T1039">
        <v>0.1</v>
      </c>
      <c r="U1039">
        <v>150</v>
      </c>
      <c r="V1039">
        <v>1.1000000000000001</v>
      </c>
      <c r="W1039">
        <v>0.5</v>
      </c>
      <c r="X1039">
        <v>1</v>
      </c>
      <c r="Y1039">
        <v>38</v>
      </c>
    </row>
    <row r="1040" spans="1:25" x14ac:dyDescent="0.25">
      <c r="A1040" t="s">
        <v>3990</v>
      </c>
      <c r="B1040" t="s">
        <v>3991</v>
      </c>
      <c r="C1040" s="1" t="str">
        <f t="shared" si="163"/>
        <v>21:0398</v>
      </c>
      <c r="D1040" s="1" t="str">
        <f t="shared" si="164"/>
        <v>21:0133</v>
      </c>
      <c r="E1040" t="s">
        <v>3992</v>
      </c>
      <c r="F1040" t="s">
        <v>3993</v>
      </c>
      <c r="H1040">
        <v>48.448329000000001</v>
      </c>
      <c r="I1040">
        <v>-84.464351600000001</v>
      </c>
      <c r="J1040" s="1" t="str">
        <f t="shared" si="165"/>
        <v>NGR lake sediment grab sample</v>
      </c>
      <c r="K1040" s="1" t="str">
        <f t="shared" si="166"/>
        <v>&lt;177 micron (NGR)</v>
      </c>
      <c r="L1040">
        <v>12</v>
      </c>
      <c r="M1040" t="s">
        <v>62</v>
      </c>
      <c r="N1040">
        <v>228</v>
      </c>
      <c r="O1040">
        <v>124</v>
      </c>
      <c r="P1040">
        <v>52</v>
      </c>
      <c r="Q1040">
        <v>4</v>
      </c>
      <c r="R1040">
        <v>17</v>
      </c>
      <c r="S1040">
        <v>9</v>
      </c>
      <c r="T1040">
        <v>0.1</v>
      </c>
      <c r="U1040">
        <v>240</v>
      </c>
      <c r="V1040">
        <v>1.1000000000000001</v>
      </c>
      <c r="W1040">
        <v>0.5</v>
      </c>
      <c r="X1040">
        <v>1</v>
      </c>
      <c r="Y1040">
        <v>36</v>
      </c>
    </row>
    <row r="1041" spans="1:25" x14ac:dyDescent="0.25">
      <c r="A1041" t="s">
        <v>3994</v>
      </c>
      <c r="B1041" t="s">
        <v>3995</v>
      </c>
      <c r="C1041" s="1" t="str">
        <f t="shared" si="163"/>
        <v>21:0398</v>
      </c>
      <c r="D1041" s="1" t="str">
        <f t="shared" si="164"/>
        <v>21:0133</v>
      </c>
      <c r="E1041" t="s">
        <v>3996</v>
      </c>
      <c r="F1041" t="s">
        <v>3997</v>
      </c>
      <c r="H1041">
        <v>48.710242299999997</v>
      </c>
      <c r="I1041">
        <v>-84.292451600000007</v>
      </c>
      <c r="J1041" s="1" t="str">
        <f t="shared" si="165"/>
        <v>NGR lake sediment grab sample</v>
      </c>
      <c r="K1041" s="1" t="str">
        <f t="shared" si="166"/>
        <v>&lt;177 micron (NGR)</v>
      </c>
      <c r="L1041">
        <v>12</v>
      </c>
      <c r="M1041" t="s">
        <v>67</v>
      </c>
      <c r="N1041">
        <v>229</v>
      </c>
      <c r="O1041">
        <v>134</v>
      </c>
      <c r="P1041">
        <v>16</v>
      </c>
      <c r="Q1041">
        <v>6</v>
      </c>
      <c r="R1041">
        <v>13</v>
      </c>
      <c r="S1041">
        <v>7</v>
      </c>
      <c r="T1041">
        <v>0.1</v>
      </c>
      <c r="U1041">
        <v>145</v>
      </c>
      <c r="V1041">
        <v>1.1499999999999999</v>
      </c>
      <c r="W1041">
        <v>0.5</v>
      </c>
      <c r="X1041">
        <v>1</v>
      </c>
      <c r="Y1041">
        <v>60</v>
      </c>
    </row>
    <row r="1042" spans="1:25" x14ac:dyDescent="0.25">
      <c r="A1042" t="s">
        <v>3998</v>
      </c>
      <c r="B1042" t="s">
        <v>3999</v>
      </c>
      <c r="C1042" s="1" t="str">
        <f t="shared" si="163"/>
        <v>21:0398</v>
      </c>
      <c r="D1042" s="1" t="str">
        <f>HYPERLINK("http://geochem.nrcan.gc.ca/cdogs/content/svy/svy_e.htm", "")</f>
        <v/>
      </c>
      <c r="G1042" s="1" t="str">
        <f>HYPERLINK("http://geochem.nrcan.gc.ca/cdogs/content/cr_/cr_00035_e.htm", "35")</f>
        <v>35</v>
      </c>
      <c r="J1042" t="s">
        <v>100</v>
      </c>
      <c r="K1042" t="s">
        <v>101</v>
      </c>
      <c r="L1042">
        <v>12</v>
      </c>
      <c r="M1042" t="s">
        <v>102</v>
      </c>
      <c r="N1042">
        <v>230</v>
      </c>
      <c r="O1042">
        <v>108</v>
      </c>
      <c r="P1042">
        <v>64</v>
      </c>
      <c r="Q1042">
        <v>10</v>
      </c>
      <c r="R1042">
        <v>30</v>
      </c>
      <c r="S1042">
        <v>9</v>
      </c>
      <c r="T1042">
        <v>0.1</v>
      </c>
      <c r="U1042">
        <v>285</v>
      </c>
      <c r="V1042">
        <v>2.2000000000000002</v>
      </c>
      <c r="W1042">
        <v>10</v>
      </c>
      <c r="X1042">
        <v>2</v>
      </c>
      <c r="Y1042">
        <v>7.8</v>
      </c>
    </row>
    <row r="1043" spans="1:25" x14ac:dyDescent="0.25">
      <c r="A1043" t="s">
        <v>4000</v>
      </c>
      <c r="B1043" t="s">
        <v>4001</v>
      </c>
      <c r="C1043" s="1" t="str">
        <f t="shared" si="163"/>
        <v>21:0398</v>
      </c>
      <c r="D1043" s="1" t="str">
        <f t="shared" ref="D1043:D1071" si="167">HYPERLINK("http://geochem.nrcan.gc.ca/cdogs/content/svy/svy210133_e.htm", "21:0133")</f>
        <v>21:0133</v>
      </c>
      <c r="E1043" t="s">
        <v>4002</v>
      </c>
      <c r="F1043" t="s">
        <v>4003</v>
      </c>
      <c r="H1043">
        <v>48.8101798</v>
      </c>
      <c r="I1043">
        <v>-84.262184000000005</v>
      </c>
      <c r="J1043" s="1" t="str">
        <f t="shared" ref="J1043:J1071" si="168">HYPERLINK("http://geochem.nrcan.gc.ca/cdogs/content/kwd/kwd020027_e.htm", "NGR lake sediment grab sample")</f>
        <v>NGR lake sediment grab sample</v>
      </c>
      <c r="K1043" s="1" t="str">
        <f t="shared" ref="K1043:K1071" si="169">HYPERLINK("http://geochem.nrcan.gc.ca/cdogs/content/kwd/kwd080006_e.htm", "&lt;177 micron (NGR)")</f>
        <v>&lt;177 micron (NGR)</v>
      </c>
      <c r="L1043">
        <v>12</v>
      </c>
      <c r="M1043" t="s">
        <v>72</v>
      </c>
      <c r="N1043">
        <v>231</v>
      </c>
      <c r="O1043">
        <v>120</v>
      </c>
      <c r="P1043">
        <v>12</v>
      </c>
      <c r="Q1043">
        <v>3</v>
      </c>
      <c r="R1043">
        <v>3</v>
      </c>
      <c r="S1043">
        <v>3</v>
      </c>
      <c r="T1043">
        <v>0.1</v>
      </c>
      <c r="U1043">
        <v>70</v>
      </c>
      <c r="V1043">
        <v>0.65</v>
      </c>
      <c r="W1043">
        <v>0.5</v>
      </c>
      <c r="X1043">
        <v>4</v>
      </c>
      <c r="Y1043">
        <v>73.400000000000006</v>
      </c>
    </row>
    <row r="1044" spans="1:25" x14ac:dyDescent="0.25">
      <c r="A1044" t="s">
        <v>4004</v>
      </c>
      <c r="B1044" t="s">
        <v>4005</v>
      </c>
      <c r="C1044" s="1" t="str">
        <f t="shared" si="163"/>
        <v>21:0398</v>
      </c>
      <c r="D1044" s="1" t="str">
        <f t="shared" si="167"/>
        <v>21:0133</v>
      </c>
      <c r="E1044" t="s">
        <v>4006</v>
      </c>
      <c r="F1044" t="s">
        <v>4007</v>
      </c>
      <c r="H1044">
        <v>48.836742999999998</v>
      </c>
      <c r="I1044">
        <v>-84.258541399999999</v>
      </c>
      <c r="J1044" s="1" t="str">
        <f t="shared" si="168"/>
        <v>NGR lake sediment grab sample</v>
      </c>
      <c r="K1044" s="1" t="str">
        <f t="shared" si="169"/>
        <v>&lt;177 micron (NGR)</v>
      </c>
      <c r="L1044">
        <v>12</v>
      </c>
      <c r="M1044" t="s">
        <v>77</v>
      </c>
      <c r="N1044">
        <v>232</v>
      </c>
      <c r="O1044">
        <v>82</v>
      </c>
      <c r="P1044">
        <v>14</v>
      </c>
      <c r="Q1044">
        <v>3</v>
      </c>
      <c r="R1044">
        <v>7</v>
      </c>
      <c r="S1044">
        <v>5</v>
      </c>
      <c r="T1044">
        <v>0.1</v>
      </c>
      <c r="U1044">
        <v>450</v>
      </c>
      <c r="V1044">
        <v>2.65</v>
      </c>
      <c r="W1044">
        <v>0.5</v>
      </c>
      <c r="X1044">
        <v>1</v>
      </c>
      <c r="Y1044">
        <v>39.799999999999997</v>
      </c>
    </row>
    <row r="1045" spans="1:25" x14ac:dyDescent="0.25">
      <c r="A1045" t="s">
        <v>4008</v>
      </c>
      <c r="B1045" t="s">
        <v>4009</v>
      </c>
      <c r="C1045" s="1" t="str">
        <f t="shared" si="163"/>
        <v>21:0398</v>
      </c>
      <c r="D1045" s="1" t="str">
        <f t="shared" si="167"/>
        <v>21:0133</v>
      </c>
      <c r="E1045" t="s">
        <v>4010</v>
      </c>
      <c r="F1045" t="s">
        <v>4011</v>
      </c>
      <c r="H1045">
        <v>48.892089200000001</v>
      </c>
      <c r="I1045">
        <v>-84.226015799999999</v>
      </c>
      <c r="J1045" s="1" t="str">
        <f t="shared" si="168"/>
        <v>NGR lake sediment grab sample</v>
      </c>
      <c r="K1045" s="1" t="str">
        <f t="shared" si="169"/>
        <v>&lt;177 micron (NGR)</v>
      </c>
      <c r="L1045">
        <v>12</v>
      </c>
      <c r="M1045" t="s">
        <v>82</v>
      </c>
      <c r="N1045">
        <v>233</v>
      </c>
      <c r="O1045">
        <v>80</v>
      </c>
      <c r="P1045">
        <v>8</v>
      </c>
      <c r="Q1045">
        <v>4</v>
      </c>
      <c r="R1045">
        <v>7</v>
      </c>
      <c r="S1045">
        <v>6</v>
      </c>
      <c r="T1045">
        <v>0.1</v>
      </c>
      <c r="U1045">
        <v>280</v>
      </c>
      <c r="V1045">
        <v>1.8</v>
      </c>
      <c r="W1045">
        <v>0.5</v>
      </c>
      <c r="X1045">
        <v>1</v>
      </c>
      <c r="Y1045">
        <v>24.2</v>
      </c>
    </row>
    <row r="1046" spans="1:25" x14ac:dyDescent="0.25">
      <c r="A1046" t="s">
        <v>4012</v>
      </c>
      <c r="B1046" t="s">
        <v>4013</v>
      </c>
      <c r="C1046" s="1" t="str">
        <f t="shared" si="163"/>
        <v>21:0398</v>
      </c>
      <c r="D1046" s="1" t="str">
        <f t="shared" si="167"/>
        <v>21:0133</v>
      </c>
      <c r="E1046" t="s">
        <v>4014</v>
      </c>
      <c r="F1046" t="s">
        <v>4015</v>
      </c>
      <c r="H1046">
        <v>48.905377000000001</v>
      </c>
      <c r="I1046">
        <v>-84.243595200000001</v>
      </c>
      <c r="J1046" s="1" t="str">
        <f t="shared" si="168"/>
        <v>NGR lake sediment grab sample</v>
      </c>
      <c r="K1046" s="1" t="str">
        <f t="shared" si="169"/>
        <v>&lt;177 micron (NGR)</v>
      </c>
      <c r="L1046">
        <v>12</v>
      </c>
      <c r="M1046" t="s">
        <v>87</v>
      </c>
      <c r="N1046">
        <v>234</v>
      </c>
      <c r="O1046">
        <v>40</v>
      </c>
      <c r="P1046">
        <v>2</v>
      </c>
      <c r="Q1046">
        <v>7</v>
      </c>
      <c r="R1046">
        <v>1</v>
      </c>
      <c r="S1046">
        <v>3</v>
      </c>
      <c r="T1046">
        <v>0.1</v>
      </c>
      <c r="U1046">
        <v>200</v>
      </c>
      <c r="V1046">
        <v>0.6</v>
      </c>
      <c r="W1046">
        <v>1</v>
      </c>
      <c r="X1046">
        <v>1</v>
      </c>
      <c r="Y1046">
        <v>8.8000000000000007</v>
      </c>
    </row>
    <row r="1047" spans="1:25" x14ac:dyDescent="0.25">
      <c r="A1047" t="s">
        <v>4016</v>
      </c>
      <c r="B1047" t="s">
        <v>4017</v>
      </c>
      <c r="C1047" s="1" t="str">
        <f t="shared" si="163"/>
        <v>21:0398</v>
      </c>
      <c r="D1047" s="1" t="str">
        <f t="shared" si="167"/>
        <v>21:0133</v>
      </c>
      <c r="E1047" t="s">
        <v>4018</v>
      </c>
      <c r="F1047" t="s">
        <v>4019</v>
      </c>
      <c r="H1047">
        <v>48.950303699999999</v>
      </c>
      <c r="I1047">
        <v>-84.263016500000006</v>
      </c>
      <c r="J1047" s="1" t="str">
        <f t="shared" si="168"/>
        <v>NGR lake sediment grab sample</v>
      </c>
      <c r="K1047" s="1" t="str">
        <f t="shared" si="169"/>
        <v>&lt;177 micron (NGR)</v>
      </c>
      <c r="L1047">
        <v>12</v>
      </c>
      <c r="M1047" t="s">
        <v>92</v>
      </c>
      <c r="N1047">
        <v>235</v>
      </c>
      <c r="O1047">
        <v>24</v>
      </c>
      <c r="P1047">
        <v>10</v>
      </c>
      <c r="Q1047">
        <v>1</v>
      </c>
      <c r="R1047">
        <v>1</v>
      </c>
      <c r="S1047">
        <v>1</v>
      </c>
      <c r="T1047">
        <v>0.1</v>
      </c>
      <c r="U1047">
        <v>370</v>
      </c>
      <c r="V1047">
        <v>0.6</v>
      </c>
      <c r="W1047">
        <v>0.5</v>
      </c>
      <c r="X1047">
        <v>4</v>
      </c>
      <c r="Y1047">
        <v>14.2</v>
      </c>
    </row>
    <row r="1048" spans="1:25" x14ac:dyDescent="0.25">
      <c r="A1048" t="s">
        <v>4020</v>
      </c>
      <c r="B1048" t="s">
        <v>4021</v>
      </c>
      <c r="C1048" s="1" t="str">
        <f t="shared" si="163"/>
        <v>21:0398</v>
      </c>
      <c r="D1048" s="1" t="str">
        <f t="shared" si="167"/>
        <v>21:0133</v>
      </c>
      <c r="E1048" t="s">
        <v>4022</v>
      </c>
      <c r="F1048" t="s">
        <v>4023</v>
      </c>
      <c r="H1048">
        <v>48.967067900000004</v>
      </c>
      <c r="I1048">
        <v>-84.244621300000006</v>
      </c>
      <c r="J1048" s="1" t="str">
        <f t="shared" si="168"/>
        <v>NGR lake sediment grab sample</v>
      </c>
      <c r="K1048" s="1" t="str">
        <f t="shared" si="169"/>
        <v>&lt;177 micron (NGR)</v>
      </c>
      <c r="L1048">
        <v>12</v>
      </c>
      <c r="M1048" t="s">
        <v>97</v>
      </c>
      <c r="N1048">
        <v>236</v>
      </c>
      <c r="O1048">
        <v>76</v>
      </c>
      <c r="P1048">
        <v>10</v>
      </c>
      <c r="Q1048">
        <v>12</v>
      </c>
      <c r="R1048">
        <v>11</v>
      </c>
      <c r="S1048">
        <v>8</v>
      </c>
      <c r="T1048">
        <v>0.1</v>
      </c>
      <c r="U1048">
        <v>365</v>
      </c>
      <c r="V1048">
        <v>1.45</v>
      </c>
      <c r="W1048">
        <v>1</v>
      </c>
      <c r="X1048">
        <v>1</v>
      </c>
      <c r="Y1048">
        <v>14</v>
      </c>
    </row>
    <row r="1049" spans="1:25" x14ac:dyDescent="0.25">
      <c r="A1049" t="s">
        <v>4024</v>
      </c>
      <c r="B1049" t="s">
        <v>4025</v>
      </c>
      <c r="C1049" s="1" t="str">
        <f t="shared" si="163"/>
        <v>21:0398</v>
      </c>
      <c r="D1049" s="1" t="str">
        <f t="shared" si="167"/>
        <v>21:0133</v>
      </c>
      <c r="E1049" t="s">
        <v>4026</v>
      </c>
      <c r="F1049" t="s">
        <v>4027</v>
      </c>
      <c r="H1049">
        <v>48.982479400000003</v>
      </c>
      <c r="I1049">
        <v>-84.284791400000003</v>
      </c>
      <c r="J1049" s="1" t="str">
        <f t="shared" si="168"/>
        <v>NGR lake sediment grab sample</v>
      </c>
      <c r="K1049" s="1" t="str">
        <f t="shared" si="169"/>
        <v>&lt;177 micron (NGR)</v>
      </c>
      <c r="L1049">
        <v>12</v>
      </c>
      <c r="M1049" t="s">
        <v>107</v>
      </c>
      <c r="N1049">
        <v>237</v>
      </c>
      <c r="O1049">
        <v>52</v>
      </c>
      <c r="P1049">
        <v>8</v>
      </c>
      <c r="Q1049">
        <v>3</v>
      </c>
      <c r="R1049">
        <v>4</v>
      </c>
      <c r="S1049">
        <v>4</v>
      </c>
      <c r="T1049">
        <v>0.1</v>
      </c>
      <c r="U1049">
        <v>135</v>
      </c>
      <c r="V1049">
        <v>0.6</v>
      </c>
      <c r="W1049">
        <v>0.5</v>
      </c>
      <c r="X1049">
        <v>1</v>
      </c>
      <c r="Y1049">
        <v>20.8</v>
      </c>
    </row>
    <row r="1050" spans="1:25" x14ac:dyDescent="0.25">
      <c r="A1050" t="s">
        <v>4028</v>
      </c>
      <c r="B1050" t="s">
        <v>4029</v>
      </c>
      <c r="C1050" s="1" t="str">
        <f t="shared" si="163"/>
        <v>21:0398</v>
      </c>
      <c r="D1050" s="1" t="str">
        <f t="shared" si="167"/>
        <v>21:0133</v>
      </c>
      <c r="E1050" t="s">
        <v>4030</v>
      </c>
      <c r="F1050" t="s">
        <v>4031</v>
      </c>
      <c r="H1050">
        <v>48.990766299999997</v>
      </c>
      <c r="I1050">
        <v>-84.344302099999993</v>
      </c>
      <c r="J1050" s="1" t="str">
        <f t="shared" si="168"/>
        <v>NGR lake sediment grab sample</v>
      </c>
      <c r="K1050" s="1" t="str">
        <f t="shared" si="169"/>
        <v>&lt;177 micron (NGR)</v>
      </c>
      <c r="L1050">
        <v>12</v>
      </c>
      <c r="M1050" t="s">
        <v>112</v>
      </c>
      <c r="N1050">
        <v>238</v>
      </c>
      <c r="O1050">
        <v>130</v>
      </c>
      <c r="P1050">
        <v>18</v>
      </c>
      <c r="Q1050">
        <v>3</v>
      </c>
      <c r="R1050">
        <v>5</v>
      </c>
      <c r="S1050">
        <v>2</v>
      </c>
      <c r="T1050">
        <v>0.1</v>
      </c>
      <c r="U1050">
        <v>50</v>
      </c>
      <c r="V1050">
        <v>0.4</v>
      </c>
      <c r="W1050">
        <v>0.5</v>
      </c>
      <c r="X1050">
        <v>5</v>
      </c>
      <c r="Y1050">
        <v>82.4</v>
      </c>
    </row>
    <row r="1051" spans="1:25" x14ac:dyDescent="0.25">
      <c r="A1051" t="s">
        <v>4032</v>
      </c>
      <c r="B1051" t="s">
        <v>4033</v>
      </c>
      <c r="C1051" s="1" t="str">
        <f t="shared" si="163"/>
        <v>21:0398</v>
      </c>
      <c r="D1051" s="1" t="str">
        <f t="shared" si="167"/>
        <v>21:0133</v>
      </c>
      <c r="E1051" t="s">
        <v>4034</v>
      </c>
      <c r="F1051" t="s">
        <v>4035</v>
      </c>
      <c r="H1051">
        <v>48.997285099999999</v>
      </c>
      <c r="I1051">
        <v>-84.063330399999998</v>
      </c>
      <c r="J1051" s="1" t="str">
        <f t="shared" si="168"/>
        <v>NGR lake sediment grab sample</v>
      </c>
      <c r="K1051" s="1" t="str">
        <f t="shared" si="169"/>
        <v>&lt;177 micron (NGR)</v>
      </c>
      <c r="L1051">
        <v>12</v>
      </c>
      <c r="M1051" t="s">
        <v>117</v>
      </c>
      <c r="N1051">
        <v>239</v>
      </c>
      <c r="O1051">
        <v>92</v>
      </c>
      <c r="P1051">
        <v>24</v>
      </c>
      <c r="Q1051">
        <v>4</v>
      </c>
      <c r="R1051">
        <v>11</v>
      </c>
      <c r="S1051">
        <v>5</v>
      </c>
      <c r="T1051">
        <v>0.1</v>
      </c>
      <c r="U1051">
        <v>100</v>
      </c>
      <c r="V1051">
        <v>1.3</v>
      </c>
      <c r="W1051">
        <v>0.5</v>
      </c>
      <c r="X1051">
        <v>5</v>
      </c>
      <c r="Y1051">
        <v>36.4</v>
      </c>
    </row>
    <row r="1052" spans="1:25" x14ac:dyDescent="0.25">
      <c r="A1052" t="s">
        <v>4036</v>
      </c>
      <c r="B1052" t="s">
        <v>4037</v>
      </c>
      <c r="C1052" s="1" t="str">
        <f t="shared" si="163"/>
        <v>21:0398</v>
      </c>
      <c r="D1052" s="1" t="str">
        <f t="shared" si="167"/>
        <v>21:0133</v>
      </c>
      <c r="E1052" t="s">
        <v>4038</v>
      </c>
      <c r="F1052" t="s">
        <v>4039</v>
      </c>
      <c r="H1052">
        <v>48.996441400000002</v>
      </c>
      <c r="I1052">
        <v>-84.041243399999999</v>
      </c>
      <c r="J1052" s="1" t="str">
        <f t="shared" si="168"/>
        <v>NGR lake sediment grab sample</v>
      </c>
      <c r="K1052" s="1" t="str">
        <f t="shared" si="169"/>
        <v>&lt;177 micron (NGR)</v>
      </c>
      <c r="L1052">
        <v>12</v>
      </c>
      <c r="M1052" t="s">
        <v>122</v>
      </c>
      <c r="N1052">
        <v>240</v>
      </c>
      <c r="O1052">
        <v>106</v>
      </c>
      <c r="P1052">
        <v>10</v>
      </c>
      <c r="Q1052">
        <v>4</v>
      </c>
      <c r="R1052">
        <v>4</v>
      </c>
      <c r="S1052">
        <v>2</v>
      </c>
      <c r="T1052">
        <v>0.1</v>
      </c>
      <c r="U1052">
        <v>30</v>
      </c>
      <c r="V1052">
        <v>0.2</v>
      </c>
      <c r="W1052">
        <v>0.5</v>
      </c>
      <c r="X1052">
        <v>2</v>
      </c>
      <c r="Y1052">
        <v>84.8</v>
      </c>
    </row>
    <row r="1053" spans="1:25" x14ac:dyDescent="0.25">
      <c r="A1053" t="s">
        <v>4040</v>
      </c>
      <c r="B1053" t="s">
        <v>4041</v>
      </c>
      <c r="C1053" s="1" t="str">
        <f t="shared" si="163"/>
        <v>21:0398</v>
      </c>
      <c r="D1053" s="1" t="str">
        <f t="shared" si="167"/>
        <v>21:0133</v>
      </c>
      <c r="E1053" t="s">
        <v>4042</v>
      </c>
      <c r="F1053" t="s">
        <v>4043</v>
      </c>
      <c r="H1053">
        <v>48.977080600000001</v>
      </c>
      <c r="I1053">
        <v>-84.095421099999996</v>
      </c>
      <c r="J1053" s="1" t="str">
        <f t="shared" si="168"/>
        <v>NGR lake sediment grab sample</v>
      </c>
      <c r="K1053" s="1" t="str">
        <f t="shared" si="169"/>
        <v>&lt;177 micron (NGR)</v>
      </c>
      <c r="L1053">
        <v>13</v>
      </c>
      <c r="M1053" t="s">
        <v>29</v>
      </c>
      <c r="N1053">
        <v>241</v>
      </c>
      <c r="O1053">
        <v>20</v>
      </c>
      <c r="P1053">
        <v>12</v>
      </c>
      <c r="Q1053">
        <v>1</v>
      </c>
      <c r="R1053">
        <v>1</v>
      </c>
      <c r="S1053">
        <v>1</v>
      </c>
      <c r="T1053">
        <v>0.1</v>
      </c>
      <c r="U1053">
        <v>315</v>
      </c>
      <c r="V1053">
        <v>0.4</v>
      </c>
      <c r="W1053">
        <v>1</v>
      </c>
      <c r="X1053">
        <v>8</v>
      </c>
      <c r="Y1053">
        <v>11</v>
      </c>
    </row>
    <row r="1054" spans="1:25" x14ac:dyDescent="0.25">
      <c r="A1054" t="s">
        <v>4044</v>
      </c>
      <c r="B1054" t="s">
        <v>4045</v>
      </c>
      <c r="C1054" s="1" t="str">
        <f t="shared" si="163"/>
        <v>21:0398</v>
      </c>
      <c r="D1054" s="1" t="str">
        <f t="shared" si="167"/>
        <v>21:0133</v>
      </c>
      <c r="E1054" t="s">
        <v>4046</v>
      </c>
      <c r="F1054" t="s">
        <v>4047</v>
      </c>
      <c r="H1054">
        <v>48.979667599999999</v>
      </c>
      <c r="I1054">
        <v>-84.029935600000002</v>
      </c>
      <c r="J1054" s="1" t="str">
        <f t="shared" si="168"/>
        <v>NGR lake sediment grab sample</v>
      </c>
      <c r="K1054" s="1" t="str">
        <f t="shared" si="169"/>
        <v>&lt;177 micron (NGR)</v>
      </c>
      <c r="L1054">
        <v>13</v>
      </c>
      <c r="M1054" t="s">
        <v>34</v>
      </c>
      <c r="N1054">
        <v>242</v>
      </c>
      <c r="O1054">
        <v>106</v>
      </c>
      <c r="P1054">
        <v>18</v>
      </c>
      <c r="Q1054">
        <v>2</v>
      </c>
      <c r="R1054">
        <v>4</v>
      </c>
      <c r="S1054">
        <v>2</v>
      </c>
      <c r="T1054">
        <v>0.1</v>
      </c>
      <c r="U1054">
        <v>95</v>
      </c>
      <c r="V1054">
        <v>0.7</v>
      </c>
      <c r="W1054">
        <v>0.5</v>
      </c>
      <c r="X1054">
        <v>8</v>
      </c>
      <c r="Y1054">
        <v>55.2</v>
      </c>
    </row>
    <row r="1055" spans="1:25" x14ac:dyDescent="0.25">
      <c r="A1055" t="s">
        <v>4048</v>
      </c>
      <c r="B1055" t="s">
        <v>4049</v>
      </c>
      <c r="C1055" s="1" t="str">
        <f t="shared" si="163"/>
        <v>21:0398</v>
      </c>
      <c r="D1055" s="1" t="str">
        <f t="shared" si="167"/>
        <v>21:0133</v>
      </c>
      <c r="E1055" t="s">
        <v>4050</v>
      </c>
      <c r="F1055" t="s">
        <v>4051</v>
      </c>
      <c r="H1055">
        <v>48.984552499999999</v>
      </c>
      <c r="I1055">
        <v>-84.076723799999996</v>
      </c>
      <c r="J1055" s="1" t="str">
        <f t="shared" si="168"/>
        <v>NGR lake sediment grab sample</v>
      </c>
      <c r="K1055" s="1" t="str">
        <f t="shared" si="169"/>
        <v>&lt;177 micron (NGR)</v>
      </c>
      <c r="L1055">
        <v>13</v>
      </c>
      <c r="M1055" t="s">
        <v>49</v>
      </c>
      <c r="N1055">
        <v>243</v>
      </c>
      <c r="O1055">
        <v>102</v>
      </c>
      <c r="P1055">
        <v>38</v>
      </c>
      <c r="Q1055">
        <v>2</v>
      </c>
      <c r="R1055">
        <v>7</v>
      </c>
      <c r="S1055">
        <v>2</v>
      </c>
      <c r="T1055">
        <v>0.1</v>
      </c>
      <c r="U1055">
        <v>40</v>
      </c>
      <c r="V1055">
        <v>0.4</v>
      </c>
      <c r="W1055">
        <v>0.5</v>
      </c>
      <c r="X1055">
        <v>9</v>
      </c>
      <c r="Y1055">
        <v>76.8</v>
      </c>
    </row>
    <row r="1056" spans="1:25" x14ac:dyDescent="0.25">
      <c r="A1056" t="s">
        <v>4052</v>
      </c>
      <c r="B1056" t="s">
        <v>4053</v>
      </c>
      <c r="C1056" s="1" t="str">
        <f t="shared" si="163"/>
        <v>21:0398</v>
      </c>
      <c r="D1056" s="1" t="str">
        <f t="shared" si="167"/>
        <v>21:0133</v>
      </c>
      <c r="E1056" t="s">
        <v>4042</v>
      </c>
      <c r="F1056" t="s">
        <v>4054</v>
      </c>
      <c r="H1056">
        <v>48.977080600000001</v>
      </c>
      <c r="I1056">
        <v>-84.095421099999996</v>
      </c>
      <c r="J1056" s="1" t="str">
        <f t="shared" si="168"/>
        <v>NGR lake sediment grab sample</v>
      </c>
      <c r="K1056" s="1" t="str">
        <f t="shared" si="169"/>
        <v>&lt;177 micron (NGR)</v>
      </c>
      <c r="L1056">
        <v>13</v>
      </c>
      <c r="M1056" t="s">
        <v>57</v>
      </c>
      <c r="N1056">
        <v>244</v>
      </c>
      <c r="O1056">
        <v>20</v>
      </c>
      <c r="P1056">
        <v>10</v>
      </c>
      <c r="Q1056">
        <v>1</v>
      </c>
      <c r="R1056">
        <v>1</v>
      </c>
      <c r="S1056">
        <v>1</v>
      </c>
      <c r="T1056">
        <v>0.1</v>
      </c>
      <c r="U1056">
        <v>315</v>
      </c>
      <c r="V1056">
        <v>0.4</v>
      </c>
      <c r="W1056">
        <v>0.5</v>
      </c>
      <c r="X1056">
        <v>8</v>
      </c>
      <c r="Y1056">
        <v>12.4</v>
      </c>
    </row>
    <row r="1057" spans="1:25" x14ac:dyDescent="0.25">
      <c r="A1057" t="s">
        <v>4055</v>
      </c>
      <c r="B1057" t="s">
        <v>4056</v>
      </c>
      <c r="C1057" s="1" t="str">
        <f t="shared" si="163"/>
        <v>21:0398</v>
      </c>
      <c r="D1057" s="1" t="str">
        <f t="shared" si="167"/>
        <v>21:0133</v>
      </c>
      <c r="E1057" t="s">
        <v>4042</v>
      </c>
      <c r="F1057" t="s">
        <v>4057</v>
      </c>
      <c r="H1057">
        <v>48.977080600000001</v>
      </c>
      <c r="I1057">
        <v>-84.095421099999996</v>
      </c>
      <c r="J1057" s="1" t="str">
        <f t="shared" si="168"/>
        <v>NGR lake sediment grab sample</v>
      </c>
      <c r="K1057" s="1" t="str">
        <f t="shared" si="169"/>
        <v>&lt;177 micron (NGR)</v>
      </c>
      <c r="L1057">
        <v>13</v>
      </c>
      <c r="M1057" t="s">
        <v>53</v>
      </c>
      <c r="N1057">
        <v>245</v>
      </c>
      <c r="O1057">
        <v>22</v>
      </c>
      <c r="P1057">
        <v>10</v>
      </c>
      <c r="Q1057">
        <v>1</v>
      </c>
      <c r="R1057">
        <v>1</v>
      </c>
      <c r="S1057">
        <v>1</v>
      </c>
      <c r="T1057">
        <v>0.1</v>
      </c>
      <c r="U1057">
        <v>290</v>
      </c>
      <c r="V1057">
        <v>0.45</v>
      </c>
      <c r="W1057">
        <v>2</v>
      </c>
      <c r="X1057">
        <v>8</v>
      </c>
      <c r="Y1057">
        <v>10.199999999999999</v>
      </c>
    </row>
    <row r="1058" spans="1:25" x14ac:dyDescent="0.25">
      <c r="A1058" t="s">
        <v>4058</v>
      </c>
      <c r="B1058" t="s">
        <v>4059</v>
      </c>
      <c r="C1058" s="1" t="str">
        <f t="shared" si="163"/>
        <v>21:0398</v>
      </c>
      <c r="D1058" s="1" t="str">
        <f t="shared" si="167"/>
        <v>21:0133</v>
      </c>
      <c r="E1058" t="s">
        <v>4060</v>
      </c>
      <c r="F1058" t="s">
        <v>4061</v>
      </c>
      <c r="H1058">
        <v>48.961601199999997</v>
      </c>
      <c r="I1058">
        <v>-84.130096699999996</v>
      </c>
      <c r="J1058" s="1" t="str">
        <f t="shared" si="168"/>
        <v>NGR lake sediment grab sample</v>
      </c>
      <c r="K1058" s="1" t="str">
        <f t="shared" si="169"/>
        <v>&lt;177 micron (NGR)</v>
      </c>
      <c r="L1058">
        <v>13</v>
      </c>
      <c r="M1058" t="s">
        <v>39</v>
      </c>
      <c r="N1058">
        <v>246</v>
      </c>
      <c r="O1058">
        <v>102</v>
      </c>
      <c r="P1058">
        <v>16</v>
      </c>
      <c r="Q1058">
        <v>6</v>
      </c>
      <c r="R1058">
        <v>7</v>
      </c>
      <c r="S1058">
        <v>4</v>
      </c>
      <c r="T1058">
        <v>0.1</v>
      </c>
      <c r="U1058">
        <v>90</v>
      </c>
      <c r="V1058">
        <v>0.7</v>
      </c>
      <c r="W1058">
        <v>0.5</v>
      </c>
      <c r="X1058">
        <v>1</v>
      </c>
      <c r="Y1058">
        <v>54.4</v>
      </c>
    </row>
    <row r="1059" spans="1:25" x14ac:dyDescent="0.25">
      <c r="A1059" t="s">
        <v>4062</v>
      </c>
      <c r="B1059" t="s">
        <v>4063</v>
      </c>
      <c r="C1059" s="1" t="str">
        <f t="shared" si="163"/>
        <v>21:0398</v>
      </c>
      <c r="D1059" s="1" t="str">
        <f t="shared" si="167"/>
        <v>21:0133</v>
      </c>
      <c r="E1059" t="s">
        <v>4064</v>
      </c>
      <c r="F1059" t="s">
        <v>4065</v>
      </c>
      <c r="H1059">
        <v>48.937668500000001</v>
      </c>
      <c r="I1059">
        <v>-84.184075899999996</v>
      </c>
      <c r="J1059" s="1" t="str">
        <f t="shared" si="168"/>
        <v>NGR lake sediment grab sample</v>
      </c>
      <c r="K1059" s="1" t="str">
        <f t="shared" si="169"/>
        <v>&lt;177 micron (NGR)</v>
      </c>
      <c r="L1059">
        <v>13</v>
      </c>
      <c r="M1059" t="s">
        <v>44</v>
      </c>
      <c r="N1059">
        <v>247</v>
      </c>
      <c r="O1059">
        <v>108</v>
      </c>
      <c r="P1059">
        <v>28</v>
      </c>
      <c r="Q1059">
        <v>6</v>
      </c>
      <c r="R1059">
        <v>16</v>
      </c>
      <c r="S1059">
        <v>6</v>
      </c>
      <c r="T1059">
        <v>0.1</v>
      </c>
      <c r="U1059">
        <v>125</v>
      </c>
      <c r="V1059">
        <v>0.75</v>
      </c>
      <c r="W1059">
        <v>0.5</v>
      </c>
      <c r="X1059">
        <v>1</v>
      </c>
      <c r="Y1059">
        <v>50.6</v>
      </c>
    </row>
    <row r="1060" spans="1:25" x14ac:dyDescent="0.25">
      <c r="A1060" t="s">
        <v>4066</v>
      </c>
      <c r="B1060" t="s">
        <v>4067</v>
      </c>
      <c r="C1060" s="1" t="str">
        <f t="shared" si="163"/>
        <v>21:0398</v>
      </c>
      <c r="D1060" s="1" t="str">
        <f t="shared" si="167"/>
        <v>21:0133</v>
      </c>
      <c r="E1060" t="s">
        <v>4068</v>
      </c>
      <c r="F1060" t="s">
        <v>4069</v>
      </c>
      <c r="H1060">
        <v>48.959914699999999</v>
      </c>
      <c r="I1060">
        <v>-84.208700100000001</v>
      </c>
      <c r="J1060" s="1" t="str">
        <f t="shared" si="168"/>
        <v>NGR lake sediment grab sample</v>
      </c>
      <c r="K1060" s="1" t="str">
        <f t="shared" si="169"/>
        <v>&lt;177 micron (NGR)</v>
      </c>
      <c r="L1060">
        <v>13</v>
      </c>
      <c r="M1060" t="s">
        <v>62</v>
      </c>
      <c r="N1060">
        <v>248</v>
      </c>
      <c r="O1060">
        <v>94</v>
      </c>
      <c r="P1060">
        <v>92</v>
      </c>
      <c r="Q1060">
        <v>3</v>
      </c>
      <c r="R1060">
        <v>16</v>
      </c>
      <c r="S1060">
        <v>5</v>
      </c>
      <c r="T1060">
        <v>0.1</v>
      </c>
      <c r="U1060">
        <v>80</v>
      </c>
      <c r="V1060">
        <v>0.6</v>
      </c>
      <c r="W1060">
        <v>0.5</v>
      </c>
      <c r="X1060">
        <v>1</v>
      </c>
      <c r="Y1060">
        <v>67.400000000000006</v>
      </c>
    </row>
    <row r="1061" spans="1:25" x14ac:dyDescent="0.25">
      <c r="A1061" t="s">
        <v>4070</v>
      </c>
      <c r="B1061" t="s">
        <v>4071</v>
      </c>
      <c r="C1061" s="1" t="str">
        <f t="shared" si="163"/>
        <v>21:0398</v>
      </c>
      <c r="D1061" s="1" t="str">
        <f t="shared" si="167"/>
        <v>21:0133</v>
      </c>
      <c r="E1061" t="s">
        <v>4072</v>
      </c>
      <c r="F1061" t="s">
        <v>4073</v>
      </c>
      <c r="H1061">
        <v>48.934999699999999</v>
      </c>
      <c r="I1061">
        <v>-84.214201000000003</v>
      </c>
      <c r="J1061" s="1" t="str">
        <f t="shared" si="168"/>
        <v>NGR lake sediment grab sample</v>
      </c>
      <c r="K1061" s="1" t="str">
        <f t="shared" si="169"/>
        <v>&lt;177 micron (NGR)</v>
      </c>
      <c r="L1061">
        <v>13</v>
      </c>
      <c r="M1061" t="s">
        <v>67</v>
      </c>
      <c r="N1061">
        <v>249</v>
      </c>
      <c r="O1061">
        <v>68</v>
      </c>
      <c r="P1061">
        <v>8</v>
      </c>
      <c r="Q1061">
        <v>4</v>
      </c>
      <c r="R1061">
        <v>4</v>
      </c>
      <c r="S1061">
        <v>3</v>
      </c>
      <c r="T1061">
        <v>0.1</v>
      </c>
      <c r="U1061">
        <v>105</v>
      </c>
      <c r="V1061">
        <v>0.65</v>
      </c>
      <c r="W1061">
        <v>0.5</v>
      </c>
      <c r="X1061">
        <v>1</v>
      </c>
      <c r="Y1061">
        <v>29.2</v>
      </c>
    </row>
    <row r="1062" spans="1:25" x14ac:dyDescent="0.25">
      <c r="A1062" t="s">
        <v>4074</v>
      </c>
      <c r="B1062" t="s">
        <v>4075</v>
      </c>
      <c r="C1062" s="1" t="str">
        <f t="shared" si="163"/>
        <v>21:0398</v>
      </c>
      <c r="D1062" s="1" t="str">
        <f t="shared" si="167"/>
        <v>21:0133</v>
      </c>
      <c r="E1062" t="s">
        <v>4076</v>
      </c>
      <c r="F1062" t="s">
        <v>4077</v>
      </c>
      <c r="H1062">
        <v>48.910685000000001</v>
      </c>
      <c r="I1062">
        <v>-84.194370300000003</v>
      </c>
      <c r="J1062" s="1" t="str">
        <f t="shared" si="168"/>
        <v>NGR lake sediment grab sample</v>
      </c>
      <c r="K1062" s="1" t="str">
        <f t="shared" si="169"/>
        <v>&lt;177 micron (NGR)</v>
      </c>
      <c r="L1062">
        <v>13</v>
      </c>
      <c r="M1062" t="s">
        <v>72</v>
      </c>
      <c r="N1062">
        <v>250</v>
      </c>
      <c r="O1062">
        <v>118</v>
      </c>
      <c r="P1062">
        <v>14</v>
      </c>
      <c r="Q1062">
        <v>3</v>
      </c>
      <c r="R1062">
        <v>10</v>
      </c>
      <c r="S1062">
        <v>4</v>
      </c>
      <c r="T1062">
        <v>0.1</v>
      </c>
      <c r="U1062">
        <v>70</v>
      </c>
      <c r="V1062">
        <v>1</v>
      </c>
      <c r="W1062">
        <v>0.5</v>
      </c>
      <c r="X1062">
        <v>1</v>
      </c>
      <c r="Y1062">
        <v>53</v>
      </c>
    </row>
    <row r="1063" spans="1:25" x14ac:dyDescent="0.25">
      <c r="A1063" t="s">
        <v>4078</v>
      </c>
      <c r="B1063" t="s">
        <v>4079</v>
      </c>
      <c r="C1063" s="1" t="str">
        <f t="shared" si="163"/>
        <v>21:0398</v>
      </c>
      <c r="D1063" s="1" t="str">
        <f t="shared" si="167"/>
        <v>21:0133</v>
      </c>
      <c r="E1063" t="s">
        <v>4080</v>
      </c>
      <c r="F1063" t="s">
        <v>4081</v>
      </c>
      <c r="H1063">
        <v>48.882250399999997</v>
      </c>
      <c r="I1063">
        <v>-84.193124900000001</v>
      </c>
      <c r="J1063" s="1" t="str">
        <f t="shared" si="168"/>
        <v>NGR lake sediment grab sample</v>
      </c>
      <c r="K1063" s="1" t="str">
        <f t="shared" si="169"/>
        <v>&lt;177 micron (NGR)</v>
      </c>
      <c r="L1063">
        <v>13</v>
      </c>
      <c r="M1063" t="s">
        <v>77</v>
      </c>
      <c r="N1063">
        <v>251</v>
      </c>
      <c r="O1063">
        <v>62</v>
      </c>
      <c r="P1063">
        <v>10</v>
      </c>
      <c r="Q1063">
        <v>4</v>
      </c>
      <c r="R1063">
        <v>5</v>
      </c>
      <c r="S1063">
        <v>5</v>
      </c>
      <c r="T1063">
        <v>0.1</v>
      </c>
      <c r="U1063">
        <v>285</v>
      </c>
      <c r="V1063">
        <v>1.1000000000000001</v>
      </c>
      <c r="W1063">
        <v>0.5</v>
      </c>
      <c r="X1063">
        <v>1</v>
      </c>
      <c r="Y1063">
        <v>22.2</v>
      </c>
    </row>
    <row r="1064" spans="1:25" x14ac:dyDescent="0.25">
      <c r="A1064" t="s">
        <v>4082</v>
      </c>
      <c r="B1064" t="s">
        <v>4083</v>
      </c>
      <c r="C1064" s="1" t="str">
        <f t="shared" si="163"/>
        <v>21:0398</v>
      </c>
      <c r="D1064" s="1" t="str">
        <f t="shared" si="167"/>
        <v>21:0133</v>
      </c>
      <c r="E1064" t="s">
        <v>4084</v>
      </c>
      <c r="F1064" t="s">
        <v>4085</v>
      </c>
      <c r="H1064">
        <v>48.853827000000003</v>
      </c>
      <c r="I1064">
        <v>-84.214211800000001</v>
      </c>
      <c r="J1064" s="1" t="str">
        <f t="shared" si="168"/>
        <v>NGR lake sediment grab sample</v>
      </c>
      <c r="K1064" s="1" t="str">
        <f t="shared" si="169"/>
        <v>&lt;177 micron (NGR)</v>
      </c>
      <c r="L1064">
        <v>13</v>
      </c>
      <c r="M1064" t="s">
        <v>82</v>
      </c>
      <c r="N1064">
        <v>252</v>
      </c>
      <c r="O1064">
        <v>136</v>
      </c>
      <c r="P1064">
        <v>18</v>
      </c>
      <c r="Q1064">
        <v>3</v>
      </c>
      <c r="R1064">
        <v>7</v>
      </c>
      <c r="S1064">
        <v>5</v>
      </c>
      <c r="T1064">
        <v>0.1</v>
      </c>
      <c r="U1064">
        <v>245</v>
      </c>
      <c r="V1064">
        <v>0.95</v>
      </c>
      <c r="W1064">
        <v>0.5</v>
      </c>
      <c r="X1064">
        <v>1</v>
      </c>
      <c r="Y1064">
        <v>47</v>
      </c>
    </row>
    <row r="1065" spans="1:25" x14ac:dyDescent="0.25">
      <c r="A1065" t="s">
        <v>4086</v>
      </c>
      <c r="B1065" t="s">
        <v>4087</v>
      </c>
      <c r="C1065" s="1" t="str">
        <f t="shared" si="163"/>
        <v>21:0398</v>
      </c>
      <c r="D1065" s="1" t="str">
        <f t="shared" si="167"/>
        <v>21:0133</v>
      </c>
      <c r="E1065" t="s">
        <v>4088</v>
      </c>
      <c r="F1065" t="s">
        <v>4089</v>
      </c>
      <c r="H1065">
        <v>48.800441800000002</v>
      </c>
      <c r="I1065">
        <v>-84.201046399999996</v>
      </c>
      <c r="J1065" s="1" t="str">
        <f t="shared" si="168"/>
        <v>NGR lake sediment grab sample</v>
      </c>
      <c r="K1065" s="1" t="str">
        <f t="shared" si="169"/>
        <v>&lt;177 micron (NGR)</v>
      </c>
      <c r="L1065">
        <v>13</v>
      </c>
      <c r="M1065" t="s">
        <v>87</v>
      </c>
      <c r="N1065">
        <v>253</v>
      </c>
      <c r="O1065">
        <v>112</v>
      </c>
      <c r="P1065">
        <v>4</v>
      </c>
      <c r="Q1065">
        <v>2</v>
      </c>
      <c r="R1065">
        <v>1</v>
      </c>
      <c r="S1065">
        <v>2</v>
      </c>
      <c r="T1065">
        <v>0.1</v>
      </c>
      <c r="U1065">
        <v>35</v>
      </c>
      <c r="V1065">
        <v>0.25</v>
      </c>
      <c r="W1065">
        <v>0.5</v>
      </c>
      <c r="X1065">
        <v>1</v>
      </c>
      <c r="Y1065">
        <v>87.2</v>
      </c>
    </row>
    <row r="1066" spans="1:25" x14ac:dyDescent="0.25">
      <c r="A1066" t="s">
        <v>4090</v>
      </c>
      <c r="B1066" t="s">
        <v>4091</v>
      </c>
      <c r="C1066" s="1" t="str">
        <f t="shared" si="163"/>
        <v>21:0398</v>
      </c>
      <c r="D1066" s="1" t="str">
        <f t="shared" si="167"/>
        <v>21:0133</v>
      </c>
      <c r="E1066" t="s">
        <v>4092</v>
      </c>
      <c r="F1066" t="s">
        <v>4093</v>
      </c>
      <c r="H1066">
        <v>48.775955799999998</v>
      </c>
      <c r="I1066">
        <v>-84.173250499999995</v>
      </c>
      <c r="J1066" s="1" t="str">
        <f t="shared" si="168"/>
        <v>NGR lake sediment grab sample</v>
      </c>
      <c r="K1066" s="1" t="str">
        <f t="shared" si="169"/>
        <v>&lt;177 micron (NGR)</v>
      </c>
      <c r="L1066">
        <v>13</v>
      </c>
      <c r="M1066" t="s">
        <v>92</v>
      </c>
      <c r="N1066">
        <v>254</v>
      </c>
      <c r="O1066">
        <v>156</v>
      </c>
      <c r="P1066">
        <v>10</v>
      </c>
      <c r="Q1066">
        <v>3</v>
      </c>
      <c r="R1066">
        <v>3</v>
      </c>
      <c r="S1066">
        <v>2</v>
      </c>
      <c r="T1066">
        <v>0.1</v>
      </c>
      <c r="U1066">
        <v>55</v>
      </c>
      <c r="V1066">
        <v>0.25</v>
      </c>
      <c r="W1066">
        <v>0.5</v>
      </c>
      <c r="X1066">
        <v>1</v>
      </c>
      <c r="Y1066">
        <v>77</v>
      </c>
    </row>
    <row r="1067" spans="1:25" x14ac:dyDescent="0.25">
      <c r="A1067" t="s">
        <v>4094</v>
      </c>
      <c r="B1067" t="s">
        <v>4095</v>
      </c>
      <c r="C1067" s="1" t="str">
        <f t="shared" si="163"/>
        <v>21:0398</v>
      </c>
      <c r="D1067" s="1" t="str">
        <f t="shared" si="167"/>
        <v>21:0133</v>
      </c>
      <c r="E1067" t="s">
        <v>4096</v>
      </c>
      <c r="F1067" t="s">
        <v>4097</v>
      </c>
      <c r="H1067">
        <v>48.502502200000002</v>
      </c>
      <c r="I1067">
        <v>-84.401022100000006</v>
      </c>
      <c r="J1067" s="1" t="str">
        <f t="shared" si="168"/>
        <v>NGR lake sediment grab sample</v>
      </c>
      <c r="K1067" s="1" t="str">
        <f t="shared" si="169"/>
        <v>&lt;177 micron (NGR)</v>
      </c>
      <c r="L1067">
        <v>13</v>
      </c>
      <c r="M1067" t="s">
        <v>97</v>
      </c>
      <c r="N1067">
        <v>255</v>
      </c>
      <c r="O1067">
        <v>138</v>
      </c>
      <c r="P1067">
        <v>28</v>
      </c>
      <c r="Q1067">
        <v>3</v>
      </c>
      <c r="R1067">
        <v>9</v>
      </c>
      <c r="S1067">
        <v>10</v>
      </c>
      <c r="T1067">
        <v>0.1</v>
      </c>
      <c r="U1067">
        <v>345</v>
      </c>
      <c r="V1067">
        <v>1.75</v>
      </c>
      <c r="W1067">
        <v>0.5</v>
      </c>
      <c r="X1067">
        <v>1</v>
      </c>
      <c r="Y1067">
        <v>45.8</v>
      </c>
    </row>
    <row r="1068" spans="1:25" x14ac:dyDescent="0.25">
      <c r="A1068" t="s">
        <v>4098</v>
      </c>
      <c r="B1068" t="s">
        <v>4099</v>
      </c>
      <c r="C1068" s="1" t="str">
        <f t="shared" si="163"/>
        <v>21:0398</v>
      </c>
      <c r="D1068" s="1" t="str">
        <f t="shared" si="167"/>
        <v>21:0133</v>
      </c>
      <c r="E1068" t="s">
        <v>4100</v>
      </c>
      <c r="F1068" t="s">
        <v>4101</v>
      </c>
      <c r="H1068">
        <v>48.5283862</v>
      </c>
      <c r="I1068">
        <v>-84.391799700000007</v>
      </c>
      <c r="J1068" s="1" t="str">
        <f t="shared" si="168"/>
        <v>NGR lake sediment grab sample</v>
      </c>
      <c r="K1068" s="1" t="str">
        <f t="shared" si="169"/>
        <v>&lt;177 micron (NGR)</v>
      </c>
      <c r="L1068">
        <v>13</v>
      </c>
      <c r="M1068" t="s">
        <v>107</v>
      </c>
      <c r="N1068">
        <v>256</v>
      </c>
      <c r="O1068">
        <v>164</v>
      </c>
      <c r="P1068">
        <v>26</v>
      </c>
      <c r="Q1068">
        <v>2</v>
      </c>
      <c r="R1068">
        <v>5</v>
      </c>
      <c r="S1068">
        <v>7</v>
      </c>
      <c r="T1068">
        <v>0.1</v>
      </c>
      <c r="U1068">
        <v>90</v>
      </c>
      <c r="V1068">
        <v>0.8</v>
      </c>
      <c r="W1068">
        <v>0.5</v>
      </c>
      <c r="X1068">
        <v>1</v>
      </c>
      <c r="Y1068">
        <v>75.8</v>
      </c>
    </row>
    <row r="1069" spans="1:25" x14ac:dyDescent="0.25">
      <c r="A1069" t="s">
        <v>4102</v>
      </c>
      <c r="B1069" t="s">
        <v>4103</v>
      </c>
      <c r="C1069" s="1" t="str">
        <f t="shared" ref="C1069:C1132" si="170">HYPERLINK("http://geochem.nrcan.gc.ca/cdogs/content/bdl/bdl210398_e.htm", "21:0398")</f>
        <v>21:0398</v>
      </c>
      <c r="D1069" s="1" t="str">
        <f t="shared" si="167"/>
        <v>21:0133</v>
      </c>
      <c r="E1069" t="s">
        <v>4104</v>
      </c>
      <c r="F1069" t="s">
        <v>4105</v>
      </c>
      <c r="H1069">
        <v>48.552239899999996</v>
      </c>
      <c r="I1069">
        <v>-84.387496799999994</v>
      </c>
      <c r="J1069" s="1" t="str">
        <f t="shared" si="168"/>
        <v>NGR lake sediment grab sample</v>
      </c>
      <c r="K1069" s="1" t="str">
        <f t="shared" si="169"/>
        <v>&lt;177 micron (NGR)</v>
      </c>
      <c r="L1069">
        <v>13</v>
      </c>
      <c r="M1069" t="s">
        <v>112</v>
      </c>
      <c r="N1069">
        <v>257</v>
      </c>
      <c r="O1069">
        <v>86</v>
      </c>
      <c r="P1069">
        <v>18</v>
      </c>
      <c r="Q1069">
        <v>9</v>
      </c>
      <c r="R1069">
        <v>5</v>
      </c>
      <c r="S1069">
        <v>6</v>
      </c>
      <c r="T1069">
        <v>0.1</v>
      </c>
      <c r="U1069">
        <v>320</v>
      </c>
      <c r="V1069">
        <v>1</v>
      </c>
      <c r="W1069">
        <v>0.5</v>
      </c>
      <c r="X1069">
        <v>1</v>
      </c>
      <c r="Y1069">
        <v>35.799999999999997</v>
      </c>
    </row>
    <row r="1070" spans="1:25" x14ac:dyDescent="0.25">
      <c r="A1070" t="s">
        <v>4106</v>
      </c>
      <c r="B1070" t="s">
        <v>4107</v>
      </c>
      <c r="C1070" s="1" t="str">
        <f t="shared" si="170"/>
        <v>21:0398</v>
      </c>
      <c r="D1070" s="1" t="str">
        <f t="shared" si="167"/>
        <v>21:0133</v>
      </c>
      <c r="E1070" t="s">
        <v>4108</v>
      </c>
      <c r="F1070" t="s">
        <v>4109</v>
      </c>
      <c r="H1070">
        <v>48.599036900000002</v>
      </c>
      <c r="I1070">
        <v>-84.395093799999998</v>
      </c>
      <c r="J1070" s="1" t="str">
        <f t="shared" si="168"/>
        <v>NGR lake sediment grab sample</v>
      </c>
      <c r="K1070" s="1" t="str">
        <f t="shared" si="169"/>
        <v>&lt;177 micron (NGR)</v>
      </c>
      <c r="L1070">
        <v>13</v>
      </c>
      <c r="M1070" t="s">
        <v>117</v>
      </c>
      <c r="N1070">
        <v>258</v>
      </c>
      <c r="O1070">
        <v>90</v>
      </c>
      <c r="P1070">
        <v>20</v>
      </c>
      <c r="Q1070">
        <v>3</v>
      </c>
      <c r="R1070">
        <v>16</v>
      </c>
      <c r="S1070">
        <v>7</v>
      </c>
      <c r="T1070">
        <v>0.1</v>
      </c>
      <c r="U1070">
        <v>40</v>
      </c>
      <c r="V1070">
        <v>0.3</v>
      </c>
      <c r="W1070">
        <v>0.5</v>
      </c>
      <c r="X1070">
        <v>1</v>
      </c>
      <c r="Y1070">
        <v>57.6</v>
      </c>
    </row>
    <row r="1071" spans="1:25" x14ac:dyDescent="0.25">
      <c r="A1071" t="s">
        <v>4110</v>
      </c>
      <c r="B1071" t="s">
        <v>4111</v>
      </c>
      <c r="C1071" s="1" t="str">
        <f t="shared" si="170"/>
        <v>21:0398</v>
      </c>
      <c r="D1071" s="1" t="str">
        <f t="shared" si="167"/>
        <v>21:0133</v>
      </c>
      <c r="E1071" t="s">
        <v>4112</v>
      </c>
      <c r="F1071" t="s">
        <v>4113</v>
      </c>
      <c r="H1071">
        <v>48.622422700000001</v>
      </c>
      <c r="I1071">
        <v>-84.405520100000004</v>
      </c>
      <c r="J1071" s="1" t="str">
        <f t="shared" si="168"/>
        <v>NGR lake sediment grab sample</v>
      </c>
      <c r="K1071" s="1" t="str">
        <f t="shared" si="169"/>
        <v>&lt;177 micron (NGR)</v>
      </c>
      <c r="L1071">
        <v>13</v>
      </c>
      <c r="M1071" t="s">
        <v>122</v>
      </c>
      <c r="N1071">
        <v>259</v>
      </c>
      <c r="O1071">
        <v>74</v>
      </c>
      <c r="P1071">
        <v>14</v>
      </c>
      <c r="Q1071">
        <v>6</v>
      </c>
      <c r="R1071">
        <v>10</v>
      </c>
      <c r="S1071">
        <v>6</v>
      </c>
      <c r="T1071">
        <v>0.1</v>
      </c>
      <c r="U1071">
        <v>65</v>
      </c>
      <c r="V1071">
        <v>0.6</v>
      </c>
      <c r="W1071">
        <v>0.5</v>
      </c>
      <c r="X1071">
        <v>1</v>
      </c>
      <c r="Y1071">
        <v>52.8</v>
      </c>
    </row>
    <row r="1072" spans="1:25" x14ac:dyDescent="0.25">
      <c r="A1072" t="s">
        <v>4114</v>
      </c>
      <c r="B1072" t="s">
        <v>4115</v>
      </c>
      <c r="C1072" s="1" t="str">
        <f t="shared" si="170"/>
        <v>21:0398</v>
      </c>
      <c r="D1072" s="1" t="str">
        <f>HYPERLINK("http://geochem.nrcan.gc.ca/cdogs/content/svy/svy_e.htm", "")</f>
        <v/>
      </c>
      <c r="G1072" s="1" t="str">
        <f>HYPERLINK("http://geochem.nrcan.gc.ca/cdogs/content/cr_/cr_00034_e.htm", "34")</f>
        <v>34</v>
      </c>
      <c r="J1072" t="s">
        <v>100</v>
      </c>
      <c r="K1072" t="s">
        <v>101</v>
      </c>
      <c r="L1072">
        <v>13</v>
      </c>
      <c r="M1072" t="s">
        <v>102</v>
      </c>
      <c r="N1072">
        <v>260</v>
      </c>
      <c r="O1072">
        <v>102</v>
      </c>
      <c r="P1072">
        <v>48</v>
      </c>
      <c r="Q1072">
        <v>13</v>
      </c>
      <c r="R1072">
        <v>18</v>
      </c>
      <c r="S1072">
        <v>12</v>
      </c>
      <c r="T1072">
        <v>0.1</v>
      </c>
      <c r="U1072">
        <v>750</v>
      </c>
      <c r="V1072">
        <v>2.7</v>
      </c>
      <c r="W1072">
        <v>15</v>
      </c>
      <c r="X1072">
        <v>5</v>
      </c>
      <c r="Y1072">
        <v>15.8</v>
      </c>
    </row>
    <row r="1073" spans="1:25" x14ac:dyDescent="0.25">
      <c r="A1073" t="s">
        <v>4116</v>
      </c>
      <c r="B1073" t="s">
        <v>4117</v>
      </c>
      <c r="C1073" s="1" t="str">
        <f t="shared" si="170"/>
        <v>21:0398</v>
      </c>
      <c r="D1073" s="1" t="str">
        <f t="shared" ref="D1073:D1079" si="171">HYPERLINK("http://geochem.nrcan.gc.ca/cdogs/content/svy/svy210133_e.htm", "21:0133")</f>
        <v>21:0133</v>
      </c>
      <c r="E1073" t="s">
        <v>4118</v>
      </c>
      <c r="F1073" t="s">
        <v>4119</v>
      </c>
      <c r="H1073">
        <v>48.652982100000003</v>
      </c>
      <c r="I1073">
        <v>-84.412506399999998</v>
      </c>
      <c r="J1073" s="1" t="str">
        <f t="shared" ref="J1073:J1079" si="172">HYPERLINK("http://geochem.nrcan.gc.ca/cdogs/content/kwd/kwd020027_e.htm", "NGR lake sediment grab sample")</f>
        <v>NGR lake sediment grab sample</v>
      </c>
      <c r="K1073" s="1" t="str">
        <f t="shared" ref="K1073:K1079" si="173">HYPERLINK("http://geochem.nrcan.gc.ca/cdogs/content/kwd/kwd080006_e.htm", "&lt;177 micron (NGR)")</f>
        <v>&lt;177 micron (NGR)</v>
      </c>
      <c r="L1073">
        <v>14</v>
      </c>
      <c r="M1073" t="s">
        <v>29</v>
      </c>
      <c r="N1073">
        <v>261</v>
      </c>
      <c r="O1073">
        <v>30</v>
      </c>
      <c r="P1073">
        <v>4</v>
      </c>
      <c r="Q1073">
        <v>4</v>
      </c>
      <c r="R1073">
        <v>2</v>
      </c>
      <c r="S1073">
        <v>3</v>
      </c>
      <c r="T1073">
        <v>0.1</v>
      </c>
      <c r="U1073">
        <v>60</v>
      </c>
      <c r="V1073">
        <v>0.35</v>
      </c>
      <c r="W1073">
        <v>0.5</v>
      </c>
      <c r="X1073">
        <v>1</v>
      </c>
      <c r="Y1073">
        <v>18.2</v>
      </c>
    </row>
    <row r="1074" spans="1:25" x14ac:dyDescent="0.25">
      <c r="A1074" t="s">
        <v>4120</v>
      </c>
      <c r="B1074" t="s">
        <v>4121</v>
      </c>
      <c r="C1074" s="1" t="str">
        <f t="shared" si="170"/>
        <v>21:0398</v>
      </c>
      <c r="D1074" s="1" t="str">
        <f t="shared" si="171"/>
        <v>21:0133</v>
      </c>
      <c r="E1074" t="s">
        <v>4122</v>
      </c>
      <c r="F1074" t="s">
        <v>4123</v>
      </c>
      <c r="H1074">
        <v>48.655518800000003</v>
      </c>
      <c r="I1074">
        <v>-84.389372199999997</v>
      </c>
      <c r="J1074" s="1" t="str">
        <f t="shared" si="172"/>
        <v>NGR lake sediment grab sample</v>
      </c>
      <c r="K1074" s="1" t="str">
        <f t="shared" si="173"/>
        <v>&lt;177 micron (NGR)</v>
      </c>
      <c r="L1074">
        <v>14</v>
      </c>
      <c r="M1074" t="s">
        <v>49</v>
      </c>
      <c r="N1074">
        <v>262</v>
      </c>
      <c r="O1074">
        <v>26</v>
      </c>
      <c r="P1074">
        <v>16</v>
      </c>
      <c r="Q1074">
        <v>5</v>
      </c>
      <c r="R1074">
        <v>2</v>
      </c>
      <c r="S1074">
        <v>3</v>
      </c>
      <c r="T1074">
        <v>0.1</v>
      </c>
      <c r="U1074">
        <v>60</v>
      </c>
      <c r="V1074">
        <v>0.45</v>
      </c>
      <c r="W1074">
        <v>3</v>
      </c>
      <c r="X1074">
        <v>1</v>
      </c>
      <c r="Y1074">
        <v>14.6</v>
      </c>
    </row>
    <row r="1075" spans="1:25" x14ac:dyDescent="0.25">
      <c r="A1075" t="s">
        <v>4124</v>
      </c>
      <c r="B1075" t="s">
        <v>4125</v>
      </c>
      <c r="C1075" s="1" t="str">
        <f t="shared" si="170"/>
        <v>21:0398</v>
      </c>
      <c r="D1075" s="1" t="str">
        <f t="shared" si="171"/>
        <v>21:0133</v>
      </c>
      <c r="E1075" t="s">
        <v>4118</v>
      </c>
      <c r="F1075" t="s">
        <v>4126</v>
      </c>
      <c r="H1075">
        <v>48.652982100000003</v>
      </c>
      <c r="I1075">
        <v>-84.412506399999998</v>
      </c>
      <c r="J1075" s="1" t="str">
        <f t="shared" si="172"/>
        <v>NGR lake sediment grab sample</v>
      </c>
      <c r="K1075" s="1" t="str">
        <f t="shared" si="173"/>
        <v>&lt;177 micron (NGR)</v>
      </c>
      <c r="L1075">
        <v>14</v>
      </c>
      <c r="M1075" t="s">
        <v>53</v>
      </c>
      <c r="N1075">
        <v>263</v>
      </c>
      <c r="O1075">
        <v>24</v>
      </c>
      <c r="P1075">
        <v>4</v>
      </c>
      <c r="Q1075">
        <v>4</v>
      </c>
      <c r="R1075">
        <v>2</v>
      </c>
      <c r="S1075">
        <v>2</v>
      </c>
      <c r="T1075">
        <v>0.1</v>
      </c>
      <c r="U1075">
        <v>45</v>
      </c>
      <c r="V1075">
        <v>0.3</v>
      </c>
      <c r="W1075">
        <v>0.5</v>
      </c>
      <c r="X1075">
        <v>1</v>
      </c>
      <c r="Y1075">
        <v>15.2</v>
      </c>
    </row>
    <row r="1076" spans="1:25" x14ac:dyDescent="0.25">
      <c r="A1076" t="s">
        <v>4127</v>
      </c>
      <c r="B1076" t="s">
        <v>4128</v>
      </c>
      <c r="C1076" s="1" t="str">
        <f t="shared" si="170"/>
        <v>21:0398</v>
      </c>
      <c r="D1076" s="1" t="str">
        <f t="shared" si="171"/>
        <v>21:0133</v>
      </c>
      <c r="E1076" t="s">
        <v>4118</v>
      </c>
      <c r="F1076" t="s">
        <v>4129</v>
      </c>
      <c r="H1076">
        <v>48.652982100000003</v>
      </c>
      <c r="I1076">
        <v>-84.412506399999998</v>
      </c>
      <c r="J1076" s="1" t="str">
        <f t="shared" si="172"/>
        <v>NGR lake sediment grab sample</v>
      </c>
      <c r="K1076" s="1" t="str">
        <f t="shared" si="173"/>
        <v>&lt;177 micron (NGR)</v>
      </c>
      <c r="L1076">
        <v>14</v>
      </c>
      <c r="M1076" t="s">
        <v>57</v>
      </c>
      <c r="N1076">
        <v>264</v>
      </c>
      <c r="O1076">
        <v>28</v>
      </c>
      <c r="P1076">
        <v>4</v>
      </c>
      <c r="Q1076">
        <v>5</v>
      </c>
      <c r="R1076">
        <v>2</v>
      </c>
      <c r="S1076">
        <v>3</v>
      </c>
      <c r="T1076">
        <v>0.1</v>
      </c>
      <c r="U1076">
        <v>50</v>
      </c>
      <c r="V1076">
        <v>0.35</v>
      </c>
      <c r="W1076">
        <v>0.5</v>
      </c>
      <c r="X1076">
        <v>1</v>
      </c>
      <c r="Y1076">
        <v>18</v>
      </c>
    </row>
    <row r="1077" spans="1:25" x14ac:dyDescent="0.25">
      <c r="A1077" t="s">
        <v>4130</v>
      </c>
      <c r="B1077" t="s">
        <v>4131</v>
      </c>
      <c r="C1077" s="1" t="str">
        <f t="shared" si="170"/>
        <v>21:0398</v>
      </c>
      <c r="D1077" s="1" t="str">
        <f t="shared" si="171"/>
        <v>21:0133</v>
      </c>
      <c r="E1077" t="s">
        <v>4132</v>
      </c>
      <c r="F1077" t="s">
        <v>4133</v>
      </c>
      <c r="H1077">
        <v>48.659568499999999</v>
      </c>
      <c r="I1077">
        <v>-84.356296900000004</v>
      </c>
      <c r="J1077" s="1" t="str">
        <f t="shared" si="172"/>
        <v>NGR lake sediment grab sample</v>
      </c>
      <c r="K1077" s="1" t="str">
        <f t="shared" si="173"/>
        <v>&lt;177 micron (NGR)</v>
      </c>
      <c r="L1077">
        <v>14</v>
      </c>
      <c r="M1077" t="s">
        <v>34</v>
      </c>
      <c r="N1077">
        <v>265</v>
      </c>
      <c r="O1077">
        <v>98</v>
      </c>
      <c r="P1077">
        <v>24</v>
      </c>
      <c r="Q1077">
        <v>7</v>
      </c>
      <c r="R1077">
        <v>4</v>
      </c>
      <c r="S1077">
        <v>4</v>
      </c>
      <c r="T1077">
        <v>0.1</v>
      </c>
      <c r="U1077">
        <v>30</v>
      </c>
      <c r="V1077">
        <v>0.25</v>
      </c>
      <c r="W1077">
        <v>0.5</v>
      </c>
      <c r="X1077">
        <v>1</v>
      </c>
      <c r="Y1077">
        <v>53</v>
      </c>
    </row>
    <row r="1078" spans="1:25" x14ac:dyDescent="0.25">
      <c r="A1078" t="s">
        <v>4134</v>
      </c>
      <c r="B1078" t="s">
        <v>4135</v>
      </c>
      <c r="C1078" s="1" t="str">
        <f t="shared" si="170"/>
        <v>21:0398</v>
      </c>
      <c r="D1078" s="1" t="str">
        <f t="shared" si="171"/>
        <v>21:0133</v>
      </c>
      <c r="E1078" t="s">
        <v>4136</v>
      </c>
      <c r="F1078" t="s">
        <v>4137</v>
      </c>
      <c r="H1078">
        <v>48.674765200000003</v>
      </c>
      <c r="I1078">
        <v>-84.339511700000003</v>
      </c>
      <c r="J1078" s="1" t="str">
        <f t="shared" si="172"/>
        <v>NGR lake sediment grab sample</v>
      </c>
      <c r="K1078" s="1" t="str">
        <f t="shared" si="173"/>
        <v>&lt;177 micron (NGR)</v>
      </c>
      <c r="L1078">
        <v>14</v>
      </c>
      <c r="M1078" t="s">
        <v>39</v>
      </c>
      <c r="N1078">
        <v>266</v>
      </c>
      <c r="O1078">
        <v>30</v>
      </c>
      <c r="P1078">
        <v>2</v>
      </c>
      <c r="Q1078">
        <v>5</v>
      </c>
      <c r="R1078">
        <v>4</v>
      </c>
      <c r="S1078">
        <v>3</v>
      </c>
      <c r="T1078">
        <v>0.1</v>
      </c>
      <c r="U1078">
        <v>80</v>
      </c>
      <c r="V1078">
        <v>0.7</v>
      </c>
      <c r="W1078">
        <v>0.5</v>
      </c>
      <c r="X1078">
        <v>1</v>
      </c>
      <c r="Y1078">
        <v>7.2</v>
      </c>
    </row>
    <row r="1079" spans="1:25" x14ac:dyDescent="0.25">
      <c r="A1079" t="s">
        <v>4138</v>
      </c>
      <c r="B1079" t="s">
        <v>4139</v>
      </c>
      <c r="C1079" s="1" t="str">
        <f t="shared" si="170"/>
        <v>21:0398</v>
      </c>
      <c r="D1079" s="1" t="str">
        <f t="shared" si="171"/>
        <v>21:0133</v>
      </c>
      <c r="E1079" t="s">
        <v>4140</v>
      </c>
      <c r="F1079" t="s">
        <v>4141</v>
      </c>
      <c r="H1079">
        <v>48.672824900000002</v>
      </c>
      <c r="I1079">
        <v>-84.316003800000004</v>
      </c>
      <c r="J1079" s="1" t="str">
        <f t="shared" si="172"/>
        <v>NGR lake sediment grab sample</v>
      </c>
      <c r="K1079" s="1" t="str">
        <f t="shared" si="173"/>
        <v>&lt;177 micron (NGR)</v>
      </c>
      <c r="L1079">
        <v>14</v>
      </c>
      <c r="M1079" t="s">
        <v>44</v>
      </c>
      <c r="N1079">
        <v>267</v>
      </c>
      <c r="O1079">
        <v>126</v>
      </c>
      <c r="P1079">
        <v>18</v>
      </c>
      <c r="Q1079">
        <v>5</v>
      </c>
      <c r="R1079">
        <v>11</v>
      </c>
      <c r="S1079">
        <v>6</v>
      </c>
      <c r="T1079">
        <v>0.1</v>
      </c>
      <c r="U1079">
        <v>185</v>
      </c>
      <c r="V1079">
        <v>0.55000000000000004</v>
      </c>
      <c r="W1079">
        <v>0.5</v>
      </c>
      <c r="X1079">
        <v>1</v>
      </c>
      <c r="Y1079">
        <v>57</v>
      </c>
    </row>
    <row r="1080" spans="1:25" x14ac:dyDescent="0.25">
      <c r="A1080" t="s">
        <v>4142</v>
      </c>
      <c r="B1080" t="s">
        <v>4143</v>
      </c>
      <c r="C1080" s="1" t="str">
        <f t="shared" si="170"/>
        <v>21:0398</v>
      </c>
      <c r="D1080" s="1" t="str">
        <f>HYPERLINK("http://geochem.nrcan.gc.ca/cdogs/content/svy/svy_e.htm", "")</f>
        <v/>
      </c>
      <c r="G1080" s="1" t="str">
        <f>HYPERLINK("http://geochem.nrcan.gc.ca/cdogs/content/cr_/cr_00035_e.htm", "35")</f>
        <v>35</v>
      </c>
      <c r="J1080" t="s">
        <v>100</v>
      </c>
      <c r="K1080" t="s">
        <v>101</v>
      </c>
      <c r="L1080">
        <v>14</v>
      </c>
      <c r="M1080" t="s">
        <v>102</v>
      </c>
      <c r="N1080">
        <v>268</v>
      </c>
      <c r="O1080">
        <v>104</v>
      </c>
      <c r="P1080">
        <v>62</v>
      </c>
      <c r="Q1080">
        <v>9</v>
      </c>
      <c r="R1080">
        <v>27</v>
      </c>
      <c r="S1080">
        <v>9</v>
      </c>
      <c r="T1080">
        <v>0.1</v>
      </c>
      <c r="U1080">
        <v>295</v>
      </c>
      <c r="V1080">
        <v>2.2000000000000002</v>
      </c>
      <c r="W1080">
        <v>16</v>
      </c>
      <c r="X1080">
        <v>2</v>
      </c>
      <c r="Y1080">
        <v>8.1999999999999993</v>
      </c>
    </row>
    <row r="1081" spans="1:25" x14ac:dyDescent="0.25">
      <c r="A1081" t="s">
        <v>4144</v>
      </c>
      <c r="B1081" t="s">
        <v>4145</v>
      </c>
      <c r="C1081" s="1" t="str">
        <f t="shared" si="170"/>
        <v>21:0398</v>
      </c>
      <c r="D1081" s="1" t="str">
        <f t="shared" ref="D1081:D1093" si="174">HYPERLINK("http://geochem.nrcan.gc.ca/cdogs/content/svy/svy210133_e.htm", "21:0133")</f>
        <v>21:0133</v>
      </c>
      <c r="E1081" t="s">
        <v>4146</v>
      </c>
      <c r="F1081" t="s">
        <v>4147</v>
      </c>
      <c r="H1081">
        <v>48.694041900000002</v>
      </c>
      <c r="I1081">
        <v>-84.259154699999996</v>
      </c>
      <c r="J1081" s="1" t="str">
        <f t="shared" ref="J1081:J1093" si="175">HYPERLINK("http://geochem.nrcan.gc.ca/cdogs/content/kwd/kwd020027_e.htm", "NGR lake sediment grab sample")</f>
        <v>NGR lake sediment grab sample</v>
      </c>
      <c r="K1081" s="1" t="str">
        <f t="shared" ref="K1081:K1093" si="176">HYPERLINK("http://geochem.nrcan.gc.ca/cdogs/content/kwd/kwd080006_e.htm", "&lt;177 micron (NGR)")</f>
        <v>&lt;177 micron (NGR)</v>
      </c>
      <c r="L1081">
        <v>14</v>
      </c>
      <c r="M1081" t="s">
        <v>62</v>
      </c>
      <c r="N1081">
        <v>269</v>
      </c>
      <c r="O1081">
        <v>74</v>
      </c>
      <c r="P1081">
        <v>18</v>
      </c>
      <c r="Q1081">
        <v>7</v>
      </c>
      <c r="R1081">
        <v>16</v>
      </c>
      <c r="S1081">
        <v>9</v>
      </c>
      <c r="T1081">
        <v>0.1</v>
      </c>
      <c r="U1081">
        <v>320</v>
      </c>
      <c r="V1081">
        <v>1.65</v>
      </c>
      <c r="W1081">
        <v>0.5</v>
      </c>
      <c r="X1081">
        <v>1</v>
      </c>
      <c r="Y1081">
        <v>16.399999999999999</v>
      </c>
    </row>
    <row r="1082" spans="1:25" x14ac:dyDescent="0.25">
      <c r="A1082" t="s">
        <v>4148</v>
      </c>
      <c r="B1082" t="s">
        <v>4149</v>
      </c>
      <c r="C1082" s="1" t="str">
        <f t="shared" si="170"/>
        <v>21:0398</v>
      </c>
      <c r="D1082" s="1" t="str">
        <f t="shared" si="174"/>
        <v>21:0133</v>
      </c>
      <c r="E1082" t="s">
        <v>4150</v>
      </c>
      <c r="F1082" t="s">
        <v>4151</v>
      </c>
      <c r="H1082">
        <v>48.671956299999998</v>
      </c>
      <c r="I1082">
        <v>-84.192458099999996</v>
      </c>
      <c r="J1082" s="1" t="str">
        <f t="shared" si="175"/>
        <v>NGR lake sediment grab sample</v>
      </c>
      <c r="K1082" s="1" t="str">
        <f t="shared" si="176"/>
        <v>&lt;177 micron (NGR)</v>
      </c>
      <c r="L1082">
        <v>14</v>
      </c>
      <c r="M1082" t="s">
        <v>67</v>
      </c>
      <c r="N1082">
        <v>270</v>
      </c>
      <c r="O1082">
        <v>88</v>
      </c>
      <c r="P1082">
        <v>34</v>
      </c>
      <c r="Q1082">
        <v>3</v>
      </c>
      <c r="R1082">
        <v>8</v>
      </c>
      <c r="S1082">
        <v>8</v>
      </c>
      <c r="T1082">
        <v>0.1</v>
      </c>
      <c r="U1082">
        <v>185</v>
      </c>
      <c r="V1082">
        <v>0.9</v>
      </c>
      <c r="W1082">
        <v>0.5</v>
      </c>
      <c r="X1082">
        <v>1</v>
      </c>
      <c r="Y1082">
        <v>41</v>
      </c>
    </row>
    <row r="1083" spans="1:25" x14ac:dyDescent="0.25">
      <c r="A1083" t="s">
        <v>4152</v>
      </c>
      <c r="B1083" t="s">
        <v>4153</v>
      </c>
      <c r="C1083" s="1" t="str">
        <f t="shared" si="170"/>
        <v>21:0398</v>
      </c>
      <c r="D1083" s="1" t="str">
        <f t="shared" si="174"/>
        <v>21:0133</v>
      </c>
      <c r="E1083" t="s">
        <v>4154</v>
      </c>
      <c r="F1083" t="s">
        <v>4155</v>
      </c>
      <c r="H1083">
        <v>48.716320000000003</v>
      </c>
      <c r="I1083">
        <v>-84.123813699999999</v>
      </c>
      <c r="J1083" s="1" t="str">
        <f t="shared" si="175"/>
        <v>NGR lake sediment grab sample</v>
      </c>
      <c r="K1083" s="1" t="str">
        <f t="shared" si="176"/>
        <v>&lt;177 micron (NGR)</v>
      </c>
      <c r="L1083">
        <v>14</v>
      </c>
      <c r="M1083" t="s">
        <v>72</v>
      </c>
      <c r="N1083">
        <v>271</v>
      </c>
      <c r="O1083">
        <v>110</v>
      </c>
      <c r="P1083">
        <v>38</v>
      </c>
      <c r="Q1083">
        <v>5</v>
      </c>
      <c r="R1083">
        <v>8</v>
      </c>
      <c r="S1083">
        <v>7</v>
      </c>
      <c r="T1083">
        <v>0.1</v>
      </c>
      <c r="U1083">
        <v>105</v>
      </c>
      <c r="V1083">
        <v>0.5</v>
      </c>
      <c r="W1083">
        <v>0.5</v>
      </c>
      <c r="X1083">
        <v>2</v>
      </c>
      <c r="Y1083">
        <v>61.4</v>
      </c>
    </row>
    <row r="1084" spans="1:25" x14ac:dyDescent="0.25">
      <c r="A1084" t="s">
        <v>4156</v>
      </c>
      <c r="B1084" t="s">
        <v>4157</v>
      </c>
      <c r="C1084" s="1" t="str">
        <f t="shared" si="170"/>
        <v>21:0398</v>
      </c>
      <c r="D1084" s="1" t="str">
        <f t="shared" si="174"/>
        <v>21:0133</v>
      </c>
      <c r="E1084" t="s">
        <v>4158</v>
      </c>
      <c r="F1084" t="s">
        <v>4159</v>
      </c>
      <c r="H1084">
        <v>48.781437699999998</v>
      </c>
      <c r="I1084">
        <v>-84.133311399999997</v>
      </c>
      <c r="J1084" s="1" t="str">
        <f t="shared" si="175"/>
        <v>NGR lake sediment grab sample</v>
      </c>
      <c r="K1084" s="1" t="str">
        <f t="shared" si="176"/>
        <v>&lt;177 micron (NGR)</v>
      </c>
      <c r="L1084">
        <v>14</v>
      </c>
      <c r="M1084" t="s">
        <v>77</v>
      </c>
      <c r="N1084">
        <v>272</v>
      </c>
      <c r="O1084">
        <v>114</v>
      </c>
      <c r="P1084">
        <v>28</v>
      </c>
      <c r="Q1084">
        <v>6</v>
      </c>
      <c r="R1084">
        <v>9</v>
      </c>
      <c r="S1084">
        <v>5</v>
      </c>
      <c r="T1084">
        <v>0.1</v>
      </c>
      <c r="U1084">
        <v>160</v>
      </c>
      <c r="V1084">
        <v>0.8</v>
      </c>
      <c r="W1084">
        <v>0.5</v>
      </c>
      <c r="X1084">
        <v>1</v>
      </c>
      <c r="Y1084">
        <v>45.2</v>
      </c>
    </row>
    <row r="1085" spans="1:25" x14ac:dyDescent="0.25">
      <c r="A1085" t="s">
        <v>4160</v>
      </c>
      <c r="B1085" t="s">
        <v>4161</v>
      </c>
      <c r="C1085" s="1" t="str">
        <f t="shared" si="170"/>
        <v>21:0398</v>
      </c>
      <c r="D1085" s="1" t="str">
        <f t="shared" si="174"/>
        <v>21:0133</v>
      </c>
      <c r="E1085" t="s">
        <v>4162</v>
      </c>
      <c r="F1085" t="s">
        <v>4163</v>
      </c>
      <c r="H1085">
        <v>48.786981699999998</v>
      </c>
      <c r="I1085">
        <v>-84.107111700000004</v>
      </c>
      <c r="J1085" s="1" t="str">
        <f t="shared" si="175"/>
        <v>NGR lake sediment grab sample</v>
      </c>
      <c r="K1085" s="1" t="str">
        <f t="shared" si="176"/>
        <v>&lt;177 micron (NGR)</v>
      </c>
      <c r="L1085">
        <v>14</v>
      </c>
      <c r="M1085" t="s">
        <v>82</v>
      </c>
      <c r="N1085">
        <v>273</v>
      </c>
      <c r="O1085">
        <v>34</v>
      </c>
      <c r="P1085">
        <v>4</v>
      </c>
      <c r="Q1085">
        <v>3</v>
      </c>
      <c r="R1085">
        <v>1</v>
      </c>
      <c r="S1085">
        <v>2</v>
      </c>
      <c r="T1085">
        <v>0.1</v>
      </c>
      <c r="U1085">
        <v>75</v>
      </c>
      <c r="V1085">
        <v>0.35</v>
      </c>
      <c r="W1085">
        <v>0.5</v>
      </c>
      <c r="X1085">
        <v>3</v>
      </c>
      <c r="Y1085">
        <v>15.2</v>
      </c>
    </row>
    <row r="1086" spans="1:25" x14ac:dyDescent="0.25">
      <c r="A1086" t="s">
        <v>4164</v>
      </c>
      <c r="B1086" t="s">
        <v>4165</v>
      </c>
      <c r="C1086" s="1" t="str">
        <f t="shared" si="170"/>
        <v>21:0398</v>
      </c>
      <c r="D1086" s="1" t="str">
        <f t="shared" si="174"/>
        <v>21:0133</v>
      </c>
      <c r="E1086" t="s">
        <v>4166</v>
      </c>
      <c r="F1086" t="s">
        <v>4167</v>
      </c>
      <c r="H1086">
        <v>48.796245599999999</v>
      </c>
      <c r="I1086">
        <v>-84.112706900000006</v>
      </c>
      <c r="J1086" s="1" t="str">
        <f t="shared" si="175"/>
        <v>NGR lake sediment grab sample</v>
      </c>
      <c r="K1086" s="1" t="str">
        <f t="shared" si="176"/>
        <v>&lt;177 micron (NGR)</v>
      </c>
      <c r="L1086">
        <v>14</v>
      </c>
      <c r="M1086" t="s">
        <v>87</v>
      </c>
      <c r="N1086">
        <v>274</v>
      </c>
      <c r="O1086">
        <v>34</v>
      </c>
      <c r="P1086">
        <v>18</v>
      </c>
      <c r="Q1086">
        <v>1</v>
      </c>
      <c r="R1086">
        <v>2</v>
      </c>
      <c r="S1086">
        <v>1</v>
      </c>
      <c r="T1086">
        <v>0.1</v>
      </c>
      <c r="U1086">
        <v>485</v>
      </c>
      <c r="V1086">
        <v>0.4</v>
      </c>
      <c r="W1086">
        <v>0.5</v>
      </c>
      <c r="X1086">
        <v>5</v>
      </c>
      <c r="Y1086">
        <v>20.2</v>
      </c>
    </row>
    <row r="1087" spans="1:25" x14ac:dyDescent="0.25">
      <c r="A1087" t="s">
        <v>4168</v>
      </c>
      <c r="B1087" t="s">
        <v>4169</v>
      </c>
      <c r="C1087" s="1" t="str">
        <f t="shared" si="170"/>
        <v>21:0398</v>
      </c>
      <c r="D1087" s="1" t="str">
        <f t="shared" si="174"/>
        <v>21:0133</v>
      </c>
      <c r="E1087" t="s">
        <v>4170</v>
      </c>
      <c r="F1087" t="s">
        <v>4171</v>
      </c>
      <c r="H1087">
        <v>48.822761200000002</v>
      </c>
      <c r="I1087">
        <v>-84.151378100000002</v>
      </c>
      <c r="J1087" s="1" t="str">
        <f t="shared" si="175"/>
        <v>NGR lake sediment grab sample</v>
      </c>
      <c r="K1087" s="1" t="str">
        <f t="shared" si="176"/>
        <v>&lt;177 micron (NGR)</v>
      </c>
      <c r="L1087">
        <v>14</v>
      </c>
      <c r="M1087" t="s">
        <v>92</v>
      </c>
      <c r="N1087">
        <v>275</v>
      </c>
      <c r="O1087">
        <v>76</v>
      </c>
      <c r="P1087">
        <v>12</v>
      </c>
      <c r="Q1087">
        <v>6</v>
      </c>
      <c r="R1087">
        <v>9</v>
      </c>
      <c r="S1087">
        <v>6</v>
      </c>
      <c r="T1087">
        <v>0.1</v>
      </c>
      <c r="U1087">
        <v>275</v>
      </c>
      <c r="V1087">
        <v>1.3</v>
      </c>
      <c r="W1087">
        <v>0.5</v>
      </c>
      <c r="X1087">
        <v>1</v>
      </c>
      <c r="Y1087">
        <v>27.2</v>
      </c>
    </row>
    <row r="1088" spans="1:25" x14ac:dyDescent="0.25">
      <c r="A1088" t="s">
        <v>4172</v>
      </c>
      <c r="B1088" t="s">
        <v>4173</v>
      </c>
      <c r="C1088" s="1" t="str">
        <f t="shared" si="170"/>
        <v>21:0398</v>
      </c>
      <c r="D1088" s="1" t="str">
        <f t="shared" si="174"/>
        <v>21:0133</v>
      </c>
      <c r="E1088" t="s">
        <v>4174</v>
      </c>
      <c r="F1088" t="s">
        <v>4175</v>
      </c>
      <c r="H1088">
        <v>48.849448199999998</v>
      </c>
      <c r="I1088">
        <v>-84.151049400000005</v>
      </c>
      <c r="J1088" s="1" t="str">
        <f t="shared" si="175"/>
        <v>NGR lake sediment grab sample</v>
      </c>
      <c r="K1088" s="1" t="str">
        <f t="shared" si="176"/>
        <v>&lt;177 micron (NGR)</v>
      </c>
      <c r="L1088">
        <v>14</v>
      </c>
      <c r="M1088" t="s">
        <v>97</v>
      </c>
      <c r="N1088">
        <v>276</v>
      </c>
      <c r="O1088">
        <v>56</v>
      </c>
      <c r="P1088">
        <v>16</v>
      </c>
      <c r="Q1088">
        <v>5</v>
      </c>
      <c r="R1088">
        <v>9</v>
      </c>
      <c r="S1088">
        <v>5</v>
      </c>
      <c r="T1088">
        <v>0.1</v>
      </c>
      <c r="U1088">
        <v>325</v>
      </c>
      <c r="V1088">
        <v>1</v>
      </c>
      <c r="W1088">
        <v>0.5</v>
      </c>
      <c r="X1088">
        <v>1</v>
      </c>
      <c r="Y1088">
        <v>22.6</v>
      </c>
    </row>
    <row r="1089" spans="1:25" x14ac:dyDescent="0.25">
      <c r="A1089" t="s">
        <v>4176</v>
      </c>
      <c r="B1089" t="s">
        <v>4177</v>
      </c>
      <c r="C1089" s="1" t="str">
        <f t="shared" si="170"/>
        <v>21:0398</v>
      </c>
      <c r="D1089" s="1" t="str">
        <f t="shared" si="174"/>
        <v>21:0133</v>
      </c>
      <c r="E1089" t="s">
        <v>4178</v>
      </c>
      <c r="F1089" t="s">
        <v>4179</v>
      </c>
      <c r="H1089">
        <v>48.893578699999999</v>
      </c>
      <c r="I1089">
        <v>-84.150996699999993</v>
      </c>
      <c r="J1089" s="1" t="str">
        <f t="shared" si="175"/>
        <v>NGR lake sediment grab sample</v>
      </c>
      <c r="K1089" s="1" t="str">
        <f t="shared" si="176"/>
        <v>&lt;177 micron (NGR)</v>
      </c>
      <c r="L1089">
        <v>14</v>
      </c>
      <c r="M1089" t="s">
        <v>107</v>
      </c>
      <c r="N1089">
        <v>277</v>
      </c>
      <c r="O1089">
        <v>108</v>
      </c>
      <c r="P1089">
        <v>16</v>
      </c>
      <c r="Q1089">
        <v>4</v>
      </c>
      <c r="R1089">
        <v>10</v>
      </c>
      <c r="S1089">
        <v>4</v>
      </c>
      <c r="T1089">
        <v>0.1</v>
      </c>
      <c r="U1089">
        <v>70</v>
      </c>
      <c r="V1089">
        <v>0.9</v>
      </c>
      <c r="W1089">
        <v>0.5</v>
      </c>
      <c r="X1089">
        <v>3</v>
      </c>
      <c r="Y1089">
        <v>58.6</v>
      </c>
    </row>
    <row r="1090" spans="1:25" x14ac:dyDescent="0.25">
      <c r="A1090" t="s">
        <v>4180</v>
      </c>
      <c r="B1090" t="s">
        <v>4181</v>
      </c>
      <c r="C1090" s="1" t="str">
        <f t="shared" si="170"/>
        <v>21:0398</v>
      </c>
      <c r="D1090" s="1" t="str">
        <f t="shared" si="174"/>
        <v>21:0133</v>
      </c>
      <c r="E1090" t="s">
        <v>4182</v>
      </c>
      <c r="F1090" t="s">
        <v>4183</v>
      </c>
      <c r="H1090">
        <v>48.939331699999997</v>
      </c>
      <c r="I1090">
        <v>-84.146711800000006</v>
      </c>
      <c r="J1090" s="1" t="str">
        <f t="shared" si="175"/>
        <v>NGR lake sediment grab sample</v>
      </c>
      <c r="K1090" s="1" t="str">
        <f t="shared" si="176"/>
        <v>&lt;177 micron (NGR)</v>
      </c>
      <c r="L1090">
        <v>14</v>
      </c>
      <c r="M1090" t="s">
        <v>112</v>
      </c>
      <c r="N1090">
        <v>278</v>
      </c>
      <c r="O1090">
        <v>86</v>
      </c>
      <c r="P1090">
        <v>24</v>
      </c>
      <c r="Q1090">
        <v>4</v>
      </c>
      <c r="R1090">
        <v>10</v>
      </c>
      <c r="S1090">
        <v>3</v>
      </c>
      <c r="T1090">
        <v>0.2</v>
      </c>
      <c r="U1090">
        <v>50</v>
      </c>
      <c r="V1090">
        <v>0.7</v>
      </c>
      <c r="W1090">
        <v>0.5</v>
      </c>
      <c r="X1090">
        <v>6</v>
      </c>
      <c r="Y1090">
        <v>53.4</v>
      </c>
    </row>
    <row r="1091" spans="1:25" x14ac:dyDescent="0.25">
      <c r="A1091" t="s">
        <v>4184</v>
      </c>
      <c r="B1091" t="s">
        <v>4185</v>
      </c>
      <c r="C1091" s="1" t="str">
        <f t="shared" si="170"/>
        <v>21:0398</v>
      </c>
      <c r="D1091" s="1" t="str">
        <f t="shared" si="174"/>
        <v>21:0133</v>
      </c>
      <c r="E1091" t="s">
        <v>4186</v>
      </c>
      <c r="F1091" t="s">
        <v>4187</v>
      </c>
      <c r="H1091">
        <v>48.947591899999999</v>
      </c>
      <c r="I1091">
        <v>-84.065048000000004</v>
      </c>
      <c r="J1091" s="1" t="str">
        <f t="shared" si="175"/>
        <v>NGR lake sediment grab sample</v>
      </c>
      <c r="K1091" s="1" t="str">
        <f t="shared" si="176"/>
        <v>&lt;177 micron (NGR)</v>
      </c>
      <c r="L1091">
        <v>14</v>
      </c>
      <c r="M1091" t="s">
        <v>117</v>
      </c>
      <c r="N1091">
        <v>279</v>
      </c>
      <c r="O1091">
        <v>26</v>
      </c>
      <c r="P1091">
        <v>16</v>
      </c>
      <c r="Q1091">
        <v>1</v>
      </c>
      <c r="R1091">
        <v>6</v>
      </c>
      <c r="S1091">
        <v>2</v>
      </c>
      <c r="T1091">
        <v>0.1</v>
      </c>
      <c r="U1091">
        <v>250</v>
      </c>
      <c r="V1091">
        <v>0.35</v>
      </c>
      <c r="W1091">
        <v>1</v>
      </c>
      <c r="X1091">
        <v>2</v>
      </c>
      <c r="Y1091">
        <v>15.4</v>
      </c>
    </row>
    <row r="1092" spans="1:25" x14ac:dyDescent="0.25">
      <c r="A1092" t="s">
        <v>4188</v>
      </c>
      <c r="B1092" t="s">
        <v>4189</v>
      </c>
      <c r="C1092" s="1" t="str">
        <f t="shared" si="170"/>
        <v>21:0398</v>
      </c>
      <c r="D1092" s="1" t="str">
        <f t="shared" si="174"/>
        <v>21:0133</v>
      </c>
      <c r="E1092" t="s">
        <v>4190</v>
      </c>
      <c r="F1092" t="s">
        <v>4191</v>
      </c>
      <c r="H1092">
        <v>48.941079799999997</v>
      </c>
      <c r="I1092">
        <v>-84.027215499999997</v>
      </c>
      <c r="J1092" s="1" t="str">
        <f t="shared" si="175"/>
        <v>NGR lake sediment grab sample</v>
      </c>
      <c r="K1092" s="1" t="str">
        <f t="shared" si="176"/>
        <v>&lt;177 micron (NGR)</v>
      </c>
      <c r="L1092">
        <v>14</v>
      </c>
      <c r="M1092" t="s">
        <v>122</v>
      </c>
      <c r="N1092">
        <v>280</v>
      </c>
      <c r="O1092">
        <v>52</v>
      </c>
      <c r="P1092">
        <v>28</v>
      </c>
      <c r="Q1092">
        <v>6</v>
      </c>
      <c r="R1092">
        <v>13</v>
      </c>
      <c r="S1092">
        <v>5</v>
      </c>
      <c r="T1092">
        <v>0.1</v>
      </c>
      <c r="U1092">
        <v>75</v>
      </c>
      <c r="V1092">
        <v>0.6</v>
      </c>
      <c r="W1092">
        <v>0.5</v>
      </c>
      <c r="X1092">
        <v>1</v>
      </c>
      <c r="Y1092">
        <v>33.799999999999997</v>
      </c>
    </row>
    <row r="1093" spans="1:25" x14ac:dyDescent="0.25">
      <c r="A1093" t="s">
        <v>4192</v>
      </c>
      <c r="B1093" t="s">
        <v>4193</v>
      </c>
      <c r="C1093" s="1" t="str">
        <f t="shared" si="170"/>
        <v>21:0398</v>
      </c>
      <c r="D1093" s="1" t="str">
        <f t="shared" si="174"/>
        <v>21:0133</v>
      </c>
      <c r="E1093" t="s">
        <v>4194</v>
      </c>
      <c r="F1093" t="s">
        <v>4195</v>
      </c>
      <c r="H1093">
        <v>48.8938688</v>
      </c>
      <c r="I1093">
        <v>-84.012538800000002</v>
      </c>
      <c r="J1093" s="1" t="str">
        <f t="shared" si="175"/>
        <v>NGR lake sediment grab sample</v>
      </c>
      <c r="K1093" s="1" t="str">
        <f t="shared" si="176"/>
        <v>&lt;177 micron (NGR)</v>
      </c>
      <c r="L1093">
        <v>15</v>
      </c>
      <c r="M1093" t="s">
        <v>3279</v>
      </c>
      <c r="N1093">
        <v>281</v>
      </c>
      <c r="O1093">
        <v>70</v>
      </c>
      <c r="P1093">
        <v>12</v>
      </c>
      <c r="Q1093">
        <v>5</v>
      </c>
      <c r="R1093">
        <v>9</v>
      </c>
      <c r="S1093">
        <v>5</v>
      </c>
      <c r="T1093">
        <v>0.1</v>
      </c>
      <c r="U1093">
        <v>245</v>
      </c>
      <c r="V1093">
        <v>0.8</v>
      </c>
      <c r="W1093">
        <v>0.5</v>
      </c>
      <c r="X1093">
        <v>1</v>
      </c>
      <c r="Y1093">
        <v>30.8</v>
      </c>
    </row>
    <row r="1094" spans="1:25" x14ac:dyDescent="0.25">
      <c r="A1094" t="s">
        <v>4196</v>
      </c>
      <c r="B1094" t="s">
        <v>4197</v>
      </c>
      <c r="C1094" s="1" t="str">
        <f t="shared" si="170"/>
        <v>21:0398</v>
      </c>
      <c r="D1094" s="1" t="str">
        <f>HYPERLINK("http://geochem.nrcan.gc.ca/cdogs/content/svy/svy_e.htm", "")</f>
        <v/>
      </c>
      <c r="G1094" s="1" t="str">
        <f>HYPERLINK("http://geochem.nrcan.gc.ca/cdogs/content/cr_/cr_00035_e.htm", "35")</f>
        <v>35</v>
      </c>
      <c r="J1094" t="s">
        <v>100</v>
      </c>
      <c r="K1094" t="s">
        <v>101</v>
      </c>
      <c r="L1094">
        <v>15</v>
      </c>
      <c r="M1094" t="s">
        <v>102</v>
      </c>
      <c r="N1094">
        <v>282</v>
      </c>
      <c r="O1094">
        <v>108</v>
      </c>
      <c r="P1094">
        <v>58</v>
      </c>
      <c r="Q1094">
        <v>9</v>
      </c>
      <c r="R1094">
        <v>28</v>
      </c>
      <c r="S1094">
        <v>9</v>
      </c>
      <c r="T1094">
        <v>0.1</v>
      </c>
      <c r="U1094">
        <v>310</v>
      </c>
      <c r="V1094">
        <v>2.1</v>
      </c>
      <c r="W1094">
        <v>13</v>
      </c>
      <c r="X1094">
        <v>1</v>
      </c>
      <c r="Y1094">
        <v>8.6</v>
      </c>
    </row>
    <row r="1095" spans="1:25" x14ac:dyDescent="0.25">
      <c r="A1095" t="s">
        <v>4198</v>
      </c>
      <c r="B1095" t="s">
        <v>4199</v>
      </c>
      <c r="C1095" s="1" t="str">
        <f t="shared" si="170"/>
        <v>21:0398</v>
      </c>
      <c r="D1095" s="1" t="str">
        <f t="shared" ref="D1095:D1127" si="177">HYPERLINK("http://geochem.nrcan.gc.ca/cdogs/content/svy/svy210133_e.htm", "21:0133")</f>
        <v>21:0133</v>
      </c>
      <c r="E1095" t="s">
        <v>4200</v>
      </c>
      <c r="F1095" t="s">
        <v>4201</v>
      </c>
      <c r="H1095">
        <v>48.934325899999997</v>
      </c>
      <c r="I1095">
        <v>-84.004060100000004</v>
      </c>
      <c r="J1095" s="1" t="str">
        <f t="shared" ref="J1095:J1127" si="178">HYPERLINK("http://geochem.nrcan.gc.ca/cdogs/content/kwd/kwd020027_e.htm", "NGR lake sediment grab sample")</f>
        <v>NGR lake sediment grab sample</v>
      </c>
      <c r="K1095" s="1" t="str">
        <f t="shared" ref="K1095:K1127" si="179">HYPERLINK("http://geochem.nrcan.gc.ca/cdogs/content/kwd/kwd080006_e.htm", "&lt;177 micron (NGR)")</f>
        <v>&lt;177 micron (NGR)</v>
      </c>
      <c r="L1095">
        <v>15</v>
      </c>
      <c r="M1095" t="s">
        <v>34</v>
      </c>
      <c r="N1095">
        <v>283</v>
      </c>
      <c r="O1095">
        <v>108</v>
      </c>
      <c r="P1095">
        <v>22</v>
      </c>
      <c r="Q1095">
        <v>3</v>
      </c>
      <c r="R1095">
        <v>11</v>
      </c>
      <c r="S1095">
        <v>3</v>
      </c>
      <c r="T1095">
        <v>0.1</v>
      </c>
      <c r="U1095">
        <v>40</v>
      </c>
      <c r="V1095">
        <v>0.35</v>
      </c>
      <c r="W1095">
        <v>0.5</v>
      </c>
      <c r="X1095">
        <v>1</v>
      </c>
      <c r="Y1095">
        <v>72</v>
      </c>
    </row>
    <row r="1096" spans="1:25" x14ac:dyDescent="0.25">
      <c r="A1096" t="s">
        <v>4202</v>
      </c>
      <c r="B1096" t="s">
        <v>4203</v>
      </c>
      <c r="C1096" s="1" t="str">
        <f t="shared" si="170"/>
        <v>21:0398</v>
      </c>
      <c r="D1096" s="1" t="str">
        <f t="shared" si="177"/>
        <v>21:0133</v>
      </c>
      <c r="E1096" t="s">
        <v>4204</v>
      </c>
      <c r="F1096" t="s">
        <v>4205</v>
      </c>
      <c r="H1096">
        <v>48.9151679</v>
      </c>
      <c r="I1096">
        <v>-84.067263499999996</v>
      </c>
      <c r="J1096" s="1" t="str">
        <f t="shared" si="178"/>
        <v>NGR lake sediment grab sample</v>
      </c>
      <c r="K1096" s="1" t="str">
        <f t="shared" si="179"/>
        <v>&lt;177 micron (NGR)</v>
      </c>
      <c r="L1096">
        <v>15</v>
      </c>
      <c r="M1096" t="s">
        <v>3302</v>
      </c>
      <c r="N1096">
        <v>284</v>
      </c>
      <c r="O1096">
        <v>124</v>
      </c>
      <c r="P1096">
        <v>16</v>
      </c>
      <c r="Q1096">
        <v>3</v>
      </c>
      <c r="R1096">
        <v>11</v>
      </c>
      <c r="S1096">
        <v>3</v>
      </c>
      <c r="T1096">
        <v>0.1</v>
      </c>
      <c r="U1096">
        <v>60</v>
      </c>
      <c r="V1096">
        <v>0.55000000000000004</v>
      </c>
      <c r="W1096">
        <v>0.5</v>
      </c>
      <c r="X1096">
        <v>2</v>
      </c>
      <c r="Y1096">
        <v>84.4</v>
      </c>
    </row>
    <row r="1097" spans="1:25" x14ac:dyDescent="0.25">
      <c r="A1097" t="s">
        <v>4206</v>
      </c>
      <c r="B1097" t="s">
        <v>4207</v>
      </c>
      <c r="C1097" s="1" t="str">
        <f t="shared" si="170"/>
        <v>21:0398</v>
      </c>
      <c r="D1097" s="1" t="str">
        <f t="shared" si="177"/>
        <v>21:0133</v>
      </c>
      <c r="E1097" t="s">
        <v>4208</v>
      </c>
      <c r="F1097" t="s">
        <v>4209</v>
      </c>
      <c r="H1097">
        <v>48.908965199999997</v>
      </c>
      <c r="I1097">
        <v>-84.083787299999997</v>
      </c>
      <c r="J1097" s="1" t="str">
        <f t="shared" si="178"/>
        <v>NGR lake sediment grab sample</v>
      </c>
      <c r="K1097" s="1" t="str">
        <f t="shared" si="179"/>
        <v>&lt;177 micron (NGR)</v>
      </c>
      <c r="L1097">
        <v>15</v>
      </c>
      <c r="M1097" t="s">
        <v>3307</v>
      </c>
      <c r="N1097">
        <v>285</v>
      </c>
      <c r="O1097">
        <v>126</v>
      </c>
      <c r="P1097">
        <v>20</v>
      </c>
      <c r="Q1097">
        <v>4</v>
      </c>
      <c r="R1097">
        <v>12</v>
      </c>
      <c r="S1097">
        <v>3</v>
      </c>
      <c r="T1097">
        <v>0.1</v>
      </c>
      <c r="U1097">
        <v>45</v>
      </c>
      <c r="V1097">
        <v>0.5</v>
      </c>
      <c r="W1097">
        <v>0.5</v>
      </c>
      <c r="X1097">
        <v>5</v>
      </c>
      <c r="Y1097">
        <v>61</v>
      </c>
    </row>
    <row r="1098" spans="1:25" x14ac:dyDescent="0.25">
      <c r="A1098" t="s">
        <v>4210</v>
      </c>
      <c r="B1098" t="s">
        <v>4211</v>
      </c>
      <c r="C1098" s="1" t="str">
        <f t="shared" si="170"/>
        <v>21:0398</v>
      </c>
      <c r="D1098" s="1" t="str">
        <f t="shared" si="177"/>
        <v>21:0133</v>
      </c>
      <c r="E1098" t="s">
        <v>4208</v>
      </c>
      <c r="F1098" t="s">
        <v>4212</v>
      </c>
      <c r="H1098">
        <v>48.908965199999997</v>
      </c>
      <c r="I1098">
        <v>-84.083787299999997</v>
      </c>
      <c r="J1098" s="1" t="str">
        <f t="shared" si="178"/>
        <v>NGR lake sediment grab sample</v>
      </c>
      <c r="K1098" s="1" t="str">
        <f t="shared" si="179"/>
        <v>&lt;177 micron (NGR)</v>
      </c>
      <c r="L1098">
        <v>15</v>
      </c>
      <c r="M1098" t="s">
        <v>3311</v>
      </c>
      <c r="N1098">
        <v>286</v>
      </c>
      <c r="O1098">
        <v>120</v>
      </c>
      <c r="P1098">
        <v>20</v>
      </c>
      <c r="Q1098">
        <v>3</v>
      </c>
      <c r="R1098">
        <v>13</v>
      </c>
      <c r="S1098">
        <v>4</v>
      </c>
      <c r="T1098">
        <v>0.1</v>
      </c>
      <c r="U1098">
        <v>50</v>
      </c>
      <c r="V1098">
        <v>0.55000000000000004</v>
      </c>
      <c r="W1098">
        <v>0.5</v>
      </c>
      <c r="X1098">
        <v>5</v>
      </c>
      <c r="Y1098">
        <v>59.4</v>
      </c>
    </row>
    <row r="1099" spans="1:25" x14ac:dyDescent="0.25">
      <c r="A1099" t="s">
        <v>4213</v>
      </c>
      <c r="B1099" t="s">
        <v>4214</v>
      </c>
      <c r="C1099" s="1" t="str">
        <f t="shared" si="170"/>
        <v>21:0398</v>
      </c>
      <c r="D1099" s="1" t="str">
        <f t="shared" si="177"/>
        <v>21:0133</v>
      </c>
      <c r="E1099" t="s">
        <v>4215</v>
      </c>
      <c r="F1099" t="s">
        <v>4216</v>
      </c>
      <c r="H1099">
        <v>48.9024657</v>
      </c>
      <c r="I1099">
        <v>-84.031159599999995</v>
      </c>
      <c r="J1099" s="1" t="str">
        <f t="shared" si="178"/>
        <v>NGR lake sediment grab sample</v>
      </c>
      <c r="K1099" s="1" t="str">
        <f t="shared" si="179"/>
        <v>&lt;177 micron (NGR)</v>
      </c>
      <c r="L1099">
        <v>15</v>
      </c>
      <c r="M1099" t="s">
        <v>39</v>
      </c>
      <c r="N1099">
        <v>287</v>
      </c>
      <c r="O1099">
        <v>102</v>
      </c>
      <c r="P1099">
        <v>14</v>
      </c>
      <c r="Q1099">
        <v>3</v>
      </c>
      <c r="R1099">
        <v>7</v>
      </c>
      <c r="S1099">
        <v>1</v>
      </c>
      <c r="T1099">
        <v>0.1</v>
      </c>
      <c r="U1099">
        <v>30</v>
      </c>
      <c r="V1099">
        <v>0.2</v>
      </c>
      <c r="W1099">
        <v>0.5</v>
      </c>
      <c r="X1099">
        <v>4</v>
      </c>
      <c r="Y1099">
        <v>83.6</v>
      </c>
    </row>
    <row r="1100" spans="1:25" x14ac:dyDescent="0.25">
      <c r="A1100" t="s">
        <v>4217</v>
      </c>
      <c r="B1100" t="s">
        <v>4218</v>
      </c>
      <c r="C1100" s="1" t="str">
        <f t="shared" si="170"/>
        <v>21:0398</v>
      </c>
      <c r="D1100" s="1" t="str">
        <f t="shared" si="177"/>
        <v>21:0133</v>
      </c>
      <c r="E1100" t="s">
        <v>4194</v>
      </c>
      <c r="F1100" t="s">
        <v>4219</v>
      </c>
      <c r="H1100">
        <v>48.8938688</v>
      </c>
      <c r="I1100">
        <v>-84.012538800000002</v>
      </c>
      <c r="J1100" s="1" t="str">
        <f t="shared" si="178"/>
        <v>NGR lake sediment grab sample</v>
      </c>
      <c r="K1100" s="1" t="str">
        <f t="shared" si="179"/>
        <v>&lt;177 micron (NGR)</v>
      </c>
      <c r="L1100">
        <v>15</v>
      </c>
      <c r="M1100" t="s">
        <v>3335</v>
      </c>
      <c r="N1100">
        <v>288</v>
      </c>
      <c r="O1100">
        <v>74</v>
      </c>
      <c r="P1100">
        <v>12</v>
      </c>
      <c r="Q1100">
        <v>4</v>
      </c>
      <c r="R1100">
        <v>10</v>
      </c>
      <c r="S1100">
        <v>5</v>
      </c>
      <c r="T1100">
        <v>0.1</v>
      </c>
      <c r="U1100">
        <v>250</v>
      </c>
      <c r="V1100">
        <v>0.95</v>
      </c>
      <c r="W1100">
        <v>0.5</v>
      </c>
      <c r="X1100">
        <v>1</v>
      </c>
      <c r="Y1100">
        <v>32.6</v>
      </c>
    </row>
    <row r="1101" spans="1:25" x14ac:dyDescent="0.25">
      <c r="A1101" t="s">
        <v>4220</v>
      </c>
      <c r="B1101" t="s">
        <v>4221</v>
      </c>
      <c r="C1101" s="1" t="str">
        <f t="shared" si="170"/>
        <v>21:0398</v>
      </c>
      <c r="D1101" s="1" t="str">
        <f t="shared" si="177"/>
        <v>21:0133</v>
      </c>
      <c r="E1101" t="s">
        <v>4222</v>
      </c>
      <c r="F1101" t="s">
        <v>4223</v>
      </c>
      <c r="H1101">
        <v>48.883867700000003</v>
      </c>
      <c r="I1101">
        <v>-84.005072499999997</v>
      </c>
      <c r="J1101" s="1" t="str">
        <f t="shared" si="178"/>
        <v>NGR lake sediment grab sample</v>
      </c>
      <c r="K1101" s="1" t="str">
        <f t="shared" si="179"/>
        <v>&lt;177 micron (NGR)</v>
      </c>
      <c r="L1101">
        <v>15</v>
      </c>
      <c r="M1101" t="s">
        <v>44</v>
      </c>
      <c r="N1101">
        <v>289</v>
      </c>
      <c r="O1101">
        <v>110</v>
      </c>
      <c r="P1101">
        <v>18</v>
      </c>
      <c r="Q1101">
        <v>5</v>
      </c>
      <c r="R1101">
        <v>10</v>
      </c>
      <c r="S1101">
        <v>2</v>
      </c>
      <c r="T1101">
        <v>0.1</v>
      </c>
      <c r="U1101">
        <v>25</v>
      </c>
      <c r="V1101">
        <v>0.2</v>
      </c>
      <c r="W1101">
        <v>0.5</v>
      </c>
      <c r="X1101">
        <v>4</v>
      </c>
      <c r="Y1101">
        <v>85.6</v>
      </c>
    </row>
    <row r="1102" spans="1:25" x14ac:dyDescent="0.25">
      <c r="A1102" t="s">
        <v>4224</v>
      </c>
      <c r="B1102" t="s">
        <v>4225</v>
      </c>
      <c r="C1102" s="1" t="str">
        <f t="shared" si="170"/>
        <v>21:0398</v>
      </c>
      <c r="D1102" s="1" t="str">
        <f t="shared" si="177"/>
        <v>21:0133</v>
      </c>
      <c r="E1102" t="s">
        <v>4226</v>
      </c>
      <c r="F1102" t="s">
        <v>4227</v>
      </c>
      <c r="H1102">
        <v>48.871046</v>
      </c>
      <c r="I1102">
        <v>-84.057079400000006</v>
      </c>
      <c r="J1102" s="1" t="str">
        <f t="shared" si="178"/>
        <v>NGR lake sediment grab sample</v>
      </c>
      <c r="K1102" s="1" t="str">
        <f t="shared" si="179"/>
        <v>&lt;177 micron (NGR)</v>
      </c>
      <c r="L1102">
        <v>15</v>
      </c>
      <c r="M1102" t="s">
        <v>62</v>
      </c>
      <c r="N1102">
        <v>290</v>
      </c>
      <c r="O1102">
        <v>84</v>
      </c>
      <c r="P1102">
        <v>12</v>
      </c>
      <c r="Q1102">
        <v>4</v>
      </c>
      <c r="R1102">
        <v>12</v>
      </c>
      <c r="S1102">
        <v>7</v>
      </c>
      <c r="T1102">
        <v>0.1</v>
      </c>
      <c r="U1102">
        <v>320</v>
      </c>
      <c r="V1102">
        <v>1.1000000000000001</v>
      </c>
      <c r="W1102">
        <v>0.5</v>
      </c>
      <c r="X1102">
        <v>1</v>
      </c>
      <c r="Y1102">
        <v>24.2</v>
      </c>
    </row>
    <row r="1103" spans="1:25" x14ac:dyDescent="0.25">
      <c r="A1103" t="s">
        <v>4228</v>
      </c>
      <c r="B1103" t="s">
        <v>4229</v>
      </c>
      <c r="C1103" s="1" t="str">
        <f t="shared" si="170"/>
        <v>21:0398</v>
      </c>
      <c r="D1103" s="1" t="str">
        <f t="shared" si="177"/>
        <v>21:0133</v>
      </c>
      <c r="E1103" t="s">
        <v>4230</v>
      </c>
      <c r="F1103" t="s">
        <v>4231</v>
      </c>
      <c r="H1103">
        <v>48.857017200000001</v>
      </c>
      <c r="I1103">
        <v>-84.094580399999998</v>
      </c>
      <c r="J1103" s="1" t="str">
        <f t="shared" si="178"/>
        <v>NGR lake sediment grab sample</v>
      </c>
      <c r="K1103" s="1" t="str">
        <f t="shared" si="179"/>
        <v>&lt;177 micron (NGR)</v>
      </c>
      <c r="L1103">
        <v>15</v>
      </c>
      <c r="M1103" t="s">
        <v>67</v>
      </c>
      <c r="N1103">
        <v>291</v>
      </c>
      <c r="O1103">
        <v>118</v>
      </c>
      <c r="P1103">
        <v>22</v>
      </c>
      <c r="Q1103">
        <v>4</v>
      </c>
      <c r="R1103">
        <v>13</v>
      </c>
      <c r="S1103">
        <v>5</v>
      </c>
      <c r="T1103">
        <v>0.1</v>
      </c>
      <c r="U1103">
        <v>50</v>
      </c>
      <c r="V1103">
        <v>0.5</v>
      </c>
      <c r="W1103">
        <v>0.5</v>
      </c>
      <c r="X1103">
        <v>1</v>
      </c>
      <c r="Y1103">
        <v>77.2</v>
      </c>
    </row>
    <row r="1104" spans="1:25" x14ac:dyDescent="0.25">
      <c r="A1104" t="s">
        <v>4232</v>
      </c>
      <c r="B1104" t="s">
        <v>4233</v>
      </c>
      <c r="C1104" s="1" t="str">
        <f t="shared" si="170"/>
        <v>21:0398</v>
      </c>
      <c r="D1104" s="1" t="str">
        <f t="shared" si="177"/>
        <v>21:0133</v>
      </c>
      <c r="E1104" t="s">
        <v>4234</v>
      </c>
      <c r="F1104" t="s">
        <v>4235</v>
      </c>
      <c r="H1104">
        <v>48.841165799999999</v>
      </c>
      <c r="I1104">
        <v>-84.063084599999996</v>
      </c>
      <c r="J1104" s="1" t="str">
        <f t="shared" si="178"/>
        <v>NGR lake sediment grab sample</v>
      </c>
      <c r="K1104" s="1" t="str">
        <f t="shared" si="179"/>
        <v>&lt;177 micron (NGR)</v>
      </c>
      <c r="L1104">
        <v>15</v>
      </c>
      <c r="M1104" t="s">
        <v>72</v>
      </c>
      <c r="N1104">
        <v>292</v>
      </c>
      <c r="O1104">
        <v>56</v>
      </c>
      <c r="P1104">
        <v>10</v>
      </c>
      <c r="Q1104">
        <v>5</v>
      </c>
      <c r="R1104">
        <v>8</v>
      </c>
      <c r="S1104">
        <v>5</v>
      </c>
      <c r="T1104">
        <v>0.1</v>
      </c>
      <c r="U1104">
        <v>155</v>
      </c>
      <c r="V1104">
        <v>0.85</v>
      </c>
      <c r="W1104">
        <v>0.5</v>
      </c>
      <c r="X1104">
        <v>1</v>
      </c>
      <c r="Y1104">
        <v>23.8</v>
      </c>
    </row>
    <row r="1105" spans="1:25" x14ac:dyDescent="0.25">
      <c r="A1105" t="s">
        <v>4236</v>
      </c>
      <c r="B1105" t="s">
        <v>4237</v>
      </c>
      <c r="C1105" s="1" t="str">
        <f t="shared" si="170"/>
        <v>21:0398</v>
      </c>
      <c r="D1105" s="1" t="str">
        <f t="shared" si="177"/>
        <v>21:0133</v>
      </c>
      <c r="E1105" t="s">
        <v>4238</v>
      </c>
      <c r="F1105" t="s">
        <v>4239</v>
      </c>
      <c r="H1105">
        <v>48.853930300000002</v>
      </c>
      <c r="I1105">
        <v>-84.010855000000006</v>
      </c>
      <c r="J1105" s="1" t="str">
        <f t="shared" si="178"/>
        <v>NGR lake sediment grab sample</v>
      </c>
      <c r="K1105" s="1" t="str">
        <f t="shared" si="179"/>
        <v>&lt;177 micron (NGR)</v>
      </c>
      <c r="L1105">
        <v>15</v>
      </c>
      <c r="M1105" t="s">
        <v>77</v>
      </c>
      <c r="N1105">
        <v>293</v>
      </c>
      <c r="O1105">
        <v>78</v>
      </c>
      <c r="P1105">
        <v>28</v>
      </c>
      <c r="Q1105">
        <v>3</v>
      </c>
      <c r="R1105">
        <v>9</v>
      </c>
      <c r="S1105">
        <v>3</v>
      </c>
      <c r="T1105">
        <v>0.1</v>
      </c>
      <c r="U1105">
        <v>55</v>
      </c>
      <c r="V1105">
        <v>0.5</v>
      </c>
      <c r="W1105">
        <v>0.5</v>
      </c>
      <c r="X1105">
        <v>3</v>
      </c>
      <c r="Y1105">
        <v>78.8</v>
      </c>
    </row>
    <row r="1106" spans="1:25" x14ac:dyDescent="0.25">
      <c r="A1106" t="s">
        <v>4240</v>
      </c>
      <c r="B1106" t="s">
        <v>4241</v>
      </c>
      <c r="C1106" s="1" t="str">
        <f t="shared" si="170"/>
        <v>21:0398</v>
      </c>
      <c r="D1106" s="1" t="str">
        <f t="shared" si="177"/>
        <v>21:0133</v>
      </c>
      <c r="E1106" t="s">
        <v>4242</v>
      </c>
      <c r="F1106" t="s">
        <v>4243</v>
      </c>
      <c r="H1106">
        <v>48.825248299999998</v>
      </c>
      <c r="I1106">
        <v>-84.004005300000003</v>
      </c>
      <c r="J1106" s="1" t="str">
        <f t="shared" si="178"/>
        <v>NGR lake sediment grab sample</v>
      </c>
      <c r="K1106" s="1" t="str">
        <f t="shared" si="179"/>
        <v>&lt;177 micron (NGR)</v>
      </c>
      <c r="L1106">
        <v>15</v>
      </c>
      <c r="M1106" t="s">
        <v>82</v>
      </c>
      <c r="N1106">
        <v>294</v>
      </c>
      <c r="O1106">
        <v>118</v>
      </c>
      <c r="P1106">
        <v>12</v>
      </c>
      <c r="Q1106">
        <v>3</v>
      </c>
      <c r="R1106">
        <v>9</v>
      </c>
      <c r="S1106">
        <v>3</v>
      </c>
      <c r="T1106">
        <v>0.1</v>
      </c>
      <c r="U1106">
        <v>35</v>
      </c>
      <c r="V1106">
        <v>0.3</v>
      </c>
      <c r="W1106">
        <v>0.5</v>
      </c>
      <c r="X1106">
        <v>2</v>
      </c>
      <c r="Y1106">
        <v>81.400000000000006</v>
      </c>
    </row>
    <row r="1107" spans="1:25" x14ac:dyDescent="0.25">
      <c r="A1107" t="s">
        <v>4244</v>
      </c>
      <c r="B1107" t="s">
        <v>4245</v>
      </c>
      <c r="C1107" s="1" t="str">
        <f t="shared" si="170"/>
        <v>21:0398</v>
      </c>
      <c r="D1107" s="1" t="str">
        <f t="shared" si="177"/>
        <v>21:0133</v>
      </c>
      <c r="E1107" t="s">
        <v>4246</v>
      </c>
      <c r="F1107" t="s">
        <v>4247</v>
      </c>
      <c r="H1107">
        <v>48.803751400000003</v>
      </c>
      <c r="I1107">
        <v>-84.031384000000003</v>
      </c>
      <c r="J1107" s="1" t="str">
        <f t="shared" si="178"/>
        <v>NGR lake sediment grab sample</v>
      </c>
      <c r="K1107" s="1" t="str">
        <f t="shared" si="179"/>
        <v>&lt;177 micron (NGR)</v>
      </c>
      <c r="L1107">
        <v>15</v>
      </c>
      <c r="M1107" t="s">
        <v>87</v>
      </c>
      <c r="N1107">
        <v>295</v>
      </c>
      <c r="O1107">
        <v>92</v>
      </c>
      <c r="P1107">
        <v>20</v>
      </c>
      <c r="Q1107">
        <v>2</v>
      </c>
      <c r="R1107">
        <v>11</v>
      </c>
      <c r="S1107">
        <v>3</v>
      </c>
      <c r="T1107">
        <v>0.1</v>
      </c>
      <c r="U1107">
        <v>30</v>
      </c>
      <c r="V1107">
        <v>0.4</v>
      </c>
      <c r="W1107">
        <v>0.5</v>
      </c>
      <c r="X1107">
        <v>2</v>
      </c>
      <c r="Y1107">
        <v>81.2</v>
      </c>
    </row>
    <row r="1108" spans="1:25" x14ac:dyDescent="0.25">
      <c r="A1108" t="s">
        <v>4248</v>
      </c>
      <c r="B1108" t="s">
        <v>4249</v>
      </c>
      <c r="C1108" s="1" t="str">
        <f t="shared" si="170"/>
        <v>21:0398</v>
      </c>
      <c r="D1108" s="1" t="str">
        <f t="shared" si="177"/>
        <v>21:0133</v>
      </c>
      <c r="E1108" t="s">
        <v>4250</v>
      </c>
      <c r="F1108" t="s">
        <v>4251</v>
      </c>
      <c r="H1108">
        <v>48.7388908</v>
      </c>
      <c r="I1108">
        <v>-84.014790599999998</v>
      </c>
      <c r="J1108" s="1" t="str">
        <f t="shared" si="178"/>
        <v>NGR lake sediment grab sample</v>
      </c>
      <c r="K1108" s="1" t="str">
        <f t="shared" si="179"/>
        <v>&lt;177 micron (NGR)</v>
      </c>
      <c r="L1108">
        <v>15</v>
      </c>
      <c r="M1108" t="s">
        <v>92</v>
      </c>
      <c r="N1108">
        <v>296</v>
      </c>
      <c r="O1108">
        <v>80</v>
      </c>
      <c r="P1108">
        <v>16</v>
      </c>
      <c r="Q1108">
        <v>2</v>
      </c>
      <c r="R1108">
        <v>13</v>
      </c>
      <c r="S1108">
        <v>3</v>
      </c>
      <c r="T1108">
        <v>0.1</v>
      </c>
      <c r="U1108">
        <v>70</v>
      </c>
      <c r="V1108">
        <v>0.6</v>
      </c>
      <c r="W1108">
        <v>0.5</v>
      </c>
      <c r="X1108">
        <v>1</v>
      </c>
      <c r="Y1108">
        <v>56.8</v>
      </c>
    </row>
    <row r="1109" spans="1:25" x14ac:dyDescent="0.25">
      <c r="A1109" t="s">
        <v>4252</v>
      </c>
      <c r="B1109" t="s">
        <v>4253</v>
      </c>
      <c r="C1109" s="1" t="str">
        <f t="shared" si="170"/>
        <v>21:0398</v>
      </c>
      <c r="D1109" s="1" t="str">
        <f t="shared" si="177"/>
        <v>21:0133</v>
      </c>
      <c r="E1109" t="s">
        <v>4254</v>
      </c>
      <c r="F1109" t="s">
        <v>4255</v>
      </c>
      <c r="H1109">
        <v>48.739673500000002</v>
      </c>
      <c r="I1109">
        <v>-84.051799099999997</v>
      </c>
      <c r="J1109" s="1" t="str">
        <f t="shared" si="178"/>
        <v>NGR lake sediment grab sample</v>
      </c>
      <c r="K1109" s="1" t="str">
        <f t="shared" si="179"/>
        <v>&lt;177 micron (NGR)</v>
      </c>
      <c r="L1109">
        <v>15</v>
      </c>
      <c r="M1109" t="s">
        <v>97</v>
      </c>
      <c r="N1109">
        <v>297</v>
      </c>
      <c r="O1109">
        <v>86</v>
      </c>
      <c r="P1109">
        <v>38</v>
      </c>
      <c r="Q1109">
        <v>2</v>
      </c>
      <c r="R1109">
        <v>12</v>
      </c>
      <c r="S1109">
        <v>4</v>
      </c>
      <c r="T1109">
        <v>0.1</v>
      </c>
      <c r="U1109">
        <v>45</v>
      </c>
      <c r="V1109">
        <v>0.5</v>
      </c>
      <c r="W1109">
        <v>0.5</v>
      </c>
      <c r="X1109">
        <v>1</v>
      </c>
      <c r="Y1109">
        <v>52</v>
      </c>
    </row>
    <row r="1110" spans="1:25" x14ac:dyDescent="0.25">
      <c r="A1110" t="s">
        <v>4256</v>
      </c>
      <c r="B1110" t="s">
        <v>4257</v>
      </c>
      <c r="C1110" s="1" t="str">
        <f t="shared" si="170"/>
        <v>21:0398</v>
      </c>
      <c r="D1110" s="1" t="str">
        <f t="shared" si="177"/>
        <v>21:0133</v>
      </c>
      <c r="E1110" t="s">
        <v>4258</v>
      </c>
      <c r="F1110" t="s">
        <v>4259</v>
      </c>
      <c r="H1110">
        <v>48.720708600000002</v>
      </c>
      <c r="I1110">
        <v>-84.098271199999999</v>
      </c>
      <c r="J1110" s="1" t="str">
        <f t="shared" si="178"/>
        <v>NGR lake sediment grab sample</v>
      </c>
      <c r="K1110" s="1" t="str">
        <f t="shared" si="179"/>
        <v>&lt;177 micron (NGR)</v>
      </c>
      <c r="L1110">
        <v>15</v>
      </c>
      <c r="M1110" t="s">
        <v>107</v>
      </c>
      <c r="N1110">
        <v>298</v>
      </c>
      <c r="O1110">
        <v>86</v>
      </c>
      <c r="P1110">
        <v>52</v>
      </c>
      <c r="Q1110">
        <v>2</v>
      </c>
      <c r="R1110">
        <v>11</v>
      </c>
      <c r="S1110">
        <v>7</v>
      </c>
      <c r="T1110">
        <v>0.1</v>
      </c>
      <c r="U1110">
        <v>110</v>
      </c>
      <c r="V1110">
        <v>0.6</v>
      </c>
      <c r="W1110">
        <v>0.5</v>
      </c>
      <c r="X1110">
        <v>2</v>
      </c>
      <c r="Y1110">
        <v>45.4</v>
      </c>
    </row>
    <row r="1111" spans="1:25" x14ac:dyDescent="0.25">
      <c r="A1111" t="s">
        <v>4260</v>
      </c>
      <c r="B1111" t="s">
        <v>4261</v>
      </c>
      <c r="C1111" s="1" t="str">
        <f t="shared" si="170"/>
        <v>21:0398</v>
      </c>
      <c r="D1111" s="1" t="str">
        <f t="shared" si="177"/>
        <v>21:0133</v>
      </c>
      <c r="E1111" t="s">
        <v>4262</v>
      </c>
      <c r="F1111" t="s">
        <v>4263</v>
      </c>
      <c r="H1111">
        <v>48.671232099999997</v>
      </c>
      <c r="I1111">
        <v>-84.149449300000001</v>
      </c>
      <c r="J1111" s="1" t="str">
        <f t="shared" si="178"/>
        <v>NGR lake sediment grab sample</v>
      </c>
      <c r="K1111" s="1" t="str">
        <f t="shared" si="179"/>
        <v>&lt;177 micron (NGR)</v>
      </c>
      <c r="L1111">
        <v>15</v>
      </c>
      <c r="M1111" t="s">
        <v>112</v>
      </c>
      <c r="N1111">
        <v>299</v>
      </c>
      <c r="O1111">
        <v>110</v>
      </c>
      <c r="P1111">
        <v>30</v>
      </c>
      <c r="Q1111">
        <v>3</v>
      </c>
      <c r="R1111">
        <v>11</v>
      </c>
      <c r="S1111">
        <v>6</v>
      </c>
      <c r="T1111">
        <v>0.1</v>
      </c>
      <c r="U1111">
        <v>100</v>
      </c>
      <c r="V1111">
        <v>0.6</v>
      </c>
      <c r="W1111">
        <v>0.5</v>
      </c>
      <c r="X1111">
        <v>1</v>
      </c>
      <c r="Y1111">
        <v>55.8</v>
      </c>
    </row>
    <row r="1112" spans="1:25" x14ac:dyDescent="0.25">
      <c r="A1112" t="s">
        <v>4264</v>
      </c>
      <c r="B1112" t="s">
        <v>4265</v>
      </c>
      <c r="C1112" s="1" t="str">
        <f t="shared" si="170"/>
        <v>21:0398</v>
      </c>
      <c r="D1112" s="1" t="str">
        <f t="shared" si="177"/>
        <v>21:0133</v>
      </c>
      <c r="E1112" t="s">
        <v>4266</v>
      </c>
      <c r="F1112" t="s">
        <v>4267</v>
      </c>
      <c r="H1112">
        <v>48.642780500000001</v>
      </c>
      <c r="I1112">
        <v>-84.202564499999994</v>
      </c>
      <c r="J1112" s="1" t="str">
        <f t="shared" si="178"/>
        <v>NGR lake sediment grab sample</v>
      </c>
      <c r="K1112" s="1" t="str">
        <f t="shared" si="179"/>
        <v>&lt;177 micron (NGR)</v>
      </c>
      <c r="L1112">
        <v>15</v>
      </c>
      <c r="M1112" t="s">
        <v>117</v>
      </c>
      <c r="N1112">
        <v>300</v>
      </c>
      <c r="O1112">
        <v>88</v>
      </c>
      <c r="P1112">
        <v>20</v>
      </c>
      <c r="Q1112">
        <v>10</v>
      </c>
      <c r="R1112">
        <v>18</v>
      </c>
      <c r="S1112">
        <v>9</v>
      </c>
      <c r="T1112">
        <v>0.1</v>
      </c>
      <c r="U1112">
        <v>280</v>
      </c>
      <c r="V1112">
        <v>1.7</v>
      </c>
      <c r="W1112">
        <v>0.5</v>
      </c>
      <c r="X1112">
        <v>1</v>
      </c>
      <c r="Y1112">
        <v>20.2</v>
      </c>
    </row>
    <row r="1113" spans="1:25" x14ac:dyDescent="0.25">
      <c r="A1113" t="s">
        <v>4268</v>
      </c>
      <c r="B1113" t="s">
        <v>4269</v>
      </c>
      <c r="C1113" s="1" t="str">
        <f t="shared" si="170"/>
        <v>21:0398</v>
      </c>
      <c r="D1113" s="1" t="str">
        <f t="shared" si="177"/>
        <v>21:0133</v>
      </c>
      <c r="E1113" t="s">
        <v>4270</v>
      </c>
      <c r="F1113" t="s">
        <v>4271</v>
      </c>
      <c r="H1113">
        <v>48.640383499999999</v>
      </c>
      <c r="I1113">
        <v>-84.230690999999993</v>
      </c>
      <c r="J1113" s="1" t="str">
        <f t="shared" si="178"/>
        <v>NGR lake sediment grab sample</v>
      </c>
      <c r="K1113" s="1" t="str">
        <f t="shared" si="179"/>
        <v>&lt;177 micron (NGR)</v>
      </c>
      <c r="L1113">
        <v>16</v>
      </c>
      <c r="M1113" t="s">
        <v>4272</v>
      </c>
      <c r="N1113">
        <v>301</v>
      </c>
      <c r="O1113">
        <v>50</v>
      </c>
      <c r="P1113">
        <v>12</v>
      </c>
      <c r="Q1113">
        <v>6</v>
      </c>
      <c r="R1113">
        <v>14</v>
      </c>
      <c r="S1113">
        <v>8</v>
      </c>
      <c r="T1113">
        <v>0.1</v>
      </c>
      <c r="U1113">
        <v>365</v>
      </c>
      <c r="V1113">
        <v>1.4</v>
      </c>
      <c r="W1113">
        <v>0.5</v>
      </c>
      <c r="X1113">
        <v>1</v>
      </c>
      <c r="Y1113">
        <v>9.4</v>
      </c>
    </row>
    <row r="1114" spans="1:25" x14ac:dyDescent="0.25">
      <c r="A1114" t="s">
        <v>4273</v>
      </c>
      <c r="B1114" t="s">
        <v>4274</v>
      </c>
      <c r="C1114" s="1" t="str">
        <f t="shared" si="170"/>
        <v>21:0398</v>
      </c>
      <c r="D1114" s="1" t="str">
        <f t="shared" si="177"/>
        <v>21:0133</v>
      </c>
      <c r="E1114" t="s">
        <v>4270</v>
      </c>
      <c r="F1114" t="s">
        <v>4275</v>
      </c>
      <c r="H1114">
        <v>48.640383499999999</v>
      </c>
      <c r="I1114">
        <v>-84.230690999999993</v>
      </c>
      <c r="J1114" s="1" t="str">
        <f t="shared" si="178"/>
        <v>NGR lake sediment grab sample</v>
      </c>
      <c r="K1114" s="1" t="str">
        <f t="shared" si="179"/>
        <v>&lt;177 micron (NGR)</v>
      </c>
      <c r="L1114">
        <v>16</v>
      </c>
      <c r="M1114" t="s">
        <v>4276</v>
      </c>
      <c r="N1114">
        <v>302</v>
      </c>
      <c r="O1114">
        <v>54</v>
      </c>
      <c r="P1114">
        <v>12</v>
      </c>
      <c r="Q1114">
        <v>6</v>
      </c>
      <c r="R1114">
        <v>15</v>
      </c>
      <c r="S1114">
        <v>7</v>
      </c>
      <c r="T1114">
        <v>0.1</v>
      </c>
      <c r="U1114">
        <v>395</v>
      </c>
      <c r="V1114">
        <v>1.5</v>
      </c>
      <c r="W1114">
        <v>0.5</v>
      </c>
      <c r="X1114">
        <v>1</v>
      </c>
      <c r="Y1114">
        <v>7.8</v>
      </c>
    </row>
    <row r="1115" spans="1:25" x14ac:dyDescent="0.25">
      <c r="A1115" t="s">
        <v>4277</v>
      </c>
      <c r="B1115" t="s">
        <v>4278</v>
      </c>
      <c r="C1115" s="1" t="str">
        <f t="shared" si="170"/>
        <v>21:0398</v>
      </c>
      <c r="D1115" s="1" t="str">
        <f t="shared" si="177"/>
        <v>21:0133</v>
      </c>
      <c r="E1115" t="s">
        <v>4279</v>
      </c>
      <c r="F1115" t="s">
        <v>4280</v>
      </c>
      <c r="H1115">
        <v>48.648277899999997</v>
      </c>
      <c r="I1115">
        <v>-84.267353900000003</v>
      </c>
      <c r="J1115" s="1" t="str">
        <f t="shared" si="178"/>
        <v>NGR lake sediment grab sample</v>
      </c>
      <c r="K1115" s="1" t="str">
        <f t="shared" si="179"/>
        <v>&lt;177 micron (NGR)</v>
      </c>
      <c r="L1115">
        <v>16</v>
      </c>
      <c r="M1115" t="s">
        <v>4281</v>
      </c>
      <c r="N1115">
        <v>303</v>
      </c>
      <c r="O1115">
        <v>108</v>
      </c>
      <c r="P1115">
        <v>28</v>
      </c>
      <c r="Q1115">
        <v>6</v>
      </c>
      <c r="R1115">
        <v>18</v>
      </c>
      <c r="S1115">
        <v>9</v>
      </c>
      <c r="T1115">
        <v>0.1</v>
      </c>
      <c r="U1115">
        <v>170</v>
      </c>
      <c r="V1115">
        <v>1.1000000000000001</v>
      </c>
      <c r="W1115">
        <v>0.5</v>
      </c>
      <c r="X1115">
        <v>2</v>
      </c>
      <c r="Y1115">
        <v>52.6</v>
      </c>
    </row>
    <row r="1116" spans="1:25" x14ac:dyDescent="0.25">
      <c r="A1116" t="s">
        <v>4282</v>
      </c>
      <c r="B1116" t="s">
        <v>4283</v>
      </c>
      <c r="C1116" s="1" t="str">
        <f t="shared" si="170"/>
        <v>21:0398</v>
      </c>
      <c r="D1116" s="1" t="str">
        <f t="shared" si="177"/>
        <v>21:0133</v>
      </c>
      <c r="E1116" t="s">
        <v>4279</v>
      </c>
      <c r="F1116" t="s">
        <v>4284</v>
      </c>
      <c r="H1116">
        <v>48.648277899999997</v>
      </c>
      <c r="I1116">
        <v>-84.267353900000003</v>
      </c>
      <c r="J1116" s="1" t="str">
        <f t="shared" si="178"/>
        <v>NGR lake sediment grab sample</v>
      </c>
      <c r="K1116" s="1" t="str">
        <f t="shared" si="179"/>
        <v>&lt;177 micron (NGR)</v>
      </c>
      <c r="L1116">
        <v>16</v>
      </c>
      <c r="M1116" t="s">
        <v>4285</v>
      </c>
      <c r="N1116">
        <v>304</v>
      </c>
      <c r="O1116">
        <v>114</v>
      </c>
      <c r="P1116">
        <v>32</v>
      </c>
      <c r="Q1116">
        <v>6</v>
      </c>
      <c r="R1116">
        <v>19</v>
      </c>
      <c r="S1116">
        <v>9</v>
      </c>
      <c r="T1116">
        <v>0.1</v>
      </c>
      <c r="U1116">
        <v>170</v>
      </c>
      <c r="V1116">
        <v>1.2</v>
      </c>
      <c r="W1116">
        <v>0.5</v>
      </c>
      <c r="X1116">
        <v>1</v>
      </c>
      <c r="Y1116">
        <v>50.8</v>
      </c>
    </row>
    <row r="1117" spans="1:25" x14ac:dyDescent="0.25">
      <c r="A1117" t="s">
        <v>4286</v>
      </c>
      <c r="B1117" t="s">
        <v>4287</v>
      </c>
      <c r="C1117" s="1" t="str">
        <f t="shared" si="170"/>
        <v>21:0398</v>
      </c>
      <c r="D1117" s="1" t="str">
        <f t="shared" si="177"/>
        <v>21:0133</v>
      </c>
      <c r="E1117" t="s">
        <v>4288</v>
      </c>
      <c r="F1117" t="s">
        <v>4289</v>
      </c>
      <c r="H1117">
        <v>48.652124899999997</v>
      </c>
      <c r="I1117">
        <v>-84.298826000000005</v>
      </c>
      <c r="J1117" s="1" t="str">
        <f t="shared" si="178"/>
        <v>NGR lake sediment grab sample</v>
      </c>
      <c r="K1117" s="1" t="str">
        <f t="shared" si="179"/>
        <v>&lt;177 micron (NGR)</v>
      </c>
      <c r="L1117">
        <v>16</v>
      </c>
      <c r="M1117" t="s">
        <v>34</v>
      </c>
      <c r="N1117">
        <v>305</v>
      </c>
      <c r="O1117">
        <v>44</v>
      </c>
      <c r="P1117">
        <v>36</v>
      </c>
      <c r="Q1117">
        <v>7</v>
      </c>
      <c r="R1117">
        <v>15</v>
      </c>
      <c r="S1117">
        <v>6</v>
      </c>
      <c r="T1117">
        <v>0.1</v>
      </c>
      <c r="U1117">
        <v>370</v>
      </c>
      <c r="V1117">
        <v>0.95</v>
      </c>
      <c r="W1117">
        <v>0.5</v>
      </c>
      <c r="X1117">
        <v>1</v>
      </c>
      <c r="Y1117">
        <v>49.2</v>
      </c>
    </row>
    <row r="1118" spans="1:25" x14ac:dyDescent="0.25">
      <c r="A1118" t="s">
        <v>4290</v>
      </c>
      <c r="B1118" t="s">
        <v>4291</v>
      </c>
      <c r="C1118" s="1" t="str">
        <f t="shared" si="170"/>
        <v>21:0398</v>
      </c>
      <c r="D1118" s="1" t="str">
        <f t="shared" si="177"/>
        <v>21:0133</v>
      </c>
      <c r="E1118" t="s">
        <v>4292</v>
      </c>
      <c r="F1118" t="s">
        <v>4293</v>
      </c>
      <c r="H1118">
        <v>48.489068899999999</v>
      </c>
      <c r="I1118">
        <v>-84.367789500000001</v>
      </c>
      <c r="J1118" s="1" t="str">
        <f t="shared" si="178"/>
        <v>NGR lake sediment grab sample</v>
      </c>
      <c r="K1118" s="1" t="str">
        <f t="shared" si="179"/>
        <v>&lt;177 micron (NGR)</v>
      </c>
      <c r="L1118">
        <v>16</v>
      </c>
      <c r="M1118" t="s">
        <v>39</v>
      </c>
      <c r="N1118">
        <v>306</v>
      </c>
      <c r="O1118">
        <v>94</v>
      </c>
      <c r="P1118">
        <v>32</v>
      </c>
      <c r="Q1118">
        <v>3</v>
      </c>
      <c r="R1118">
        <v>19</v>
      </c>
      <c r="S1118">
        <v>8</v>
      </c>
      <c r="T1118">
        <v>0.1</v>
      </c>
      <c r="U1118">
        <v>35</v>
      </c>
      <c r="V1118">
        <v>0.45</v>
      </c>
      <c r="W1118">
        <v>0.5</v>
      </c>
      <c r="X1118">
        <v>1</v>
      </c>
      <c r="Y1118">
        <v>55.6</v>
      </c>
    </row>
    <row r="1119" spans="1:25" x14ac:dyDescent="0.25">
      <c r="A1119" t="s">
        <v>4294</v>
      </c>
      <c r="B1119" t="s">
        <v>4295</v>
      </c>
      <c r="C1119" s="1" t="str">
        <f t="shared" si="170"/>
        <v>21:0398</v>
      </c>
      <c r="D1119" s="1" t="str">
        <f t="shared" si="177"/>
        <v>21:0133</v>
      </c>
      <c r="E1119" t="s">
        <v>4296</v>
      </c>
      <c r="F1119" t="s">
        <v>4297</v>
      </c>
      <c r="H1119">
        <v>48.5241179</v>
      </c>
      <c r="I1119">
        <v>-84.353430200000005</v>
      </c>
      <c r="J1119" s="1" t="str">
        <f t="shared" si="178"/>
        <v>NGR lake sediment grab sample</v>
      </c>
      <c r="K1119" s="1" t="str">
        <f t="shared" si="179"/>
        <v>&lt;177 micron (NGR)</v>
      </c>
      <c r="L1119">
        <v>16</v>
      </c>
      <c r="M1119" t="s">
        <v>44</v>
      </c>
      <c r="N1119">
        <v>307</v>
      </c>
      <c r="O1119">
        <v>70</v>
      </c>
      <c r="P1119">
        <v>32</v>
      </c>
      <c r="Q1119">
        <v>4</v>
      </c>
      <c r="R1119">
        <v>7</v>
      </c>
      <c r="S1119">
        <v>4</v>
      </c>
      <c r="T1119">
        <v>0.1</v>
      </c>
      <c r="U1119">
        <v>320</v>
      </c>
      <c r="V1119">
        <v>1</v>
      </c>
      <c r="W1119">
        <v>0.5</v>
      </c>
      <c r="X1119">
        <v>1</v>
      </c>
      <c r="Y1119">
        <v>44.8</v>
      </c>
    </row>
    <row r="1120" spans="1:25" x14ac:dyDescent="0.25">
      <c r="A1120" t="s">
        <v>4298</v>
      </c>
      <c r="B1120" t="s">
        <v>4299</v>
      </c>
      <c r="C1120" s="1" t="str">
        <f t="shared" si="170"/>
        <v>21:0398</v>
      </c>
      <c r="D1120" s="1" t="str">
        <f t="shared" si="177"/>
        <v>21:0133</v>
      </c>
      <c r="E1120" t="s">
        <v>4300</v>
      </c>
      <c r="F1120" t="s">
        <v>4301</v>
      </c>
      <c r="H1120">
        <v>48.569091399999998</v>
      </c>
      <c r="I1120">
        <v>-84.361440000000002</v>
      </c>
      <c r="J1120" s="1" t="str">
        <f t="shared" si="178"/>
        <v>NGR lake sediment grab sample</v>
      </c>
      <c r="K1120" s="1" t="str">
        <f t="shared" si="179"/>
        <v>&lt;177 micron (NGR)</v>
      </c>
      <c r="L1120">
        <v>16</v>
      </c>
      <c r="M1120" t="s">
        <v>62</v>
      </c>
      <c r="N1120">
        <v>308</v>
      </c>
      <c r="O1120">
        <v>140</v>
      </c>
      <c r="P1120">
        <v>38</v>
      </c>
      <c r="Q1120">
        <v>8</v>
      </c>
      <c r="R1120">
        <v>9</v>
      </c>
      <c r="S1120">
        <v>8</v>
      </c>
      <c r="T1120">
        <v>0.1</v>
      </c>
      <c r="U1120">
        <v>595</v>
      </c>
      <c r="V1120">
        <v>0.9</v>
      </c>
      <c r="W1120">
        <v>0.5</v>
      </c>
      <c r="X1120">
        <v>1</v>
      </c>
      <c r="Y1120">
        <v>52.2</v>
      </c>
    </row>
    <row r="1121" spans="1:25" x14ac:dyDescent="0.25">
      <c r="A1121" t="s">
        <v>4302</v>
      </c>
      <c r="B1121" t="s">
        <v>4303</v>
      </c>
      <c r="C1121" s="1" t="str">
        <f t="shared" si="170"/>
        <v>21:0398</v>
      </c>
      <c r="D1121" s="1" t="str">
        <f t="shared" si="177"/>
        <v>21:0133</v>
      </c>
      <c r="E1121" t="s">
        <v>4304</v>
      </c>
      <c r="F1121" t="s">
        <v>4305</v>
      </c>
      <c r="H1121">
        <v>48.5748216</v>
      </c>
      <c r="I1121">
        <v>-84.339502600000003</v>
      </c>
      <c r="J1121" s="1" t="str">
        <f t="shared" si="178"/>
        <v>NGR lake sediment grab sample</v>
      </c>
      <c r="K1121" s="1" t="str">
        <f t="shared" si="179"/>
        <v>&lt;177 micron (NGR)</v>
      </c>
      <c r="L1121">
        <v>16</v>
      </c>
      <c r="M1121" t="s">
        <v>67</v>
      </c>
      <c r="N1121">
        <v>309</v>
      </c>
      <c r="O1121">
        <v>86</v>
      </c>
      <c r="P1121">
        <v>26</v>
      </c>
      <c r="Q1121">
        <v>7</v>
      </c>
      <c r="R1121">
        <v>20</v>
      </c>
      <c r="S1121">
        <v>10</v>
      </c>
      <c r="T1121">
        <v>0.1</v>
      </c>
      <c r="U1121">
        <v>290</v>
      </c>
      <c r="V1121">
        <v>1.7</v>
      </c>
      <c r="W1121">
        <v>0.5</v>
      </c>
      <c r="X1121">
        <v>1</v>
      </c>
      <c r="Y1121">
        <v>22.4</v>
      </c>
    </row>
    <row r="1122" spans="1:25" x14ac:dyDescent="0.25">
      <c r="A1122" t="s">
        <v>4306</v>
      </c>
      <c r="B1122" t="s">
        <v>4307</v>
      </c>
      <c r="C1122" s="1" t="str">
        <f t="shared" si="170"/>
        <v>21:0398</v>
      </c>
      <c r="D1122" s="1" t="str">
        <f t="shared" si="177"/>
        <v>21:0133</v>
      </c>
      <c r="E1122" t="s">
        <v>4308</v>
      </c>
      <c r="F1122" t="s">
        <v>4309</v>
      </c>
      <c r="H1122">
        <v>48.626588400000003</v>
      </c>
      <c r="I1122">
        <v>-84.339305100000004</v>
      </c>
      <c r="J1122" s="1" t="str">
        <f t="shared" si="178"/>
        <v>NGR lake sediment grab sample</v>
      </c>
      <c r="K1122" s="1" t="str">
        <f t="shared" si="179"/>
        <v>&lt;177 micron (NGR)</v>
      </c>
      <c r="L1122">
        <v>16</v>
      </c>
      <c r="M1122" t="s">
        <v>72</v>
      </c>
      <c r="N1122">
        <v>310</v>
      </c>
      <c r="O1122">
        <v>94</v>
      </c>
      <c r="P1122">
        <v>22</v>
      </c>
      <c r="Q1122">
        <v>10</v>
      </c>
      <c r="R1122">
        <v>21</v>
      </c>
      <c r="S1122">
        <v>11</v>
      </c>
      <c r="T1122">
        <v>0.1</v>
      </c>
      <c r="U1122">
        <v>255</v>
      </c>
      <c r="V1122">
        <v>2.1</v>
      </c>
      <c r="W1122">
        <v>0.5</v>
      </c>
      <c r="X1122">
        <v>1</v>
      </c>
      <c r="Y1122">
        <v>34.4</v>
      </c>
    </row>
    <row r="1123" spans="1:25" x14ac:dyDescent="0.25">
      <c r="A1123" t="s">
        <v>4310</v>
      </c>
      <c r="B1123" t="s">
        <v>4311</v>
      </c>
      <c r="C1123" s="1" t="str">
        <f t="shared" si="170"/>
        <v>21:0398</v>
      </c>
      <c r="D1123" s="1" t="str">
        <f t="shared" si="177"/>
        <v>21:0133</v>
      </c>
      <c r="E1123" t="s">
        <v>4312</v>
      </c>
      <c r="F1123" t="s">
        <v>4313</v>
      </c>
      <c r="H1123">
        <v>48.622820699999998</v>
      </c>
      <c r="I1123">
        <v>-84.293103400000007</v>
      </c>
      <c r="J1123" s="1" t="str">
        <f t="shared" si="178"/>
        <v>NGR lake sediment grab sample</v>
      </c>
      <c r="K1123" s="1" t="str">
        <f t="shared" si="179"/>
        <v>&lt;177 micron (NGR)</v>
      </c>
      <c r="L1123">
        <v>16</v>
      </c>
      <c r="M1123" t="s">
        <v>77</v>
      </c>
      <c r="N1123">
        <v>311</v>
      </c>
      <c r="O1123">
        <v>26</v>
      </c>
      <c r="P1123">
        <v>8</v>
      </c>
      <c r="Q1123">
        <v>6</v>
      </c>
      <c r="R1123">
        <v>8</v>
      </c>
      <c r="S1123">
        <v>5</v>
      </c>
      <c r="T1123">
        <v>0.1</v>
      </c>
      <c r="U1123">
        <v>195</v>
      </c>
      <c r="V1123">
        <v>0.7</v>
      </c>
      <c r="W1123">
        <v>0.5</v>
      </c>
      <c r="X1123">
        <v>1</v>
      </c>
      <c r="Y1123">
        <v>4.5999999999999996</v>
      </c>
    </row>
    <row r="1124" spans="1:25" x14ac:dyDescent="0.25">
      <c r="A1124" t="s">
        <v>4314</v>
      </c>
      <c r="B1124" t="s">
        <v>4315</v>
      </c>
      <c r="C1124" s="1" t="str">
        <f t="shared" si="170"/>
        <v>21:0398</v>
      </c>
      <c r="D1124" s="1" t="str">
        <f t="shared" si="177"/>
        <v>21:0133</v>
      </c>
      <c r="E1124" t="s">
        <v>4316</v>
      </c>
      <c r="F1124" t="s">
        <v>4317</v>
      </c>
      <c r="H1124">
        <v>48.610945100000002</v>
      </c>
      <c r="I1124">
        <v>-84.228883199999999</v>
      </c>
      <c r="J1124" s="1" t="str">
        <f t="shared" si="178"/>
        <v>NGR lake sediment grab sample</v>
      </c>
      <c r="K1124" s="1" t="str">
        <f t="shared" si="179"/>
        <v>&lt;177 micron (NGR)</v>
      </c>
      <c r="L1124">
        <v>16</v>
      </c>
      <c r="M1124" t="s">
        <v>82</v>
      </c>
      <c r="N1124">
        <v>312</v>
      </c>
      <c r="O1124">
        <v>84</v>
      </c>
      <c r="P1124">
        <v>24</v>
      </c>
      <c r="Q1124">
        <v>3</v>
      </c>
      <c r="R1124">
        <v>8</v>
      </c>
      <c r="S1124">
        <v>4</v>
      </c>
      <c r="T1124">
        <v>0.1</v>
      </c>
      <c r="U1124">
        <v>100</v>
      </c>
      <c r="V1124">
        <v>0.7</v>
      </c>
      <c r="W1124">
        <v>0.5</v>
      </c>
      <c r="X1124">
        <v>2</v>
      </c>
      <c r="Y1124">
        <v>48</v>
      </c>
    </row>
    <row r="1125" spans="1:25" x14ac:dyDescent="0.25">
      <c r="A1125" t="s">
        <v>4318</v>
      </c>
      <c r="B1125" t="s">
        <v>4319</v>
      </c>
      <c r="C1125" s="1" t="str">
        <f t="shared" si="170"/>
        <v>21:0398</v>
      </c>
      <c r="D1125" s="1" t="str">
        <f t="shared" si="177"/>
        <v>21:0133</v>
      </c>
      <c r="E1125" t="s">
        <v>4320</v>
      </c>
      <c r="F1125" t="s">
        <v>4321</v>
      </c>
      <c r="H1125">
        <v>48.619492000000001</v>
      </c>
      <c r="I1125">
        <v>-84.185844500000002</v>
      </c>
      <c r="J1125" s="1" t="str">
        <f t="shared" si="178"/>
        <v>NGR lake sediment grab sample</v>
      </c>
      <c r="K1125" s="1" t="str">
        <f t="shared" si="179"/>
        <v>&lt;177 micron (NGR)</v>
      </c>
      <c r="L1125">
        <v>16</v>
      </c>
      <c r="M1125" t="s">
        <v>87</v>
      </c>
      <c r="N1125">
        <v>313</v>
      </c>
      <c r="O1125">
        <v>156</v>
      </c>
      <c r="P1125">
        <v>46</v>
      </c>
      <c r="Q1125">
        <v>3</v>
      </c>
      <c r="R1125">
        <v>13</v>
      </c>
      <c r="S1125">
        <v>5</v>
      </c>
      <c r="T1125">
        <v>0.1</v>
      </c>
      <c r="U1125">
        <v>70</v>
      </c>
      <c r="V1125">
        <v>0.4</v>
      </c>
      <c r="W1125">
        <v>0.5</v>
      </c>
      <c r="X1125">
        <v>1</v>
      </c>
      <c r="Y1125">
        <v>66.599999999999994</v>
      </c>
    </row>
    <row r="1126" spans="1:25" x14ac:dyDescent="0.25">
      <c r="A1126" t="s">
        <v>4322</v>
      </c>
      <c r="B1126" t="s">
        <v>4323</v>
      </c>
      <c r="C1126" s="1" t="str">
        <f t="shared" si="170"/>
        <v>21:0398</v>
      </c>
      <c r="D1126" s="1" t="str">
        <f t="shared" si="177"/>
        <v>21:0133</v>
      </c>
      <c r="E1126" t="s">
        <v>4324</v>
      </c>
      <c r="F1126" t="s">
        <v>4325</v>
      </c>
      <c r="H1126">
        <v>48.650774699999999</v>
      </c>
      <c r="I1126">
        <v>-84.143039999999999</v>
      </c>
      <c r="J1126" s="1" t="str">
        <f t="shared" si="178"/>
        <v>NGR lake sediment grab sample</v>
      </c>
      <c r="K1126" s="1" t="str">
        <f t="shared" si="179"/>
        <v>&lt;177 micron (NGR)</v>
      </c>
      <c r="L1126">
        <v>16</v>
      </c>
      <c r="M1126" t="s">
        <v>92</v>
      </c>
      <c r="N1126">
        <v>314</v>
      </c>
      <c r="O1126">
        <v>106</v>
      </c>
      <c r="P1126">
        <v>36</v>
      </c>
      <c r="Q1126">
        <v>3</v>
      </c>
      <c r="R1126">
        <v>16</v>
      </c>
      <c r="S1126">
        <v>5</v>
      </c>
      <c r="T1126">
        <v>0.1</v>
      </c>
      <c r="U1126">
        <v>20</v>
      </c>
      <c r="V1126">
        <v>0.3</v>
      </c>
      <c r="W1126">
        <v>0.5</v>
      </c>
      <c r="X1126">
        <v>1</v>
      </c>
      <c r="Y1126">
        <v>67</v>
      </c>
    </row>
    <row r="1127" spans="1:25" x14ac:dyDescent="0.25">
      <c r="A1127" t="s">
        <v>4326</v>
      </c>
      <c r="B1127" t="s">
        <v>4327</v>
      </c>
      <c r="C1127" s="1" t="str">
        <f t="shared" si="170"/>
        <v>21:0398</v>
      </c>
      <c r="D1127" s="1" t="str">
        <f t="shared" si="177"/>
        <v>21:0133</v>
      </c>
      <c r="E1127" t="s">
        <v>4328</v>
      </c>
      <c r="F1127" t="s">
        <v>4329</v>
      </c>
      <c r="H1127">
        <v>48.678466</v>
      </c>
      <c r="I1127">
        <v>-84.096882399999998</v>
      </c>
      <c r="J1127" s="1" t="str">
        <f t="shared" si="178"/>
        <v>NGR lake sediment grab sample</v>
      </c>
      <c r="K1127" s="1" t="str">
        <f t="shared" si="179"/>
        <v>&lt;177 micron (NGR)</v>
      </c>
      <c r="L1127">
        <v>16</v>
      </c>
      <c r="M1127" t="s">
        <v>97</v>
      </c>
      <c r="N1127">
        <v>315</v>
      </c>
      <c r="O1127">
        <v>86</v>
      </c>
      <c r="P1127">
        <v>58</v>
      </c>
      <c r="Q1127">
        <v>2</v>
      </c>
      <c r="R1127">
        <v>13</v>
      </c>
      <c r="S1127">
        <v>3</v>
      </c>
      <c r="T1127">
        <v>0.1</v>
      </c>
      <c r="U1127">
        <v>25</v>
      </c>
      <c r="V1127">
        <v>0.45</v>
      </c>
      <c r="W1127">
        <v>0.5</v>
      </c>
      <c r="X1127">
        <v>1</v>
      </c>
      <c r="Y1127">
        <v>54.6</v>
      </c>
    </row>
    <row r="1128" spans="1:25" x14ac:dyDescent="0.25">
      <c r="A1128" t="s">
        <v>4330</v>
      </c>
      <c r="B1128" t="s">
        <v>4331</v>
      </c>
      <c r="C1128" s="1" t="str">
        <f t="shared" si="170"/>
        <v>21:0398</v>
      </c>
      <c r="D1128" s="1" t="str">
        <f>HYPERLINK("http://geochem.nrcan.gc.ca/cdogs/content/svy/svy_e.htm", "")</f>
        <v/>
      </c>
      <c r="G1128" s="1" t="str">
        <f>HYPERLINK("http://geochem.nrcan.gc.ca/cdogs/content/cr_/cr_00035_e.htm", "35")</f>
        <v>35</v>
      </c>
      <c r="J1128" t="s">
        <v>100</v>
      </c>
      <c r="K1128" t="s">
        <v>101</v>
      </c>
      <c r="L1128">
        <v>16</v>
      </c>
      <c r="M1128" t="s">
        <v>102</v>
      </c>
      <c r="N1128">
        <v>316</v>
      </c>
      <c r="O1128">
        <v>114</v>
      </c>
      <c r="P1128">
        <v>68</v>
      </c>
      <c r="Q1128">
        <v>10</v>
      </c>
      <c r="R1128">
        <v>31</v>
      </c>
      <c r="S1128">
        <v>10</v>
      </c>
      <c r="T1128">
        <v>0.1</v>
      </c>
      <c r="U1128">
        <v>275</v>
      </c>
      <c r="V1128">
        <v>2.35</v>
      </c>
      <c r="W1128">
        <v>15</v>
      </c>
      <c r="X1128">
        <v>2</v>
      </c>
      <c r="Y1128">
        <v>8.4</v>
      </c>
    </row>
    <row r="1129" spans="1:25" x14ac:dyDescent="0.25">
      <c r="A1129" t="s">
        <v>4332</v>
      </c>
      <c r="B1129" t="s">
        <v>4333</v>
      </c>
      <c r="C1129" s="1" t="str">
        <f t="shared" si="170"/>
        <v>21:0398</v>
      </c>
      <c r="D1129" s="1" t="str">
        <f t="shared" ref="D1129:D1142" si="180">HYPERLINK("http://geochem.nrcan.gc.ca/cdogs/content/svy/svy210133_e.htm", "21:0133")</f>
        <v>21:0133</v>
      </c>
      <c r="E1129" t="s">
        <v>4334</v>
      </c>
      <c r="F1129" t="s">
        <v>4335</v>
      </c>
      <c r="H1129">
        <v>48.705974500000004</v>
      </c>
      <c r="I1129">
        <v>-84.062592199999997</v>
      </c>
      <c r="J1129" s="1" t="str">
        <f t="shared" ref="J1129:J1142" si="181">HYPERLINK("http://geochem.nrcan.gc.ca/cdogs/content/kwd/kwd020027_e.htm", "NGR lake sediment grab sample")</f>
        <v>NGR lake sediment grab sample</v>
      </c>
      <c r="K1129" s="1" t="str">
        <f t="shared" ref="K1129:K1142" si="182">HYPERLINK("http://geochem.nrcan.gc.ca/cdogs/content/kwd/kwd080006_e.htm", "&lt;177 micron (NGR)")</f>
        <v>&lt;177 micron (NGR)</v>
      </c>
      <c r="L1129">
        <v>16</v>
      </c>
      <c r="M1129" t="s">
        <v>107</v>
      </c>
      <c r="N1129">
        <v>317</v>
      </c>
      <c r="O1129">
        <v>90</v>
      </c>
      <c r="P1129">
        <v>30</v>
      </c>
      <c r="Q1129">
        <v>5</v>
      </c>
      <c r="R1129">
        <v>9</v>
      </c>
      <c r="S1129">
        <v>4</v>
      </c>
      <c r="T1129">
        <v>0.1</v>
      </c>
      <c r="U1129">
        <v>100</v>
      </c>
      <c r="V1129">
        <v>0.5</v>
      </c>
      <c r="W1129">
        <v>0.5</v>
      </c>
      <c r="X1129">
        <v>1</v>
      </c>
      <c r="Y1129">
        <v>43.8</v>
      </c>
    </row>
    <row r="1130" spans="1:25" x14ac:dyDescent="0.25">
      <c r="A1130" t="s">
        <v>4336</v>
      </c>
      <c r="B1130" t="s">
        <v>4337</v>
      </c>
      <c r="C1130" s="1" t="str">
        <f t="shared" si="170"/>
        <v>21:0398</v>
      </c>
      <c r="D1130" s="1" t="str">
        <f t="shared" si="180"/>
        <v>21:0133</v>
      </c>
      <c r="E1130" t="s">
        <v>4338</v>
      </c>
      <c r="F1130" t="s">
        <v>4339</v>
      </c>
      <c r="H1130">
        <v>48.694115400000001</v>
      </c>
      <c r="I1130">
        <v>-84.053782799999993</v>
      </c>
      <c r="J1130" s="1" t="str">
        <f t="shared" si="181"/>
        <v>NGR lake sediment grab sample</v>
      </c>
      <c r="K1130" s="1" t="str">
        <f t="shared" si="182"/>
        <v>&lt;177 micron (NGR)</v>
      </c>
      <c r="L1130">
        <v>16</v>
      </c>
      <c r="M1130" t="s">
        <v>112</v>
      </c>
      <c r="N1130">
        <v>318</v>
      </c>
      <c r="O1130">
        <v>98</v>
      </c>
      <c r="P1130">
        <v>28</v>
      </c>
      <c r="Q1130">
        <v>5</v>
      </c>
      <c r="R1130">
        <v>12</v>
      </c>
      <c r="S1130">
        <v>5</v>
      </c>
      <c r="T1130">
        <v>0.1</v>
      </c>
      <c r="U1130">
        <v>140</v>
      </c>
      <c r="V1130">
        <v>0.95</v>
      </c>
      <c r="W1130">
        <v>0.5</v>
      </c>
      <c r="X1130">
        <v>1</v>
      </c>
      <c r="Y1130">
        <v>45</v>
      </c>
    </row>
    <row r="1131" spans="1:25" x14ac:dyDescent="0.25">
      <c r="A1131" t="s">
        <v>4340</v>
      </c>
      <c r="B1131" t="s">
        <v>4341</v>
      </c>
      <c r="C1131" s="1" t="str">
        <f t="shared" si="170"/>
        <v>21:0398</v>
      </c>
      <c r="D1131" s="1" t="str">
        <f t="shared" si="180"/>
        <v>21:0133</v>
      </c>
      <c r="E1131" t="s">
        <v>4342</v>
      </c>
      <c r="F1131" t="s">
        <v>4343</v>
      </c>
      <c r="H1131">
        <v>48.705424999999998</v>
      </c>
      <c r="I1131">
        <v>-84.024384699999999</v>
      </c>
      <c r="J1131" s="1" t="str">
        <f t="shared" si="181"/>
        <v>NGR lake sediment grab sample</v>
      </c>
      <c r="K1131" s="1" t="str">
        <f t="shared" si="182"/>
        <v>&lt;177 micron (NGR)</v>
      </c>
      <c r="L1131">
        <v>16</v>
      </c>
      <c r="M1131" t="s">
        <v>117</v>
      </c>
      <c r="N1131">
        <v>319</v>
      </c>
      <c r="O1131">
        <v>114</v>
      </c>
      <c r="P1131">
        <v>30</v>
      </c>
      <c r="Q1131">
        <v>4</v>
      </c>
      <c r="R1131">
        <v>12</v>
      </c>
      <c r="S1131">
        <v>8</v>
      </c>
      <c r="T1131">
        <v>0.1</v>
      </c>
      <c r="U1131">
        <v>240</v>
      </c>
      <c r="V1131">
        <v>1</v>
      </c>
      <c r="W1131">
        <v>0.5</v>
      </c>
      <c r="X1131">
        <v>2</v>
      </c>
      <c r="Y1131">
        <v>47.4</v>
      </c>
    </row>
    <row r="1132" spans="1:25" x14ac:dyDescent="0.25">
      <c r="A1132" t="s">
        <v>4344</v>
      </c>
      <c r="B1132" t="s">
        <v>4345</v>
      </c>
      <c r="C1132" s="1" t="str">
        <f t="shared" si="170"/>
        <v>21:0398</v>
      </c>
      <c r="D1132" s="1" t="str">
        <f t="shared" si="180"/>
        <v>21:0133</v>
      </c>
      <c r="E1132" t="s">
        <v>4346</v>
      </c>
      <c r="F1132" t="s">
        <v>4347</v>
      </c>
      <c r="H1132">
        <v>48.681358600000003</v>
      </c>
      <c r="I1132">
        <v>-84.011971799999998</v>
      </c>
      <c r="J1132" s="1" t="str">
        <f t="shared" si="181"/>
        <v>NGR lake sediment grab sample</v>
      </c>
      <c r="K1132" s="1" t="str">
        <f t="shared" si="182"/>
        <v>&lt;177 micron (NGR)</v>
      </c>
      <c r="L1132">
        <v>16</v>
      </c>
      <c r="M1132" t="s">
        <v>122</v>
      </c>
      <c r="N1132">
        <v>320</v>
      </c>
      <c r="O1132">
        <v>144</v>
      </c>
      <c r="P1132">
        <v>14</v>
      </c>
      <c r="Q1132">
        <v>2</v>
      </c>
      <c r="R1132">
        <v>9</v>
      </c>
      <c r="S1132">
        <v>2</v>
      </c>
      <c r="T1132">
        <v>0.1</v>
      </c>
      <c r="U1132">
        <v>35</v>
      </c>
      <c r="V1132">
        <v>0.2</v>
      </c>
      <c r="W1132">
        <v>0.5</v>
      </c>
      <c r="X1132">
        <v>3</v>
      </c>
      <c r="Y1132">
        <v>85.6</v>
      </c>
    </row>
    <row r="1133" spans="1:25" x14ac:dyDescent="0.25">
      <c r="A1133" t="s">
        <v>4348</v>
      </c>
      <c r="B1133" t="s">
        <v>4349</v>
      </c>
      <c r="C1133" s="1" t="str">
        <f t="shared" ref="C1133:C1196" si="183">HYPERLINK("http://geochem.nrcan.gc.ca/cdogs/content/bdl/bdl210398_e.htm", "21:0398")</f>
        <v>21:0398</v>
      </c>
      <c r="D1133" s="1" t="str">
        <f t="shared" si="180"/>
        <v>21:0133</v>
      </c>
      <c r="E1133" t="s">
        <v>4350</v>
      </c>
      <c r="F1133" t="s">
        <v>4351</v>
      </c>
      <c r="H1133">
        <v>48.619545700000003</v>
      </c>
      <c r="I1133">
        <v>-84.095664999999997</v>
      </c>
      <c r="J1133" s="1" t="str">
        <f t="shared" si="181"/>
        <v>NGR lake sediment grab sample</v>
      </c>
      <c r="K1133" s="1" t="str">
        <f t="shared" si="182"/>
        <v>&lt;177 micron (NGR)</v>
      </c>
      <c r="L1133">
        <v>17</v>
      </c>
      <c r="M1133" t="s">
        <v>29</v>
      </c>
      <c r="N1133">
        <v>321</v>
      </c>
      <c r="O1133">
        <v>96</v>
      </c>
      <c r="P1133">
        <v>30</v>
      </c>
      <c r="Q1133">
        <v>6</v>
      </c>
      <c r="R1133">
        <v>11</v>
      </c>
      <c r="S1133">
        <v>7</v>
      </c>
      <c r="T1133">
        <v>0.1</v>
      </c>
      <c r="U1133">
        <v>145</v>
      </c>
      <c r="V1133">
        <v>0.7</v>
      </c>
      <c r="W1133">
        <v>0.5</v>
      </c>
      <c r="X1133">
        <v>1</v>
      </c>
      <c r="Y1133">
        <v>42.6</v>
      </c>
    </row>
    <row r="1134" spans="1:25" x14ac:dyDescent="0.25">
      <c r="A1134" t="s">
        <v>4352</v>
      </c>
      <c r="B1134" t="s">
        <v>4353</v>
      </c>
      <c r="C1134" s="1" t="str">
        <f t="shared" si="183"/>
        <v>21:0398</v>
      </c>
      <c r="D1134" s="1" t="str">
        <f t="shared" si="180"/>
        <v>21:0133</v>
      </c>
      <c r="E1134" t="s">
        <v>4354</v>
      </c>
      <c r="F1134" t="s">
        <v>4355</v>
      </c>
      <c r="H1134">
        <v>48.651572199999997</v>
      </c>
      <c r="I1134">
        <v>-84.027448899999996</v>
      </c>
      <c r="J1134" s="1" t="str">
        <f t="shared" si="181"/>
        <v>NGR lake sediment grab sample</v>
      </c>
      <c r="K1134" s="1" t="str">
        <f t="shared" si="182"/>
        <v>&lt;177 micron (NGR)</v>
      </c>
      <c r="L1134">
        <v>17</v>
      </c>
      <c r="M1134" t="s">
        <v>34</v>
      </c>
      <c r="N1134">
        <v>322</v>
      </c>
      <c r="O1134">
        <v>124</v>
      </c>
      <c r="P1134">
        <v>24</v>
      </c>
      <c r="Q1134">
        <v>6</v>
      </c>
      <c r="R1134">
        <v>13</v>
      </c>
      <c r="S1134">
        <v>3</v>
      </c>
      <c r="T1134">
        <v>0.1</v>
      </c>
      <c r="U1134">
        <v>125</v>
      </c>
      <c r="V1134">
        <v>0.6</v>
      </c>
      <c r="W1134">
        <v>0.5</v>
      </c>
      <c r="X1134">
        <v>3</v>
      </c>
      <c r="Y1134">
        <v>55.6</v>
      </c>
    </row>
    <row r="1135" spans="1:25" x14ac:dyDescent="0.25">
      <c r="A1135" t="s">
        <v>4356</v>
      </c>
      <c r="B1135" t="s">
        <v>4357</v>
      </c>
      <c r="C1135" s="1" t="str">
        <f t="shared" si="183"/>
        <v>21:0398</v>
      </c>
      <c r="D1135" s="1" t="str">
        <f t="shared" si="180"/>
        <v>21:0133</v>
      </c>
      <c r="E1135" t="s">
        <v>4358</v>
      </c>
      <c r="F1135" t="s">
        <v>4359</v>
      </c>
      <c r="H1135">
        <v>48.615409700000001</v>
      </c>
      <c r="I1135">
        <v>-84.022205999999997</v>
      </c>
      <c r="J1135" s="1" t="str">
        <f t="shared" si="181"/>
        <v>NGR lake sediment grab sample</v>
      </c>
      <c r="K1135" s="1" t="str">
        <f t="shared" si="182"/>
        <v>&lt;177 micron (NGR)</v>
      </c>
      <c r="L1135">
        <v>17</v>
      </c>
      <c r="M1135" t="s">
        <v>39</v>
      </c>
      <c r="N1135">
        <v>323</v>
      </c>
      <c r="O1135">
        <v>18</v>
      </c>
      <c r="P1135">
        <v>2</v>
      </c>
      <c r="Q1135">
        <v>3</v>
      </c>
      <c r="R1135">
        <v>3</v>
      </c>
      <c r="S1135">
        <v>3</v>
      </c>
      <c r="T1135">
        <v>0.1</v>
      </c>
      <c r="U1135">
        <v>120</v>
      </c>
      <c r="V1135">
        <v>0.45</v>
      </c>
      <c r="W1135">
        <v>0.5</v>
      </c>
      <c r="X1135">
        <v>1</v>
      </c>
      <c r="Y1135">
        <v>4.8</v>
      </c>
    </row>
    <row r="1136" spans="1:25" x14ac:dyDescent="0.25">
      <c r="A1136" t="s">
        <v>4360</v>
      </c>
      <c r="B1136" t="s">
        <v>4361</v>
      </c>
      <c r="C1136" s="1" t="str">
        <f t="shared" si="183"/>
        <v>21:0398</v>
      </c>
      <c r="D1136" s="1" t="str">
        <f t="shared" si="180"/>
        <v>21:0133</v>
      </c>
      <c r="E1136" t="s">
        <v>4362</v>
      </c>
      <c r="F1136" t="s">
        <v>4363</v>
      </c>
      <c r="H1136">
        <v>48.642974000000002</v>
      </c>
      <c r="I1136">
        <v>-84.053479499999995</v>
      </c>
      <c r="J1136" s="1" t="str">
        <f t="shared" si="181"/>
        <v>NGR lake sediment grab sample</v>
      </c>
      <c r="K1136" s="1" t="str">
        <f t="shared" si="182"/>
        <v>&lt;177 micron (NGR)</v>
      </c>
      <c r="L1136">
        <v>17</v>
      </c>
      <c r="M1136" t="s">
        <v>44</v>
      </c>
      <c r="N1136">
        <v>324</v>
      </c>
      <c r="O1136">
        <v>24</v>
      </c>
      <c r="P1136">
        <v>4</v>
      </c>
      <c r="Q1136">
        <v>3</v>
      </c>
      <c r="R1136">
        <v>3</v>
      </c>
      <c r="S1136">
        <v>2</v>
      </c>
      <c r="T1136">
        <v>0.1</v>
      </c>
      <c r="U1136">
        <v>60</v>
      </c>
      <c r="V1136">
        <v>0.3</v>
      </c>
      <c r="W1136">
        <v>1</v>
      </c>
      <c r="X1136">
        <v>1</v>
      </c>
      <c r="Y1136">
        <v>4.8</v>
      </c>
    </row>
    <row r="1137" spans="1:25" x14ac:dyDescent="0.25">
      <c r="A1137" t="s">
        <v>4364</v>
      </c>
      <c r="B1137" t="s">
        <v>4365</v>
      </c>
      <c r="C1137" s="1" t="str">
        <f t="shared" si="183"/>
        <v>21:0398</v>
      </c>
      <c r="D1137" s="1" t="str">
        <f t="shared" si="180"/>
        <v>21:0133</v>
      </c>
      <c r="E1137" t="s">
        <v>4366</v>
      </c>
      <c r="F1137" t="s">
        <v>4367</v>
      </c>
      <c r="H1137">
        <v>48.620806799999997</v>
      </c>
      <c r="I1137">
        <v>-84.065573499999999</v>
      </c>
      <c r="J1137" s="1" t="str">
        <f t="shared" si="181"/>
        <v>NGR lake sediment grab sample</v>
      </c>
      <c r="K1137" s="1" t="str">
        <f t="shared" si="182"/>
        <v>&lt;177 micron (NGR)</v>
      </c>
      <c r="L1137">
        <v>17</v>
      </c>
      <c r="M1137" t="s">
        <v>62</v>
      </c>
      <c r="N1137">
        <v>325</v>
      </c>
      <c r="O1137">
        <v>106</v>
      </c>
      <c r="P1137">
        <v>38</v>
      </c>
      <c r="Q1137">
        <v>3</v>
      </c>
      <c r="R1137">
        <v>10</v>
      </c>
      <c r="S1137">
        <v>5</v>
      </c>
      <c r="T1137">
        <v>0.1</v>
      </c>
      <c r="U1137">
        <v>85</v>
      </c>
      <c r="V1137">
        <v>0.4</v>
      </c>
      <c r="W1137">
        <v>0.5</v>
      </c>
      <c r="X1137">
        <v>3</v>
      </c>
      <c r="Y1137">
        <v>61.8</v>
      </c>
    </row>
    <row r="1138" spans="1:25" x14ac:dyDescent="0.25">
      <c r="A1138" t="s">
        <v>4368</v>
      </c>
      <c r="B1138" t="s">
        <v>4369</v>
      </c>
      <c r="C1138" s="1" t="str">
        <f t="shared" si="183"/>
        <v>21:0398</v>
      </c>
      <c r="D1138" s="1" t="str">
        <f t="shared" si="180"/>
        <v>21:0133</v>
      </c>
      <c r="E1138" t="s">
        <v>4370</v>
      </c>
      <c r="F1138" t="s">
        <v>4371</v>
      </c>
      <c r="H1138">
        <v>48.619208800000003</v>
      </c>
      <c r="I1138">
        <v>-84.084475100000006</v>
      </c>
      <c r="J1138" s="1" t="str">
        <f t="shared" si="181"/>
        <v>NGR lake sediment grab sample</v>
      </c>
      <c r="K1138" s="1" t="str">
        <f t="shared" si="182"/>
        <v>&lt;177 micron (NGR)</v>
      </c>
      <c r="L1138">
        <v>17</v>
      </c>
      <c r="M1138" t="s">
        <v>49</v>
      </c>
      <c r="N1138">
        <v>326</v>
      </c>
      <c r="O1138">
        <v>60</v>
      </c>
      <c r="P1138">
        <v>20</v>
      </c>
      <c r="Q1138">
        <v>4</v>
      </c>
      <c r="R1138">
        <v>9</v>
      </c>
      <c r="S1138">
        <v>5</v>
      </c>
      <c r="T1138">
        <v>0.1</v>
      </c>
      <c r="U1138">
        <v>95</v>
      </c>
      <c r="V1138">
        <v>0.4</v>
      </c>
      <c r="W1138">
        <v>0.5</v>
      </c>
      <c r="X1138">
        <v>1</v>
      </c>
      <c r="Y1138">
        <v>46.4</v>
      </c>
    </row>
    <row r="1139" spans="1:25" x14ac:dyDescent="0.25">
      <c r="A1139" t="s">
        <v>4372</v>
      </c>
      <c r="B1139" t="s">
        <v>4373</v>
      </c>
      <c r="C1139" s="1" t="str">
        <f t="shared" si="183"/>
        <v>21:0398</v>
      </c>
      <c r="D1139" s="1" t="str">
        <f t="shared" si="180"/>
        <v>21:0133</v>
      </c>
      <c r="E1139" t="s">
        <v>4350</v>
      </c>
      <c r="F1139" t="s">
        <v>4374</v>
      </c>
      <c r="H1139">
        <v>48.619545700000003</v>
      </c>
      <c r="I1139">
        <v>-84.095664999999997</v>
      </c>
      <c r="J1139" s="1" t="str">
        <f t="shared" si="181"/>
        <v>NGR lake sediment grab sample</v>
      </c>
      <c r="K1139" s="1" t="str">
        <f t="shared" si="182"/>
        <v>&lt;177 micron (NGR)</v>
      </c>
      <c r="L1139">
        <v>17</v>
      </c>
      <c r="M1139" t="s">
        <v>57</v>
      </c>
      <c r="N1139">
        <v>327</v>
      </c>
      <c r="O1139">
        <v>88</v>
      </c>
      <c r="P1139">
        <v>28</v>
      </c>
      <c r="Q1139">
        <v>9</v>
      </c>
      <c r="R1139">
        <v>11</v>
      </c>
      <c r="S1139">
        <v>7</v>
      </c>
      <c r="T1139">
        <v>0.1</v>
      </c>
      <c r="U1139">
        <v>140</v>
      </c>
      <c r="V1139">
        <v>0.7</v>
      </c>
      <c r="W1139">
        <v>0.5</v>
      </c>
      <c r="X1139">
        <v>1</v>
      </c>
      <c r="Y1139">
        <v>40.799999999999997</v>
      </c>
    </row>
    <row r="1140" spans="1:25" x14ac:dyDescent="0.25">
      <c r="A1140" t="s">
        <v>4375</v>
      </c>
      <c r="B1140" t="s">
        <v>4376</v>
      </c>
      <c r="C1140" s="1" t="str">
        <f t="shared" si="183"/>
        <v>21:0398</v>
      </c>
      <c r="D1140" s="1" t="str">
        <f t="shared" si="180"/>
        <v>21:0133</v>
      </c>
      <c r="E1140" t="s">
        <v>4350</v>
      </c>
      <c r="F1140" t="s">
        <v>4377</v>
      </c>
      <c r="H1140">
        <v>48.619545700000003</v>
      </c>
      <c r="I1140">
        <v>-84.095664999999997</v>
      </c>
      <c r="J1140" s="1" t="str">
        <f t="shared" si="181"/>
        <v>NGR lake sediment grab sample</v>
      </c>
      <c r="K1140" s="1" t="str">
        <f t="shared" si="182"/>
        <v>&lt;177 micron (NGR)</v>
      </c>
      <c r="L1140">
        <v>17</v>
      </c>
      <c r="M1140" t="s">
        <v>53</v>
      </c>
      <c r="N1140">
        <v>328</v>
      </c>
      <c r="O1140">
        <v>86</v>
      </c>
      <c r="P1140">
        <v>30</v>
      </c>
      <c r="Q1140">
        <v>8</v>
      </c>
      <c r="R1140">
        <v>11</v>
      </c>
      <c r="S1140">
        <v>6</v>
      </c>
      <c r="T1140">
        <v>0.2</v>
      </c>
      <c r="U1140">
        <v>140</v>
      </c>
      <c r="V1140">
        <v>0.7</v>
      </c>
      <c r="W1140">
        <v>0.5</v>
      </c>
      <c r="X1140">
        <v>1</v>
      </c>
      <c r="Y1140">
        <v>40.200000000000003</v>
      </c>
    </row>
    <row r="1141" spans="1:25" x14ac:dyDescent="0.25">
      <c r="A1141" t="s">
        <v>4378</v>
      </c>
      <c r="B1141" t="s">
        <v>4379</v>
      </c>
      <c r="C1141" s="1" t="str">
        <f t="shared" si="183"/>
        <v>21:0398</v>
      </c>
      <c r="D1141" s="1" t="str">
        <f t="shared" si="180"/>
        <v>21:0133</v>
      </c>
      <c r="E1141" t="s">
        <v>4380</v>
      </c>
      <c r="F1141" t="s">
        <v>4381</v>
      </c>
      <c r="H1141">
        <v>48.634625999999997</v>
      </c>
      <c r="I1141">
        <v>-84.1013825</v>
      </c>
      <c r="J1141" s="1" t="str">
        <f t="shared" si="181"/>
        <v>NGR lake sediment grab sample</v>
      </c>
      <c r="K1141" s="1" t="str">
        <f t="shared" si="182"/>
        <v>&lt;177 micron (NGR)</v>
      </c>
      <c r="L1141">
        <v>17</v>
      </c>
      <c r="M1141" t="s">
        <v>67</v>
      </c>
      <c r="N1141">
        <v>329</v>
      </c>
      <c r="O1141">
        <v>104</v>
      </c>
      <c r="P1141">
        <v>28</v>
      </c>
      <c r="Q1141">
        <v>5</v>
      </c>
      <c r="R1141">
        <v>14</v>
      </c>
      <c r="S1141">
        <v>8</v>
      </c>
      <c r="T1141">
        <v>0.1</v>
      </c>
      <c r="U1141">
        <v>75</v>
      </c>
      <c r="V1141">
        <v>0.5</v>
      </c>
      <c r="W1141">
        <v>0.5</v>
      </c>
      <c r="X1141">
        <v>1</v>
      </c>
      <c r="Y1141">
        <v>50.8</v>
      </c>
    </row>
    <row r="1142" spans="1:25" x14ac:dyDescent="0.25">
      <c r="A1142" t="s">
        <v>4382</v>
      </c>
      <c r="B1142" t="s">
        <v>4383</v>
      </c>
      <c r="C1142" s="1" t="str">
        <f t="shared" si="183"/>
        <v>21:0398</v>
      </c>
      <c r="D1142" s="1" t="str">
        <f t="shared" si="180"/>
        <v>21:0133</v>
      </c>
      <c r="E1142" t="s">
        <v>4384</v>
      </c>
      <c r="F1142" t="s">
        <v>4385</v>
      </c>
      <c r="H1142">
        <v>48.612822800000004</v>
      </c>
      <c r="I1142">
        <v>-84.141954200000001</v>
      </c>
      <c r="J1142" s="1" t="str">
        <f t="shared" si="181"/>
        <v>NGR lake sediment grab sample</v>
      </c>
      <c r="K1142" s="1" t="str">
        <f t="shared" si="182"/>
        <v>&lt;177 micron (NGR)</v>
      </c>
      <c r="L1142">
        <v>17</v>
      </c>
      <c r="M1142" t="s">
        <v>72</v>
      </c>
      <c r="N1142">
        <v>330</v>
      </c>
      <c r="O1142">
        <v>130</v>
      </c>
      <c r="P1142">
        <v>38</v>
      </c>
      <c r="Q1142">
        <v>17</v>
      </c>
      <c r="R1142">
        <v>11</v>
      </c>
      <c r="S1142">
        <v>7</v>
      </c>
      <c r="T1142">
        <v>0.1</v>
      </c>
      <c r="U1142">
        <v>80</v>
      </c>
      <c r="V1142">
        <v>0.6</v>
      </c>
      <c r="W1142">
        <v>0.5</v>
      </c>
      <c r="X1142">
        <v>1</v>
      </c>
      <c r="Y1142">
        <v>74.8</v>
      </c>
    </row>
    <row r="1143" spans="1:25" x14ac:dyDescent="0.25">
      <c r="A1143" t="s">
        <v>4386</v>
      </c>
      <c r="B1143" t="s">
        <v>4387</v>
      </c>
      <c r="C1143" s="1" t="str">
        <f t="shared" si="183"/>
        <v>21:0398</v>
      </c>
      <c r="D1143" s="1" t="str">
        <f>HYPERLINK("http://geochem.nrcan.gc.ca/cdogs/content/svy/svy_e.htm", "")</f>
        <v/>
      </c>
      <c r="G1143" s="1" t="str">
        <f>HYPERLINK("http://geochem.nrcan.gc.ca/cdogs/content/cr_/cr_00022_e.htm", "22")</f>
        <v>22</v>
      </c>
      <c r="J1143" t="s">
        <v>100</v>
      </c>
      <c r="K1143" t="s">
        <v>101</v>
      </c>
      <c r="L1143">
        <v>17</v>
      </c>
      <c r="M1143" t="s">
        <v>102</v>
      </c>
      <c r="N1143">
        <v>331</v>
      </c>
      <c r="O1143">
        <v>78</v>
      </c>
      <c r="P1143">
        <v>16</v>
      </c>
      <c r="Q1143">
        <v>22</v>
      </c>
      <c r="R1143">
        <v>8</v>
      </c>
      <c r="S1143">
        <v>6</v>
      </c>
      <c r="T1143">
        <v>0.1</v>
      </c>
      <c r="U1143">
        <v>950</v>
      </c>
      <c r="V1143">
        <v>1.6</v>
      </c>
      <c r="W1143">
        <v>5</v>
      </c>
      <c r="X1143">
        <v>4</v>
      </c>
      <c r="Y1143">
        <v>19.600000000000001</v>
      </c>
    </row>
    <row r="1144" spans="1:25" x14ac:dyDescent="0.25">
      <c r="A1144" t="s">
        <v>4388</v>
      </c>
      <c r="B1144" t="s">
        <v>4389</v>
      </c>
      <c r="C1144" s="1" t="str">
        <f t="shared" si="183"/>
        <v>21:0398</v>
      </c>
      <c r="D1144" s="1" t="str">
        <f t="shared" ref="D1144:D1166" si="184">HYPERLINK("http://geochem.nrcan.gc.ca/cdogs/content/svy/svy210133_e.htm", "21:0133")</f>
        <v>21:0133</v>
      </c>
      <c r="E1144" t="s">
        <v>4390</v>
      </c>
      <c r="F1144" t="s">
        <v>4391</v>
      </c>
      <c r="H1144">
        <v>48.585250299999998</v>
      </c>
      <c r="I1144">
        <v>-84.206652000000005</v>
      </c>
      <c r="J1144" s="1" t="str">
        <f t="shared" ref="J1144:J1166" si="185">HYPERLINK("http://geochem.nrcan.gc.ca/cdogs/content/kwd/kwd020027_e.htm", "NGR lake sediment grab sample")</f>
        <v>NGR lake sediment grab sample</v>
      </c>
      <c r="K1144" s="1" t="str">
        <f t="shared" ref="K1144:K1166" si="186">HYPERLINK("http://geochem.nrcan.gc.ca/cdogs/content/kwd/kwd080006_e.htm", "&lt;177 micron (NGR)")</f>
        <v>&lt;177 micron (NGR)</v>
      </c>
      <c r="L1144">
        <v>17</v>
      </c>
      <c r="M1144" t="s">
        <v>77</v>
      </c>
      <c r="N1144">
        <v>332</v>
      </c>
      <c r="O1144">
        <v>106</v>
      </c>
      <c r="P1144">
        <v>24</v>
      </c>
      <c r="Q1144">
        <v>10</v>
      </c>
      <c r="R1144">
        <v>15</v>
      </c>
      <c r="S1144">
        <v>7</v>
      </c>
      <c r="T1144">
        <v>0.1</v>
      </c>
      <c r="U1144">
        <v>490</v>
      </c>
      <c r="V1144">
        <v>1.75</v>
      </c>
      <c r="W1144">
        <v>0.5</v>
      </c>
      <c r="X1144">
        <v>1</v>
      </c>
      <c r="Y1144">
        <v>23</v>
      </c>
    </row>
    <row r="1145" spans="1:25" x14ac:dyDescent="0.25">
      <c r="A1145" t="s">
        <v>4392</v>
      </c>
      <c r="B1145" t="s">
        <v>4393</v>
      </c>
      <c r="C1145" s="1" t="str">
        <f t="shared" si="183"/>
        <v>21:0398</v>
      </c>
      <c r="D1145" s="1" t="str">
        <f t="shared" si="184"/>
        <v>21:0133</v>
      </c>
      <c r="E1145" t="s">
        <v>4394</v>
      </c>
      <c r="F1145" t="s">
        <v>4395</v>
      </c>
      <c r="H1145">
        <v>48.5784643</v>
      </c>
      <c r="I1145">
        <v>-84.268789299999995</v>
      </c>
      <c r="J1145" s="1" t="str">
        <f t="shared" si="185"/>
        <v>NGR lake sediment grab sample</v>
      </c>
      <c r="K1145" s="1" t="str">
        <f t="shared" si="186"/>
        <v>&lt;177 micron (NGR)</v>
      </c>
      <c r="L1145">
        <v>17</v>
      </c>
      <c r="M1145" t="s">
        <v>82</v>
      </c>
      <c r="N1145">
        <v>333</v>
      </c>
      <c r="O1145">
        <v>66</v>
      </c>
      <c r="P1145">
        <v>10</v>
      </c>
      <c r="Q1145">
        <v>7</v>
      </c>
      <c r="R1145">
        <v>14</v>
      </c>
      <c r="S1145">
        <v>7</v>
      </c>
      <c r="T1145">
        <v>0.1</v>
      </c>
      <c r="U1145">
        <v>250</v>
      </c>
      <c r="V1145">
        <v>1.35</v>
      </c>
      <c r="W1145">
        <v>0.5</v>
      </c>
      <c r="X1145">
        <v>1</v>
      </c>
      <c r="Y1145">
        <v>11.4</v>
      </c>
    </row>
    <row r="1146" spans="1:25" x14ac:dyDescent="0.25">
      <c r="A1146" t="s">
        <v>4396</v>
      </c>
      <c r="B1146" t="s">
        <v>4397</v>
      </c>
      <c r="C1146" s="1" t="str">
        <f t="shared" si="183"/>
        <v>21:0398</v>
      </c>
      <c r="D1146" s="1" t="str">
        <f t="shared" si="184"/>
        <v>21:0133</v>
      </c>
      <c r="E1146" t="s">
        <v>4398</v>
      </c>
      <c r="F1146" t="s">
        <v>4399</v>
      </c>
      <c r="H1146">
        <v>48.551604099999999</v>
      </c>
      <c r="I1146">
        <v>-84.246790899999993</v>
      </c>
      <c r="J1146" s="1" t="str">
        <f t="shared" si="185"/>
        <v>NGR lake sediment grab sample</v>
      </c>
      <c r="K1146" s="1" t="str">
        <f t="shared" si="186"/>
        <v>&lt;177 micron (NGR)</v>
      </c>
      <c r="L1146">
        <v>17</v>
      </c>
      <c r="M1146" t="s">
        <v>87</v>
      </c>
      <c r="N1146">
        <v>334</v>
      </c>
      <c r="O1146">
        <v>78</v>
      </c>
      <c r="P1146">
        <v>16</v>
      </c>
      <c r="Q1146">
        <v>9</v>
      </c>
      <c r="R1146">
        <v>19</v>
      </c>
      <c r="S1146">
        <v>10</v>
      </c>
      <c r="T1146">
        <v>0.1</v>
      </c>
      <c r="U1146">
        <v>445</v>
      </c>
      <c r="V1146">
        <v>1.95</v>
      </c>
      <c r="W1146">
        <v>0.5</v>
      </c>
      <c r="X1146">
        <v>1</v>
      </c>
      <c r="Y1146">
        <v>7.8</v>
      </c>
    </row>
    <row r="1147" spans="1:25" x14ac:dyDescent="0.25">
      <c r="A1147" t="s">
        <v>4400</v>
      </c>
      <c r="B1147" t="s">
        <v>4401</v>
      </c>
      <c r="C1147" s="1" t="str">
        <f t="shared" si="183"/>
        <v>21:0398</v>
      </c>
      <c r="D1147" s="1" t="str">
        <f t="shared" si="184"/>
        <v>21:0133</v>
      </c>
      <c r="E1147" t="s">
        <v>4402</v>
      </c>
      <c r="F1147" t="s">
        <v>4403</v>
      </c>
      <c r="H1147">
        <v>48.546821600000001</v>
      </c>
      <c r="I1147">
        <v>-84.300888200000003</v>
      </c>
      <c r="J1147" s="1" t="str">
        <f t="shared" si="185"/>
        <v>NGR lake sediment grab sample</v>
      </c>
      <c r="K1147" s="1" t="str">
        <f t="shared" si="186"/>
        <v>&lt;177 micron (NGR)</v>
      </c>
      <c r="L1147">
        <v>17</v>
      </c>
      <c r="M1147" t="s">
        <v>92</v>
      </c>
      <c r="N1147">
        <v>335</v>
      </c>
      <c r="O1147">
        <v>124</v>
      </c>
      <c r="P1147">
        <v>42</v>
      </c>
      <c r="Q1147">
        <v>7</v>
      </c>
      <c r="R1147">
        <v>14</v>
      </c>
      <c r="S1147">
        <v>7</v>
      </c>
      <c r="T1147">
        <v>0.1</v>
      </c>
      <c r="U1147">
        <v>150</v>
      </c>
      <c r="V1147">
        <v>1.1000000000000001</v>
      </c>
      <c r="W1147">
        <v>0.5</v>
      </c>
      <c r="X1147">
        <v>1</v>
      </c>
      <c r="Y1147">
        <v>51.8</v>
      </c>
    </row>
    <row r="1148" spans="1:25" x14ac:dyDescent="0.25">
      <c r="A1148" t="s">
        <v>4404</v>
      </c>
      <c r="B1148" t="s">
        <v>4405</v>
      </c>
      <c r="C1148" s="1" t="str">
        <f t="shared" si="183"/>
        <v>21:0398</v>
      </c>
      <c r="D1148" s="1" t="str">
        <f t="shared" si="184"/>
        <v>21:0133</v>
      </c>
      <c r="E1148" t="s">
        <v>4406</v>
      </c>
      <c r="F1148" t="s">
        <v>4407</v>
      </c>
      <c r="H1148">
        <v>48.514206799999997</v>
      </c>
      <c r="I1148">
        <v>-84.302865999999995</v>
      </c>
      <c r="J1148" s="1" t="str">
        <f t="shared" si="185"/>
        <v>NGR lake sediment grab sample</v>
      </c>
      <c r="K1148" s="1" t="str">
        <f t="shared" si="186"/>
        <v>&lt;177 micron (NGR)</v>
      </c>
      <c r="L1148">
        <v>17</v>
      </c>
      <c r="M1148" t="s">
        <v>97</v>
      </c>
      <c r="N1148">
        <v>336</v>
      </c>
      <c r="O1148">
        <v>98</v>
      </c>
      <c r="P1148">
        <v>22</v>
      </c>
      <c r="Q1148">
        <v>4</v>
      </c>
      <c r="R1148">
        <v>8</v>
      </c>
      <c r="S1148">
        <v>2</v>
      </c>
      <c r="T1148">
        <v>0.1</v>
      </c>
      <c r="U1148">
        <v>30</v>
      </c>
      <c r="V1148">
        <v>0.5</v>
      </c>
      <c r="W1148">
        <v>0.5</v>
      </c>
      <c r="X1148">
        <v>1</v>
      </c>
      <c r="Y1148">
        <v>52.6</v>
      </c>
    </row>
    <row r="1149" spans="1:25" x14ac:dyDescent="0.25">
      <c r="A1149" t="s">
        <v>4408</v>
      </c>
      <c r="B1149" t="s">
        <v>4409</v>
      </c>
      <c r="C1149" s="1" t="str">
        <f t="shared" si="183"/>
        <v>21:0398</v>
      </c>
      <c r="D1149" s="1" t="str">
        <f t="shared" si="184"/>
        <v>21:0133</v>
      </c>
      <c r="E1149" t="s">
        <v>4410</v>
      </c>
      <c r="F1149" t="s">
        <v>4411</v>
      </c>
      <c r="H1149">
        <v>48.429147</v>
      </c>
      <c r="I1149">
        <v>-84.421098499999999</v>
      </c>
      <c r="J1149" s="1" t="str">
        <f t="shared" si="185"/>
        <v>NGR lake sediment grab sample</v>
      </c>
      <c r="K1149" s="1" t="str">
        <f t="shared" si="186"/>
        <v>&lt;177 micron (NGR)</v>
      </c>
      <c r="L1149">
        <v>17</v>
      </c>
      <c r="M1149" t="s">
        <v>107</v>
      </c>
      <c r="N1149">
        <v>337</v>
      </c>
      <c r="O1149">
        <v>112</v>
      </c>
      <c r="P1149">
        <v>38</v>
      </c>
      <c r="Q1149">
        <v>5</v>
      </c>
      <c r="R1149">
        <v>12</v>
      </c>
      <c r="S1149">
        <v>13</v>
      </c>
      <c r="T1149">
        <v>0.1</v>
      </c>
      <c r="U1149">
        <v>1700</v>
      </c>
      <c r="V1149">
        <v>3.3</v>
      </c>
      <c r="W1149">
        <v>0.5</v>
      </c>
      <c r="X1149">
        <v>1</v>
      </c>
      <c r="Y1149">
        <v>25</v>
      </c>
    </row>
    <row r="1150" spans="1:25" x14ac:dyDescent="0.25">
      <c r="A1150" t="s">
        <v>4412</v>
      </c>
      <c r="B1150" t="s">
        <v>4413</v>
      </c>
      <c r="C1150" s="1" t="str">
        <f t="shared" si="183"/>
        <v>21:0398</v>
      </c>
      <c r="D1150" s="1" t="str">
        <f t="shared" si="184"/>
        <v>21:0133</v>
      </c>
      <c r="E1150" t="s">
        <v>4414</v>
      </c>
      <c r="F1150" t="s">
        <v>4415</v>
      </c>
      <c r="H1150">
        <v>48.404595399999998</v>
      </c>
      <c r="I1150">
        <v>-84.410814299999998</v>
      </c>
      <c r="J1150" s="1" t="str">
        <f t="shared" si="185"/>
        <v>NGR lake sediment grab sample</v>
      </c>
      <c r="K1150" s="1" t="str">
        <f t="shared" si="186"/>
        <v>&lt;177 micron (NGR)</v>
      </c>
      <c r="L1150">
        <v>17</v>
      </c>
      <c r="M1150" t="s">
        <v>112</v>
      </c>
      <c r="N1150">
        <v>338</v>
      </c>
      <c r="O1150">
        <v>66</v>
      </c>
      <c r="P1150">
        <v>24</v>
      </c>
      <c r="Q1150">
        <v>8</v>
      </c>
      <c r="R1150">
        <v>8</v>
      </c>
      <c r="S1150">
        <v>5</v>
      </c>
      <c r="T1150">
        <v>0.1</v>
      </c>
      <c r="U1150">
        <v>160</v>
      </c>
      <c r="V1150">
        <v>0.9</v>
      </c>
      <c r="W1150">
        <v>0.5</v>
      </c>
      <c r="X1150">
        <v>1</v>
      </c>
      <c r="Y1150">
        <v>38.200000000000003</v>
      </c>
    </row>
    <row r="1151" spans="1:25" x14ac:dyDescent="0.25">
      <c r="A1151" t="s">
        <v>4416</v>
      </c>
      <c r="B1151" t="s">
        <v>4417</v>
      </c>
      <c r="C1151" s="1" t="str">
        <f t="shared" si="183"/>
        <v>21:0398</v>
      </c>
      <c r="D1151" s="1" t="str">
        <f t="shared" si="184"/>
        <v>21:0133</v>
      </c>
      <c r="E1151" t="s">
        <v>4418</v>
      </c>
      <c r="F1151" t="s">
        <v>4419</v>
      </c>
      <c r="H1151">
        <v>48.374203100000003</v>
      </c>
      <c r="I1151">
        <v>-84.4029168</v>
      </c>
      <c r="J1151" s="1" t="str">
        <f t="shared" si="185"/>
        <v>NGR lake sediment grab sample</v>
      </c>
      <c r="K1151" s="1" t="str">
        <f t="shared" si="186"/>
        <v>&lt;177 micron (NGR)</v>
      </c>
      <c r="L1151">
        <v>17</v>
      </c>
      <c r="M1151" t="s">
        <v>117</v>
      </c>
      <c r="N1151">
        <v>339</v>
      </c>
      <c r="O1151">
        <v>100</v>
      </c>
      <c r="P1151">
        <v>28</v>
      </c>
      <c r="Q1151">
        <v>7</v>
      </c>
      <c r="R1151">
        <v>13</v>
      </c>
      <c r="S1151">
        <v>11</v>
      </c>
      <c r="T1151">
        <v>0.1</v>
      </c>
      <c r="U1151">
        <v>40</v>
      </c>
      <c r="V1151">
        <v>0.5</v>
      </c>
      <c r="W1151">
        <v>0.5</v>
      </c>
      <c r="X1151">
        <v>1</v>
      </c>
      <c r="Y1151">
        <v>58.2</v>
      </c>
    </row>
    <row r="1152" spans="1:25" x14ac:dyDescent="0.25">
      <c r="A1152" t="s">
        <v>4420</v>
      </c>
      <c r="B1152" t="s">
        <v>4421</v>
      </c>
      <c r="C1152" s="1" t="str">
        <f t="shared" si="183"/>
        <v>21:0398</v>
      </c>
      <c r="D1152" s="1" t="str">
        <f t="shared" si="184"/>
        <v>21:0133</v>
      </c>
      <c r="E1152" t="s">
        <v>4422</v>
      </c>
      <c r="F1152" t="s">
        <v>4423</v>
      </c>
      <c r="H1152">
        <v>48.326911299999999</v>
      </c>
      <c r="I1152">
        <v>-84.410906100000005</v>
      </c>
      <c r="J1152" s="1" t="str">
        <f t="shared" si="185"/>
        <v>NGR lake sediment grab sample</v>
      </c>
      <c r="K1152" s="1" t="str">
        <f t="shared" si="186"/>
        <v>&lt;177 micron (NGR)</v>
      </c>
      <c r="L1152">
        <v>17</v>
      </c>
      <c r="M1152" t="s">
        <v>122</v>
      </c>
      <c r="N1152">
        <v>340</v>
      </c>
      <c r="O1152">
        <v>68</v>
      </c>
      <c r="P1152">
        <v>36</v>
      </c>
      <c r="Q1152">
        <v>6</v>
      </c>
      <c r="R1152">
        <v>14</v>
      </c>
      <c r="S1152">
        <v>3</v>
      </c>
      <c r="T1152">
        <v>0.1</v>
      </c>
      <c r="U1152">
        <v>50</v>
      </c>
      <c r="V1152">
        <v>0.25</v>
      </c>
      <c r="W1152">
        <v>0.5</v>
      </c>
      <c r="X1152">
        <v>1</v>
      </c>
      <c r="Y1152">
        <v>38.4</v>
      </c>
    </row>
    <row r="1153" spans="1:25" x14ac:dyDescent="0.25">
      <c r="A1153" t="s">
        <v>4424</v>
      </c>
      <c r="B1153" t="s">
        <v>4425</v>
      </c>
      <c r="C1153" s="1" t="str">
        <f t="shared" si="183"/>
        <v>21:0398</v>
      </c>
      <c r="D1153" s="1" t="str">
        <f t="shared" si="184"/>
        <v>21:0133</v>
      </c>
      <c r="E1153" t="s">
        <v>4426</v>
      </c>
      <c r="F1153" t="s">
        <v>4427</v>
      </c>
      <c r="H1153">
        <v>48.222921700000001</v>
      </c>
      <c r="I1153">
        <v>-84.416817800000004</v>
      </c>
      <c r="J1153" s="1" t="str">
        <f t="shared" si="185"/>
        <v>NGR lake sediment grab sample</v>
      </c>
      <c r="K1153" s="1" t="str">
        <f t="shared" si="186"/>
        <v>&lt;177 micron (NGR)</v>
      </c>
      <c r="L1153">
        <v>18</v>
      </c>
      <c r="M1153" t="s">
        <v>29</v>
      </c>
      <c r="N1153">
        <v>341</v>
      </c>
      <c r="O1153">
        <v>84</v>
      </c>
      <c r="P1153">
        <v>24</v>
      </c>
      <c r="Q1153">
        <v>13</v>
      </c>
      <c r="R1153">
        <v>11</v>
      </c>
      <c r="S1153">
        <v>3</v>
      </c>
      <c r="T1153">
        <v>0.1</v>
      </c>
      <c r="U1153">
        <v>40</v>
      </c>
      <c r="V1153">
        <v>0.4</v>
      </c>
      <c r="W1153">
        <v>0.5</v>
      </c>
      <c r="X1153">
        <v>1</v>
      </c>
      <c r="Y1153">
        <v>57.2</v>
      </c>
    </row>
    <row r="1154" spans="1:25" x14ac:dyDescent="0.25">
      <c r="A1154" t="s">
        <v>4428</v>
      </c>
      <c r="B1154" t="s">
        <v>4429</v>
      </c>
      <c r="C1154" s="1" t="str">
        <f t="shared" si="183"/>
        <v>21:0398</v>
      </c>
      <c r="D1154" s="1" t="str">
        <f t="shared" si="184"/>
        <v>21:0133</v>
      </c>
      <c r="E1154" t="s">
        <v>4430</v>
      </c>
      <c r="F1154" t="s">
        <v>4431</v>
      </c>
      <c r="H1154">
        <v>48.306631000000003</v>
      </c>
      <c r="I1154">
        <v>-84.447133500000007</v>
      </c>
      <c r="J1154" s="1" t="str">
        <f t="shared" si="185"/>
        <v>NGR lake sediment grab sample</v>
      </c>
      <c r="K1154" s="1" t="str">
        <f t="shared" si="186"/>
        <v>&lt;177 micron (NGR)</v>
      </c>
      <c r="L1154">
        <v>18</v>
      </c>
      <c r="M1154" t="s">
        <v>34</v>
      </c>
      <c r="N1154">
        <v>342</v>
      </c>
      <c r="O1154">
        <v>106</v>
      </c>
      <c r="P1154">
        <v>52</v>
      </c>
      <c r="Q1154">
        <v>5</v>
      </c>
      <c r="R1154">
        <v>9</v>
      </c>
      <c r="S1154">
        <v>3</v>
      </c>
      <c r="T1154">
        <v>0.1</v>
      </c>
      <c r="U1154">
        <v>50</v>
      </c>
      <c r="V1154">
        <v>0.35</v>
      </c>
      <c r="W1154">
        <v>0.5</v>
      </c>
      <c r="X1154">
        <v>2</v>
      </c>
      <c r="Y1154">
        <v>70</v>
      </c>
    </row>
    <row r="1155" spans="1:25" x14ac:dyDescent="0.25">
      <c r="A1155" t="s">
        <v>4432</v>
      </c>
      <c r="B1155" t="s">
        <v>4433</v>
      </c>
      <c r="C1155" s="1" t="str">
        <f t="shared" si="183"/>
        <v>21:0398</v>
      </c>
      <c r="D1155" s="1" t="str">
        <f t="shared" si="184"/>
        <v>21:0133</v>
      </c>
      <c r="E1155" t="s">
        <v>4434</v>
      </c>
      <c r="F1155" t="s">
        <v>4435</v>
      </c>
      <c r="H1155">
        <v>48.296570899999999</v>
      </c>
      <c r="I1155">
        <v>-84.414504600000001</v>
      </c>
      <c r="J1155" s="1" t="str">
        <f t="shared" si="185"/>
        <v>NGR lake sediment grab sample</v>
      </c>
      <c r="K1155" s="1" t="str">
        <f t="shared" si="186"/>
        <v>&lt;177 micron (NGR)</v>
      </c>
      <c r="L1155">
        <v>18</v>
      </c>
      <c r="M1155" t="s">
        <v>39</v>
      </c>
      <c r="N1155">
        <v>343</v>
      </c>
      <c r="O1155">
        <v>88</v>
      </c>
      <c r="P1155">
        <v>34</v>
      </c>
      <c r="Q1155">
        <v>7</v>
      </c>
      <c r="R1155">
        <v>13</v>
      </c>
      <c r="S1155">
        <v>6</v>
      </c>
      <c r="T1155">
        <v>0.1</v>
      </c>
      <c r="U1155">
        <v>200</v>
      </c>
      <c r="V1155">
        <v>0.9</v>
      </c>
      <c r="W1155">
        <v>0.5</v>
      </c>
      <c r="X1155">
        <v>1</v>
      </c>
      <c r="Y1155">
        <v>54</v>
      </c>
    </row>
    <row r="1156" spans="1:25" x14ac:dyDescent="0.25">
      <c r="A1156" t="s">
        <v>4436</v>
      </c>
      <c r="B1156" t="s">
        <v>4437</v>
      </c>
      <c r="C1156" s="1" t="str">
        <f t="shared" si="183"/>
        <v>21:0398</v>
      </c>
      <c r="D1156" s="1" t="str">
        <f t="shared" si="184"/>
        <v>21:0133</v>
      </c>
      <c r="E1156" t="s">
        <v>4438</v>
      </c>
      <c r="F1156" t="s">
        <v>4439</v>
      </c>
      <c r="H1156">
        <v>48.270806899999997</v>
      </c>
      <c r="I1156">
        <v>-84.4542565</v>
      </c>
      <c r="J1156" s="1" t="str">
        <f t="shared" si="185"/>
        <v>NGR lake sediment grab sample</v>
      </c>
      <c r="K1156" s="1" t="str">
        <f t="shared" si="186"/>
        <v>&lt;177 micron (NGR)</v>
      </c>
      <c r="L1156">
        <v>18</v>
      </c>
      <c r="M1156" t="s">
        <v>44</v>
      </c>
      <c r="N1156">
        <v>344</v>
      </c>
      <c r="O1156">
        <v>72</v>
      </c>
      <c r="P1156">
        <v>20</v>
      </c>
      <c r="Q1156">
        <v>5</v>
      </c>
      <c r="R1156">
        <v>14</v>
      </c>
      <c r="S1156">
        <v>5</v>
      </c>
      <c r="T1156">
        <v>0.1</v>
      </c>
      <c r="U1156">
        <v>665</v>
      </c>
      <c r="V1156">
        <v>1.65</v>
      </c>
      <c r="W1156">
        <v>0.5</v>
      </c>
      <c r="X1156">
        <v>1</v>
      </c>
      <c r="Y1156">
        <v>53</v>
      </c>
    </row>
    <row r="1157" spans="1:25" x14ac:dyDescent="0.25">
      <c r="A1157" t="s">
        <v>4440</v>
      </c>
      <c r="B1157" t="s">
        <v>4441</v>
      </c>
      <c r="C1157" s="1" t="str">
        <f t="shared" si="183"/>
        <v>21:0398</v>
      </c>
      <c r="D1157" s="1" t="str">
        <f t="shared" si="184"/>
        <v>21:0133</v>
      </c>
      <c r="E1157" t="s">
        <v>4442</v>
      </c>
      <c r="F1157" t="s">
        <v>4443</v>
      </c>
      <c r="H1157">
        <v>48.262062999999998</v>
      </c>
      <c r="I1157">
        <v>-84.4008848</v>
      </c>
      <c r="J1157" s="1" t="str">
        <f t="shared" si="185"/>
        <v>NGR lake sediment grab sample</v>
      </c>
      <c r="K1157" s="1" t="str">
        <f t="shared" si="186"/>
        <v>&lt;177 micron (NGR)</v>
      </c>
      <c r="L1157">
        <v>18</v>
      </c>
      <c r="M1157" t="s">
        <v>62</v>
      </c>
      <c r="N1157">
        <v>345</v>
      </c>
      <c r="O1157">
        <v>86</v>
      </c>
      <c r="P1157">
        <v>38</v>
      </c>
      <c r="Q1157">
        <v>10</v>
      </c>
      <c r="R1157">
        <v>16</v>
      </c>
      <c r="S1157">
        <v>7</v>
      </c>
      <c r="T1157">
        <v>0.1</v>
      </c>
      <c r="U1157">
        <v>205</v>
      </c>
      <c r="V1157">
        <v>1.1499999999999999</v>
      </c>
      <c r="W1157">
        <v>0.5</v>
      </c>
      <c r="X1157">
        <v>1</v>
      </c>
      <c r="Y1157">
        <v>44.6</v>
      </c>
    </row>
    <row r="1158" spans="1:25" x14ac:dyDescent="0.25">
      <c r="A1158" t="s">
        <v>4444</v>
      </c>
      <c r="B1158" t="s">
        <v>4445</v>
      </c>
      <c r="C1158" s="1" t="str">
        <f t="shared" si="183"/>
        <v>21:0398</v>
      </c>
      <c r="D1158" s="1" t="str">
        <f t="shared" si="184"/>
        <v>21:0133</v>
      </c>
      <c r="E1158" t="s">
        <v>4446</v>
      </c>
      <c r="F1158" t="s">
        <v>4447</v>
      </c>
      <c r="H1158">
        <v>48.237657400000003</v>
      </c>
      <c r="I1158">
        <v>-84.410297499999999</v>
      </c>
      <c r="J1158" s="1" t="str">
        <f t="shared" si="185"/>
        <v>NGR lake sediment grab sample</v>
      </c>
      <c r="K1158" s="1" t="str">
        <f t="shared" si="186"/>
        <v>&lt;177 micron (NGR)</v>
      </c>
      <c r="L1158">
        <v>18</v>
      </c>
      <c r="M1158" t="s">
        <v>49</v>
      </c>
      <c r="N1158">
        <v>346</v>
      </c>
      <c r="O1158">
        <v>118</v>
      </c>
      <c r="P1158">
        <v>36</v>
      </c>
      <c r="Q1158">
        <v>7</v>
      </c>
      <c r="R1158">
        <v>17</v>
      </c>
      <c r="S1158">
        <v>10</v>
      </c>
      <c r="T1158">
        <v>0.1</v>
      </c>
      <c r="U1158">
        <v>225</v>
      </c>
      <c r="V1158">
        <v>1.85</v>
      </c>
      <c r="W1158">
        <v>0.5</v>
      </c>
      <c r="X1158">
        <v>1</v>
      </c>
      <c r="Y1158">
        <v>50</v>
      </c>
    </row>
    <row r="1159" spans="1:25" x14ac:dyDescent="0.25">
      <c r="A1159" t="s">
        <v>4448</v>
      </c>
      <c r="B1159" t="s">
        <v>4449</v>
      </c>
      <c r="C1159" s="1" t="str">
        <f t="shared" si="183"/>
        <v>21:0398</v>
      </c>
      <c r="D1159" s="1" t="str">
        <f t="shared" si="184"/>
        <v>21:0133</v>
      </c>
      <c r="E1159" t="s">
        <v>4426</v>
      </c>
      <c r="F1159" t="s">
        <v>4450</v>
      </c>
      <c r="H1159">
        <v>48.222921700000001</v>
      </c>
      <c r="I1159">
        <v>-84.416817800000004</v>
      </c>
      <c r="J1159" s="1" t="str">
        <f t="shared" si="185"/>
        <v>NGR lake sediment grab sample</v>
      </c>
      <c r="K1159" s="1" t="str">
        <f t="shared" si="186"/>
        <v>&lt;177 micron (NGR)</v>
      </c>
      <c r="L1159">
        <v>18</v>
      </c>
      <c r="M1159" t="s">
        <v>57</v>
      </c>
      <c r="N1159">
        <v>347</v>
      </c>
      <c r="O1159">
        <v>84</v>
      </c>
      <c r="P1159">
        <v>24</v>
      </c>
      <c r="Q1159">
        <v>12</v>
      </c>
      <c r="R1159">
        <v>12</v>
      </c>
      <c r="S1159">
        <v>4</v>
      </c>
      <c r="T1159">
        <v>0.1</v>
      </c>
      <c r="U1159">
        <v>40</v>
      </c>
      <c r="V1159">
        <v>0.4</v>
      </c>
      <c r="W1159">
        <v>0.5</v>
      </c>
      <c r="X1159">
        <v>1</v>
      </c>
      <c r="Y1159">
        <v>55.4</v>
      </c>
    </row>
    <row r="1160" spans="1:25" x14ac:dyDescent="0.25">
      <c r="A1160" t="s">
        <v>4451</v>
      </c>
      <c r="B1160" t="s">
        <v>4452</v>
      </c>
      <c r="C1160" s="1" t="str">
        <f t="shared" si="183"/>
        <v>21:0398</v>
      </c>
      <c r="D1160" s="1" t="str">
        <f t="shared" si="184"/>
        <v>21:0133</v>
      </c>
      <c r="E1160" t="s">
        <v>4426</v>
      </c>
      <c r="F1160" t="s">
        <v>4453</v>
      </c>
      <c r="H1160">
        <v>48.222921700000001</v>
      </c>
      <c r="I1160">
        <v>-84.416817800000004</v>
      </c>
      <c r="J1160" s="1" t="str">
        <f t="shared" si="185"/>
        <v>NGR lake sediment grab sample</v>
      </c>
      <c r="K1160" s="1" t="str">
        <f t="shared" si="186"/>
        <v>&lt;177 micron (NGR)</v>
      </c>
      <c r="L1160">
        <v>18</v>
      </c>
      <c r="M1160" t="s">
        <v>53</v>
      </c>
      <c r="N1160">
        <v>348</v>
      </c>
      <c r="O1160">
        <v>92</v>
      </c>
      <c r="P1160">
        <v>26</v>
      </c>
      <c r="Q1160">
        <v>13</v>
      </c>
      <c r="R1160">
        <v>12</v>
      </c>
      <c r="S1160">
        <v>3</v>
      </c>
      <c r="T1160">
        <v>0.1</v>
      </c>
      <c r="U1160">
        <v>50</v>
      </c>
      <c r="V1160">
        <v>0.45</v>
      </c>
      <c r="W1160">
        <v>0.5</v>
      </c>
      <c r="X1160">
        <v>1</v>
      </c>
      <c r="Y1160">
        <v>56</v>
      </c>
    </row>
    <row r="1161" spans="1:25" x14ac:dyDescent="0.25">
      <c r="A1161" t="s">
        <v>4454</v>
      </c>
      <c r="B1161" t="s">
        <v>4455</v>
      </c>
      <c r="C1161" s="1" t="str">
        <f t="shared" si="183"/>
        <v>21:0398</v>
      </c>
      <c r="D1161" s="1" t="str">
        <f t="shared" si="184"/>
        <v>21:0133</v>
      </c>
      <c r="E1161" t="s">
        <v>4456</v>
      </c>
      <c r="F1161" t="s">
        <v>4457</v>
      </c>
      <c r="H1161">
        <v>48.214889800000002</v>
      </c>
      <c r="I1161">
        <v>-84.426982600000002</v>
      </c>
      <c r="J1161" s="1" t="str">
        <f t="shared" si="185"/>
        <v>NGR lake sediment grab sample</v>
      </c>
      <c r="K1161" s="1" t="str">
        <f t="shared" si="186"/>
        <v>&lt;177 micron (NGR)</v>
      </c>
      <c r="L1161">
        <v>18</v>
      </c>
      <c r="M1161" t="s">
        <v>67</v>
      </c>
      <c r="N1161">
        <v>349</v>
      </c>
      <c r="O1161">
        <v>98</v>
      </c>
      <c r="P1161">
        <v>52</v>
      </c>
      <c r="Q1161">
        <v>5</v>
      </c>
      <c r="R1161">
        <v>13</v>
      </c>
      <c r="S1161">
        <v>8</v>
      </c>
      <c r="T1161">
        <v>0.1</v>
      </c>
      <c r="U1161">
        <v>50</v>
      </c>
      <c r="V1161">
        <v>0.3</v>
      </c>
      <c r="W1161">
        <v>0.5</v>
      </c>
      <c r="X1161">
        <v>1</v>
      </c>
      <c r="Y1161">
        <v>63.6</v>
      </c>
    </row>
    <row r="1162" spans="1:25" x14ac:dyDescent="0.25">
      <c r="A1162" t="s">
        <v>4458</v>
      </c>
      <c r="B1162" t="s">
        <v>4459</v>
      </c>
      <c r="C1162" s="1" t="str">
        <f t="shared" si="183"/>
        <v>21:0398</v>
      </c>
      <c r="D1162" s="1" t="str">
        <f t="shared" si="184"/>
        <v>21:0133</v>
      </c>
      <c r="E1162" t="s">
        <v>4460</v>
      </c>
      <c r="F1162" t="s">
        <v>4461</v>
      </c>
      <c r="H1162">
        <v>48.181941299999998</v>
      </c>
      <c r="I1162">
        <v>-84.423049500000005</v>
      </c>
      <c r="J1162" s="1" t="str">
        <f t="shared" si="185"/>
        <v>NGR lake sediment grab sample</v>
      </c>
      <c r="K1162" s="1" t="str">
        <f t="shared" si="186"/>
        <v>&lt;177 micron (NGR)</v>
      </c>
      <c r="L1162">
        <v>18</v>
      </c>
      <c r="M1162" t="s">
        <v>72</v>
      </c>
      <c r="N1162">
        <v>350</v>
      </c>
      <c r="O1162">
        <v>160</v>
      </c>
      <c r="P1162">
        <v>182</v>
      </c>
      <c r="Q1162">
        <v>4</v>
      </c>
      <c r="R1162">
        <v>35</v>
      </c>
      <c r="S1162">
        <v>21</v>
      </c>
      <c r="T1162">
        <v>0.1</v>
      </c>
      <c r="U1162">
        <v>195</v>
      </c>
      <c r="V1162">
        <v>2.2999999999999998</v>
      </c>
      <c r="W1162">
        <v>0.5</v>
      </c>
      <c r="X1162">
        <v>1</v>
      </c>
      <c r="Y1162">
        <v>53.6</v>
      </c>
    </row>
    <row r="1163" spans="1:25" x14ac:dyDescent="0.25">
      <c r="A1163" t="s">
        <v>4462</v>
      </c>
      <c r="B1163" t="s">
        <v>4463</v>
      </c>
      <c r="C1163" s="1" t="str">
        <f t="shared" si="183"/>
        <v>21:0398</v>
      </c>
      <c r="D1163" s="1" t="str">
        <f t="shared" si="184"/>
        <v>21:0133</v>
      </c>
      <c r="E1163" t="s">
        <v>4464</v>
      </c>
      <c r="F1163" t="s">
        <v>4465</v>
      </c>
      <c r="H1163">
        <v>48.162277000000003</v>
      </c>
      <c r="I1163">
        <v>-84.480063299999998</v>
      </c>
      <c r="J1163" s="1" t="str">
        <f t="shared" si="185"/>
        <v>NGR lake sediment grab sample</v>
      </c>
      <c r="K1163" s="1" t="str">
        <f t="shared" si="186"/>
        <v>&lt;177 micron (NGR)</v>
      </c>
      <c r="L1163">
        <v>18</v>
      </c>
      <c r="M1163" t="s">
        <v>77</v>
      </c>
      <c r="N1163">
        <v>351</v>
      </c>
      <c r="O1163">
        <v>120</v>
      </c>
      <c r="P1163">
        <v>66</v>
      </c>
      <c r="Q1163">
        <v>7</v>
      </c>
      <c r="R1163">
        <v>19</v>
      </c>
      <c r="S1163">
        <v>40</v>
      </c>
      <c r="T1163">
        <v>0.1</v>
      </c>
      <c r="U1163">
        <v>1500</v>
      </c>
      <c r="V1163">
        <v>2.65</v>
      </c>
      <c r="W1163">
        <v>5</v>
      </c>
      <c r="X1163">
        <v>1</v>
      </c>
      <c r="Y1163">
        <v>48.2</v>
      </c>
    </row>
    <row r="1164" spans="1:25" x14ac:dyDescent="0.25">
      <c r="A1164" t="s">
        <v>4466</v>
      </c>
      <c r="B1164" t="s">
        <v>4467</v>
      </c>
      <c r="C1164" s="1" t="str">
        <f t="shared" si="183"/>
        <v>21:0398</v>
      </c>
      <c r="D1164" s="1" t="str">
        <f t="shared" si="184"/>
        <v>21:0133</v>
      </c>
      <c r="E1164" t="s">
        <v>4468</v>
      </c>
      <c r="F1164" t="s">
        <v>4469</v>
      </c>
      <c r="H1164">
        <v>48.143326600000002</v>
      </c>
      <c r="I1164">
        <v>-84.439342300000007</v>
      </c>
      <c r="J1164" s="1" t="str">
        <f t="shared" si="185"/>
        <v>NGR lake sediment grab sample</v>
      </c>
      <c r="K1164" s="1" t="str">
        <f t="shared" si="186"/>
        <v>&lt;177 micron (NGR)</v>
      </c>
      <c r="L1164">
        <v>18</v>
      </c>
      <c r="M1164" t="s">
        <v>82</v>
      </c>
      <c r="N1164">
        <v>352</v>
      </c>
      <c r="O1164">
        <v>64</v>
      </c>
      <c r="P1164">
        <v>26</v>
      </c>
      <c r="Q1164">
        <v>7</v>
      </c>
      <c r="R1164">
        <v>20</v>
      </c>
      <c r="S1164">
        <v>5</v>
      </c>
      <c r="T1164">
        <v>0.1</v>
      </c>
      <c r="U1164">
        <v>40</v>
      </c>
      <c r="V1164">
        <v>0.35</v>
      </c>
      <c r="W1164">
        <v>0.5</v>
      </c>
      <c r="X1164">
        <v>2</v>
      </c>
      <c r="Y1164">
        <v>64.400000000000006</v>
      </c>
    </row>
    <row r="1165" spans="1:25" x14ac:dyDescent="0.25">
      <c r="A1165" t="s">
        <v>4470</v>
      </c>
      <c r="B1165" t="s">
        <v>4471</v>
      </c>
      <c r="C1165" s="1" t="str">
        <f t="shared" si="183"/>
        <v>21:0398</v>
      </c>
      <c r="D1165" s="1" t="str">
        <f t="shared" si="184"/>
        <v>21:0133</v>
      </c>
      <c r="E1165" t="s">
        <v>4472</v>
      </c>
      <c r="F1165" t="s">
        <v>4473</v>
      </c>
      <c r="H1165">
        <v>48.133129099999998</v>
      </c>
      <c r="I1165">
        <v>-84.468439200000006</v>
      </c>
      <c r="J1165" s="1" t="str">
        <f t="shared" si="185"/>
        <v>NGR lake sediment grab sample</v>
      </c>
      <c r="K1165" s="1" t="str">
        <f t="shared" si="186"/>
        <v>&lt;177 micron (NGR)</v>
      </c>
      <c r="L1165">
        <v>18</v>
      </c>
      <c r="M1165" t="s">
        <v>87</v>
      </c>
      <c r="N1165">
        <v>353</v>
      </c>
      <c r="O1165">
        <v>102</v>
      </c>
      <c r="P1165">
        <v>34</v>
      </c>
      <c r="Q1165">
        <v>7</v>
      </c>
      <c r="R1165">
        <v>20</v>
      </c>
      <c r="S1165">
        <v>8</v>
      </c>
      <c r="T1165">
        <v>0.1</v>
      </c>
      <c r="U1165">
        <v>110</v>
      </c>
      <c r="V1165">
        <v>0.8</v>
      </c>
      <c r="W1165">
        <v>0.5</v>
      </c>
      <c r="X1165">
        <v>1</v>
      </c>
      <c r="Y1165">
        <v>46.8</v>
      </c>
    </row>
    <row r="1166" spans="1:25" x14ac:dyDescent="0.25">
      <c r="A1166" t="s">
        <v>4474</v>
      </c>
      <c r="B1166" t="s">
        <v>4475</v>
      </c>
      <c r="C1166" s="1" t="str">
        <f t="shared" si="183"/>
        <v>21:0398</v>
      </c>
      <c r="D1166" s="1" t="str">
        <f t="shared" si="184"/>
        <v>21:0133</v>
      </c>
      <c r="E1166" t="s">
        <v>4476</v>
      </c>
      <c r="F1166" t="s">
        <v>4477</v>
      </c>
      <c r="H1166">
        <v>48.113810600000001</v>
      </c>
      <c r="I1166">
        <v>-84.486882800000004</v>
      </c>
      <c r="J1166" s="1" t="str">
        <f t="shared" si="185"/>
        <v>NGR lake sediment grab sample</v>
      </c>
      <c r="K1166" s="1" t="str">
        <f t="shared" si="186"/>
        <v>&lt;177 micron (NGR)</v>
      </c>
      <c r="L1166">
        <v>18</v>
      </c>
      <c r="M1166" t="s">
        <v>92</v>
      </c>
      <c r="N1166">
        <v>354</v>
      </c>
      <c r="O1166">
        <v>126</v>
      </c>
      <c r="P1166">
        <v>38</v>
      </c>
      <c r="Q1166">
        <v>8</v>
      </c>
      <c r="R1166">
        <v>25</v>
      </c>
      <c r="S1166">
        <v>14</v>
      </c>
      <c r="T1166">
        <v>0.1</v>
      </c>
      <c r="U1166">
        <v>185</v>
      </c>
      <c r="V1166">
        <v>1.2</v>
      </c>
      <c r="W1166">
        <v>2</v>
      </c>
      <c r="X1166">
        <v>1</v>
      </c>
      <c r="Y1166">
        <v>52</v>
      </c>
    </row>
    <row r="1167" spans="1:25" x14ac:dyDescent="0.25">
      <c r="A1167" t="s">
        <v>4478</v>
      </c>
      <c r="B1167" t="s">
        <v>4479</v>
      </c>
      <c r="C1167" s="1" t="str">
        <f t="shared" si="183"/>
        <v>21:0398</v>
      </c>
      <c r="D1167" s="1" t="str">
        <f>HYPERLINK("http://geochem.nrcan.gc.ca/cdogs/content/svy/svy_e.htm", "")</f>
        <v/>
      </c>
      <c r="G1167" s="1" t="str">
        <f>HYPERLINK("http://geochem.nrcan.gc.ca/cdogs/content/cr_/cr_00033_e.htm", "33")</f>
        <v>33</v>
      </c>
      <c r="J1167" t="s">
        <v>100</v>
      </c>
      <c r="K1167" t="s">
        <v>101</v>
      </c>
      <c r="L1167">
        <v>18</v>
      </c>
      <c r="M1167" t="s">
        <v>102</v>
      </c>
      <c r="N1167">
        <v>355</v>
      </c>
      <c r="O1167">
        <v>162</v>
      </c>
      <c r="P1167">
        <v>18</v>
      </c>
      <c r="Q1167">
        <v>30</v>
      </c>
      <c r="R1167">
        <v>13</v>
      </c>
      <c r="S1167">
        <v>11</v>
      </c>
      <c r="T1167">
        <v>0.1</v>
      </c>
      <c r="U1167">
        <v>2950</v>
      </c>
      <c r="V1167">
        <v>3.6</v>
      </c>
      <c r="W1167">
        <v>2</v>
      </c>
      <c r="X1167">
        <v>1</v>
      </c>
      <c r="Y1167">
        <v>13.2</v>
      </c>
    </row>
    <row r="1168" spans="1:25" x14ac:dyDescent="0.25">
      <c r="A1168" t="s">
        <v>4480</v>
      </c>
      <c r="B1168" t="s">
        <v>4481</v>
      </c>
      <c r="C1168" s="1" t="str">
        <f t="shared" si="183"/>
        <v>21:0398</v>
      </c>
      <c r="D1168" s="1" t="str">
        <f t="shared" ref="D1168:D1187" si="187">HYPERLINK("http://geochem.nrcan.gc.ca/cdogs/content/svy/svy210133_e.htm", "21:0133")</f>
        <v>21:0133</v>
      </c>
      <c r="E1168" t="s">
        <v>4482</v>
      </c>
      <c r="F1168" t="s">
        <v>4483</v>
      </c>
      <c r="H1168">
        <v>48.085892000000001</v>
      </c>
      <c r="I1168">
        <v>-84.489036299999995</v>
      </c>
      <c r="J1168" s="1" t="str">
        <f t="shared" ref="J1168:J1187" si="188">HYPERLINK("http://geochem.nrcan.gc.ca/cdogs/content/kwd/kwd020027_e.htm", "NGR lake sediment grab sample")</f>
        <v>NGR lake sediment grab sample</v>
      </c>
      <c r="K1168" s="1" t="str">
        <f t="shared" ref="K1168:K1187" si="189">HYPERLINK("http://geochem.nrcan.gc.ca/cdogs/content/kwd/kwd080006_e.htm", "&lt;177 micron (NGR)")</f>
        <v>&lt;177 micron (NGR)</v>
      </c>
      <c r="L1168">
        <v>18</v>
      </c>
      <c r="M1168" t="s">
        <v>97</v>
      </c>
      <c r="N1168">
        <v>356</v>
      </c>
      <c r="O1168">
        <v>110</v>
      </c>
      <c r="P1168">
        <v>44</v>
      </c>
      <c r="Q1168">
        <v>8</v>
      </c>
      <c r="R1168">
        <v>25</v>
      </c>
      <c r="S1168">
        <v>14</v>
      </c>
      <c r="T1168">
        <v>0.1</v>
      </c>
      <c r="U1168">
        <v>1700</v>
      </c>
      <c r="V1168">
        <v>2.4</v>
      </c>
      <c r="W1168">
        <v>3</v>
      </c>
      <c r="X1168">
        <v>1</v>
      </c>
      <c r="Y1168">
        <v>26.2</v>
      </c>
    </row>
    <row r="1169" spans="1:25" x14ac:dyDescent="0.25">
      <c r="A1169" t="s">
        <v>4484</v>
      </c>
      <c r="B1169" t="s">
        <v>4485</v>
      </c>
      <c r="C1169" s="1" t="str">
        <f t="shared" si="183"/>
        <v>21:0398</v>
      </c>
      <c r="D1169" s="1" t="str">
        <f t="shared" si="187"/>
        <v>21:0133</v>
      </c>
      <c r="E1169" t="s">
        <v>4486</v>
      </c>
      <c r="F1169" t="s">
        <v>4487</v>
      </c>
      <c r="H1169">
        <v>48.008881700000003</v>
      </c>
      <c r="I1169">
        <v>-84.660455600000006</v>
      </c>
      <c r="J1169" s="1" t="str">
        <f t="shared" si="188"/>
        <v>NGR lake sediment grab sample</v>
      </c>
      <c r="K1169" s="1" t="str">
        <f t="shared" si="189"/>
        <v>&lt;177 micron (NGR)</v>
      </c>
      <c r="L1169">
        <v>18</v>
      </c>
      <c r="M1169" t="s">
        <v>107</v>
      </c>
      <c r="N1169">
        <v>357</v>
      </c>
      <c r="O1169">
        <v>138</v>
      </c>
      <c r="P1169">
        <v>108</v>
      </c>
      <c r="Q1169">
        <v>11</v>
      </c>
      <c r="R1169">
        <v>40</v>
      </c>
      <c r="S1169">
        <v>18</v>
      </c>
      <c r="T1169">
        <v>0.1</v>
      </c>
      <c r="U1169">
        <v>470</v>
      </c>
      <c r="V1169">
        <v>3.1</v>
      </c>
      <c r="W1169">
        <v>2</v>
      </c>
      <c r="X1169">
        <v>8</v>
      </c>
      <c r="Y1169">
        <v>36.200000000000003</v>
      </c>
    </row>
    <row r="1170" spans="1:25" x14ac:dyDescent="0.25">
      <c r="A1170" t="s">
        <v>4488</v>
      </c>
      <c r="B1170" t="s">
        <v>4489</v>
      </c>
      <c r="C1170" s="1" t="str">
        <f t="shared" si="183"/>
        <v>21:0398</v>
      </c>
      <c r="D1170" s="1" t="str">
        <f t="shared" si="187"/>
        <v>21:0133</v>
      </c>
      <c r="E1170" t="s">
        <v>4490</v>
      </c>
      <c r="F1170" t="s">
        <v>4491</v>
      </c>
      <c r="H1170">
        <v>48.021991399999997</v>
      </c>
      <c r="I1170">
        <v>-84.612356399999996</v>
      </c>
      <c r="J1170" s="1" t="str">
        <f t="shared" si="188"/>
        <v>NGR lake sediment grab sample</v>
      </c>
      <c r="K1170" s="1" t="str">
        <f t="shared" si="189"/>
        <v>&lt;177 micron (NGR)</v>
      </c>
      <c r="L1170">
        <v>18</v>
      </c>
      <c r="M1170" t="s">
        <v>112</v>
      </c>
      <c r="N1170">
        <v>358</v>
      </c>
      <c r="O1170">
        <v>142</v>
      </c>
      <c r="P1170">
        <v>42</v>
      </c>
      <c r="Q1170">
        <v>8</v>
      </c>
      <c r="R1170">
        <v>27</v>
      </c>
      <c r="S1170">
        <v>12</v>
      </c>
      <c r="T1170">
        <v>0.1</v>
      </c>
      <c r="U1170">
        <v>830</v>
      </c>
      <c r="V1170">
        <v>2.15</v>
      </c>
      <c r="W1170">
        <v>0.5</v>
      </c>
      <c r="X1170">
        <v>2</v>
      </c>
      <c r="Y1170">
        <v>37.799999999999997</v>
      </c>
    </row>
    <row r="1171" spans="1:25" x14ac:dyDescent="0.25">
      <c r="A1171" t="s">
        <v>4492</v>
      </c>
      <c r="B1171" t="s">
        <v>4493</v>
      </c>
      <c r="C1171" s="1" t="str">
        <f t="shared" si="183"/>
        <v>21:0398</v>
      </c>
      <c r="D1171" s="1" t="str">
        <f t="shared" si="187"/>
        <v>21:0133</v>
      </c>
      <c r="E1171" t="s">
        <v>4494</v>
      </c>
      <c r="F1171" t="s">
        <v>4495</v>
      </c>
      <c r="H1171">
        <v>48.018904800000001</v>
      </c>
      <c r="I1171">
        <v>-84.564365699999996</v>
      </c>
      <c r="J1171" s="1" t="str">
        <f t="shared" si="188"/>
        <v>NGR lake sediment grab sample</v>
      </c>
      <c r="K1171" s="1" t="str">
        <f t="shared" si="189"/>
        <v>&lt;177 micron (NGR)</v>
      </c>
      <c r="L1171">
        <v>18</v>
      </c>
      <c r="M1171" t="s">
        <v>117</v>
      </c>
      <c r="N1171">
        <v>359</v>
      </c>
      <c r="O1171">
        <v>66</v>
      </c>
      <c r="P1171">
        <v>34</v>
      </c>
      <c r="Q1171">
        <v>9</v>
      </c>
      <c r="R1171">
        <v>18</v>
      </c>
      <c r="S1171">
        <v>4</v>
      </c>
      <c r="T1171">
        <v>0.1</v>
      </c>
      <c r="U1171">
        <v>90</v>
      </c>
      <c r="V1171">
        <v>0.45</v>
      </c>
      <c r="W1171">
        <v>0.5</v>
      </c>
      <c r="X1171">
        <v>2</v>
      </c>
      <c r="Y1171">
        <v>47.4</v>
      </c>
    </row>
    <row r="1172" spans="1:25" x14ac:dyDescent="0.25">
      <c r="A1172" t="s">
        <v>4496</v>
      </c>
      <c r="B1172" t="s">
        <v>4497</v>
      </c>
      <c r="C1172" s="1" t="str">
        <f t="shared" si="183"/>
        <v>21:0398</v>
      </c>
      <c r="D1172" s="1" t="str">
        <f t="shared" si="187"/>
        <v>21:0133</v>
      </c>
      <c r="E1172" t="s">
        <v>4498</v>
      </c>
      <c r="F1172" t="s">
        <v>4499</v>
      </c>
      <c r="H1172">
        <v>48.021593299999999</v>
      </c>
      <c r="I1172">
        <v>-84.420501000000002</v>
      </c>
      <c r="J1172" s="1" t="str">
        <f t="shared" si="188"/>
        <v>NGR lake sediment grab sample</v>
      </c>
      <c r="K1172" s="1" t="str">
        <f t="shared" si="189"/>
        <v>&lt;177 micron (NGR)</v>
      </c>
      <c r="L1172">
        <v>18</v>
      </c>
      <c r="M1172" t="s">
        <v>122</v>
      </c>
      <c r="N1172">
        <v>360</v>
      </c>
      <c r="O1172">
        <v>118</v>
      </c>
      <c r="P1172">
        <v>46</v>
      </c>
      <c r="Q1172">
        <v>8</v>
      </c>
      <c r="R1172">
        <v>13</v>
      </c>
      <c r="S1172">
        <v>8</v>
      </c>
      <c r="T1172">
        <v>0.2</v>
      </c>
      <c r="U1172">
        <v>1000</v>
      </c>
      <c r="V1172">
        <v>2.8</v>
      </c>
      <c r="W1172">
        <v>2</v>
      </c>
      <c r="X1172">
        <v>3</v>
      </c>
      <c r="Y1172">
        <v>36.200000000000003</v>
      </c>
    </row>
    <row r="1173" spans="1:25" x14ac:dyDescent="0.25">
      <c r="A1173" t="s">
        <v>4500</v>
      </c>
      <c r="B1173" t="s">
        <v>4501</v>
      </c>
      <c r="C1173" s="1" t="str">
        <f t="shared" si="183"/>
        <v>21:0398</v>
      </c>
      <c r="D1173" s="1" t="str">
        <f t="shared" si="187"/>
        <v>21:0133</v>
      </c>
      <c r="E1173" t="s">
        <v>4502</v>
      </c>
      <c r="F1173" t="s">
        <v>4503</v>
      </c>
      <c r="H1173">
        <v>48.005462299999998</v>
      </c>
      <c r="I1173">
        <v>-84.265878900000004</v>
      </c>
      <c r="J1173" s="1" t="str">
        <f t="shared" si="188"/>
        <v>NGR lake sediment grab sample</v>
      </c>
      <c r="K1173" s="1" t="str">
        <f t="shared" si="189"/>
        <v>&lt;177 micron (NGR)</v>
      </c>
      <c r="L1173">
        <v>19</v>
      </c>
      <c r="M1173" t="s">
        <v>29</v>
      </c>
      <c r="N1173">
        <v>361</v>
      </c>
      <c r="O1173">
        <v>78</v>
      </c>
      <c r="P1173">
        <v>30</v>
      </c>
      <c r="Q1173">
        <v>9</v>
      </c>
      <c r="R1173">
        <v>10</v>
      </c>
      <c r="S1173">
        <v>7</v>
      </c>
      <c r="T1173">
        <v>0.1</v>
      </c>
      <c r="U1173">
        <v>130</v>
      </c>
      <c r="V1173">
        <v>1.35</v>
      </c>
      <c r="W1173">
        <v>0.5</v>
      </c>
      <c r="X1173">
        <v>1</v>
      </c>
      <c r="Y1173">
        <v>50.6</v>
      </c>
    </row>
    <row r="1174" spans="1:25" x14ac:dyDescent="0.25">
      <c r="A1174" t="s">
        <v>4504</v>
      </c>
      <c r="B1174" t="s">
        <v>4505</v>
      </c>
      <c r="C1174" s="1" t="str">
        <f t="shared" si="183"/>
        <v>21:0398</v>
      </c>
      <c r="D1174" s="1" t="str">
        <f t="shared" si="187"/>
        <v>21:0133</v>
      </c>
      <c r="E1174" t="s">
        <v>4506</v>
      </c>
      <c r="F1174" t="s">
        <v>4507</v>
      </c>
      <c r="H1174">
        <v>48.002067400000001</v>
      </c>
      <c r="I1174">
        <v>-84.392623</v>
      </c>
      <c r="J1174" s="1" t="str">
        <f t="shared" si="188"/>
        <v>NGR lake sediment grab sample</v>
      </c>
      <c r="K1174" s="1" t="str">
        <f t="shared" si="189"/>
        <v>&lt;177 micron (NGR)</v>
      </c>
      <c r="L1174">
        <v>19</v>
      </c>
      <c r="M1174" t="s">
        <v>34</v>
      </c>
      <c r="N1174">
        <v>362</v>
      </c>
      <c r="O1174">
        <v>118</v>
      </c>
      <c r="P1174">
        <v>32</v>
      </c>
      <c r="Q1174">
        <v>7</v>
      </c>
      <c r="R1174">
        <v>15</v>
      </c>
      <c r="S1174">
        <v>14</v>
      </c>
      <c r="T1174">
        <v>0.1</v>
      </c>
      <c r="U1174">
        <v>1300</v>
      </c>
      <c r="V1174">
        <v>2.8</v>
      </c>
      <c r="W1174">
        <v>1</v>
      </c>
      <c r="X1174">
        <v>1</v>
      </c>
      <c r="Y1174">
        <v>24.6</v>
      </c>
    </row>
    <row r="1175" spans="1:25" x14ac:dyDescent="0.25">
      <c r="A1175" t="s">
        <v>4508</v>
      </c>
      <c r="B1175" t="s">
        <v>4509</v>
      </c>
      <c r="C1175" s="1" t="str">
        <f t="shared" si="183"/>
        <v>21:0398</v>
      </c>
      <c r="D1175" s="1" t="str">
        <f t="shared" si="187"/>
        <v>21:0133</v>
      </c>
      <c r="E1175" t="s">
        <v>4510</v>
      </c>
      <c r="F1175" t="s">
        <v>4511</v>
      </c>
      <c r="H1175">
        <v>48.019175799999999</v>
      </c>
      <c r="I1175">
        <v>-84.301633300000006</v>
      </c>
      <c r="J1175" s="1" t="str">
        <f t="shared" si="188"/>
        <v>NGR lake sediment grab sample</v>
      </c>
      <c r="K1175" s="1" t="str">
        <f t="shared" si="189"/>
        <v>&lt;177 micron (NGR)</v>
      </c>
      <c r="L1175">
        <v>19</v>
      </c>
      <c r="M1175" t="s">
        <v>39</v>
      </c>
      <c r="N1175">
        <v>363</v>
      </c>
      <c r="O1175">
        <v>120</v>
      </c>
      <c r="P1175">
        <v>42</v>
      </c>
      <c r="Q1175">
        <v>29</v>
      </c>
      <c r="R1175">
        <v>12</v>
      </c>
      <c r="S1175">
        <v>14</v>
      </c>
      <c r="T1175">
        <v>0.1</v>
      </c>
      <c r="U1175">
        <v>740</v>
      </c>
      <c r="V1175">
        <v>2.5</v>
      </c>
      <c r="W1175">
        <v>2</v>
      </c>
      <c r="X1175">
        <v>1</v>
      </c>
      <c r="Y1175">
        <v>36.799999999999997</v>
      </c>
    </row>
    <row r="1176" spans="1:25" x14ac:dyDescent="0.25">
      <c r="A1176" t="s">
        <v>4512</v>
      </c>
      <c r="B1176" t="s">
        <v>4513</v>
      </c>
      <c r="C1176" s="1" t="str">
        <f t="shared" si="183"/>
        <v>21:0398</v>
      </c>
      <c r="D1176" s="1" t="str">
        <f t="shared" si="187"/>
        <v>21:0133</v>
      </c>
      <c r="E1176" t="s">
        <v>4514</v>
      </c>
      <c r="F1176" t="s">
        <v>4515</v>
      </c>
      <c r="H1176">
        <v>48.0044963</v>
      </c>
      <c r="I1176">
        <v>-84.293845300000001</v>
      </c>
      <c r="J1176" s="1" t="str">
        <f t="shared" si="188"/>
        <v>NGR lake sediment grab sample</v>
      </c>
      <c r="K1176" s="1" t="str">
        <f t="shared" si="189"/>
        <v>&lt;177 micron (NGR)</v>
      </c>
      <c r="L1176">
        <v>19</v>
      </c>
      <c r="M1176" t="s">
        <v>49</v>
      </c>
      <c r="N1176">
        <v>364</v>
      </c>
      <c r="O1176">
        <v>86</v>
      </c>
      <c r="P1176">
        <v>24</v>
      </c>
      <c r="Q1176">
        <v>9</v>
      </c>
      <c r="R1176">
        <v>11</v>
      </c>
      <c r="S1176">
        <v>6</v>
      </c>
      <c r="T1176">
        <v>0.1</v>
      </c>
      <c r="U1176">
        <v>180</v>
      </c>
      <c r="V1176">
        <v>1.05</v>
      </c>
      <c r="W1176">
        <v>0.5</v>
      </c>
      <c r="X1176">
        <v>1</v>
      </c>
      <c r="Y1176">
        <v>50</v>
      </c>
    </row>
    <row r="1177" spans="1:25" x14ac:dyDescent="0.25">
      <c r="A1177" t="s">
        <v>4516</v>
      </c>
      <c r="B1177" t="s">
        <v>4517</v>
      </c>
      <c r="C1177" s="1" t="str">
        <f t="shared" si="183"/>
        <v>21:0398</v>
      </c>
      <c r="D1177" s="1" t="str">
        <f t="shared" si="187"/>
        <v>21:0133</v>
      </c>
      <c r="E1177" t="s">
        <v>4502</v>
      </c>
      <c r="F1177" t="s">
        <v>4518</v>
      </c>
      <c r="H1177">
        <v>48.005462299999998</v>
      </c>
      <c r="I1177">
        <v>-84.265878900000004</v>
      </c>
      <c r="J1177" s="1" t="str">
        <f t="shared" si="188"/>
        <v>NGR lake sediment grab sample</v>
      </c>
      <c r="K1177" s="1" t="str">
        <f t="shared" si="189"/>
        <v>&lt;177 micron (NGR)</v>
      </c>
      <c r="L1177">
        <v>19</v>
      </c>
      <c r="M1177" t="s">
        <v>57</v>
      </c>
      <c r="N1177">
        <v>365</v>
      </c>
      <c r="O1177">
        <v>74</v>
      </c>
      <c r="P1177">
        <v>28</v>
      </c>
      <c r="Q1177">
        <v>9</v>
      </c>
      <c r="R1177">
        <v>11</v>
      </c>
      <c r="S1177">
        <v>6</v>
      </c>
      <c r="T1177">
        <v>0.1</v>
      </c>
      <c r="U1177">
        <v>125</v>
      </c>
      <c r="V1177">
        <v>1.3</v>
      </c>
      <c r="W1177">
        <v>0.5</v>
      </c>
      <c r="X1177">
        <v>1</v>
      </c>
      <c r="Y1177">
        <v>51</v>
      </c>
    </row>
    <row r="1178" spans="1:25" x14ac:dyDescent="0.25">
      <c r="A1178" t="s">
        <v>4519</v>
      </c>
      <c r="B1178" t="s">
        <v>4520</v>
      </c>
      <c r="C1178" s="1" t="str">
        <f t="shared" si="183"/>
        <v>21:0398</v>
      </c>
      <c r="D1178" s="1" t="str">
        <f t="shared" si="187"/>
        <v>21:0133</v>
      </c>
      <c r="E1178" t="s">
        <v>4502</v>
      </c>
      <c r="F1178" t="s">
        <v>4521</v>
      </c>
      <c r="H1178">
        <v>48.005462299999998</v>
      </c>
      <c r="I1178">
        <v>-84.265878900000004</v>
      </c>
      <c r="J1178" s="1" t="str">
        <f t="shared" si="188"/>
        <v>NGR lake sediment grab sample</v>
      </c>
      <c r="K1178" s="1" t="str">
        <f t="shared" si="189"/>
        <v>&lt;177 micron (NGR)</v>
      </c>
      <c r="L1178">
        <v>19</v>
      </c>
      <c r="M1178" t="s">
        <v>53</v>
      </c>
      <c r="N1178">
        <v>366</v>
      </c>
      <c r="O1178">
        <v>90</v>
      </c>
      <c r="P1178">
        <v>28</v>
      </c>
      <c r="Q1178">
        <v>8</v>
      </c>
      <c r="R1178">
        <v>12</v>
      </c>
      <c r="S1178">
        <v>7</v>
      </c>
      <c r="T1178">
        <v>0.1</v>
      </c>
      <c r="U1178">
        <v>125</v>
      </c>
      <c r="V1178">
        <v>1</v>
      </c>
      <c r="W1178">
        <v>0.5</v>
      </c>
      <c r="X1178">
        <v>1</v>
      </c>
      <c r="Y1178">
        <v>49.6</v>
      </c>
    </row>
    <row r="1179" spans="1:25" x14ac:dyDescent="0.25">
      <c r="A1179" t="s">
        <v>4522</v>
      </c>
      <c r="B1179" t="s">
        <v>4523</v>
      </c>
      <c r="C1179" s="1" t="str">
        <f t="shared" si="183"/>
        <v>21:0398</v>
      </c>
      <c r="D1179" s="1" t="str">
        <f t="shared" si="187"/>
        <v>21:0133</v>
      </c>
      <c r="E1179" t="s">
        <v>4524</v>
      </c>
      <c r="F1179" t="s">
        <v>4525</v>
      </c>
      <c r="H1179">
        <v>48.014764900000003</v>
      </c>
      <c r="I1179">
        <v>-84.234636199999997</v>
      </c>
      <c r="J1179" s="1" t="str">
        <f t="shared" si="188"/>
        <v>NGR lake sediment grab sample</v>
      </c>
      <c r="K1179" s="1" t="str">
        <f t="shared" si="189"/>
        <v>&lt;177 micron (NGR)</v>
      </c>
      <c r="L1179">
        <v>19</v>
      </c>
      <c r="M1179" t="s">
        <v>44</v>
      </c>
      <c r="N1179">
        <v>367</v>
      </c>
      <c r="O1179">
        <v>92</v>
      </c>
      <c r="P1179">
        <v>28</v>
      </c>
      <c r="Q1179">
        <v>12</v>
      </c>
      <c r="R1179">
        <v>11</v>
      </c>
      <c r="S1179">
        <v>22</v>
      </c>
      <c r="T1179">
        <v>0.1</v>
      </c>
      <c r="U1179">
        <v>495</v>
      </c>
      <c r="V1179">
        <v>2.0499999999999998</v>
      </c>
      <c r="W1179">
        <v>0.5</v>
      </c>
      <c r="X1179">
        <v>1</v>
      </c>
      <c r="Y1179">
        <v>54</v>
      </c>
    </row>
    <row r="1180" spans="1:25" x14ac:dyDescent="0.25">
      <c r="A1180" t="s">
        <v>4526</v>
      </c>
      <c r="B1180" t="s">
        <v>4527</v>
      </c>
      <c r="C1180" s="1" t="str">
        <f t="shared" si="183"/>
        <v>21:0398</v>
      </c>
      <c r="D1180" s="1" t="str">
        <f t="shared" si="187"/>
        <v>21:0133</v>
      </c>
      <c r="E1180" t="s">
        <v>4528</v>
      </c>
      <c r="F1180" t="s">
        <v>4529</v>
      </c>
      <c r="H1180">
        <v>48.040545700000003</v>
      </c>
      <c r="I1180">
        <v>-84.199403599999997</v>
      </c>
      <c r="J1180" s="1" t="str">
        <f t="shared" si="188"/>
        <v>NGR lake sediment grab sample</v>
      </c>
      <c r="K1180" s="1" t="str">
        <f t="shared" si="189"/>
        <v>&lt;177 micron (NGR)</v>
      </c>
      <c r="L1180">
        <v>19</v>
      </c>
      <c r="M1180" t="s">
        <v>62</v>
      </c>
      <c r="N1180">
        <v>368</v>
      </c>
      <c r="O1180">
        <v>108</v>
      </c>
      <c r="P1180">
        <v>8</v>
      </c>
      <c r="Q1180">
        <v>17</v>
      </c>
      <c r="R1180">
        <v>8</v>
      </c>
      <c r="S1180">
        <v>10</v>
      </c>
      <c r="T1180">
        <v>0.1</v>
      </c>
      <c r="U1180">
        <v>470</v>
      </c>
      <c r="V1180">
        <v>1.3</v>
      </c>
      <c r="W1180">
        <v>3</v>
      </c>
      <c r="X1180">
        <v>1</v>
      </c>
      <c r="Y1180">
        <v>20.399999999999999</v>
      </c>
    </row>
    <row r="1181" spans="1:25" x14ac:dyDescent="0.25">
      <c r="A1181" t="s">
        <v>4530</v>
      </c>
      <c r="B1181" t="s">
        <v>4531</v>
      </c>
      <c r="C1181" s="1" t="str">
        <f t="shared" si="183"/>
        <v>21:0398</v>
      </c>
      <c r="D1181" s="1" t="str">
        <f t="shared" si="187"/>
        <v>21:0133</v>
      </c>
      <c r="E1181" t="s">
        <v>4532</v>
      </c>
      <c r="F1181" t="s">
        <v>4533</v>
      </c>
      <c r="H1181">
        <v>48.027545099999998</v>
      </c>
      <c r="I1181">
        <v>-84.145057199999997</v>
      </c>
      <c r="J1181" s="1" t="str">
        <f t="shared" si="188"/>
        <v>NGR lake sediment grab sample</v>
      </c>
      <c r="K1181" s="1" t="str">
        <f t="shared" si="189"/>
        <v>&lt;177 micron (NGR)</v>
      </c>
      <c r="L1181">
        <v>19</v>
      </c>
      <c r="M1181" t="s">
        <v>67</v>
      </c>
      <c r="N1181">
        <v>369</v>
      </c>
      <c r="O1181">
        <v>92</v>
      </c>
      <c r="P1181">
        <v>26</v>
      </c>
      <c r="Q1181">
        <v>6</v>
      </c>
      <c r="R1181">
        <v>11</v>
      </c>
      <c r="S1181">
        <v>5</v>
      </c>
      <c r="T1181">
        <v>0.1</v>
      </c>
      <c r="U1181">
        <v>80</v>
      </c>
      <c r="V1181">
        <v>0.8</v>
      </c>
      <c r="W1181">
        <v>0.5</v>
      </c>
      <c r="X1181">
        <v>1</v>
      </c>
      <c r="Y1181">
        <v>55</v>
      </c>
    </row>
    <row r="1182" spans="1:25" x14ac:dyDescent="0.25">
      <c r="A1182" t="s">
        <v>4534</v>
      </c>
      <c r="B1182" t="s">
        <v>4535</v>
      </c>
      <c r="C1182" s="1" t="str">
        <f t="shared" si="183"/>
        <v>21:0398</v>
      </c>
      <c r="D1182" s="1" t="str">
        <f t="shared" si="187"/>
        <v>21:0133</v>
      </c>
      <c r="E1182" t="s">
        <v>4536</v>
      </c>
      <c r="F1182" t="s">
        <v>4537</v>
      </c>
      <c r="H1182">
        <v>48.027321299999997</v>
      </c>
      <c r="I1182">
        <v>-84.075048100000004</v>
      </c>
      <c r="J1182" s="1" t="str">
        <f t="shared" si="188"/>
        <v>NGR lake sediment grab sample</v>
      </c>
      <c r="K1182" s="1" t="str">
        <f t="shared" si="189"/>
        <v>&lt;177 micron (NGR)</v>
      </c>
      <c r="L1182">
        <v>19</v>
      </c>
      <c r="M1182" t="s">
        <v>72</v>
      </c>
      <c r="N1182">
        <v>370</v>
      </c>
      <c r="O1182">
        <v>144</v>
      </c>
      <c r="P1182">
        <v>40</v>
      </c>
      <c r="Q1182">
        <v>7</v>
      </c>
      <c r="R1182">
        <v>10</v>
      </c>
      <c r="S1182">
        <v>12</v>
      </c>
      <c r="T1182">
        <v>0.1</v>
      </c>
      <c r="U1182">
        <v>545</v>
      </c>
      <c r="V1182">
        <v>3</v>
      </c>
      <c r="W1182">
        <v>0.5</v>
      </c>
      <c r="X1182">
        <v>1</v>
      </c>
      <c r="Y1182">
        <v>49.8</v>
      </c>
    </row>
    <row r="1183" spans="1:25" x14ac:dyDescent="0.25">
      <c r="A1183" t="s">
        <v>4538</v>
      </c>
      <c r="B1183" t="s">
        <v>4539</v>
      </c>
      <c r="C1183" s="1" t="str">
        <f t="shared" si="183"/>
        <v>21:0398</v>
      </c>
      <c r="D1183" s="1" t="str">
        <f t="shared" si="187"/>
        <v>21:0133</v>
      </c>
      <c r="E1183" t="s">
        <v>4540</v>
      </c>
      <c r="F1183" t="s">
        <v>4541</v>
      </c>
      <c r="H1183">
        <v>48.028368499999999</v>
      </c>
      <c r="I1183">
        <v>-84.032760100000004</v>
      </c>
      <c r="J1183" s="1" t="str">
        <f t="shared" si="188"/>
        <v>NGR lake sediment grab sample</v>
      </c>
      <c r="K1183" s="1" t="str">
        <f t="shared" si="189"/>
        <v>&lt;177 micron (NGR)</v>
      </c>
      <c r="L1183">
        <v>19</v>
      </c>
      <c r="M1183" t="s">
        <v>77</v>
      </c>
      <c r="N1183">
        <v>371</v>
      </c>
      <c r="O1183">
        <v>116</v>
      </c>
      <c r="P1183">
        <v>22</v>
      </c>
      <c r="Q1183">
        <v>4</v>
      </c>
      <c r="R1183">
        <v>15</v>
      </c>
      <c r="S1183">
        <v>6</v>
      </c>
      <c r="T1183">
        <v>0.1</v>
      </c>
      <c r="U1183">
        <v>45</v>
      </c>
      <c r="V1183">
        <v>0.5</v>
      </c>
      <c r="W1183">
        <v>0.5</v>
      </c>
      <c r="X1183">
        <v>1</v>
      </c>
      <c r="Y1183">
        <v>59</v>
      </c>
    </row>
    <row r="1184" spans="1:25" x14ac:dyDescent="0.25">
      <c r="A1184" t="s">
        <v>4542</v>
      </c>
      <c r="B1184" t="s">
        <v>4543</v>
      </c>
      <c r="C1184" s="1" t="str">
        <f t="shared" si="183"/>
        <v>21:0398</v>
      </c>
      <c r="D1184" s="1" t="str">
        <f t="shared" si="187"/>
        <v>21:0133</v>
      </c>
      <c r="E1184" t="s">
        <v>4544</v>
      </c>
      <c r="F1184" t="s">
        <v>4545</v>
      </c>
      <c r="H1184">
        <v>48.049745100000003</v>
      </c>
      <c r="I1184">
        <v>-84.045179500000003</v>
      </c>
      <c r="J1184" s="1" t="str">
        <f t="shared" si="188"/>
        <v>NGR lake sediment grab sample</v>
      </c>
      <c r="K1184" s="1" t="str">
        <f t="shared" si="189"/>
        <v>&lt;177 micron (NGR)</v>
      </c>
      <c r="L1184">
        <v>19</v>
      </c>
      <c r="M1184" t="s">
        <v>82</v>
      </c>
      <c r="N1184">
        <v>372</v>
      </c>
      <c r="O1184">
        <v>112</v>
      </c>
      <c r="P1184">
        <v>38</v>
      </c>
      <c r="Q1184">
        <v>6</v>
      </c>
      <c r="R1184">
        <v>12</v>
      </c>
      <c r="S1184">
        <v>9</v>
      </c>
      <c r="T1184">
        <v>0.1</v>
      </c>
      <c r="U1184">
        <v>300</v>
      </c>
      <c r="V1184">
        <v>1</v>
      </c>
      <c r="W1184">
        <v>0.5</v>
      </c>
      <c r="X1184">
        <v>1</v>
      </c>
      <c r="Y1184">
        <v>43.6</v>
      </c>
    </row>
    <row r="1185" spans="1:25" x14ac:dyDescent="0.25">
      <c r="A1185" t="s">
        <v>4546</v>
      </c>
      <c r="B1185" t="s">
        <v>4547</v>
      </c>
      <c r="C1185" s="1" t="str">
        <f t="shared" si="183"/>
        <v>21:0398</v>
      </c>
      <c r="D1185" s="1" t="str">
        <f t="shared" si="187"/>
        <v>21:0133</v>
      </c>
      <c r="E1185" t="s">
        <v>4548</v>
      </c>
      <c r="F1185" t="s">
        <v>4549</v>
      </c>
      <c r="H1185">
        <v>48.084283200000002</v>
      </c>
      <c r="I1185">
        <v>-84.045617399999998</v>
      </c>
      <c r="J1185" s="1" t="str">
        <f t="shared" si="188"/>
        <v>NGR lake sediment grab sample</v>
      </c>
      <c r="K1185" s="1" t="str">
        <f t="shared" si="189"/>
        <v>&lt;177 micron (NGR)</v>
      </c>
      <c r="L1185">
        <v>19</v>
      </c>
      <c r="M1185" t="s">
        <v>87</v>
      </c>
      <c r="N1185">
        <v>373</v>
      </c>
      <c r="O1185">
        <v>124</v>
      </c>
      <c r="P1185">
        <v>26</v>
      </c>
      <c r="Q1185">
        <v>5</v>
      </c>
      <c r="R1185">
        <v>20</v>
      </c>
      <c r="S1185">
        <v>9</v>
      </c>
      <c r="T1185">
        <v>0.1</v>
      </c>
      <c r="U1185">
        <v>75</v>
      </c>
      <c r="V1185">
        <v>0.6</v>
      </c>
      <c r="W1185">
        <v>0.5</v>
      </c>
      <c r="X1185">
        <v>1</v>
      </c>
      <c r="Y1185">
        <v>60</v>
      </c>
    </row>
    <row r="1186" spans="1:25" x14ac:dyDescent="0.25">
      <c r="A1186" t="s">
        <v>4550</v>
      </c>
      <c r="B1186" t="s">
        <v>4551</v>
      </c>
      <c r="C1186" s="1" t="str">
        <f t="shared" si="183"/>
        <v>21:0398</v>
      </c>
      <c r="D1186" s="1" t="str">
        <f t="shared" si="187"/>
        <v>21:0133</v>
      </c>
      <c r="E1186" t="s">
        <v>4552</v>
      </c>
      <c r="F1186" t="s">
        <v>4553</v>
      </c>
      <c r="H1186">
        <v>48.131488300000001</v>
      </c>
      <c r="I1186">
        <v>-84.024359399999994</v>
      </c>
      <c r="J1186" s="1" t="str">
        <f t="shared" si="188"/>
        <v>NGR lake sediment grab sample</v>
      </c>
      <c r="K1186" s="1" t="str">
        <f t="shared" si="189"/>
        <v>&lt;177 micron (NGR)</v>
      </c>
      <c r="L1186">
        <v>19</v>
      </c>
      <c r="M1186" t="s">
        <v>92</v>
      </c>
      <c r="N1186">
        <v>374</v>
      </c>
      <c r="O1186">
        <v>88</v>
      </c>
      <c r="P1186">
        <v>60</v>
      </c>
      <c r="Q1186">
        <v>11</v>
      </c>
      <c r="R1186">
        <v>18</v>
      </c>
      <c r="S1186">
        <v>8</v>
      </c>
      <c r="T1186">
        <v>0.1</v>
      </c>
      <c r="U1186">
        <v>240</v>
      </c>
      <c r="V1186">
        <v>1.1000000000000001</v>
      </c>
      <c r="W1186">
        <v>0.5</v>
      </c>
      <c r="X1186">
        <v>1</v>
      </c>
      <c r="Y1186">
        <v>44</v>
      </c>
    </row>
    <row r="1187" spans="1:25" x14ac:dyDescent="0.25">
      <c r="A1187" t="s">
        <v>4554</v>
      </c>
      <c r="B1187" t="s">
        <v>4555</v>
      </c>
      <c r="C1187" s="1" t="str">
        <f t="shared" si="183"/>
        <v>21:0398</v>
      </c>
      <c r="D1187" s="1" t="str">
        <f t="shared" si="187"/>
        <v>21:0133</v>
      </c>
      <c r="E1187" t="s">
        <v>4556</v>
      </c>
      <c r="F1187" t="s">
        <v>4557</v>
      </c>
      <c r="H1187">
        <v>48.142313700000003</v>
      </c>
      <c r="I1187">
        <v>-84.002921599999993</v>
      </c>
      <c r="J1187" s="1" t="str">
        <f t="shared" si="188"/>
        <v>NGR lake sediment grab sample</v>
      </c>
      <c r="K1187" s="1" t="str">
        <f t="shared" si="189"/>
        <v>&lt;177 micron (NGR)</v>
      </c>
      <c r="L1187">
        <v>19</v>
      </c>
      <c r="M1187" t="s">
        <v>97</v>
      </c>
      <c r="N1187">
        <v>375</v>
      </c>
      <c r="O1187">
        <v>82</v>
      </c>
      <c r="P1187">
        <v>22</v>
      </c>
      <c r="Q1187">
        <v>8</v>
      </c>
      <c r="R1187">
        <v>14</v>
      </c>
      <c r="S1187">
        <v>8</v>
      </c>
      <c r="T1187">
        <v>0.1</v>
      </c>
      <c r="U1187">
        <v>355</v>
      </c>
      <c r="V1187">
        <v>1.1499999999999999</v>
      </c>
      <c r="W1187">
        <v>1</v>
      </c>
      <c r="X1187">
        <v>1</v>
      </c>
      <c r="Y1187">
        <v>26.6</v>
      </c>
    </row>
    <row r="1188" spans="1:25" x14ac:dyDescent="0.25">
      <c r="A1188" t="s">
        <v>4558</v>
      </c>
      <c r="B1188" t="s">
        <v>4559</v>
      </c>
      <c r="C1188" s="1" t="str">
        <f t="shared" si="183"/>
        <v>21:0398</v>
      </c>
      <c r="D1188" s="1" t="str">
        <f>HYPERLINK("http://geochem.nrcan.gc.ca/cdogs/content/svy/svy_e.htm", "")</f>
        <v/>
      </c>
      <c r="G1188" s="1" t="str">
        <f>HYPERLINK("http://geochem.nrcan.gc.ca/cdogs/content/cr_/cr_00022_e.htm", "22")</f>
        <v>22</v>
      </c>
      <c r="J1188" t="s">
        <v>100</v>
      </c>
      <c r="K1188" t="s">
        <v>101</v>
      </c>
      <c r="L1188">
        <v>19</v>
      </c>
      <c r="M1188" t="s">
        <v>102</v>
      </c>
      <c r="N1188">
        <v>376</v>
      </c>
      <c r="O1188">
        <v>78</v>
      </c>
      <c r="P1188">
        <v>16</v>
      </c>
      <c r="Q1188">
        <v>21</v>
      </c>
      <c r="R1188">
        <v>9</v>
      </c>
      <c r="S1188">
        <v>6</v>
      </c>
      <c r="T1188">
        <v>0.1</v>
      </c>
      <c r="U1188">
        <v>910</v>
      </c>
      <c r="V1188">
        <v>1.75</v>
      </c>
      <c r="W1188">
        <v>8</v>
      </c>
      <c r="X1188">
        <v>7</v>
      </c>
      <c r="Y1188">
        <v>21.8</v>
      </c>
    </row>
    <row r="1189" spans="1:25" x14ac:dyDescent="0.25">
      <c r="A1189" t="s">
        <v>4560</v>
      </c>
      <c r="B1189" t="s">
        <v>4561</v>
      </c>
      <c r="C1189" s="1" t="str">
        <f t="shared" si="183"/>
        <v>21:0398</v>
      </c>
      <c r="D1189" s="1" t="str">
        <f t="shared" ref="D1189:D1195" si="190">HYPERLINK("http://geochem.nrcan.gc.ca/cdogs/content/svy/svy210133_e.htm", "21:0133")</f>
        <v>21:0133</v>
      </c>
      <c r="E1189" t="s">
        <v>4562</v>
      </c>
      <c r="F1189" t="s">
        <v>4563</v>
      </c>
      <c r="H1189">
        <v>48.161429300000002</v>
      </c>
      <c r="I1189">
        <v>-84.006151399999993</v>
      </c>
      <c r="J1189" s="1" t="str">
        <f t="shared" ref="J1189:J1195" si="191">HYPERLINK("http://geochem.nrcan.gc.ca/cdogs/content/kwd/kwd020027_e.htm", "NGR lake sediment grab sample")</f>
        <v>NGR lake sediment grab sample</v>
      </c>
      <c r="K1189" s="1" t="str">
        <f t="shared" ref="K1189:K1195" si="192">HYPERLINK("http://geochem.nrcan.gc.ca/cdogs/content/kwd/kwd080006_e.htm", "&lt;177 micron (NGR)")</f>
        <v>&lt;177 micron (NGR)</v>
      </c>
      <c r="L1189">
        <v>19</v>
      </c>
      <c r="M1189" t="s">
        <v>107</v>
      </c>
      <c r="N1189">
        <v>377</v>
      </c>
      <c r="O1189">
        <v>114</v>
      </c>
      <c r="P1189">
        <v>72</v>
      </c>
      <c r="Q1189">
        <v>6</v>
      </c>
      <c r="R1189">
        <v>36</v>
      </c>
      <c r="S1189">
        <v>13</v>
      </c>
      <c r="T1189">
        <v>0.1</v>
      </c>
      <c r="U1189">
        <v>450</v>
      </c>
      <c r="V1189">
        <v>1.2</v>
      </c>
      <c r="W1189">
        <v>0.5</v>
      </c>
      <c r="X1189">
        <v>4</v>
      </c>
      <c r="Y1189">
        <v>63.2</v>
      </c>
    </row>
    <row r="1190" spans="1:25" x14ac:dyDescent="0.25">
      <c r="A1190" t="s">
        <v>4564</v>
      </c>
      <c r="B1190" t="s">
        <v>4565</v>
      </c>
      <c r="C1190" s="1" t="str">
        <f t="shared" si="183"/>
        <v>21:0398</v>
      </c>
      <c r="D1190" s="1" t="str">
        <f t="shared" si="190"/>
        <v>21:0133</v>
      </c>
      <c r="E1190" t="s">
        <v>4566</v>
      </c>
      <c r="F1190" t="s">
        <v>4567</v>
      </c>
      <c r="H1190">
        <v>48.188754400000001</v>
      </c>
      <c r="I1190">
        <v>-84.008810999999994</v>
      </c>
      <c r="J1190" s="1" t="str">
        <f t="shared" si="191"/>
        <v>NGR lake sediment grab sample</v>
      </c>
      <c r="K1190" s="1" t="str">
        <f t="shared" si="192"/>
        <v>&lt;177 micron (NGR)</v>
      </c>
      <c r="L1190">
        <v>19</v>
      </c>
      <c r="M1190" t="s">
        <v>112</v>
      </c>
      <c r="N1190">
        <v>378</v>
      </c>
      <c r="O1190">
        <v>72</v>
      </c>
      <c r="P1190">
        <v>22</v>
      </c>
      <c r="Q1190">
        <v>5</v>
      </c>
      <c r="R1190">
        <v>21</v>
      </c>
      <c r="S1190">
        <v>9</v>
      </c>
      <c r="T1190">
        <v>0.1</v>
      </c>
      <c r="U1190">
        <v>960</v>
      </c>
      <c r="V1190">
        <v>2.1</v>
      </c>
      <c r="W1190">
        <v>0.5</v>
      </c>
      <c r="X1190">
        <v>1</v>
      </c>
      <c r="Y1190">
        <v>9.1999999999999993</v>
      </c>
    </row>
    <row r="1191" spans="1:25" x14ac:dyDescent="0.25">
      <c r="A1191" t="s">
        <v>4568</v>
      </c>
      <c r="B1191" t="s">
        <v>4569</v>
      </c>
      <c r="C1191" s="1" t="str">
        <f t="shared" si="183"/>
        <v>21:0398</v>
      </c>
      <c r="D1191" s="1" t="str">
        <f t="shared" si="190"/>
        <v>21:0133</v>
      </c>
      <c r="E1191" t="s">
        <v>4570</v>
      </c>
      <c r="F1191" t="s">
        <v>4571</v>
      </c>
      <c r="H1191">
        <v>48.2211657</v>
      </c>
      <c r="I1191">
        <v>-84.011216899999994</v>
      </c>
      <c r="J1191" s="1" t="str">
        <f t="shared" si="191"/>
        <v>NGR lake sediment grab sample</v>
      </c>
      <c r="K1191" s="1" t="str">
        <f t="shared" si="192"/>
        <v>&lt;177 micron (NGR)</v>
      </c>
      <c r="L1191">
        <v>19</v>
      </c>
      <c r="M1191" t="s">
        <v>117</v>
      </c>
      <c r="N1191">
        <v>379</v>
      </c>
      <c r="O1191">
        <v>116</v>
      </c>
      <c r="P1191">
        <v>40</v>
      </c>
      <c r="Q1191">
        <v>4</v>
      </c>
      <c r="R1191">
        <v>21</v>
      </c>
      <c r="S1191">
        <v>9</v>
      </c>
      <c r="T1191">
        <v>0.1</v>
      </c>
      <c r="U1191">
        <v>85</v>
      </c>
      <c r="V1191">
        <v>0.45</v>
      </c>
      <c r="W1191">
        <v>0.5</v>
      </c>
      <c r="X1191">
        <v>1</v>
      </c>
      <c r="Y1191">
        <v>59</v>
      </c>
    </row>
    <row r="1192" spans="1:25" x14ac:dyDescent="0.25">
      <c r="A1192" t="s">
        <v>4572</v>
      </c>
      <c r="B1192" t="s">
        <v>4573</v>
      </c>
      <c r="C1192" s="1" t="str">
        <f t="shared" si="183"/>
        <v>21:0398</v>
      </c>
      <c r="D1192" s="1" t="str">
        <f t="shared" si="190"/>
        <v>21:0133</v>
      </c>
      <c r="E1192" t="s">
        <v>4574</v>
      </c>
      <c r="F1192" t="s">
        <v>4575</v>
      </c>
      <c r="H1192">
        <v>48.243478400000001</v>
      </c>
      <c r="I1192">
        <v>-84.0045413</v>
      </c>
      <c r="J1192" s="1" t="str">
        <f t="shared" si="191"/>
        <v>NGR lake sediment grab sample</v>
      </c>
      <c r="K1192" s="1" t="str">
        <f t="shared" si="192"/>
        <v>&lt;177 micron (NGR)</v>
      </c>
      <c r="L1192">
        <v>19</v>
      </c>
      <c r="M1192" t="s">
        <v>122</v>
      </c>
      <c r="N1192">
        <v>380</v>
      </c>
      <c r="O1192">
        <v>152</v>
      </c>
      <c r="P1192">
        <v>72</v>
      </c>
      <c r="Q1192">
        <v>5</v>
      </c>
      <c r="R1192">
        <v>66</v>
      </c>
      <c r="S1192">
        <v>13</v>
      </c>
      <c r="T1192">
        <v>0.1</v>
      </c>
      <c r="U1192">
        <v>1250</v>
      </c>
      <c r="V1192">
        <v>2.4500000000000002</v>
      </c>
      <c r="W1192">
        <v>0.5</v>
      </c>
      <c r="X1192">
        <v>1</v>
      </c>
      <c r="Y1192">
        <v>31.8</v>
      </c>
    </row>
    <row r="1193" spans="1:25" x14ac:dyDescent="0.25">
      <c r="A1193" t="s">
        <v>4576</v>
      </c>
      <c r="B1193" t="s">
        <v>4577</v>
      </c>
      <c r="C1193" s="1" t="str">
        <f t="shared" si="183"/>
        <v>21:0398</v>
      </c>
      <c r="D1193" s="1" t="str">
        <f t="shared" si="190"/>
        <v>21:0133</v>
      </c>
      <c r="E1193" t="s">
        <v>4578</v>
      </c>
      <c r="F1193" t="s">
        <v>4579</v>
      </c>
      <c r="H1193">
        <v>48.327439800000001</v>
      </c>
      <c r="I1193">
        <v>-84.038550400000005</v>
      </c>
      <c r="J1193" s="1" t="str">
        <f t="shared" si="191"/>
        <v>NGR lake sediment grab sample</v>
      </c>
      <c r="K1193" s="1" t="str">
        <f t="shared" si="192"/>
        <v>&lt;177 micron (NGR)</v>
      </c>
      <c r="L1193">
        <v>20</v>
      </c>
      <c r="M1193" t="s">
        <v>29</v>
      </c>
      <c r="N1193">
        <v>381</v>
      </c>
      <c r="O1193">
        <v>80</v>
      </c>
      <c r="P1193">
        <v>30</v>
      </c>
      <c r="Q1193">
        <v>1</v>
      </c>
      <c r="R1193">
        <v>13</v>
      </c>
      <c r="S1193">
        <v>7</v>
      </c>
      <c r="T1193">
        <v>0.1</v>
      </c>
      <c r="U1193">
        <v>360</v>
      </c>
      <c r="V1193">
        <v>1</v>
      </c>
      <c r="W1193">
        <v>0.5</v>
      </c>
      <c r="X1193">
        <v>1</v>
      </c>
      <c r="Y1193">
        <v>30.8</v>
      </c>
    </row>
    <row r="1194" spans="1:25" x14ac:dyDescent="0.25">
      <c r="A1194" t="s">
        <v>4580</v>
      </c>
      <c r="B1194" t="s">
        <v>4581</v>
      </c>
      <c r="C1194" s="1" t="str">
        <f t="shared" si="183"/>
        <v>21:0398</v>
      </c>
      <c r="D1194" s="1" t="str">
        <f t="shared" si="190"/>
        <v>21:0133</v>
      </c>
      <c r="E1194" t="s">
        <v>4582</v>
      </c>
      <c r="F1194" t="s">
        <v>4583</v>
      </c>
      <c r="H1194">
        <v>48.254987800000002</v>
      </c>
      <c r="I1194">
        <v>-84.012518600000007</v>
      </c>
      <c r="J1194" s="1" t="str">
        <f t="shared" si="191"/>
        <v>NGR lake sediment grab sample</v>
      </c>
      <c r="K1194" s="1" t="str">
        <f t="shared" si="192"/>
        <v>&lt;177 micron (NGR)</v>
      </c>
      <c r="L1194">
        <v>20</v>
      </c>
      <c r="M1194" t="s">
        <v>34</v>
      </c>
      <c r="N1194">
        <v>382</v>
      </c>
      <c r="O1194">
        <v>110</v>
      </c>
      <c r="P1194">
        <v>52</v>
      </c>
      <c r="Q1194">
        <v>5</v>
      </c>
      <c r="R1194">
        <v>18</v>
      </c>
      <c r="S1194">
        <v>7</v>
      </c>
      <c r="T1194">
        <v>0.1</v>
      </c>
      <c r="U1194">
        <v>40</v>
      </c>
      <c r="V1194">
        <v>0.3</v>
      </c>
      <c r="W1194">
        <v>0.5</v>
      </c>
      <c r="X1194">
        <v>2</v>
      </c>
      <c r="Y1194">
        <v>61.8</v>
      </c>
    </row>
    <row r="1195" spans="1:25" x14ac:dyDescent="0.25">
      <c r="A1195" t="s">
        <v>4584</v>
      </c>
      <c r="B1195" t="s">
        <v>4585</v>
      </c>
      <c r="C1195" s="1" t="str">
        <f t="shared" si="183"/>
        <v>21:0398</v>
      </c>
      <c r="D1195" s="1" t="str">
        <f t="shared" si="190"/>
        <v>21:0133</v>
      </c>
      <c r="E1195" t="s">
        <v>4586</v>
      </c>
      <c r="F1195" t="s">
        <v>4587</v>
      </c>
      <c r="H1195">
        <v>48.281263799999998</v>
      </c>
      <c r="I1195">
        <v>-84.031664899999996</v>
      </c>
      <c r="J1195" s="1" t="str">
        <f t="shared" si="191"/>
        <v>NGR lake sediment grab sample</v>
      </c>
      <c r="K1195" s="1" t="str">
        <f t="shared" si="192"/>
        <v>&lt;177 micron (NGR)</v>
      </c>
      <c r="L1195">
        <v>20</v>
      </c>
      <c r="M1195" t="s">
        <v>39</v>
      </c>
      <c r="N1195">
        <v>383</v>
      </c>
      <c r="O1195">
        <v>78</v>
      </c>
      <c r="P1195">
        <v>22</v>
      </c>
      <c r="Q1195">
        <v>7</v>
      </c>
      <c r="R1195">
        <v>17</v>
      </c>
      <c r="S1195">
        <v>8</v>
      </c>
      <c r="T1195">
        <v>0.1</v>
      </c>
      <c r="U1195">
        <v>580</v>
      </c>
      <c r="V1195">
        <v>1.65</v>
      </c>
      <c r="W1195">
        <v>0.5</v>
      </c>
      <c r="X1195">
        <v>1</v>
      </c>
      <c r="Y1195">
        <v>15.2</v>
      </c>
    </row>
    <row r="1196" spans="1:25" x14ac:dyDescent="0.25">
      <c r="A1196" t="s">
        <v>4588</v>
      </c>
      <c r="B1196" t="s">
        <v>4589</v>
      </c>
      <c r="C1196" s="1" t="str">
        <f t="shared" si="183"/>
        <v>21:0398</v>
      </c>
      <c r="D1196" s="1" t="str">
        <f>HYPERLINK("http://geochem.nrcan.gc.ca/cdogs/content/svy/svy_e.htm", "")</f>
        <v/>
      </c>
      <c r="G1196" s="1" t="str">
        <f>HYPERLINK("http://geochem.nrcan.gc.ca/cdogs/content/cr_/cr_00022_e.htm", "22")</f>
        <v>22</v>
      </c>
      <c r="J1196" t="s">
        <v>100</v>
      </c>
      <c r="K1196" t="s">
        <v>101</v>
      </c>
      <c r="L1196">
        <v>20</v>
      </c>
      <c r="M1196" t="s">
        <v>102</v>
      </c>
      <c r="N1196">
        <v>384</v>
      </c>
      <c r="O1196">
        <v>82</v>
      </c>
      <c r="P1196">
        <v>18</v>
      </c>
      <c r="Q1196">
        <v>21</v>
      </c>
      <c r="R1196">
        <v>9</v>
      </c>
      <c r="S1196">
        <v>7</v>
      </c>
      <c r="T1196">
        <v>0.1</v>
      </c>
      <c r="U1196">
        <v>950</v>
      </c>
      <c r="V1196">
        <v>1.8</v>
      </c>
      <c r="W1196">
        <v>10</v>
      </c>
      <c r="X1196">
        <v>5</v>
      </c>
      <c r="Y1196">
        <v>20.6</v>
      </c>
    </row>
    <row r="1197" spans="1:25" x14ac:dyDescent="0.25">
      <c r="A1197" t="s">
        <v>4590</v>
      </c>
      <c r="B1197" t="s">
        <v>4591</v>
      </c>
      <c r="C1197" s="1" t="str">
        <f t="shared" ref="C1197:C1260" si="193">HYPERLINK("http://geochem.nrcan.gc.ca/cdogs/content/bdl/bdl210398_e.htm", "21:0398")</f>
        <v>21:0398</v>
      </c>
      <c r="D1197" s="1" t="str">
        <f t="shared" ref="D1197:D1229" si="194">HYPERLINK("http://geochem.nrcan.gc.ca/cdogs/content/svy/svy210133_e.htm", "21:0133")</f>
        <v>21:0133</v>
      </c>
      <c r="E1197" t="s">
        <v>4592</v>
      </c>
      <c r="F1197" t="s">
        <v>4593</v>
      </c>
      <c r="H1197">
        <v>48.315301699999999</v>
      </c>
      <c r="I1197">
        <v>-84.027760299999997</v>
      </c>
      <c r="J1197" s="1" t="str">
        <f t="shared" ref="J1197:J1229" si="195">HYPERLINK("http://geochem.nrcan.gc.ca/cdogs/content/kwd/kwd020027_e.htm", "NGR lake sediment grab sample")</f>
        <v>NGR lake sediment grab sample</v>
      </c>
      <c r="K1197" s="1" t="str">
        <f t="shared" ref="K1197:K1229" si="196">HYPERLINK("http://geochem.nrcan.gc.ca/cdogs/content/kwd/kwd080006_e.htm", "&lt;177 micron (NGR)")</f>
        <v>&lt;177 micron (NGR)</v>
      </c>
      <c r="L1197">
        <v>20</v>
      </c>
      <c r="M1197" t="s">
        <v>49</v>
      </c>
      <c r="N1197">
        <v>385</v>
      </c>
      <c r="O1197">
        <v>84</v>
      </c>
      <c r="P1197">
        <v>18</v>
      </c>
      <c r="Q1197">
        <v>6</v>
      </c>
      <c r="R1197">
        <v>10</v>
      </c>
      <c r="S1197">
        <v>3</v>
      </c>
      <c r="T1197">
        <v>0.1</v>
      </c>
      <c r="U1197">
        <v>60</v>
      </c>
      <c r="V1197">
        <v>0.4</v>
      </c>
      <c r="W1197">
        <v>0.5</v>
      </c>
      <c r="X1197">
        <v>1</v>
      </c>
      <c r="Y1197">
        <v>63.4</v>
      </c>
    </row>
    <row r="1198" spans="1:25" x14ac:dyDescent="0.25">
      <c r="A1198" t="s">
        <v>4594</v>
      </c>
      <c r="B1198" t="s">
        <v>4595</v>
      </c>
      <c r="C1198" s="1" t="str">
        <f t="shared" si="193"/>
        <v>21:0398</v>
      </c>
      <c r="D1198" s="1" t="str">
        <f t="shared" si="194"/>
        <v>21:0133</v>
      </c>
      <c r="E1198" t="s">
        <v>4578</v>
      </c>
      <c r="F1198" t="s">
        <v>4596</v>
      </c>
      <c r="H1198">
        <v>48.327439800000001</v>
      </c>
      <c r="I1198">
        <v>-84.038550400000005</v>
      </c>
      <c r="J1198" s="1" t="str">
        <f t="shared" si="195"/>
        <v>NGR lake sediment grab sample</v>
      </c>
      <c r="K1198" s="1" t="str">
        <f t="shared" si="196"/>
        <v>&lt;177 micron (NGR)</v>
      </c>
      <c r="L1198">
        <v>20</v>
      </c>
      <c r="M1198" t="s">
        <v>53</v>
      </c>
      <c r="N1198">
        <v>386</v>
      </c>
      <c r="O1198">
        <v>92</v>
      </c>
      <c r="P1198">
        <v>32</v>
      </c>
      <c r="Q1198">
        <v>5</v>
      </c>
      <c r="R1198">
        <v>16</v>
      </c>
      <c r="S1198">
        <v>6</v>
      </c>
      <c r="T1198">
        <v>0.1</v>
      </c>
      <c r="U1198">
        <v>370</v>
      </c>
      <c r="V1198">
        <v>1.1499999999999999</v>
      </c>
      <c r="W1198">
        <v>0.5</v>
      </c>
      <c r="X1198">
        <v>1</v>
      </c>
      <c r="Y1198">
        <v>34</v>
      </c>
    </row>
    <row r="1199" spans="1:25" x14ac:dyDescent="0.25">
      <c r="A1199" t="s">
        <v>4597</v>
      </c>
      <c r="B1199" t="s">
        <v>4598</v>
      </c>
      <c r="C1199" s="1" t="str">
        <f t="shared" si="193"/>
        <v>21:0398</v>
      </c>
      <c r="D1199" s="1" t="str">
        <f t="shared" si="194"/>
        <v>21:0133</v>
      </c>
      <c r="E1199" t="s">
        <v>4578</v>
      </c>
      <c r="F1199" t="s">
        <v>4599</v>
      </c>
      <c r="H1199">
        <v>48.327439800000001</v>
      </c>
      <c r="I1199">
        <v>-84.038550400000005</v>
      </c>
      <c r="J1199" s="1" t="str">
        <f t="shared" si="195"/>
        <v>NGR lake sediment grab sample</v>
      </c>
      <c r="K1199" s="1" t="str">
        <f t="shared" si="196"/>
        <v>&lt;177 micron (NGR)</v>
      </c>
      <c r="L1199">
        <v>20</v>
      </c>
      <c r="M1199" t="s">
        <v>57</v>
      </c>
      <c r="N1199">
        <v>387</v>
      </c>
      <c r="O1199">
        <v>82</v>
      </c>
      <c r="P1199">
        <v>30</v>
      </c>
      <c r="Q1199">
        <v>6</v>
      </c>
      <c r="R1199">
        <v>16</v>
      </c>
      <c r="S1199">
        <v>6</v>
      </c>
      <c r="T1199">
        <v>0.1</v>
      </c>
      <c r="U1199">
        <v>360</v>
      </c>
      <c r="V1199">
        <v>1.1499999999999999</v>
      </c>
      <c r="W1199">
        <v>0.5</v>
      </c>
      <c r="X1199">
        <v>1</v>
      </c>
      <c r="Y1199">
        <v>30.6</v>
      </c>
    </row>
    <row r="1200" spans="1:25" x14ac:dyDescent="0.25">
      <c r="A1200" t="s">
        <v>4600</v>
      </c>
      <c r="B1200" t="s">
        <v>4601</v>
      </c>
      <c r="C1200" s="1" t="str">
        <f t="shared" si="193"/>
        <v>21:0398</v>
      </c>
      <c r="D1200" s="1" t="str">
        <f t="shared" si="194"/>
        <v>21:0133</v>
      </c>
      <c r="E1200" t="s">
        <v>4602</v>
      </c>
      <c r="F1200" t="s">
        <v>4603</v>
      </c>
      <c r="H1200">
        <v>48.358103700000001</v>
      </c>
      <c r="I1200">
        <v>-84.014495400000001</v>
      </c>
      <c r="J1200" s="1" t="str">
        <f t="shared" si="195"/>
        <v>NGR lake sediment grab sample</v>
      </c>
      <c r="K1200" s="1" t="str">
        <f t="shared" si="196"/>
        <v>&lt;177 micron (NGR)</v>
      </c>
      <c r="L1200">
        <v>20</v>
      </c>
      <c r="M1200" t="s">
        <v>44</v>
      </c>
      <c r="N1200">
        <v>388</v>
      </c>
      <c r="O1200">
        <v>98</v>
      </c>
      <c r="P1200">
        <v>40</v>
      </c>
      <c r="Q1200">
        <v>8</v>
      </c>
      <c r="R1200">
        <v>15</v>
      </c>
      <c r="S1200">
        <v>5</v>
      </c>
      <c r="T1200">
        <v>0.1</v>
      </c>
      <c r="U1200">
        <v>150</v>
      </c>
      <c r="V1200">
        <v>0.9</v>
      </c>
      <c r="W1200">
        <v>0.5</v>
      </c>
      <c r="X1200">
        <v>1</v>
      </c>
      <c r="Y1200">
        <v>32.200000000000003</v>
      </c>
    </row>
    <row r="1201" spans="1:25" x14ac:dyDescent="0.25">
      <c r="A1201" t="s">
        <v>4604</v>
      </c>
      <c r="B1201" t="s">
        <v>4605</v>
      </c>
      <c r="C1201" s="1" t="str">
        <f t="shared" si="193"/>
        <v>21:0398</v>
      </c>
      <c r="D1201" s="1" t="str">
        <f t="shared" si="194"/>
        <v>21:0133</v>
      </c>
      <c r="E1201" t="s">
        <v>4606</v>
      </c>
      <c r="F1201" t="s">
        <v>4607</v>
      </c>
      <c r="H1201">
        <v>48.385767899999998</v>
      </c>
      <c r="I1201">
        <v>-84.001867000000004</v>
      </c>
      <c r="J1201" s="1" t="str">
        <f t="shared" si="195"/>
        <v>NGR lake sediment grab sample</v>
      </c>
      <c r="K1201" s="1" t="str">
        <f t="shared" si="196"/>
        <v>&lt;177 micron (NGR)</v>
      </c>
      <c r="L1201">
        <v>20</v>
      </c>
      <c r="M1201" t="s">
        <v>62</v>
      </c>
      <c r="N1201">
        <v>389</v>
      </c>
      <c r="O1201">
        <v>74</v>
      </c>
      <c r="P1201">
        <v>48</v>
      </c>
      <c r="Q1201">
        <v>10</v>
      </c>
      <c r="R1201">
        <v>29</v>
      </c>
      <c r="S1201">
        <v>11</v>
      </c>
      <c r="T1201">
        <v>0.1</v>
      </c>
      <c r="U1201">
        <v>370</v>
      </c>
      <c r="V1201">
        <v>2</v>
      </c>
      <c r="W1201">
        <v>0.5</v>
      </c>
      <c r="X1201">
        <v>1</v>
      </c>
      <c r="Y1201">
        <v>9.1999999999999993</v>
      </c>
    </row>
    <row r="1202" spans="1:25" x14ac:dyDescent="0.25">
      <c r="A1202" t="s">
        <v>4608</v>
      </c>
      <c r="B1202" t="s">
        <v>4609</v>
      </c>
      <c r="C1202" s="1" t="str">
        <f t="shared" si="193"/>
        <v>21:0398</v>
      </c>
      <c r="D1202" s="1" t="str">
        <f t="shared" si="194"/>
        <v>21:0133</v>
      </c>
      <c r="E1202" t="s">
        <v>4610</v>
      </c>
      <c r="F1202" t="s">
        <v>4611</v>
      </c>
      <c r="H1202">
        <v>48.431988099999998</v>
      </c>
      <c r="I1202">
        <v>-84.003148600000003</v>
      </c>
      <c r="J1202" s="1" t="str">
        <f t="shared" si="195"/>
        <v>NGR lake sediment grab sample</v>
      </c>
      <c r="K1202" s="1" t="str">
        <f t="shared" si="196"/>
        <v>&lt;177 micron (NGR)</v>
      </c>
      <c r="L1202">
        <v>20</v>
      </c>
      <c r="M1202" t="s">
        <v>67</v>
      </c>
      <c r="N1202">
        <v>390</v>
      </c>
      <c r="O1202">
        <v>48</v>
      </c>
      <c r="P1202">
        <v>6</v>
      </c>
      <c r="Q1202">
        <v>8</v>
      </c>
      <c r="R1202">
        <v>7</v>
      </c>
      <c r="S1202">
        <v>4</v>
      </c>
      <c r="T1202">
        <v>0.1</v>
      </c>
      <c r="U1202">
        <v>85</v>
      </c>
      <c r="V1202">
        <v>0.55000000000000004</v>
      </c>
      <c r="W1202">
        <v>0.5</v>
      </c>
      <c r="X1202">
        <v>1</v>
      </c>
      <c r="Y1202">
        <v>12.8</v>
      </c>
    </row>
    <row r="1203" spans="1:25" x14ac:dyDescent="0.25">
      <c r="A1203" t="s">
        <v>4612</v>
      </c>
      <c r="B1203" t="s">
        <v>4613</v>
      </c>
      <c r="C1203" s="1" t="str">
        <f t="shared" si="193"/>
        <v>21:0398</v>
      </c>
      <c r="D1203" s="1" t="str">
        <f t="shared" si="194"/>
        <v>21:0133</v>
      </c>
      <c r="E1203" t="s">
        <v>4614</v>
      </c>
      <c r="F1203" t="s">
        <v>4615</v>
      </c>
      <c r="H1203">
        <v>48.4456068</v>
      </c>
      <c r="I1203">
        <v>-84.041201900000004</v>
      </c>
      <c r="J1203" s="1" t="str">
        <f t="shared" si="195"/>
        <v>NGR lake sediment grab sample</v>
      </c>
      <c r="K1203" s="1" t="str">
        <f t="shared" si="196"/>
        <v>&lt;177 micron (NGR)</v>
      </c>
      <c r="L1203">
        <v>20</v>
      </c>
      <c r="M1203" t="s">
        <v>72</v>
      </c>
      <c r="N1203">
        <v>391</v>
      </c>
      <c r="O1203">
        <v>164</v>
      </c>
      <c r="P1203">
        <v>30</v>
      </c>
      <c r="Q1203">
        <v>4</v>
      </c>
      <c r="R1203">
        <v>11</v>
      </c>
      <c r="S1203">
        <v>9</v>
      </c>
      <c r="T1203">
        <v>0.1</v>
      </c>
      <c r="U1203">
        <v>230</v>
      </c>
      <c r="V1203">
        <v>0.65</v>
      </c>
      <c r="W1203">
        <v>0.5</v>
      </c>
      <c r="X1203">
        <v>1</v>
      </c>
      <c r="Y1203">
        <v>64.400000000000006</v>
      </c>
    </row>
    <row r="1204" spans="1:25" x14ac:dyDescent="0.25">
      <c r="A1204" t="s">
        <v>4616</v>
      </c>
      <c r="B1204" t="s">
        <v>4617</v>
      </c>
      <c r="C1204" s="1" t="str">
        <f t="shared" si="193"/>
        <v>21:0398</v>
      </c>
      <c r="D1204" s="1" t="str">
        <f t="shared" si="194"/>
        <v>21:0133</v>
      </c>
      <c r="E1204" t="s">
        <v>4618</v>
      </c>
      <c r="F1204" t="s">
        <v>4619</v>
      </c>
      <c r="H1204">
        <v>48.458864900000002</v>
      </c>
      <c r="I1204">
        <v>-84.077956799999995</v>
      </c>
      <c r="J1204" s="1" t="str">
        <f t="shared" si="195"/>
        <v>NGR lake sediment grab sample</v>
      </c>
      <c r="K1204" s="1" t="str">
        <f t="shared" si="196"/>
        <v>&lt;177 micron (NGR)</v>
      </c>
      <c r="L1204">
        <v>20</v>
      </c>
      <c r="M1204" t="s">
        <v>77</v>
      </c>
      <c r="N1204">
        <v>392</v>
      </c>
      <c r="O1204">
        <v>124</v>
      </c>
      <c r="P1204">
        <v>32</v>
      </c>
      <c r="Q1204">
        <v>8</v>
      </c>
      <c r="R1204">
        <v>12</v>
      </c>
      <c r="S1204">
        <v>10</v>
      </c>
      <c r="T1204">
        <v>0.1</v>
      </c>
      <c r="U1204">
        <v>555</v>
      </c>
      <c r="V1204">
        <v>1.8</v>
      </c>
      <c r="W1204">
        <v>0.5</v>
      </c>
      <c r="X1204">
        <v>2</v>
      </c>
      <c r="Y1204">
        <v>47.2</v>
      </c>
    </row>
    <row r="1205" spans="1:25" x14ac:dyDescent="0.25">
      <c r="A1205" t="s">
        <v>4620</v>
      </c>
      <c r="B1205" t="s">
        <v>4621</v>
      </c>
      <c r="C1205" s="1" t="str">
        <f t="shared" si="193"/>
        <v>21:0398</v>
      </c>
      <c r="D1205" s="1" t="str">
        <f t="shared" si="194"/>
        <v>21:0133</v>
      </c>
      <c r="E1205" t="s">
        <v>4622</v>
      </c>
      <c r="F1205" t="s">
        <v>4623</v>
      </c>
      <c r="H1205">
        <v>48.445269099999997</v>
      </c>
      <c r="I1205">
        <v>-84.116090799999995</v>
      </c>
      <c r="J1205" s="1" t="str">
        <f t="shared" si="195"/>
        <v>NGR lake sediment grab sample</v>
      </c>
      <c r="K1205" s="1" t="str">
        <f t="shared" si="196"/>
        <v>&lt;177 micron (NGR)</v>
      </c>
      <c r="L1205">
        <v>20</v>
      </c>
      <c r="M1205" t="s">
        <v>82</v>
      </c>
      <c r="N1205">
        <v>393</v>
      </c>
      <c r="O1205">
        <v>118</v>
      </c>
      <c r="P1205">
        <v>32</v>
      </c>
      <c r="Q1205">
        <v>1</v>
      </c>
      <c r="R1205">
        <v>13</v>
      </c>
      <c r="S1205">
        <v>13</v>
      </c>
      <c r="T1205">
        <v>0.1</v>
      </c>
      <c r="U1205">
        <v>50</v>
      </c>
      <c r="V1205">
        <v>0.15</v>
      </c>
      <c r="W1205">
        <v>0.5</v>
      </c>
      <c r="X1205">
        <v>1</v>
      </c>
      <c r="Y1205">
        <v>54.6</v>
      </c>
    </row>
    <row r="1206" spans="1:25" x14ac:dyDescent="0.25">
      <c r="A1206" t="s">
        <v>4624</v>
      </c>
      <c r="B1206" t="s">
        <v>4625</v>
      </c>
      <c r="C1206" s="1" t="str">
        <f t="shared" si="193"/>
        <v>21:0398</v>
      </c>
      <c r="D1206" s="1" t="str">
        <f t="shared" si="194"/>
        <v>21:0133</v>
      </c>
      <c r="E1206" t="s">
        <v>4626</v>
      </c>
      <c r="F1206" t="s">
        <v>4627</v>
      </c>
      <c r="H1206">
        <v>48.4453216</v>
      </c>
      <c r="I1206">
        <v>-84.144515299999995</v>
      </c>
      <c r="J1206" s="1" t="str">
        <f t="shared" si="195"/>
        <v>NGR lake sediment grab sample</v>
      </c>
      <c r="K1206" s="1" t="str">
        <f t="shared" si="196"/>
        <v>&lt;177 micron (NGR)</v>
      </c>
      <c r="L1206">
        <v>20</v>
      </c>
      <c r="M1206" t="s">
        <v>87</v>
      </c>
      <c r="N1206">
        <v>394</v>
      </c>
      <c r="O1206">
        <v>100</v>
      </c>
      <c r="P1206">
        <v>36</v>
      </c>
      <c r="Q1206">
        <v>10</v>
      </c>
      <c r="R1206">
        <v>32</v>
      </c>
      <c r="S1206">
        <v>10</v>
      </c>
      <c r="T1206">
        <v>0.1</v>
      </c>
      <c r="U1206">
        <v>255</v>
      </c>
      <c r="V1206">
        <v>0.95</v>
      </c>
      <c r="W1206">
        <v>0.5</v>
      </c>
      <c r="X1206">
        <v>1</v>
      </c>
      <c r="Y1206">
        <v>36.4</v>
      </c>
    </row>
    <row r="1207" spans="1:25" x14ac:dyDescent="0.25">
      <c r="A1207" t="s">
        <v>4628</v>
      </c>
      <c r="B1207" t="s">
        <v>4629</v>
      </c>
      <c r="C1207" s="1" t="str">
        <f t="shared" si="193"/>
        <v>21:0398</v>
      </c>
      <c r="D1207" s="1" t="str">
        <f t="shared" si="194"/>
        <v>21:0133</v>
      </c>
      <c r="E1207" t="s">
        <v>4630</v>
      </c>
      <c r="F1207" t="s">
        <v>4631</v>
      </c>
      <c r="H1207">
        <v>48.411644699999997</v>
      </c>
      <c r="I1207">
        <v>-84.213910299999995</v>
      </c>
      <c r="J1207" s="1" t="str">
        <f t="shared" si="195"/>
        <v>NGR lake sediment grab sample</v>
      </c>
      <c r="K1207" s="1" t="str">
        <f t="shared" si="196"/>
        <v>&lt;177 micron (NGR)</v>
      </c>
      <c r="L1207">
        <v>20</v>
      </c>
      <c r="M1207" t="s">
        <v>92</v>
      </c>
      <c r="N1207">
        <v>395</v>
      </c>
      <c r="O1207">
        <v>22</v>
      </c>
      <c r="P1207">
        <v>2</v>
      </c>
      <c r="Q1207">
        <v>6</v>
      </c>
      <c r="R1207">
        <v>5</v>
      </c>
      <c r="S1207">
        <v>2</v>
      </c>
      <c r="T1207">
        <v>0.1</v>
      </c>
      <c r="U1207">
        <v>95</v>
      </c>
      <c r="V1207">
        <v>0.45</v>
      </c>
      <c r="W1207">
        <v>0.5</v>
      </c>
      <c r="X1207">
        <v>1</v>
      </c>
      <c r="Y1207">
        <v>4.4000000000000004</v>
      </c>
    </row>
    <row r="1208" spans="1:25" x14ac:dyDescent="0.25">
      <c r="A1208" t="s">
        <v>4632</v>
      </c>
      <c r="B1208" t="s">
        <v>4633</v>
      </c>
      <c r="C1208" s="1" t="str">
        <f t="shared" si="193"/>
        <v>21:0398</v>
      </c>
      <c r="D1208" s="1" t="str">
        <f t="shared" si="194"/>
        <v>21:0133</v>
      </c>
      <c r="E1208" t="s">
        <v>4634</v>
      </c>
      <c r="F1208" t="s">
        <v>4635</v>
      </c>
      <c r="H1208">
        <v>48.463901300000003</v>
      </c>
      <c r="I1208">
        <v>-84.278436200000002</v>
      </c>
      <c r="J1208" s="1" t="str">
        <f t="shared" si="195"/>
        <v>NGR lake sediment grab sample</v>
      </c>
      <c r="K1208" s="1" t="str">
        <f t="shared" si="196"/>
        <v>&lt;177 micron (NGR)</v>
      </c>
      <c r="L1208">
        <v>20</v>
      </c>
      <c r="M1208" t="s">
        <v>97</v>
      </c>
      <c r="N1208">
        <v>396</v>
      </c>
      <c r="O1208">
        <v>120</v>
      </c>
      <c r="P1208">
        <v>20</v>
      </c>
      <c r="Q1208">
        <v>5</v>
      </c>
      <c r="R1208">
        <v>6</v>
      </c>
      <c r="S1208">
        <v>4</v>
      </c>
      <c r="T1208">
        <v>0.1</v>
      </c>
      <c r="U1208">
        <v>35</v>
      </c>
      <c r="V1208">
        <v>1.4</v>
      </c>
      <c r="W1208">
        <v>0.5</v>
      </c>
      <c r="X1208">
        <v>1</v>
      </c>
      <c r="Y1208">
        <v>56.2</v>
      </c>
    </row>
    <row r="1209" spans="1:25" x14ac:dyDescent="0.25">
      <c r="A1209" t="s">
        <v>4636</v>
      </c>
      <c r="B1209" t="s">
        <v>4637</v>
      </c>
      <c r="C1209" s="1" t="str">
        <f t="shared" si="193"/>
        <v>21:0398</v>
      </c>
      <c r="D1209" s="1" t="str">
        <f t="shared" si="194"/>
        <v>21:0133</v>
      </c>
      <c r="E1209" t="s">
        <v>4638</v>
      </c>
      <c r="F1209" t="s">
        <v>4639</v>
      </c>
      <c r="H1209">
        <v>48.4964054</v>
      </c>
      <c r="I1209">
        <v>-84.298856400000005</v>
      </c>
      <c r="J1209" s="1" t="str">
        <f t="shared" si="195"/>
        <v>NGR lake sediment grab sample</v>
      </c>
      <c r="K1209" s="1" t="str">
        <f t="shared" si="196"/>
        <v>&lt;177 micron (NGR)</v>
      </c>
      <c r="L1209">
        <v>20</v>
      </c>
      <c r="M1209" t="s">
        <v>107</v>
      </c>
      <c r="N1209">
        <v>397</v>
      </c>
      <c r="O1209">
        <v>108</v>
      </c>
      <c r="P1209">
        <v>38</v>
      </c>
      <c r="Q1209">
        <v>5</v>
      </c>
      <c r="R1209">
        <v>13</v>
      </c>
      <c r="S1209">
        <v>8</v>
      </c>
      <c r="T1209">
        <v>0.1</v>
      </c>
      <c r="U1209">
        <v>80</v>
      </c>
      <c r="V1209">
        <v>0.6</v>
      </c>
      <c r="W1209">
        <v>0.5</v>
      </c>
      <c r="X1209">
        <v>4</v>
      </c>
      <c r="Y1209">
        <v>59.4</v>
      </c>
    </row>
    <row r="1210" spans="1:25" x14ac:dyDescent="0.25">
      <c r="A1210" t="s">
        <v>4640</v>
      </c>
      <c r="B1210" t="s">
        <v>4641</v>
      </c>
      <c r="C1210" s="1" t="str">
        <f t="shared" si="193"/>
        <v>21:0398</v>
      </c>
      <c r="D1210" s="1" t="str">
        <f t="shared" si="194"/>
        <v>21:0133</v>
      </c>
      <c r="E1210" t="s">
        <v>4642</v>
      </c>
      <c r="F1210" t="s">
        <v>4643</v>
      </c>
      <c r="H1210">
        <v>48.515620400000003</v>
      </c>
      <c r="I1210">
        <v>-84.2568682</v>
      </c>
      <c r="J1210" s="1" t="str">
        <f t="shared" si="195"/>
        <v>NGR lake sediment grab sample</v>
      </c>
      <c r="K1210" s="1" t="str">
        <f t="shared" si="196"/>
        <v>&lt;177 micron (NGR)</v>
      </c>
      <c r="L1210">
        <v>20</v>
      </c>
      <c r="M1210" t="s">
        <v>112</v>
      </c>
      <c r="N1210">
        <v>398</v>
      </c>
      <c r="O1210">
        <v>104</v>
      </c>
      <c r="P1210">
        <v>50</v>
      </c>
      <c r="Q1210">
        <v>4</v>
      </c>
      <c r="R1210">
        <v>15</v>
      </c>
      <c r="S1210">
        <v>9</v>
      </c>
      <c r="T1210">
        <v>0.1</v>
      </c>
      <c r="U1210">
        <v>55</v>
      </c>
      <c r="V1210">
        <v>0.6</v>
      </c>
      <c r="W1210">
        <v>0.5</v>
      </c>
      <c r="X1210">
        <v>2</v>
      </c>
      <c r="Y1210">
        <v>55.2</v>
      </c>
    </row>
    <row r="1211" spans="1:25" x14ac:dyDescent="0.25">
      <c r="A1211" t="s">
        <v>4644</v>
      </c>
      <c r="B1211" t="s">
        <v>4645</v>
      </c>
      <c r="C1211" s="1" t="str">
        <f t="shared" si="193"/>
        <v>21:0398</v>
      </c>
      <c r="D1211" s="1" t="str">
        <f t="shared" si="194"/>
        <v>21:0133</v>
      </c>
      <c r="E1211" t="s">
        <v>4646</v>
      </c>
      <c r="F1211" t="s">
        <v>4647</v>
      </c>
      <c r="H1211">
        <v>48.511626100000001</v>
      </c>
      <c r="I1211">
        <v>-84.180614700000007</v>
      </c>
      <c r="J1211" s="1" t="str">
        <f t="shared" si="195"/>
        <v>NGR lake sediment grab sample</v>
      </c>
      <c r="K1211" s="1" t="str">
        <f t="shared" si="196"/>
        <v>&lt;177 micron (NGR)</v>
      </c>
      <c r="L1211">
        <v>20</v>
      </c>
      <c r="M1211" t="s">
        <v>117</v>
      </c>
      <c r="N1211">
        <v>399</v>
      </c>
      <c r="O1211">
        <v>102</v>
      </c>
      <c r="P1211">
        <v>54</v>
      </c>
      <c r="Q1211">
        <v>4</v>
      </c>
      <c r="R1211">
        <v>12</v>
      </c>
      <c r="S1211">
        <v>6</v>
      </c>
      <c r="T1211">
        <v>0.1</v>
      </c>
      <c r="U1211">
        <v>55</v>
      </c>
      <c r="V1211">
        <v>0.45</v>
      </c>
      <c r="W1211">
        <v>0.5</v>
      </c>
      <c r="X1211">
        <v>4</v>
      </c>
      <c r="Y1211">
        <v>71.599999999999994</v>
      </c>
    </row>
    <row r="1212" spans="1:25" x14ac:dyDescent="0.25">
      <c r="A1212" t="s">
        <v>4648</v>
      </c>
      <c r="B1212" t="s">
        <v>4649</v>
      </c>
      <c r="C1212" s="1" t="str">
        <f t="shared" si="193"/>
        <v>21:0398</v>
      </c>
      <c r="D1212" s="1" t="str">
        <f t="shared" si="194"/>
        <v>21:0133</v>
      </c>
      <c r="E1212" t="s">
        <v>4650</v>
      </c>
      <c r="F1212" t="s">
        <v>4651</v>
      </c>
      <c r="H1212">
        <v>48.535083399999998</v>
      </c>
      <c r="I1212">
        <v>-84.184297099999995</v>
      </c>
      <c r="J1212" s="1" t="str">
        <f t="shared" si="195"/>
        <v>NGR lake sediment grab sample</v>
      </c>
      <c r="K1212" s="1" t="str">
        <f t="shared" si="196"/>
        <v>&lt;177 micron (NGR)</v>
      </c>
      <c r="L1212">
        <v>20</v>
      </c>
      <c r="M1212" t="s">
        <v>122</v>
      </c>
      <c r="N1212">
        <v>400</v>
      </c>
      <c r="O1212">
        <v>66</v>
      </c>
      <c r="P1212">
        <v>32</v>
      </c>
      <c r="Q1212">
        <v>6</v>
      </c>
      <c r="R1212">
        <v>12</v>
      </c>
      <c r="S1212">
        <v>6</v>
      </c>
      <c r="T1212">
        <v>0.1</v>
      </c>
      <c r="U1212">
        <v>170</v>
      </c>
      <c r="V1212">
        <v>1</v>
      </c>
      <c r="W1212">
        <v>0.5</v>
      </c>
      <c r="X1212">
        <v>1</v>
      </c>
      <c r="Y1212">
        <v>32.4</v>
      </c>
    </row>
    <row r="1213" spans="1:25" x14ac:dyDescent="0.25">
      <c r="A1213" t="s">
        <v>4652</v>
      </c>
      <c r="B1213" t="s">
        <v>4653</v>
      </c>
      <c r="C1213" s="1" t="str">
        <f t="shared" si="193"/>
        <v>21:0398</v>
      </c>
      <c r="D1213" s="1" t="str">
        <f t="shared" si="194"/>
        <v>21:0133</v>
      </c>
      <c r="E1213" t="s">
        <v>4654</v>
      </c>
      <c r="F1213" t="s">
        <v>4655</v>
      </c>
      <c r="H1213">
        <v>48.577423500000002</v>
      </c>
      <c r="I1213">
        <v>-84.138595899999999</v>
      </c>
      <c r="J1213" s="1" t="str">
        <f t="shared" si="195"/>
        <v>NGR lake sediment grab sample</v>
      </c>
      <c r="K1213" s="1" t="str">
        <f t="shared" si="196"/>
        <v>&lt;177 micron (NGR)</v>
      </c>
      <c r="L1213">
        <v>21</v>
      </c>
      <c r="M1213" t="s">
        <v>29</v>
      </c>
      <c r="N1213">
        <v>401</v>
      </c>
      <c r="O1213">
        <v>56</v>
      </c>
      <c r="P1213">
        <v>28</v>
      </c>
      <c r="Q1213">
        <v>5</v>
      </c>
      <c r="R1213">
        <v>13</v>
      </c>
      <c r="S1213">
        <v>6</v>
      </c>
      <c r="T1213">
        <v>0.1</v>
      </c>
      <c r="U1213">
        <v>40</v>
      </c>
      <c r="V1213">
        <v>0.4</v>
      </c>
      <c r="W1213">
        <v>0.5</v>
      </c>
      <c r="X1213">
        <v>1</v>
      </c>
      <c r="Y1213">
        <v>41</v>
      </c>
    </row>
    <row r="1214" spans="1:25" x14ac:dyDescent="0.25">
      <c r="A1214" t="s">
        <v>4656</v>
      </c>
      <c r="B1214" t="s">
        <v>4657</v>
      </c>
      <c r="C1214" s="1" t="str">
        <f t="shared" si="193"/>
        <v>21:0398</v>
      </c>
      <c r="D1214" s="1" t="str">
        <f t="shared" si="194"/>
        <v>21:0133</v>
      </c>
      <c r="E1214" t="s">
        <v>4658</v>
      </c>
      <c r="F1214" t="s">
        <v>4659</v>
      </c>
      <c r="H1214">
        <v>48.545497699999999</v>
      </c>
      <c r="I1214">
        <v>-84.159937600000006</v>
      </c>
      <c r="J1214" s="1" t="str">
        <f t="shared" si="195"/>
        <v>NGR lake sediment grab sample</v>
      </c>
      <c r="K1214" s="1" t="str">
        <f t="shared" si="196"/>
        <v>&lt;177 micron (NGR)</v>
      </c>
      <c r="L1214">
        <v>21</v>
      </c>
      <c r="M1214" t="s">
        <v>34</v>
      </c>
      <c r="N1214">
        <v>402</v>
      </c>
      <c r="O1214">
        <v>92</v>
      </c>
      <c r="P1214">
        <v>30</v>
      </c>
      <c r="Q1214">
        <v>5</v>
      </c>
      <c r="R1214">
        <v>13</v>
      </c>
      <c r="S1214">
        <v>8</v>
      </c>
      <c r="T1214">
        <v>0.1</v>
      </c>
      <c r="U1214">
        <v>270</v>
      </c>
      <c r="V1214">
        <v>1.1000000000000001</v>
      </c>
      <c r="W1214">
        <v>0.5</v>
      </c>
      <c r="X1214">
        <v>1</v>
      </c>
      <c r="Y1214">
        <v>43.6</v>
      </c>
    </row>
    <row r="1215" spans="1:25" x14ac:dyDescent="0.25">
      <c r="A1215" t="s">
        <v>4660</v>
      </c>
      <c r="B1215" t="s">
        <v>4661</v>
      </c>
      <c r="C1215" s="1" t="str">
        <f t="shared" si="193"/>
        <v>21:0398</v>
      </c>
      <c r="D1215" s="1" t="str">
        <f t="shared" si="194"/>
        <v>21:0133</v>
      </c>
      <c r="E1215" t="s">
        <v>4662</v>
      </c>
      <c r="F1215" t="s">
        <v>4663</v>
      </c>
      <c r="H1215">
        <v>48.559593599999999</v>
      </c>
      <c r="I1215">
        <v>-84.183586700000006</v>
      </c>
      <c r="J1215" s="1" t="str">
        <f t="shared" si="195"/>
        <v>NGR lake sediment grab sample</v>
      </c>
      <c r="K1215" s="1" t="str">
        <f t="shared" si="196"/>
        <v>&lt;177 micron (NGR)</v>
      </c>
      <c r="L1215">
        <v>21</v>
      </c>
      <c r="M1215" t="s">
        <v>39</v>
      </c>
      <c r="N1215">
        <v>403</v>
      </c>
      <c r="O1215">
        <v>104</v>
      </c>
      <c r="P1215">
        <v>36</v>
      </c>
      <c r="Q1215">
        <v>7</v>
      </c>
      <c r="R1215">
        <v>9</v>
      </c>
      <c r="S1215">
        <v>6</v>
      </c>
      <c r="T1215">
        <v>0.1</v>
      </c>
      <c r="U1215">
        <v>350</v>
      </c>
      <c r="V1215">
        <v>0.95</v>
      </c>
      <c r="W1215">
        <v>0.5</v>
      </c>
      <c r="X1215">
        <v>2</v>
      </c>
      <c r="Y1215">
        <v>43.8</v>
      </c>
    </row>
    <row r="1216" spans="1:25" x14ac:dyDescent="0.25">
      <c r="A1216" t="s">
        <v>4664</v>
      </c>
      <c r="B1216" t="s">
        <v>4665</v>
      </c>
      <c r="C1216" s="1" t="str">
        <f t="shared" si="193"/>
        <v>21:0398</v>
      </c>
      <c r="D1216" s="1" t="str">
        <f t="shared" si="194"/>
        <v>21:0133</v>
      </c>
      <c r="E1216" t="s">
        <v>4666</v>
      </c>
      <c r="F1216" t="s">
        <v>4667</v>
      </c>
      <c r="H1216">
        <v>48.572704199999997</v>
      </c>
      <c r="I1216">
        <v>-84.160202699999999</v>
      </c>
      <c r="J1216" s="1" t="str">
        <f t="shared" si="195"/>
        <v>NGR lake sediment grab sample</v>
      </c>
      <c r="K1216" s="1" t="str">
        <f t="shared" si="196"/>
        <v>&lt;177 micron (NGR)</v>
      </c>
      <c r="L1216">
        <v>21</v>
      </c>
      <c r="M1216" t="s">
        <v>49</v>
      </c>
      <c r="N1216">
        <v>404</v>
      </c>
      <c r="O1216">
        <v>92</v>
      </c>
      <c r="P1216">
        <v>24</v>
      </c>
      <c r="Q1216">
        <v>5</v>
      </c>
      <c r="R1216">
        <v>9</v>
      </c>
      <c r="S1216">
        <v>5</v>
      </c>
      <c r="T1216">
        <v>0.1</v>
      </c>
      <c r="U1216">
        <v>175</v>
      </c>
      <c r="V1216">
        <v>0.75</v>
      </c>
      <c r="W1216">
        <v>0.5</v>
      </c>
      <c r="X1216">
        <v>1</v>
      </c>
      <c r="Y1216">
        <v>42.2</v>
      </c>
    </row>
    <row r="1217" spans="1:25" x14ac:dyDescent="0.25">
      <c r="A1217" t="s">
        <v>4668</v>
      </c>
      <c r="B1217" t="s">
        <v>4669</v>
      </c>
      <c r="C1217" s="1" t="str">
        <f t="shared" si="193"/>
        <v>21:0398</v>
      </c>
      <c r="D1217" s="1" t="str">
        <f t="shared" si="194"/>
        <v>21:0133</v>
      </c>
      <c r="E1217" t="s">
        <v>4654</v>
      </c>
      <c r="F1217" t="s">
        <v>4670</v>
      </c>
      <c r="H1217">
        <v>48.577423500000002</v>
      </c>
      <c r="I1217">
        <v>-84.138595899999999</v>
      </c>
      <c r="J1217" s="1" t="str">
        <f t="shared" si="195"/>
        <v>NGR lake sediment grab sample</v>
      </c>
      <c r="K1217" s="1" t="str">
        <f t="shared" si="196"/>
        <v>&lt;177 micron (NGR)</v>
      </c>
      <c r="L1217">
        <v>21</v>
      </c>
      <c r="M1217" t="s">
        <v>53</v>
      </c>
      <c r="N1217">
        <v>405</v>
      </c>
      <c r="O1217">
        <v>54</v>
      </c>
      <c r="P1217">
        <v>24</v>
      </c>
      <c r="Q1217">
        <v>5</v>
      </c>
      <c r="R1217">
        <v>12</v>
      </c>
      <c r="S1217">
        <v>6</v>
      </c>
      <c r="T1217">
        <v>0.1</v>
      </c>
      <c r="U1217">
        <v>40</v>
      </c>
      <c r="V1217">
        <v>0.4</v>
      </c>
      <c r="W1217">
        <v>0.5</v>
      </c>
      <c r="X1217">
        <v>1</v>
      </c>
      <c r="Y1217">
        <v>40.6</v>
      </c>
    </row>
    <row r="1218" spans="1:25" x14ac:dyDescent="0.25">
      <c r="A1218" t="s">
        <v>4671</v>
      </c>
      <c r="B1218" t="s">
        <v>4672</v>
      </c>
      <c r="C1218" s="1" t="str">
        <f t="shared" si="193"/>
        <v>21:0398</v>
      </c>
      <c r="D1218" s="1" t="str">
        <f t="shared" si="194"/>
        <v>21:0133</v>
      </c>
      <c r="E1218" t="s">
        <v>4654</v>
      </c>
      <c r="F1218" t="s">
        <v>4673</v>
      </c>
      <c r="H1218">
        <v>48.577423500000002</v>
      </c>
      <c r="I1218">
        <v>-84.138595899999999</v>
      </c>
      <c r="J1218" s="1" t="str">
        <f t="shared" si="195"/>
        <v>NGR lake sediment grab sample</v>
      </c>
      <c r="K1218" s="1" t="str">
        <f t="shared" si="196"/>
        <v>&lt;177 micron (NGR)</v>
      </c>
      <c r="L1218">
        <v>21</v>
      </c>
      <c r="M1218" t="s">
        <v>57</v>
      </c>
      <c r="N1218">
        <v>406</v>
      </c>
      <c r="O1218">
        <v>56</v>
      </c>
      <c r="P1218">
        <v>26</v>
      </c>
      <c r="Q1218">
        <v>3</v>
      </c>
      <c r="R1218">
        <v>11</v>
      </c>
      <c r="S1218">
        <v>6</v>
      </c>
      <c r="T1218">
        <v>0.1</v>
      </c>
      <c r="U1218">
        <v>40</v>
      </c>
      <c r="V1218">
        <v>0.4</v>
      </c>
      <c r="W1218">
        <v>0.5</v>
      </c>
      <c r="X1218">
        <v>1</v>
      </c>
      <c r="Y1218">
        <v>40.4</v>
      </c>
    </row>
    <row r="1219" spans="1:25" x14ac:dyDescent="0.25">
      <c r="A1219" t="s">
        <v>4674</v>
      </c>
      <c r="B1219" t="s">
        <v>4675</v>
      </c>
      <c r="C1219" s="1" t="str">
        <f t="shared" si="193"/>
        <v>21:0398</v>
      </c>
      <c r="D1219" s="1" t="str">
        <f t="shared" si="194"/>
        <v>21:0133</v>
      </c>
      <c r="E1219" t="s">
        <v>4676</v>
      </c>
      <c r="F1219" t="s">
        <v>4677</v>
      </c>
      <c r="H1219">
        <v>48.562252000000001</v>
      </c>
      <c r="I1219">
        <v>-84.115839199999996</v>
      </c>
      <c r="J1219" s="1" t="str">
        <f t="shared" si="195"/>
        <v>NGR lake sediment grab sample</v>
      </c>
      <c r="K1219" s="1" t="str">
        <f t="shared" si="196"/>
        <v>&lt;177 micron (NGR)</v>
      </c>
      <c r="L1219">
        <v>21</v>
      </c>
      <c r="M1219" t="s">
        <v>44</v>
      </c>
      <c r="N1219">
        <v>407</v>
      </c>
      <c r="O1219">
        <v>78</v>
      </c>
      <c r="P1219">
        <v>20</v>
      </c>
      <c r="Q1219">
        <v>5</v>
      </c>
      <c r="R1219">
        <v>15</v>
      </c>
      <c r="S1219">
        <v>4</v>
      </c>
      <c r="T1219">
        <v>0.1</v>
      </c>
      <c r="U1219">
        <v>35</v>
      </c>
      <c r="V1219">
        <v>0.3</v>
      </c>
      <c r="W1219">
        <v>0.5</v>
      </c>
      <c r="X1219">
        <v>1</v>
      </c>
      <c r="Y1219">
        <v>56.2</v>
      </c>
    </row>
    <row r="1220" spans="1:25" x14ac:dyDescent="0.25">
      <c r="A1220" t="s">
        <v>4678</v>
      </c>
      <c r="B1220" t="s">
        <v>4679</v>
      </c>
      <c r="C1220" s="1" t="str">
        <f t="shared" si="193"/>
        <v>21:0398</v>
      </c>
      <c r="D1220" s="1" t="str">
        <f t="shared" si="194"/>
        <v>21:0133</v>
      </c>
      <c r="E1220" t="s">
        <v>4680</v>
      </c>
      <c r="F1220" t="s">
        <v>4681</v>
      </c>
      <c r="H1220">
        <v>48.590148999999997</v>
      </c>
      <c r="I1220">
        <v>-84.117437899999999</v>
      </c>
      <c r="J1220" s="1" t="str">
        <f t="shared" si="195"/>
        <v>NGR lake sediment grab sample</v>
      </c>
      <c r="K1220" s="1" t="str">
        <f t="shared" si="196"/>
        <v>&lt;177 micron (NGR)</v>
      </c>
      <c r="L1220">
        <v>21</v>
      </c>
      <c r="M1220" t="s">
        <v>62</v>
      </c>
      <c r="N1220">
        <v>408</v>
      </c>
      <c r="O1220">
        <v>74</v>
      </c>
      <c r="P1220">
        <v>26</v>
      </c>
      <c r="Q1220">
        <v>6</v>
      </c>
      <c r="R1220">
        <v>9</v>
      </c>
      <c r="S1220">
        <v>4</v>
      </c>
      <c r="T1220">
        <v>0.1</v>
      </c>
      <c r="U1220">
        <v>160</v>
      </c>
      <c r="V1220">
        <v>0.65</v>
      </c>
      <c r="W1220">
        <v>0.5</v>
      </c>
      <c r="X1220">
        <v>1</v>
      </c>
      <c r="Y1220">
        <v>45.6</v>
      </c>
    </row>
    <row r="1221" spans="1:25" x14ac:dyDescent="0.25">
      <c r="A1221" t="s">
        <v>4682</v>
      </c>
      <c r="B1221" t="s">
        <v>4683</v>
      </c>
      <c r="C1221" s="1" t="str">
        <f t="shared" si="193"/>
        <v>21:0398</v>
      </c>
      <c r="D1221" s="1" t="str">
        <f t="shared" si="194"/>
        <v>21:0133</v>
      </c>
      <c r="E1221" t="s">
        <v>4684</v>
      </c>
      <c r="F1221" t="s">
        <v>4685</v>
      </c>
      <c r="H1221">
        <v>48.585307200000003</v>
      </c>
      <c r="I1221">
        <v>-84.076391700000002</v>
      </c>
      <c r="J1221" s="1" t="str">
        <f t="shared" si="195"/>
        <v>NGR lake sediment grab sample</v>
      </c>
      <c r="K1221" s="1" t="str">
        <f t="shared" si="196"/>
        <v>&lt;177 micron (NGR)</v>
      </c>
      <c r="L1221">
        <v>21</v>
      </c>
      <c r="M1221" t="s">
        <v>67</v>
      </c>
      <c r="N1221">
        <v>409</v>
      </c>
      <c r="O1221">
        <v>84</v>
      </c>
      <c r="P1221">
        <v>38</v>
      </c>
      <c r="Q1221">
        <v>6</v>
      </c>
      <c r="R1221">
        <v>15</v>
      </c>
      <c r="S1221">
        <v>5</v>
      </c>
      <c r="T1221">
        <v>0.1</v>
      </c>
      <c r="U1221">
        <v>105</v>
      </c>
      <c r="V1221">
        <v>0.55000000000000004</v>
      </c>
      <c r="W1221">
        <v>0.5</v>
      </c>
      <c r="X1221">
        <v>1</v>
      </c>
      <c r="Y1221">
        <v>54.4</v>
      </c>
    </row>
    <row r="1222" spans="1:25" x14ac:dyDescent="0.25">
      <c r="A1222" t="s">
        <v>4686</v>
      </c>
      <c r="B1222" t="s">
        <v>4687</v>
      </c>
      <c r="C1222" s="1" t="str">
        <f t="shared" si="193"/>
        <v>21:0398</v>
      </c>
      <c r="D1222" s="1" t="str">
        <f t="shared" si="194"/>
        <v>21:0133</v>
      </c>
      <c r="E1222" t="s">
        <v>4688</v>
      </c>
      <c r="F1222" t="s">
        <v>4689</v>
      </c>
      <c r="H1222">
        <v>48.570327800000001</v>
      </c>
      <c r="I1222">
        <v>-84.005794300000005</v>
      </c>
      <c r="J1222" s="1" t="str">
        <f t="shared" si="195"/>
        <v>NGR lake sediment grab sample</v>
      </c>
      <c r="K1222" s="1" t="str">
        <f t="shared" si="196"/>
        <v>&lt;177 micron (NGR)</v>
      </c>
      <c r="L1222">
        <v>21</v>
      </c>
      <c r="M1222" t="s">
        <v>72</v>
      </c>
      <c r="N1222">
        <v>410</v>
      </c>
      <c r="O1222">
        <v>94</v>
      </c>
      <c r="P1222">
        <v>28</v>
      </c>
      <c r="Q1222">
        <v>6</v>
      </c>
      <c r="R1222">
        <v>12</v>
      </c>
      <c r="S1222">
        <v>7</v>
      </c>
      <c r="T1222">
        <v>0.1</v>
      </c>
      <c r="U1222">
        <v>315</v>
      </c>
      <c r="V1222">
        <v>0.95</v>
      </c>
      <c r="W1222">
        <v>0.5</v>
      </c>
      <c r="X1222">
        <v>1</v>
      </c>
      <c r="Y1222">
        <v>32</v>
      </c>
    </row>
    <row r="1223" spans="1:25" x14ac:dyDescent="0.25">
      <c r="A1223" t="s">
        <v>4690</v>
      </c>
      <c r="B1223" t="s">
        <v>4691</v>
      </c>
      <c r="C1223" s="1" t="str">
        <f t="shared" si="193"/>
        <v>21:0398</v>
      </c>
      <c r="D1223" s="1" t="str">
        <f t="shared" si="194"/>
        <v>21:0133</v>
      </c>
      <c r="E1223" t="s">
        <v>4692</v>
      </c>
      <c r="F1223" t="s">
        <v>4693</v>
      </c>
      <c r="H1223">
        <v>48.542880400000001</v>
      </c>
      <c r="I1223">
        <v>-84.032374500000003</v>
      </c>
      <c r="J1223" s="1" t="str">
        <f t="shared" si="195"/>
        <v>NGR lake sediment grab sample</v>
      </c>
      <c r="K1223" s="1" t="str">
        <f t="shared" si="196"/>
        <v>&lt;177 micron (NGR)</v>
      </c>
      <c r="L1223">
        <v>21</v>
      </c>
      <c r="M1223" t="s">
        <v>77</v>
      </c>
      <c r="N1223">
        <v>411</v>
      </c>
      <c r="O1223">
        <v>96</v>
      </c>
      <c r="P1223">
        <v>32</v>
      </c>
      <c r="Q1223">
        <v>5</v>
      </c>
      <c r="R1223">
        <v>12</v>
      </c>
      <c r="S1223">
        <v>8</v>
      </c>
      <c r="T1223">
        <v>0.1</v>
      </c>
      <c r="U1223">
        <v>260</v>
      </c>
      <c r="V1223">
        <v>1.1000000000000001</v>
      </c>
      <c r="W1223">
        <v>0.5</v>
      </c>
      <c r="X1223">
        <v>1</v>
      </c>
      <c r="Y1223">
        <v>41.8</v>
      </c>
    </row>
    <row r="1224" spans="1:25" x14ac:dyDescent="0.25">
      <c r="A1224" t="s">
        <v>4694</v>
      </c>
      <c r="B1224" t="s">
        <v>4695</v>
      </c>
      <c r="C1224" s="1" t="str">
        <f t="shared" si="193"/>
        <v>21:0398</v>
      </c>
      <c r="D1224" s="1" t="str">
        <f t="shared" si="194"/>
        <v>21:0133</v>
      </c>
      <c r="E1224" t="s">
        <v>4696</v>
      </c>
      <c r="F1224" t="s">
        <v>4697</v>
      </c>
      <c r="H1224">
        <v>48.538051600000003</v>
      </c>
      <c r="I1224">
        <v>-84.046829099999997</v>
      </c>
      <c r="J1224" s="1" t="str">
        <f t="shared" si="195"/>
        <v>NGR lake sediment grab sample</v>
      </c>
      <c r="K1224" s="1" t="str">
        <f t="shared" si="196"/>
        <v>&lt;177 micron (NGR)</v>
      </c>
      <c r="L1224">
        <v>21</v>
      </c>
      <c r="M1224" t="s">
        <v>82</v>
      </c>
      <c r="N1224">
        <v>412</v>
      </c>
      <c r="O1224">
        <v>98</v>
      </c>
      <c r="P1224">
        <v>32</v>
      </c>
      <c r="Q1224">
        <v>5</v>
      </c>
      <c r="R1224">
        <v>15</v>
      </c>
      <c r="S1224">
        <v>12</v>
      </c>
      <c r="T1224">
        <v>0.1</v>
      </c>
      <c r="U1224">
        <v>140</v>
      </c>
      <c r="V1224">
        <v>0.8</v>
      </c>
      <c r="W1224">
        <v>0.5</v>
      </c>
      <c r="X1224">
        <v>1</v>
      </c>
      <c r="Y1224">
        <v>54.6</v>
      </c>
    </row>
    <row r="1225" spans="1:25" x14ac:dyDescent="0.25">
      <c r="A1225" t="s">
        <v>4698</v>
      </c>
      <c r="B1225" t="s">
        <v>4699</v>
      </c>
      <c r="C1225" s="1" t="str">
        <f t="shared" si="193"/>
        <v>21:0398</v>
      </c>
      <c r="D1225" s="1" t="str">
        <f t="shared" si="194"/>
        <v>21:0133</v>
      </c>
      <c r="E1225" t="s">
        <v>4700</v>
      </c>
      <c r="F1225" t="s">
        <v>4701</v>
      </c>
      <c r="H1225">
        <v>48.530680599999997</v>
      </c>
      <c r="I1225">
        <v>-84.035214999999994</v>
      </c>
      <c r="J1225" s="1" t="str">
        <f t="shared" si="195"/>
        <v>NGR lake sediment grab sample</v>
      </c>
      <c r="K1225" s="1" t="str">
        <f t="shared" si="196"/>
        <v>&lt;177 micron (NGR)</v>
      </c>
      <c r="L1225">
        <v>21</v>
      </c>
      <c r="M1225" t="s">
        <v>87</v>
      </c>
      <c r="N1225">
        <v>413</v>
      </c>
      <c r="O1225">
        <v>86</v>
      </c>
      <c r="P1225">
        <v>34</v>
      </c>
      <c r="Q1225">
        <v>6</v>
      </c>
      <c r="R1225">
        <v>12</v>
      </c>
      <c r="S1225">
        <v>8</v>
      </c>
      <c r="T1225">
        <v>0.1</v>
      </c>
      <c r="U1225">
        <v>255</v>
      </c>
      <c r="V1225">
        <v>1.1499999999999999</v>
      </c>
      <c r="W1225">
        <v>0.5</v>
      </c>
      <c r="X1225">
        <v>1</v>
      </c>
      <c r="Y1225">
        <v>38.200000000000003</v>
      </c>
    </row>
    <row r="1226" spans="1:25" x14ac:dyDescent="0.25">
      <c r="A1226" t="s">
        <v>4702</v>
      </c>
      <c r="B1226" t="s">
        <v>4703</v>
      </c>
      <c r="C1226" s="1" t="str">
        <f t="shared" si="193"/>
        <v>21:0398</v>
      </c>
      <c r="D1226" s="1" t="str">
        <f t="shared" si="194"/>
        <v>21:0133</v>
      </c>
      <c r="E1226" t="s">
        <v>4704</v>
      </c>
      <c r="F1226" t="s">
        <v>4705</v>
      </c>
      <c r="H1226">
        <v>48.528755199999999</v>
      </c>
      <c r="I1226">
        <v>-84.109100900000001</v>
      </c>
      <c r="J1226" s="1" t="str">
        <f t="shared" si="195"/>
        <v>NGR lake sediment grab sample</v>
      </c>
      <c r="K1226" s="1" t="str">
        <f t="shared" si="196"/>
        <v>&lt;177 micron (NGR)</v>
      </c>
      <c r="L1226">
        <v>21</v>
      </c>
      <c r="M1226" t="s">
        <v>92</v>
      </c>
      <c r="N1226">
        <v>414</v>
      </c>
      <c r="O1226">
        <v>44</v>
      </c>
      <c r="P1226">
        <v>12</v>
      </c>
      <c r="Q1226">
        <v>6</v>
      </c>
      <c r="R1226">
        <v>11</v>
      </c>
      <c r="S1226">
        <v>4</v>
      </c>
      <c r="T1226">
        <v>0.1</v>
      </c>
      <c r="U1226">
        <v>30</v>
      </c>
      <c r="V1226">
        <v>0.25</v>
      </c>
      <c r="W1226">
        <v>0.5</v>
      </c>
      <c r="X1226">
        <v>1</v>
      </c>
      <c r="Y1226">
        <v>48.2</v>
      </c>
    </row>
    <row r="1227" spans="1:25" x14ac:dyDescent="0.25">
      <c r="A1227" t="s">
        <v>4706</v>
      </c>
      <c r="B1227" t="s">
        <v>4707</v>
      </c>
      <c r="C1227" s="1" t="str">
        <f t="shared" si="193"/>
        <v>21:0398</v>
      </c>
      <c r="D1227" s="1" t="str">
        <f t="shared" si="194"/>
        <v>21:0133</v>
      </c>
      <c r="E1227" t="s">
        <v>4708</v>
      </c>
      <c r="F1227" t="s">
        <v>4709</v>
      </c>
      <c r="H1227">
        <v>48.517902999999997</v>
      </c>
      <c r="I1227">
        <v>-84.066772700000001</v>
      </c>
      <c r="J1227" s="1" t="str">
        <f t="shared" si="195"/>
        <v>NGR lake sediment grab sample</v>
      </c>
      <c r="K1227" s="1" t="str">
        <f t="shared" si="196"/>
        <v>&lt;177 micron (NGR)</v>
      </c>
      <c r="L1227">
        <v>21</v>
      </c>
      <c r="M1227" t="s">
        <v>97</v>
      </c>
      <c r="N1227">
        <v>415</v>
      </c>
      <c r="O1227">
        <v>82</v>
      </c>
      <c r="P1227">
        <v>30</v>
      </c>
      <c r="Q1227">
        <v>6</v>
      </c>
      <c r="R1227">
        <v>11</v>
      </c>
      <c r="S1227">
        <v>6</v>
      </c>
      <c r="T1227">
        <v>0.1</v>
      </c>
      <c r="U1227">
        <v>180</v>
      </c>
      <c r="V1227">
        <v>0.9</v>
      </c>
      <c r="W1227">
        <v>0.5</v>
      </c>
      <c r="X1227">
        <v>1</v>
      </c>
      <c r="Y1227">
        <v>46.4</v>
      </c>
    </row>
    <row r="1228" spans="1:25" x14ac:dyDescent="0.25">
      <c r="A1228" t="s">
        <v>4710</v>
      </c>
      <c r="B1228" t="s">
        <v>4711</v>
      </c>
      <c r="C1228" s="1" t="str">
        <f t="shared" si="193"/>
        <v>21:0398</v>
      </c>
      <c r="D1228" s="1" t="str">
        <f t="shared" si="194"/>
        <v>21:0133</v>
      </c>
      <c r="E1228" t="s">
        <v>4712</v>
      </c>
      <c r="F1228" t="s">
        <v>4713</v>
      </c>
      <c r="H1228">
        <v>48.501264499999998</v>
      </c>
      <c r="I1228">
        <v>-84.072011900000007</v>
      </c>
      <c r="J1228" s="1" t="str">
        <f t="shared" si="195"/>
        <v>NGR lake sediment grab sample</v>
      </c>
      <c r="K1228" s="1" t="str">
        <f t="shared" si="196"/>
        <v>&lt;177 micron (NGR)</v>
      </c>
      <c r="L1228">
        <v>21</v>
      </c>
      <c r="M1228" t="s">
        <v>107</v>
      </c>
      <c r="N1228">
        <v>416</v>
      </c>
      <c r="O1228">
        <v>66</v>
      </c>
      <c r="P1228">
        <v>24</v>
      </c>
      <c r="Q1228">
        <v>5</v>
      </c>
      <c r="R1228">
        <v>14</v>
      </c>
      <c r="S1228">
        <v>5</v>
      </c>
      <c r="T1228">
        <v>0.1</v>
      </c>
      <c r="U1228">
        <v>40</v>
      </c>
      <c r="V1228">
        <v>0.35</v>
      </c>
      <c r="W1228">
        <v>0.5</v>
      </c>
      <c r="X1228">
        <v>1</v>
      </c>
      <c r="Y1228">
        <v>50</v>
      </c>
    </row>
    <row r="1229" spans="1:25" x14ac:dyDescent="0.25">
      <c r="A1229" t="s">
        <v>4714</v>
      </c>
      <c r="B1229" t="s">
        <v>4715</v>
      </c>
      <c r="C1229" s="1" t="str">
        <f t="shared" si="193"/>
        <v>21:0398</v>
      </c>
      <c r="D1229" s="1" t="str">
        <f t="shared" si="194"/>
        <v>21:0133</v>
      </c>
      <c r="E1229" t="s">
        <v>4716</v>
      </c>
      <c r="F1229" t="s">
        <v>4717</v>
      </c>
      <c r="H1229">
        <v>48.476057699999998</v>
      </c>
      <c r="I1229">
        <v>-84.030106399999994</v>
      </c>
      <c r="J1229" s="1" t="str">
        <f t="shared" si="195"/>
        <v>NGR lake sediment grab sample</v>
      </c>
      <c r="K1229" s="1" t="str">
        <f t="shared" si="196"/>
        <v>&lt;177 micron (NGR)</v>
      </c>
      <c r="L1229">
        <v>21</v>
      </c>
      <c r="M1229" t="s">
        <v>112</v>
      </c>
      <c r="N1229">
        <v>417</v>
      </c>
      <c r="O1229">
        <v>84</v>
      </c>
      <c r="P1229">
        <v>44</v>
      </c>
      <c r="Q1229">
        <v>6</v>
      </c>
      <c r="R1229">
        <v>19</v>
      </c>
      <c r="S1229">
        <v>7</v>
      </c>
      <c r="T1229">
        <v>0.1</v>
      </c>
      <c r="U1229">
        <v>170</v>
      </c>
      <c r="V1229">
        <v>1</v>
      </c>
      <c r="W1229">
        <v>0.5</v>
      </c>
      <c r="X1229">
        <v>1</v>
      </c>
      <c r="Y1229">
        <v>45</v>
      </c>
    </row>
    <row r="1230" spans="1:25" x14ac:dyDescent="0.25">
      <c r="A1230" t="s">
        <v>4718</v>
      </c>
      <c r="B1230" t="s">
        <v>4719</v>
      </c>
      <c r="C1230" s="1" t="str">
        <f t="shared" si="193"/>
        <v>21:0398</v>
      </c>
      <c r="D1230" s="1" t="str">
        <f>HYPERLINK("http://geochem.nrcan.gc.ca/cdogs/content/svy/svy_e.htm", "")</f>
        <v/>
      </c>
      <c r="G1230" s="1" t="str">
        <f>HYPERLINK("http://geochem.nrcan.gc.ca/cdogs/content/cr_/cr_00034_e.htm", "34")</f>
        <v>34</v>
      </c>
      <c r="J1230" t="s">
        <v>100</v>
      </c>
      <c r="K1230" t="s">
        <v>101</v>
      </c>
      <c r="L1230">
        <v>21</v>
      </c>
      <c r="M1230" t="s">
        <v>102</v>
      </c>
      <c r="N1230">
        <v>418</v>
      </c>
      <c r="O1230">
        <v>98</v>
      </c>
      <c r="P1230">
        <v>44</v>
      </c>
      <c r="Q1230">
        <v>16</v>
      </c>
      <c r="R1230">
        <v>18</v>
      </c>
      <c r="S1230">
        <v>11</v>
      </c>
      <c r="T1230">
        <v>0.1</v>
      </c>
      <c r="U1230">
        <v>730</v>
      </c>
      <c r="V1230">
        <v>2.7</v>
      </c>
      <c r="W1230">
        <v>16</v>
      </c>
      <c r="X1230">
        <v>5</v>
      </c>
      <c r="Y1230">
        <v>17.399999999999999</v>
      </c>
    </row>
    <row r="1231" spans="1:25" x14ac:dyDescent="0.25">
      <c r="A1231" t="s">
        <v>4720</v>
      </c>
      <c r="B1231" t="s">
        <v>4721</v>
      </c>
      <c r="C1231" s="1" t="str">
        <f t="shared" si="193"/>
        <v>21:0398</v>
      </c>
      <c r="D1231" s="1" t="str">
        <f t="shared" ref="D1231:D1246" si="197">HYPERLINK("http://geochem.nrcan.gc.ca/cdogs/content/svy/svy210133_e.htm", "21:0133")</f>
        <v>21:0133</v>
      </c>
      <c r="E1231" t="s">
        <v>4722</v>
      </c>
      <c r="F1231" t="s">
        <v>4723</v>
      </c>
      <c r="H1231">
        <v>48.487673999999998</v>
      </c>
      <c r="I1231">
        <v>-84.103127799999996</v>
      </c>
      <c r="J1231" s="1" t="str">
        <f t="shared" ref="J1231:J1246" si="198">HYPERLINK("http://geochem.nrcan.gc.ca/cdogs/content/kwd/kwd020027_e.htm", "NGR lake sediment grab sample")</f>
        <v>NGR lake sediment grab sample</v>
      </c>
      <c r="K1231" s="1" t="str">
        <f t="shared" ref="K1231:K1246" si="199">HYPERLINK("http://geochem.nrcan.gc.ca/cdogs/content/kwd/kwd080006_e.htm", "&lt;177 micron (NGR)")</f>
        <v>&lt;177 micron (NGR)</v>
      </c>
      <c r="L1231">
        <v>21</v>
      </c>
      <c r="M1231" t="s">
        <v>117</v>
      </c>
      <c r="N1231">
        <v>419</v>
      </c>
      <c r="O1231">
        <v>44</v>
      </c>
      <c r="P1231">
        <v>10</v>
      </c>
      <c r="Q1231">
        <v>6</v>
      </c>
      <c r="R1231">
        <v>9</v>
      </c>
      <c r="S1231">
        <v>5</v>
      </c>
      <c r="T1231">
        <v>0.1</v>
      </c>
      <c r="U1231">
        <v>130</v>
      </c>
      <c r="V1231">
        <v>0.8</v>
      </c>
      <c r="W1231">
        <v>0.5</v>
      </c>
      <c r="X1231">
        <v>1</v>
      </c>
      <c r="Y1231">
        <v>18.600000000000001</v>
      </c>
    </row>
    <row r="1232" spans="1:25" x14ac:dyDescent="0.25">
      <c r="A1232" t="s">
        <v>4724</v>
      </c>
      <c r="B1232" t="s">
        <v>4725</v>
      </c>
      <c r="C1232" s="1" t="str">
        <f t="shared" si="193"/>
        <v>21:0398</v>
      </c>
      <c r="D1232" s="1" t="str">
        <f t="shared" si="197"/>
        <v>21:0133</v>
      </c>
      <c r="E1232" t="s">
        <v>4726</v>
      </c>
      <c r="F1232" t="s">
        <v>4727</v>
      </c>
      <c r="H1232">
        <v>48.484026399999998</v>
      </c>
      <c r="I1232">
        <v>-84.181198499999994</v>
      </c>
      <c r="J1232" s="1" t="str">
        <f t="shared" si="198"/>
        <v>NGR lake sediment grab sample</v>
      </c>
      <c r="K1232" s="1" t="str">
        <f t="shared" si="199"/>
        <v>&lt;177 micron (NGR)</v>
      </c>
      <c r="L1232">
        <v>21</v>
      </c>
      <c r="M1232" t="s">
        <v>122</v>
      </c>
      <c r="N1232">
        <v>420</v>
      </c>
      <c r="O1232">
        <v>66</v>
      </c>
      <c r="P1232">
        <v>14</v>
      </c>
      <c r="Q1232">
        <v>10</v>
      </c>
      <c r="R1232">
        <v>13</v>
      </c>
      <c r="S1232">
        <v>7</v>
      </c>
      <c r="T1232">
        <v>0.1</v>
      </c>
      <c r="U1232">
        <v>270</v>
      </c>
      <c r="V1232">
        <v>1.5</v>
      </c>
      <c r="W1232">
        <v>0.5</v>
      </c>
      <c r="X1232">
        <v>1</v>
      </c>
      <c r="Y1232">
        <v>13.6</v>
      </c>
    </row>
    <row r="1233" spans="1:25" x14ac:dyDescent="0.25">
      <c r="A1233" t="s">
        <v>4728</v>
      </c>
      <c r="B1233" t="s">
        <v>4729</v>
      </c>
      <c r="C1233" s="1" t="str">
        <f t="shared" si="193"/>
        <v>21:0398</v>
      </c>
      <c r="D1233" s="1" t="str">
        <f t="shared" si="197"/>
        <v>21:0133</v>
      </c>
      <c r="E1233" t="s">
        <v>4730</v>
      </c>
      <c r="F1233" t="s">
        <v>4731</v>
      </c>
      <c r="H1233">
        <v>48.475334099999998</v>
      </c>
      <c r="I1233">
        <v>-84.278676899999994</v>
      </c>
      <c r="J1233" s="1" t="str">
        <f t="shared" si="198"/>
        <v>NGR lake sediment grab sample</v>
      </c>
      <c r="K1233" s="1" t="str">
        <f t="shared" si="199"/>
        <v>&lt;177 micron (NGR)</v>
      </c>
      <c r="L1233">
        <v>22</v>
      </c>
      <c r="M1233" t="s">
        <v>29</v>
      </c>
      <c r="N1233">
        <v>421</v>
      </c>
      <c r="O1233">
        <v>94</v>
      </c>
      <c r="P1233">
        <v>26</v>
      </c>
      <c r="Q1233">
        <v>4</v>
      </c>
      <c r="R1233">
        <v>7</v>
      </c>
      <c r="S1233">
        <v>3</v>
      </c>
      <c r="T1233">
        <v>0.1</v>
      </c>
      <c r="U1233">
        <v>40</v>
      </c>
      <c r="V1233">
        <v>0.7</v>
      </c>
      <c r="W1233">
        <v>0.5</v>
      </c>
      <c r="X1233">
        <v>3</v>
      </c>
      <c r="Y1233">
        <v>48.4</v>
      </c>
    </row>
    <row r="1234" spans="1:25" x14ac:dyDescent="0.25">
      <c r="A1234" t="s">
        <v>4732</v>
      </c>
      <c r="B1234" t="s">
        <v>4733</v>
      </c>
      <c r="C1234" s="1" t="str">
        <f t="shared" si="193"/>
        <v>21:0398</v>
      </c>
      <c r="D1234" s="1" t="str">
        <f t="shared" si="197"/>
        <v>21:0133</v>
      </c>
      <c r="E1234" t="s">
        <v>4734</v>
      </c>
      <c r="F1234" t="s">
        <v>4735</v>
      </c>
      <c r="H1234">
        <v>48.490119</v>
      </c>
      <c r="I1234">
        <v>-84.219315899999998</v>
      </c>
      <c r="J1234" s="1" t="str">
        <f t="shared" si="198"/>
        <v>NGR lake sediment grab sample</v>
      </c>
      <c r="K1234" s="1" t="str">
        <f t="shared" si="199"/>
        <v>&lt;177 micron (NGR)</v>
      </c>
      <c r="L1234">
        <v>22</v>
      </c>
      <c r="M1234" t="s">
        <v>34</v>
      </c>
      <c r="N1234">
        <v>422</v>
      </c>
      <c r="O1234">
        <v>102</v>
      </c>
      <c r="P1234">
        <v>32</v>
      </c>
      <c r="Q1234">
        <v>4</v>
      </c>
      <c r="R1234">
        <v>9</v>
      </c>
      <c r="S1234">
        <v>6</v>
      </c>
      <c r="T1234">
        <v>0.1</v>
      </c>
      <c r="U1234">
        <v>45</v>
      </c>
      <c r="V1234">
        <v>0.5</v>
      </c>
      <c r="W1234">
        <v>0.5</v>
      </c>
      <c r="X1234">
        <v>2</v>
      </c>
      <c r="Y1234">
        <v>67.400000000000006</v>
      </c>
    </row>
    <row r="1235" spans="1:25" x14ac:dyDescent="0.25">
      <c r="A1235" t="s">
        <v>4736</v>
      </c>
      <c r="B1235" t="s">
        <v>4737</v>
      </c>
      <c r="C1235" s="1" t="str">
        <f t="shared" si="193"/>
        <v>21:0398</v>
      </c>
      <c r="D1235" s="1" t="str">
        <f t="shared" si="197"/>
        <v>21:0133</v>
      </c>
      <c r="E1235" t="s">
        <v>4738</v>
      </c>
      <c r="F1235" t="s">
        <v>4739</v>
      </c>
      <c r="H1235">
        <v>48.486527600000002</v>
      </c>
      <c r="I1235">
        <v>-84.249194299999999</v>
      </c>
      <c r="J1235" s="1" t="str">
        <f t="shared" si="198"/>
        <v>NGR lake sediment grab sample</v>
      </c>
      <c r="K1235" s="1" t="str">
        <f t="shared" si="199"/>
        <v>&lt;177 micron (NGR)</v>
      </c>
      <c r="L1235">
        <v>22</v>
      </c>
      <c r="M1235" t="s">
        <v>49</v>
      </c>
      <c r="N1235">
        <v>423</v>
      </c>
      <c r="O1235">
        <v>98</v>
      </c>
      <c r="P1235">
        <v>44</v>
      </c>
      <c r="Q1235">
        <v>10</v>
      </c>
      <c r="R1235">
        <v>21</v>
      </c>
      <c r="S1235">
        <v>11</v>
      </c>
      <c r="T1235">
        <v>0.1</v>
      </c>
      <c r="U1235">
        <v>570</v>
      </c>
      <c r="V1235">
        <v>2.25</v>
      </c>
      <c r="W1235">
        <v>0.5</v>
      </c>
      <c r="X1235">
        <v>1</v>
      </c>
      <c r="Y1235">
        <v>16.399999999999999</v>
      </c>
    </row>
    <row r="1236" spans="1:25" x14ac:dyDescent="0.25">
      <c r="A1236" t="s">
        <v>4740</v>
      </c>
      <c r="B1236" t="s">
        <v>4741</v>
      </c>
      <c r="C1236" s="1" t="str">
        <f t="shared" si="193"/>
        <v>21:0398</v>
      </c>
      <c r="D1236" s="1" t="str">
        <f t="shared" si="197"/>
        <v>21:0133</v>
      </c>
      <c r="E1236" t="s">
        <v>4730</v>
      </c>
      <c r="F1236" t="s">
        <v>4742</v>
      </c>
      <c r="H1236">
        <v>48.475334099999998</v>
      </c>
      <c r="I1236">
        <v>-84.278676899999994</v>
      </c>
      <c r="J1236" s="1" t="str">
        <f t="shared" si="198"/>
        <v>NGR lake sediment grab sample</v>
      </c>
      <c r="K1236" s="1" t="str">
        <f t="shared" si="199"/>
        <v>&lt;177 micron (NGR)</v>
      </c>
      <c r="L1236">
        <v>22</v>
      </c>
      <c r="M1236" t="s">
        <v>53</v>
      </c>
      <c r="N1236">
        <v>424</v>
      </c>
      <c r="O1236">
        <v>88</v>
      </c>
      <c r="P1236">
        <v>40</v>
      </c>
      <c r="Q1236">
        <v>4</v>
      </c>
      <c r="R1236">
        <v>8</v>
      </c>
      <c r="S1236">
        <v>3</v>
      </c>
      <c r="T1236">
        <v>0.1</v>
      </c>
      <c r="U1236">
        <v>40</v>
      </c>
      <c r="V1236">
        <v>0.95</v>
      </c>
      <c r="W1236">
        <v>0.5</v>
      </c>
      <c r="X1236">
        <v>3</v>
      </c>
      <c r="Y1236">
        <v>58.2</v>
      </c>
    </row>
    <row r="1237" spans="1:25" x14ac:dyDescent="0.25">
      <c r="A1237" t="s">
        <v>4743</v>
      </c>
      <c r="B1237" t="s">
        <v>4744</v>
      </c>
      <c r="C1237" s="1" t="str">
        <f t="shared" si="193"/>
        <v>21:0398</v>
      </c>
      <c r="D1237" s="1" t="str">
        <f t="shared" si="197"/>
        <v>21:0133</v>
      </c>
      <c r="E1237" t="s">
        <v>4730</v>
      </c>
      <c r="F1237" t="s">
        <v>4745</v>
      </c>
      <c r="H1237">
        <v>48.475334099999998</v>
      </c>
      <c r="I1237">
        <v>-84.278676899999994</v>
      </c>
      <c r="J1237" s="1" t="str">
        <f t="shared" si="198"/>
        <v>NGR lake sediment grab sample</v>
      </c>
      <c r="K1237" s="1" t="str">
        <f t="shared" si="199"/>
        <v>&lt;177 micron (NGR)</v>
      </c>
      <c r="L1237">
        <v>22</v>
      </c>
      <c r="M1237" t="s">
        <v>57</v>
      </c>
      <c r="N1237">
        <v>425</v>
      </c>
      <c r="O1237">
        <v>90</v>
      </c>
      <c r="P1237">
        <v>24</v>
      </c>
      <c r="Q1237">
        <v>5</v>
      </c>
      <c r="R1237">
        <v>6</v>
      </c>
      <c r="S1237">
        <v>3</v>
      </c>
      <c r="T1237">
        <v>0.1</v>
      </c>
      <c r="U1237">
        <v>40</v>
      </c>
      <c r="V1237">
        <v>0.65</v>
      </c>
      <c r="W1237">
        <v>0.5</v>
      </c>
      <c r="X1237">
        <v>4</v>
      </c>
      <c r="Y1237">
        <v>50.2</v>
      </c>
    </row>
    <row r="1238" spans="1:25" x14ac:dyDescent="0.25">
      <c r="A1238" t="s">
        <v>4746</v>
      </c>
      <c r="B1238" t="s">
        <v>4747</v>
      </c>
      <c r="C1238" s="1" t="str">
        <f t="shared" si="193"/>
        <v>21:0398</v>
      </c>
      <c r="D1238" s="1" t="str">
        <f t="shared" si="197"/>
        <v>21:0133</v>
      </c>
      <c r="E1238" t="s">
        <v>4748</v>
      </c>
      <c r="F1238" t="s">
        <v>4749</v>
      </c>
      <c r="H1238">
        <v>48.424333900000001</v>
      </c>
      <c r="I1238">
        <v>-84.313062099999996</v>
      </c>
      <c r="J1238" s="1" t="str">
        <f t="shared" si="198"/>
        <v>NGR lake sediment grab sample</v>
      </c>
      <c r="K1238" s="1" t="str">
        <f t="shared" si="199"/>
        <v>&lt;177 micron (NGR)</v>
      </c>
      <c r="L1238">
        <v>22</v>
      </c>
      <c r="M1238" t="s">
        <v>39</v>
      </c>
      <c r="N1238">
        <v>426</v>
      </c>
      <c r="O1238">
        <v>80</v>
      </c>
      <c r="P1238">
        <v>48</v>
      </c>
      <c r="Q1238">
        <v>3</v>
      </c>
      <c r="R1238">
        <v>11</v>
      </c>
      <c r="S1238">
        <v>5</v>
      </c>
      <c r="T1238">
        <v>0.1</v>
      </c>
      <c r="U1238">
        <v>25</v>
      </c>
      <c r="V1238">
        <v>0.9</v>
      </c>
      <c r="W1238">
        <v>0.5</v>
      </c>
      <c r="X1238">
        <v>4</v>
      </c>
      <c r="Y1238">
        <v>46.4</v>
      </c>
    </row>
    <row r="1239" spans="1:25" x14ac:dyDescent="0.25">
      <c r="A1239" t="s">
        <v>4750</v>
      </c>
      <c r="B1239" t="s">
        <v>4751</v>
      </c>
      <c r="C1239" s="1" t="str">
        <f t="shared" si="193"/>
        <v>21:0398</v>
      </c>
      <c r="D1239" s="1" t="str">
        <f t="shared" si="197"/>
        <v>21:0133</v>
      </c>
      <c r="E1239" t="s">
        <v>4752</v>
      </c>
      <c r="F1239" t="s">
        <v>4753</v>
      </c>
      <c r="H1239">
        <v>48.388570199999997</v>
      </c>
      <c r="I1239">
        <v>-84.272272599999994</v>
      </c>
      <c r="J1239" s="1" t="str">
        <f t="shared" si="198"/>
        <v>NGR lake sediment grab sample</v>
      </c>
      <c r="K1239" s="1" t="str">
        <f t="shared" si="199"/>
        <v>&lt;177 micron (NGR)</v>
      </c>
      <c r="L1239">
        <v>22</v>
      </c>
      <c r="M1239" t="s">
        <v>44</v>
      </c>
      <c r="N1239">
        <v>427</v>
      </c>
      <c r="O1239">
        <v>60</v>
      </c>
      <c r="P1239">
        <v>28</v>
      </c>
      <c r="Q1239">
        <v>3</v>
      </c>
      <c r="R1239">
        <v>10</v>
      </c>
      <c r="S1239">
        <v>5</v>
      </c>
      <c r="T1239">
        <v>0.1</v>
      </c>
      <c r="U1239">
        <v>55</v>
      </c>
      <c r="V1239">
        <v>0.5</v>
      </c>
      <c r="W1239">
        <v>0.5</v>
      </c>
      <c r="X1239">
        <v>1</v>
      </c>
      <c r="Y1239">
        <v>34.4</v>
      </c>
    </row>
    <row r="1240" spans="1:25" x14ac:dyDescent="0.25">
      <c r="A1240" t="s">
        <v>4754</v>
      </c>
      <c r="B1240" t="s">
        <v>4755</v>
      </c>
      <c r="C1240" s="1" t="str">
        <f t="shared" si="193"/>
        <v>21:0398</v>
      </c>
      <c r="D1240" s="1" t="str">
        <f t="shared" si="197"/>
        <v>21:0133</v>
      </c>
      <c r="E1240" t="s">
        <v>4756</v>
      </c>
      <c r="F1240" t="s">
        <v>4757</v>
      </c>
      <c r="H1240">
        <v>48.394148100000002</v>
      </c>
      <c r="I1240">
        <v>-84.224499199999997</v>
      </c>
      <c r="J1240" s="1" t="str">
        <f t="shared" si="198"/>
        <v>NGR lake sediment grab sample</v>
      </c>
      <c r="K1240" s="1" t="str">
        <f t="shared" si="199"/>
        <v>&lt;177 micron (NGR)</v>
      </c>
      <c r="L1240">
        <v>22</v>
      </c>
      <c r="M1240" t="s">
        <v>62</v>
      </c>
      <c r="N1240">
        <v>428</v>
      </c>
      <c r="O1240">
        <v>30</v>
      </c>
      <c r="P1240">
        <v>8</v>
      </c>
      <c r="Q1240">
        <v>3</v>
      </c>
      <c r="R1240">
        <v>5</v>
      </c>
      <c r="S1240">
        <v>4</v>
      </c>
      <c r="T1240">
        <v>0.1</v>
      </c>
      <c r="U1240">
        <v>170</v>
      </c>
      <c r="V1240">
        <v>0.5</v>
      </c>
      <c r="W1240">
        <v>0.5</v>
      </c>
      <c r="X1240">
        <v>1</v>
      </c>
      <c r="Y1240">
        <v>5.4</v>
      </c>
    </row>
    <row r="1241" spans="1:25" x14ac:dyDescent="0.25">
      <c r="A1241" t="s">
        <v>4758</v>
      </c>
      <c r="B1241" t="s">
        <v>4759</v>
      </c>
      <c r="C1241" s="1" t="str">
        <f t="shared" si="193"/>
        <v>21:0398</v>
      </c>
      <c r="D1241" s="1" t="str">
        <f t="shared" si="197"/>
        <v>21:0133</v>
      </c>
      <c r="E1241" t="s">
        <v>4760</v>
      </c>
      <c r="F1241" t="s">
        <v>4761</v>
      </c>
      <c r="H1241">
        <v>48.369548299999998</v>
      </c>
      <c r="I1241">
        <v>-84.201868099999999</v>
      </c>
      <c r="J1241" s="1" t="str">
        <f t="shared" si="198"/>
        <v>NGR lake sediment grab sample</v>
      </c>
      <c r="K1241" s="1" t="str">
        <f t="shared" si="199"/>
        <v>&lt;177 micron (NGR)</v>
      </c>
      <c r="L1241">
        <v>22</v>
      </c>
      <c r="M1241" t="s">
        <v>67</v>
      </c>
      <c r="N1241">
        <v>429</v>
      </c>
      <c r="O1241">
        <v>138</v>
      </c>
      <c r="P1241">
        <v>44</v>
      </c>
      <c r="Q1241">
        <v>4</v>
      </c>
      <c r="R1241">
        <v>19</v>
      </c>
      <c r="S1241">
        <v>13</v>
      </c>
      <c r="T1241">
        <v>0.1</v>
      </c>
      <c r="U1241">
        <v>1700</v>
      </c>
      <c r="V1241">
        <v>2</v>
      </c>
      <c r="W1241">
        <v>0.5</v>
      </c>
      <c r="X1241">
        <v>2</v>
      </c>
      <c r="Y1241">
        <v>22.8</v>
      </c>
    </row>
    <row r="1242" spans="1:25" x14ac:dyDescent="0.25">
      <c r="A1242" t="s">
        <v>4762</v>
      </c>
      <c r="B1242" t="s">
        <v>4763</v>
      </c>
      <c r="C1242" s="1" t="str">
        <f t="shared" si="193"/>
        <v>21:0398</v>
      </c>
      <c r="D1242" s="1" t="str">
        <f t="shared" si="197"/>
        <v>21:0133</v>
      </c>
      <c r="E1242" t="s">
        <v>4764</v>
      </c>
      <c r="F1242" t="s">
        <v>4765</v>
      </c>
      <c r="H1242">
        <v>48.385112100000001</v>
      </c>
      <c r="I1242">
        <v>-84.165042700000001</v>
      </c>
      <c r="J1242" s="1" t="str">
        <f t="shared" si="198"/>
        <v>NGR lake sediment grab sample</v>
      </c>
      <c r="K1242" s="1" t="str">
        <f t="shared" si="199"/>
        <v>&lt;177 micron (NGR)</v>
      </c>
      <c r="L1242">
        <v>22</v>
      </c>
      <c r="M1242" t="s">
        <v>72</v>
      </c>
      <c r="N1242">
        <v>430</v>
      </c>
      <c r="O1242">
        <v>82</v>
      </c>
      <c r="P1242">
        <v>78</v>
      </c>
      <c r="Q1242">
        <v>4</v>
      </c>
      <c r="R1242">
        <v>26</v>
      </c>
      <c r="S1242">
        <v>3</v>
      </c>
      <c r="T1242">
        <v>0.1</v>
      </c>
      <c r="U1242">
        <v>80</v>
      </c>
      <c r="V1242">
        <v>0.2</v>
      </c>
      <c r="W1242">
        <v>0.5</v>
      </c>
      <c r="X1242">
        <v>6</v>
      </c>
      <c r="Y1242">
        <v>57.8</v>
      </c>
    </row>
    <row r="1243" spans="1:25" x14ac:dyDescent="0.25">
      <c r="A1243" t="s">
        <v>4766</v>
      </c>
      <c r="B1243" t="s">
        <v>4767</v>
      </c>
      <c r="C1243" s="1" t="str">
        <f t="shared" si="193"/>
        <v>21:0398</v>
      </c>
      <c r="D1243" s="1" t="str">
        <f t="shared" si="197"/>
        <v>21:0133</v>
      </c>
      <c r="E1243" t="s">
        <v>4768</v>
      </c>
      <c r="F1243" t="s">
        <v>4769</v>
      </c>
      <c r="H1243">
        <v>48.3726074</v>
      </c>
      <c r="I1243">
        <v>-84.149856</v>
      </c>
      <c r="J1243" s="1" t="str">
        <f t="shared" si="198"/>
        <v>NGR lake sediment grab sample</v>
      </c>
      <c r="K1243" s="1" t="str">
        <f t="shared" si="199"/>
        <v>&lt;177 micron (NGR)</v>
      </c>
      <c r="L1243">
        <v>22</v>
      </c>
      <c r="M1243" t="s">
        <v>77</v>
      </c>
      <c r="N1243">
        <v>431</v>
      </c>
      <c r="O1243">
        <v>122</v>
      </c>
      <c r="P1243">
        <v>42</v>
      </c>
      <c r="Q1243">
        <v>4</v>
      </c>
      <c r="R1243">
        <v>48</v>
      </c>
      <c r="S1243">
        <v>7</v>
      </c>
      <c r="T1243">
        <v>0.1</v>
      </c>
      <c r="U1243">
        <v>155</v>
      </c>
      <c r="V1243">
        <v>0.8</v>
      </c>
      <c r="W1243">
        <v>0.5</v>
      </c>
      <c r="X1243">
        <v>2</v>
      </c>
      <c r="Y1243">
        <v>64.599999999999994</v>
      </c>
    </row>
    <row r="1244" spans="1:25" x14ac:dyDescent="0.25">
      <c r="A1244" t="s">
        <v>4770</v>
      </c>
      <c r="B1244" t="s">
        <v>4771</v>
      </c>
      <c r="C1244" s="1" t="str">
        <f t="shared" si="193"/>
        <v>21:0398</v>
      </c>
      <c r="D1244" s="1" t="str">
        <f t="shared" si="197"/>
        <v>21:0133</v>
      </c>
      <c r="E1244" t="s">
        <v>4772</v>
      </c>
      <c r="F1244" t="s">
        <v>4773</v>
      </c>
      <c r="H1244">
        <v>48.390001400000003</v>
      </c>
      <c r="I1244">
        <v>-84.129646800000003</v>
      </c>
      <c r="J1244" s="1" t="str">
        <f t="shared" si="198"/>
        <v>NGR lake sediment grab sample</v>
      </c>
      <c r="K1244" s="1" t="str">
        <f t="shared" si="199"/>
        <v>&lt;177 micron (NGR)</v>
      </c>
      <c r="L1244">
        <v>22</v>
      </c>
      <c r="M1244" t="s">
        <v>82</v>
      </c>
      <c r="N1244">
        <v>432</v>
      </c>
      <c r="O1244">
        <v>60</v>
      </c>
      <c r="P1244">
        <v>22</v>
      </c>
      <c r="Q1244">
        <v>9</v>
      </c>
      <c r="R1244">
        <v>23</v>
      </c>
      <c r="S1244">
        <v>6</v>
      </c>
      <c r="T1244">
        <v>0.1</v>
      </c>
      <c r="U1244">
        <v>265</v>
      </c>
      <c r="V1244">
        <v>1.25</v>
      </c>
      <c r="W1244">
        <v>0.5</v>
      </c>
      <c r="X1244">
        <v>1</v>
      </c>
      <c r="Y1244">
        <v>10.8</v>
      </c>
    </row>
    <row r="1245" spans="1:25" x14ac:dyDescent="0.25">
      <c r="A1245" t="s">
        <v>4774</v>
      </c>
      <c r="B1245" t="s">
        <v>4775</v>
      </c>
      <c r="C1245" s="1" t="str">
        <f t="shared" si="193"/>
        <v>21:0398</v>
      </c>
      <c r="D1245" s="1" t="str">
        <f t="shared" si="197"/>
        <v>21:0133</v>
      </c>
      <c r="E1245" t="s">
        <v>4776</v>
      </c>
      <c r="F1245" t="s">
        <v>4777</v>
      </c>
      <c r="H1245">
        <v>48.348851000000003</v>
      </c>
      <c r="I1245">
        <v>-84.129895000000005</v>
      </c>
      <c r="J1245" s="1" t="str">
        <f t="shared" si="198"/>
        <v>NGR lake sediment grab sample</v>
      </c>
      <c r="K1245" s="1" t="str">
        <f t="shared" si="199"/>
        <v>&lt;177 micron (NGR)</v>
      </c>
      <c r="L1245">
        <v>22</v>
      </c>
      <c r="M1245" t="s">
        <v>87</v>
      </c>
      <c r="N1245">
        <v>433</v>
      </c>
      <c r="O1245">
        <v>56</v>
      </c>
      <c r="P1245">
        <v>16</v>
      </c>
      <c r="Q1245">
        <v>6</v>
      </c>
      <c r="R1245">
        <v>20</v>
      </c>
      <c r="S1245">
        <v>6</v>
      </c>
      <c r="T1245">
        <v>0.1</v>
      </c>
      <c r="U1245">
        <v>360</v>
      </c>
      <c r="V1245">
        <v>1.1000000000000001</v>
      </c>
      <c r="W1245">
        <v>0.5</v>
      </c>
      <c r="X1245">
        <v>1</v>
      </c>
      <c r="Y1245">
        <v>12.6</v>
      </c>
    </row>
    <row r="1246" spans="1:25" x14ac:dyDescent="0.25">
      <c r="A1246" t="s">
        <v>4778</v>
      </c>
      <c r="B1246" t="s">
        <v>4779</v>
      </c>
      <c r="C1246" s="1" t="str">
        <f t="shared" si="193"/>
        <v>21:0398</v>
      </c>
      <c r="D1246" s="1" t="str">
        <f t="shared" si="197"/>
        <v>21:0133</v>
      </c>
      <c r="E1246" t="s">
        <v>4780</v>
      </c>
      <c r="F1246" t="s">
        <v>4781</v>
      </c>
      <c r="H1246">
        <v>48.335371700000003</v>
      </c>
      <c r="I1246">
        <v>-84.120166699999999</v>
      </c>
      <c r="J1246" s="1" t="str">
        <f t="shared" si="198"/>
        <v>NGR lake sediment grab sample</v>
      </c>
      <c r="K1246" s="1" t="str">
        <f t="shared" si="199"/>
        <v>&lt;177 micron (NGR)</v>
      </c>
      <c r="L1246">
        <v>22</v>
      </c>
      <c r="M1246" t="s">
        <v>92</v>
      </c>
      <c r="N1246">
        <v>434</v>
      </c>
      <c r="O1246">
        <v>66</v>
      </c>
      <c r="P1246">
        <v>36</v>
      </c>
      <c r="Q1246">
        <v>3</v>
      </c>
      <c r="R1246">
        <v>14</v>
      </c>
      <c r="S1246">
        <v>2</v>
      </c>
      <c r="T1246">
        <v>0.1</v>
      </c>
      <c r="U1246">
        <v>20</v>
      </c>
      <c r="V1246">
        <v>0.1</v>
      </c>
      <c r="W1246">
        <v>0.5</v>
      </c>
      <c r="X1246">
        <v>3</v>
      </c>
      <c r="Y1246">
        <v>62.8</v>
      </c>
    </row>
    <row r="1247" spans="1:25" x14ac:dyDescent="0.25">
      <c r="A1247" t="s">
        <v>4782</v>
      </c>
      <c r="B1247" t="s">
        <v>4783</v>
      </c>
      <c r="C1247" s="1" t="str">
        <f t="shared" si="193"/>
        <v>21:0398</v>
      </c>
      <c r="D1247" s="1" t="str">
        <f>HYPERLINK("http://geochem.nrcan.gc.ca/cdogs/content/svy/svy_e.htm", "")</f>
        <v/>
      </c>
      <c r="G1247" s="1" t="str">
        <f>HYPERLINK("http://geochem.nrcan.gc.ca/cdogs/content/cr_/cr_00034_e.htm", "34")</f>
        <v>34</v>
      </c>
      <c r="J1247" t="s">
        <v>100</v>
      </c>
      <c r="K1247" t="s">
        <v>101</v>
      </c>
      <c r="L1247">
        <v>22</v>
      </c>
      <c r="M1247" t="s">
        <v>102</v>
      </c>
      <c r="N1247">
        <v>435</v>
      </c>
      <c r="O1247">
        <v>104</v>
      </c>
      <c r="P1247">
        <v>48</v>
      </c>
      <c r="Q1247">
        <v>18</v>
      </c>
      <c r="R1247">
        <v>18</v>
      </c>
      <c r="S1247">
        <v>11</v>
      </c>
      <c r="T1247">
        <v>0.1</v>
      </c>
      <c r="U1247">
        <v>765</v>
      </c>
      <c r="V1247">
        <v>2.7</v>
      </c>
      <c r="W1247">
        <v>17</v>
      </c>
      <c r="X1247">
        <v>6</v>
      </c>
      <c r="Y1247">
        <v>18.8</v>
      </c>
    </row>
    <row r="1248" spans="1:25" x14ac:dyDescent="0.25">
      <c r="A1248" t="s">
        <v>4784</v>
      </c>
      <c r="B1248" t="s">
        <v>4785</v>
      </c>
      <c r="C1248" s="1" t="str">
        <f t="shared" si="193"/>
        <v>21:0398</v>
      </c>
      <c r="D1248" s="1" t="str">
        <f t="shared" ref="D1248:D1262" si="200">HYPERLINK("http://geochem.nrcan.gc.ca/cdogs/content/svy/svy210133_e.htm", "21:0133")</f>
        <v>21:0133</v>
      </c>
      <c r="E1248" t="s">
        <v>4786</v>
      </c>
      <c r="F1248" t="s">
        <v>4787</v>
      </c>
      <c r="H1248">
        <v>48.290259800000001</v>
      </c>
      <c r="I1248">
        <v>-84.122490499999998</v>
      </c>
      <c r="J1248" s="1" t="str">
        <f t="shared" ref="J1248:J1262" si="201">HYPERLINK("http://geochem.nrcan.gc.ca/cdogs/content/kwd/kwd020027_e.htm", "NGR lake sediment grab sample")</f>
        <v>NGR lake sediment grab sample</v>
      </c>
      <c r="K1248" s="1" t="str">
        <f t="shared" ref="K1248:K1262" si="202">HYPERLINK("http://geochem.nrcan.gc.ca/cdogs/content/kwd/kwd080006_e.htm", "&lt;177 micron (NGR)")</f>
        <v>&lt;177 micron (NGR)</v>
      </c>
      <c r="L1248">
        <v>22</v>
      </c>
      <c r="M1248" t="s">
        <v>97</v>
      </c>
      <c r="N1248">
        <v>436</v>
      </c>
      <c r="O1248">
        <v>74</v>
      </c>
      <c r="P1248">
        <v>26</v>
      </c>
      <c r="Q1248">
        <v>3</v>
      </c>
      <c r="R1248">
        <v>15</v>
      </c>
      <c r="S1248">
        <v>8</v>
      </c>
      <c r="T1248">
        <v>0.1</v>
      </c>
      <c r="U1248">
        <v>320</v>
      </c>
      <c r="V1248">
        <v>1.3</v>
      </c>
      <c r="W1248">
        <v>0.5</v>
      </c>
      <c r="X1248">
        <v>1</v>
      </c>
      <c r="Y1248">
        <v>16.399999999999999</v>
      </c>
    </row>
    <row r="1249" spans="1:25" x14ac:dyDescent="0.25">
      <c r="A1249" t="s">
        <v>4788</v>
      </c>
      <c r="B1249" t="s">
        <v>4789</v>
      </c>
      <c r="C1249" s="1" t="str">
        <f t="shared" si="193"/>
        <v>21:0398</v>
      </c>
      <c r="D1249" s="1" t="str">
        <f t="shared" si="200"/>
        <v>21:0133</v>
      </c>
      <c r="E1249" t="s">
        <v>4790</v>
      </c>
      <c r="F1249" t="s">
        <v>4791</v>
      </c>
      <c r="H1249">
        <v>48.258115199999999</v>
      </c>
      <c r="I1249">
        <v>-84.114096099999998</v>
      </c>
      <c r="J1249" s="1" t="str">
        <f t="shared" si="201"/>
        <v>NGR lake sediment grab sample</v>
      </c>
      <c r="K1249" s="1" t="str">
        <f t="shared" si="202"/>
        <v>&lt;177 micron (NGR)</v>
      </c>
      <c r="L1249">
        <v>22</v>
      </c>
      <c r="M1249" t="s">
        <v>107</v>
      </c>
      <c r="N1249">
        <v>437</v>
      </c>
      <c r="O1249">
        <v>84</v>
      </c>
      <c r="P1249">
        <v>32</v>
      </c>
      <c r="Q1249">
        <v>2</v>
      </c>
      <c r="R1249">
        <v>15</v>
      </c>
      <c r="S1249">
        <v>6</v>
      </c>
      <c r="T1249">
        <v>0.1</v>
      </c>
      <c r="U1249">
        <v>145</v>
      </c>
      <c r="V1249">
        <v>0.6</v>
      </c>
      <c r="W1249">
        <v>0.5</v>
      </c>
      <c r="X1249">
        <v>1</v>
      </c>
      <c r="Y1249">
        <v>47.6</v>
      </c>
    </row>
    <row r="1250" spans="1:25" x14ac:dyDescent="0.25">
      <c r="A1250" t="s">
        <v>4792</v>
      </c>
      <c r="B1250" t="s">
        <v>4793</v>
      </c>
      <c r="C1250" s="1" t="str">
        <f t="shared" si="193"/>
        <v>21:0398</v>
      </c>
      <c r="D1250" s="1" t="str">
        <f t="shared" si="200"/>
        <v>21:0133</v>
      </c>
      <c r="E1250" t="s">
        <v>4794</v>
      </c>
      <c r="F1250" t="s">
        <v>4795</v>
      </c>
      <c r="H1250">
        <v>48.223301800000002</v>
      </c>
      <c r="I1250">
        <v>-84.077800100000005</v>
      </c>
      <c r="J1250" s="1" t="str">
        <f t="shared" si="201"/>
        <v>NGR lake sediment grab sample</v>
      </c>
      <c r="K1250" s="1" t="str">
        <f t="shared" si="202"/>
        <v>&lt;177 micron (NGR)</v>
      </c>
      <c r="L1250">
        <v>22</v>
      </c>
      <c r="M1250" t="s">
        <v>112</v>
      </c>
      <c r="N1250">
        <v>438</v>
      </c>
      <c r="O1250">
        <v>88</v>
      </c>
      <c r="P1250">
        <v>38</v>
      </c>
      <c r="Q1250">
        <v>5</v>
      </c>
      <c r="R1250">
        <v>15</v>
      </c>
      <c r="S1250">
        <v>10</v>
      </c>
      <c r="T1250">
        <v>0.1</v>
      </c>
      <c r="U1250">
        <v>420</v>
      </c>
      <c r="V1250">
        <v>1.7</v>
      </c>
      <c r="W1250">
        <v>0.5</v>
      </c>
      <c r="X1250">
        <v>1</v>
      </c>
      <c r="Y1250">
        <v>33.4</v>
      </c>
    </row>
    <row r="1251" spans="1:25" x14ac:dyDescent="0.25">
      <c r="A1251" t="s">
        <v>4796</v>
      </c>
      <c r="B1251" t="s">
        <v>4797</v>
      </c>
      <c r="C1251" s="1" t="str">
        <f t="shared" si="193"/>
        <v>21:0398</v>
      </c>
      <c r="D1251" s="1" t="str">
        <f t="shared" si="200"/>
        <v>21:0133</v>
      </c>
      <c r="E1251" t="s">
        <v>4798</v>
      </c>
      <c r="F1251" t="s">
        <v>4799</v>
      </c>
      <c r="H1251">
        <v>48.213915499999999</v>
      </c>
      <c r="I1251">
        <v>-84.116205699999995</v>
      </c>
      <c r="J1251" s="1" t="str">
        <f t="shared" si="201"/>
        <v>NGR lake sediment grab sample</v>
      </c>
      <c r="K1251" s="1" t="str">
        <f t="shared" si="202"/>
        <v>&lt;177 micron (NGR)</v>
      </c>
      <c r="L1251">
        <v>22</v>
      </c>
      <c r="M1251" t="s">
        <v>117</v>
      </c>
      <c r="N1251">
        <v>439</v>
      </c>
      <c r="O1251">
        <v>136</v>
      </c>
      <c r="P1251">
        <v>40</v>
      </c>
      <c r="Q1251">
        <v>1</v>
      </c>
      <c r="R1251">
        <v>12</v>
      </c>
      <c r="S1251">
        <v>15</v>
      </c>
      <c r="T1251">
        <v>0.1</v>
      </c>
      <c r="U1251">
        <v>90</v>
      </c>
      <c r="V1251">
        <v>3.25</v>
      </c>
      <c r="W1251">
        <v>0.5</v>
      </c>
      <c r="X1251">
        <v>1</v>
      </c>
      <c r="Y1251">
        <v>40</v>
      </c>
    </row>
    <row r="1252" spans="1:25" x14ac:dyDescent="0.25">
      <c r="A1252" t="s">
        <v>4800</v>
      </c>
      <c r="B1252" t="s">
        <v>4801</v>
      </c>
      <c r="C1252" s="1" t="str">
        <f t="shared" si="193"/>
        <v>21:0398</v>
      </c>
      <c r="D1252" s="1" t="str">
        <f t="shared" si="200"/>
        <v>21:0133</v>
      </c>
      <c r="E1252" t="s">
        <v>4802</v>
      </c>
      <c r="F1252" t="s">
        <v>4803</v>
      </c>
      <c r="H1252">
        <v>48.191915299999998</v>
      </c>
      <c r="I1252">
        <v>-84.067528999999993</v>
      </c>
      <c r="J1252" s="1" t="str">
        <f t="shared" si="201"/>
        <v>NGR lake sediment grab sample</v>
      </c>
      <c r="K1252" s="1" t="str">
        <f t="shared" si="202"/>
        <v>&lt;177 micron (NGR)</v>
      </c>
      <c r="L1252">
        <v>22</v>
      </c>
      <c r="M1252" t="s">
        <v>122</v>
      </c>
      <c r="N1252">
        <v>440</v>
      </c>
      <c r="O1252">
        <v>76</v>
      </c>
      <c r="P1252">
        <v>92</v>
      </c>
      <c r="Q1252">
        <v>1</v>
      </c>
      <c r="R1252">
        <v>17</v>
      </c>
      <c r="S1252">
        <v>7</v>
      </c>
      <c r="T1252">
        <v>0.1</v>
      </c>
      <c r="U1252">
        <v>95</v>
      </c>
      <c r="V1252">
        <v>0.65</v>
      </c>
      <c r="W1252">
        <v>0.5</v>
      </c>
      <c r="X1252">
        <v>2</v>
      </c>
      <c r="Y1252">
        <v>58</v>
      </c>
    </row>
    <row r="1253" spans="1:25" x14ac:dyDescent="0.25">
      <c r="A1253" t="s">
        <v>4804</v>
      </c>
      <c r="B1253" t="s">
        <v>4805</v>
      </c>
      <c r="C1253" s="1" t="str">
        <f t="shared" si="193"/>
        <v>21:0398</v>
      </c>
      <c r="D1253" s="1" t="str">
        <f t="shared" si="200"/>
        <v>21:0133</v>
      </c>
      <c r="E1253" t="s">
        <v>4806</v>
      </c>
      <c r="F1253" t="s">
        <v>4807</v>
      </c>
      <c r="H1253">
        <v>48.150476699999999</v>
      </c>
      <c r="I1253">
        <v>-84.085839899999996</v>
      </c>
      <c r="J1253" s="1" t="str">
        <f t="shared" si="201"/>
        <v>NGR lake sediment grab sample</v>
      </c>
      <c r="K1253" s="1" t="str">
        <f t="shared" si="202"/>
        <v>&lt;177 micron (NGR)</v>
      </c>
      <c r="L1253">
        <v>23</v>
      </c>
      <c r="M1253" t="s">
        <v>29</v>
      </c>
      <c r="N1253">
        <v>441</v>
      </c>
      <c r="O1253">
        <v>86</v>
      </c>
      <c r="P1253">
        <v>76</v>
      </c>
      <c r="Q1253">
        <v>3</v>
      </c>
      <c r="R1253">
        <v>28</v>
      </c>
      <c r="S1253">
        <v>12</v>
      </c>
      <c r="T1253">
        <v>0.1</v>
      </c>
      <c r="U1253">
        <v>80</v>
      </c>
      <c r="V1253">
        <v>0.25</v>
      </c>
      <c r="W1253">
        <v>0.5</v>
      </c>
      <c r="X1253">
        <v>1</v>
      </c>
      <c r="Y1253">
        <v>52.6</v>
      </c>
    </row>
    <row r="1254" spans="1:25" x14ac:dyDescent="0.25">
      <c r="A1254" t="s">
        <v>4808</v>
      </c>
      <c r="B1254" t="s">
        <v>4809</v>
      </c>
      <c r="C1254" s="1" t="str">
        <f t="shared" si="193"/>
        <v>21:0398</v>
      </c>
      <c r="D1254" s="1" t="str">
        <f t="shared" si="200"/>
        <v>21:0133</v>
      </c>
      <c r="E1254" t="s">
        <v>4810</v>
      </c>
      <c r="F1254" t="s">
        <v>4811</v>
      </c>
      <c r="H1254">
        <v>48.1841358</v>
      </c>
      <c r="I1254">
        <v>-84.134710200000001</v>
      </c>
      <c r="J1254" s="1" t="str">
        <f t="shared" si="201"/>
        <v>NGR lake sediment grab sample</v>
      </c>
      <c r="K1254" s="1" t="str">
        <f t="shared" si="202"/>
        <v>&lt;177 micron (NGR)</v>
      </c>
      <c r="L1254">
        <v>23</v>
      </c>
      <c r="M1254" t="s">
        <v>34</v>
      </c>
      <c r="N1254">
        <v>442</v>
      </c>
      <c r="O1254">
        <v>88</v>
      </c>
      <c r="P1254">
        <v>26</v>
      </c>
      <c r="Q1254">
        <v>1</v>
      </c>
      <c r="R1254">
        <v>14</v>
      </c>
      <c r="S1254">
        <v>9</v>
      </c>
      <c r="T1254">
        <v>0.1</v>
      </c>
      <c r="U1254">
        <v>210</v>
      </c>
      <c r="V1254">
        <v>1.05</v>
      </c>
      <c r="W1254">
        <v>0.5</v>
      </c>
      <c r="X1254">
        <v>1</v>
      </c>
      <c r="Y1254">
        <v>31.6</v>
      </c>
    </row>
    <row r="1255" spans="1:25" x14ac:dyDescent="0.25">
      <c r="A1255" t="s">
        <v>4812</v>
      </c>
      <c r="B1255" t="s">
        <v>4813</v>
      </c>
      <c r="C1255" s="1" t="str">
        <f t="shared" si="193"/>
        <v>21:0398</v>
      </c>
      <c r="D1255" s="1" t="str">
        <f t="shared" si="200"/>
        <v>21:0133</v>
      </c>
      <c r="E1255" t="s">
        <v>4814</v>
      </c>
      <c r="F1255" t="s">
        <v>4815</v>
      </c>
      <c r="H1255">
        <v>48.168120500000001</v>
      </c>
      <c r="I1255">
        <v>-84.116072500000001</v>
      </c>
      <c r="J1255" s="1" t="str">
        <f t="shared" si="201"/>
        <v>NGR lake sediment grab sample</v>
      </c>
      <c r="K1255" s="1" t="str">
        <f t="shared" si="202"/>
        <v>&lt;177 micron (NGR)</v>
      </c>
      <c r="L1255">
        <v>23</v>
      </c>
      <c r="M1255" t="s">
        <v>39</v>
      </c>
      <c r="N1255">
        <v>443</v>
      </c>
      <c r="O1255">
        <v>106</v>
      </c>
      <c r="P1255">
        <v>102</v>
      </c>
      <c r="Q1255">
        <v>3</v>
      </c>
      <c r="R1255">
        <v>28</v>
      </c>
      <c r="S1255">
        <v>10</v>
      </c>
      <c r="T1255">
        <v>0.1</v>
      </c>
      <c r="U1255">
        <v>70</v>
      </c>
      <c r="V1255">
        <v>0.4</v>
      </c>
      <c r="W1255">
        <v>0.5</v>
      </c>
      <c r="X1255">
        <v>3</v>
      </c>
      <c r="Y1255">
        <v>67.599999999999994</v>
      </c>
    </row>
    <row r="1256" spans="1:25" x14ac:dyDescent="0.25">
      <c r="A1256" t="s">
        <v>4816</v>
      </c>
      <c r="B1256" t="s">
        <v>4817</v>
      </c>
      <c r="C1256" s="1" t="str">
        <f t="shared" si="193"/>
        <v>21:0398</v>
      </c>
      <c r="D1256" s="1" t="str">
        <f t="shared" si="200"/>
        <v>21:0133</v>
      </c>
      <c r="E1256" t="s">
        <v>4818</v>
      </c>
      <c r="F1256" t="s">
        <v>4819</v>
      </c>
      <c r="H1256">
        <v>48.151424300000002</v>
      </c>
      <c r="I1256">
        <v>-84.095185299999997</v>
      </c>
      <c r="J1256" s="1" t="str">
        <f t="shared" si="201"/>
        <v>NGR lake sediment grab sample</v>
      </c>
      <c r="K1256" s="1" t="str">
        <f t="shared" si="202"/>
        <v>&lt;177 micron (NGR)</v>
      </c>
      <c r="L1256">
        <v>23</v>
      </c>
      <c r="M1256" t="s">
        <v>49</v>
      </c>
      <c r="N1256">
        <v>444</v>
      </c>
      <c r="O1256">
        <v>98</v>
      </c>
      <c r="P1256">
        <v>96</v>
      </c>
      <c r="Q1256">
        <v>3</v>
      </c>
      <c r="R1256">
        <v>18</v>
      </c>
      <c r="S1256">
        <v>8</v>
      </c>
      <c r="T1256">
        <v>0.1</v>
      </c>
      <c r="U1256">
        <v>250</v>
      </c>
      <c r="V1256">
        <v>1.35</v>
      </c>
      <c r="W1256">
        <v>0.5</v>
      </c>
      <c r="X1256">
        <v>2</v>
      </c>
      <c r="Y1256">
        <v>65</v>
      </c>
    </row>
    <row r="1257" spans="1:25" x14ac:dyDescent="0.25">
      <c r="A1257" t="s">
        <v>4820</v>
      </c>
      <c r="B1257" t="s">
        <v>4821</v>
      </c>
      <c r="C1257" s="1" t="str">
        <f t="shared" si="193"/>
        <v>21:0398</v>
      </c>
      <c r="D1257" s="1" t="str">
        <f t="shared" si="200"/>
        <v>21:0133</v>
      </c>
      <c r="E1257" t="s">
        <v>4806</v>
      </c>
      <c r="F1257" t="s">
        <v>4822</v>
      </c>
      <c r="H1257">
        <v>48.150476699999999</v>
      </c>
      <c r="I1257">
        <v>-84.085839899999996</v>
      </c>
      <c r="J1257" s="1" t="str">
        <f t="shared" si="201"/>
        <v>NGR lake sediment grab sample</v>
      </c>
      <c r="K1257" s="1" t="str">
        <f t="shared" si="202"/>
        <v>&lt;177 micron (NGR)</v>
      </c>
      <c r="L1257">
        <v>23</v>
      </c>
      <c r="M1257" t="s">
        <v>53</v>
      </c>
      <c r="N1257">
        <v>445</v>
      </c>
      <c r="O1257">
        <v>78</v>
      </c>
      <c r="P1257">
        <v>72</v>
      </c>
      <c r="Q1257">
        <v>4</v>
      </c>
      <c r="R1257">
        <v>28</v>
      </c>
      <c r="S1257">
        <v>12</v>
      </c>
      <c r="T1257">
        <v>0.1</v>
      </c>
      <c r="U1257">
        <v>75</v>
      </c>
      <c r="V1257">
        <v>0.3</v>
      </c>
      <c r="W1257">
        <v>0.5</v>
      </c>
      <c r="X1257">
        <v>2</v>
      </c>
      <c r="Y1257">
        <v>52</v>
      </c>
    </row>
    <row r="1258" spans="1:25" x14ac:dyDescent="0.25">
      <c r="A1258" t="s">
        <v>4823</v>
      </c>
      <c r="B1258" t="s">
        <v>4824</v>
      </c>
      <c r="C1258" s="1" t="str">
        <f t="shared" si="193"/>
        <v>21:0398</v>
      </c>
      <c r="D1258" s="1" t="str">
        <f t="shared" si="200"/>
        <v>21:0133</v>
      </c>
      <c r="E1258" t="s">
        <v>4806</v>
      </c>
      <c r="F1258" t="s">
        <v>4825</v>
      </c>
      <c r="H1258">
        <v>48.150476699999999</v>
      </c>
      <c r="I1258">
        <v>-84.085839899999996</v>
      </c>
      <c r="J1258" s="1" t="str">
        <f t="shared" si="201"/>
        <v>NGR lake sediment grab sample</v>
      </c>
      <c r="K1258" s="1" t="str">
        <f t="shared" si="202"/>
        <v>&lt;177 micron (NGR)</v>
      </c>
      <c r="L1258">
        <v>23</v>
      </c>
      <c r="M1258" t="s">
        <v>57</v>
      </c>
      <c r="N1258">
        <v>446</v>
      </c>
      <c r="O1258">
        <v>84</v>
      </c>
      <c r="P1258">
        <v>72</v>
      </c>
      <c r="Q1258">
        <v>3</v>
      </c>
      <c r="R1258">
        <v>30</v>
      </c>
      <c r="S1258">
        <v>11</v>
      </c>
      <c r="T1258">
        <v>0.1</v>
      </c>
      <c r="U1258">
        <v>80</v>
      </c>
      <c r="V1258">
        <v>0.3</v>
      </c>
      <c r="W1258">
        <v>0.5</v>
      </c>
      <c r="X1258">
        <v>1</v>
      </c>
      <c r="Y1258">
        <v>50</v>
      </c>
    </row>
    <row r="1259" spans="1:25" x14ac:dyDescent="0.25">
      <c r="A1259" t="s">
        <v>4826</v>
      </c>
      <c r="B1259" t="s">
        <v>4827</v>
      </c>
      <c r="C1259" s="1" t="str">
        <f t="shared" si="193"/>
        <v>21:0398</v>
      </c>
      <c r="D1259" s="1" t="str">
        <f t="shared" si="200"/>
        <v>21:0133</v>
      </c>
      <c r="E1259" t="s">
        <v>4828</v>
      </c>
      <c r="F1259" t="s">
        <v>4829</v>
      </c>
      <c r="H1259">
        <v>48.117511499999999</v>
      </c>
      <c r="I1259">
        <v>-84.120614799999998</v>
      </c>
      <c r="J1259" s="1" t="str">
        <f t="shared" si="201"/>
        <v>NGR lake sediment grab sample</v>
      </c>
      <c r="K1259" s="1" t="str">
        <f t="shared" si="202"/>
        <v>&lt;177 micron (NGR)</v>
      </c>
      <c r="L1259">
        <v>23</v>
      </c>
      <c r="M1259" t="s">
        <v>44</v>
      </c>
      <c r="N1259">
        <v>447</v>
      </c>
      <c r="O1259">
        <v>172</v>
      </c>
      <c r="P1259">
        <v>84</v>
      </c>
      <c r="Q1259">
        <v>2</v>
      </c>
      <c r="R1259">
        <v>47</v>
      </c>
      <c r="S1259">
        <v>22</v>
      </c>
      <c r="T1259">
        <v>0.1</v>
      </c>
      <c r="U1259">
        <v>205</v>
      </c>
      <c r="V1259">
        <v>2</v>
      </c>
      <c r="W1259">
        <v>0.5</v>
      </c>
      <c r="X1259">
        <v>1</v>
      </c>
      <c r="Y1259">
        <v>57.2</v>
      </c>
    </row>
    <row r="1260" spans="1:25" x14ac:dyDescent="0.25">
      <c r="A1260" t="s">
        <v>4830</v>
      </c>
      <c r="B1260" t="s">
        <v>4831</v>
      </c>
      <c r="C1260" s="1" t="str">
        <f t="shared" si="193"/>
        <v>21:0398</v>
      </c>
      <c r="D1260" s="1" t="str">
        <f t="shared" si="200"/>
        <v>21:0133</v>
      </c>
      <c r="E1260" t="s">
        <v>4832</v>
      </c>
      <c r="F1260" t="s">
        <v>4833</v>
      </c>
      <c r="H1260">
        <v>48.104495300000004</v>
      </c>
      <c r="I1260">
        <v>-84.134454199999993</v>
      </c>
      <c r="J1260" s="1" t="str">
        <f t="shared" si="201"/>
        <v>NGR lake sediment grab sample</v>
      </c>
      <c r="K1260" s="1" t="str">
        <f t="shared" si="202"/>
        <v>&lt;177 micron (NGR)</v>
      </c>
      <c r="L1260">
        <v>23</v>
      </c>
      <c r="M1260" t="s">
        <v>62</v>
      </c>
      <c r="N1260">
        <v>448</v>
      </c>
      <c r="O1260">
        <v>98</v>
      </c>
      <c r="P1260">
        <v>108</v>
      </c>
      <c r="Q1260">
        <v>1</v>
      </c>
      <c r="R1260">
        <v>18</v>
      </c>
      <c r="S1260">
        <v>11</v>
      </c>
      <c r="T1260">
        <v>0.1</v>
      </c>
      <c r="U1260">
        <v>490</v>
      </c>
      <c r="V1260">
        <v>0.95</v>
      </c>
      <c r="W1260">
        <v>0.5</v>
      </c>
      <c r="X1260">
        <v>1</v>
      </c>
      <c r="Y1260">
        <v>49.6</v>
      </c>
    </row>
    <row r="1261" spans="1:25" x14ac:dyDescent="0.25">
      <c r="A1261" t="s">
        <v>4834</v>
      </c>
      <c r="B1261" t="s">
        <v>4835</v>
      </c>
      <c r="C1261" s="1" t="str">
        <f t="shared" ref="C1261:C1324" si="203">HYPERLINK("http://geochem.nrcan.gc.ca/cdogs/content/bdl/bdl210398_e.htm", "21:0398")</f>
        <v>21:0398</v>
      </c>
      <c r="D1261" s="1" t="str">
        <f t="shared" si="200"/>
        <v>21:0133</v>
      </c>
      <c r="E1261" t="s">
        <v>4836</v>
      </c>
      <c r="F1261" t="s">
        <v>4837</v>
      </c>
      <c r="H1261">
        <v>48.133078900000001</v>
      </c>
      <c r="I1261">
        <v>-84.158200399999998</v>
      </c>
      <c r="J1261" s="1" t="str">
        <f t="shared" si="201"/>
        <v>NGR lake sediment grab sample</v>
      </c>
      <c r="K1261" s="1" t="str">
        <f t="shared" si="202"/>
        <v>&lt;177 micron (NGR)</v>
      </c>
      <c r="L1261">
        <v>23</v>
      </c>
      <c r="M1261" t="s">
        <v>67</v>
      </c>
      <c r="N1261">
        <v>449</v>
      </c>
      <c r="O1261">
        <v>104</v>
      </c>
      <c r="P1261">
        <v>68</v>
      </c>
      <c r="Q1261">
        <v>1</v>
      </c>
      <c r="R1261">
        <v>39</v>
      </c>
      <c r="S1261">
        <v>7</v>
      </c>
      <c r="T1261">
        <v>0.1</v>
      </c>
      <c r="U1261">
        <v>105</v>
      </c>
      <c r="V1261">
        <v>0.75</v>
      </c>
      <c r="W1261">
        <v>0.5</v>
      </c>
      <c r="X1261">
        <v>1</v>
      </c>
      <c r="Y1261">
        <v>67.2</v>
      </c>
    </row>
    <row r="1262" spans="1:25" x14ac:dyDescent="0.25">
      <c r="A1262" t="s">
        <v>4838</v>
      </c>
      <c r="B1262" t="s">
        <v>4839</v>
      </c>
      <c r="C1262" s="1" t="str">
        <f t="shared" si="203"/>
        <v>21:0398</v>
      </c>
      <c r="D1262" s="1" t="str">
        <f t="shared" si="200"/>
        <v>21:0133</v>
      </c>
      <c r="E1262" t="s">
        <v>4840</v>
      </c>
      <c r="F1262" t="s">
        <v>4841</v>
      </c>
      <c r="H1262">
        <v>48.149143700000003</v>
      </c>
      <c r="I1262">
        <v>-84.171444399999999</v>
      </c>
      <c r="J1262" s="1" t="str">
        <f t="shared" si="201"/>
        <v>NGR lake sediment grab sample</v>
      </c>
      <c r="K1262" s="1" t="str">
        <f t="shared" si="202"/>
        <v>&lt;177 micron (NGR)</v>
      </c>
      <c r="L1262">
        <v>23</v>
      </c>
      <c r="M1262" t="s">
        <v>72</v>
      </c>
      <c r="N1262">
        <v>450</v>
      </c>
      <c r="O1262">
        <v>86</v>
      </c>
      <c r="P1262">
        <v>52</v>
      </c>
      <c r="Q1262">
        <v>1</v>
      </c>
      <c r="R1262">
        <v>29</v>
      </c>
      <c r="S1262">
        <v>5</v>
      </c>
      <c r="T1262">
        <v>0.1</v>
      </c>
      <c r="U1262">
        <v>90</v>
      </c>
      <c r="V1262">
        <v>0.4</v>
      </c>
      <c r="W1262">
        <v>0.5</v>
      </c>
      <c r="X1262">
        <v>1</v>
      </c>
      <c r="Y1262">
        <v>71</v>
      </c>
    </row>
    <row r="1263" spans="1:25" x14ac:dyDescent="0.25">
      <c r="A1263" t="s">
        <v>4842</v>
      </c>
      <c r="B1263" t="s">
        <v>4843</v>
      </c>
      <c r="C1263" s="1" t="str">
        <f t="shared" si="203"/>
        <v>21:0398</v>
      </c>
      <c r="D1263" s="1" t="str">
        <f>HYPERLINK("http://geochem.nrcan.gc.ca/cdogs/content/svy/svy_e.htm", "")</f>
        <v/>
      </c>
      <c r="G1263" s="1" t="str">
        <f>HYPERLINK("http://geochem.nrcan.gc.ca/cdogs/content/cr_/cr_00033_e.htm", "33")</f>
        <v>33</v>
      </c>
      <c r="J1263" t="s">
        <v>100</v>
      </c>
      <c r="K1263" t="s">
        <v>101</v>
      </c>
      <c r="L1263">
        <v>23</v>
      </c>
      <c r="M1263" t="s">
        <v>102</v>
      </c>
      <c r="N1263">
        <v>451</v>
      </c>
      <c r="O1263">
        <v>156</v>
      </c>
      <c r="P1263">
        <v>18</v>
      </c>
      <c r="Q1263">
        <v>24</v>
      </c>
      <c r="R1263">
        <v>12</v>
      </c>
      <c r="S1263">
        <v>10</v>
      </c>
      <c r="T1263">
        <v>0.1</v>
      </c>
      <c r="U1263">
        <v>2700</v>
      </c>
      <c r="V1263">
        <v>3.45</v>
      </c>
      <c r="W1263">
        <v>2</v>
      </c>
      <c r="X1263">
        <v>1</v>
      </c>
      <c r="Y1263">
        <v>14</v>
      </c>
    </row>
    <row r="1264" spans="1:25" x14ac:dyDescent="0.25">
      <c r="A1264" t="s">
        <v>4844</v>
      </c>
      <c r="B1264" t="s">
        <v>4845</v>
      </c>
      <c r="C1264" s="1" t="str">
        <f t="shared" si="203"/>
        <v>21:0398</v>
      </c>
      <c r="D1264" s="1" t="str">
        <f t="shared" ref="D1264:D1283" si="204">HYPERLINK("http://geochem.nrcan.gc.ca/cdogs/content/svy/svy210133_e.htm", "21:0133")</f>
        <v>21:0133</v>
      </c>
      <c r="E1264" t="s">
        <v>4846</v>
      </c>
      <c r="F1264" t="s">
        <v>4847</v>
      </c>
      <c r="H1264">
        <v>48.162486199999996</v>
      </c>
      <c r="I1264">
        <v>-84.212591399999994</v>
      </c>
      <c r="J1264" s="1" t="str">
        <f t="shared" ref="J1264:J1283" si="205">HYPERLINK("http://geochem.nrcan.gc.ca/cdogs/content/kwd/kwd020027_e.htm", "NGR lake sediment grab sample")</f>
        <v>NGR lake sediment grab sample</v>
      </c>
      <c r="K1264" s="1" t="str">
        <f t="shared" ref="K1264:K1283" si="206">HYPERLINK("http://geochem.nrcan.gc.ca/cdogs/content/kwd/kwd080006_e.htm", "&lt;177 micron (NGR)")</f>
        <v>&lt;177 micron (NGR)</v>
      </c>
      <c r="L1264">
        <v>23</v>
      </c>
      <c r="M1264" t="s">
        <v>77</v>
      </c>
      <c r="N1264">
        <v>452</v>
      </c>
      <c r="O1264">
        <v>80</v>
      </c>
      <c r="P1264">
        <v>32</v>
      </c>
      <c r="Q1264">
        <v>2</v>
      </c>
      <c r="R1264">
        <v>16</v>
      </c>
      <c r="S1264">
        <v>2</v>
      </c>
      <c r="T1264">
        <v>0.1</v>
      </c>
      <c r="U1264">
        <v>35</v>
      </c>
      <c r="V1264">
        <v>0.1</v>
      </c>
      <c r="W1264">
        <v>0.5</v>
      </c>
      <c r="X1264">
        <v>1</v>
      </c>
      <c r="Y1264">
        <v>59.8</v>
      </c>
    </row>
    <row r="1265" spans="1:25" x14ac:dyDescent="0.25">
      <c r="A1265" t="s">
        <v>4848</v>
      </c>
      <c r="B1265" t="s">
        <v>4849</v>
      </c>
      <c r="C1265" s="1" t="str">
        <f t="shared" si="203"/>
        <v>21:0398</v>
      </c>
      <c r="D1265" s="1" t="str">
        <f t="shared" si="204"/>
        <v>21:0133</v>
      </c>
      <c r="E1265" t="s">
        <v>4850</v>
      </c>
      <c r="F1265" t="s">
        <v>4851</v>
      </c>
      <c r="H1265">
        <v>48.195180000000001</v>
      </c>
      <c r="I1265">
        <v>-84.206820199999996</v>
      </c>
      <c r="J1265" s="1" t="str">
        <f t="shared" si="205"/>
        <v>NGR lake sediment grab sample</v>
      </c>
      <c r="K1265" s="1" t="str">
        <f t="shared" si="206"/>
        <v>&lt;177 micron (NGR)</v>
      </c>
      <c r="L1265">
        <v>23</v>
      </c>
      <c r="M1265" t="s">
        <v>82</v>
      </c>
      <c r="N1265">
        <v>453</v>
      </c>
      <c r="O1265">
        <v>64</v>
      </c>
      <c r="P1265">
        <v>54</v>
      </c>
      <c r="Q1265">
        <v>2</v>
      </c>
      <c r="R1265">
        <v>12</v>
      </c>
      <c r="S1265">
        <v>4</v>
      </c>
      <c r="T1265">
        <v>0.1</v>
      </c>
      <c r="U1265">
        <v>40</v>
      </c>
      <c r="V1265">
        <v>0.5</v>
      </c>
      <c r="W1265">
        <v>0.5</v>
      </c>
      <c r="X1265">
        <v>2</v>
      </c>
      <c r="Y1265">
        <v>45.6</v>
      </c>
    </row>
    <row r="1266" spans="1:25" x14ac:dyDescent="0.25">
      <c r="A1266" t="s">
        <v>4852</v>
      </c>
      <c r="B1266" t="s">
        <v>4853</v>
      </c>
      <c r="C1266" s="1" t="str">
        <f t="shared" si="203"/>
        <v>21:0398</v>
      </c>
      <c r="D1266" s="1" t="str">
        <f t="shared" si="204"/>
        <v>21:0133</v>
      </c>
      <c r="E1266" t="s">
        <v>4854</v>
      </c>
      <c r="F1266" t="s">
        <v>4855</v>
      </c>
      <c r="H1266">
        <v>48.201404599999996</v>
      </c>
      <c r="I1266">
        <v>-84.196023600000004</v>
      </c>
      <c r="J1266" s="1" t="str">
        <f t="shared" si="205"/>
        <v>NGR lake sediment grab sample</v>
      </c>
      <c r="K1266" s="1" t="str">
        <f t="shared" si="206"/>
        <v>&lt;177 micron (NGR)</v>
      </c>
      <c r="L1266">
        <v>23</v>
      </c>
      <c r="M1266" t="s">
        <v>87</v>
      </c>
      <c r="N1266">
        <v>454</v>
      </c>
      <c r="O1266">
        <v>54</v>
      </c>
      <c r="P1266">
        <v>24</v>
      </c>
      <c r="Q1266">
        <v>3</v>
      </c>
      <c r="R1266">
        <v>11</v>
      </c>
      <c r="S1266">
        <v>9</v>
      </c>
      <c r="T1266">
        <v>0.1</v>
      </c>
      <c r="U1266">
        <v>130</v>
      </c>
      <c r="V1266">
        <v>0.75</v>
      </c>
      <c r="W1266">
        <v>0.5</v>
      </c>
      <c r="X1266">
        <v>2</v>
      </c>
      <c r="Y1266">
        <v>14.6</v>
      </c>
    </row>
    <row r="1267" spans="1:25" x14ac:dyDescent="0.25">
      <c r="A1267" t="s">
        <v>4856</v>
      </c>
      <c r="B1267" t="s">
        <v>4857</v>
      </c>
      <c r="C1267" s="1" t="str">
        <f t="shared" si="203"/>
        <v>21:0398</v>
      </c>
      <c r="D1267" s="1" t="str">
        <f t="shared" si="204"/>
        <v>21:0133</v>
      </c>
      <c r="E1267" t="s">
        <v>4858</v>
      </c>
      <c r="F1267" t="s">
        <v>4859</v>
      </c>
      <c r="H1267">
        <v>48.228005899999999</v>
      </c>
      <c r="I1267">
        <v>-84.193936800000003</v>
      </c>
      <c r="J1267" s="1" t="str">
        <f t="shared" si="205"/>
        <v>NGR lake sediment grab sample</v>
      </c>
      <c r="K1267" s="1" t="str">
        <f t="shared" si="206"/>
        <v>&lt;177 micron (NGR)</v>
      </c>
      <c r="L1267">
        <v>23</v>
      </c>
      <c r="M1267" t="s">
        <v>92</v>
      </c>
      <c r="N1267">
        <v>455</v>
      </c>
      <c r="O1267">
        <v>68</v>
      </c>
      <c r="P1267">
        <v>32</v>
      </c>
      <c r="Q1267">
        <v>7</v>
      </c>
      <c r="R1267">
        <v>14</v>
      </c>
      <c r="S1267">
        <v>4</v>
      </c>
      <c r="T1267">
        <v>0.1</v>
      </c>
      <c r="U1267">
        <v>130</v>
      </c>
      <c r="V1267">
        <v>0.55000000000000004</v>
      </c>
      <c r="W1267">
        <v>0.5</v>
      </c>
      <c r="X1267">
        <v>1</v>
      </c>
      <c r="Y1267">
        <v>33.799999999999997</v>
      </c>
    </row>
    <row r="1268" spans="1:25" x14ac:dyDescent="0.25">
      <c r="A1268" t="s">
        <v>4860</v>
      </c>
      <c r="B1268" t="s">
        <v>4861</v>
      </c>
      <c r="C1268" s="1" t="str">
        <f t="shared" si="203"/>
        <v>21:0398</v>
      </c>
      <c r="D1268" s="1" t="str">
        <f t="shared" si="204"/>
        <v>21:0133</v>
      </c>
      <c r="E1268" t="s">
        <v>4862</v>
      </c>
      <c r="F1268" t="s">
        <v>4863</v>
      </c>
      <c r="H1268">
        <v>48.239715099999998</v>
      </c>
      <c r="I1268">
        <v>-84.228895899999998</v>
      </c>
      <c r="J1268" s="1" t="str">
        <f t="shared" si="205"/>
        <v>NGR lake sediment grab sample</v>
      </c>
      <c r="K1268" s="1" t="str">
        <f t="shared" si="206"/>
        <v>&lt;177 micron (NGR)</v>
      </c>
      <c r="L1268">
        <v>23</v>
      </c>
      <c r="M1268" t="s">
        <v>97</v>
      </c>
      <c r="N1268">
        <v>456</v>
      </c>
      <c r="O1268">
        <v>78</v>
      </c>
      <c r="P1268">
        <v>56</v>
      </c>
      <c r="Q1268">
        <v>3</v>
      </c>
      <c r="R1268">
        <v>11</v>
      </c>
      <c r="S1268">
        <v>8</v>
      </c>
      <c r="T1268">
        <v>0.1</v>
      </c>
      <c r="U1268">
        <v>50</v>
      </c>
      <c r="V1268">
        <v>0.3</v>
      </c>
      <c r="W1268">
        <v>0.5</v>
      </c>
      <c r="X1268">
        <v>2</v>
      </c>
      <c r="Y1268">
        <v>62.8</v>
      </c>
    </row>
    <row r="1269" spans="1:25" x14ac:dyDescent="0.25">
      <c r="A1269" t="s">
        <v>4864</v>
      </c>
      <c r="B1269" t="s">
        <v>4865</v>
      </c>
      <c r="C1269" s="1" t="str">
        <f t="shared" si="203"/>
        <v>21:0398</v>
      </c>
      <c r="D1269" s="1" t="str">
        <f t="shared" si="204"/>
        <v>21:0133</v>
      </c>
      <c r="E1269" t="s">
        <v>4866</v>
      </c>
      <c r="F1269" t="s">
        <v>4867</v>
      </c>
      <c r="H1269">
        <v>48.263489</v>
      </c>
      <c r="I1269">
        <v>-84.209242700000004</v>
      </c>
      <c r="J1269" s="1" t="str">
        <f t="shared" si="205"/>
        <v>NGR lake sediment grab sample</v>
      </c>
      <c r="K1269" s="1" t="str">
        <f t="shared" si="206"/>
        <v>&lt;177 micron (NGR)</v>
      </c>
      <c r="L1269">
        <v>23</v>
      </c>
      <c r="M1269" t="s">
        <v>107</v>
      </c>
      <c r="N1269">
        <v>457</v>
      </c>
      <c r="O1269">
        <v>68</v>
      </c>
      <c r="P1269">
        <v>92</v>
      </c>
      <c r="Q1269">
        <v>3</v>
      </c>
      <c r="R1269">
        <v>17</v>
      </c>
      <c r="S1269">
        <v>10</v>
      </c>
      <c r="T1269">
        <v>0.1</v>
      </c>
      <c r="U1269">
        <v>240</v>
      </c>
      <c r="V1269">
        <v>0.95</v>
      </c>
      <c r="W1269">
        <v>0.5</v>
      </c>
      <c r="X1269">
        <v>2</v>
      </c>
      <c r="Y1269">
        <v>44</v>
      </c>
    </row>
    <row r="1270" spans="1:25" x14ac:dyDescent="0.25">
      <c r="A1270" t="s">
        <v>4868</v>
      </c>
      <c r="B1270" t="s">
        <v>4869</v>
      </c>
      <c r="C1270" s="1" t="str">
        <f t="shared" si="203"/>
        <v>21:0398</v>
      </c>
      <c r="D1270" s="1" t="str">
        <f t="shared" si="204"/>
        <v>21:0133</v>
      </c>
      <c r="E1270" t="s">
        <v>4870</v>
      </c>
      <c r="F1270" t="s">
        <v>4871</v>
      </c>
      <c r="H1270">
        <v>48.272486999999998</v>
      </c>
      <c r="I1270">
        <v>-84.1753669</v>
      </c>
      <c r="J1270" s="1" t="str">
        <f t="shared" si="205"/>
        <v>NGR lake sediment grab sample</v>
      </c>
      <c r="K1270" s="1" t="str">
        <f t="shared" si="206"/>
        <v>&lt;177 micron (NGR)</v>
      </c>
      <c r="L1270">
        <v>23</v>
      </c>
      <c r="M1270" t="s">
        <v>112</v>
      </c>
      <c r="N1270">
        <v>458</v>
      </c>
      <c r="O1270">
        <v>74</v>
      </c>
      <c r="P1270">
        <v>32</v>
      </c>
      <c r="Q1270">
        <v>4</v>
      </c>
      <c r="R1270">
        <v>21</v>
      </c>
      <c r="S1270">
        <v>7</v>
      </c>
      <c r="T1270">
        <v>0.1</v>
      </c>
      <c r="U1270">
        <v>830</v>
      </c>
      <c r="V1270">
        <v>1.6</v>
      </c>
      <c r="W1270">
        <v>1</v>
      </c>
      <c r="X1270">
        <v>2</v>
      </c>
      <c r="Y1270">
        <v>14.4</v>
      </c>
    </row>
    <row r="1271" spans="1:25" x14ac:dyDescent="0.25">
      <c r="A1271" t="s">
        <v>4872</v>
      </c>
      <c r="B1271" t="s">
        <v>4873</v>
      </c>
      <c r="C1271" s="1" t="str">
        <f t="shared" si="203"/>
        <v>21:0398</v>
      </c>
      <c r="D1271" s="1" t="str">
        <f t="shared" si="204"/>
        <v>21:0133</v>
      </c>
      <c r="E1271" t="s">
        <v>4874</v>
      </c>
      <c r="F1271" t="s">
        <v>4875</v>
      </c>
      <c r="H1271">
        <v>48.286190099999999</v>
      </c>
      <c r="I1271">
        <v>-84.185598499999998</v>
      </c>
      <c r="J1271" s="1" t="str">
        <f t="shared" si="205"/>
        <v>NGR lake sediment grab sample</v>
      </c>
      <c r="K1271" s="1" t="str">
        <f t="shared" si="206"/>
        <v>&lt;177 micron (NGR)</v>
      </c>
      <c r="L1271">
        <v>23</v>
      </c>
      <c r="M1271" t="s">
        <v>117</v>
      </c>
      <c r="N1271">
        <v>459</v>
      </c>
      <c r="O1271">
        <v>88</v>
      </c>
      <c r="P1271">
        <v>68</v>
      </c>
      <c r="Q1271">
        <v>2</v>
      </c>
      <c r="R1271">
        <v>23</v>
      </c>
      <c r="S1271">
        <v>12</v>
      </c>
      <c r="T1271">
        <v>0.1</v>
      </c>
      <c r="U1271">
        <v>305</v>
      </c>
      <c r="V1271">
        <v>1.75</v>
      </c>
      <c r="W1271">
        <v>0.5</v>
      </c>
      <c r="X1271">
        <v>3</v>
      </c>
      <c r="Y1271">
        <v>31.4</v>
      </c>
    </row>
    <row r="1272" spans="1:25" x14ac:dyDescent="0.25">
      <c r="A1272" t="s">
        <v>4876</v>
      </c>
      <c r="B1272" t="s">
        <v>4877</v>
      </c>
      <c r="C1272" s="1" t="str">
        <f t="shared" si="203"/>
        <v>21:0398</v>
      </c>
      <c r="D1272" s="1" t="str">
        <f t="shared" si="204"/>
        <v>21:0133</v>
      </c>
      <c r="E1272" t="s">
        <v>4878</v>
      </c>
      <c r="F1272" t="s">
        <v>4879</v>
      </c>
      <c r="H1272">
        <v>48.285116100000003</v>
      </c>
      <c r="I1272">
        <v>-84.212782300000001</v>
      </c>
      <c r="J1272" s="1" t="str">
        <f t="shared" si="205"/>
        <v>NGR lake sediment grab sample</v>
      </c>
      <c r="K1272" s="1" t="str">
        <f t="shared" si="206"/>
        <v>&lt;177 micron (NGR)</v>
      </c>
      <c r="L1272">
        <v>23</v>
      </c>
      <c r="M1272" t="s">
        <v>122</v>
      </c>
      <c r="N1272">
        <v>460</v>
      </c>
      <c r="O1272">
        <v>82</v>
      </c>
      <c r="P1272">
        <v>106</v>
      </c>
      <c r="Q1272">
        <v>1</v>
      </c>
      <c r="R1272">
        <v>15</v>
      </c>
      <c r="S1272">
        <v>8</v>
      </c>
      <c r="T1272">
        <v>0.1</v>
      </c>
      <c r="U1272">
        <v>140</v>
      </c>
      <c r="V1272">
        <v>1.1000000000000001</v>
      </c>
      <c r="W1272">
        <v>0.5</v>
      </c>
      <c r="X1272">
        <v>30</v>
      </c>
      <c r="Y1272">
        <v>28.2</v>
      </c>
    </row>
    <row r="1273" spans="1:25" x14ac:dyDescent="0.25">
      <c r="A1273" t="s">
        <v>4880</v>
      </c>
      <c r="B1273" t="s">
        <v>4881</v>
      </c>
      <c r="C1273" s="1" t="str">
        <f t="shared" si="203"/>
        <v>21:0398</v>
      </c>
      <c r="D1273" s="1" t="str">
        <f t="shared" si="204"/>
        <v>21:0133</v>
      </c>
      <c r="E1273" t="s">
        <v>4882</v>
      </c>
      <c r="F1273" t="s">
        <v>4883</v>
      </c>
      <c r="H1273">
        <v>48.430398799999999</v>
      </c>
      <c r="I1273">
        <v>-84.373837899999998</v>
      </c>
      <c r="J1273" s="1" t="str">
        <f t="shared" si="205"/>
        <v>NGR lake sediment grab sample</v>
      </c>
      <c r="K1273" s="1" t="str">
        <f t="shared" si="206"/>
        <v>&lt;177 micron (NGR)</v>
      </c>
      <c r="L1273">
        <v>24</v>
      </c>
      <c r="M1273" t="s">
        <v>29</v>
      </c>
      <c r="N1273">
        <v>461</v>
      </c>
      <c r="O1273">
        <v>76</v>
      </c>
      <c r="P1273">
        <v>26</v>
      </c>
      <c r="Q1273">
        <v>1</v>
      </c>
      <c r="R1273">
        <v>9</v>
      </c>
      <c r="S1273">
        <v>3</v>
      </c>
      <c r="T1273">
        <v>0.1</v>
      </c>
      <c r="U1273">
        <v>70</v>
      </c>
      <c r="V1273">
        <v>0.55000000000000004</v>
      </c>
      <c r="W1273">
        <v>0.5</v>
      </c>
      <c r="X1273">
        <v>2</v>
      </c>
      <c r="Y1273">
        <v>60.2</v>
      </c>
    </row>
    <row r="1274" spans="1:25" x14ac:dyDescent="0.25">
      <c r="A1274" t="s">
        <v>4884</v>
      </c>
      <c r="B1274" t="s">
        <v>4885</v>
      </c>
      <c r="C1274" s="1" t="str">
        <f t="shared" si="203"/>
        <v>21:0398</v>
      </c>
      <c r="D1274" s="1" t="str">
        <f t="shared" si="204"/>
        <v>21:0133</v>
      </c>
      <c r="E1274" t="s">
        <v>4886</v>
      </c>
      <c r="F1274" t="s">
        <v>4887</v>
      </c>
      <c r="H1274">
        <v>48.329519699999999</v>
      </c>
      <c r="I1274">
        <v>-84.171851899999993</v>
      </c>
      <c r="J1274" s="1" t="str">
        <f t="shared" si="205"/>
        <v>NGR lake sediment grab sample</v>
      </c>
      <c r="K1274" s="1" t="str">
        <f t="shared" si="206"/>
        <v>&lt;177 micron (NGR)</v>
      </c>
      <c r="L1274">
        <v>24</v>
      </c>
      <c r="M1274" t="s">
        <v>34</v>
      </c>
      <c r="N1274">
        <v>462</v>
      </c>
      <c r="O1274">
        <v>56</v>
      </c>
      <c r="P1274">
        <v>14</v>
      </c>
      <c r="Q1274">
        <v>6</v>
      </c>
      <c r="R1274">
        <v>19</v>
      </c>
      <c r="S1274">
        <v>6</v>
      </c>
      <c r="T1274">
        <v>0.1</v>
      </c>
      <c r="U1274">
        <v>180</v>
      </c>
      <c r="V1274">
        <v>1.2</v>
      </c>
      <c r="W1274">
        <v>0.5</v>
      </c>
      <c r="X1274">
        <v>1</v>
      </c>
      <c r="Y1274">
        <v>8.8000000000000007</v>
      </c>
    </row>
    <row r="1275" spans="1:25" x14ac:dyDescent="0.25">
      <c r="A1275" t="s">
        <v>4888</v>
      </c>
      <c r="B1275" t="s">
        <v>4889</v>
      </c>
      <c r="C1275" s="1" t="str">
        <f t="shared" si="203"/>
        <v>21:0398</v>
      </c>
      <c r="D1275" s="1" t="str">
        <f t="shared" si="204"/>
        <v>21:0133</v>
      </c>
      <c r="E1275" t="s">
        <v>4890</v>
      </c>
      <c r="F1275" t="s">
        <v>4891</v>
      </c>
      <c r="H1275">
        <v>48.322404499999998</v>
      </c>
      <c r="I1275">
        <v>-84.224349099999998</v>
      </c>
      <c r="J1275" s="1" t="str">
        <f t="shared" si="205"/>
        <v>NGR lake sediment grab sample</v>
      </c>
      <c r="K1275" s="1" t="str">
        <f t="shared" si="206"/>
        <v>&lt;177 micron (NGR)</v>
      </c>
      <c r="L1275">
        <v>24</v>
      </c>
      <c r="M1275" t="s">
        <v>39</v>
      </c>
      <c r="N1275">
        <v>463</v>
      </c>
      <c r="O1275">
        <v>88</v>
      </c>
      <c r="P1275">
        <v>330</v>
      </c>
      <c r="Q1275">
        <v>3</v>
      </c>
      <c r="R1275">
        <v>45</v>
      </c>
      <c r="S1275">
        <v>6</v>
      </c>
      <c r="T1275">
        <v>0.1</v>
      </c>
      <c r="U1275">
        <v>65</v>
      </c>
      <c r="V1275">
        <v>0.6</v>
      </c>
      <c r="W1275">
        <v>0.5</v>
      </c>
      <c r="X1275">
        <v>12</v>
      </c>
      <c r="Y1275">
        <v>61.4</v>
      </c>
    </row>
    <row r="1276" spans="1:25" x14ac:dyDescent="0.25">
      <c r="A1276" t="s">
        <v>4892</v>
      </c>
      <c r="B1276" t="s">
        <v>4893</v>
      </c>
      <c r="C1276" s="1" t="str">
        <f t="shared" si="203"/>
        <v>21:0398</v>
      </c>
      <c r="D1276" s="1" t="str">
        <f t="shared" si="204"/>
        <v>21:0133</v>
      </c>
      <c r="E1276" t="s">
        <v>4894</v>
      </c>
      <c r="F1276" t="s">
        <v>4895</v>
      </c>
      <c r="H1276">
        <v>48.337337900000001</v>
      </c>
      <c r="I1276">
        <v>-84.260595800000004</v>
      </c>
      <c r="J1276" s="1" t="str">
        <f t="shared" si="205"/>
        <v>NGR lake sediment grab sample</v>
      </c>
      <c r="K1276" s="1" t="str">
        <f t="shared" si="206"/>
        <v>&lt;177 micron (NGR)</v>
      </c>
      <c r="L1276">
        <v>24</v>
      </c>
      <c r="M1276" t="s">
        <v>44</v>
      </c>
      <c r="N1276">
        <v>464</v>
      </c>
      <c r="O1276">
        <v>34</v>
      </c>
      <c r="P1276">
        <v>66</v>
      </c>
      <c r="Q1276">
        <v>1</v>
      </c>
      <c r="R1276">
        <v>10</v>
      </c>
      <c r="S1276">
        <v>1</v>
      </c>
      <c r="T1276">
        <v>0.1</v>
      </c>
      <c r="U1276">
        <v>305</v>
      </c>
      <c r="V1276">
        <v>0.4</v>
      </c>
      <c r="W1276">
        <v>0.5</v>
      </c>
      <c r="X1276">
        <v>5</v>
      </c>
      <c r="Y1276">
        <v>18.600000000000001</v>
      </c>
    </row>
    <row r="1277" spans="1:25" x14ac:dyDescent="0.25">
      <c r="A1277" t="s">
        <v>4896</v>
      </c>
      <c r="B1277" t="s">
        <v>4897</v>
      </c>
      <c r="C1277" s="1" t="str">
        <f t="shared" si="203"/>
        <v>21:0398</v>
      </c>
      <c r="D1277" s="1" t="str">
        <f t="shared" si="204"/>
        <v>21:0133</v>
      </c>
      <c r="E1277" t="s">
        <v>4898</v>
      </c>
      <c r="F1277" t="s">
        <v>4899</v>
      </c>
      <c r="H1277">
        <v>48.3499616</v>
      </c>
      <c r="I1277">
        <v>-84.279910099999995</v>
      </c>
      <c r="J1277" s="1" t="str">
        <f t="shared" si="205"/>
        <v>NGR lake sediment grab sample</v>
      </c>
      <c r="K1277" s="1" t="str">
        <f t="shared" si="206"/>
        <v>&lt;177 micron (NGR)</v>
      </c>
      <c r="L1277">
        <v>24</v>
      </c>
      <c r="M1277" t="s">
        <v>62</v>
      </c>
      <c r="N1277">
        <v>465</v>
      </c>
      <c r="O1277">
        <v>80</v>
      </c>
      <c r="P1277">
        <v>32</v>
      </c>
      <c r="Q1277">
        <v>2</v>
      </c>
      <c r="R1277">
        <v>13</v>
      </c>
      <c r="S1277">
        <v>7</v>
      </c>
      <c r="T1277">
        <v>0.1</v>
      </c>
      <c r="U1277">
        <v>290</v>
      </c>
      <c r="V1277">
        <v>0.9</v>
      </c>
      <c r="W1277">
        <v>0.5</v>
      </c>
      <c r="X1277">
        <v>1</v>
      </c>
      <c r="Y1277">
        <v>32.799999999999997</v>
      </c>
    </row>
    <row r="1278" spans="1:25" x14ac:dyDescent="0.25">
      <c r="A1278" t="s">
        <v>4900</v>
      </c>
      <c r="B1278" t="s">
        <v>4901</v>
      </c>
      <c r="C1278" s="1" t="str">
        <f t="shared" si="203"/>
        <v>21:0398</v>
      </c>
      <c r="D1278" s="1" t="str">
        <f t="shared" si="204"/>
        <v>21:0133</v>
      </c>
      <c r="E1278" t="s">
        <v>4902</v>
      </c>
      <c r="F1278" t="s">
        <v>4903</v>
      </c>
      <c r="H1278">
        <v>48.366136400000002</v>
      </c>
      <c r="I1278">
        <v>-84.296169800000001</v>
      </c>
      <c r="J1278" s="1" t="str">
        <f t="shared" si="205"/>
        <v>NGR lake sediment grab sample</v>
      </c>
      <c r="K1278" s="1" t="str">
        <f t="shared" si="206"/>
        <v>&lt;177 micron (NGR)</v>
      </c>
      <c r="L1278">
        <v>24</v>
      </c>
      <c r="M1278" t="s">
        <v>67</v>
      </c>
      <c r="N1278">
        <v>466</v>
      </c>
      <c r="O1278">
        <v>98</v>
      </c>
      <c r="P1278">
        <v>16</v>
      </c>
      <c r="Q1278">
        <v>4</v>
      </c>
      <c r="R1278">
        <v>10</v>
      </c>
      <c r="S1278">
        <v>5</v>
      </c>
      <c r="T1278">
        <v>0.1</v>
      </c>
      <c r="U1278">
        <v>110</v>
      </c>
      <c r="V1278">
        <v>0.25</v>
      </c>
      <c r="W1278">
        <v>0.5</v>
      </c>
      <c r="X1278">
        <v>1</v>
      </c>
      <c r="Y1278">
        <v>71</v>
      </c>
    </row>
    <row r="1279" spans="1:25" x14ac:dyDescent="0.25">
      <c r="A1279" t="s">
        <v>4904</v>
      </c>
      <c r="B1279" t="s">
        <v>4905</v>
      </c>
      <c r="C1279" s="1" t="str">
        <f t="shared" si="203"/>
        <v>21:0398</v>
      </c>
      <c r="D1279" s="1" t="str">
        <f t="shared" si="204"/>
        <v>21:0133</v>
      </c>
      <c r="E1279" t="s">
        <v>4906</v>
      </c>
      <c r="F1279" t="s">
        <v>4907</v>
      </c>
      <c r="H1279">
        <v>48.399599000000002</v>
      </c>
      <c r="I1279">
        <v>-84.316906099999997</v>
      </c>
      <c r="J1279" s="1" t="str">
        <f t="shared" si="205"/>
        <v>NGR lake sediment grab sample</v>
      </c>
      <c r="K1279" s="1" t="str">
        <f t="shared" si="206"/>
        <v>&lt;177 micron (NGR)</v>
      </c>
      <c r="L1279">
        <v>24</v>
      </c>
      <c r="M1279" t="s">
        <v>72</v>
      </c>
      <c r="N1279">
        <v>467</v>
      </c>
      <c r="O1279">
        <v>56</v>
      </c>
      <c r="P1279">
        <v>22</v>
      </c>
      <c r="Q1279">
        <v>2</v>
      </c>
      <c r="R1279">
        <v>9</v>
      </c>
      <c r="S1279">
        <v>5</v>
      </c>
      <c r="T1279">
        <v>0.1</v>
      </c>
      <c r="U1279">
        <v>70</v>
      </c>
      <c r="V1279">
        <v>0.3</v>
      </c>
      <c r="W1279">
        <v>0.5</v>
      </c>
      <c r="X1279">
        <v>1</v>
      </c>
      <c r="Y1279">
        <v>35.799999999999997</v>
      </c>
    </row>
    <row r="1280" spans="1:25" x14ac:dyDescent="0.25">
      <c r="A1280" t="s">
        <v>4908</v>
      </c>
      <c r="B1280" t="s">
        <v>4909</v>
      </c>
      <c r="C1280" s="1" t="str">
        <f t="shared" si="203"/>
        <v>21:0398</v>
      </c>
      <c r="D1280" s="1" t="str">
        <f t="shared" si="204"/>
        <v>21:0133</v>
      </c>
      <c r="E1280" t="s">
        <v>4910</v>
      </c>
      <c r="F1280" t="s">
        <v>4911</v>
      </c>
      <c r="H1280">
        <v>48.418664100000001</v>
      </c>
      <c r="I1280">
        <v>-84.338542700000005</v>
      </c>
      <c r="J1280" s="1" t="str">
        <f t="shared" si="205"/>
        <v>NGR lake sediment grab sample</v>
      </c>
      <c r="K1280" s="1" t="str">
        <f t="shared" si="206"/>
        <v>&lt;177 micron (NGR)</v>
      </c>
      <c r="L1280">
        <v>24</v>
      </c>
      <c r="M1280" t="s">
        <v>49</v>
      </c>
      <c r="N1280">
        <v>468</v>
      </c>
      <c r="O1280">
        <v>58</v>
      </c>
      <c r="P1280">
        <v>10</v>
      </c>
      <c r="Q1280">
        <v>9</v>
      </c>
      <c r="R1280">
        <v>6</v>
      </c>
      <c r="S1280">
        <v>6</v>
      </c>
      <c r="T1280">
        <v>0.1</v>
      </c>
      <c r="U1280">
        <v>265</v>
      </c>
      <c r="V1280">
        <v>0.9</v>
      </c>
      <c r="W1280">
        <v>2</v>
      </c>
      <c r="X1280">
        <v>1</v>
      </c>
      <c r="Y1280">
        <v>10.4</v>
      </c>
    </row>
    <row r="1281" spans="1:25" x14ac:dyDescent="0.25">
      <c r="A1281" t="s">
        <v>4912</v>
      </c>
      <c r="B1281" t="s">
        <v>4913</v>
      </c>
      <c r="C1281" s="1" t="str">
        <f t="shared" si="203"/>
        <v>21:0398</v>
      </c>
      <c r="D1281" s="1" t="str">
        <f t="shared" si="204"/>
        <v>21:0133</v>
      </c>
      <c r="E1281" t="s">
        <v>4882</v>
      </c>
      <c r="F1281" t="s">
        <v>4914</v>
      </c>
      <c r="H1281">
        <v>48.430398799999999</v>
      </c>
      <c r="I1281">
        <v>-84.373837899999998</v>
      </c>
      <c r="J1281" s="1" t="str">
        <f t="shared" si="205"/>
        <v>NGR lake sediment grab sample</v>
      </c>
      <c r="K1281" s="1" t="str">
        <f t="shared" si="206"/>
        <v>&lt;177 micron (NGR)</v>
      </c>
      <c r="L1281">
        <v>24</v>
      </c>
      <c r="M1281" t="s">
        <v>53</v>
      </c>
      <c r="N1281">
        <v>469</v>
      </c>
      <c r="O1281">
        <v>68</v>
      </c>
      <c r="P1281">
        <v>22</v>
      </c>
      <c r="Q1281">
        <v>1</v>
      </c>
      <c r="R1281">
        <v>9</v>
      </c>
      <c r="S1281">
        <v>3</v>
      </c>
      <c r="T1281">
        <v>0.1</v>
      </c>
      <c r="U1281">
        <v>65</v>
      </c>
      <c r="V1281">
        <v>0.5</v>
      </c>
      <c r="W1281">
        <v>0.5</v>
      </c>
      <c r="X1281">
        <v>2</v>
      </c>
      <c r="Y1281">
        <v>56.6</v>
      </c>
    </row>
    <row r="1282" spans="1:25" x14ac:dyDescent="0.25">
      <c r="A1282" t="s">
        <v>4915</v>
      </c>
      <c r="B1282" t="s">
        <v>4916</v>
      </c>
      <c r="C1282" s="1" t="str">
        <f t="shared" si="203"/>
        <v>21:0398</v>
      </c>
      <c r="D1282" s="1" t="str">
        <f t="shared" si="204"/>
        <v>21:0133</v>
      </c>
      <c r="E1282" t="s">
        <v>4882</v>
      </c>
      <c r="F1282" t="s">
        <v>4917</v>
      </c>
      <c r="H1282">
        <v>48.430398799999999</v>
      </c>
      <c r="I1282">
        <v>-84.373837899999998</v>
      </c>
      <c r="J1282" s="1" t="str">
        <f t="shared" si="205"/>
        <v>NGR lake sediment grab sample</v>
      </c>
      <c r="K1282" s="1" t="str">
        <f t="shared" si="206"/>
        <v>&lt;177 micron (NGR)</v>
      </c>
      <c r="L1282">
        <v>24</v>
      </c>
      <c r="M1282" t="s">
        <v>57</v>
      </c>
      <c r="N1282">
        <v>470</v>
      </c>
      <c r="O1282">
        <v>74</v>
      </c>
      <c r="P1282">
        <v>24</v>
      </c>
      <c r="Q1282">
        <v>1</v>
      </c>
      <c r="R1282">
        <v>9</v>
      </c>
      <c r="S1282">
        <v>3</v>
      </c>
      <c r="T1282">
        <v>0.1</v>
      </c>
      <c r="U1282">
        <v>70</v>
      </c>
      <c r="V1282">
        <v>0.55000000000000004</v>
      </c>
      <c r="W1282">
        <v>0.5</v>
      </c>
      <c r="X1282">
        <v>3</v>
      </c>
      <c r="Y1282">
        <v>60.2</v>
      </c>
    </row>
    <row r="1283" spans="1:25" x14ac:dyDescent="0.25">
      <c r="A1283" t="s">
        <v>4918</v>
      </c>
      <c r="B1283" t="s">
        <v>4919</v>
      </c>
      <c r="C1283" s="1" t="str">
        <f t="shared" si="203"/>
        <v>21:0398</v>
      </c>
      <c r="D1283" s="1" t="str">
        <f t="shared" si="204"/>
        <v>21:0133</v>
      </c>
      <c r="E1283" t="s">
        <v>4920</v>
      </c>
      <c r="F1283" t="s">
        <v>4921</v>
      </c>
      <c r="H1283">
        <v>48.453954299999999</v>
      </c>
      <c r="I1283">
        <v>-84.344826600000005</v>
      </c>
      <c r="J1283" s="1" t="str">
        <f t="shared" si="205"/>
        <v>NGR lake sediment grab sample</v>
      </c>
      <c r="K1283" s="1" t="str">
        <f t="shared" si="206"/>
        <v>&lt;177 micron (NGR)</v>
      </c>
      <c r="L1283">
        <v>24</v>
      </c>
      <c r="M1283" t="s">
        <v>77</v>
      </c>
      <c r="N1283">
        <v>471</v>
      </c>
      <c r="O1283">
        <v>82</v>
      </c>
      <c r="P1283">
        <v>24</v>
      </c>
      <c r="Q1283">
        <v>2</v>
      </c>
      <c r="R1283">
        <v>8</v>
      </c>
      <c r="S1283">
        <v>5</v>
      </c>
      <c r="T1283">
        <v>0.1</v>
      </c>
      <c r="U1283">
        <v>220</v>
      </c>
      <c r="V1283">
        <v>1.55</v>
      </c>
      <c r="W1283">
        <v>0.5</v>
      </c>
      <c r="X1283">
        <v>2</v>
      </c>
      <c r="Y1283">
        <v>40.4</v>
      </c>
    </row>
    <row r="1284" spans="1:25" x14ac:dyDescent="0.25">
      <c r="A1284" t="s">
        <v>4922</v>
      </c>
      <c r="B1284" t="s">
        <v>4923</v>
      </c>
      <c r="C1284" s="1" t="str">
        <f t="shared" si="203"/>
        <v>21:0398</v>
      </c>
      <c r="D1284" s="1" t="str">
        <f>HYPERLINK("http://geochem.nrcan.gc.ca/cdogs/content/svy/svy_e.htm", "")</f>
        <v/>
      </c>
      <c r="G1284" s="1" t="str">
        <f>HYPERLINK("http://geochem.nrcan.gc.ca/cdogs/content/cr_/cr_00033_e.htm", "33")</f>
        <v>33</v>
      </c>
      <c r="J1284" t="s">
        <v>100</v>
      </c>
      <c r="K1284" t="s">
        <v>101</v>
      </c>
      <c r="L1284">
        <v>24</v>
      </c>
      <c r="M1284" t="s">
        <v>102</v>
      </c>
      <c r="N1284">
        <v>472</v>
      </c>
      <c r="O1284">
        <v>164</v>
      </c>
      <c r="P1284">
        <v>20</v>
      </c>
      <c r="Q1284">
        <v>22</v>
      </c>
      <c r="R1284">
        <v>12</v>
      </c>
      <c r="S1284">
        <v>10</v>
      </c>
      <c r="T1284">
        <v>0.1</v>
      </c>
      <c r="U1284">
        <v>2950</v>
      </c>
      <c r="V1284">
        <v>3.6</v>
      </c>
      <c r="W1284">
        <v>2</v>
      </c>
      <c r="X1284">
        <v>1</v>
      </c>
      <c r="Y1284">
        <v>13.6</v>
      </c>
    </row>
    <row r="1285" spans="1:25" x14ac:dyDescent="0.25">
      <c r="A1285" t="s">
        <v>4924</v>
      </c>
      <c r="B1285" t="s">
        <v>4925</v>
      </c>
      <c r="C1285" s="1" t="str">
        <f t="shared" si="203"/>
        <v>21:0398</v>
      </c>
      <c r="D1285" s="1" t="str">
        <f t="shared" ref="D1285:D1309" si="207">HYPERLINK("http://geochem.nrcan.gc.ca/cdogs/content/svy/svy210133_e.htm", "21:0133")</f>
        <v>21:0133</v>
      </c>
      <c r="E1285" t="s">
        <v>4926</v>
      </c>
      <c r="F1285" t="s">
        <v>4927</v>
      </c>
      <c r="H1285">
        <v>48.460364900000002</v>
      </c>
      <c r="I1285">
        <v>-84.3020961</v>
      </c>
      <c r="J1285" s="1" t="str">
        <f t="shared" ref="J1285:J1309" si="208">HYPERLINK("http://geochem.nrcan.gc.ca/cdogs/content/kwd/kwd020027_e.htm", "NGR lake sediment grab sample")</f>
        <v>NGR lake sediment grab sample</v>
      </c>
      <c r="K1285" s="1" t="str">
        <f t="shared" ref="K1285:K1309" si="209">HYPERLINK("http://geochem.nrcan.gc.ca/cdogs/content/kwd/kwd080006_e.htm", "&lt;177 micron (NGR)")</f>
        <v>&lt;177 micron (NGR)</v>
      </c>
      <c r="L1285">
        <v>24</v>
      </c>
      <c r="M1285" t="s">
        <v>82</v>
      </c>
      <c r="N1285">
        <v>473</v>
      </c>
      <c r="O1285">
        <v>82</v>
      </c>
      <c r="P1285">
        <v>76</v>
      </c>
      <c r="Q1285">
        <v>2</v>
      </c>
      <c r="R1285">
        <v>10</v>
      </c>
      <c r="S1285">
        <v>6</v>
      </c>
      <c r="T1285">
        <v>0.1</v>
      </c>
      <c r="U1285">
        <v>80</v>
      </c>
      <c r="V1285">
        <v>0.95</v>
      </c>
      <c r="W1285">
        <v>0.5</v>
      </c>
      <c r="X1285">
        <v>4</v>
      </c>
      <c r="Y1285">
        <v>34</v>
      </c>
    </row>
    <row r="1286" spans="1:25" x14ac:dyDescent="0.25">
      <c r="A1286" t="s">
        <v>4928</v>
      </c>
      <c r="B1286" t="s">
        <v>4929</v>
      </c>
      <c r="C1286" s="1" t="str">
        <f t="shared" si="203"/>
        <v>21:0398</v>
      </c>
      <c r="D1286" s="1" t="str">
        <f t="shared" si="207"/>
        <v>21:0133</v>
      </c>
      <c r="E1286" t="s">
        <v>4930</v>
      </c>
      <c r="F1286" t="s">
        <v>4931</v>
      </c>
      <c r="H1286">
        <v>48.438139900000003</v>
      </c>
      <c r="I1286">
        <v>-84.242141399999994</v>
      </c>
      <c r="J1286" s="1" t="str">
        <f t="shared" si="208"/>
        <v>NGR lake sediment grab sample</v>
      </c>
      <c r="K1286" s="1" t="str">
        <f t="shared" si="209"/>
        <v>&lt;177 micron (NGR)</v>
      </c>
      <c r="L1286">
        <v>24</v>
      </c>
      <c r="M1286" t="s">
        <v>87</v>
      </c>
      <c r="N1286">
        <v>474</v>
      </c>
      <c r="O1286">
        <v>64</v>
      </c>
      <c r="P1286">
        <v>16</v>
      </c>
      <c r="Q1286">
        <v>8</v>
      </c>
      <c r="R1286">
        <v>10</v>
      </c>
      <c r="S1286">
        <v>5</v>
      </c>
      <c r="T1286">
        <v>0.1</v>
      </c>
      <c r="U1286">
        <v>310</v>
      </c>
      <c r="V1286">
        <v>0.8</v>
      </c>
      <c r="W1286">
        <v>1</v>
      </c>
      <c r="X1286">
        <v>1</v>
      </c>
      <c r="Y1286">
        <v>22.8</v>
      </c>
    </row>
    <row r="1287" spans="1:25" x14ac:dyDescent="0.25">
      <c r="A1287" t="s">
        <v>4932</v>
      </c>
      <c r="B1287" t="s">
        <v>4933</v>
      </c>
      <c r="C1287" s="1" t="str">
        <f t="shared" si="203"/>
        <v>21:0398</v>
      </c>
      <c r="D1287" s="1" t="str">
        <f t="shared" si="207"/>
        <v>21:0133</v>
      </c>
      <c r="E1287" t="s">
        <v>4934</v>
      </c>
      <c r="F1287" t="s">
        <v>4935</v>
      </c>
      <c r="H1287">
        <v>48.409056</v>
      </c>
      <c r="I1287">
        <v>-84.146155899999997</v>
      </c>
      <c r="J1287" s="1" t="str">
        <f t="shared" si="208"/>
        <v>NGR lake sediment grab sample</v>
      </c>
      <c r="K1287" s="1" t="str">
        <f t="shared" si="209"/>
        <v>&lt;177 micron (NGR)</v>
      </c>
      <c r="L1287">
        <v>24</v>
      </c>
      <c r="M1287" t="s">
        <v>92</v>
      </c>
      <c r="N1287">
        <v>475</v>
      </c>
      <c r="O1287">
        <v>176</v>
      </c>
      <c r="P1287">
        <v>102</v>
      </c>
      <c r="Q1287">
        <v>1</v>
      </c>
      <c r="R1287">
        <v>33</v>
      </c>
      <c r="S1287">
        <v>16</v>
      </c>
      <c r="T1287">
        <v>0.1</v>
      </c>
      <c r="U1287">
        <v>1800</v>
      </c>
      <c r="V1287">
        <v>3.45</v>
      </c>
      <c r="W1287">
        <v>0.5</v>
      </c>
      <c r="X1287">
        <v>4</v>
      </c>
      <c r="Y1287">
        <v>39.6</v>
      </c>
    </row>
    <row r="1288" spans="1:25" x14ac:dyDescent="0.25">
      <c r="A1288" t="s">
        <v>4936</v>
      </c>
      <c r="B1288" t="s">
        <v>4937</v>
      </c>
      <c r="C1288" s="1" t="str">
        <f t="shared" si="203"/>
        <v>21:0398</v>
      </c>
      <c r="D1288" s="1" t="str">
        <f t="shared" si="207"/>
        <v>21:0133</v>
      </c>
      <c r="E1288" t="s">
        <v>4938</v>
      </c>
      <c r="F1288" t="s">
        <v>4939</v>
      </c>
      <c r="H1288">
        <v>48.414765899999999</v>
      </c>
      <c r="I1288">
        <v>-84.104261199999996</v>
      </c>
      <c r="J1288" s="1" t="str">
        <f t="shared" si="208"/>
        <v>NGR lake sediment grab sample</v>
      </c>
      <c r="K1288" s="1" t="str">
        <f t="shared" si="209"/>
        <v>&lt;177 micron (NGR)</v>
      </c>
      <c r="L1288">
        <v>24</v>
      </c>
      <c r="M1288" t="s">
        <v>97</v>
      </c>
      <c r="N1288">
        <v>476</v>
      </c>
      <c r="O1288">
        <v>130</v>
      </c>
      <c r="P1288">
        <v>144</v>
      </c>
      <c r="Q1288">
        <v>2</v>
      </c>
      <c r="R1288">
        <v>42</v>
      </c>
      <c r="S1288">
        <v>7</v>
      </c>
      <c r="T1288">
        <v>0.1</v>
      </c>
      <c r="U1288">
        <v>260</v>
      </c>
      <c r="V1288">
        <v>0.55000000000000004</v>
      </c>
      <c r="W1288">
        <v>0.5</v>
      </c>
      <c r="X1288">
        <v>3</v>
      </c>
      <c r="Y1288">
        <v>53.6</v>
      </c>
    </row>
    <row r="1289" spans="1:25" x14ac:dyDescent="0.25">
      <c r="A1289" t="s">
        <v>4940</v>
      </c>
      <c r="B1289" t="s">
        <v>4941</v>
      </c>
      <c r="C1289" s="1" t="str">
        <f t="shared" si="203"/>
        <v>21:0398</v>
      </c>
      <c r="D1289" s="1" t="str">
        <f t="shared" si="207"/>
        <v>21:0133</v>
      </c>
      <c r="E1289" t="s">
        <v>4942</v>
      </c>
      <c r="F1289" t="s">
        <v>4943</v>
      </c>
      <c r="H1289">
        <v>48.404967900000003</v>
      </c>
      <c r="I1289">
        <v>-84.061737399999998</v>
      </c>
      <c r="J1289" s="1" t="str">
        <f t="shared" si="208"/>
        <v>NGR lake sediment grab sample</v>
      </c>
      <c r="K1289" s="1" t="str">
        <f t="shared" si="209"/>
        <v>&lt;177 micron (NGR)</v>
      </c>
      <c r="L1289">
        <v>24</v>
      </c>
      <c r="M1289" t="s">
        <v>107</v>
      </c>
      <c r="N1289">
        <v>477</v>
      </c>
      <c r="O1289">
        <v>60</v>
      </c>
      <c r="P1289">
        <v>16</v>
      </c>
      <c r="Q1289">
        <v>20</v>
      </c>
      <c r="R1289">
        <v>14</v>
      </c>
      <c r="S1289">
        <v>7</v>
      </c>
      <c r="T1289">
        <v>0.1</v>
      </c>
      <c r="U1289">
        <v>485</v>
      </c>
      <c r="V1289">
        <v>1.2</v>
      </c>
      <c r="W1289">
        <v>1</v>
      </c>
      <c r="X1289">
        <v>1</v>
      </c>
      <c r="Y1289">
        <v>11.2</v>
      </c>
    </row>
    <row r="1290" spans="1:25" x14ac:dyDescent="0.25">
      <c r="A1290" t="s">
        <v>4944</v>
      </c>
      <c r="B1290" t="s">
        <v>4945</v>
      </c>
      <c r="C1290" s="1" t="str">
        <f t="shared" si="203"/>
        <v>21:0398</v>
      </c>
      <c r="D1290" s="1" t="str">
        <f t="shared" si="207"/>
        <v>21:0133</v>
      </c>
      <c r="E1290" t="s">
        <v>4946</v>
      </c>
      <c r="F1290" t="s">
        <v>4947</v>
      </c>
      <c r="H1290">
        <v>48.3777051</v>
      </c>
      <c r="I1290">
        <v>-84.077664900000002</v>
      </c>
      <c r="J1290" s="1" t="str">
        <f t="shared" si="208"/>
        <v>NGR lake sediment grab sample</v>
      </c>
      <c r="K1290" s="1" t="str">
        <f t="shared" si="209"/>
        <v>&lt;177 micron (NGR)</v>
      </c>
      <c r="L1290">
        <v>24</v>
      </c>
      <c r="M1290" t="s">
        <v>112</v>
      </c>
      <c r="N1290">
        <v>478</v>
      </c>
      <c r="O1290">
        <v>82</v>
      </c>
      <c r="P1290">
        <v>26</v>
      </c>
      <c r="Q1290">
        <v>4</v>
      </c>
      <c r="R1290">
        <v>16</v>
      </c>
      <c r="S1290">
        <v>6</v>
      </c>
      <c r="T1290">
        <v>0.1</v>
      </c>
      <c r="U1290">
        <v>390</v>
      </c>
      <c r="V1290">
        <v>1.1499999999999999</v>
      </c>
      <c r="W1290">
        <v>0.5</v>
      </c>
      <c r="X1290">
        <v>1</v>
      </c>
      <c r="Y1290">
        <v>24.4</v>
      </c>
    </row>
    <row r="1291" spans="1:25" x14ac:dyDescent="0.25">
      <c r="A1291" t="s">
        <v>4948</v>
      </c>
      <c r="B1291" t="s">
        <v>4949</v>
      </c>
      <c r="C1291" s="1" t="str">
        <f t="shared" si="203"/>
        <v>21:0398</v>
      </c>
      <c r="D1291" s="1" t="str">
        <f t="shared" si="207"/>
        <v>21:0133</v>
      </c>
      <c r="E1291" t="s">
        <v>4950</v>
      </c>
      <c r="F1291" t="s">
        <v>4951</v>
      </c>
      <c r="H1291">
        <v>48.352979900000001</v>
      </c>
      <c r="I1291">
        <v>-84.084088499999993</v>
      </c>
      <c r="J1291" s="1" t="str">
        <f t="shared" si="208"/>
        <v>NGR lake sediment grab sample</v>
      </c>
      <c r="K1291" s="1" t="str">
        <f t="shared" si="209"/>
        <v>&lt;177 micron (NGR)</v>
      </c>
      <c r="L1291">
        <v>24</v>
      </c>
      <c r="M1291" t="s">
        <v>117</v>
      </c>
      <c r="N1291">
        <v>479</v>
      </c>
      <c r="O1291">
        <v>76</v>
      </c>
      <c r="P1291">
        <v>32</v>
      </c>
      <c r="Q1291">
        <v>9</v>
      </c>
      <c r="R1291">
        <v>21</v>
      </c>
      <c r="S1291">
        <v>8</v>
      </c>
      <c r="T1291">
        <v>0.1</v>
      </c>
      <c r="U1291">
        <v>440</v>
      </c>
      <c r="V1291">
        <v>1.5</v>
      </c>
      <c r="W1291">
        <v>0.5</v>
      </c>
      <c r="X1291">
        <v>1</v>
      </c>
      <c r="Y1291">
        <v>22</v>
      </c>
    </row>
    <row r="1292" spans="1:25" x14ac:dyDescent="0.25">
      <c r="A1292" t="s">
        <v>4952</v>
      </c>
      <c r="B1292" t="s">
        <v>4953</v>
      </c>
      <c r="C1292" s="1" t="str">
        <f t="shared" si="203"/>
        <v>21:0398</v>
      </c>
      <c r="D1292" s="1" t="str">
        <f t="shared" si="207"/>
        <v>21:0133</v>
      </c>
      <c r="E1292" t="s">
        <v>4954</v>
      </c>
      <c r="F1292" t="s">
        <v>4955</v>
      </c>
      <c r="H1292">
        <v>48.294871800000003</v>
      </c>
      <c r="I1292">
        <v>-84.059772300000006</v>
      </c>
      <c r="J1292" s="1" t="str">
        <f t="shared" si="208"/>
        <v>NGR lake sediment grab sample</v>
      </c>
      <c r="K1292" s="1" t="str">
        <f t="shared" si="209"/>
        <v>&lt;177 micron (NGR)</v>
      </c>
      <c r="L1292">
        <v>24</v>
      </c>
      <c r="M1292" t="s">
        <v>122</v>
      </c>
      <c r="N1292">
        <v>480</v>
      </c>
      <c r="O1292">
        <v>66</v>
      </c>
      <c r="P1292">
        <v>20</v>
      </c>
      <c r="Q1292">
        <v>4</v>
      </c>
      <c r="R1292">
        <v>15</v>
      </c>
      <c r="S1292">
        <v>6</v>
      </c>
      <c r="T1292">
        <v>0.1</v>
      </c>
      <c r="U1292">
        <v>790</v>
      </c>
      <c r="V1292">
        <v>1.5</v>
      </c>
      <c r="W1292">
        <v>0.5</v>
      </c>
      <c r="X1292">
        <v>1</v>
      </c>
      <c r="Y1292">
        <v>11.4</v>
      </c>
    </row>
    <row r="1293" spans="1:25" x14ac:dyDescent="0.25">
      <c r="A1293" t="s">
        <v>4956</v>
      </c>
      <c r="B1293" t="s">
        <v>4957</v>
      </c>
      <c r="C1293" s="1" t="str">
        <f t="shared" si="203"/>
        <v>21:0398</v>
      </c>
      <c r="D1293" s="1" t="str">
        <f t="shared" si="207"/>
        <v>21:0133</v>
      </c>
      <c r="E1293" t="s">
        <v>4958</v>
      </c>
      <c r="F1293" t="s">
        <v>4959</v>
      </c>
      <c r="H1293">
        <v>48.211420400000002</v>
      </c>
      <c r="I1293">
        <v>-84.045292200000006</v>
      </c>
      <c r="J1293" s="1" t="str">
        <f t="shared" si="208"/>
        <v>NGR lake sediment grab sample</v>
      </c>
      <c r="K1293" s="1" t="str">
        <f t="shared" si="209"/>
        <v>&lt;177 micron (NGR)</v>
      </c>
      <c r="L1293">
        <v>25</v>
      </c>
      <c r="M1293" t="s">
        <v>29</v>
      </c>
      <c r="N1293">
        <v>481</v>
      </c>
      <c r="O1293">
        <v>72</v>
      </c>
      <c r="P1293">
        <v>62</v>
      </c>
      <c r="Q1293">
        <v>2</v>
      </c>
      <c r="R1293">
        <v>28</v>
      </c>
      <c r="S1293">
        <v>14</v>
      </c>
      <c r="T1293">
        <v>0.1</v>
      </c>
      <c r="U1293">
        <v>345</v>
      </c>
      <c r="V1293">
        <v>1.25</v>
      </c>
      <c r="W1293">
        <v>0.5</v>
      </c>
      <c r="X1293">
        <v>2</v>
      </c>
      <c r="Y1293">
        <v>62</v>
      </c>
    </row>
    <row r="1294" spans="1:25" x14ac:dyDescent="0.25">
      <c r="A1294" t="s">
        <v>4960</v>
      </c>
      <c r="B1294" t="s">
        <v>4961</v>
      </c>
      <c r="C1294" s="1" t="str">
        <f t="shared" si="203"/>
        <v>21:0398</v>
      </c>
      <c r="D1294" s="1" t="str">
        <f t="shared" si="207"/>
        <v>21:0133</v>
      </c>
      <c r="E1294" t="s">
        <v>4962</v>
      </c>
      <c r="F1294" t="s">
        <v>4963</v>
      </c>
      <c r="H1294">
        <v>48.308793399999999</v>
      </c>
      <c r="I1294">
        <v>-84.063706300000007</v>
      </c>
      <c r="J1294" s="1" t="str">
        <f t="shared" si="208"/>
        <v>NGR lake sediment grab sample</v>
      </c>
      <c r="K1294" s="1" t="str">
        <f t="shared" si="209"/>
        <v>&lt;177 micron (NGR)</v>
      </c>
      <c r="L1294">
        <v>25</v>
      </c>
      <c r="M1294" t="s">
        <v>34</v>
      </c>
      <c r="N1294">
        <v>482</v>
      </c>
      <c r="O1294">
        <v>60</v>
      </c>
      <c r="P1294">
        <v>22</v>
      </c>
      <c r="Q1294">
        <v>4</v>
      </c>
      <c r="R1294">
        <v>16</v>
      </c>
      <c r="S1294">
        <v>6</v>
      </c>
      <c r="T1294">
        <v>0.1</v>
      </c>
      <c r="U1294">
        <v>320</v>
      </c>
      <c r="V1294">
        <v>1.35</v>
      </c>
      <c r="W1294">
        <v>0.5</v>
      </c>
      <c r="X1294">
        <v>1</v>
      </c>
      <c r="Y1294">
        <v>13</v>
      </c>
    </row>
    <row r="1295" spans="1:25" x14ac:dyDescent="0.25">
      <c r="A1295" t="s">
        <v>4964</v>
      </c>
      <c r="B1295" t="s">
        <v>4965</v>
      </c>
      <c r="C1295" s="1" t="str">
        <f t="shared" si="203"/>
        <v>21:0398</v>
      </c>
      <c r="D1295" s="1" t="str">
        <f t="shared" si="207"/>
        <v>21:0133</v>
      </c>
      <c r="E1295" t="s">
        <v>4966</v>
      </c>
      <c r="F1295" t="s">
        <v>4967</v>
      </c>
      <c r="H1295">
        <v>48.233311700000002</v>
      </c>
      <c r="I1295">
        <v>-84.032327300000006</v>
      </c>
      <c r="J1295" s="1" t="str">
        <f t="shared" si="208"/>
        <v>NGR lake sediment grab sample</v>
      </c>
      <c r="K1295" s="1" t="str">
        <f t="shared" si="209"/>
        <v>&lt;177 micron (NGR)</v>
      </c>
      <c r="L1295">
        <v>25</v>
      </c>
      <c r="M1295" t="s">
        <v>49</v>
      </c>
      <c r="N1295">
        <v>483</v>
      </c>
      <c r="O1295">
        <v>132</v>
      </c>
      <c r="P1295">
        <v>76</v>
      </c>
      <c r="Q1295">
        <v>3</v>
      </c>
      <c r="R1295">
        <v>125</v>
      </c>
      <c r="S1295">
        <v>46</v>
      </c>
      <c r="T1295">
        <v>0.1</v>
      </c>
      <c r="U1295">
        <v>3150</v>
      </c>
      <c r="V1295">
        <v>7.3</v>
      </c>
      <c r="W1295">
        <v>0.5</v>
      </c>
      <c r="X1295">
        <v>4</v>
      </c>
      <c r="Y1295">
        <v>32.6</v>
      </c>
    </row>
    <row r="1296" spans="1:25" x14ac:dyDescent="0.25">
      <c r="A1296" t="s">
        <v>4968</v>
      </c>
      <c r="B1296" t="s">
        <v>4969</v>
      </c>
      <c r="C1296" s="1" t="str">
        <f t="shared" si="203"/>
        <v>21:0398</v>
      </c>
      <c r="D1296" s="1" t="str">
        <f t="shared" si="207"/>
        <v>21:0133</v>
      </c>
      <c r="E1296" t="s">
        <v>4958</v>
      </c>
      <c r="F1296" t="s">
        <v>4970</v>
      </c>
      <c r="H1296">
        <v>48.211420400000002</v>
      </c>
      <c r="I1296">
        <v>-84.045292200000006</v>
      </c>
      <c r="J1296" s="1" t="str">
        <f t="shared" si="208"/>
        <v>NGR lake sediment grab sample</v>
      </c>
      <c r="K1296" s="1" t="str">
        <f t="shared" si="209"/>
        <v>&lt;177 micron (NGR)</v>
      </c>
      <c r="L1296">
        <v>25</v>
      </c>
      <c r="M1296" t="s">
        <v>57</v>
      </c>
      <c r="N1296">
        <v>484</v>
      </c>
      <c r="O1296">
        <v>72</v>
      </c>
      <c r="P1296">
        <v>62</v>
      </c>
      <c r="Q1296">
        <v>3</v>
      </c>
      <c r="R1296">
        <v>28</v>
      </c>
      <c r="S1296">
        <v>14</v>
      </c>
      <c r="T1296">
        <v>0.1</v>
      </c>
      <c r="U1296">
        <v>350</v>
      </c>
      <c r="V1296">
        <v>1.3</v>
      </c>
      <c r="W1296">
        <v>0.5</v>
      </c>
      <c r="X1296">
        <v>2</v>
      </c>
      <c r="Y1296">
        <v>61.6</v>
      </c>
    </row>
    <row r="1297" spans="1:25" x14ac:dyDescent="0.25">
      <c r="A1297" t="s">
        <v>4971</v>
      </c>
      <c r="B1297" t="s">
        <v>4972</v>
      </c>
      <c r="C1297" s="1" t="str">
        <f t="shared" si="203"/>
        <v>21:0398</v>
      </c>
      <c r="D1297" s="1" t="str">
        <f t="shared" si="207"/>
        <v>21:0133</v>
      </c>
      <c r="E1297" t="s">
        <v>4958</v>
      </c>
      <c r="F1297" t="s">
        <v>4973</v>
      </c>
      <c r="H1297">
        <v>48.211420400000002</v>
      </c>
      <c r="I1297">
        <v>-84.045292200000006</v>
      </c>
      <c r="J1297" s="1" t="str">
        <f t="shared" si="208"/>
        <v>NGR lake sediment grab sample</v>
      </c>
      <c r="K1297" s="1" t="str">
        <f t="shared" si="209"/>
        <v>&lt;177 micron (NGR)</v>
      </c>
      <c r="L1297">
        <v>25</v>
      </c>
      <c r="M1297" t="s">
        <v>53</v>
      </c>
      <c r="N1297">
        <v>485</v>
      </c>
      <c r="O1297">
        <v>74</v>
      </c>
      <c r="P1297">
        <v>58</v>
      </c>
      <c r="Q1297">
        <v>3</v>
      </c>
      <c r="R1297">
        <v>27</v>
      </c>
      <c r="S1297">
        <v>13</v>
      </c>
      <c r="T1297">
        <v>0.1</v>
      </c>
      <c r="U1297">
        <v>330</v>
      </c>
      <c r="V1297">
        <v>1.2</v>
      </c>
      <c r="W1297">
        <v>0.5</v>
      </c>
      <c r="X1297">
        <v>2</v>
      </c>
      <c r="Y1297">
        <v>62</v>
      </c>
    </row>
    <row r="1298" spans="1:25" x14ac:dyDescent="0.25">
      <c r="A1298" t="s">
        <v>4974</v>
      </c>
      <c r="B1298" t="s">
        <v>4975</v>
      </c>
      <c r="C1298" s="1" t="str">
        <f t="shared" si="203"/>
        <v>21:0398</v>
      </c>
      <c r="D1298" s="1" t="str">
        <f t="shared" si="207"/>
        <v>21:0133</v>
      </c>
      <c r="E1298" t="s">
        <v>4976</v>
      </c>
      <c r="F1298" t="s">
        <v>4977</v>
      </c>
      <c r="H1298">
        <v>48.182050699999998</v>
      </c>
      <c r="I1298">
        <v>-84.035881900000007</v>
      </c>
      <c r="J1298" s="1" t="str">
        <f t="shared" si="208"/>
        <v>NGR lake sediment grab sample</v>
      </c>
      <c r="K1298" s="1" t="str">
        <f t="shared" si="209"/>
        <v>&lt;177 micron (NGR)</v>
      </c>
      <c r="L1298">
        <v>25</v>
      </c>
      <c r="M1298" t="s">
        <v>39</v>
      </c>
      <c r="N1298">
        <v>486</v>
      </c>
      <c r="O1298">
        <v>98</v>
      </c>
      <c r="P1298">
        <v>24</v>
      </c>
      <c r="Q1298">
        <v>2</v>
      </c>
      <c r="R1298">
        <v>16</v>
      </c>
      <c r="S1298">
        <v>7</v>
      </c>
      <c r="T1298">
        <v>0.1</v>
      </c>
      <c r="U1298">
        <v>175</v>
      </c>
      <c r="V1298">
        <v>1.05</v>
      </c>
      <c r="W1298">
        <v>0.5</v>
      </c>
      <c r="X1298">
        <v>1</v>
      </c>
      <c r="Y1298">
        <v>24</v>
      </c>
    </row>
    <row r="1299" spans="1:25" x14ac:dyDescent="0.25">
      <c r="A1299" t="s">
        <v>4978</v>
      </c>
      <c r="B1299" t="s">
        <v>4979</v>
      </c>
      <c r="C1299" s="1" t="str">
        <f t="shared" si="203"/>
        <v>21:0398</v>
      </c>
      <c r="D1299" s="1" t="str">
        <f t="shared" si="207"/>
        <v>21:0133</v>
      </c>
      <c r="E1299" t="s">
        <v>4980</v>
      </c>
      <c r="F1299" t="s">
        <v>4981</v>
      </c>
      <c r="H1299">
        <v>48.152819000000001</v>
      </c>
      <c r="I1299">
        <v>-84.027320700000004</v>
      </c>
      <c r="J1299" s="1" t="str">
        <f t="shared" si="208"/>
        <v>NGR lake sediment grab sample</v>
      </c>
      <c r="K1299" s="1" t="str">
        <f t="shared" si="209"/>
        <v>&lt;177 micron (NGR)</v>
      </c>
      <c r="L1299">
        <v>25</v>
      </c>
      <c r="M1299" t="s">
        <v>44</v>
      </c>
      <c r="N1299">
        <v>487</v>
      </c>
      <c r="O1299">
        <v>90</v>
      </c>
      <c r="P1299">
        <v>28</v>
      </c>
      <c r="Q1299">
        <v>18</v>
      </c>
      <c r="R1299">
        <v>12</v>
      </c>
      <c r="S1299">
        <v>4</v>
      </c>
      <c r="T1299">
        <v>0.1</v>
      </c>
      <c r="U1299">
        <v>130</v>
      </c>
      <c r="V1299">
        <v>0.9</v>
      </c>
      <c r="W1299">
        <v>0.5</v>
      </c>
      <c r="X1299">
        <v>3</v>
      </c>
      <c r="Y1299">
        <v>62.8</v>
      </c>
    </row>
    <row r="1300" spans="1:25" x14ac:dyDescent="0.25">
      <c r="A1300" t="s">
        <v>4982</v>
      </c>
      <c r="B1300" t="s">
        <v>4983</v>
      </c>
      <c r="C1300" s="1" t="str">
        <f t="shared" si="203"/>
        <v>21:0398</v>
      </c>
      <c r="D1300" s="1" t="str">
        <f t="shared" si="207"/>
        <v>21:0133</v>
      </c>
      <c r="E1300" t="s">
        <v>4984</v>
      </c>
      <c r="F1300" t="s">
        <v>4985</v>
      </c>
      <c r="H1300">
        <v>48.123798800000003</v>
      </c>
      <c r="I1300">
        <v>-84.066479200000003</v>
      </c>
      <c r="J1300" s="1" t="str">
        <f t="shared" si="208"/>
        <v>NGR lake sediment grab sample</v>
      </c>
      <c r="K1300" s="1" t="str">
        <f t="shared" si="209"/>
        <v>&lt;177 micron (NGR)</v>
      </c>
      <c r="L1300">
        <v>25</v>
      </c>
      <c r="M1300" t="s">
        <v>62</v>
      </c>
      <c r="N1300">
        <v>488</v>
      </c>
      <c r="O1300">
        <v>44</v>
      </c>
      <c r="P1300">
        <v>16</v>
      </c>
      <c r="Q1300">
        <v>10</v>
      </c>
      <c r="R1300">
        <v>9</v>
      </c>
      <c r="S1300">
        <v>6</v>
      </c>
      <c r="T1300">
        <v>0.1</v>
      </c>
      <c r="U1300">
        <v>460</v>
      </c>
      <c r="V1300">
        <v>1.1000000000000001</v>
      </c>
      <c r="W1300">
        <v>1</v>
      </c>
      <c r="X1300">
        <v>1</v>
      </c>
      <c r="Y1300">
        <v>11</v>
      </c>
    </row>
    <row r="1301" spans="1:25" x14ac:dyDescent="0.25">
      <c r="A1301" t="s">
        <v>4986</v>
      </c>
      <c r="B1301" t="s">
        <v>4987</v>
      </c>
      <c r="C1301" s="1" t="str">
        <f t="shared" si="203"/>
        <v>21:0398</v>
      </c>
      <c r="D1301" s="1" t="str">
        <f t="shared" si="207"/>
        <v>21:0133</v>
      </c>
      <c r="E1301" t="s">
        <v>4988</v>
      </c>
      <c r="F1301" t="s">
        <v>4989</v>
      </c>
      <c r="H1301">
        <v>48.105569299999999</v>
      </c>
      <c r="I1301">
        <v>-84.092344600000004</v>
      </c>
      <c r="J1301" s="1" t="str">
        <f t="shared" si="208"/>
        <v>NGR lake sediment grab sample</v>
      </c>
      <c r="K1301" s="1" t="str">
        <f t="shared" si="209"/>
        <v>&lt;177 micron (NGR)</v>
      </c>
      <c r="L1301">
        <v>25</v>
      </c>
      <c r="M1301" t="s">
        <v>67</v>
      </c>
      <c r="N1301">
        <v>489</v>
      </c>
      <c r="O1301">
        <v>70</v>
      </c>
      <c r="P1301">
        <v>26</v>
      </c>
      <c r="Q1301">
        <v>4</v>
      </c>
      <c r="R1301">
        <v>12</v>
      </c>
      <c r="S1301">
        <v>19</v>
      </c>
      <c r="T1301">
        <v>0.1</v>
      </c>
      <c r="U1301">
        <v>8000</v>
      </c>
      <c r="V1301">
        <v>4.2</v>
      </c>
      <c r="W1301">
        <v>0.5</v>
      </c>
      <c r="X1301">
        <v>1</v>
      </c>
      <c r="Y1301">
        <v>23.2</v>
      </c>
    </row>
    <row r="1302" spans="1:25" x14ac:dyDescent="0.25">
      <c r="A1302" t="s">
        <v>4990</v>
      </c>
      <c r="B1302" t="s">
        <v>4991</v>
      </c>
      <c r="C1302" s="1" t="str">
        <f t="shared" si="203"/>
        <v>21:0398</v>
      </c>
      <c r="D1302" s="1" t="str">
        <f t="shared" si="207"/>
        <v>21:0133</v>
      </c>
      <c r="E1302" t="s">
        <v>4992</v>
      </c>
      <c r="F1302" t="s">
        <v>4993</v>
      </c>
      <c r="H1302">
        <v>48.0751907</v>
      </c>
      <c r="I1302">
        <v>-84.099092900000002</v>
      </c>
      <c r="J1302" s="1" t="str">
        <f t="shared" si="208"/>
        <v>NGR lake sediment grab sample</v>
      </c>
      <c r="K1302" s="1" t="str">
        <f t="shared" si="209"/>
        <v>&lt;177 micron (NGR)</v>
      </c>
      <c r="L1302">
        <v>25</v>
      </c>
      <c r="M1302" t="s">
        <v>72</v>
      </c>
      <c r="N1302">
        <v>490</v>
      </c>
      <c r="O1302">
        <v>72</v>
      </c>
      <c r="P1302">
        <v>66</v>
      </c>
      <c r="Q1302">
        <v>1</v>
      </c>
      <c r="R1302">
        <v>15</v>
      </c>
      <c r="S1302">
        <v>10</v>
      </c>
      <c r="T1302">
        <v>0.1</v>
      </c>
      <c r="U1302">
        <v>70</v>
      </c>
      <c r="V1302">
        <v>0.35</v>
      </c>
      <c r="W1302">
        <v>0.5</v>
      </c>
      <c r="X1302">
        <v>2</v>
      </c>
      <c r="Y1302">
        <v>46.8</v>
      </c>
    </row>
    <row r="1303" spans="1:25" x14ac:dyDescent="0.25">
      <c r="A1303" t="s">
        <v>4994</v>
      </c>
      <c r="B1303" t="s">
        <v>4995</v>
      </c>
      <c r="C1303" s="1" t="str">
        <f t="shared" si="203"/>
        <v>21:0398</v>
      </c>
      <c r="D1303" s="1" t="str">
        <f t="shared" si="207"/>
        <v>21:0133</v>
      </c>
      <c r="E1303" t="s">
        <v>4996</v>
      </c>
      <c r="F1303" t="s">
        <v>4997</v>
      </c>
      <c r="H1303">
        <v>48.084882999999998</v>
      </c>
      <c r="I1303">
        <v>-84.152693499999998</v>
      </c>
      <c r="J1303" s="1" t="str">
        <f t="shared" si="208"/>
        <v>NGR lake sediment grab sample</v>
      </c>
      <c r="K1303" s="1" t="str">
        <f t="shared" si="209"/>
        <v>&lt;177 micron (NGR)</v>
      </c>
      <c r="L1303">
        <v>25</v>
      </c>
      <c r="M1303" t="s">
        <v>77</v>
      </c>
      <c r="N1303">
        <v>491</v>
      </c>
      <c r="O1303">
        <v>110</v>
      </c>
      <c r="P1303">
        <v>36</v>
      </c>
      <c r="Q1303">
        <v>1</v>
      </c>
      <c r="R1303">
        <v>17</v>
      </c>
      <c r="S1303">
        <v>23</v>
      </c>
      <c r="T1303">
        <v>0.1</v>
      </c>
      <c r="U1303">
        <v>2000</v>
      </c>
      <c r="V1303">
        <v>4.45</v>
      </c>
      <c r="W1303">
        <v>1</v>
      </c>
      <c r="X1303">
        <v>2</v>
      </c>
      <c r="Y1303">
        <v>29.6</v>
      </c>
    </row>
    <row r="1304" spans="1:25" x14ac:dyDescent="0.25">
      <c r="A1304" t="s">
        <v>4998</v>
      </c>
      <c r="B1304" t="s">
        <v>4999</v>
      </c>
      <c r="C1304" s="1" t="str">
        <f t="shared" si="203"/>
        <v>21:0398</v>
      </c>
      <c r="D1304" s="1" t="str">
        <f t="shared" si="207"/>
        <v>21:0133</v>
      </c>
      <c r="E1304" t="s">
        <v>5000</v>
      </c>
      <c r="F1304" t="s">
        <v>5001</v>
      </c>
      <c r="H1304">
        <v>48.051977299999997</v>
      </c>
      <c r="I1304">
        <v>-84.207318700000002</v>
      </c>
      <c r="J1304" s="1" t="str">
        <f t="shared" si="208"/>
        <v>NGR lake sediment grab sample</v>
      </c>
      <c r="K1304" s="1" t="str">
        <f t="shared" si="209"/>
        <v>&lt;177 micron (NGR)</v>
      </c>
      <c r="L1304">
        <v>25</v>
      </c>
      <c r="M1304" t="s">
        <v>82</v>
      </c>
      <c r="N1304">
        <v>492</v>
      </c>
      <c r="O1304">
        <v>132</v>
      </c>
      <c r="P1304">
        <v>18</v>
      </c>
      <c r="Q1304">
        <v>4</v>
      </c>
      <c r="R1304">
        <v>10</v>
      </c>
      <c r="S1304">
        <v>8</v>
      </c>
      <c r="T1304">
        <v>0.1</v>
      </c>
      <c r="U1304">
        <v>260</v>
      </c>
      <c r="V1304">
        <v>1.3</v>
      </c>
      <c r="W1304">
        <v>0.5</v>
      </c>
      <c r="X1304">
        <v>1</v>
      </c>
      <c r="Y1304">
        <v>34.200000000000003</v>
      </c>
    </row>
    <row r="1305" spans="1:25" x14ac:dyDescent="0.25">
      <c r="A1305" t="s">
        <v>5002</v>
      </c>
      <c r="B1305" t="s">
        <v>5003</v>
      </c>
      <c r="C1305" s="1" t="str">
        <f t="shared" si="203"/>
        <v>21:0398</v>
      </c>
      <c r="D1305" s="1" t="str">
        <f t="shared" si="207"/>
        <v>21:0133</v>
      </c>
      <c r="E1305" t="s">
        <v>5004</v>
      </c>
      <c r="F1305" t="s">
        <v>5005</v>
      </c>
      <c r="H1305">
        <v>48.059076300000001</v>
      </c>
      <c r="I1305">
        <v>-84.213216099999997</v>
      </c>
      <c r="J1305" s="1" t="str">
        <f t="shared" si="208"/>
        <v>NGR lake sediment grab sample</v>
      </c>
      <c r="K1305" s="1" t="str">
        <f t="shared" si="209"/>
        <v>&lt;177 micron (NGR)</v>
      </c>
      <c r="L1305">
        <v>25</v>
      </c>
      <c r="M1305" t="s">
        <v>87</v>
      </c>
      <c r="N1305">
        <v>493</v>
      </c>
      <c r="O1305">
        <v>78</v>
      </c>
      <c r="P1305">
        <v>58</v>
      </c>
      <c r="Q1305">
        <v>5</v>
      </c>
      <c r="R1305">
        <v>11</v>
      </c>
      <c r="S1305">
        <v>4</v>
      </c>
      <c r="T1305">
        <v>0.1</v>
      </c>
      <c r="U1305">
        <v>50</v>
      </c>
      <c r="V1305">
        <v>0.4</v>
      </c>
      <c r="W1305">
        <v>0.5</v>
      </c>
      <c r="X1305">
        <v>4</v>
      </c>
      <c r="Y1305">
        <v>38.799999999999997</v>
      </c>
    </row>
    <row r="1306" spans="1:25" x14ac:dyDescent="0.25">
      <c r="A1306" t="s">
        <v>5006</v>
      </c>
      <c r="B1306" t="s">
        <v>5007</v>
      </c>
      <c r="C1306" s="1" t="str">
        <f t="shared" si="203"/>
        <v>21:0398</v>
      </c>
      <c r="D1306" s="1" t="str">
        <f t="shared" si="207"/>
        <v>21:0133</v>
      </c>
      <c r="E1306" t="s">
        <v>5008</v>
      </c>
      <c r="F1306" t="s">
        <v>5009</v>
      </c>
      <c r="H1306">
        <v>48.034961799999998</v>
      </c>
      <c r="I1306">
        <v>-84.249063599999999</v>
      </c>
      <c r="J1306" s="1" t="str">
        <f t="shared" si="208"/>
        <v>NGR lake sediment grab sample</v>
      </c>
      <c r="K1306" s="1" t="str">
        <f t="shared" si="209"/>
        <v>&lt;177 micron (NGR)</v>
      </c>
      <c r="L1306">
        <v>25</v>
      </c>
      <c r="M1306" t="s">
        <v>92</v>
      </c>
      <c r="N1306">
        <v>494</v>
      </c>
      <c r="O1306">
        <v>64</v>
      </c>
      <c r="P1306">
        <v>38</v>
      </c>
      <c r="Q1306">
        <v>7</v>
      </c>
      <c r="R1306">
        <v>11</v>
      </c>
      <c r="S1306">
        <v>7</v>
      </c>
      <c r="T1306">
        <v>0.1</v>
      </c>
      <c r="U1306">
        <v>235</v>
      </c>
      <c r="V1306">
        <v>0.7</v>
      </c>
      <c r="W1306">
        <v>0.5</v>
      </c>
      <c r="X1306">
        <v>1</v>
      </c>
      <c r="Y1306">
        <v>45.2</v>
      </c>
    </row>
    <row r="1307" spans="1:25" x14ac:dyDescent="0.25">
      <c r="A1307" t="s">
        <v>5010</v>
      </c>
      <c r="B1307" t="s">
        <v>5011</v>
      </c>
      <c r="C1307" s="1" t="str">
        <f t="shared" si="203"/>
        <v>21:0398</v>
      </c>
      <c r="D1307" s="1" t="str">
        <f t="shared" si="207"/>
        <v>21:0133</v>
      </c>
      <c r="E1307" t="s">
        <v>5012</v>
      </c>
      <c r="F1307" t="s">
        <v>5013</v>
      </c>
      <c r="H1307">
        <v>48.033856700000001</v>
      </c>
      <c r="I1307">
        <v>-84.264952899999997</v>
      </c>
      <c r="J1307" s="1" t="str">
        <f t="shared" si="208"/>
        <v>NGR lake sediment grab sample</v>
      </c>
      <c r="K1307" s="1" t="str">
        <f t="shared" si="209"/>
        <v>&lt;177 micron (NGR)</v>
      </c>
      <c r="L1307">
        <v>25</v>
      </c>
      <c r="M1307" t="s">
        <v>97</v>
      </c>
      <c r="N1307">
        <v>495</v>
      </c>
      <c r="O1307">
        <v>52</v>
      </c>
      <c r="P1307">
        <v>22</v>
      </c>
      <c r="Q1307">
        <v>3</v>
      </c>
      <c r="R1307">
        <v>8</v>
      </c>
      <c r="S1307">
        <v>5</v>
      </c>
      <c r="T1307">
        <v>0.1</v>
      </c>
      <c r="U1307">
        <v>195</v>
      </c>
      <c r="V1307">
        <v>0.95</v>
      </c>
      <c r="W1307">
        <v>0.5</v>
      </c>
      <c r="X1307">
        <v>1</v>
      </c>
      <c r="Y1307">
        <v>15.6</v>
      </c>
    </row>
    <row r="1308" spans="1:25" x14ac:dyDescent="0.25">
      <c r="A1308" t="s">
        <v>5014</v>
      </c>
      <c r="B1308" t="s">
        <v>5015</v>
      </c>
      <c r="C1308" s="1" t="str">
        <f t="shared" si="203"/>
        <v>21:0398</v>
      </c>
      <c r="D1308" s="1" t="str">
        <f t="shared" si="207"/>
        <v>21:0133</v>
      </c>
      <c r="E1308" t="s">
        <v>5016</v>
      </c>
      <c r="F1308" t="s">
        <v>5017</v>
      </c>
      <c r="H1308">
        <v>48.035607400000004</v>
      </c>
      <c r="I1308">
        <v>-84.313949399999998</v>
      </c>
      <c r="J1308" s="1" t="str">
        <f t="shared" si="208"/>
        <v>NGR lake sediment grab sample</v>
      </c>
      <c r="K1308" s="1" t="str">
        <f t="shared" si="209"/>
        <v>&lt;177 micron (NGR)</v>
      </c>
      <c r="L1308">
        <v>25</v>
      </c>
      <c r="M1308" t="s">
        <v>107</v>
      </c>
      <c r="N1308">
        <v>496</v>
      </c>
      <c r="O1308">
        <v>56</v>
      </c>
      <c r="P1308">
        <v>24</v>
      </c>
      <c r="Q1308">
        <v>9</v>
      </c>
      <c r="R1308">
        <v>10</v>
      </c>
      <c r="S1308">
        <v>6</v>
      </c>
      <c r="T1308">
        <v>0.1</v>
      </c>
      <c r="U1308">
        <v>50</v>
      </c>
      <c r="V1308">
        <v>0.4</v>
      </c>
      <c r="W1308">
        <v>0.5</v>
      </c>
      <c r="X1308">
        <v>1</v>
      </c>
      <c r="Y1308">
        <v>41.8</v>
      </c>
    </row>
    <row r="1309" spans="1:25" x14ac:dyDescent="0.25">
      <c r="A1309" t="s">
        <v>5018</v>
      </c>
      <c r="B1309" t="s">
        <v>5019</v>
      </c>
      <c r="C1309" s="1" t="str">
        <f t="shared" si="203"/>
        <v>21:0398</v>
      </c>
      <c r="D1309" s="1" t="str">
        <f t="shared" si="207"/>
        <v>21:0133</v>
      </c>
      <c r="E1309" t="s">
        <v>5020</v>
      </c>
      <c r="F1309" t="s">
        <v>5021</v>
      </c>
      <c r="H1309">
        <v>48.031600599999997</v>
      </c>
      <c r="I1309">
        <v>-84.359607600000004</v>
      </c>
      <c r="J1309" s="1" t="str">
        <f t="shared" si="208"/>
        <v>NGR lake sediment grab sample</v>
      </c>
      <c r="K1309" s="1" t="str">
        <f t="shared" si="209"/>
        <v>&lt;177 micron (NGR)</v>
      </c>
      <c r="L1309">
        <v>25</v>
      </c>
      <c r="M1309" t="s">
        <v>112</v>
      </c>
      <c r="N1309">
        <v>497</v>
      </c>
      <c r="O1309">
        <v>100</v>
      </c>
      <c r="P1309">
        <v>48</v>
      </c>
      <c r="Q1309">
        <v>9</v>
      </c>
      <c r="R1309">
        <v>10</v>
      </c>
      <c r="S1309">
        <v>4</v>
      </c>
      <c r="T1309">
        <v>0.1</v>
      </c>
      <c r="U1309">
        <v>225</v>
      </c>
      <c r="V1309">
        <v>0.95</v>
      </c>
      <c r="W1309">
        <v>0.5</v>
      </c>
      <c r="X1309">
        <v>2</v>
      </c>
      <c r="Y1309">
        <v>46</v>
      </c>
    </row>
    <row r="1310" spans="1:25" x14ac:dyDescent="0.25">
      <c r="A1310" t="s">
        <v>5022</v>
      </c>
      <c r="B1310" t="s">
        <v>5023</v>
      </c>
      <c r="C1310" s="1" t="str">
        <f t="shared" si="203"/>
        <v>21:0398</v>
      </c>
      <c r="D1310" s="1" t="str">
        <f>HYPERLINK("http://geochem.nrcan.gc.ca/cdogs/content/svy/svy_e.htm", "")</f>
        <v/>
      </c>
      <c r="G1310" s="1" t="str">
        <f>HYPERLINK("http://geochem.nrcan.gc.ca/cdogs/content/cr_/cr_00022_e.htm", "22")</f>
        <v>22</v>
      </c>
      <c r="J1310" t="s">
        <v>100</v>
      </c>
      <c r="K1310" t="s">
        <v>101</v>
      </c>
      <c r="L1310">
        <v>25</v>
      </c>
      <c r="M1310" t="s">
        <v>102</v>
      </c>
      <c r="N1310">
        <v>498</v>
      </c>
      <c r="O1310">
        <v>82</v>
      </c>
      <c r="P1310">
        <v>18</v>
      </c>
      <c r="Q1310">
        <v>19</v>
      </c>
      <c r="R1310">
        <v>7</v>
      </c>
      <c r="S1310">
        <v>5</v>
      </c>
      <c r="T1310">
        <v>0.1</v>
      </c>
      <c r="U1310">
        <v>910</v>
      </c>
      <c r="V1310">
        <v>1.7</v>
      </c>
      <c r="W1310">
        <v>6</v>
      </c>
      <c r="X1310">
        <v>6</v>
      </c>
      <c r="Y1310">
        <v>19.399999999999999</v>
      </c>
    </row>
    <row r="1311" spans="1:25" x14ac:dyDescent="0.25">
      <c r="A1311" t="s">
        <v>5024</v>
      </c>
      <c r="B1311" t="s">
        <v>5025</v>
      </c>
      <c r="C1311" s="1" t="str">
        <f t="shared" si="203"/>
        <v>21:0398</v>
      </c>
      <c r="D1311" s="1" t="str">
        <f t="shared" ref="D1311:D1317" si="210">HYPERLINK("http://geochem.nrcan.gc.ca/cdogs/content/svy/svy210133_e.htm", "21:0133")</f>
        <v>21:0133</v>
      </c>
      <c r="E1311" t="s">
        <v>5026</v>
      </c>
      <c r="F1311" t="s">
        <v>5027</v>
      </c>
      <c r="H1311">
        <v>48.043461800000003</v>
      </c>
      <c r="I1311">
        <v>-84.4222398</v>
      </c>
      <c r="J1311" s="1" t="str">
        <f t="shared" ref="J1311:J1317" si="211">HYPERLINK("http://geochem.nrcan.gc.ca/cdogs/content/kwd/kwd020027_e.htm", "NGR lake sediment grab sample")</f>
        <v>NGR lake sediment grab sample</v>
      </c>
      <c r="K1311" s="1" t="str">
        <f t="shared" ref="K1311:K1317" si="212">HYPERLINK("http://geochem.nrcan.gc.ca/cdogs/content/kwd/kwd080006_e.htm", "&lt;177 micron (NGR)")</f>
        <v>&lt;177 micron (NGR)</v>
      </c>
      <c r="L1311">
        <v>25</v>
      </c>
      <c r="M1311" t="s">
        <v>117</v>
      </c>
      <c r="N1311">
        <v>499</v>
      </c>
      <c r="O1311">
        <v>62</v>
      </c>
      <c r="P1311">
        <v>36</v>
      </c>
      <c r="Q1311">
        <v>3</v>
      </c>
      <c r="R1311">
        <v>18</v>
      </c>
      <c r="S1311">
        <v>6</v>
      </c>
      <c r="T1311">
        <v>0.1</v>
      </c>
      <c r="U1311">
        <v>50</v>
      </c>
      <c r="V1311">
        <v>0.3</v>
      </c>
      <c r="W1311">
        <v>0.5</v>
      </c>
      <c r="X1311">
        <v>2</v>
      </c>
      <c r="Y1311">
        <v>40.799999999999997</v>
      </c>
    </row>
    <row r="1312" spans="1:25" x14ac:dyDescent="0.25">
      <c r="A1312" t="s">
        <v>5028</v>
      </c>
      <c r="B1312" t="s">
        <v>5029</v>
      </c>
      <c r="C1312" s="1" t="str">
        <f t="shared" si="203"/>
        <v>21:0398</v>
      </c>
      <c r="D1312" s="1" t="str">
        <f t="shared" si="210"/>
        <v>21:0133</v>
      </c>
      <c r="E1312" t="s">
        <v>5030</v>
      </c>
      <c r="F1312" t="s">
        <v>5031</v>
      </c>
      <c r="H1312">
        <v>48.041791600000003</v>
      </c>
      <c r="I1312">
        <v>-84.490631399999998</v>
      </c>
      <c r="J1312" s="1" t="str">
        <f t="shared" si="211"/>
        <v>NGR lake sediment grab sample</v>
      </c>
      <c r="K1312" s="1" t="str">
        <f t="shared" si="212"/>
        <v>&lt;177 micron (NGR)</v>
      </c>
      <c r="L1312">
        <v>25</v>
      </c>
      <c r="M1312" t="s">
        <v>122</v>
      </c>
      <c r="N1312">
        <v>500</v>
      </c>
      <c r="O1312">
        <v>76</v>
      </c>
      <c r="P1312">
        <v>20</v>
      </c>
      <c r="Q1312">
        <v>3</v>
      </c>
      <c r="R1312">
        <v>16</v>
      </c>
      <c r="S1312">
        <v>4</v>
      </c>
      <c r="T1312">
        <v>0.1</v>
      </c>
      <c r="U1312">
        <v>80</v>
      </c>
      <c r="V1312">
        <v>0.45</v>
      </c>
      <c r="W1312">
        <v>0.5</v>
      </c>
      <c r="X1312">
        <v>1</v>
      </c>
      <c r="Y1312">
        <v>37</v>
      </c>
    </row>
    <row r="1313" spans="1:25" x14ac:dyDescent="0.25">
      <c r="A1313" t="s">
        <v>5032</v>
      </c>
      <c r="B1313" t="s">
        <v>5033</v>
      </c>
      <c r="C1313" s="1" t="str">
        <f t="shared" si="203"/>
        <v>21:0398</v>
      </c>
      <c r="D1313" s="1" t="str">
        <f t="shared" si="210"/>
        <v>21:0133</v>
      </c>
      <c r="E1313" t="s">
        <v>5034</v>
      </c>
      <c r="F1313" t="s">
        <v>5035</v>
      </c>
      <c r="H1313">
        <v>48.280187400000003</v>
      </c>
      <c r="I1313">
        <v>-85.146608900000004</v>
      </c>
      <c r="J1313" s="1" t="str">
        <f t="shared" si="211"/>
        <v>NGR lake sediment grab sample</v>
      </c>
      <c r="K1313" s="1" t="str">
        <f t="shared" si="212"/>
        <v>&lt;177 micron (NGR)</v>
      </c>
      <c r="L1313">
        <v>26</v>
      </c>
      <c r="M1313" t="s">
        <v>29</v>
      </c>
      <c r="N1313">
        <v>501</v>
      </c>
      <c r="O1313">
        <v>76</v>
      </c>
      <c r="P1313">
        <v>14</v>
      </c>
      <c r="Q1313">
        <v>5</v>
      </c>
      <c r="R1313">
        <v>13</v>
      </c>
      <c r="S1313">
        <v>5</v>
      </c>
      <c r="T1313">
        <v>0.1</v>
      </c>
      <c r="U1313">
        <v>55</v>
      </c>
      <c r="V1313">
        <v>0.5</v>
      </c>
      <c r="W1313">
        <v>0.5</v>
      </c>
      <c r="X1313">
        <v>1</v>
      </c>
      <c r="Y1313">
        <v>35.6</v>
      </c>
    </row>
    <row r="1314" spans="1:25" x14ac:dyDescent="0.25">
      <c r="A1314" t="s">
        <v>5036</v>
      </c>
      <c r="B1314" t="s">
        <v>5037</v>
      </c>
      <c r="C1314" s="1" t="str">
        <f t="shared" si="203"/>
        <v>21:0398</v>
      </c>
      <c r="D1314" s="1" t="str">
        <f t="shared" si="210"/>
        <v>21:0133</v>
      </c>
      <c r="E1314" t="s">
        <v>5038</v>
      </c>
      <c r="F1314" t="s">
        <v>5039</v>
      </c>
      <c r="H1314">
        <v>48.053061900000003</v>
      </c>
      <c r="I1314">
        <v>-84.528183799999994</v>
      </c>
      <c r="J1314" s="1" t="str">
        <f t="shared" si="211"/>
        <v>NGR lake sediment grab sample</v>
      </c>
      <c r="K1314" s="1" t="str">
        <f t="shared" si="212"/>
        <v>&lt;177 micron (NGR)</v>
      </c>
      <c r="L1314">
        <v>26</v>
      </c>
      <c r="M1314" t="s">
        <v>34</v>
      </c>
      <c r="N1314">
        <v>502</v>
      </c>
      <c r="O1314">
        <v>14</v>
      </c>
      <c r="P1314">
        <v>2</v>
      </c>
      <c r="Q1314">
        <v>1</v>
      </c>
      <c r="R1314">
        <v>5</v>
      </c>
      <c r="S1314">
        <v>2</v>
      </c>
      <c r="T1314">
        <v>0.1</v>
      </c>
      <c r="U1314">
        <v>40</v>
      </c>
      <c r="V1314">
        <v>0.45</v>
      </c>
      <c r="W1314">
        <v>0.5</v>
      </c>
      <c r="X1314">
        <v>1</v>
      </c>
      <c r="Y1314">
        <v>0.5</v>
      </c>
    </row>
    <row r="1315" spans="1:25" x14ac:dyDescent="0.25">
      <c r="A1315" t="s">
        <v>5040</v>
      </c>
      <c r="B1315" t="s">
        <v>5041</v>
      </c>
      <c r="C1315" s="1" t="str">
        <f t="shared" si="203"/>
        <v>21:0398</v>
      </c>
      <c r="D1315" s="1" t="str">
        <f t="shared" si="210"/>
        <v>21:0133</v>
      </c>
      <c r="E1315" t="s">
        <v>5042</v>
      </c>
      <c r="F1315" t="s">
        <v>5043</v>
      </c>
      <c r="H1315">
        <v>48.261095599999997</v>
      </c>
      <c r="I1315">
        <v>-85.144968399999996</v>
      </c>
      <c r="J1315" s="1" t="str">
        <f t="shared" si="211"/>
        <v>NGR lake sediment grab sample</v>
      </c>
      <c r="K1315" s="1" t="str">
        <f t="shared" si="212"/>
        <v>&lt;177 micron (NGR)</v>
      </c>
      <c r="L1315">
        <v>26</v>
      </c>
      <c r="M1315" t="s">
        <v>39</v>
      </c>
      <c r="N1315">
        <v>503</v>
      </c>
      <c r="O1315">
        <v>64</v>
      </c>
      <c r="P1315">
        <v>12</v>
      </c>
      <c r="Q1315">
        <v>5</v>
      </c>
      <c r="R1315">
        <v>10</v>
      </c>
      <c r="S1315">
        <v>9</v>
      </c>
      <c r="T1315">
        <v>0.1</v>
      </c>
      <c r="U1315">
        <v>120</v>
      </c>
      <c r="V1315">
        <v>0.8</v>
      </c>
      <c r="W1315">
        <v>0.5</v>
      </c>
      <c r="X1315">
        <v>1</v>
      </c>
      <c r="Y1315">
        <v>11.6</v>
      </c>
    </row>
    <row r="1316" spans="1:25" x14ac:dyDescent="0.25">
      <c r="A1316" t="s">
        <v>5044</v>
      </c>
      <c r="B1316" t="s">
        <v>5045</v>
      </c>
      <c r="C1316" s="1" t="str">
        <f t="shared" si="203"/>
        <v>21:0398</v>
      </c>
      <c r="D1316" s="1" t="str">
        <f t="shared" si="210"/>
        <v>21:0133</v>
      </c>
      <c r="E1316" t="s">
        <v>5046</v>
      </c>
      <c r="F1316" t="s">
        <v>5047</v>
      </c>
      <c r="H1316">
        <v>48.267957099999997</v>
      </c>
      <c r="I1316">
        <v>-85.145312899999993</v>
      </c>
      <c r="J1316" s="1" t="str">
        <f t="shared" si="211"/>
        <v>NGR lake sediment grab sample</v>
      </c>
      <c r="K1316" s="1" t="str">
        <f t="shared" si="212"/>
        <v>&lt;177 micron (NGR)</v>
      </c>
      <c r="L1316">
        <v>26</v>
      </c>
      <c r="M1316" t="s">
        <v>49</v>
      </c>
      <c r="N1316">
        <v>504</v>
      </c>
      <c r="O1316">
        <v>68</v>
      </c>
      <c r="P1316">
        <v>12</v>
      </c>
      <c r="Q1316">
        <v>2</v>
      </c>
      <c r="R1316">
        <v>9</v>
      </c>
      <c r="S1316">
        <v>6</v>
      </c>
      <c r="T1316">
        <v>0.1</v>
      </c>
      <c r="U1316">
        <v>110</v>
      </c>
      <c r="V1316">
        <v>0.8</v>
      </c>
      <c r="W1316">
        <v>0.5</v>
      </c>
      <c r="X1316">
        <v>2</v>
      </c>
      <c r="Y1316">
        <v>18.2</v>
      </c>
    </row>
    <row r="1317" spans="1:25" x14ac:dyDescent="0.25">
      <c r="A1317" t="s">
        <v>5048</v>
      </c>
      <c r="B1317" t="s">
        <v>5049</v>
      </c>
      <c r="C1317" s="1" t="str">
        <f t="shared" si="203"/>
        <v>21:0398</v>
      </c>
      <c r="D1317" s="1" t="str">
        <f t="shared" si="210"/>
        <v>21:0133</v>
      </c>
      <c r="E1317" t="s">
        <v>5034</v>
      </c>
      <c r="F1317" t="s">
        <v>5050</v>
      </c>
      <c r="H1317">
        <v>48.280187400000003</v>
      </c>
      <c r="I1317">
        <v>-85.146608900000004</v>
      </c>
      <c r="J1317" s="1" t="str">
        <f t="shared" si="211"/>
        <v>NGR lake sediment grab sample</v>
      </c>
      <c r="K1317" s="1" t="str">
        <f t="shared" si="212"/>
        <v>&lt;177 micron (NGR)</v>
      </c>
      <c r="L1317">
        <v>26</v>
      </c>
      <c r="M1317" t="s">
        <v>57</v>
      </c>
      <c r="N1317">
        <v>505</v>
      </c>
      <c r="O1317">
        <v>72</v>
      </c>
      <c r="P1317">
        <v>14</v>
      </c>
      <c r="Q1317">
        <v>6</v>
      </c>
      <c r="R1317">
        <v>13</v>
      </c>
      <c r="S1317">
        <v>5</v>
      </c>
      <c r="T1317">
        <v>0.1</v>
      </c>
      <c r="U1317">
        <v>55</v>
      </c>
      <c r="V1317">
        <v>0.5</v>
      </c>
      <c r="W1317">
        <v>0.5</v>
      </c>
      <c r="X1317">
        <v>1</v>
      </c>
      <c r="Y1317">
        <v>36.200000000000003</v>
      </c>
    </row>
    <row r="1318" spans="1:25" x14ac:dyDescent="0.25">
      <c r="A1318" t="s">
        <v>5051</v>
      </c>
      <c r="B1318" t="s">
        <v>5052</v>
      </c>
      <c r="C1318" s="1" t="str">
        <f t="shared" si="203"/>
        <v>21:0398</v>
      </c>
      <c r="D1318" s="1" t="str">
        <f>HYPERLINK("http://geochem.nrcan.gc.ca/cdogs/content/svy/svy_e.htm", "")</f>
        <v/>
      </c>
      <c r="G1318" s="1" t="str">
        <f>HYPERLINK("http://geochem.nrcan.gc.ca/cdogs/content/cr_/cr_00022_e.htm", "22")</f>
        <v>22</v>
      </c>
      <c r="J1318" t="s">
        <v>100</v>
      </c>
      <c r="K1318" t="s">
        <v>101</v>
      </c>
      <c r="L1318">
        <v>26</v>
      </c>
      <c r="M1318" t="s">
        <v>102</v>
      </c>
      <c r="N1318">
        <v>506</v>
      </c>
      <c r="O1318">
        <v>82</v>
      </c>
      <c r="P1318">
        <v>18</v>
      </c>
      <c r="Q1318">
        <v>17</v>
      </c>
      <c r="R1318">
        <v>7</v>
      </c>
      <c r="S1318">
        <v>5</v>
      </c>
      <c r="T1318">
        <v>0.1</v>
      </c>
      <c r="U1318">
        <v>920</v>
      </c>
      <c r="V1318">
        <v>1.75</v>
      </c>
      <c r="W1318">
        <v>7</v>
      </c>
      <c r="X1318">
        <v>5</v>
      </c>
      <c r="Y1318">
        <v>19</v>
      </c>
    </row>
    <row r="1319" spans="1:25" x14ac:dyDescent="0.25">
      <c r="A1319" t="s">
        <v>5053</v>
      </c>
      <c r="B1319" t="s">
        <v>5054</v>
      </c>
      <c r="C1319" s="1" t="str">
        <f t="shared" si="203"/>
        <v>21:0398</v>
      </c>
      <c r="D1319" s="1" t="str">
        <f t="shared" ref="D1319:D1342" si="213">HYPERLINK("http://geochem.nrcan.gc.ca/cdogs/content/svy/svy210133_e.htm", "21:0133")</f>
        <v>21:0133</v>
      </c>
      <c r="E1319" t="s">
        <v>5034</v>
      </c>
      <c r="F1319" t="s">
        <v>5055</v>
      </c>
      <c r="H1319">
        <v>48.280187400000003</v>
      </c>
      <c r="I1319">
        <v>-85.146608900000004</v>
      </c>
      <c r="J1319" s="1" t="str">
        <f t="shared" ref="J1319:J1342" si="214">HYPERLINK("http://geochem.nrcan.gc.ca/cdogs/content/kwd/kwd020027_e.htm", "NGR lake sediment grab sample")</f>
        <v>NGR lake sediment grab sample</v>
      </c>
      <c r="K1319" s="1" t="str">
        <f t="shared" ref="K1319:K1342" si="215">HYPERLINK("http://geochem.nrcan.gc.ca/cdogs/content/kwd/kwd080006_e.htm", "&lt;177 micron (NGR)")</f>
        <v>&lt;177 micron (NGR)</v>
      </c>
      <c r="L1319">
        <v>26</v>
      </c>
      <c r="M1319" t="s">
        <v>53</v>
      </c>
      <c r="N1319">
        <v>507</v>
      </c>
      <c r="O1319">
        <v>78</v>
      </c>
      <c r="P1319">
        <v>16</v>
      </c>
      <c r="Q1319">
        <v>7</v>
      </c>
      <c r="R1319">
        <v>13</v>
      </c>
      <c r="S1319">
        <v>4</v>
      </c>
      <c r="T1319">
        <v>0.1</v>
      </c>
      <c r="U1319">
        <v>55</v>
      </c>
      <c r="V1319">
        <v>0.5</v>
      </c>
      <c r="W1319">
        <v>0.5</v>
      </c>
      <c r="X1319">
        <v>1</v>
      </c>
      <c r="Y1319">
        <v>37</v>
      </c>
    </row>
    <row r="1320" spans="1:25" x14ac:dyDescent="0.25">
      <c r="A1320" t="s">
        <v>5056</v>
      </c>
      <c r="B1320" t="s">
        <v>5057</v>
      </c>
      <c r="C1320" s="1" t="str">
        <f t="shared" si="203"/>
        <v>21:0398</v>
      </c>
      <c r="D1320" s="1" t="str">
        <f t="shared" si="213"/>
        <v>21:0133</v>
      </c>
      <c r="E1320" t="s">
        <v>5058</v>
      </c>
      <c r="F1320" t="s">
        <v>5059</v>
      </c>
      <c r="H1320">
        <v>48.309968599999998</v>
      </c>
      <c r="I1320">
        <v>-85.147742300000004</v>
      </c>
      <c r="J1320" s="1" t="str">
        <f t="shared" si="214"/>
        <v>NGR lake sediment grab sample</v>
      </c>
      <c r="K1320" s="1" t="str">
        <f t="shared" si="215"/>
        <v>&lt;177 micron (NGR)</v>
      </c>
      <c r="L1320">
        <v>26</v>
      </c>
      <c r="M1320" t="s">
        <v>44</v>
      </c>
      <c r="N1320">
        <v>508</v>
      </c>
      <c r="O1320">
        <v>76</v>
      </c>
      <c r="P1320">
        <v>32</v>
      </c>
      <c r="Q1320">
        <v>4</v>
      </c>
      <c r="R1320">
        <v>11</v>
      </c>
      <c r="S1320">
        <v>4</v>
      </c>
      <c r="T1320">
        <v>0.1</v>
      </c>
      <c r="U1320">
        <v>70</v>
      </c>
      <c r="V1320">
        <v>0.6</v>
      </c>
      <c r="W1320">
        <v>0.5</v>
      </c>
      <c r="X1320">
        <v>1</v>
      </c>
      <c r="Y1320">
        <v>44.8</v>
      </c>
    </row>
    <row r="1321" spans="1:25" x14ac:dyDescent="0.25">
      <c r="A1321" t="s">
        <v>5060</v>
      </c>
      <c r="B1321" t="s">
        <v>5061</v>
      </c>
      <c r="C1321" s="1" t="str">
        <f t="shared" si="203"/>
        <v>21:0398</v>
      </c>
      <c r="D1321" s="1" t="str">
        <f t="shared" si="213"/>
        <v>21:0133</v>
      </c>
      <c r="E1321" t="s">
        <v>5062</v>
      </c>
      <c r="F1321" t="s">
        <v>5063</v>
      </c>
      <c r="H1321">
        <v>48.343065600000003</v>
      </c>
      <c r="I1321">
        <v>-85.149741599999999</v>
      </c>
      <c r="J1321" s="1" t="str">
        <f t="shared" si="214"/>
        <v>NGR lake sediment grab sample</v>
      </c>
      <c r="K1321" s="1" t="str">
        <f t="shared" si="215"/>
        <v>&lt;177 micron (NGR)</v>
      </c>
      <c r="L1321">
        <v>26</v>
      </c>
      <c r="M1321" t="s">
        <v>62</v>
      </c>
      <c r="N1321">
        <v>509</v>
      </c>
      <c r="O1321">
        <v>154</v>
      </c>
      <c r="P1321">
        <v>22</v>
      </c>
      <c r="Q1321">
        <v>3</v>
      </c>
      <c r="R1321">
        <v>10</v>
      </c>
      <c r="S1321">
        <v>2</v>
      </c>
      <c r="T1321">
        <v>0.1</v>
      </c>
      <c r="U1321">
        <v>35</v>
      </c>
      <c r="V1321">
        <v>0.2</v>
      </c>
      <c r="W1321">
        <v>0.5</v>
      </c>
      <c r="X1321">
        <v>1</v>
      </c>
      <c r="Y1321">
        <v>67.8</v>
      </c>
    </row>
    <row r="1322" spans="1:25" x14ac:dyDescent="0.25">
      <c r="A1322" t="s">
        <v>5064</v>
      </c>
      <c r="B1322" t="s">
        <v>5065</v>
      </c>
      <c r="C1322" s="1" t="str">
        <f t="shared" si="203"/>
        <v>21:0398</v>
      </c>
      <c r="D1322" s="1" t="str">
        <f t="shared" si="213"/>
        <v>21:0133</v>
      </c>
      <c r="E1322" t="s">
        <v>5066</v>
      </c>
      <c r="F1322" t="s">
        <v>5067</v>
      </c>
      <c r="H1322">
        <v>48.380612399999997</v>
      </c>
      <c r="I1322">
        <v>-85.136468800000003</v>
      </c>
      <c r="J1322" s="1" t="str">
        <f t="shared" si="214"/>
        <v>NGR lake sediment grab sample</v>
      </c>
      <c r="K1322" s="1" t="str">
        <f t="shared" si="215"/>
        <v>&lt;177 micron (NGR)</v>
      </c>
      <c r="L1322">
        <v>26</v>
      </c>
      <c r="M1322" t="s">
        <v>67</v>
      </c>
      <c r="N1322">
        <v>510</v>
      </c>
      <c r="O1322">
        <v>98</v>
      </c>
      <c r="P1322">
        <v>36</v>
      </c>
      <c r="Q1322">
        <v>4</v>
      </c>
      <c r="R1322">
        <v>11</v>
      </c>
      <c r="S1322">
        <v>3</v>
      </c>
      <c r="T1322">
        <v>0.1</v>
      </c>
      <c r="U1322">
        <v>50</v>
      </c>
      <c r="V1322">
        <v>0.35</v>
      </c>
      <c r="W1322">
        <v>0.5</v>
      </c>
      <c r="X1322">
        <v>1</v>
      </c>
      <c r="Y1322">
        <v>49.8</v>
      </c>
    </row>
    <row r="1323" spans="1:25" x14ac:dyDescent="0.25">
      <c r="A1323" t="s">
        <v>5068</v>
      </c>
      <c r="B1323" t="s">
        <v>5069</v>
      </c>
      <c r="C1323" s="1" t="str">
        <f t="shared" si="203"/>
        <v>21:0398</v>
      </c>
      <c r="D1323" s="1" t="str">
        <f t="shared" si="213"/>
        <v>21:0133</v>
      </c>
      <c r="E1323" t="s">
        <v>5070</v>
      </c>
      <c r="F1323" t="s">
        <v>5071</v>
      </c>
      <c r="H1323">
        <v>48.425311499999999</v>
      </c>
      <c r="I1323">
        <v>-85.147135700000007</v>
      </c>
      <c r="J1323" s="1" t="str">
        <f t="shared" si="214"/>
        <v>NGR lake sediment grab sample</v>
      </c>
      <c r="K1323" s="1" t="str">
        <f t="shared" si="215"/>
        <v>&lt;177 micron (NGR)</v>
      </c>
      <c r="L1323">
        <v>26</v>
      </c>
      <c r="M1323" t="s">
        <v>72</v>
      </c>
      <c r="N1323">
        <v>511</v>
      </c>
      <c r="O1323">
        <v>114</v>
      </c>
      <c r="P1323">
        <v>36</v>
      </c>
      <c r="Q1323">
        <v>6</v>
      </c>
      <c r="R1323">
        <v>9</v>
      </c>
      <c r="S1323">
        <v>6</v>
      </c>
      <c r="T1323">
        <v>0.1</v>
      </c>
      <c r="U1323">
        <v>250</v>
      </c>
      <c r="V1323">
        <v>1.2</v>
      </c>
      <c r="W1323">
        <v>0.5</v>
      </c>
      <c r="X1323">
        <v>1</v>
      </c>
      <c r="Y1323">
        <v>43</v>
      </c>
    </row>
    <row r="1324" spans="1:25" x14ac:dyDescent="0.25">
      <c r="A1324" t="s">
        <v>5072</v>
      </c>
      <c r="B1324" t="s">
        <v>5073</v>
      </c>
      <c r="C1324" s="1" t="str">
        <f t="shared" si="203"/>
        <v>21:0398</v>
      </c>
      <c r="D1324" s="1" t="str">
        <f t="shared" si="213"/>
        <v>21:0133</v>
      </c>
      <c r="E1324" t="s">
        <v>5074</v>
      </c>
      <c r="F1324" t="s">
        <v>5075</v>
      </c>
      <c r="H1324">
        <v>48.431713899999998</v>
      </c>
      <c r="I1324">
        <v>-85.204210799999998</v>
      </c>
      <c r="J1324" s="1" t="str">
        <f t="shared" si="214"/>
        <v>NGR lake sediment grab sample</v>
      </c>
      <c r="K1324" s="1" t="str">
        <f t="shared" si="215"/>
        <v>&lt;177 micron (NGR)</v>
      </c>
      <c r="L1324">
        <v>26</v>
      </c>
      <c r="M1324" t="s">
        <v>77</v>
      </c>
      <c r="N1324">
        <v>512</v>
      </c>
      <c r="O1324">
        <v>72</v>
      </c>
      <c r="P1324">
        <v>28</v>
      </c>
      <c r="Q1324">
        <v>5</v>
      </c>
      <c r="R1324">
        <v>9</v>
      </c>
      <c r="S1324">
        <v>3</v>
      </c>
      <c r="T1324">
        <v>0.1</v>
      </c>
      <c r="U1324">
        <v>110</v>
      </c>
      <c r="V1324">
        <v>0.6</v>
      </c>
      <c r="W1324">
        <v>0.5</v>
      </c>
      <c r="X1324">
        <v>4</v>
      </c>
      <c r="Y1324">
        <v>33.6</v>
      </c>
    </row>
    <row r="1325" spans="1:25" x14ac:dyDescent="0.25">
      <c r="A1325" t="s">
        <v>5076</v>
      </c>
      <c r="B1325" t="s">
        <v>5077</v>
      </c>
      <c r="C1325" s="1" t="str">
        <f t="shared" ref="C1325:C1388" si="216">HYPERLINK("http://geochem.nrcan.gc.ca/cdogs/content/bdl/bdl210398_e.htm", "21:0398")</f>
        <v>21:0398</v>
      </c>
      <c r="D1325" s="1" t="str">
        <f t="shared" si="213"/>
        <v>21:0133</v>
      </c>
      <c r="E1325" t="s">
        <v>5078</v>
      </c>
      <c r="F1325" t="s">
        <v>5079</v>
      </c>
      <c r="H1325">
        <v>48.4436939</v>
      </c>
      <c r="I1325">
        <v>-85.240041700000006</v>
      </c>
      <c r="J1325" s="1" t="str">
        <f t="shared" si="214"/>
        <v>NGR lake sediment grab sample</v>
      </c>
      <c r="K1325" s="1" t="str">
        <f t="shared" si="215"/>
        <v>&lt;177 micron (NGR)</v>
      </c>
      <c r="L1325">
        <v>26</v>
      </c>
      <c r="M1325" t="s">
        <v>82</v>
      </c>
      <c r="N1325">
        <v>513</v>
      </c>
      <c r="O1325">
        <v>50</v>
      </c>
      <c r="P1325">
        <v>6</v>
      </c>
      <c r="Q1325">
        <v>5</v>
      </c>
      <c r="R1325">
        <v>6</v>
      </c>
      <c r="S1325">
        <v>2</v>
      </c>
      <c r="T1325">
        <v>0.1</v>
      </c>
      <c r="U1325">
        <v>90</v>
      </c>
      <c r="V1325">
        <v>0.4</v>
      </c>
      <c r="W1325">
        <v>0.5</v>
      </c>
      <c r="X1325">
        <v>1</v>
      </c>
      <c r="Y1325">
        <v>2</v>
      </c>
    </row>
    <row r="1326" spans="1:25" x14ac:dyDescent="0.25">
      <c r="A1326" t="s">
        <v>5080</v>
      </c>
      <c r="B1326" t="s">
        <v>5081</v>
      </c>
      <c r="C1326" s="1" t="str">
        <f t="shared" si="216"/>
        <v>21:0398</v>
      </c>
      <c r="D1326" s="1" t="str">
        <f t="shared" si="213"/>
        <v>21:0133</v>
      </c>
      <c r="E1326" t="s">
        <v>5082</v>
      </c>
      <c r="F1326" t="s">
        <v>5083</v>
      </c>
      <c r="H1326">
        <v>48.430391999999998</v>
      </c>
      <c r="I1326">
        <v>-85.291074899999998</v>
      </c>
      <c r="J1326" s="1" t="str">
        <f t="shared" si="214"/>
        <v>NGR lake sediment grab sample</v>
      </c>
      <c r="K1326" s="1" t="str">
        <f t="shared" si="215"/>
        <v>&lt;177 micron (NGR)</v>
      </c>
      <c r="L1326">
        <v>26</v>
      </c>
      <c r="M1326" t="s">
        <v>87</v>
      </c>
      <c r="N1326">
        <v>514</v>
      </c>
      <c r="O1326">
        <v>166</v>
      </c>
      <c r="P1326">
        <v>26</v>
      </c>
      <c r="Q1326">
        <v>2</v>
      </c>
      <c r="R1326">
        <v>12</v>
      </c>
      <c r="S1326">
        <v>6</v>
      </c>
      <c r="T1326">
        <v>0.1</v>
      </c>
      <c r="U1326">
        <v>45</v>
      </c>
      <c r="V1326">
        <v>0.45</v>
      </c>
      <c r="W1326">
        <v>0.5</v>
      </c>
      <c r="X1326">
        <v>5</v>
      </c>
      <c r="Y1326">
        <v>65</v>
      </c>
    </row>
    <row r="1327" spans="1:25" x14ac:dyDescent="0.25">
      <c r="A1327" t="s">
        <v>5084</v>
      </c>
      <c r="B1327" t="s">
        <v>5085</v>
      </c>
      <c r="C1327" s="1" t="str">
        <f t="shared" si="216"/>
        <v>21:0398</v>
      </c>
      <c r="D1327" s="1" t="str">
        <f t="shared" si="213"/>
        <v>21:0133</v>
      </c>
      <c r="E1327" t="s">
        <v>5086</v>
      </c>
      <c r="F1327" t="s">
        <v>5087</v>
      </c>
      <c r="H1327">
        <v>48.498478499999997</v>
      </c>
      <c r="I1327">
        <v>-85.280651399999996</v>
      </c>
      <c r="J1327" s="1" t="str">
        <f t="shared" si="214"/>
        <v>NGR lake sediment grab sample</v>
      </c>
      <c r="K1327" s="1" t="str">
        <f t="shared" si="215"/>
        <v>&lt;177 micron (NGR)</v>
      </c>
      <c r="L1327">
        <v>26</v>
      </c>
      <c r="M1327" t="s">
        <v>92</v>
      </c>
      <c r="N1327">
        <v>515</v>
      </c>
      <c r="O1327">
        <v>124</v>
      </c>
      <c r="P1327">
        <v>14</v>
      </c>
      <c r="Q1327">
        <v>8</v>
      </c>
      <c r="R1327">
        <v>8</v>
      </c>
      <c r="S1327">
        <v>5</v>
      </c>
      <c r="T1327">
        <v>0.1</v>
      </c>
      <c r="U1327">
        <v>50</v>
      </c>
      <c r="V1327">
        <v>0.45</v>
      </c>
      <c r="W1327">
        <v>0.5</v>
      </c>
      <c r="X1327">
        <v>1</v>
      </c>
      <c r="Y1327">
        <v>51</v>
      </c>
    </row>
    <row r="1328" spans="1:25" x14ac:dyDescent="0.25">
      <c r="A1328" t="s">
        <v>5088</v>
      </c>
      <c r="B1328" t="s">
        <v>5089</v>
      </c>
      <c r="C1328" s="1" t="str">
        <f t="shared" si="216"/>
        <v>21:0398</v>
      </c>
      <c r="D1328" s="1" t="str">
        <f t="shared" si="213"/>
        <v>21:0133</v>
      </c>
      <c r="E1328" t="s">
        <v>5090</v>
      </c>
      <c r="F1328" t="s">
        <v>5091</v>
      </c>
      <c r="H1328">
        <v>48.512546899999997</v>
      </c>
      <c r="I1328">
        <v>-85.320675300000005</v>
      </c>
      <c r="J1328" s="1" t="str">
        <f t="shared" si="214"/>
        <v>NGR lake sediment grab sample</v>
      </c>
      <c r="K1328" s="1" t="str">
        <f t="shared" si="215"/>
        <v>&lt;177 micron (NGR)</v>
      </c>
      <c r="L1328">
        <v>26</v>
      </c>
      <c r="M1328" t="s">
        <v>97</v>
      </c>
      <c r="N1328">
        <v>516</v>
      </c>
      <c r="O1328">
        <v>128</v>
      </c>
      <c r="P1328">
        <v>26</v>
      </c>
      <c r="Q1328">
        <v>2</v>
      </c>
      <c r="R1328">
        <v>8</v>
      </c>
      <c r="S1328">
        <v>4</v>
      </c>
      <c r="T1328">
        <v>0.1</v>
      </c>
      <c r="U1328">
        <v>60</v>
      </c>
      <c r="V1328">
        <v>0.35</v>
      </c>
      <c r="W1328">
        <v>0.5</v>
      </c>
      <c r="X1328">
        <v>1</v>
      </c>
      <c r="Y1328">
        <v>47.2</v>
      </c>
    </row>
    <row r="1329" spans="1:25" x14ac:dyDescent="0.25">
      <c r="A1329" t="s">
        <v>5092</v>
      </c>
      <c r="B1329" t="s">
        <v>5093</v>
      </c>
      <c r="C1329" s="1" t="str">
        <f t="shared" si="216"/>
        <v>21:0398</v>
      </c>
      <c r="D1329" s="1" t="str">
        <f t="shared" si="213"/>
        <v>21:0133</v>
      </c>
      <c r="E1329" t="s">
        <v>5094</v>
      </c>
      <c r="F1329" t="s">
        <v>5095</v>
      </c>
      <c r="H1329">
        <v>48.532964300000003</v>
      </c>
      <c r="I1329">
        <v>-85.354555899999994</v>
      </c>
      <c r="J1329" s="1" t="str">
        <f t="shared" si="214"/>
        <v>NGR lake sediment grab sample</v>
      </c>
      <c r="K1329" s="1" t="str">
        <f t="shared" si="215"/>
        <v>&lt;177 micron (NGR)</v>
      </c>
      <c r="L1329">
        <v>26</v>
      </c>
      <c r="M1329" t="s">
        <v>107</v>
      </c>
      <c r="N1329">
        <v>517</v>
      </c>
      <c r="O1329">
        <v>106</v>
      </c>
      <c r="P1329">
        <v>28</v>
      </c>
      <c r="Q1329">
        <v>9</v>
      </c>
      <c r="R1329">
        <v>8</v>
      </c>
      <c r="S1329">
        <v>5</v>
      </c>
      <c r="T1329">
        <v>0.1</v>
      </c>
      <c r="U1329">
        <v>320</v>
      </c>
      <c r="V1329">
        <v>1</v>
      </c>
      <c r="W1329">
        <v>0.5</v>
      </c>
      <c r="X1329">
        <v>1</v>
      </c>
      <c r="Y1329">
        <v>38.200000000000003</v>
      </c>
    </row>
    <row r="1330" spans="1:25" x14ac:dyDescent="0.25">
      <c r="A1330" t="s">
        <v>5096</v>
      </c>
      <c r="B1330" t="s">
        <v>5097</v>
      </c>
      <c r="C1330" s="1" t="str">
        <f t="shared" si="216"/>
        <v>21:0398</v>
      </c>
      <c r="D1330" s="1" t="str">
        <f t="shared" si="213"/>
        <v>21:0133</v>
      </c>
      <c r="E1330" t="s">
        <v>5098</v>
      </c>
      <c r="F1330" t="s">
        <v>5099</v>
      </c>
      <c r="H1330">
        <v>48.561386900000002</v>
      </c>
      <c r="I1330">
        <v>-85.3465183</v>
      </c>
      <c r="J1330" s="1" t="str">
        <f t="shared" si="214"/>
        <v>NGR lake sediment grab sample</v>
      </c>
      <c r="K1330" s="1" t="str">
        <f t="shared" si="215"/>
        <v>&lt;177 micron (NGR)</v>
      </c>
      <c r="L1330">
        <v>26</v>
      </c>
      <c r="M1330" t="s">
        <v>112</v>
      </c>
      <c r="N1330">
        <v>518</v>
      </c>
      <c r="O1330">
        <v>102</v>
      </c>
      <c r="P1330">
        <v>30</v>
      </c>
      <c r="Q1330">
        <v>2</v>
      </c>
      <c r="R1330">
        <v>6</v>
      </c>
      <c r="S1330">
        <v>4</v>
      </c>
      <c r="T1330">
        <v>0.1</v>
      </c>
      <c r="U1330">
        <v>20</v>
      </c>
      <c r="V1330">
        <v>0.2</v>
      </c>
      <c r="W1330">
        <v>0.5</v>
      </c>
      <c r="X1330">
        <v>1</v>
      </c>
      <c r="Y1330">
        <v>50</v>
      </c>
    </row>
    <row r="1331" spans="1:25" x14ac:dyDescent="0.25">
      <c r="A1331" t="s">
        <v>5100</v>
      </c>
      <c r="B1331" t="s">
        <v>5101</v>
      </c>
      <c r="C1331" s="1" t="str">
        <f t="shared" si="216"/>
        <v>21:0398</v>
      </c>
      <c r="D1331" s="1" t="str">
        <f t="shared" si="213"/>
        <v>21:0133</v>
      </c>
      <c r="E1331" t="s">
        <v>5102</v>
      </c>
      <c r="F1331" t="s">
        <v>5103</v>
      </c>
      <c r="H1331">
        <v>48.610149</v>
      </c>
      <c r="I1331">
        <v>-85.374298300000007</v>
      </c>
      <c r="J1331" s="1" t="str">
        <f t="shared" si="214"/>
        <v>NGR lake sediment grab sample</v>
      </c>
      <c r="K1331" s="1" t="str">
        <f t="shared" si="215"/>
        <v>&lt;177 micron (NGR)</v>
      </c>
      <c r="L1331">
        <v>26</v>
      </c>
      <c r="M1331" t="s">
        <v>117</v>
      </c>
      <c r="N1331">
        <v>519</v>
      </c>
      <c r="O1331">
        <v>80</v>
      </c>
      <c r="P1331">
        <v>34</v>
      </c>
      <c r="Q1331">
        <v>1</v>
      </c>
      <c r="R1331">
        <v>5</v>
      </c>
      <c r="S1331">
        <v>1</v>
      </c>
      <c r="T1331">
        <v>0.1</v>
      </c>
      <c r="U1331">
        <v>115</v>
      </c>
      <c r="V1331">
        <v>0.65</v>
      </c>
      <c r="W1331">
        <v>0.5</v>
      </c>
      <c r="X1331">
        <v>5</v>
      </c>
      <c r="Y1331">
        <v>43.2</v>
      </c>
    </row>
    <row r="1332" spans="1:25" x14ac:dyDescent="0.25">
      <c r="A1332" t="s">
        <v>5104</v>
      </c>
      <c r="B1332" t="s">
        <v>5105</v>
      </c>
      <c r="C1332" s="1" t="str">
        <f t="shared" si="216"/>
        <v>21:0398</v>
      </c>
      <c r="D1332" s="1" t="str">
        <f t="shared" si="213"/>
        <v>21:0133</v>
      </c>
      <c r="E1332" t="s">
        <v>5106</v>
      </c>
      <c r="F1332" t="s">
        <v>5107</v>
      </c>
      <c r="H1332">
        <v>48.604539199999998</v>
      </c>
      <c r="I1332">
        <v>-85.434978700000002</v>
      </c>
      <c r="J1332" s="1" t="str">
        <f t="shared" si="214"/>
        <v>NGR lake sediment grab sample</v>
      </c>
      <c r="K1332" s="1" t="str">
        <f t="shared" si="215"/>
        <v>&lt;177 micron (NGR)</v>
      </c>
      <c r="L1332">
        <v>26</v>
      </c>
      <c r="M1332" t="s">
        <v>122</v>
      </c>
      <c r="N1332">
        <v>520</v>
      </c>
      <c r="O1332">
        <v>170</v>
      </c>
      <c r="P1332">
        <v>12</v>
      </c>
      <c r="Q1332">
        <v>4</v>
      </c>
      <c r="R1332">
        <v>5</v>
      </c>
      <c r="S1332">
        <v>3</v>
      </c>
      <c r="T1332">
        <v>0.1</v>
      </c>
      <c r="U1332">
        <v>65</v>
      </c>
      <c r="V1332">
        <v>0.4</v>
      </c>
      <c r="W1332">
        <v>0.5</v>
      </c>
      <c r="X1332">
        <v>1</v>
      </c>
      <c r="Y1332">
        <v>75.2</v>
      </c>
    </row>
    <row r="1333" spans="1:25" x14ac:dyDescent="0.25">
      <c r="A1333" t="s">
        <v>5108</v>
      </c>
      <c r="B1333" t="s">
        <v>5109</v>
      </c>
      <c r="C1333" s="1" t="str">
        <f t="shared" si="216"/>
        <v>21:0398</v>
      </c>
      <c r="D1333" s="1" t="str">
        <f t="shared" si="213"/>
        <v>21:0133</v>
      </c>
      <c r="E1333" t="s">
        <v>5110</v>
      </c>
      <c r="F1333" t="s">
        <v>5111</v>
      </c>
      <c r="H1333">
        <v>48.675196499999998</v>
      </c>
      <c r="I1333">
        <v>-85.585760100000002</v>
      </c>
      <c r="J1333" s="1" t="str">
        <f t="shared" si="214"/>
        <v>NGR lake sediment grab sample</v>
      </c>
      <c r="K1333" s="1" t="str">
        <f t="shared" si="215"/>
        <v>&lt;177 micron (NGR)</v>
      </c>
      <c r="L1333">
        <v>27</v>
      </c>
      <c r="M1333" t="s">
        <v>5112</v>
      </c>
      <c r="N1333">
        <v>521</v>
      </c>
      <c r="O1333">
        <v>138</v>
      </c>
      <c r="P1333">
        <v>36</v>
      </c>
      <c r="Q1333">
        <v>3</v>
      </c>
      <c r="R1333">
        <v>20</v>
      </c>
      <c r="S1333">
        <v>5</v>
      </c>
      <c r="T1333">
        <v>0.1</v>
      </c>
      <c r="U1333">
        <v>40</v>
      </c>
      <c r="V1333">
        <v>0.25</v>
      </c>
      <c r="W1333">
        <v>0.5</v>
      </c>
      <c r="X1333">
        <v>1</v>
      </c>
      <c r="Y1333">
        <v>52.6</v>
      </c>
    </row>
    <row r="1334" spans="1:25" x14ac:dyDescent="0.25">
      <c r="A1334" t="s">
        <v>5113</v>
      </c>
      <c r="B1334" t="s">
        <v>5114</v>
      </c>
      <c r="C1334" s="1" t="str">
        <f t="shared" si="216"/>
        <v>21:0398</v>
      </c>
      <c r="D1334" s="1" t="str">
        <f t="shared" si="213"/>
        <v>21:0133</v>
      </c>
      <c r="E1334" t="s">
        <v>5115</v>
      </c>
      <c r="F1334" t="s">
        <v>5116</v>
      </c>
      <c r="H1334">
        <v>48.638446000000002</v>
      </c>
      <c r="I1334">
        <v>-85.496995299999995</v>
      </c>
      <c r="J1334" s="1" t="str">
        <f t="shared" si="214"/>
        <v>NGR lake sediment grab sample</v>
      </c>
      <c r="K1334" s="1" t="str">
        <f t="shared" si="215"/>
        <v>&lt;177 micron (NGR)</v>
      </c>
      <c r="L1334">
        <v>27</v>
      </c>
      <c r="M1334" t="s">
        <v>34</v>
      </c>
      <c r="N1334">
        <v>522</v>
      </c>
      <c r="O1334">
        <v>140</v>
      </c>
      <c r="P1334">
        <v>38</v>
      </c>
      <c r="Q1334">
        <v>5</v>
      </c>
      <c r="R1334">
        <v>18</v>
      </c>
      <c r="S1334">
        <v>11</v>
      </c>
      <c r="T1334">
        <v>0.1</v>
      </c>
      <c r="U1334">
        <v>50</v>
      </c>
      <c r="V1334">
        <v>0.35</v>
      </c>
      <c r="W1334">
        <v>0.5</v>
      </c>
      <c r="X1334">
        <v>1</v>
      </c>
      <c r="Y1334">
        <v>57.8</v>
      </c>
    </row>
    <row r="1335" spans="1:25" x14ac:dyDescent="0.25">
      <c r="A1335" t="s">
        <v>5117</v>
      </c>
      <c r="B1335" t="s">
        <v>5118</v>
      </c>
      <c r="C1335" s="1" t="str">
        <f t="shared" si="216"/>
        <v>21:0398</v>
      </c>
      <c r="D1335" s="1" t="str">
        <f t="shared" si="213"/>
        <v>21:0133</v>
      </c>
      <c r="E1335" t="s">
        <v>5119</v>
      </c>
      <c r="F1335" t="s">
        <v>5120</v>
      </c>
      <c r="H1335">
        <v>48.673735700000002</v>
      </c>
      <c r="I1335">
        <v>-85.509162599999996</v>
      </c>
      <c r="J1335" s="1" t="str">
        <f t="shared" si="214"/>
        <v>NGR lake sediment grab sample</v>
      </c>
      <c r="K1335" s="1" t="str">
        <f t="shared" si="215"/>
        <v>&lt;177 micron (NGR)</v>
      </c>
      <c r="L1335">
        <v>27</v>
      </c>
      <c r="M1335" t="s">
        <v>39</v>
      </c>
      <c r="N1335">
        <v>523</v>
      </c>
      <c r="O1335">
        <v>90</v>
      </c>
      <c r="P1335">
        <v>68</v>
      </c>
      <c r="Q1335">
        <v>4</v>
      </c>
      <c r="R1335">
        <v>15</v>
      </c>
      <c r="S1335">
        <v>6</v>
      </c>
      <c r="T1335">
        <v>0.1</v>
      </c>
      <c r="U1335">
        <v>35</v>
      </c>
      <c r="V1335">
        <v>0.2</v>
      </c>
      <c r="W1335">
        <v>0.5</v>
      </c>
      <c r="X1335">
        <v>1</v>
      </c>
      <c r="Y1335">
        <v>46.2</v>
      </c>
    </row>
    <row r="1336" spans="1:25" x14ac:dyDescent="0.25">
      <c r="A1336" t="s">
        <v>5121</v>
      </c>
      <c r="B1336" t="s">
        <v>5122</v>
      </c>
      <c r="C1336" s="1" t="str">
        <f t="shared" si="216"/>
        <v>21:0398</v>
      </c>
      <c r="D1336" s="1" t="str">
        <f t="shared" si="213"/>
        <v>21:0133</v>
      </c>
      <c r="E1336" t="s">
        <v>5123</v>
      </c>
      <c r="F1336" t="s">
        <v>5124</v>
      </c>
      <c r="H1336">
        <v>48.675012299999999</v>
      </c>
      <c r="I1336">
        <v>-85.574463499999993</v>
      </c>
      <c r="J1336" s="1" t="str">
        <f t="shared" si="214"/>
        <v>NGR lake sediment grab sample</v>
      </c>
      <c r="K1336" s="1" t="str">
        <f t="shared" si="215"/>
        <v>&lt;177 micron (NGR)</v>
      </c>
      <c r="L1336">
        <v>27</v>
      </c>
      <c r="M1336" t="s">
        <v>44</v>
      </c>
      <c r="N1336">
        <v>524</v>
      </c>
      <c r="O1336">
        <v>132</v>
      </c>
      <c r="P1336">
        <v>116</v>
      </c>
      <c r="Q1336">
        <v>3</v>
      </c>
      <c r="R1336">
        <v>13</v>
      </c>
      <c r="S1336">
        <v>9</v>
      </c>
      <c r="T1336">
        <v>0.1</v>
      </c>
      <c r="U1336">
        <v>360</v>
      </c>
      <c r="V1336">
        <v>1.55</v>
      </c>
      <c r="W1336">
        <v>0.5</v>
      </c>
      <c r="X1336">
        <v>2</v>
      </c>
      <c r="Y1336">
        <v>38.6</v>
      </c>
    </row>
    <row r="1337" spans="1:25" x14ac:dyDescent="0.25">
      <c r="A1337" t="s">
        <v>5125</v>
      </c>
      <c r="B1337" t="s">
        <v>5126</v>
      </c>
      <c r="C1337" s="1" t="str">
        <f t="shared" si="216"/>
        <v>21:0398</v>
      </c>
      <c r="D1337" s="1" t="str">
        <f t="shared" si="213"/>
        <v>21:0133</v>
      </c>
      <c r="E1337" t="s">
        <v>5110</v>
      </c>
      <c r="F1337" t="s">
        <v>5127</v>
      </c>
      <c r="H1337">
        <v>48.675196499999998</v>
      </c>
      <c r="I1337">
        <v>-85.585760100000002</v>
      </c>
      <c r="J1337" s="1" t="str">
        <f t="shared" si="214"/>
        <v>NGR lake sediment grab sample</v>
      </c>
      <c r="K1337" s="1" t="str">
        <f t="shared" si="215"/>
        <v>&lt;177 micron (NGR)</v>
      </c>
      <c r="L1337">
        <v>27</v>
      </c>
      <c r="M1337" t="s">
        <v>5128</v>
      </c>
      <c r="N1337">
        <v>525</v>
      </c>
      <c r="O1337">
        <v>136</v>
      </c>
      <c r="P1337">
        <v>36</v>
      </c>
      <c r="Q1337">
        <v>4</v>
      </c>
      <c r="R1337">
        <v>20</v>
      </c>
      <c r="S1337">
        <v>5</v>
      </c>
      <c r="T1337">
        <v>0.1</v>
      </c>
      <c r="U1337">
        <v>40</v>
      </c>
      <c r="V1337">
        <v>0.2</v>
      </c>
      <c r="W1337">
        <v>0.5</v>
      </c>
      <c r="X1337">
        <v>1</v>
      </c>
      <c r="Y1337">
        <v>52.4</v>
      </c>
    </row>
    <row r="1338" spans="1:25" x14ac:dyDescent="0.25">
      <c r="A1338" t="s">
        <v>5129</v>
      </c>
      <c r="B1338" t="s">
        <v>5130</v>
      </c>
      <c r="C1338" s="1" t="str">
        <f t="shared" si="216"/>
        <v>21:0398</v>
      </c>
      <c r="D1338" s="1" t="str">
        <f t="shared" si="213"/>
        <v>21:0133</v>
      </c>
      <c r="E1338" t="s">
        <v>5110</v>
      </c>
      <c r="F1338" t="s">
        <v>5131</v>
      </c>
      <c r="H1338">
        <v>48.675196499999998</v>
      </c>
      <c r="I1338">
        <v>-85.585760100000002</v>
      </c>
      <c r="J1338" s="1" t="str">
        <f t="shared" si="214"/>
        <v>NGR lake sediment grab sample</v>
      </c>
      <c r="K1338" s="1" t="str">
        <f t="shared" si="215"/>
        <v>&lt;177 micron (NGR)</v>
      </c>
      <c r="L1338">
        <v>27</v>
      </c>
      <c r="M1338" t="s">
        <v>5132</v>
      </c>
      <c r="N1338">
        <v>526</v>
      </c>
      <c r="O1338">
        <v>116</v>
      </c>
      <c r="P1338">
        <v>34</v>
      </c>
      <c r="Q1338">
        <v>3</v>
      </c>
      <c r="R1338">
        <v>20</v>
      </c>
      <c r="S1338">
        <v>4</v>
      </c>
      <c r="T1338">
        <v>0.1</v>
      </c>
      <c r="U1338">
        <v>35</v>
      </c>
      <c r="V1338">
        <v>0.2</v>
      </c>
      <c r="W1338">
        <v>0.5</v>
      </c>
      <c r="X1338">
        <v>1</v>
      </c>
      <c r="Y1338">
        <v>52.6</v>
      </c>
    </row>
    <row r="1339" spans="1:25" x14ac:dyDescent="0.25">
      <c r="A1339" t="s">
        <v>5133</v>
      </c>
      <c r="B1339" t="s">
        <v>5134</v>
      </c>
      <c r="C1339" s="1" t="str">
        <f t="shared" si="216"/>
        <v>21:0398</v>
      </c>
      <c r="D1339" s="1" t="str">
        <f t="shared" si="213"/>
        <v>21:0133</v>
      </c>
      <c r="E1339" t="s">
        <v>5135</v>
      </c>
      <c r="F1339" t="s">
        <v>5136</v>
      </c>
      <c r="H1339">
        <v>48.706735999999999</v>
      </c>
      <c r="I1339">
        <v>-85.573186899999996</v>
      </c>
      <c r="J1339" s="1" t="str">
        <f t="shared" si="214"/>
        <v>NGR lake sediment grab sample</v>
      </c>
      <c r="K1339" s="1" t="str">
        <f t="shared" si="215"/>
        <v>&lt;177 micron (NGR)</v>
      </c>
      <c r="L1339">
        <v>27</v>
      </c>
      <c r="M1339" t="s">
        <v>62</v>
      </c>
      <c r="N1339">
        <v>527</v>
      </c>
      <c r="O1339">
        <v>74</v>
      </c>
      <c r="P1339">
        <v>16</v>
      </c>
      <c r="Q1339">
        <v>5</v>
      </c>
      <c r="R1339">
        <v>8</v>
      </c>
      <c r="S1339">
        <v>7</v>
      </c>
      <c r="T1339">
        <v>0.1</v>
      </c>
      <c r="U1339">
        <v>720</v>
      </c>
      <c r="V1339">
        <v>1.6</v>
      </c>
      <c r="W1339">
        <v>0.5</v>
      </c>
      <c r="X1339">
        <v>1</v>
      </c>
      <c r="Y1339">
        <v>15.8</v>
      </c>
    </row>
    <row r="1340" spans="1:25" x14ac:dyDescent="0.25">
      <c r="A1340" t="s">
        <v>5137</v>
      </c>
      <c r="B1340" t="s">
        <v>5138</v>
      </c>
      <c r="C1340" s="1" t="str">
        <f t="shared" si="216"/>
        <v>21:0398</v>
      </c>
      <c r="D1340" s="1" t="str">
        <f t="shared" si="213"/>
        <v>21:0133</v>
      </c>
      <c r="E1340" t="s">
        <v>5139</v>
      </c>
      <c r="F1340" t="s">
        <v>5140</v>
      </c>
      <c r="H1340">
        <v>48.707273000000001</v>
      </c>
      <c r="I1340">
        <v>-85.599350999999999</v>
      </c>
      <c r="J1340" s="1" t="str">
        <f t="shared" si="214"/>
        <v>NGR lake sediment grab sample</v>
      </c>
      <c r="K1340" s="1" t="str">
        <f t="shared" si="215"/>
        <v>&lt;177 micron (NGR)</v>
      </c>
      <c r="L1340">
        <v>27</v>
      </c>
      <c r="M1340" t="s">
        <v>67</v>
      </c>
      <c r="N1340">
        <v>528</v>
      </c>
      <c r="O1340">
        <v>102</v>
      </c>
      <c r="P1340">
        <v>68</v>
      </c>
      <c r="Q1340">
        <v>2</v>
      </c>
      <c r="R1340">
        <v>12</v>
      </c>
      <c r="S1340">
        <v>2</v>
      </c>
      <c r="T1340">
        <v>0.1</v>
      </c>
      <c r="U1340">
        <v>35</v>
      </c>
      <c r="V1340">
        <v>0.3</v>
      </c>
      <c r="W1340">
        <v>0.5</v>
      </c>
      <c r="X1340">
        <v>4</v>
      </c>
      <c r="Y1340">
        <v>48.4</v>
      </c>
    </row>
    <row r="1341" spans="1:25" x14ac:dyDescent="0.25">
      <c r="A1341" t="s">
        <v>5141</v>
      </c>
      <c r="B1341" t="s">
        <v>5142</v>
      </c>
      <c r="C1341" s="1" t="str">
        <f t="shared" si="216"/>
        <v>21:0398</v>
      </c>
      <c r="D1341" s="1" t="str">
        <f t="shared" si="213"/>
        <v>21:0133</v>
      </c>
      <c r="E1341" t="s">
        <v>5143</v>
      </c>
      <c r="F1341" t="s">
        <v>5144</v>
      </c>
      <c r="H1341">
        <v>48.711262400000003</v>
      </c>
      <c r="I1341">
        <v>-85.646342099999998</v>
      </c>
      <c r="J1341" s="1" t="str">
        <f t="shared" si="214"/>
        <v>NGR lake sediment grab sample</v>
      </c>
      <c r="K1341" s="1" t="str">
        <f t="shared" si="215"/>
        <v>&lt;177 micron (NGR)</v>
      </c>
      <c r="L1341">
        <v>27</v>
      </c>
      <c r="M1341" t="s">
        <v>72</v>
      </c>
      <c r="N1341">
        <v>529</v>
      </c>
      <c r="O1341">
        <v>28</v>
      </c>
      <c r="P1341">
        <v>4</v>
      </c>
      <c r="Q1341">
        <v>5</v>
      </c>
      <c r="R1341">
        <v>5</v>
      </c>
      <c r="S1341">
        <v>3</v>
      </c>
      <c r="T1341">
        <v>0.1</v>
      </c>
      <c r="U1341">
        <v>140</v>
      </c>
      <c r="V1341">
        <v>0.7</v>
      </c>
      <c r="W1341">
        <v>0.5</v>
      </c>
      <c r="X1341">
        <v>1</v>
      </c>
      <c r="Y1341">
        <v>4.8</v>
      </c>
    </row>
    <row r="1342" spans="1:25" x14ac:dyDescent="0.25">
      <c r="A1342" t="s">
        <v>5145</v>
      </c>
      <c r="B1342" t="s">
        <v>5146</v>
      </c>
      <c r="C1342" s="1" t="str">
        <f t="shared" si="216"/>
        <v>21:0398</v>
      </c>
      <c r="D1342" s="1" t="str">
        <f t="shared" si="213"/>
        <v>21:0133</v>
      </c>
      <c r="E1342" t="s">
        <v>5147</v>
      </c>
      <c r="F1342" t="s">
        <v>5148</v>
      </c>
      <c r="H1342">
        <v>48.695674799999999</v>
      </c>
      <c r="I1342">
        <v>-85.731177200000005</v>
      </c>
      <c r="J1342" s="1" t="str">
        <f t="shared" si="214"/>
        <v>NGR lake sediment grab sample</v>
      </c>
      <c r="K1342" s="1" t="str">
        <f t="shared" si="215"/>
        <v>&lt;177 micron (NGR)</v>
      </c>
      <c r="L1342">
        <v>27</v>
      </c>
      <c r="M1342" t="s">
        <v>77</v>
      </c>
      <c r="N1342">
        <v>530</v>
      </c>
      <c r="O1342">
        <v>82</v>
      </c>
      <c r="P1342">
        <v>34</v>
      </c>
      <c r="Q1342">
        <v>6</v>
      </c>
      <c r="R1342">
        <v>13</v>
      </c>
      <c r="S1342">
        <v>3</v>
      </c>
      <c r="T1342">
        <v>0.1</v>
      </c>
      <c r="U1342">
        <v>40</v>
      </c>
      <c r="V1342">
        <v>0.4</v>
      </c>
      <c r="W1342">
        <v>0.5</v>
      </c>
      <c r="X1342">
        <v>1</v>
      </c>
      <c r="Y1342">
        <v>41.4</v>
      </c>
    </row>
    <row r="1343" spans="1:25" x14ac:dyDescent="0.25">
      <c r="A1343" t="s">
        <v>5149</v>
      </c>
      <c r="B1343" t="s">
        <v>5150</v>
      </c>
      <c r="C1343" s="1" t="str">
        <f t="shared" si="216"/>
        <v>21:0398</v>
      </c>
      <c r="D1343" s="1" t="str">
        <f>HYPERLINK("http://geochem.nrcan.gc.ca/cdogs/content/svy/svy_e.htm", "")</f>
        <v/>
      </c>
      <c r="G1343" s="1" t="str">
        <f>HYPERLINK("http://geochem.nrcan.gc.ca/cdogs/content/cr_/cr_00034_e.htm", "34")</f>
        <v>34</v>
      </c>
      <c r="J1343" t="s">
        <v>100</v>
      </c>
      <c r="K1343" t="s">
        <v>101</v>
      </c>
      <c r="L1343">
        <v>27</v>
      </c>
      <c r="M1343" t="s">
        <v>102</v>
      </c>
      <c r="N1343">
        <v>531</v>
      </c>
      <c r="O1343">
        <v>98</v>
      </c>
      <c r="P1343">
        <v>46</v>
      </c>
      <c r="Q1343">
        <v>13</v>
      </c>
      <c r="R1343">
        <v>19</v>
      </c>
      <c r="S1343">
        <v>11</v>
      </c>
      <c r="T1343">
        <v>0.1</v>
      </c>
      <c r="U1343">
        <v>720</v>
      </c>
      <c r="V1343">
        <v>2.95</v>
      </c>
      <c r="W1343">
        <v>18</v>
      </c>
      <c r="X1343">
        <v>5</v>
      </c>
      <c r="Y1343">
        <v>17.399999999999999</v>
      </c>
    </row>
    <row r="1344" spans="1:25" x14ac:dyDescent="0.25">
      <c r="A1344" t="s">
        <v>5151</v>
      </c>
      <c r="B1344" t="s">
        <v>5152</v>
      </c>
      <c r="C1344" s="1" t="str">
        <f t="shared" si="216"/>
        <v>21:0398</v>
      </c>
      <c r="D1344" s="1" t="str">
        <f t="shared" ref="D1344:D1356" si="217">HYPERLINK("http://geochem.nrcan.gc.ca/cdogs/content/svy/svy210133_e.htm", "21:0133")</f>
        <v>21:0133</v>
      </c>
      <c r="E1344" t="s">
        <v>5153</v>
      </c>
      <c r="F1344" t="s">
        <v>5154</v>
      </c>
      <c r="H1344">
        <v>48.710768700000003</v>
      </c>
      <c r="I1344">
        <v>-85.787808299999995</v>
      </c>
      <c r="J1344" s="1" t="str">
        <f t="shared" ref="J1344:J1356" si="218">HYPERLINK("http://geochem.nrcan.gc.ca/cdogs/content/kwd/kwd020027_e.htm", "NGR lake sediment grab sample")</f>
        <v>NGR lake sediment grab sample</v>
      </c>
      <c r="K1344" s="1" t="str">
        <f t="shared" ref="K1344:K1356" si="219">HYPERLINK("http://geochem.nrcan.gc.ca/cdogs/content/kwd/kwd080006_e.htm", "&lt;177 micron (NGR)")</f>
        <v>&lt;177 micron (NGR)</v>
      </c>
      <c r="L1344">
        <v>27</v>
      </c>
      <c r="M1344" t="s">
        <v>82</v>
      </c>
      <c r="N1344">
        <v>532</v>
      </c>
      <c r="O1344">
        <v>20</v>
      </c>
      <c r="P1344">
        <v>4</v>
      </c>
      <c r="Q1344">
        <v>5</v>
      </c>
      <c r="R1344">
        <v>6</v>
      </c>
      <c r="S1344">
        <v>4</v>
      </c>
      <c r="T1344">
        <v>0.1</v>
      </c>
      <c r="U1344">
        <v>110</v>
      </c>
      <c r="V1344">
        <v>0.55000000000000004</v>
      </c>
      <c r="W1344">
        <v>0.5</v>
      </c>
      <c r="X1344">
        <v>1</v>
      </c>
      <c r="Y1344">
        <v>4.2</v>
      </c>
    </row>
    <row r="1345" spans="1:25" x14ac:dyDescent="0.25">
      <c r="A1345" t="s">
        <v>5155</v>
      </c>
      <c r="B1345" t="s">
        <v>5156</v>
      </c>
      <c r="C1345" s="1" t="str">
        <f t="shared" si="216"/>
        <v>21:0398</v>
      </c>
      <c r="D1345" s="1" t="str">
        <f t="shared" si="217"/>
        <v>21:0133</v>
      </c>
      <c r="E1345" t="s">
        <v>5157</v>
      </c>
      <c r="F1345" t="s">
        <v>5158</v>
      </c>
      <c r="H1345">
        <v>48.680682900000001</v>
      </c>
      <c r="I1345">
        <v>-85.791043799999997</v>
      </c>
      <c r="J1345" s="1" t="str">
        <f t="shared" si="218"/>
        <v>NGR lake sediment grab sample</v>
      </c>
      <c r="K1345" s="1" t="str">
        <f t="shared" si="219"/>
        <v>&lt;177 micron (NGR)</v>
      </c>
      <c r="L1345">
        <v>27</v>
      </c>
      <c r="M1345" t="s">
        <v>87</v>
      </c>
      <c r="N1345">
        <v>533</v>
      </c>
      <c r="O1345">
        <v>90</v>
      </c>
      <c r="P1345">
        <v>22</v>
      </c>
      <c r="Q1345">
        <v>3</v>
      </c>
      <c r="R1345">
        <v>24</v>
      </c>
      <c r="S1345">
        <v>6</v>
      </c>
      <c r="T1345">
        <v>0.1</v>
      </c>
      <c r="U1345">
        <v>130</v>
      </c>
      <c r="V1345">
        <v>0.9</v>
      </c>
      <c r="W1345">
        <v>0.5</v>
      </c>
      <c r="X1345">
        <v>1</v>
      </c>
      <c r="Y1345">
        <v>32.200000000000003</v>
      </c>
    </row>
    <row r="1346" spans="1:25" x14ac:dyDescent="0.25">
      <c r="A1346" t="s">
        <v>5159</v>
      </c>
      <c r="B1346" t="s">
        <v>5160</v>
      </c>
      <c r="C1346" s="1" t="str">
        <f t="shared" si="216"/>
        <v>21:0398</v>
      </c>
      <c r="D1346" s="1" t="str">
        <f t="shared" si="217"/>
        <v>21:0133</v>
      </c>
      <c r="E1346" t="s">
        <v>5161</v>
      </c>
      <c r="F1346" t="s">
        <v>5162</v>
      </c>
      <c r="H1346">
        <v>48.684757699999999</v>
      </c>
      <c r="I1346">
        <v>-85.809124699999998</v>
      </c>
      <c r="J1346" s="1" t="str">
        <f t="shared" si="218"/>
        <v>NGR lake sediment grab sample</v>
      </c>
      <c r="K1346" s="1" t="str">
        <f t="shared" si="219"/>
        <v>&lt;177 micron (NGR)</v>
      </c>
      <c r="L1346">
        <v>27</v>
      </c>
      <c r="M1346" t="s">
        <v>92</v>
      </c>
      <c r="N1346">
        <v>534</v>
      </c>
      <c r="O1346">
        <v>174</v>
      </c>
      <c r="P1346">
        <v>16</v>
      </c>
      <c r="Q1346">
        <v>3</v>
      </c>
      <c r="R1346">
        <v>8</v>
      </c>
      <c r="S1346">
        <v>2</v>
      </c>
      <c r="T1346">
        <v>0.1</v>
      </c>
      <c r="U1346">
        <v>40</v>
      </c>
      <c r="V1346">
        <v>0.25</v>
      </c>
      <c r="W1346">
        <v>0.5</v>
      </c>
      <c r="X1346">
        <v>1</v>
      </c>
      <c r="Y1346">
        <v>69</v>
      </c>
    </row>
    <row r="1347" spans="1:25" x14ac:dyDescent="0.25">
      <c r="A1347" t="s">
        <v>5163</v>
      </c>
      <c r="B1347" t="s">
        <v>5164</v>
      </c>
      <c r="C1347" s="1" t="str">
        <f t="shared" si="216"/>
        <v>21:0398</v>
      </c>
      <c r="D1347" s="1" t="str">
        <f t="shared" si="217"/>
        <v>21:0133</v>
      </c>
      <c r="E1347" t="s">
        <v>5165</v>
      </c>
      <c r="F1347" t="s">
        <v>5166</v>
      </c>
      <c r="H1347">
        <v>48.695667899999997</v>
      </c>
      <c r="I1347">
        <v>-85.830841300000003</v>
      </c>
      <c r="J1347" s="1" t="str">
        <f t="shared" si="218"/>
        <v>NGR lake sediment grab sample</v>
      </c>
      <c r="K1347" s="1" t="str">
        <f t="shared" si="219"/>
        <v>&lt;177 micron (NGR)</v>
      </c>
      <c r="L1347">
        <v>27</v>
      </c>
      <c r="M1347" t="s">
        <v>97</v>
      </c>
      <c r="N1347">
        <v>535</v>
      </c>
      <c r="O1347">
        <v>28</v>
      </c>
      <c r="P1347">
        <v>4</v>
      </c>
      <c r="Q1347">
        <v>7</v>
      </c>
      <c r="R1347">
        <v>5</v>
      </c>
      <c r="S1347">
        <v>3</v>
      </c>
      <c r="T1347">
        <v>0.1</v>
      </c>
      <c r="U1347">
        <v>130</v>
      </c>
      <c r="V1347">
        <v>0.65</v>
      </c>
      <c r="W1347">
        <v>0.5</v>
      </c>
      <c r="X1347">
        <v>1</v>
      </c>
      <c r="Y1347">
        <v>5</v>
      </c>
    </row>
    <row r="1348" spans="1:25" x14ac:dyDescent="0.25">
      <c r="A1348" t="s">
        <v>5167</v>
      </c>
      <c r="B1348" t="s">
        <v>5168</v>
      </c>
      <c r="C1348" s="1" t="str">
        <f t="shared" si="216"/>
        <v>21:0398</v>
      </c>
      <c r="D1348" s="1" t="str">
        <f t="shared" si="217"/>
        <v>21:0133</v>
      </c>
      <c r="E1348" t="s">
        <v>5169</v>
      </c>
      <c r="F1348" t="s">
        <v>5170</v>
      </c>
      <c r="H1348">
        <v>48.685530700000001</v>
      </c>
      <c r="I1348">
        <v>-85.927159700000004</v>
      </c>
      <c r="J1348" s="1" t="str">
        <f t="shared" si="218"/>
        <v>NGR lake sediment grab sample</v>
      </c>
      <c r="K1348" s="1" t="str">
        <f t="shared" si="219"/>
        <v>&lt;177 micron (NGR)</v>
      </c>
      <c r="L1348">
        <v>27</v>
      </c>
      <c r="M1348" t="s">
        <v>107</v>
      </c>
      <c r="N1348">
        <v>536</v>
      </c>
      <c r="O1348">
        <v>112</v>
      </c>
      <c r="P1348">
        <v>54</v>
      </c>
      <c r="Q1348">
        <v>5</v>
      </c>
      <c r="R1348">
        <v>19</v>
      </c>
      <c r="S1348">
        <v>23</v>
      </c>
      <c r="T1348">
        <v>0.1</v>
      </c>
      <c r="U1348">
        <v>390</v>
      </c>
      <c r="V1348">
        <v>2.95</v>
      </c>
      <c r="W1348">
        <v>0.5</v>
      </c>
      <c r="X1348">
        <v>4</v>
      </c>
      <c r="Y1348">
        <v>60</v>
      </c>
    </row>
    <row r="1349" spans="1:25" x14ac:dyDescent="0.25">
      <c r="A1349" t="s">
        <v>5171</v>
      </c>
      <c r="B1349" t="s">
        <v>5172</v>
      </c>
      <c r="C1349" s="1" t="str">
        <f t="shared" si="216"/>
        <v>21:0398</v>
      </c>
      <c r="D1349" s="1" t="str">
        <f t="shared" si="217"/>
        <v>21:0133</v>
      </c>
      <c r="E1349" t="s">
        <v>5173</v>
      </c>
      <c r="F1349" t="s">
        <v>5174</v>
      </c>
      <c r="H1349">
        <v>48.685395</v>
      </c>
      <c r="I1349">
        <v>-85.964430199999995</v>
      </c>
      <c r="J1349" s="1" t="str">
        <f t="shared" si="218"/>
        <v>NGR lake sediment grab sample</v>
      </c>
      <c r="K1349" s="1" t="str">
        <f t="shared" si="219"/>
        <v>&lt;177 micron (NGR)</v>
      </c>
      <c r="L1349">
        <v>27</v>
      </c>
      <c r="M1349" t="s">
        <v>112</v>
      </c>
      <c r="N1349">
        <v>537</v>
      </c>
      <c r="O1349">
        <v>146</v>
      </c>
      <c r="P1349">
        <v>26</v>
      </c>
      <c r="Q1349">
        <v>4</v>
      </c>
      <c r="R1349">
        <v>35</v>
      </c>
      <c r="S1349">
        <v>24</v>
      </c>
      <c r="T1349">
        <v>0.1</v>
      </c>
      <c r="U1349">
        <v>560</v>
      </c>
      <c r="V1349">
        <v>2.2000000000000002</v>
      </c>
      <c r="W1349">
        <v>0.5</v>
      </c>
      <c r="X1349">
        <v>1</v>
      </c>
      <c r="Y1349">
        <v>24.4</v>
      </c>
    </row>
    <row r="1350" spans="1:25" x14ac:dyDescent="0.25">
      <c r="A1350" t="s">
        <v>5175</v>
      </c>
      <c r="B1350" t="s">
        <v>5176</v>
      </c>
      <c r="C1350" s="1" t="str">
        <f t="shared" si="216"/>
        <v>21:0398</v>
      </c>
      <c r="D1350" s="1" t="str">
        <f t="shared" si="217"/>
        <v>21:0133</v>
      </c>
      <c r="E1350" t="s">
        <v>5177</v>
      </c>
      <c r="F1350" t="s">
        <v>5178</v>
      </c>
      <c r="H1350">
        <v>48.656079499999997</v>
      </c>
      <c r="I1350">
        <v>-85.970842399999995</v>
      </c>
      <c r="J1350" s="1" t="str">
        <f t="shared" si="218"/>
        <v>NGR lake sediment grab sample</v>
      </c>
      <c r="K1350" s="1" t="str">
        <f t="shared" si="219"/>
        <v>&lt;177 micron (NGR)</v>
      </c>
      <c r="L1350">
        <v>27</v>
      </c>
      <c r="M1350" t="s">
        <v>117</v>
      </c>
      <c r="N1350">
        <v>538</v>
      </c>
      <c r="O1350">
        <v>108</v>
      </c>
      <c r="P1350">
        <v>24</v>
      </c>
      <c r="Q1350">
        <v>6</v>
      </c>
      <c r="R1350">
        <v>11</v>
      </c>
      <c r="S1350">
        <v>7</v>
      </c>
      <c r="T1350">
        <v>0.1</v>
      </c>
      <c r="U1350">
        <v>130</v>
      </c>
      <c r="V1350">
        <v>0.85</v>
      </c>
      <c r="W1350">
        <v>0.5</v>
      </c>
      <c r="X1350">
        <v>2</v>
      </c>
      <c r="Y1350">
        <v>53.6</v>
      </c>
    </row>
    <row r="1351" spans="1:25" x14ac:dyDescent="0.25">
      <c r="A1351" t="s">
        <v>5179</v>
      </c>
      <c r="B1351" t="s">
        <v>5180</v>
      </c>
      <c r="C1351" s="1" t="str">
        <f t="shared" si="216"/>
        <v>21:0398</v>
      </c>
      <c r="D1351" s="1" t="str">
        <f t="shared" si="217"/>
        <v>21:0133</v>
      </c>
      <c r="E1351" t="s">
        <v>5181</v>
      </c>
      <c r="F1351" t="s">
        <v>5182</v>
      </c>
      <c r="H1351">
        <v>48.658479200000002</v>
      </c>
      <c r="I1351">
        <v>-85.995032399999999</v>
      </c>
      <c r="J1351" s="1" t="str">
        <f t="shared" si="218"/>
        <v>NGR lake sediment grab sample</v>
      </c>
      <c r="K1351" s="1" t="str">
        <f t="shared" si="219"/>
        <v>&lt;177 micron (NGR)</v>
      </c>
      <c r="L1351">
        <v>27</v>
      </c>
      <c r="M1351" t="s">
        <v>122</v>
      </c>
      <c r="N1351">
        <v>539</v>
      </c>
      <c r="O1351">
        <v>112</v>
      </c>
      <c r="P1351">
        <v>20</v>
      </c>
      <c r="Q1351">
        <v>6</v>
      </c>
      <c r="R1351">
        <v>14</v>
      </c>
      <c r="S1351">
        <v>10</v>
      </c>
      <c r="T1351">
        <v>0.1</v>
      </c>
      <c r="U1351">
        <v>220</v>
      </c>
      <c r="V1351">
        <v>1.35</v>
      </c>
      <c r="W1351">
        <v>0.5</v>
      </c>
      <c r="X1351">
        <v>2</v>
      </c>
      <c r="Y1351">
        <v>36.4</v>
      </c>
    </row>
    <row r="1352" spans="1:25" x14ac:dyDescent="0.25">
      <c r="A1352" t="s">
        <v>5183</v>
      </c>
      <c r="B1352" t="s">
        <v>5184</v>
      </c>
      <c r="C1352" s="1" t="str">
        <f t="shared" si="216"/>
        <v>21:0398</v>
      </c>
      <c r="D1352" s="1" t="str">
        <f t="shared" si="217"/>
        <v>21:0133</v>
      </c>
      <c r="E1352" t="s">
        <v>5185</v>
      </c>
      <c r="F1352" t="s">
        <v>5186</v>
      </c>
      <c r="H1352">
        <v>48.616669000000002</v>
      </c>
      <c r="I1352">
        <v>-85.997667100000001</v>
      </c>
      <c r="J1352" s="1" t="str">
        <f t="shared" si="218"/>
        <v>NGR lake sediment grab sample</v>
      </c>
      <c r="K1352" s="1" t="str">
        <f t="shared" si="219"/>
        <v>&lt;177 micron (NGR)</v>
      </c>
      <c r="L1352">
        <v>27</v>
      </c>
      <c r="M1352" t="s">
        <v>5187</v>
      </c>
      <c r="N1352">
        <v>540</v>
      </c>
      <c r="O1352">
        <v>110</v>
      </c>
      <c r="P1352">
        <v>16</v>
      </c>
      <c r="Q1352">
        <v>2</v>
      </c>
      <c r="R1352">
        <v>11</v>
      </c>
      <c r="S1352">
        <v>9</v>
      </c>
      <c r="T1352">
        <v>0.1</v>
      </c>
      <c r="U1352">
        <v>195</v>
      </c>
      <c r="V1352">
        <v>1.35</v>
      </c>
      <c r="W1352">
        <v>0.5</v>
      </c>
      <c r="X1352">
        <v>1</v>
      </c>
      <c r="Y1352">
        <v>39.6</v>
      </c>
    </row>
    <row r="1353" spans="1:25" x14ac:dyDescent="0.25">
      <c r="A1353" t="s">
        <v>5188</v>
      </c>
      <c r="B1353" t="s">
        <v>5189</v>
      </c>
      <c r="C1353" s="1" t="str">
        <f t="shared" si="216"/>
        <v>21:0398</v>
      </c>
      <c r="D1353" s="1" t="str">
        <f t="shared" si="217"/>
        <v>21:0133</v>
      </c>
      <c r="E1353" t="s">
        <v>5190</v>
      </c>
      <c r="F1353" t="s">
        <v>5191</v>
      </c>
      <c r="H1353">
        <v>48.583655399999998</v>
      </c>
      <c r="I1353">
        <v>-85.993913399999997</v>
      </c>
      <c r="J1353" s="1" t="str">
        <f t="shared" si="218"/>
        <v>NGR lake sediment grab sample</v>
      </c>
      <c r="K1353" s="1" t="str">
        <f t="shared" si="219"/>
        <v>&lt;177 micron (NGR)</v>
      </c>
      <c r="L1353">
        <v>28</v>
      </c>
      <c r="M1353" t="s">
        <v>29</v>
      </c>
      <c r="N1353">
        <v>541</v>
      </c>
      <c r="O1353">
        <v>110</v>
      </c>
      <c r="P1353">
        <v>18</v>
      </c>
      <c r="Q1353">
        <v>4</v>
      </c>
      <c r="R1353">
        <v>14</v>
      </c>
      <c r="S1353">
        <v>10</v>
      </c>
      <c r="T1353">
        <v>0.1</v>
      </c>
      <c r="U1353">
        <v>210</v>
      </c>
      <c r="V1353">
        <v>1.45</v>
      </c>
      <c r="W1353">
        <v>0.5</v>
      </c>
      <c r="X1353">
        <v>1</v>
      </c>
      <c r="Y1353">
        <v>30.4</v>
      </c>
    </row>
    <row r="1354" spans="1:25" x14ac:dyDescent="0.25">
      <c r="A1354" t="s">
        <v>5192</v>
      </c>
      <c r="B1354" t="s">
        <v>5193</v>
      </c>
      <c r="C1354" s="1" t="str">
        <f t="shared" si="216"/>
        <v>21:0398</v>
      </c>
      <c r="D1354" s="1" t="str">
        <f t="shared" si="217"/>
        <v>21:0133</v>
      </c>
      <c r="E1354" t="s">
        <v>5194</v>
      </c>
      <c r="F1354" t="s">
        <v>5195</v>
      </c>
      <c r="H1354">
        <v>48.595782200000002</v>
      </c>
      <c r="I1354">
        <v>-85.992831800000005</v>
      </c>
      <c r="J1354" s="1" t="str">
        <f t="shared" si="218"/>
        <v>NGR lake sediment grab sample</v>
      </c>
      <c r="K1354" s="1" t="str">
        <f t="shared" si="219"/>
        <v>&lt;177 micron (NGR)</v>
      </c>
      <c r="L1354">
        <v>28</v>
      </c>
      <c r="M1354" t="s">
        <v>49</v>
      </c>
      <c r="N1354">
        <v>542</v>
      </c>
      <c r="O1354">
        <v>132</v>
      </c>
      <c r="P1354">
        <v>20</v>
      </c>
      <c r="Q1354">
        <v>4</v>
      </c>
      <c r="R1354">
        <v>10</v>
      </c>
      <c r="S1354">
        <v>8</v>
      </c>
      <c r="T1354">
        <v>0.1</v>
      </c>
      <c r="U1354">
        <v>250</v>
      </c>
      <c r="V1354">
        <v>1</v>
      </c>
      <c r="W1354">
        <v>0.5</v>
      </c>
      <c r="X1354">
        <v>1</v>
      </c>
      <c r="Y1354">
        <v>52.8</v>
      </c>
    </row>
    <row r="1355" spans="1:25" x14ac:dyDescent="0.25">
      <c r="A1355" t="s">
        <v>5196</v>
      </c>
      <c r="B1355" t="s">
        <v>5197</v>
      </c>
      <c r="C1355" s="1" t="str">
        <f t="shared" si="216"/>
        <v>21:0398</v>
      </c>
      <c r="D1355" s="1" t="str">
        <f t="shared" si="217"/>
        <v>21:0133</v>
      </c>
      <c r="E1355" t="s">
        <v>5190</v>
      </c>
      <c r="F1355" t="s">
        <v>5198</v>
      </c>
      <c r="H1355">
        <v>48.583655399999998</v>
      </c>
      <c r="I1355">
        <v>-85.993913399999997</v>
      </c>
      <c r="J1355" s="1" t="str">
        <f t="shared" si="218"/>
        <v>NGR lake sediment grab sample</v>
      </c>
      <c r="K1355" s="1" t="str">
        <f t="shared" si="219"/>
        <v>&lt;177 micron (NGR)</v>
      </c>
      <c r="L1355">
        <v>28</v>
      </c>
      <c r="M1355" t="s">
        <v>57</v>
      </c>
      <c r="N1355">
        <v>543</v>
      </c>
      <c r="O1355">
        <v>116</v>
      </c>
      <c r="P1355">
        <v>18</v>
      </c>
      <c r="Q1355">
        <v>5</v>
      </c>
      <c r="R1355">
        <v>14</v>
      </c>
      <c r="S1355">
        <v>11</v>
      </c>
      <c r="T1355">
        <v>0.1</v>
      </c>
      <c r="U1355">
        <v>210</v>
      </c>
      <c r="V1355">
        <v>1.5</v>
      </c>
      <c r="W1355">
        <v>0.5</v>
      </c>
      <c r="X1355">
        <v>1</v>
      </c>
      <c r="Y1355">
        <v>31.4</v>
      </c>
    </row>
    <row r="1356" spans="1:25" x14ac:dyDescent="0.25">
      <c r="A1356" t="s">
        <v>5199</v>
      </c>
      <c r="B1356" t="s">
        <v>5200</v>
      </c>
      <c r="C1356" s="1" t="str">
        <f t="shared" si="216"/>
        <v>21:0398</v>
      </c>
      <c r="D1356" s="1" t="str">
        <f t="shared" si="217"/>
        <v>21:0133</v>
      </c>
      <c r="E1356" t="s">
        <v>5190</v>
      </c>
      <c r="F1356" t="s">
        <v>5201</v>
      </c>
      <c r="H1356">
        <v>48.583655399999998</v>
      </c>
      <c r="I1356">
        <v>-85.993913399999997</v>
      </c>
      <c r="J1356" s="1" t="str">
        <f t="shared" si="218"/>
        <v>NGR lake sediment grab sample</v>
      </c>
      <c r="K1356" s="1" t="str">
        <f t="shared" si="219"/>
        <v>&lt;177 micron (NGR)</v>
      </c>
      <c r="L1356">
        <v>28</v>
      </c>
      <c r="M1356" t="s">
        <v>53</v>
      </c>
      <c r="N1356">
        <v>544</v>
      </c>
      <c r="O1356">
        <v>116</v>
      </c>
      <c r="P1356">
        <v>18</v>
      </c>
      <c r="Q1356">
        <v>6</v>
      </c>
      <c r="R1356">
        <v>13</v>
      </c>
      <c r="S1356">
        <v>10</v>
      </c>
      <c r="T1356">
        <v>0.1</v>
      </c>
      <c r="U1356">
        <v>200</v>
      </c>
      <c r="V1356">
        <v>1.4</v>
      </c>
      <c r="W1356">
        <v>0.5</v>
      </c>
      <c r="X1356">
        <v>1</v>
      </c>
      <c r="Y1356">
        <v>31.8</v>
      </c>
    </row>
    <row r="1357" spans="1:25" x14ac:dyDescent="0.25">
      <c r="A1357" t="s">
        <v>5202</v>
      </c>
      <c r="B1357" t="s">
        <v>5203</v>
      </c>
      <c r="C1357" s="1" t="str">
        <f t="shared" si="216"/>
        <v>21:0398</v>
      </c>
      <c r="D1357" s="1" t="str">
        <f>HYPERLINK("http://geochem.nrcan.gc.ca/cdogs/content/svy/svy_e.htm", "")</f>
        <v/>
      </c>
      <c r="G1357" s="1" t="str">
        <f>HYPERLINK("http://geochem.nrcan.gc.ca/cdogs/content/cr_/cr_00035_e.htm", "35")</f>
        <v>35</v>
      </c>
      <c r="J1357" t="s">
        <v>100</v>
      </c>
      <c r="K1357" t="s">
        <v>101</v>
      </c>
      <c r="L1357">
        <v>28</v>
      </c>
      <c r="M1357" t="s">
        <v>102</v>
      </c>
      <c r="N1357">
        <v>545</v>
      </c>
      <c r="O1357">
        <v>108</v>
      </c>
      <c r="P1357">
        <v>66</v>
      </c>
      <c r="Q1357">
        <v>9</v>
      </c>
      <c r="R1357">
        <v>29</v>
      </c>
      <c r="S1357">
        <v>8</v>
      </c>
      <c r="T1357">
        <v>0.1</v>
      </c>
      <c r="U1357">
        <v>290</v>
      </c>
      <c r="V1357">
        <v>2.4500000000000002</v>
      </c>
      <c r="W1357">
        <v>11</v>
      </c>
      <c r="X1357">
        <v>2</v>
      </c>
      <c r="Y1357">
        <v>8.6</v>
      </c>
    </row>
    <row r="1358" spans="1:25" x14ac:dyDescent="0.25">
      <c r="A1358" t="s">
        <v>5204</v>
      </c>
      <c r="B1358" t="s">
        <v>5205</v>
      </c>
      <c r="C1358" s="1" t="str">
        <f t="shared" si="216"/>
        <v>21:0398</v>
      </c>
      <c r="D1358" s="1" t="str">
        <f t="shared" ref="D1358:D1391" si="220">HYPERLINK("http://geochem.nrcan.gc.ca/cdogs/content/svy/svy210133_e.htm", "21:0133")</f>
        <v>21:0133</v>
      </c>
      <c r="E1358" t="s">
        <v>5206</v>
      </c>
      <c r="F1358" t="s">
        <v>5207</v>
      </c>
      <c r="H1358">
        <v>48.555774100000001</v>
      </c>
      <c r="I1358">
        <v>-85.991715400000004</v>
      </c>
      <c r="J1358" s="1" t="str">
        <f t="shared" ref="J1358:J1391" si="221">HYPERLINK("http://geochem.nrcan.gc.ca/cdogs/content/kwd/kwd020027_e.htm", "NGR lake sediment grab sample")</f>
        <v>NGR lake sediment grab sample</v>
      </c>
      <c r="K1358" s="1" t="str">
        <f t="shared" ref="K1358:K1391" si="222">HYPERLINK("http://geochem.nrcan.gc.ca/cdogs/content/kwd/kwd080006_e.htm", "&lt;177 micron (NGR)")</f>
        <v>&lt;177 micron (NGR)</v>
      </c>
      <c r="L1358">
        <v>28</v>
      </c>
      <c r="M1358" t="s">
        <v>34</v>
      </c>
      <c r="N1358">
        <v>546</v>
      </c>
      <c r="O1358">
        <v>96</v>
      </c>
      <c r="P1358">
        <v>28</v>
      </c>
      <c r="Q1358">
        <v>4</v>
      </c>
      <c r="R1358">
        <v>17</v>
      </c>
      <c r="S1358">
        <v>5</v>
      </c>
      <c r="T1358">
        <v>0.1</v>
      </c>
      <c r="U1358">
        <v>115</v>
      </c>
      <c r="V1358">
        <v>1.2</v>
      </c>
      <c r="W1358">
        <v>0.5</v>
      </c>
      <c r="X1358">
        <v>1</v>
      </c>
      <c r="Y1358">
        <v>38.200000000000003</v>
      </c>
    </row>
    <row r="1359" spans="1:25" x14ac:dyDescent="0.25">
      <c r="A1359" t="s">
        <v>5208</v>
      </c>
      <c r="B1359" t="s">
        <v>5209</v>
      </c>
      <c r="C1359" s="1" t="str">
        <f t="shared" si="216"/>
        <v>21:0398</v>
      </c>
      <c r="D1359" s="1" t="str">
        <f t="shared" si="220"/>
        <v>21:0133</v>
      </c>
      <c r="E1359" t="s">
        <v>5210</v>
      </c>
      <c r="F1359" t="s">
        <v>5211</v>
      </c>
      <c r="H1359">
        <v>48.544023899999999</v>
      </c>
      <c r="I1359">
        <v>-85.9464258</v>
      </c>
      <c r="J1359" s="1" t="str">
        <f t="shared" si="221"/>
        <v>NGR lake sediment grab sample</v>
      </c>
      <c r="K1359" s="1" t="str">
        <f t="shared" si="222"/>
        <v>&lt;177 micron (NGR)</v>
      </c>
      <c r="L1359">
        <v>28</v>
      </c>
      <c r="M1359" t="s">
        <v>39</v>
      </c>
      <c r="N1359">
        <v>547</v>
      </c>
      <c r="O1359">
        <v>118</v>
      </c>
      <c r="P1359">
        <v>48</v>
      </c>
      <c r="Q1359">
        <v>4</v>
      </c>
      <c r="R1359">
        <v>11</v>
      </c>
      <c r="S1359">
        <v>8</v>
      </c>
      <c r="T1359">
        <v>0.1</v>
      </c>
      <c r="U1359">
        <v>265</v>
      </c>
      <c r="V1359">
        <v>1.95</v>
      </c>
      <c r="W1359">
        <v>0.5</v>
      </c>
      <c r="X1359">
        <v>2</v>
      </c>
      <c r="Y1359">
        <v>57</v>
      </c>
    </row>
    <row r="1360" spans="1:25" x14ac:dyDescent="0.25">
      <c r="A1360" t="s">
        <v>5212</v>
      </c>
      <c r="B1360" t="s">
        <v>5213</v>
      </c>
      <c r="C1360" s="1" t="str">
        <f t="shared" si="216"/>
        <v>21:0398</v>
      </c>
      <c r="D1360" s="1" t="str">
        <f t="shared" si="220"/>
        <v>21:0133</v>
      </c>
      <c r="E1360" t="s">
        <v>5214</v>
      </c>
      <c r="F1360" t="s">
        <v>5215</v>
      </c>
      <c r="H1360">
        <v>48.529348599999999</v>
      </c>
      <c r="I1360">
        <v>-85.969065299999997</v>
      </c>
      <c r="J1360" s="1" t="str">
        <f t="shared" si="221"/>
        <v>NGR lake sediment grab sample</v>
      </c>
      <c r="K1360" s="1" t="str">
        <f t="shared" si="222"/>
        <v>&lt;177 micron (NGR)</v>
      </c>
      <c r="L1360">
        <v>28</v>
      </c>
      <c r="M1360" t="s">
        <v>44</v>
      </c>
      <c r="N1360">
        <v>548</v>
      </c>
      <c r="O1360">
        <v>84</v>
      </c>
      <c r="P1360">
        <v>16</v>
      </c>
      <c r="Q1360">
        <v>3</v>
      </c>
      <c r="R1360">
        <v>11</v>
      </c>
      <c r="S1360">
        <v>6</v>
      </c>
      <c r="T1360">
        <v>0.1</v>
      </c>
      <c r="U1360">
        <v>95</v>
      </c>
      <c r="V1360">
        <v>0.85</v>
      </c>
      <c r="W1360">
        <v>0.5</v>
      </c>
      <c r="X1360">
        <v>1</v>
      </c>
      <c r="Y1360">
        <v>35.6</v>
      </c>
    </row>
    <row r="1361" spans="1:25" x14ac:dyDescent="0.25">
      <c r="A1361" t="s">
        <v>5216</v>
      </c>
      <c r="B1361" t="s">
        <v>5217</v>
      </c>
      <c r="C1361" s="1" t="str">
        <f t="shared" si="216"/>
        <v>21:0398</v>
      </c>
      <c r="D1361" s="1" t="str">
        <f t="shared" si="220"/>
        <v>21:0133</v>
      </c>
      <c r="E1361" t="s">
        <v>5218</v>
      </c>
      <c r="F1361" t="s">
        <v>5219</v>
      </c>
      <c r="H1361">
        <v>48.517330399999999</v>
      </c>
      <c r="I1361">
        <v>-85.928793299999995</v>
      </c>
      <c r="J1361" s="1" t="str">
        <f t="shared" si="221"/>
        <v>NGR lake sediment grab sample</v>
      </c>
      <c r="K1361" s="1" t="str">
        <f t="shared" si="222"/>
        <v>&lt;177 micron (NGR)</v>
      </c>
      <c r="L1361">
        <v>28</v>
      </c>
      <c r="M1361" t="s">
        <v>62</v>
      </c>
      <c r="N1361">
        <v>549</v>
      </c>
      <c r="O1361">
        <v>20</v>
      </c>
      <c r="P1361">
        <v>16</v>
      </c>
      <c r="Q1361">
        <v>4</v>
      </c>
      <c r="R1361">
        <v>5</v>
      </c>
      <c r="S1361">
        <v>1</v>
      </c>
      <c r="T1361">
        <v>0.1</v>
      </c>
      <c r="U1361">
        <v>100</v>
      </c>
      <c r="V1361">
        <v>0.55000000000000004</v>
      </c>
      <c r="W1361">
        <v>0.5</v>
      </c>
      <c r="X1361">
        <v>1</v>
      </c>
      <c r="Y1361">
        <v>3.8</v>
      </c>
    </row>
    <row r="1362" spans="1:25" x14ac:dyDescent="0.25">
      <c r="A1362" t="s">
        <v>5220</v>
      </c>
      <c r="B1362" t="s">
        <v>5221</v>
      </c>
      <c r="C1362" s="1" t="str">
        <f t="shared" si="216"/>
        <v>21:0398</v>
      </c>
      <c r="D1362" s="1" t="str">
        <f t="shared" si="220"/>
        <v>21:0133</v>
      </c>
      <c r="E1362" t="s">
        <v>5222</v>
      </c>
      <c r="F1362" t="s">
        <v>5223</v>
      </c>
      <c r="H1362">
        <v>48.479570500000001</v>
      </c>
      <c r="I1362">
        <v>-85.951130599999999</v>
      </c>
      <c r="J1362" s="1" t="str">
        <f t="shared" si="221"/>
        <v>NGR lake sediment grab sample</v>
      </c>
      <c r="K1362" s="1" t="str">
        <f t="shared" si="222"/>
        <v>&lt;177 micron (NGR)</v>
      </c>
      <c r="L1362">
        <v>28</v>
      </c>
      <c r="M1362" t="s">
        <v>67</v>
      </c>
      <c r="N1362">
        <v>550</v>
      </c>
      <c r="O1362">
        <v>60</v>
      </c>
      <c r="P1362">
        <v>28</v>
      </c>
      <c r="Q1362">
        <v>10</v>
      </c>
      <c r="R1362">
        <v>10</v>
      </c>
      <c r="S1362">
        <v>2</v>
      </c>
      <c r="T1362">
        <v>0.1</v>
      </c>
      <c r="U1362">
        <v>25</v>
      </c>
      <c r="V1362">
        <v>0.3</v>
      </c>
      <c r="W1362">
        <v>0.5</v>
      </c>
      <c r="X1362">
        <v>1</v>
      </c>
      <c r="Y1362">
        <v>52.8</v>
      </c>
    </row>
    <row r="1363" spans="1:25" x14ac:dyDescent="0.25">
      <c r="A1363" t="s">
        <v>5224</v>
      </c>
      <c r="B1363" t="s">
        <v>5225</v>
      </c>
      <c r="C1363" s="1" t="str">
        <f t="shared" si="216"/>
        <v>21:0398</v>
      </c>
      <c r="D1363" s="1" t="str">
        <f t="shared" si="220"/>
        <v>21:0133</v>
      </c>
      <c r="E1363" t="s">
        <v>5226</v>
      </c>
      <c r="F1363" t="s">
        <v>5227</v>
      </c>
      <c r="H1363">
        <v>48.476379899999998</v>
      </c>
      <c r="I1363">
        <v>-85.940683100000001</v>
      </c>
      <c r="J1363" s="1" t="str">
        <f t="shared" si="221"/>
        <v>NGR lake sediment grab sample</v>
      </c>
      <c r="K1363" s="1" t="str">
        <f t="shared" si="222"/>
        <v>&lt;177 micron (NGR)</v>
      </c>
      <c r="L1363">
        <v>28</v>
      </c>
      <c r="M1363" t="s">
        <v>72</v>
      </c>
      <c r="N1363">
        <v>551</v>
      </c>
      <c r="O1363">
        <v>72</v>
      </c>
      <c r="P1363">
        <v>32</v>
      </c>
      <c r="Q1363">
        <v>6</v>
      </c>
      <c r="R1363">
        <v>13</v>
      </c>
      <c r="S1363">
        <v>5</v>
      </c>
      <c r="T1363">
        <v>0.1</v>
      </c>
      <c r="U1363">
        <v>40</v>
      </c>
      <c r="V1363">
        <v>0.35</v>
      </c>
      <c r="W1363">
        <v>0.5</v>
      </c>
      <c r="X1363">
        <v>1</v>
      </c>
      <c r="Y1363">
        <v>54.4</v>
      </c>
    </row>
    <row r="1364" spans="1:25" x14ac:dyDescent="0.25">
      <c r="A1364" t="s">
        <v>5228</v>
      </c>
      <c r="B1364" t="s">
        <v>5229</v>
      </c>
      <c r="C1364" s="1" t="str">
        <f t="shared" si="216"/>
        <v>21:0398</v>
      </c>
      <c r="D1364" s="1" t="str">
        <f t="shared" si="220"/>
        <v>21:0133</v>
      </c>
      <c r="E1364" t="s">
        <v>5230</v>
      </c>
      <c r="F1364" t="s">
        <v>5231</v>
      </c>
      <c r="H1364">
        <v>48.452136699999997</v>
      </c>
      <c r="I1364">
        <v>-85.965706699999998</v>
      </c>
      <c r="J1364" s="1" t="str">
        <f t="shared" si="221"/>
        <v>NGR lake sediment grab sample</v>
      </c>
      <c r="K1364" s="1" t="str">
        <f t="shared" si="222"/>
        <v>&lt;177 micron (NGR)</v>
      </c>
      <c r="L1364">
        <v>28</v>
      </c>
      <c r="M1364" t="s">
        <v>77</v>
      </c>
      <c r="N1364">
        <v>552</v>
      </c>
      <c r="O1364">
        <v>114</v>
      </c>
      <c r="P1364">
        <v>26</v>
      </c>
      <c r="Q1364">
        <v>8</v>
      </c>
      <c r="R1364">
        <v>10</v>
      </c>
      <c r="S1364">
        <v>6</v>
      </c>
      <c r="T1364">
        <v>0.1</v>
      </c>
      <c r="U1364">
        <v>350</v>
      </c>
      <c r="V1364">
        <v>1.05</v>
      </c>
      <c r="W1364">
        <v>0.5</v>
      </c>
      <c r="X1364">
        <v>1</v>
      </c>
      <c r="Y1364">
        <v>37.6</v>
      </c>
    </row>
    <row r="1365" spans="1:25" x14ac:dyDescent="0.25">
      <c r="A1365" t="s">
        <v>5232</v>
      </c>
      <c r="B1365" t="s">
        <v>5233</v>
      </c>
      <c r="C1365" s="1" t="str">
        <f t="shared" si="216"/>
        <v>21:0398</v>
      </c>
      <c r="D1365" s="1" t="str">
        <f t="shared" si="220"/>
        <v>21:0133</v>
      </c>
      <c r="E1365" t="s">
        <v>5234</v>
      </c>
      <c r="F1365" t="s">
        <v>5235</v>
      </c>
      <c r="H1365">
        <v>48.439345199999998</v>
      </c>
      <c r="I1365">
        <v>-85.9392225</v>
      </c>
      <c r="J1365" s="1" t="str">
        <f t="shared" si="221"/>
        <v>NGR lake sediment grab sample</v>
      </c>
      <c r="K1365" s="1" t="str">
        <f t="shared" si="222"/>
        <v>&lt;177 micron (NGR)</v>
      </c>
      <c r="L1365">
        <v>28</v>
      </c>
      <c r="M1365" t="s">
        <v>82</v>
      </c>
      <c r="N1365">
        <v>553</v>
      </c>
      <c r="O1365">
        <v>128</v>
      </c>
      <c r="P1365">
        <v>28</v>
      </c>
      <c r="Q1365">
        <v>5</v>
      </c>
      <c r="R1365">
        <v>9</v>
      </c>
      <c r="S1365">
        <v>17</v>
      </c>
      <c r="T1365">
        <v>0.2</v>
      </c>
      <c r="U1365">
        <v>560</v>
      </c>
      <c r="V1365">
        <v>3.6</v>
      </c>
      <c r="W1365">
        <v>0.5</v>
      </c>
      <c r="X1365">
        <v>1</v>
      </c>
      <c r="Y1365">
        <v>62.2</v>
      </c>
    </row>
    <row r="1366" spans="1:25" x14ac:dyDescent="0.25">
      <c r="A1366" t="s">
        <v>5236</v>
      </c>
      <c r="B1366" t="s">
        <v>5237</v>
      </c>
      <c r="C1366" s="1" t="str">
        <f t="shared" si="216"/>
        <v>21:0398</v>
      </c>
      <c r="D1366" s="1" t="str">
        <f t="shared" si="220"/>
        <v>21:0133</v>
      </c>
      <c r="E1366" t="s">
        <v>5238</v>
      </c>
      <c r="F1366" t="s">
        <v>5239</v>
      </c>
      <c r="H1366">
        <v>48.425477200000003</v>
      </c>
      <c r="I1366">
        <v>-85.960462500000006</v>
      </c>
      <c r="J1366" s="1" t="str">
        <f t="shared" si="221"/>
        <v>NGR lake sediment grab sample</v>
      </c>
      <c r="K1366" s="1" t="str">
        <f t="shared" si="222"/>
        <v>&lt;177 micron (NGR)</v>
      </c>
      <c r="L1366">
        <v>28</v>
      </c>
      <c r="M1366" t="s">
        <v>87</v>
      </c>
      <c r="N1366">
        <v>554</v>
      </c>
      <c r="O1366">
        <v>88</v>
      </c>
      <c r="P1366">
        <v>16</v>
      </c>
      <c r="Q1366">
        <v>5</v>
      </c>
      <c r="R1366">
        <v>10</v>
      </c>
      <c r="S1366">
        <v>6</v>
      </c>
      <c r="T1366">
        <v>0.1</v>
      </c>
      <c r="U1366">
        <v>110</v>
      </c>
      <c r="V1366">
        <v>0.8</v>
      </c>
      <c r="W1366">
        <v>0.5</v>
      </c>
      <c r="X1366">
        <v>1</v>
      </c>
      <c r="Y1366">
        <v>43.8</v>
      </c>
    </row>
    <row r="1367" spans="1:25" x14ac:dyDescent="0.25">
      <c r="A1367" t="s">
        <v>5240</v>
      </c>
      <c r="B1367" t="s">
        <v>5241</v>
      </c>
      <c r="C1367" s="1" t="str">
        <f t="shared" si="216"/>
        <v>21:0398</v>
      </c>
      <c r="D1367" s="1" t="str">
        <f t="shared" si="220"/>
        <v>21:0133</v>
      </c>
      <c r="E1367" t="s">
        <v>5242</v>
      </c>
      <c r="F1367" t="s">
        <v>5243</v>
      </c>
      <c r="H1367">
        <v>48.395636000000003</v>
      </c>
      <c r="I1367">
        <v>-85.951641300000006</v>
      </c>
      <c r="J1367" s="1" t="str">
        <f t="shared" si="221"/>
        <v>NGR lake sediment grab sample</v>
      </c>
      <c r="K1367" s="1" t="str">
        <f t="shared" si="222"/>
        <v>&lt;177 micron (NGR)</v>
      </c>
      <c r="L1367">
        <v>28</v>
      </c>
      <c r="M1367" t="s">
        <v>92</v>
      </c>
      <c r="N1367">
        <v>555</v>
      </c>
      <c r="O1367">
        <v>128</v>
      </c>
      <c r="P1367">
        <v>24</v>
      </c>
      <c r="Q1367">
        <v>5</v>
      </c>
      <c r="R1367">
        <v>12</v>
      </c>
      <c r="S1367">
        <v>8</v>
      </c>
      <c r="T1367">
        <v>0.1</v>
      </c>
      <c r="U1367">
        <v>85</v>
      </c>
      <c r="V1367">
        <v>0.75</v>
      </c>
      <c r="W1367">
        <v>0.5</v>
      </c>
      <c r="X1367">
        <v>2</v>
      </c>
      <c r="Y1367">
        <v>51</v>
      </c>
    </row>
    <row r="1368" spans="1:25" x14ac:dyDescent="0.25">
      <c r="A1368" t="s">
        <v>5244</v>
      </c>
      <c r="B1368" t="s">
        <v>5245</v>
      </c>
      <c r="C1368" s="1" t="str">
        <f t="shared" si="216"/>
        <v>21:0398</v>
      </c>
      <c r="D1368" s="1" t="str">
        <f t="shared" si="220"/>
        <v>21:0133</v>
      </c>
      <c r="E1368" t="s">
        <v>5246</v>
      </c>
      <c r="F1368" t="s">
        <v>5247</v>
      </c>
      <c r="H1368">
        <v>48.338604599999996</v>
      </c>
      <c r="I1368">
        <v>-85.940760999999995</v>
      </c>
      <c r="J1368" s="1" t="str">
        <f t="shared" si="221"/>
        <v>NGR lake sediment grab sample</v>
      </c>
      <c r="K1368" s="1" t="str">
        <f t="shared" si="222"/>
        <v>&lt;177 micron (NGR)</v>
      </c>
      <c r="L1368">
        <v>28</v>
      </c>
      <c r="M1368" t="s">
        <v>97</v>
      </c>
      <c r="N1368">
        <v>556</v>
      </c>
      <c r="O1368">
        <v>130</v>
      </c>
      <c r="P1368">
        <v>16</v>
      </c>
      <c r="Q1368">
        <v>10</v>
      </c>
      <c r="R1368">
        <v>7</v>
      </c>
      <c r="S1368">
        <v>6</v>
      </c>
      <c r="T1368">
        <v>0.1</v>
      </c>
      <c r="U1368">
        <v>220</v>
      </c>
      <c r="V1368">
        <v>0.9</v>
      </c>
      <c r="W1368">
        <v>0.5</v>
      </c>
      <c r="X1368">
        <v>2</v>
      </c>
      <c r="Y1368">
        <v>44</v>
      </c>
    </row>
    <row r="1369" spans="1:25" x14ac:dyDescent="0.25">
      <c r="A1369" t="s">
        <v>5248</v>
      </c>
      <c r="B1369" t="s">
        <v>5249</v>
      </c>
      <c r="C1369" s="1" t="str">
        <f t="shared" si="216"/>
        <v>21:0398</v>
      </c>
      <c r="D1369" s="1" t="str">
        <f t="shared" si="220"/>
        <v>21:0133</v>
      </c>
      <c r="E1369" t="s">
        <v>5250</v>
      </c>
      <c r="F1369" t="s">
        <v>5251</v>
      </c>
      <c r="H1369">
        <v>48.309110199999999</v>
      </c>
      <c r="I1369">
        <v>-85.980279400000001</v>
      </c>
      <c r="J1369" s="1" t="str">
        <f t="shared" si="221"/>
        <v>NGR lake sediment grab sample</v>
      </c>
      <c r="K1369" s="1" t="str">
        <f t="shared" si="222"/>
        <v>&lt;177 micron (NGR)</v>
      </c>
      <c r="L1369">
        <v>28</v>
      </c>
      <c r="M1369" t="s">
        <v>107</v>
      </c>
      <c r="N1369">
        <v>557</v>
      </c>
      <c r="O1369">
        <v>108</v>
      </c>
      <c r="P1369">
        <v>12</v>
      </c>
      <c r="Q1369">
        <v>9</v>
      </c>
      <c r="R1369">
        <v>9</v>
      </c>
      <c r="S1369">
        <v>1</v>
      </c>
      <c r="T1369">
        <v>0.1</v>
      </c>
      <c r="U1369">
        <v>40</v>
      </c>
      <c r="V1369">
        <v>0.4</v>
      </c>
      <c r="W1369">
        <v>0.5</v>
      </c>
      <c r="X1369">
        <v>3</v>
      </c>
      <c r="Y1369">
        <v>48.2</v>
      </c>
    </row>
    <row r="1370" spans="1:25" x14ac:dyDescent="0.25">
      <c r="A1370" t="s">
        <v>5252</v>
      </c>
      <c r="B1370" t="s">
        <v>5253</v>
      </c>
      <c r="C1370" s="1" t="str">
        <f t="shared" si="216"/>
        <v>21:0398</v>
      </c>
      <c r="D1370" s="1" t="str">
        <f t="shared" si="220"/>
        <v>21:0133</v>
      </c>
      <c r="E1370" t="s">
        <v>5254</v>
      </c>
      <c r="F1370" t="s">
        <v>5255</v>
      </c>
      <c r="H1370">
        <v>48.296355800000001</v>
      </c>
      <c r="I1370">
        <v>-85.989823099999995</v>
      </c>
      <c r="J1370" s="1" t="str">
        <f t="shared" si="221"/>
        <v>NGR lake sediment grab sample</v>
      </c>
      <c r="K1370" s="1" t="str">
        <f t="shared" si="222"/>
        <v>&lt;177 micron (NGR)</v>
      </c>
      <c r="L1370">
        <v>28</v>
      </c>
      <c r="M1370" t="s">
        <v>112</v>
      </c>
      <c r="N1370">
        <v>558</v>
      </c>
      <c r="O1370">
        <v>142</v>
      </c>
      <c r="P1370">
        <v>18</v>
      </c>
      <c r="Q1370">
        <v>14</v>
      </c>
      <c r="R1370">
        <v>8</v>
      </c>
      <c r="S1370">
        <v>5</v>
      </c>
      <c r="T1370">
        <v>0.1</v>
      </c>
      <c r="U1370">
        <v>140</v>
      </c>
      <c r="V1370">
        <v>0.65</v>
      </c>
      <c r="W1370">
        <v>0.5</v>
      </c>
      <c r="X1370">
        <v>2</v>
      </c>
      <c r="Y1370">
        <v>46.4</v>
      </c>
    </row>
    <row r="1371" spans="1:25" x14ac:dyDescent="0.25">
      <c r="A1371" t="s">
        <v>5256</v>
      </c>
      <c r="B1371" t="s">
        <v>5257</v>
      </c>
      <c r="C1371" s="1" t="str">
        <f t="shared" si="216"/>
        <v>21:0398</v>
      </c>
      <c r="D1371" s="1" t="str">
        <f t="shared" si="220"/>
        <v>21:0133</v>
      </c>
      <c r="E1371" t="s">
        <v>5258</v>
      </c>
      <c r="F1371" t="s">
        <v>5259</v>
      </c>
      <c r="H1371">
        <v>48.285674200000003</v>
      </c>
      <c r="I1371">
        <v>-85.979371</v>
      </c>
      <c r="J1371" s="1" t="str">
        <f t="shared" si="221"/>
        <v>NGR lake sediment grab sample</v>
      </c>
      <c r="K1371" s="1" t="str">
        <f t="shared" si="222"/>
        <v>&lt;177 micron (NGR)</v>
      </c>
      <c r="L1371">
        <v>28</v>
      </c>
      <c r="M1371" t="s">
        <v>117</v>
      </c>
      <c r="N1371">
        <v>559</v>
      </c>
      <c r="O1371">
        <v>152</v>
      </c>
      <c r="P1371">
        <v>20</v>
      </c>
      <c r="Q1371">
        <v>15</v>
      </c>
      <c r="R1371">
        <v>8</v>
      </c>
      <c r="S1371">
        <v>5</v>
      </c>
      <c r="T1371">
        <v>0.1</v>
      </c>
      <c r="U1371">
        <v>145</v>
      </c>
      <c r="V1371">
        <v>0.7</v>
      </c>
      <c r="W1371">
        <v>0.5</v>
      </c>
      <c r="X1371">
        <v>2</v>
      </c>
      <c r="Y1371">
        <v>53.2</v>
      </c>
    </row>
    <row r="1372" spans="1:25" x14ac:dyDescent="0.25">
      <c r="A1372" t="s">
        <v>5260</v>
      </c>
      <c r="B1372" t="s">
        <v>5261</v>
      </c>
      <c r="C1372" s="1" t="str">
        <f t="shared" si="216"/>
        <v>21:0398</v>
      </c>
      <c r="D1372" s="1" t="str">
        <f t="shared" si="220"/>
        <v>21:0133</v>
      </c>
      <c r="E1372" t="s">
        <v>5262</v>
      </c>
      <c r="F1372" t="s">
        <v>5263</v>
      </c>
      <c r="H1372">
        <v>48.224304099999998</v>
      </c>
      <c r="I1372">
        <v>-85.999629799999994</v>
      </c>
      <c r="J1372" s="1" t="str">
        <f t="shared" si="221"/>
        <v>NGR lake sediment grab sample</v>
      </c>
      <c r="K1372" s="1" t="str">
        <f t="shared" si="222"/>
        <v>&lt;177 micron (NGR)</v>
      </c>
      <c r="L1372">
        <v>28</v>
      </c>
      <c r="M1372" t="s">
        <v>122</v>
      </c>
      <c r="N1372">
        <v>560</v>
      </c>
      <c r="O1372">
        <v>106</v>
      </c>
      <c r="P1372">
        <v>14</v>
      </c>
      <c r="Q1372">
        <v>8</v>
      </c>
      <c r="R1372">
        <v>8</v>
      </c>
      <c r="S1372">
        <v>6</v>
      </c>
      <c r="T1372">
        <v>0.1</v>
      </c>
      <c r="U1372">
        <v>95</v>
      </c>
      <c r="V1372">
        <v>0.75</v>
      </c>
      <c r="W1372">
        <v>0.5</v>
      </c>
      <c r="X1372">
        <v>1</v>
      </c>
      <c r="Y1372">
        <v>31.8</v>
      </c>
    </row>
    <row r="1373" spans="1:25" x14ac:dyDescent="0.25">
      <c r="A1373" t="s">
        <v>5264</v>
      </c>
      <c r="B1373" t="s">
        <v>5265</v>
      </c>
      <c r="C1373" s="1" t="str">
        <f t="shared" si="216"/>
        <v>21:0398</v>
      </c>
      <c r="D1373" s="1" t="str">
        <f t="shared" si="220"/>
        <v>21:0133</v>
      </c>
      <c r="E1373" t="s">
        <v>5266</v>
      </c>
      <c r="F1373" t="s">
        <v>5267</v>
      </c>
      <c r="H1373">
        <v>48.104596899999997</v>
      </c>
      <c r="I1373">
        <v>-85.965995800000002</v>
      </c>
      <c r="J1373" s="1" t="str">
        <f t="shared" si="221"/>
        <v>NGR lake sediment grab sample</v>
      </c>
      <c r="K1373" s="1" t="str">
        <f t="shared" si="222"/>
        <v>&lt;177 micron (NGR)</v>
      </c>
      <c r="L1373">
        <v>29</v>
      </c>
      <c r="M1373" t="s">
        <v>29</v>
      </c>
      <c r="N1373">
        <v>561</v>
      </c>
      <c r="O1373">
        <v>174</v>
      </c>
      <c r="P1373">
        <v>44</v>
      </c>
      <c r="Q1373">
        <v>3</v>
      </c>
      <c r="R1373">
        <v>19</v>
      </c>
      <c r="S1373">
        <v>11</v>
      </c>
      <c r="T1373">
        <v>0.1</v>
      </c>
      <c r="U1373">
        <v>140</v>
      </c>
      <c r="V1373">
        <v>0.95</v>
      </c>
      <c r="W1373">
        <v>0.5</v>
      </c>
      <c r="X1373">
        <v>2</v>
      </c>
      <c r="Y1373">
        <v>56.2</v>
      </c>
    </row>
    <row r="1374" spans="1:25" x14ac:dyDescent="0.25">
      <c r="A1374" t="s">
        <v>5268</v>
      </c>
      <c r="B1374" t="s">
        <v>5269</v>
      </c>
      <c r="C1374" s="1" t="str">
        <f t="shared" si="216"/>
        <v>21:0398</v>
      </c>
      <c r="D1374" s="1" t="str">
        <f t="shared" si="220"/>
        <v>21:0133</v>
      </c>
      <c r="E1374" t="s">
        <v>5270</v>
      </c>
      <c r="F1374" t="s">
        <v>5271</v>
      </c>
      <c r="H1374">
        <v>48.2109205</v>
      </c>
      <c r="I1374">
        <v>-85.984693699999994</v>
      </c>
      <c r="J1374" s="1" t="str">
        <f t="shared" si="221"/>
        <v>NGR lake sediment grab sample</v>
      </c>
      <c r="K1374" s="1" t="str">
        <f t="shared" si="222"/>
        <v>&lt;177 micron (NGR)</v>
      </c>
      <c r="L1374">
        <v>29</v>
      </c>
      <c r="M1374" t="s">
        <v>34</v>
      </c>
      <c r="N1374">
        <v>562</v>
      </c>
      <c r="O1374">
        <v>110</v>
      </c>
      <c r="P1374">
        <v>18</v>
      </c>
      <c r="Q1374">
        <v>10</v>
      </c>
      <c r="R1374">
        <v>8</v>
      </c>
      <c r="S1374">
        <v>5</v>
      </c>
      <c r="T1374">
        <v>0.1</v>
      </c>
      <c r="U1374">
        <v>145</v>
      </c>
      <c r="V1374">
        <v>1.1499999999999999</v>
      </c>
      <c r="W1374">
        <v>0.5</v>
      </c>
      <c r="X1374">
        <v>2</v>
      </c>
      <c r="Y1374">
        <v>43.4</v>
      </c>
    </row>
    <row r="1375" spans="1:25" x14ac:dyDescent="0.25">
      <c r="A1375" t="s">
        <v>5272</v>
      </c>
      <c r="B1375" t="s">
        <v>5273</v>
      </c>
      <c r="C1375" s="1" t="str">
        <f t="shared" si="216"/>
        <v>21:0398</v>
      </c>
      <c r="D1375" s="1" t="str">
        <f t="shared" si="220"/>
        <v>21:0133</v>
      </c>
      <c r="E1375" t="s">
        <v>5274</v>
      </c>
      <c r="F1375" t="s">
        <v>5275</v>
      </c>
      <c r="H1375">
        <v>48.189236899999997</v>
      </c>
      <c r="I1375">
        <v>-85.978515799999997</v>
      </c>
      <c r="J1375" s="1" t="str">
        <f t="shared" si="221"/>
        <v>NGR lake sediment grab sample</v>
      </c>
      <c r="K1375" s="1" t="str">
        <f t="shared" si="222"/>
        <v>&lt;177 micron (NGR)</v>
      </c>
      <c r="L1375">
        <v>29</v>
      </c>
      <c r="M1375" t="s">
        <v>39</v>
      </c>
      <c r="N1375">
        <v>563</v>
      </c>
      <c r="O1375">
        <v>120</v>
      </c>
      <c r="P1375">
        <v>14</v>
      </c>
      <c r="Q1375">
        <v>6</v>
      </c>
      <c r="R1375">
        <v>9</v>
      </c>
      <c r="S1375">
        <v>4</v>
      </c>
      <c r="T1375">
        <v>0.1</v>
      </c>
      <c r="U1375">
        <v>80</v>
      </c>
      <c r="V1375">
        <v>0.6</v>
      </c>
      <c r="W1375">
        <v>0.5</v>
      </c>
      <c r="X1375">
        <v>1</v>
      </c>
      <c r="Y1375">
        <v>43.8</v>
      </c>
    </row>
    <row r="1376" spans="1:25" x14ac:dyDescent="0.25">
      <c r="A1376" t="s">
        <v>5276</v>
      </c>
      <c r="B1376" t="s">
        <v>5277</v>
      </c>
      <c r="C1376" s="1" t="str">
        <f t="shared" si="216"/>
        <v>21:0398</v>
      </c>
      <c r="D1376" s="1" t="str">
        <f t="shared" si="220"/>
        <v>21:0133</v>
      </c>
      <c r="E1376" t="s">
        <v>5278</v>
      </c>
      <c r="F1376" t="s">
        <v>5279</v>
      </c>
      <c r="H1376">
        <v>48.171764600000003</v>
      </c>
      <c r="I1376">
        <v>-85.975486900000007</v>
      </c>
      <c r="J1376" s="1" t="str">
        <f t="shared" si="221"/>
        <v>NGR lake sediment grab sample</v>
      </c>
      <c r="K1376" s="1" t="str">
        <f t="shared" si="222"/>
        <v>&lt;177 micron (NGR)</v>
      </c>
      <c r="L1376">
        <v>29</v>
      </c>
      <c r="M1376" t="s">
        <v>44</v>
      </c>
      <c r="N1376">
        <v>564</v>
      </c>
      <c r="O1376">
        <v>114</v>
      </c>
      <c r="P1376">
        <v>16</v>
      </c>
      <c r="Q1376">
        <v>6</v>
      </c>
      <c r="R1376">
        <v>10</v>
      </c>
      <c r="S1376">
        <v>6</v>
      </c>
      <c r="T1376">
        <v>0.1</v>
      </c>
      <c r="U1376">
        <v>115</v>
      </c>
      <c r="V1376">
        <v>0.8</v>
      </c>
      <c r="W1376">
        <v>0.5</v>
      </c>
      <c r="X1376">
        <v>1</v>
      </c>
      <c r="Y1376">
        <v>63.4</v>
      </c>
    </row>
    <row r="1377" spans="1:25" x14ac:dyDescent="0.25">
      <c r="A1377" t="s">
        <v>5280</v>
      </c>
      <c r="B1377" t="s">
        <v>5281</v>
      </c>
      <c r="C1377" s="1" t="str">
        <f t="shared" si="216"/>
        <v>21:0398</v>
      </c>
      <c r="D1377" s="1" t="str">
        <f t="shared" si="220"/>
        <v>21:0133</v>
      </c>
      <c r="E1377" t="s">
        <v>5282</v>
      </c>
      <c r="F1377" t="s">
        <v>5283</v>
      </c>
      <c r="H1377">
        <v>48.116410199999997</v>
      </c>
      <c r="I1377">
        <v>-86.000570699999997</v>
      </c>
      <c r="J1377" s="1" t="str">
        <f t="shared" si="221"/>
        <v>NGR lake sediment grab sample</v>
      </c>
      <c r="K1377" s="1" t="str">
        <f t="shared" si="222"/>
        <v>&lt;177 micron (NGR)</v>
      </c>
      <c r="L1377">
        <v>29</v>
      </c>
      <c r="M1377" t="s">
        <v>62</v>
      </c>
      <c r="N1377">
        <v>565</v>
      </c>
      <c r="O1377">
        <v>150</v>
      </c>
      <c r="P1377">
        <v>36</v>
      </c>
      <c r="Q1377">
        <v>5</v>
      </c>
      <c r="R1377">
        <v>10</v>
      </c>
      <c r="S1377">
        <v>6</v>
      </c>
      <c r="T1377">
        <v>0.1</v>
      </c>
      <c r="U1377">
        <v>180</v>
      </c>
      <c r="V1377">
        <v>0.9</v>
      </c>
      <c r="W1377">
        <v>0.5</v>
      </c>
      <c r="X1377">
        <v>1</v>
      </c>
      <c r="Y1377">
        <v>53.4</v>
      </c>
    </row>
    <row r="1378" spans="1:25" x14ac:dyDescent="0.25">
      <c r="A1378" t="s">
        <v>5284</v>
      </c>
      <c r="B1378" t="s">
        <v>5285</v>
      </c>
      <c r="C1378" s="1" t="str">
        <f t="shared" si="216"/>
        <v>21:0398</v>
      </c>
      <c r="D1378" s="1" t="str">
        <f t="shared" si="220"/>
        <v>21:0133</v>
      </c>
      <c r="E1378" t="s">
        <v>5286</v>
      </c>
      <c r="F1378" t="s">
        <v>5287</v>
      </c>
      <c r="H1378">
        <v>48.084068899999998</v>
      </c>
      <c r="I1378">
        <v>-85.997880800000004</v>
      </c>
      <c r="J1378" s="1" t="str">
        <f t="shared" si="221"/>
        <v>NGR lake sediment grab sample</v>
      </c>
      <c r="K1378" s="1" t="str">
        <f t="shared" si="222"/>
        <v>&lt;177 micron (NGR)</v>
      </c>
      <c r="L1378">
        <v>29</v>
      </c>
      <c r="M1378" t="s">
        <v>67</v>
      </c>
      <c r="N1378">
        <v>566</v>
      </c>
      <c r="O1378">
        <v>72</v>
      </c>
      <c r="P1378">
        <v>24</v>
      </c>
      <c r="Q1378">
        <v>13</v>
      </c>
      <c r="R1378">
        <v>10</v>
      </c>
      <c r="S1378">
        <v>5</v>
      </c>
      <c r="T1378">
        <v>0.1</v>
      </c>
      <c r="U1378">
        <v>180</v>
      </c>
      <c r="V1378">
        <v>1.25</v>
      </c>
      <c r="W1378">
        <v>3</v>
      </c>
      <c r="X1378">
        <v>1</v>
      </c>
      <c r="Y1378">
        <v>9.6</v>
      </c>
    </row>
    <row r="1379" spans="1:25" x14ac:dyDescent="0.25">
      <c r="A1379" t="s">
        <v>5288</v>
      </c>
      <c r="B1379" t="s">
        <v>5289</v>
      </c>
      <c r="C1379" s="1" t="str">
        <f t="shared" si="216"/>
        <v>21:0398</v>
      </c>
      <c r="D1379" s="1" t="str">
        <f t="shared" si="220"/>
        <v>21:0133</v>
      </c>
      <c r="E1379" t="s">
        <v>5290</v>
      </c>
      <c r="F1379" t="s">
        <v>5291</v>
      </c>
      <c r="H1379">
        <v>48.074923300000002</v>
      </c>
      <c r="I1379">
        <v>-85.998407499999999</v>
      </c>
      <c r="J1379" s="1" t="str">
        <f t="shared" si="221"/>
        <v>NGR lake sediment grab sample</v>
      </c>
      <c r="K1379" s="1" t="str">
        <f t="shared" si="222"/>
        <v>&lt;177 micron (NGR)</v>
      </c>
      <c r="L1379">
        <v>29</v>
      </c>
      <c r="M1379" t="s">
        <v>72</v>
      </c>
      <c r="N1379">
        <v>567</v>
      </c>
      <c r="O1379">
        <v>164</v>
      </c>
      <c r="P1379">
        <v>108</v>
      </c>
      <c r="Q1379">
        <v>4</v>
      </c>
      <c r="R1379">
        <v>20</v>
      </c>
      <c r="S1379">
        <v>13</v>
      </c>
      <c r="T1379">
        <v>0.1</v>
      </c>
      <c r="U1379">
        <v>910</v>
      </c>
      <c r="V1379">
        <v>2.2999999999999998</v>
      </c>
      <c r="W1379">
        <v>0.5</v>
      </c>
      <c r="X1379">
        <v>4</v>
      </c>
      <c r="Y1379">
        <v>72</v>
      </c>
    </row>
    <row r="1380" spans="1:25" x14ac:dyDescent="0.25">
      <c r="A1380" t="s">
        <v>5292</v>
      </c>
      <c r="B1380" t="s">
        <v>5293</v>
      </c>
      <c r="C1380" s="1" t="str">
        <f t="shared" si="216"/>
        <v>21:0398</v>
      </c>
      <c r="D1380" s="1" t="str">
        <f t="shared" si="220"/>
        <v>21:0133</v>
      </c>
      <c r="E1380" t="s">
        <v>5294</v>
      </c>
      <c r="F1380" t="s">
        <v>5295</v>
      </c>
      <c r="H1380">
        <v>48.072494900000002</v>
      </c>
      <c r="I1380">
        <v>-85.978076599999994</v>
      </c>
      <c r="J1380" s="1" t="str">
        <f t="shared" si="221"/>
        <v>NGR lake sediment grab sample</v>
      </c>
      <c r="K1380" s="1" t="str">
        <f t="shared" si="222"/>
        <v>&lt;177 micron (NGR)</v>
      </c>
      <c r="L1380">
        <v>29</v>
      </c>
      <c r="M1380" t="s">
        <v>77</v>
      </c>
      <c r="N1380">
        <v>568</v>
      </c>
      <c r="O1380">
        <v>52</v>
      </c>
      <c r="P1380">
        <v>16</v>
      </c>
      <c r="Q1380">
        <v>4</v>
      </c>
      <c r="R1380">
        <v>8</v>
      </c>
      <c r="S1380">
        <v>4</v>
      </c>
      <c r="T1380">
        <v>0.1</v>
      </c>
      <c r="U1380">
        <v>155</v>
      </c>
      <c r="V1380">
        <v>1.45</v>
      </c>
      <c r="W1380">
        <v>1</v>
      </c>
      <c r="X1380">
        <v>1</v>
      </c>
      <c r="Y1380">
        <v>8.1999999999999993</v>
      </c>
    </row>
    <row r="1381" spans="1:25" x14ac:dyDescent="0.25">
      <c r="A1381" t="s">
        <v>5296</v>
      </c>
      <c r="B1381" t="s">
        <v>5297</v>
      </c>
      <c r="C1381" s="1" t="str">
        <f t="shared" si="216"/>
        <v>21:0398</v>
      </c>
      <c r="D1381" s="1" t="str">
        <f t="shared" si="220"/>
        <v>21:0133</v>
      </c>
      <c r="E1381" t="s">
        <v>5298</v>
      </c>
      <c r="F1381" t="s">
        <v>5299</v>
      </c>
      <c r="H1381">
        <v>48.091868400000003</v>
      </c>
      <c r="I1381">
        <v>-85.954352700000001</v>
      </c>
      <c r="J1381" s="1" t="str">
        <f t="shared" si="221"/>
        <v>NGR lake sediment grab sample</v>
      </c>
      <c r="K1381" s="1" t="str">
        <f t="shared" si="222"/>
        <v>&lt;177 micron (NGR)</v>
      </c>
      <c r="L1381">
        <v>29</v>
      </c>
      <c r="M1381" t="s">
        <v>49</v>
      </c>
      <c r="N1381">
        <v>569</v>
      </c>
      <c r="O1381">
        <v>136</v>
      </c>
      <c r="P1381">
        <v>44</v>
      </c>
      <c r="Q1381">
        <v>3</v>
      </c>
      <c r="R1381">
        <v>11</v>
      </c>
      <c r="S1381">
        <v>5</v>
      </c>
      <c r="T1381">
        <v>0.1</v>
      </c>
      <c r="U1381">
        <v>70</v>
      </c>
      <c r="V1381">
        <v>0.55000000000000004</v>
      </c>
      <c r="W1381">
        <v>0.5</v>
      </c>
      <c r="X1381">
        <v>1</v>
      </c>
      <c r="Y1381">
        <v>42.8</v>
      </c>
    </row>
    <row r="1382" spans="1:25" x14ac:dyDescent="0.25">
      <c r="A1382" t="s">
        <v>5300</v>
      </c>
      <c r="B1382" t="s">
        <v>5301</v>
      </c>
      <c r="C1382" s="1" t="str">
        <f t="shared" si="216"/>
        <v>21:0398</v>
      </c>
      <c r="D1382" s="1" t="str">
        <f t="shared" si="220"/>
        <v>21:0133</v>
      </c>
      <c r="E1382" t="s">
        <v>5266</v>
      </c>
      <c r="F1382" t="s">
        <v>5302</v>
      </c>
      <c r="H1382">
        <v>48.104596899999997</v>
      </c>
      <c r="I1382">
        <v>-85.965995800000002</v>
      </c>
      <c r="J1382" s="1" t="str">
        <f t="shared" si="221"/>
        <v>NGR lake sediment grab sample</v>
      </c>
      <c r="K1382" s="1" t="str">
        <f t="shared" si="222"/>
        <v>&lt;177 micron (NGR)</v>
      </c>
      <c r="L1382">
        <v>29</v>
      </c>
      <c r="M1382" t="s">
        <v>53</v>
      </c>
      <c r="N1382">
        <v>570</v>
      </c>
      <c r="O1382">
        <v>198</v>
      </c>
      <c r="P1382">
        <v>48</v>
      </c>
      <c r="Q1382">
        <v>3</v>
      </c>
      <c r="R1382">
        <v>21</v>
      </c>
      <c r="S1382">
        <v>13</v>
      </c>
      <c r="T1382">
        <v>0.1</v>
      </c>
      <c r="U1382">
        <v>145</v>
      </c>
      <c r="V1382">
        <v>1</v>
      </c>
      <c r="W1382">
        <v>0.5</v>
      </c>
      <c r="X1382">
        <v>1</v>
      </c>
      <c r="Y1382">
        <v>56.6</v>
      </c>
    </row>
    <row r="1383" spans="1:25" x14ac:dyDescent="0.25">
      <c r="A1383" t="s">
        <v>5303</v>
      </c>
      <c r="B1383" t="s">
        <v>5304</v>
      </c>
      <c r="C1383" s="1" t="str">
        <f t="shared" si="216"/>
        <v>21:0398</v>
      </c>
      <c r="D1383" s="1" t="str">
        <f t="shared" si="220"/>
        <v>21:0133</v>
      </c>
      <c r="E1383" t="s">
        <v>5266</v>
      </c>
      <c r="F1383" t="s">
        <v>5305</v>
      </c>
      <c r="H1383">
        <v>48.104596899999997</v>
      </c>
      <c r="I1383">
        <v>-85.965995800000002</v>
      </c>
      <c r="J1383" s="1" t="str">
        <f t="shared" si="221"/>
        <v>NGR lake sediment grab sample</v>
      </c>
      <c r="K1383" s="1" t="str">
        <f t="shared" si="222"/>
        <v>&lt;177 micron (NGR)</v>
      </c>
      <c r="L1383">
        <v>29</v>
      </c>
      <c r="M1383" t="s">
        <v>57</v>
      </c>
      <c r="N1383">
        <v>571</v>
      </c>
      <c r="O1383">
        <v>182</v>
      </c>
      <c r="P1383">
        <v>44</v>
      </c>
      <c r="Q1383">
        <v>4</v>
      </c>
      <c r="R1383">
        <v>20</v>
      </c>
      <c r="S1383">
        <v>12</v>
      </c>
      <c r="T1383">
        <v>0.1</v>
      </c>
      <c r="U1383">
        <v>140</v>
      </c>
      <c r="V1383">
        <v>0.95</v>
      </c>
      <c r="W1383">
        <v>0.5</v>
      </c>
      <c r="X1383">
        <v>1</v>
      </c>
      <c r="Y1383">
        <v>56.2</v>
      </c>
    </row>
    <row r="1384" spans="1:25" x14ac:dyDescent="0.25">
      <c r="A1384" t="s">
        <v>5306</v>
      </c>
      <c r="B1384" t="s">
        <v>5307</v>
      </c>
      <c r="C1384" s="1" t="str">
        <f t="shared" si="216"/>
        <v>21:0398</v>
      </c>
      <c r="D1384" s="1" t="str">
        <f t="shared" si="220"/>
        <v>21:0133</v>
      </c>
      <c r="E1384" t="s">
        <v>5308</v>
      </c>
      <c r="F1384" t="s">
        <v>5309</v>
      </c>
      <c r="H1384">
        <v>48.127913599999999</v>
      </c>
      <c r="I1384">
        <v>-85.908171400000001</v>
      </c>
      <c r="J1384" s="1" t="str">
        <f t="shared" si="221"/>
        <v>NGR lake sediment grab sample</v>
      </c>
      <c r="K1384" s="1" t="str">
        <f t="shared" si="222"/>
        <v>&lt;177 micron (NGR)</v>
      </c>
      <c r="L1384">
        <v>29</v>
      </c>
      <c r="M1384" t="s">
        <v>82</v>
      </c>
      <c r="N1384">
        <v>572</v>
      </c>
      <c r="O1384">
        <v>110</v>
      </c>
      <c r="P1384">
        <v>26</v>
      </c>
      <c r="Q1384">
        <v>5</v>
      </c>
      <c r="R1384">
        <v>10</v>
      </c>
      <c r="S1384">
        <v>5</v>
      </c>
      <c r="T1384">
        <v>0.1</v>
      </c>
      <c r="U1384">
        <v>80</v>
      </c>
      <c r="V1384">
        <v>0.55000000000000004</v>
      </c>
      <c r="W1384">
        <v>0.5</v>
      </c>
      <c r="X1384">
        <v>1</v>
      </c>
      <c r="Y1384">
        <v>39.200000000000003</v>
      </c>
    </row>
    <row r="1385" spans="1:25" x14ac:dyDescent="0.25">
      <c r="A1385" t="s">
        <v>5310</v>
      </c>
      <c r="B1385" t="s">
        <v>5311</v>
      </c>
      <c r="C1385" s="1" t="str">
        <f t="shared" si="216"/>
        <v>21:0398</v>
      </c>
      <c r="D1385" s="1" t="str">
        <f t="shared" si="220"/>
        <v>21:0133</v>
      </c>
      <c r="E1385" t="s">
        <v>5312</v>
      </c>
      <c r="F1385" t="s">
        <v>5313</v>
      </c>
      <c r="H1385">
        <v>48.127337699999998</v>
      </c>
      <c r="I1385">
        <v>-85.8819649</v>
      </c>
      <c r="J1385" s="1" t="str">
        <f t="shared" si="221"/>
        <v>NGR lake sediment grab sample</v>
      </c>
      <c r="K1385" s="1" t="str">
        <f t="shared" si="222"/>
        <v>&lt;177 micron (NGR)</v>
      </c>
      <c r="L1385">
        <v>29</v>
      </c>
      <c r="M1385" t="s">
        <v>87</v>
      </c>
      <c r="N1385">
        <v>573</v>
      </c>
      <c r="O1385">
        <v>58</v>
      </c>
      <c r="P1385">
        <v>14</v>
      </c>
      <c r="Q1385">
        <v>17</v>
      </c>
      <c r="R1385">
        <v>9</v>
      </c>
      <c r="S1385">
        <v>2</v>
      </c>
      <c r="T1385">
        <v>0.1</v>
      </c>
      <c r="U1385">
        <v>35</v>
      </c>
      <c r="V1385">
        <v>0.4</v>
      </c>
      <c r="W1385">
        <v>0.5</v>
      </c>
      <c r="X1385">
        <v>1</v>
      </c>
      <c r="Y1385">
        <v>30.8</v>
      </c>
    </row>
    <row r="1386" spans="1:25" x14ac:dyDescent="0.25">
      <c r="A1386" t="s">
        <v>5314</v>
      </c>
      <c r="B1386" t="s">
        <v>5315</v>
      </c>
      <c r="C1386" s="1" t="str">
        <f t="shared" si="216"/>
        <v>21:0398</v>
      </c>
      <c r="D1386" s="1" t="str">
        <f t="shared" si="220"/>
        <v>21:0133</v>
      </c>
      <c r="E1386" t="s">
        <v>5316</v>
      </c>
      <c r="F1386" t="s">
        <v>5317</v>
      </c>
      <c r="H1386">
        <v>48.155803499999998</v>
      </c>
      <c r="I1386">
        <v>-85.901434899999998</v>
      </c>
      <c r="J1386" s="1" t="str">
        <f t="shared" si="221"/>
        <v>NGR lake sediment grab sample</v>
      </c>
      <c r="K1386" s="1" t="str">
        <f t="shared" si="222"/>
        <v>&lt;177 micron (NGR)</v>
      </c>
      <c r="L1386">
        <v>29</v>
      </c>
      <c r="M1386" t="s">
        <v>92</v>
      </c>
      <c r="N1386">
        <v>574</v>
      </c>
      <c r="O1386">
        <v>116</v>
      </c>
      <c r="P1386">
        <v>20</v>
      </c>
      <c r="Q1386">
        <v>6</v>
      </c>
      <c r="R1386">
        <v>7</v>
      </c>
      <c r="S1386">
        <v>13</v>
      </c>
      <c r="T1386">
        <v>0.1</v>
      </c>
      <c r="U1386">
        <v>430</v>
      </c>
      <c r="V1386">
        <v>1.45</v>
      </c>
      <c r="W1386">
        <v>0.5</v>
      </c>
      <c r="X1386">
        <v>1</v>
      </c>
      <c r="Y1386">
        <v>34</v>
      </c>
    </row>
    <row r="1387" spans="1:25" x14ac:dyDescent="0.25">
      <c r="A1387" t="s">
        <v>5318</v>
      </c>
      <c r="B1387" t="s">
        <v>5319</v>
      </c>
      <c r="C1387" s="1" t="str">
        <f t="shared" si="216"/>
        <v>21:0398</v>
      </c>
      <c r="D1387" s="1" t="str">
        <f t="shared" si="220"/>
        <v>21:0133</v>
      </c>
      <c r="E1387" t="s">
        <v>5320</v>
      </c>
      <c r="F1387" t="s">
        <v>5321</v>
      </c>
      <c r="H1387">
        <v>48.167710599999999</v>
      </c>
      <c r="I1387">
        <v>-85.889668200000003</v>
      </c>
      <c r="J1387" s="1" t="str">
        <f t="shared" si="221"/>
        <v>NGR lake sediment grab sample</v>
      </c>
      <c r="K1387" s="1" t="str">
        <f t="shared" si="222"/>
        <v>&lt;177 micron (NGR)</v>
      </c>
      <c r="L1387">
        <v>29</v>
      </c>
      <c r="M1387" t="s">
        <v>97</v>
      </c>
      <c r="N1387">
        <v>575</v>
      </c>
      <c r="O1387">
        <v>160</v>
      </c>
      <c r="P1387">
        <v>26</v>
      </c>
      <c r="Q1387">
        <v>6</v>
      </c>
      <c r="R1387">
        <v>10</v>
      </c>
      <c r="S1387">
        <v>6</v>
      </c>
      <c r="T1387">
        <v>0.1</v>
      </c>
      <c r="U1387">
        <v>160</v>
      </c>
      <c r="V1387">
        <v>1.25</v>
      </c>
      <c r="W1387">
        <v>0.5</v>
      </c>
      <c r="X1387">
        <v>1</v>
      </c>
      <c r="Y1387">
        <v>50.6</v>
      </c>
    </row>
    <row r="1388" spans="1:25" x14ac:dyDescent="0.25">
      <c r="A1388" t="s">
        <v>5322</v>
      </c>
      <c r="B1388" t="s">
        <v>5323</v>
      </c>
      <c r="C1388" s="1" t="str">
        <f t="shared" si="216"/>
        <v>21:0398</v>
      </c>
      <c r="D1388" s="1" t="str">
        <f t="shared" si="220"/>
        <v>21:0133</v>
      </c>
      <c r="E1388" t="s">
        <v>5324</v>
      </c>
      <c r="F1388" t="s">
        <v>5325</v>
      </c>
      <c r="H1388">
        <v>48.199497299999997</v>
      </c>
      <c r="I1388">
        <v>-85.907498899999993</v>
      </c>
      <c r="J1388" s="1" t="str">
        <f t="shared" si="221"/>
        <v>NGR lake sediment grab sample</v>
      </c>
      <c r="K1388" s="1" t="str">
        <f t="shared" si="222"/>
        <v>&lt;177 micron (NGR)</v>
      </c>
      <c r="L1388">
        <v>29</v>
      </c>
      <c r="M1388" t="s">
        <v>107</v>
      </c>
      <c r="N1388">
        <v>576</v>
      </c>
      <c r="O1388">
        <v>124</v>
      </c>
      <c r="P1388">
        <v>16</v>
      </c>
      <c r="Q1388">
        <v>8</v>
      </c>
      <c r="R1388">
        <v>10</v>
      </c>
      <c r="S1388">
        <v>6</v>
      </c>
      <c r="T1388">
        <v>0.1</v>
      </c>
      <c r="U1388">
        <v>55</v>
      </c>
      <c r="V1388">
        <v>0.45</v>
      </c>
      <c r="W1388">
        <v>0.5</v>
      </c>
      <c r="X1388">
        <v>1</v>
      </c>
      <c r="Y1388">
        <v>44.6</v>
      </c>
    </row>
    <row r="1389" spans="1:25" x14ac:dyDescent="0.25">
      <c r="A1389" t="s">
        <v>5326</v>
      </c>
      <c r="B1389" t="s">
        <v>5327</v>
      </c>
      <c r="C1389" s="1" t="str">
        <f t="shared" ref="C1389:C1452" si="223">HYPERLINK("http://geochem.nrcan.gc.ca/cdogs/content/bdl/bdl210398_e.htm", "21:0398")</f>
        <v>21:0398</v>
      </c>
      <c r="D1389" s="1" t="str">
        <f t="shared" si="220"/>
        <v>21:0133</v>
      </c>
      <c r="E1389" t="s">
        <v>5328</v>
      </c>
      <c r="F1389" t="s">
        <v>5329</v>
      </c>
      <c r="H1389">
        <v>48.2351356</v>
      </c>
      <c r="I1389">
        <v>-85.921903900000004</v>
      </c>
      <c r="J1389" s="1" t="str">
        <f t="shared" si="221"/>
        <v>NGR lake sediment grab sample</v>
      </c>
      <c r="K1389" s="1" t="str">
        <f t="shared" si="222"/>
        <v>&lt;177 micron (NGR)</v>
      </c>
      <c r="L1389">
        <v>29</v>
      </c>
      <c r="M1389" t="s">
        <v>112</v>
      </c>
      <c r="N1389">
        <v>577</v>
      </c>
      <c r="O1389">
        <v>132</v>
      </c>
      <c r="P1389">
        <v>24</v>
      </c>
      <c r="Q1389">
        <v>9</v>
      </c>
      <c r="R1389">
        <v>10</v>
      </c>
      <c r="S1389">
        <v>3</v>
      </c>
      <c r="T1389">
        <v>0.1</v>
      </c>
      <c r="U1389">
        <v>120</v>
      </c>
      <c r="V1389">
        <v>0.85</v>
      </c>
      <c r="W1389">
        <v>0.5</v>
      </c>
      <c r="X1389">
        <v>1</v>
      </c>
      <c r="Y1389">
        <v>54</v>
      </c>
    </row>
    <row r="1390" spans="1:25" x14ac:dyDescent="0.25">
      <c r="A1390" t="s">
        <v>5330</v>
      </c>
      <c r="B1390" t="s">
        <v>5331</v>
      </c>
      <c r="C1390" s="1" t="str">
        <f t="shared" si="223"/>
        <v>21:0398</v>
      </c>
      <c r="D1390" s="1" t="str">
        <f t="shared" si="220"/>
        <v>21:0133</v>
      </c>
      <c r="E1390" t="s">
        <v>5332</v>
      </c>
      <c r="F1390" t="s">
        <v>5333</v>
      </c>
      <c r="H1390">
        <v>48.255855799999999</v>
      </c>
      <c r="I1390">
        <v>-85.900074399999994</v>
      </c>
      <c r="J1390" s="1" t="str">
        <f t="shared" si="221"/>
        <v>NGR lake sediment grab sample</v>
      </c>
      <c r="K1390" s="1" t="str">
        <f t="shared" si="222"/>
        <v>&lt;177 micron (NGR)</v>
      </c>
      <c r="L1390">
        <v>29</v>
      </c>
      <c r="M1390" t="s">
        <v>117</v>
      </c>
      <c r="N1390">
        <v>578</v>
      </c>
      <c r="O1390">
        <v>172</v>
      </c>
      <c r="P1390">
        <v>20</v>
      </c>
      <c r="Q1390">
        <v>11</v>
      </c>
      <c r="R1390">
        <v>7</v>
      </c>
      <c r="S1390">
        <v>11</v>
      </c>
      <c r="T1390">
        <v>0.1</v>
      </c>
      <c r="U1390">
        <v>560</v>
      </c>
      <c r="V1390">
        <v>3.3</v>
      </c>
      <c r="W1390">
        <v>0.5</v>
      </c>
      <c r="X1390">
        <v>1</v>
      </c>
      <c r="Y1390">
        <v>58.6</v>
      </c>
    </row>
    <row r="1391" spans="1:25" x14ac:dyDescent="0.25">
      <c r="A1391" t="s">
        <v>5334</v>
      </c>
      <c r="B1391" t="s">
        <v>5335</v>
      </c>
      <c r="C1391" s="1" t="str">
        <f t="shared" si="223"/>
        <v>21:0398</v>
      </c>
      <c r="D1391" s="1" t="str">
        <f t="shared" si="220"/>
        <v>21:0133</v>
      </c>
      <c r="E1391" t="s">
        <v>5336</v>
      </c>
      <c r="F1391" t="s">
        <v>5337</v>
      </c>
      <c r="H1391">
        <v>48.270530200000003</v>
      </c>
      <c r="I1391">
        <v>-85.894476900000001</v>
      </c>
      <c r="J1391" s="1" t="str">
        <f t="shared" si="221"/>
        <v>NGR lake sediment grab sample</v>
      </c>
      <c r="K1391" s="1" t="str">
        <f t="shared" si="222"/>
        <v>&lt;177 micron (NGR)</v>
      </c>
      <c r="L1391">
        <v>29</v>
      </c>
      <c r="M1391" t="s">
        <v>122</v>
      </c>
      <c r="N1391">
        <v>579</v>
      </c>
      <c r="O1391">
        <v>150</v>
      </c>
      <c r="P1391">
        <v>12</v>
      </c>
      <c r="Q1391">
        <v>19</v>
      </c>
      <c r="R1391">
        <v>10</v>
      </c>
      <c r="S1391">
        <v>9</v>
      </c>
      <c r="T1391">
        <v>0.1</v>
      </c>
      <c r="U1391">
        <v>145</v>
      </c>
      <c r="V1391">
        <v>0.65</v>
      </c>
      <c r="W1391">
        <v>0.5</v>
      </c>
      <c r="X1391">
        <v>1</v>
      </c>
      <c r="Y1391">
        <v>32.200000000000003</v>
      </c>
    </row>
    <row r="1392" spans="1:25" x14ac:dyDescent="0.25">
      <c r="A1392" t="s">
        <v>5338</v>
      </c>
      <c r="B1392" t="s">
        <v>5339</v>
      </c>
      <c r="C1392" s="1" t="str">
        <f t="shared" si="223"/>
        <v>21:0398</v>
      </c>
      <c r="D1392" s="1" t="str">
        <f>HYPERLINK("http://geochem.nrcan.gc.ca/cdogs/content/svy/svy_e.htm", "")</f>
        <v/>
      </c>
      <c r="G1392" s="1" t="str">
        <f>HYPERLINK("http://geochem.nrcan.gc.ca/cdogs/content/cr_/cr_00035_e.htm", "35")</f>
        <v>35</v>
      </c>
      <c r="J1392" t="s">
        <v>100</v>
      </c>
      <c r="K1392" t="s">
        <v>101</v>
      </c>
      <c r="L1392">
        <v>29</v>
      </c>
      <c r="M1392" t="s">
        <v>102</v>
      </c>
      <c r="N1392">
        <v>580</v>
      </c>
      <c r="O1392">
        <v>118</v>
      </c>
      <c r="P1392">
        <v>72</v>
      </c>
      <c r="Q1392">
        <v>10</v>
      </c>
      <c r="R1392">
        <v>34</v>
      </c>
      <c r="S1392">
        <v>10</v>
      </c>
      <c r="T1392">
        <v>0.1</v>
      </c>
      <c r="U1392">
        <v>325</v>
      </c>
      <c r="V1392">
        <v>2.6</v>
      </c>
      <c r="W1392">
        <v>12</v>
      </c>
      <c r="X1392">
        <v>1</v>
      </c>
      <c r="Y1392">
        <v>7.4</v>
      </c>
    </row>
    <row r="1393" spans="1:25" x14ac:dyDescent="0.25">
      <c r="A1393" t="s">
        <v>5340</v>
      </c>
      <c r="B1393" t="s">
        <v>5341</v>
      </c>
      <c r="C1393" s="1" t="str">
        <f t="shared" si="223"/>
        <v>21:0398</v>
      </c>
      <c r="D1393" s="1" t="str">
        <f t="shared" ref="D1393:D1409" si="224">HYPERLINK("http://geochem.nrcan.gc.ca/cdogs/content/svy/svy210133_e.htm", "21:0133")</f>
        <v>21:0133</v>
      </c>
      <c r="E1393" t="s">
        <v>5342</v>
      </c>
      <c r="F1393" t="s">
        <v>5343</v>
      </c>
      <c r="H1393">
        <v>48.410004600000001</v>
      </c>
      <c r="I1393">
        <v>-85.897821300000004</v>
      </c>
      <c r="J1393" s="1" t="str">
        <f t="shared" ref="J1393:J1409" si="225">HYPERLINK("http://geochem.nrcan.gc.ca/cdogs/content/kwd/kwd020027_e.htm", "NGR lake sediment grab sample")</f>
        <v>NGR lake sediment grab sample</v>
      </c>
      <c r="K1393" s="1" t="str">
        <f t="shared" ref="K1393:K1409" si="226">HYPERLINK("http://geochem.nrcan.gc.ca/cdogs/content/kwd/kwd080006_e.htm", "&lt;177 micron (NGR)")</f>
        <v>&lt;177 micron (NGR)</v>
      </c>
      <c r="L1393">
        <v>30</v>
      </c>
      <c r="M1393" t="s">
        <v>29</v>
      </c>
      <c r="N1393">
        <v>581</v>
      </c>
      <c r="O1393">
        <v>70</v>
      </c>
      <c r="P1393">
        <v>54</v>
      </c>
      <c r="Q1393">
        <v>3</v>
      </c>
      <c r="R1393">
        <v>54</v>
      </c>
      <c r="S1393">
        <v>7</v>
      </c>
      <c r="T1393">
        <v>0.2</v>
      </c>
      <c r="U1393">
        <v>120</v>
      </c>
      <c r="V1393">
        <v>0.65</v>
      </c>
      <c r="W1393">
        <v>0.5</v>
      </c>
      <c r="X1393">
        <v>1</v>
      </c>
      <c r="Y1393">
        <v>50.2</v>
      </c>
    </row>
    <row r="1394" spans="1:25" x14ac:dyDescent="0.25">
      <c r="A1394" t="s">
        <v>5344</v>
      </c>
      <c r="B1394" t="s">
        <v>5345</v>
      </c>
      <c r="C1394" s="1" t="str">
        <f t="shared" si="223"/>
        <v>21:0398</v>
      </c>
      <c r="D1394" s="1" t="str">
        <f t="shared" si="224"/>
        <v>21:0133</v>
      </c>
      <c r="E1394" t="s">
        <v>5346</v>
      </c>
      <c r="F1394" t="s">
        <v>5347</v>
      </c>
      <c r="H1394">
        <v>48.2976028</v>
      </c>
      <c r="I1394">
        <v>-85.907739699999993</v>
      </c>
      <c r="J1394" s="1" t="str">
        <f t="shared" si="225"/>
        <v>NGR lake sediment grab sample</v>
      </c>
      <c r="K1394" s="1" t="str">
        <f t="shared" si="226"/>
        <v>&lt;177 micron (NGR)</v>
      </c>
      <c r="L1394">
        <v>30</v>
      </c>
      <c r="M1394" t="s">
        <v>34</v>
      </c>
      <c r="N1394">
        <v>582</v>
      </c>
      <c r="O1394">
        <v>98</v>
      </c>
      <c r="P1394">
        <v>12</v>
      </c>
      <c r="Q1394">
        <v>11</v>
      </c>
      <c r="R1394">
        <v>7</v>
      </c>
      <c r="S1394">
        <v>11</v>
      </c>
      <c r="T1394">
        <v>0.1</v>
      </c>
      <c r="U1394">
        <v>475</v>
      </c>
      <c r="V1394">
        <v>0.85</v>
      </c>
      <c r="W1394">
        <v>0.5</v>
      </c>
      <c r="X1394">
        <v>1</v>
      </c>
      <c r="Y1394">
        <v>40.799999999999997</v>
      </c>
    </row>
    <row r="1395" spans="1:25" x14ac:dyDescent="0.25">
      <c r="A1395" t="s">
        <v>5348</v>
      </c>
      <c r="B1395" t="s">
        <v>5349</v>
      </c>
      <c r="C1395" s="1" t="str">
        <f t="shared" si="223"/>
        <v>21:0398</v>
      </c>
      <c r="D1395" s="1" t="str">
        <f t="shared" si="224"/>
        <v>21:0133</v>
      </c>
      <c r="E1395" t="s">
        <v>5350</v>
      </c>
      <c r="F1395" t="s">
        <v>5351</v>
      </c>
      <c r="H1395">
        <v>48.363061500000001</v>
      </c>
      <c r="I1395">
        <v>-85.898983000000001</v>
      </c>
      <c r="J1395" s="1" t="str">
        <f t="shared" si="225"/>
        <v>NGR lake sediment grab sample</v>
      </c>
      <c r="K1395" s="1" t="str">
        <f t="shared" si="226"/>
        <v>&lt;177 micron (NGR)</v>
      </c>
      <c r="L1395">
        <v>30</v>
      </c>
      <c r="M1395" t="s">
        <v>39</v>
      </c>
      <c r="N1395">
        <v>583</v>
      </c>
      <c r="O1395">
        <v>74</v>
      </c>
      <c r="P1395">
        <v>26</v>
      </c>
      <c r="Q1395">
        <v>10</v>
      </c>
      <c r="R1395">
        <v>8</v>
      </c>
      <c r="S1395">
        <v>3</v>
      </c>
      <c r="T1395">
        <v>0.1</v>
      </c>
      <c r="U1395">
        <v>145</v>
      </c>
      <c r="V1395">
        <v>1.7</v>
      </c>
      <c r="W1395">
        <v>0.5</v>
      </c>
      <c r="X1395">
        <v>1</v>
      </c>
      <c r="Y1395">
        <v>60.2</v>
      </c>
    </row>
    <row r="1396" spans="1:25" x14ac:dyDescent="0.25">
      <c r="A1396" t="s">
        <v>5352</v>
      </c>
      <c r="B1396" t="s">
        <v>5353</v>
      </c>
      <c r="C1396" s="1" t="str">
        <f t="shared" si="223"/>
        <v>21:0398</v>
      </c>
      <c r="D1396" s="1" t="str">
        <f t="shared" si="224"/>
        <v>21:0133</v>
      </c>
      <c r="E1396" t="s">
        <v>5354</v>
      </c>
      <c r="F1396" t="s">
        <v>5355</v>
      </c>
      <c r="H1396">
        <v>48.377602099999997</v>
      </c>
      <c r="I1396">
        <v>-85.886083499999998</v>
      </c>
      <c r="J1396" s="1" t="str">
        <f t="shared" si="225"/>
        <v>NGR lake sediment grab sample</v>
      </c>
      <c r="K1396" s="1" t="str">
        <f t="shared" si="226"/>
        <v>&lt;177 micron (NGR)</v>
      </c>
      <c r="L1396">
        <v>30</v>
      </c>
      <c r="M1396" t="s">
        <v>44</v>
      </c>
      <c r="N1396">
        <v>584</v>
      </c>
      <c r="O1396">
        <v>118</v>
      </c>
      <c r="P1396">
        <v>20</v>
      </c>
      <c r="Q1396">
        <v>4</v>
      </c>
      <c r="R1396">
        <v>9</v>
      </c>
      <c r="S1396">
        <v>6</v>
      </c>
      <c r="T1396">
        <v>0.1</v>
      </c>
      <c r="U1396">
        <v>140</v>
      </c>
      <c r="V1396">
        <v>0.45</v>
      </c>
      <c r="W1396">
        <v>0.5</v>
      </c>
      <c r="X1396">
        <v>1</v>
      </c>
      <c r="Y1396">
        <v>47.4</v>
      </c>
    </row>
    <row r="1397" spans="1:25" x14ac:dyDescent="0.25">
      <c r="A1397" t="s">
        <v>5356</v>
      </c>
      <c r="B1397" t="s">
        <v>5357</v>
      </c>
      <c r="C1397" s="1" t="str">
        <f t="shared" si="223"/>
        <v>21:0398</v>
      </c>
      <c r="D1397" s="1" t="str">
        <f t="shared" si="224"/>
        <v>21:0133</v>
      </c>
      <c r="E1397" t="s">
        <v>5358</v>
      </c>
      <c r="F1397" t="s">
        <v>5359</v>
      </c>
      <c r="H1397">
        <v>48.396107499999999</v>
      </c>
      <c r="I1397">
        <v>-85.906605299999995</v>
      </c>
      <c r="J1397" s="1" t="str">
        <f t="shared" si="225"/>
        <v>NGR lake sediment grab sample</v>
      </c>
      <c r="K1397" s="1" t="str">
        <f t="shared" si="226"/>
        <v>&lt;177 micron (NGR)</v>
      </c>
      <c r="L1397">
        <v>30</v>
      </c>
      <c r="M1397" t="s">
        <v>62</v>
      </c>
      <c r="N1397">
        <v>585</v>
      </c>
      <c r="O1397">
        <v>68</v>
      </c>
      <c r="P1397">
        <v>20</v>
      </c>
      <c r="Q1397">
        <v>4</v>
      </c>
      <c r="R1397">
        <v>10</v>
      </c>
      <c r="S1397">
        <v>7</v>
      </c>
      <c r="T1397">
        <v>0.1</v>
      </c>
      <c r="U1397">
        <v>110</v>
      </c>
      <c r="V1397">
        <v>0.65</v>
      </c>
      <c r="W1397">
        <v>0.5</v>
      </c>
      <c r="X1397">
        <v>1</v>
      </c>
      <c r="Y1397">
        <v>36.4</v>
      </c>
    </row>
    <row r="1398" spans="1:25" x14ac:dyDescent="0.25">
      <c r="A1398" t="s">
        <v>5360</v>
      </c>
      <c r="B1398" t="s">
        <v>5361</v>
      </c>
      <c r="C1398" s="1" t="str">
        <f t="shared" si="223"/>
        <v>21:0398</v>
      </c>
      <c r="D1398" s="1" t="str">
        <f t="shared" si="224"/>
        <v>21:0133</v>
      </c>
      <c r="E1398" t="s">
        <v>5362</v>
      </c>
      <c r="F1398" t="s">
        <v>5363</v>
      </c>
      <c r="H1398">
        <v>48.405106199999999</v>
      </c>
      <c r="I1398">
        <v>-85.911560399999999</v>
      </c>
      <c r="J1398" s="1" t="str">
        <f t="shared" si="225"/>
        <v>NGR lake sediment grab sample</v>
      </c>
      <c r="K1398" s="1" t="str">
        <f t="shared" si="226"/>
        <v>&lt;177 micron (NGR)</v>
      </c>
      <c r="L1398">
        <v>30</v>
      </c>
      <c r="M1398" t="s">
        <v>49</v>
      </c>
      <c r="N1398">
        <v>586</v>
      </c>
      <c r="O1398">
        <v>88</v>
      </c>
      <c r="P1398">
        <v>22</v>
      </c>
      <c r="Q1398">
        <v>4</v>
      </c>
      <c r="R1398">
        <v>9</v>
      </c>
      <c r="S1398">
        <v>8</v>
      </c>
      <c r="T1398">
        <v>0.1</v>
      </c>
      <c r="U1398">
        <v>220</v>
      </c>
      <c r="V1398">
        <v>0.7</v>
      </c>
      <c r="W1398">
        <v>0.5</v>
      </c>
      <c r="X1398">
        <v>1</v>
      </c>
      <c r="Y1398">
        <v>47</v>
      </c>
    </row>
    <row r="1399" spans="1:25" x14ac:dyDescent="0.25">
      <c r="A1399" t="s">
        <v>5364</v>
      </c>
      <c r="B1399" t="s">
        <v>5365</v>
      </c>
      <c r="C1399" s="1" t="str">
        <f t="shared" si="223"/>
        <v>21:0398</v>
      </c>
      <c r="D1399" s="1" t="str">
        <f t="shared" si="224"/>
        <v>21:0133</v>
      </c>
      <c r="E1399" t="s">
        <v>5342</v>
      </c>
      <c r="F1399" t="s">
        <v>5366</v>
      </c>
      <c r="H1399">
        <v>48.410004600000001</v>
      </c>
      <c r="I1399">
        <v>-85.897821300000004</v>
      </c>
      <c r="J1399" s="1" t="str">
        <f t="shared" si="225"/>
        <v>NGR lake sediment grab sample</v>
      </c>
      <c r="K1399" s="1" t="str">
        <f t="shared" si="226"/>
        <v>&lt;177 micron (NGR)</v>
      </c>
      <c r="L1399">
        <v>30</v>
      </c>
      <c r="M1399" t="s">
        <v>57</v>
      </c>
      <c r="N1399">
        <v>587</v>
      </c>
      <c r="O1399">
        <v>68</v>
      </c>
      <c r="P1399">
        <v>50</v>
      </c>
      <c r="Q1399">
        <v>4</v>
      </c>
      <c r="R1399">
        <v>53</v>
      </c>
      <c r="S1399">
        <v>6</v>
      </c>
      <c r="T1399">
        <v>0.1</v>
      </c>
      <c r="U1399">
        <v>120</v>
      </c>
      <c r="V1399">
        <v>0.55000000000000004</v>
      </c>
      <c r="W1399">
        <v>0.5</v>
      </c>
      <c r="X1399">
        <v>1</v>
      </c>
      <c r="Y1399">
        <v>49.6</v>
      </c>
    </row>
    <row r="1400" spans="1:25" x14ac:dyDescent="0.25">
      <c r="A1400" t="s">
        <v>5367</v>
      </c>
      <c r="B1400" t="s">
        <v>5368</v>
      </c>
      <c r="C1400" s="1" t="str">
        <f t="shared" si="223"/>
        <v>21:0398</v>
      </c>
      <c r="D1400" s="1" t="str">
        <f t="shared" si="224"/>
        <v>21:0133</v>
      </c>
      <c r="E1400" t="s">
        <v>5342</v>
      </c>
      <c r="F1400" t="s">
        <v>5369</v>
      </c>
      <c r="H1400">
        <v>48.410004600000001</v>
      </c>
      <c r="I1400">
        <v>-85.897821300000004</v>
      </c>
      <c r="J1400" s="1" t="str">
        <f t="shared" si="225"/>
        <v>NGR lake sediment grab sample</v>
      </c>
      <c r="K1400" s="1" t="str">
        <f t="shared" si="226"/>
        <v>&lt;177 micron (NGR)</v>
      </c>
      <c r="L1400">
        <v>30</v>
      </c>
      <c r="M1400" t="s">
        <v>53</v>
      </c>
      <c r="N1400">
        <v>588</v>
      </c>
      <c r="O1400">
        <v>72</v>
      </c>
      <c r="P1400">
        <v>54</v>
      </c>
      <c r="Q1400">
        <v>4</v>
      </c>
      <c r="R1400">
        <v>55</v>
      </c>
      <c r="S1400">
        <v>8</v>
      </c>
      <c r="T1400">
        <v>0.1</v>
      </c>
      <c r="U1400">
        <v>140</v>
      </c>
      <c r="V1400">
        <v>0.65</v>
      </c>
      <c r="W1400">
        <v>0.5</v>
      </c>
      <c r="X1400">
        <v>2</v>
      </c>
      <c r="Y1400">
        <v>50.6</v>
      </c>
    </row>
    <row r="1401" spans="1:25" x14ac:dyDescent="0.25">
      <c r="A1401" t="s">
        <v>5370</v>
      </c>
      <c r="B1401" t="s">
        <v>5371</v>
      </c>
      <c r="C1401" s="1" t="str">
        <f t="shared" si="223"/>
        <v>21:0398</v>
      </c>
      <c r="D1401" s="1" t="str">
        <f t="shared" si="224"/>
        <v>21:0133</v>
      </c>
      <c r="E1401" t="s">
        <v>5372</v>
      </c>
      <c r="F1401" t="s">
        <v>5373</v>
      </c>
      <c r="H1401">
        <v>48.443691999999999</v>
      </c>
      <c r="I1401">
        <v>-85.886058700000007</v>
      </c>
      <c r="J1401" s="1" t="str">
        <f t="shared" si="225"/>
        <v>NGR lake sediment grab sample</v>
      </c>
      <c r="K1401" s="1" t="str">
        <f t="shared" si="226"/>
        <v>&lt;177 micron (NGR)</v>
      </c>
      <c r="L1401">
        <v>30</v>
      </c>
      <c r="M1401" t="s">
        <v>67</v>
      </c>
      <c r="N1401">
        <v>589</v>
      </c>
      <c r="O1401">
        <v>24</v>
      </c>
      <c r="P1401">
        <v>8</v>
      </c>
      <c r="Q1401">
        <v>5</v>
      </c>
      <c r="R1401">
        <v>7</v>
      </c>
      <c r="S1401">
        <v>3</v>
      </c>
      <c r="T1401">
        <v>0.1</v>
      </c>
      <c r="U1401">
        <v>45</v>
      </c>
      <c r="V1401">
        <v>0.3</v>
      </c>
      <c r="W1401">
        <v>0.5</v>
      </c>
      <c r="X1401">
        <v>1</v>
      </c>
      <c r="Y1401">
        <v>31.4</v>
      </c>
    </row>
    <row r="1402" spans="1:25" x14ac:dyDescent="0.25">
      <c r="A1402" t="s">
        <v>5374</v>
      </c>
      <c r="B1402" t="s">
        <v>5375</v>
      </c>
      <c r="C1402" s="1" t="str">
        <f t="shared" si="223"/>
        <v>21:0398</v>
      </c>
      <c r="D1402" s="1" t="str">
        <f t="shared" si="224"/>
        <v>21:0133</v>
      </c>
      <c r="E1402" t="s">
        <v>5376</v>
      </c>
      <c r="F1402" t="s">
        <v>5377</v>
      </c>
      <c r="H1402">
        <v>48.473403599999997</v>
      </c>
      <c r="I1402">
        <v>-85.879117100000002</v>
      </c>
      <c r="J1402" s="1" t="str">
        <f t="shared" si="225"/>
        <v>NGR lake sediment grab sample</v>
      </c>
      <c r="K1402" s="1" t="str">
        <f t="shared" si="226"/>
        <v>&lt;177 micron (NGR)</v>
      </c>
      <c r="L1402">
        <v>30</v>
      </c>
      <c r="M1402" t="s">
        <v>72</v>
      </c>
      <c r="N1402">
        <v>590</v>
      </c>
      <c r="O1402">
        <v>46</v>
      </c>
      <c r="P1402">
        <v>6</v>
      </c>
      <c r="Q1402">
        <v>3</v>
      </c>
      <c r="R1402">
        <v>7</v>
      </c>
      <c r="S1402">
        <v>5</v>
      </c>
      <c r="T1402">
        <v>0.1</v>
      </c>
      <c r="U1402">
        <v>100</v>
      </c>
      <c r="V1402">
        <v>0.75</v>
      </c>
      <c r="W1402">
        <v>0.5</v>
      </c>
      <c r="X1402">
        <v>1</v>
      </c>
      <c r="Y1402">
        <v>17</v>
      </c>
    </row>
    <row r="1403" spans="1:25" x14ac:dyDescent="0.25">
      <c r="A1403" t="s">
        <v>5378</v>
      </c>
      <c r="B1403" t="s">
        <v>5379</v>
      </c>
      <c r="C1403" s="1" t="str">
        <f t="shared" si="223"/>
        <v>21:0398</v>
      </c>
      <c r="D1403" s="1" t="str">
        <f t="shared" si="224"/>
        <v>21:0133</v>
      </c>
      <c r="E1403" t="s">
        <v>5380</v>
      </c>
      <c r="F1403" t="s">
        <v>5381</v>
      </c>
      <c r="H1403">
        <v>48.516775899999999</v>
      </c>
      <c r="I1403">
        <v>-85.862560999999999</v>
      </c>
      <c r="J1403" s="1" t="str">
        <f t="shared" si="225"/>
        <v>NGR lake sediment grab sample</v>
      </c>
      <c r="K1403" s="1" t="str">
        <f t="shared" si="226"/>
        <v>&lt;177 micron (NGR)</v>
      </c>
      <c r="L1403">
        <v>30</v>
      </c>
      <c r="M1403" t="s">
        <v>77</v>
      </c>
      <c r="N1403">
        <v>591</v>
      </c>
      <c r="O1403">
        <v>32</v>
      </c>
      <c r="P1403">
        <v>20</v>
      </c>
      <c r="Q1403">
        <v>3</v>
      </c>
      <c r="R1403">
        <v>7</v>
      </c>
      <c r="S1403">
        <v>2</v>
      </c>
      <c r="T1403">
        <v>0.1</v>
      </c>
      <c r="U1403">
        <v>50</v>
      </c>
      <c r="V1403">
        <v>0.4</v>
      </c>
      <c r="W1403">
        <v>0.5</v>
      </c>
      <c r="X1403">
        <v>1</v>
      </c>
      <c r="Y1403">
        <v>43.2</v>
      </c>
    </row>
    <row r="1404" spans="1:25" x14ac:dyDescent="0.25">
      <c r="A1404" t="s">
        <v>5382</v>
      </c>
      <c r="B1404" t="s">
        <v>5383</v>
      </c>
      <c r="C1404" s="1" t="str">
        <f t="shared" si="223"/>
        <v>21:0398</v>
      </c>
      <c r="D1404" s="1" t="str">
        <f t="shared" si="224"/>
        <v>21:0133</v>
      </c>
      <c r="E1404" t="s">
        <v>5384</v>
      </c>
      <c r="F1404" t="s">
        <v>5385</v>
      </c>
      <c r="H1404">
        <v>48.588746</v>
      </c>
      <c r="I1404">
        <v>-85.8141897</v>
      </c>
      <c r="J1404" s="1" t="str">
        <f t="shared" si="225"/>
        <v>NGR lake sediment grab sample</v>
      </c>
      <c r="K1404" s="1" t="str">
        <f t="shared" si="226"/>
        <v>&lt;177 micron (NGR)</v>
      </c>
      <c r="L1404">
        <v>30</v>
      </c>
      <c r="M1404" t="s">
        <v>82</v>
      </c>
      <c r="N1404">
        <v>592</v>
      </c>
      <c r="O1404">
        <v>128</v>
      </c>
      <c r="P1404">
        <v>56</v>
      </c>
      <c r="Q1404">
        <v>3</v>
      </c>
      <c r="R1404">
        <v>30</v>
      </c>
      <c r="S1404">
        <v>8</v>
      </c>
      <c r="T1404">
        <v>0.1</v>
      </c>
      <c r="U1404">
        <v>50</v>
      </c>
      <c r="V1404">
        <v>0.35</v>
      </c>
      <c r="W1404">
        <v>0.5</v>
      </c>
      <c r="X1404">
        <v>1</v>
      </c>
      <c r="Y1404">
        <v>80.599999999999994</v>
      </c>
    </row>
    <row r="1405" spans="1:25" x14ac:dyDescent="0.25">
      <c r="A1405" t="s">
        <v>5386</v>
      </c>
      <c r="B1405" t="s">
        <v>5387</v>
      </c>
      <c r="C1405" s="1" t="str">
        <f t="shared" si="223"/>
        <v>21:0398</v>
      </c>
      <c r="D1405" s="1" t="str">
        <f t="shared" si="224"/>
        <v>21:0133</v>
      </c>
      <c r="E1405" t="s">
        <v>5388</v>
      </c>
      <c r="F1405" t="s">
        <v>5389</v>
      </c>
      <c r="H1405">
        <v>48.560827400000001</v>
      </c>
      <c r="I1405">
        <v>-85.808729999999997</v>
      </c>
      <c r="J1405" s="1" t="str">
        <f t="shared" si="225"/>
        <v>NGR lake sediment grab sample</v>
      </c>
      <c r="K1405" s="1" t="str">
        <f t="shared" si="226"/>
        <v>&lt;177 micron (NGR)</v>
      </c>
      <c r="L1405">
        <v>30</v>
      </c>
      <c r="M1405" t="s">
        <v>87</v>
      </c>
      <c r="N1405">
        <v>593</v>
      </c>
      <c r="O1405">
        <v>74</v>
      </c>
      <c r="P1405">
        <v>36</v>
      </c>
      <c r="Q1405">
        <v>3</v>
      </c>
      <c r="R1405">
        <v>12</v>
      </c>
      <c r="S1405">
        <v>4</v>
      </c>
      <c r="T1405">
        <v>0.1</v>
      </c>
      <c r="U1405">
        <v>40</v>
      </c>
      <c r="V1405">
        <v>0.45</v>
      </c>
      <c r="W1405">
        <v>0.5</v>
      </c>
      <c r="X1405">
        <v>2</v>
      </c>
      <c r="Y1405">
        <v>53.6</v>
      </c>
    </row>
    <row r="1406" spans="1:25" x14ac:dyDescent="0.25">
      <c r="A1406" t="s">
        <v>5390</v>
      </c>
      <c r="B1406" t="s">
        <v>5391</v>
      </c>
      <c r="C1406" s="1" t="str">
        <f t="shared" si="223"/>
        <v>21:0398</v>
      </c>
      <c r="D1406" s="1" t="str">
        <f t="shared" si="224"/>
        <v>21:0133</v>
      </c>
      <c r="E1406" t="s">
        <v>5392</v>
      </c>
      <c r="F1406" t="s">
        <v>5393</v>
      </c>
      <c r="H1406">
        <v>48.521502099999999</v>
      </c>
      <c r="I1406">
        <v>-85.796502700000005</v>
      </c>
      <c r="J1406" s="1" t="str">
        <f t="shared" si="225"/>
        <v>NGR lake sediment grab sample</v>
      </c>
      <c r="K1406" s="1" t="str">
        <f t="shared" si="226"/>
        <v>&lt;177 micron (NGR)</v>
      </c>
      <c r="L1406">
        <v>30</v>
      </c>
      <c r="M1406" t="s">
        <v>92</v>
      </c>
      <c r="N1406">
        <v>594</v>
      </c>
      <c r="O1406">
        <v>58</v>
      </c>
      <c r="P1406">
        <v>12</v>
      </c>
      <c r="Q1406">
        <v>1</v>
      </c>
      <c r="R1406">
        <v>7</v>
      </c>
      <c r="S1406">
        <v>6</v>
      </c>
      <c r="T1406">
        <v>0.1</v>
      </c>
      <c r="U1406">
        <v>160</v>
      </c>
      <c r="V1406">
        <v>0.7</v>
      </c>
      <c r="W1406">
        <v>0.5</v>
      </c>
      <c r="X1406">
        <v>1</v>
      </c>
      <c r="Y1406">
        <v>16</v>
      </c>
    </row>
    <row r="1407" spans="1:25" x14ac:dyDescent="0.25">
      <c r="A1407" t="s">
        <v>5394</v>
      </c>
      <c r="B1407" t="s">
        <v>5395</v>
      </c>
      <c r="C1407" s="1" t="str">
        <f t="shared" si="223"/>
        <v>21:0398</v>
      </c>
      <c r="D1407" s="1" t="str">
        <f t="shared" si="224"/>
        <v>21:0133</v>
      </c>
      <c r="E1407" t="s">
        <v>5396</v>
      </c>
      <c r="F1407" t="s">
        <v>5397</v>
      </c>
      <c r="H1407">
        <v>48.468369099999997</v>
      </c>
      <c r="I1407">
        <v>-85.811342300000007</v>
      </c>
      <c r="J1407" s="1" t="str">
        <f t="shared" si="225"/>
        <v>NGR lake sediment grab sample</v>
      </c>
      <c r="K1407" s="1" t="str">
        <f t="shared" si="226"/>
        <v>&lt;177 micron (NGR)</v>
      </c>
      <c r="L1407">
        <v>30</v>
      </c>
      <c r="M1407" t="s">
        <v>97</v>
      </c>
      <c r="N1407">
        <v>595</v>
      </c>
      <c r="O1407">
        <v>84</v>
      </c>
      <c r="P1407">
        <v>26</v>
      </c>
      <c r="Q1407">
        <v>1</v>
      </c>
      <c r="R1407">
        <v>9</v>
      </c>
      <c r="S1407">
        <v>9</v>
      </c>
      <c r="T1407">
        <v>0.1</v>
      </c>
      <c r="U1407">
        <v>165</v>
      </c>
      <c r="V1407">
        <v>0.8</v>
      </c>
      <c r="W1407">
        <v>0.5</v>
      </c>
      <c r="X1407">
        <v>1</v>
      </c>
      <c r="Y1407">
        <v>55.4</v>
      </c>
    </row>
    <row r="1408" spans="1:25" x14ac:dyDescent="0.25">
      <c r="A1408" t="s">
        <v>5398</v>
      </c>
      <c r="B1408" t="s">
        <v>5399</v>
      </c>
      <c r="C1408" s="1" t="str">
        <f t="shared" si="223"/>
        <v>21:0398</v>
      </c>
      <c r="D1408" s="1" t="str">
        <f t="shared" si="224"/>
        <v>21:0133</v>
      </c>
      <c r="E1408" t="s">
        <v>5400</v>
      </c>
      <c r="F1408" t="s">
        <v>5401</v>
      </c>
      <c r="H1408">
        <v>48.452945800000002</v>
      </c>
      <c r="I1408">
        <v>-85.820668999999995</v>
      </c>
      <c r="J1408" s="1" t="str">
        <f t="shared" si="225"/>
        <v>NGR lake sediment grab sample</v>
      </c>
      <c r="K1408" s="1" t="str">
        <f t="shared" si="226"/>
        <v>&lt;177 micron (NGR)</v>
      </c>
      <c r="L1408">
        <v>30</v>
      </c>
      <c r="M1408" t="s">
        <v>107</v>
      </c>
      <c r="N1408">
        <v>596</v>
      </c>
      <c r="O1408">
        <v>94</v>
      </c>
      <c r="P1408">
        <v>12</v>
      </c>
      <c r="Q1408">
        <v>9</v>
      </c>
      <c r="R1408">
        <v>9</v>
      </c>
      <c r="S1408">
        <v>7</v>
      </c>
      <c r="T1408">
        <v>0.1</v>
      </c>
      <c r="U1408">
        <v>180</v>
      </c>
      <c r="V1408">
        <v>0.95</v>
      </c>
      <c r="W1408">
        <v>0.5</v>
      </c>
      <c r="X1408">
        <v>1</v>
      </c>
      <c r="Y1408">
        <v>34.4</v>
      </c>
    </row>
    <row r="1409" spans="1:25" x14ac:dyDescent="0.25">
      <c r="A1409" t="s">
        <v>5402</v>
      </c>
      <c r="B1409" t="s">
        <v>5403</v>
      </c>
      <c r="C1409" s="1" t="str">
        <f t="shared" si="223"/>
        <v>21:0398</v>
      </c>
      <c r="D1409" s="1" t="str">
        <f t="shared" si="224"/>
        <v>21:0133</v>
      </c>
      <c r="E1409" t="s">
        <v>5404</v>
      </c>
      <c r="F1409" t="s">
        <v>5405</v>
      </c>
      <c r="H1409">
        <v>48.433340200000004</v>
      </c>
      <c r="I1409">
        <v>-85.839968499999998</v>
      </c>
      <c r="J1409" s="1" t="str">
        <f t="shared" si="225"/>
        <v>NGR lake sediment grab sample</v>
      </c>
      <c r="K1409" s="1" t="str">
        <f t="shared" si="226"/>
        <v>&lt;177 micron (NGR)</v>
      </c>
      <c r="L1409">
        <v>30</v>
      </c>
      <c r="M1409" t="s">
        <v>112</v>
      </c>
      <c r="N1409">
        <v>597</v>
      </c>
      <c r="O1409">
        <v>98</v>
      </c>
      <c r="P1409">
        <v>26</v>
      </c>
      <c r="Q1409">
        <v>2</v>
      </c>
      <c r="R1409">
        <v>17</v>
      </c>
      <c r="S1409">
        <v>9</v>
      </c>
      <c r="T1409">
        <v>0.1</v>
      </c>
      <c r="U1409">
        <v>45</v>
      </c>
      <c r="V1409">
        <v>0.45</v>
      </c>
      <c r="W1409">
        <v>0.5</v>
      </c>
      <c r="X1409">
        <v>1</v>
      </c>
      <c r="Y1409">
        <v>56.2</v>
      </c>
    </row>
    <row r="1410" spans="1:25" x14ac:dyDescent="0.25">
      <c r="A1410" t="s">
        <v>5406</v>
      </c>
      <c r="B1410" t="s">
        <v>5407</v>
      </c>
      <c r="C1410" s="1" t="str">
        <f t="shared" si="223"/>
        <v>21:0398</v>
      </c>
      <c r="D1410" s="1" t="str">
        <f>HYPERLINK("http://geochem.nrcan.gc.ca/cdogs/content/svy/svy_e.htm", "")</f>
        <v/>
      </c>
      <c r="G1410" s="1" t="str">
        <f>HYPERLINK("http://geochem.nrcan.gc.ca/cdogs/content/cr_/cr_00022_e.htm", "22")</f>
        <v>22</v>
      </c>
      <c r="J1410" t="s">
        <v>100</v>
      </c>
      <c r="K1410" t="s">
        <v>101</v>
      </c>
      <c r="L1410">
        <v>30</v>
      </c>
      <c r="M1410" t="s">
        <v>102</v>
      </c>
      <c r="N1410">
        <v>598</v>
      </c>
      <c r="O1410">
        <v>90</v>
      </c>
      <c r="P1410">
        <v>18</v>
      </c>
      <c r="Q1410">
        <v>19</v>
      </c>
      <c r="R1410">
        <v>9</v>
      </c>
      <c r="S1410">
        <v>5</v>
      </c>
      <c r="T1410">
        <v>0.1</v>
      </c>
      <c r="U1410">
        <v>990</v>
      </c>
      <c r="V1410">
        <v>1.85</v>
      </c>
      <c r="W1410">
        <v>10</v>
      </c>
      <c r="X1410">
        <v>6</v>
      </c>
      <c r="Y1410">
        <v>19.2</v>
      </c>
    </row>
    <row r="1411" spans="1:25" x14ac:dyDescent="0.25">
      <c r="A1411" t="s">
        <v>5408</v>
      </c>
      <c r="B1411" t="s">
        <v>5409</v>
      </c>
      <c r="C1411" s="1" t="str">
        <f t="shared" si="223"/>
        <v>21:0398</v>
      </c>
      <c r="D1411" s="1" t="str">
        <f t="shared" ref="D1411:D1422" si="227">HYPERLINK("http://geochem.nrcan.gc.ca/cdogs/content/svy/svy210133_e.htm", "21:0133")</f>
        <v>21:0133</v>
      </c>
      <c r="E1411" t="s">
        <v>5410</v>
      </c>
      <c r="F1411" t="s">
        <v>5411</v>
      </c>
      <c r="H1411">
        <v>48.414078400000001</v>
      </c>
      <c r="I1411">
        <v>-85.857974999999996</v>
      </c>
      <c r="J1411" s="1" t="str">
        <f t="shared" ref="J1411:J1422" si="228">HYPERLINK("http://geochem.nrcan.gc.ca/cdogs/content/kwd/kwd020027_e.htm", "NGR lake sediment grab sample")</f>
        <v>NGR lake sediment grab sample</v>
      </c>
      <c r="K1411" s="1" t="str">
        <f t="shared" ref="K1411:K1422" si="229">HYPERLINK("http://geochem.nrcan.gc.ca/cdogs/content/kwd/kwd080006_e.htm", "&lt;177 micron (NGR)")</f>
        <v>&lt;177 micron (NGR)</v>
      </c>
      <c r="L1411">
        <v>30</v>
      </c>
      <c r="M1411" t="s">
        <v>117</v>
      </c>
      <c r="N1411">
        <v>599</v>
      </c>
      <c r="O1411">
        <v>120</v>
      </c>
      <c r="P1411">
        <v>16</v>
      </c>
      <c r="Q1411">
        <v>8</v>
      </c>
      <c r="R1411">
        <v>10</v>
      </c>
      <c r="S1411">
        <v>8</v>
      </c>
      <c r="T1411">
        <v>0.1</v>
      </c>
      <c r="U1411">
        <v>155</v>
      </c>
      <c r="V1411">
        <v>1.05</v>
      </c>
      <c r="W1411">
        <v>1</v>
      </c>
      <c r="X1411">
        <v>1</v>
      </c>
      <c r="Y1411">
        <v>32.799999999999997</v>
      </c>
    </row>
    <row r="1412" spans="1:25" x14ac:dyDescent="0.25">
      <c r="A1412" t="s">
        <v>5412</v>
      </c>
      <c r="B1412" t="s">
        <v>5413</v>
      </c>
      <c r="C1412" s="1" t="str">
        <f t="shared" si="223"/>
        <v>21:0398</v>
      </c>
      <c r="D1412" s="1" t="str">
        <f t="shared" si="227"/>
        <v>21:0133</v>
      </c>
      <c r="E1412" t="s">
        <v>5414</v>
      </c>
      <c r="F1412" t="s">
        <v>5415</v>
      </c>
      <c r="H1412">
        <v>48.353549000000001</v>
      </c>
      <c r="I1412">
        <v>-85.855373499999999</v>
      </c>
      <c r="J1412" s="1" t="str">
        <f t="shared" si="228"/>
        <v>NGR lake sediment grab sample</v>
      </c>
      <c r="K1412" s="1" t="str">
        <f t="shared" si="229"/>
        <v>&lt;177 micron (NGR)</v>
      </c>
      <c r="L1412">
        <v>30</v>
      </c>
      <c r="M1412" t="s">
        <v>122</v>
      </c>
      <c r="N1412">
        <v>600</v>
      </c>
      <c r="O1412">
        <v>116</v>
      </c>
      <c r="P1412">
        <v>14</v>
      </c>
      <c r="Q1412">
        <v>7</v>
      </c>
      <c r="R1412">
        <v>12</v>
      </c>
      <c r="S1412">
        <v>9</v>
      </c>
      <c r="T1412">
        <v>0.1</v>
      </c>
      <c r="U1412">
        <v>90</v>
      </c>
      <c r="V1412">
        <v>0.7</v>
      </c>
      <c r="W1412">
        <v>0.5</v>
      </c>
      <c r="X1412">
        <v>1</v>
      </c>
      <c r="Y1412">
        <v>51</v>
      </c>
    </row>
    <row r="1413" spans="1:25" x14ac:dyDescent="0.25">
      <c r="A1413" t="s">
        <v>5416</v>
      </c>
      <c r="B1413" t="s">
        <v>5417</v>
      </c>
      <c r="C1413" s="1" t="str">
        <f t="shared" si="223"/>
        <v>21:0398</v>
      </c>
      <c r="D1413" s="1" t="str">
        <f t="shared" si="227"/>
        <v>21:0133</v>
      </c>
      <c r="E1413" t="s">
        <v>5418</v>
      </c>
      <c r="F1413" t="s">
        <v>5419</v>
      </c>
      <c r="H1413">
        <v>48.316635499999997</v>
      </c>
      <c r="I1413">
        <v>-85.853636800000004</v>
      </c>
      <c r="J1413" s="1" t="str">
        <f t="shared" si="228"/>
        <v>NGR lake sediment grab sample</v>
      </c>
      <c r="K1413" s="1" t="str">
        <f t="shared" si="229"/>
        <v>&lt;177 micron (NGR)</v>
      </c>
      <c r="L1413">
        <v>31</v>
      </c>
      <c r="M1413" t="s">
        <v>29</v>
      </c>
      <c r="N1413">
        <v>601</v>
      </c>
      <c r="O1413">
        <v>138</v>
      </c>
      <c r="P1413">
        <v>18</v>
      </c>
      <c r="Q1413">
        <v>10</v>
      </c>
      <c r="R1413">
        <v>9</v>
      </c>
      <c r="S1413">
        <v>7</v>
      </c>
      <c r="T1413">
        <v>0.1</v>
      </c>
      <c r="U1413">
        <v>40</v>
      </c>
      <c r="V1413">
        <v>0.35</v>
      </c>
      <c r="W1413">
        <v>0.5</v>
      </c>
      <c r="X1413">
        <v>1</v>
      </c>
      <c r="Y1413">
        <v>37</v>
      </c>
    </row>
    <row r="1414" spans="1:25" x14ac:dyDescent="0.25">
      <c r="A1414" t="s">
        <v>5420</v>
      </c>
      <c r="B1414" t="s">
        <v>5421</v>
      </c>
      <c r="C1414" s="1" t="str">
        <f t="shared" si="223"/>
        <v>21:0398</v>
      </c>
      <c r="D1414" s="1" t="str">
        <f t="shared" si="227"/>
        <v>21:0133</v>
      </c>
      <c r="E1414" t="s">
        <v>5422</v>
      </c>
      <c r="F1414" t="s">
        <v>5423</v>
      </c>
      <c r="H1414">
        <v>48.334508800000002</v>
      </c>
      <c r="I1414">
        <v>-85.865987000000004</v>
      </c>
      <c r="J1414" s="1" t="str">
        <f t="shared" si="228"/>
        <v>NGR lake sediment grab sample</v>
      </c>
      <c r="K1414" s="1" t="str">
        <f t="shared" si="229"/>
        <v>&lt;177 micron (NGR)</v>
      </c>
      <c r="L1414">
        <v>31</v>
      </c>
      <c r="M1414" t="s">
        <v>49</v>
      </c>
      <c r="N1414">
        <v>602</v>
      </c>
      <c r="O1414">
        <v>156</v>
      </c>
      <c r="P1414">
        <v>22</v>
      </c>
      <c r="Q1414">
        <v>11</v>
      </c>
      <c r="R1414">
        <v>9</v>
      </c>
      <c r="S1414">
        <v>11</v>
      </c>
      <c r="T1414">
        <v>0.1</v>
      </c>
      <c r="U1414">
        <v>300</v>
      </c>
      <c r="V1414">
        <v>1.7</v>
      </c>
      <c r="W1414">
        <v>2</v>
      </c>
      <c r="X1414">
        <v>1</v>
      </c>
      <c r="Y1414">
        <v>45</v>
      </c>
    </row>
    <row r="1415" spans="1:25" x14ac:dyDescent="0.25">
      <c r="A1415" t="s">
        <v>5424</v>
      </c>
      <c r="B1415" t="s">
        <v>5425</v>
      </c>
      <c r="C1415" s="1" t="str">
        <f t="shared" si="223"/>
        <v>21:0398</v>
      </c>
      <c r="D1415" s="1" t="str">
        <f t="shared" si="227"/>
        <v>21:0133</v>
      </c>
      <c r="E1415" t="s">
        <v>5418</v>
      </c>
      <c r="F1415" t="s">
        <v>5426</v>
      </c>
      <c r="H1415">
        <v>48.316635499999997</v>
      </c>
      <c r="I1415">
        <v>-85.853636800000004</v>
      </c>
      <c r="J1415" s="1" t="str">
        <f t="shared" si="228"/>
        <v>NGR lake sediment grab sample</v>
      </c>
      <c r="K1415" s="1" t="str">
        <f t="shared" si="229"/>
        <v>&lt;177 micron (NGR)</v>
      </c>
      <c r="L1415">
        <v>31</v>
      </c>
      <c r="M1415" t="s">
        <v>53</v>
      </c>
      <c r="N1415">
        <v>603</v>
      </c>
      <c r="O1415">
        <v>120</v>
      </c>
      <c r="P1415">
        <v>18</v>
      </c>
      <c r="Q1415">
        <v>6</v>
      </c>
      <c r="R1415">
        <v>9</v>
      </c>
      <c r="S1415">
        <v>6</v>
      </c>
      <c r="T1415">
        <v>0.1</v>
      </c>
      <c r="U1415">
        <v>35</v>
      </c>
      <c r="V1415">
        <v>0.35</v>
      </c>
      <c r="W1415">
        <v>0.5</v>
      </c>
      <c r="X1415">
        <v>1</v>
      </c>
      <c r="Y1415">
        <v>35.200000000000003</v>
      </c>
    </row>
    <row r="1416" spans="1:25" x14ac:dyDescent="0.25">
      <c r="A1416" t="s">
        <v>5427</v>
      </c>
      <c r="B1416" t="s">
        <v>5428</v>
      </c>
      <c r="C1416" s="1" t="str">
        <f t="shared" si="223"/>
        <v>21:0398</v>
      </c>
      <c r="D1416" s="1" t="str">
        <f t="shared" si="227"/>
        <v>21:0133</v>
      </c>
      <c r="E1416" t="s">
        <v>5418</v>
      </c>
      <c r="F1416" t="s">
        <v>5429</v>
      </c>
      <c r="H1416">
        <v>48.316635499999997</v>
      </c>
      <c r="I1416">
        <v>-85.853636800000004</v>
      </c>
      <c r="J1416" s="1" t="str">
        <f t="shared" si="228"/>
        <v>NGR lake sediment grab sample</v>
      </c>
      <c r="K1416" s="1" t="str">
        <f t="shared" si="229"/>
        <v>&lt;177 micron (NGR)</v>
      </c>
      <c r="L1416">
        <v>31</v>
      </c>
      <c r="M1416" t="s">
        <v>57</v>
      </c>
      <c r="N1416">
        <v>604</v>
      </c>
      <c r="O1416">
        <v>136</v>
      </c>
      <c r="P1416">
        <v>14</v>
      </c>
      <c r="Q1416">
        <v>11</v>
      </c>
      <c r="R1416">
        <v>9</v>
      </c>
      <c r="S1416">
        <v>7</v>
      </c>
      <c r="T1416">
        <v>0.1</v>
      </c>
      <c r="U1416">
        <v>40</v>
      </c>
      <c r="V1416">
        <v>0.35</v>
      </c>
      <c r="W1416">
        <v>0.5</v>
      </c>
      <c r="X1416">
        <v>1</v>
      </c>
      <c r="Y1416">
        <v>36.4</v>
      </c>
    </row>
    <row r="1417" spans="1:25" x14ac:dyDescent="0.25">
      <c r="A1417" t="s">
        <v>5430</v>
      </c>
      <c r="B1417" t="s">
        <v>5431</v>
      </c>
      <c r="C1417" s="1" t="str">
        <f t="shared" si="223"/>
        <v>21:0398</v>
      </c>
      <c r="D1417" s="1" t="str">
        <f t="shared" si="227"/>
        <v>21:0133</v>
      </c>
      <c r="E1417" t="s">
        <v>5432</v>
      </c>
      <c r="F1417" t="s">
        <v>5433</v>
      </c>
      <c r="H1417">
        <v>48.307872600000003</v>
      </c>
      <c r="I1417">
        <v>-85.826888100000005</v>
      </c>
      <c r="J1417" s="1" t="str">
        <f t="shared" si="228"/>
        <v>NGR lake sediment grab sample</v>
      </c>
      <c r="K1417" s="1" t="str">
        <f t="shared" si="229"/>
        <v>&lt;177 micron (NGR)</v>
      </c>
      <c r="L1417">
        <v>31</v>
      </c>
      <c r="M1417" t="s">
        <v>34</v>
      </c>
      <c r="N1417">
        <v>605</v>
      </c>
      <c r="O1417">
        <v>156</v>
      </c>
      <c r="P1417">
        <v>28</v>
      </c>
      <c r="Q1417">
        <v>4</v>
      </c>
      <c r="R1417">
        <v>13</v>
      </c>
      <c r="S1417">
        <v>8</v>
      </c>
      <c r="T1417">
        <v>0.1</v>
      </c>
      <c r="U1417">
        <v>40</v>
      </c>
      <c r="V1417">
        <v>0.35</v>
      </c>
      <c r="W1417">
        <v>0.5</v>
      </c>
      <c r="X1417">
        <v>1</v>
      </c>
      <c r="Y1417">
        <v>60.8</v>
      </c>
    </row>
    <row r="1418" spans="1:25" x14ac:dyDescent="0.25">
      <c r="A1418" t="s">
        <v>5434</v>
      </c>
      <c r="B1418" t="s">
        <v>5435</v>
      </c>
      <c r="C1418" s="1" t="str">
        <f t="shared" si="223"/>
        <v>21:0398</v>
      </c>
      <c r="D1418" s="1" t="str">
        <f t="shared" si="227"/>
        <v>21:0133</v>
      </c>
      <c r="E1418" t="s">
        <v>5436</v>
      </c>
      <c r="F1418" t="s">
        <v>5437</v>
      </c>
      <c r="H1418">
        <v>48.287559000000002</v>
      </c>
      <c r="I1418">
        <v>-85.829685600000005</v>
      </c>
      <c r="J1418" s="1" t="str">
        <f t="shared" si="228"/>
        <v>NGR lake sediment grab sample</v>
      </c>
      <c r="K1418" s="1" t="str">
        <f t="shared" si="229"/>
        <v>&lt;177 micron (NGR)</v>
      </c>
      <c r="L1418">
        <v>31</v>
      </c>
      <c r="M1418" t="s">
        <v>39</v>
      </c>
      <c r="N1418">
        <v>606</v>
      </c>
      <c r="O1418">
        <v>166</v>
      </c>
      <c r="P1418">
        <v>20</v>
      </c>
      <c r="Q1418">
        <v>11</v>
      </c>
      <c r="R1418">
        <v>12</v>
      </c>
      <c r="S1418">
        <v>5</v>
      </c>
      <c r="T1418">
        <v>0.1</v>
      </c>
      <c r="U1418">
        <v>50</v>
      </c>
      <c r="V1418">
        <v>0.3</v>
      </c>
      <c r="W1418">
        <v>0.5</v>
      </c>
      <c r="X1418">
        <v>1</v>
      </c>
      <c r="Y1418">
        <v>58.6</v>
      </c>
    </row>
    <row r="1419" spans="1:25" x14ac:dyDescent="0.25">
      <c r="A1419" t="s">
        <v>5438</v>
      </c>
      <c r="B1419" t="s">
        <v>5439</v>
      </c>
      <c r="C1419" s="1" t="str">
        <f t="shared" si="223"/>
        <v>21:0398</v>
      </c>
      <c r="D1419" s="1" t="str">
        <f t="shared" si="227"/>
        <v>21:0133</v>
      </c>
      <c r="E1419" t="s">
        <v>5440</v>
      </c>
      <c r="F1419" t="s">
        <v>5441</v>
      </c>
      <c r="H1419">
        <v>48.254578299999999</v>
      </c>
      <c r="I1419">
        <v>-85.799358799999993</v>
      </c>
      <c r="J1419" s="1" t="str">
        <f t="shared" si="228"/>
        <v>NGR lake sediment grab sample</v>
      </c>
      <c r="K1419" s="1" t="str">
        <f t="shared" si="229"/>
        <v>&lt;177 micron (NGR)</v>
      </c>
      <c r="L1419">
        <v>31</v>
      </c>
      <c r="M1419" t="s">
        <v>44</v>
      </c>
      <c r="N1419">
        <v>607</v>
      </c>
      <c r="O1419">
        <v>110</v>
      </c>
      <c r="P1419">
        <v>10</v>
      </c>
      <c r="Q1419">
        <v>10</v>
      </c>
      <c r="R1419">
        <v>8</v>
      </c>
      <c r="S1419">
        <v>9</v>
      </c>
      <c r="T1419">
        <v>0.1</v>
      </c>
      <c r="U1419">
        <v>295</v>
      </c>
      <c r="V1419">
        <v>1.45</v>
      </c>
      <c r="W1419">
        <v>0.5</v>
      </c>
      <c r="X1419">
        <v>1</v>
      </c>
      <c r="Y1419">
        <v>26.6</v>
      </c>
    </row>
    <row r="1420" spans="1:25" x14ac:dyDescent="0.25">
      <c r="A1420" t="s">
        <v>5442</v>
      </c>
      <c r="B1420" t="s">
        <v>5443</v>
      </c>
      <c r="C1420" s="1" t="str">
        <f t="shared" si="223"/>
        <v>21:0398</v>
      </c>
      <c r="D1420" s="1" t="str">
        <f t="shared" si="227"/>
        <v>21:0133</v>
      </c>
      <c r="E1420" t="s">
        <v>5444</v>
      </c>
      <c r="F1420" t="s">
        <v>5445</v>
      </c>
      <c r="H1420">
        <v>48.2359188</v>
      </c>
      <c r="I1420">
        <v>-85.792523299999999</v>
      </c>
      <c r="J1420" s="1" t="str">
        <f t="shared" si="228"/>
        <v>NGR lake sediment grab sample</v>
      </c>
      <c r="K1420" s="1" t="str">
        <f t="shared" si="229"/>
        <v>&lt;177 micron (NGR)</v>
      </c>
      <c r="L1420">
        <v>31</v>
      </c>
      <c r="M1420" t="s">
        <v>62</v>
      </c>
      <c r="N1420">
        <v>608</v>
      </c>
      <c r="O1420">
        <v>136</v>
      </c>
      <c r="P1420">
        <v>18</v>
      </c>
      <c r="Q1420">
        <v>5</v>
      </c>
      <c r="R1420">
        <v>15</v>
      </c>
      <c r="S1420">
        <v>8</v>
      </c>
      <c r="T1420">
        <v>0.1</v>
      </c>
      <c r="U1420">
        <v>60</v>
      </c>
      <c r="V1420">
        <v>0.35</v>
      </c>
      <c r="W1420">
        <v>0.5</v>
      </c>
      <c r="X1420">
        <v>4</v>
      </c>
      <c r="Y1420">
        <v>46.2</v>
      </c>
    </row>
    <row r="1421" spans="1:25" x14ac:dyDescent="0.25">
      <c r="A1421" t="s">
        <v>5446</v>
      </c>
      <c r="B1421" t="s">
        <v>5447</v>
      </c>
      <c r="C1421" s="1" t="str">
        <f t="shared" si="223"/>
        <v>21:0398</v>
      </c>
      <c r="D1421" s="1" t="str">
        <f t="shared" si="227"/>
        <v>21:0133</v>
      </c>
      <c r="E1421" t="s">
        <v>5448</v>
      </c>
      <c r="F1421" t="s">
        <v>5449</v>
      </c>
      <c r="H1421">
        <v>48.211198400000001</v>
      </c>
      <c r="I1421">
        <v>-85.806645900000007</v>
      </c>
      <c r="J1421" s="1" t="str">
        <f t="shared" si="228"/>
        <v>NGR lake sediment grab sample</v>
      </c>
      <c r="K1421" s="1" t="str">
        <f t="shared" si="229"/>
        <v>&lt;177 micron (NGR)</v>
      </c>
      <c r="L1421">
        <v>31</v>
      </c>
      <c r="M1421" t="s">
        <v>67</v>
      </c>
      <c r="N1421">
        <v>609</v>
      </c>
      <c r="O1421">
        <v>88</v>
      </c>
      <c r="P1421">
        <v>6</v>
      </c>
      <c r="Q1421">
        <v>7</v>
      </c>
      <c r="R1421">
        <v>8</v>
      </c>
      <c r="S1421">
        <v>6</v>
      </c>
      <c r="T1421">
        <v>0.1</v>
      </c>
      <c r="U1421">
        <v>115</v>
      </c>
      <c r="V1421">
        <v>0.7</v>
      </c>
      <c r="W1421">
        <v>0.5</v>
      </c>
      <c r="X1421">
        <v>1</v>
      </c>
      <c r="Y1421">
        <v>33.4</v>
      </c>
    </row>
    <row r="1422" spans="1:25" x14ac:dyDescent="0.25">
      <c r="A1422" t="s">
        <v>5450</v>
      </c>
      <c r="B1422" t="s">
        <v>5451</v>
      </c>
      <c r="C1422" s="1" t="str">
        <f t="shared" si="223"/>
        <v>21:0398</v>
      </c>
      <c r="D1422" s="1" t="str">
        <f t="shared" si="227"/>
        <v>21:0133</v>
      </c>
      <c r="E1422" t="s">
        <v>5452</v>
      </c>
      <c r="F1422" t="s">
        <v>5453</v>
      </c>
      <c r="H1422">
        <v>48.2000308</v>
      </c>
      <c r="I1422">
        <v>-85.790083300000006</v>
      </c>
      <c r="J1422" s="1" t="str">
        <f t="shared" si="228"/>
        <v>NGR lake sediment grab sample</v>
      </c>
      <c r="K1422" s="1" t="str">
        <f t="shared" si="229"/>
        <v>&lt;177 micron (NGR)</v>
      </c>
      <c r="L1422">
        <v>31</v>
      </c>
      <c r="M1422" t="s">
        <v>72</v>
      </c>
      <c r="N1422">
        <v>610</v>
      </c>
      <c r="O1422">
        <v>128</v>
      </c>
      <c r="P1422">
        <v>24</v>
      </c>
      <c r="Q1422">
        <v>7</v>
      </c>
      <c r="R1422">
        <v>9</v>
      </c>
      <c r="S1422">
        <v>8</v>
      </c>
      <c r="T1422">
        <v>0.1</v>
      </c>
      <c r="U1422">
        <v>215</v>
      </c>
      <c r="V1422">
        <v>0.9</v>
      </c>
      <c r="W1422">
        <v>0.5</v>
      </c>
      <c r="X1422">
        <v>1</v>
      </c>
      <c r="Y1422">
        <v>55.2</v>
      </c>
    </row>
    <row r="1423" spans="1:25" x14ac:dyDescent="0.25">
      <c r="A1423" t="s">
        <v>5454</v>
      </c>
      <c r="B1423" t="s">
        <v>5455</v>
      </c>
      <c r="C1423" s="1" t="str">
        <f t="shared" si="223"/>
        <v>21:0398</v>
      </c>
      <c r="D1423" s="1" t="str">
        <f>HYPERLINK("http://geochem.nrcan.gc.ca/cdogs/content/svy/svy_e.htm", "")</f>
        <v/>
      </c>
      <c r="G1423" s="1" t="str">
        <f>HYPERLINK("http://geochem.nrcan.gc.ca/cdogs/content/cr_/cr_00035_e.htm", "35")</f>
        <v>35</v>
      </c>
      <c r="J1423" t="s">
        <v>100</v>
      </c>
      <c r="K1423" t="s">
        <v>101</v>
      </c>
      <c r="L1423">
        <v>31</v>
      </c>
      <c r="M1423" t="s">
        <v>102</v>
      </c>
      <c r="N1423">
        <v>611</v>
      </c>
      <c r="O1423">
        <v>112</v>
      </c>
      <c r="P1423">
        <v>66</v>
      </c>
      <c r="Q1423">
        <v>8</v>
      </c>
      <c r="R1423">
        <v>30</v>
      </c>
      <c r="S1423">
        <v>9</v>
      </c>
      <c r="T1423">
        <v>0.1</v>
      </c>
      <c r="U1423">
        <v>310</v>
      </c>
      <c r="V1423">
        <v>2.5</v>
      </c>
      <c r="W1423">
        <v>15</v>
      </c>
      <c r="X1423">
        <v>2</v>
      </c>
      <c r="Y1423">
        <v>8</v>
      </c>
    </row>
    <row r="1424" spans="1:25" x14ac:dyDescent="0.25">
      <c r="A1424" t="s">
        <v>5456</v>
      </c>
      <c r="B1424" t="s">
        <v>5457</v>
      </c>
      <c r="C1424" s="1" t="str">
        <f t="shared" si="223"/>
        <v>21:0398</v>
      </c>
      <c r="D1424" s="1" t="str">
        <f t="shared" ref="D1424:D1443" si="230">HYPERLINK("http://geochem.nrcan.gc.ca/cdogs/content/svy/svy210133_e.htm", "21:0133")</f>
        <v>21:0133</v>
      </c>
      <c r="E1424" t="s">
        <v>5458</v>
      </c>
      <c r="F1424" t="s">
        <v>5459</v>
      </c>
      <c r="H1424">
        <v>48.153034099999999</v>
      </c>
      <c r="I1424">
        <v>-85.8016626</v>
      </c>
      <c r="J1424" s="1" t="str">
        <f t="shared" ref="J1424:J1443" si="231">HYPERLINK("http://geochem.nrcan.gc.ca/cdogs/content/kwd/kwd020027_e.htm", "NGR lake sediment grab sample")</f>
        <v>NGR lake sediment grab sample</v>
      </c>
      <c r="K1424" s="1" t="str">
        <f t="shared" ref="K1424:K1443" si="232">HYPERLINK("http://geochem.nrcan.gc.ca/cdogs/content/kwd/kwd080006_e.htm", "&lt;177 micron (NGR)")</f>
        <v>&lt;177 micron (NGR)</v>
      </c>
      <c r="L1424">
        <v>31</v>
      </c>
      <c r="M1424" t="s">
        <v>77</v>
      </c>
      <c r="N1424">
        <v>612</v>
      </c>
      <c r="O1424">
        <v>112</v>
      </c>
      <c r="P1424">
        <v>18</v>
      </c>
      <c r="Q1424">
        <v>4</v>
      </c>
      <c r="R1424">
        <v>10</v>
      </c>
      <c r="S1424">
        <v>5</v>
      </c>
      <c r="T1424">
        <v>0.1</v>
      </c>
      <c r="U1424">
        <v>60</v>
      </c>
      <c r="V1424">
        <v>0.4</v>
      </c>
      <c r="W1424">
        <v>0.5</v>
      </c>
      <c r="X1424">
        <v>1</v>
      </c>
      <c r="Y1424">
        <v>34.200000000000003</v>
      </c>
    </row>
    <row r="1425" spans="1:25" x14ac:dyDescent="0.25">
      <c r="A1425" t="s">
        <v>5460</v>
      </c>
      <c r="B1425" t="s">
        <v>5461</v>
      </c>
      <c r="C1425" s="1" t="str">
        <f t="shared" si="223"/>
        <v>21:0398</v>
      </c>
      <c r="D1425" s="1" t="str">
        <f t="shared" si="230"/>
        <v>21:0133</v>
      </c>
      <c r="E1425" t="s">
        <v>5462</v>
      </c>
      <c r="F1425" t="s">
        <v>5463</v>
      </c>
      <c r="H1425">
        <v>48.1275525</v>
      </c>
      <c r="I1425">
        <v>-85.798076100000003</v>
      </c>
      <c r="J1425" s="1" t="str">
        <f t="shared" si="231"/>
        <v>NGR lake sediment grab sample</v>
      </c>
      <c r="K1425" s="1" t="str">
        <f t="shared" si="232"/>
        <v>&lt;177 micron (NGR)</v>
      </c>
      <c r="L1425">
        <v>31</v>
      </c>
      <c r="M1425" t="s">
        <v>82</v>
      </c>
      <c r="N1425">
        <v>613</v>
      </c>
      <c r="O1425">
        <v>78</v>
      </c>
      <c r="P1425">
        <v>16</v>
      </c>
      <c r="Q1425">
        <v>19</v>
      </c>
      <c r="R1425">
        <v>6</v>
      </c>
      <c r="S1425">
        <v>2</v>
      </c>
      <c r="T1425">
        <v>0.1</v>
      </c>
      <c r="U1425">
        <v>65</v>
      </c>
      <c r="V1425">
        <v>0.35</v>
      </c>
      <c r="W1425">
        <v>0.5</v>
      </c>
      <c r="X1425">
        <v>1</v>
      </c>
      <c r="Y1425">
        <v>56.6</v>
      </c>
    </row>
    <row r="1426" spans="1:25" x14ac:dyDescent="0.25">
      <c r="A1426" t="s">
        <v>5464</v>
      </c>
      <c r="B1426" t="s">
        <v>5465</v>
      </c>
      <c r="C1426" s="1" t="str">
        <f t="shared" si="223"/>
        <v>21:0398</v>
      </c>
      <c r="D1426" s="1" t="str">
        <f t="shared" si="230"/>
        <v>21:0133</v>
      </c>
      <c r="E1426" t="s">
        <v>5466</v>
      </c>
      <c r="F1426" t="s">
        <v>5467</v>
      </c>
      <c r="H1426">
        <v>48.122721599999998</v>
      </c>
      <c r="I1426">
        <v>-85.824217099999998</v>
      </c>
      <c r="J1426" s="1" t="str">
        <f t="shared" si="231"/>
        <v>NGR lake sediment grab sample</v>
      </c>
      <c r="K1426" s="1" t="str">
        <f t="shared" si="232"/>
        <v>&lt;177 micron (NGR)</v>
      </c>
      <c r="L1426">
        <v>31</v>
      </c>
      <c r="M1426" t="s">
        <v>87</v>
      </c>
      <c r="N1426">
        <v>614</v>
      </c>
      <c r="O1426">
        <v>98</v>
      </c>
      <c r="P1426">
        <v>24</v>
      </c>
      <c r="Q1426">
        <v>7</v>
      </c>
      <c r="R1426">
        <v>8</v>
      </c>
      <c r="S1426">
        <v>7</v>
      </c>
      <c r="T1426">
        <v>0.1</v>
      </c>
      <c r="U1426">
        <v>185</v>
      </c>
      <c r="V1426">
        <v>1.2</v>
      </c>
      <c r="W1426">
        <v>0.5</v>
      </c>
      <c r="X1426">
        <v>1</v>
      </c>
      <c r="Y1426">
        <v>51.2</v>
      </c>
    </row>
    <row r="1427" spans="1:25" x14ac:dyDescent="0.25">
      <c r="A1427" t="s">
        <v>5468</v>
      </c>
      <c r="B1427" t="s">
        <v>5469</v>
      </c>
      <c r="C1427" s="1" t="str">
        <f t="shared" si="223"/>
        <v>21:0398</v>
      </c>
      <c r="D1427" s="1" t="str">
        <f t="shared" si="230"/>
        <v>21:0133</v>
      </c>
      <c r="E1427" t="s">
        <v>5470</v>
      </c>
      <c r="F1427" t="s">
        <v>5471</v>
      </c>
      <c r="H1427">
        <v>48.096526900000001</v>
      </c>
      <c r="I1427">
        <v>-85.873231799999999</v>
      </c>
      <c r="J1427" s="1" t="str">
        <f t="shared" si="231"/>
        <v>NGR lake sediment grab sample</v>
      </c>
      <c r="K1427" s="1" t="str">
        <f t="shared" si="232"/>
        <v>&lt;177 micron (NGR)</v>
      </c>
      <c r="L1427">
        <v>31</v>
      </c>
      <c r="M1427" t="s">
        <v>92</v>
      </c>
      <c r="N1427">
        <v>615</v>
      </c>
      <c r="O1427">
        <v>180</v>
      </c>
      <c r="P1427">
        <v>26</v>
      </c>
      <c r="Q1427">
        <v>10</v>
      </c>
      <c r="R1427">
        <v>8</v>
      </c>
      <c r="S1427">
        <v>44</v>
      </c>
      <c r="T1427">
        <v>0.1</v>
      </c>
      <c r="U1427">
        <v>2000</v>
      </c>
      <c r="V1427">
        <v>2.9</v>
      </c>
      <c r="W1427">
        <v>1</v>
      </c>
      <c r="X1427">
        <v>2</v>
      </c>
      <c r="Y1427">
        <v>47.2</v>
      </c>
    </row>
    <row r="1428" spans="1:25" x14ac:dyDescent="0.25">
      <c r="A1428" t="s">
        <v>5472</v>
      </c>
      <c r="B1428" t="s">
        <v>5473</v>
      </c>
      <c r="C1428" s="1" t="str">
        <f t="shared" si="223"/>
        <v>21:0398</v>
      </c>
      <c r="D1428" s="1" t="str">
        <f t="shared" si="230"/>
        <v>21:0133</v>
      </c>
      <c r="E1428" t="s">
        <v>5474</v>
      </c>
      <c r="F1428" t="s">
        <v>5475</v>
      </c>
      <c r="H1428">
        <v>48.086436999999997</v>
      </c>
      <c r="I1428">
        <v>-85.929271999999997</v>
      </c>
      <c r="J1428" s="1" t="str">
        <f t="shared" si="231"/>
        <v>NGR lake sediment grab sample</v>
      </c>
      <c r="K1428" s="1" t="str">
        <f t="shared" si="232"/>
        <v>&lt;177 micron (NGR)</v>
      </c>
      <c r="L1428">
        <v>31</v>
      </c>
      <c r="M1428" t="s">
        <v>97</v>
      </c>
      <c r="N1428">
        <v>616</v>
      </c>
      <c r="O1428">
        <v>142</v>
      </c>
      <c r="P1428">
        <v>275</v>
      </c>
      <c r="Q1428">
        <v>4</v>
      </c>
      <c r="R1428">
        <v>23</v>
      </c>
      <c r="S1428">
        <v>14</v>
      </c>
      <c r="T1428">
        <v>0.1</v>
      </c>
      <c r="U1428">
        <v>450</v>
      </c>
      <c r="V1428">
        <v>1.3</v>
      </c>
      <c r="W1428">
        <v>2</v>
      </c>
      <c r="X1428">
        <v>2</v>
      </c>
      <c r="Y1428">
        <v>42.4</v>
      </c>
    </row>
    <row r="1429" spans="1:25" x14ac:dyDescent="0.25">
      <c r="A1429" t="s">
        <v>5476</v>
      </c>
      <c r="B1429" t="s">
        <v>5477</v>
      </c>
      <c r="C1429" s="1" t="str">
        <f t="shared" si="223"/>
        <v>21:0398</v>
      </c>
      <c r="D1429" s="1" t="str">
        <f t="shared" si="230"/>
        <v>21:0133</v>
      </c>
      <c r="E1429" t="s">
        <v>5478</v>
      </c>
      <c r="F1429" t="s">
        <v>5479</v>
      </c>
      <c r="H1429">
        <v>48.058501200000002</v>
      </c>
      <c r="I1429">
        <v>-85.926442600000001</v>
      </c>
      <c r="J1429" s="1" t="str">
        <f t="shared" si="231"/>
        <v>NGR lake sediment grab sample</v>
      </c>
      <c r="K1429" s="1" t="str">
        <f t="shared" si="232"/>
        <v>&lt;177 micron (NGR)</v>
      </c>
      <c r="L1429">
        <v>31</v>
      </c>
      <c r="M1429" t="s">
        <v>107</v>
      </c>
      <c r="N1429">
        <v>617</v>
      </c>
      <c r="O1429">
        <v>18</v>
      </c>
      <c r="P1429">
        <v>60</v>
      </c>
      <c r="Q1429">
        <v>2</v>
      </c>
      <c r="R1429">
        <v>11</v>
      </c>
      <c r="S1429">
        <v>7</v>
      </c>
      <c r="T1429">
        <v>0.1</v>
      </c>
      <c r="U1429">
        <v>150</v>
      </c>
      <c r="V1429">
        <v>1.2</v>
      </c>
      <c r="W1429">
        <v>0.5</v>
      </c>
      <c r="X1429">
        <v>2</v>
      </c>
      <c r="Y1429">
        <v>47.8</v>
      </c>
    </row>
    <row r="1430" spans="1:25" x14ac:dyDescent="0.25">
      <c r="A1430" t="s">
        <v>5480</v>
      </c>
      <c r="B1430" t="s">
        <v>5481</v>
      </c>
      <c r="C1430" s="1" t="str">
        <f t="shared" si="223"/>
        <v>21:0398</v>
      </c>
      <c r="D1430" s="1" t="str">
        <f t="shared" si="230"/>
        <v>21:0133</v>
      </c>
      <c r="E1430" t="s">
        <v>5482</v>
      </c>
      <c r="F1430" t="s">
        <v>5483</v>
      </c>
      <c r="H1430">
        <v>48.071384000000002</v>
      </c>
      <c r="I1430">
        <v>-85.889392900000004</v>
      </c>
      <c r="J1430" s="1" t="str">
        <f t="shared" si="231"/>
        <v>NGR lake sediment grab sample</v>
      </c>
      <c r="K1430" s="1" t="str">
        <f t="shared" si="232"/>
        <v>&lt;177 micron (NGR)</v>
      </c>
      <c r="L1430">
        <v>31</v>
      </c>
      <c r="M1430" t="s">
        <v>112</v>
      </c>
      <c r="N1430">
        <v>618</v>
      </c>
      <c r="O1430">
        <v>104</v>
      </c>
      <c r="P1430">
        <v>36</v>
      </c>
      <c r="Q1430">
        <v>3</v>
      </c>
      <c r="R1430">
        <v>17</v>
      </c>
      <c r="S1430">
        <v>8</v>
      </c>
      <c r="T1430">
        <v>0.1</v>
      </c>
      <c r="U1430">
        <v>50</v>
      </c>
      <c r="V1430">
        <v>0.4</v>
      </c>
      <c r="W1430">
        <v>0.5</v>
      </c>
      <c r="X1430">
        <v>1</v>
      </c>
      <c r="Y1430">
        <v>45.8</v>
      </c>
    </row>
    <row r="1431" spans="1:25" x14ac:dyDescent="0.25">
      <c r="A1431" t="s">
        <v>5484</v>
      </c>
      <c r="B1431" t="s">
        <v>5485</v>
      </c>
      <c r="C1431" s="1" t="str">
        <f t="shared" si="223"/>
        <v>21:0398</v>
      </c>
      <c r="D1431" s="1" t="str">
        <f t="shared" si="230"/>
        <v>21:0133</v>
      </c>
      <c r="E1431" t="s">
        <v>5486</v>
      </c>
      <c r="F1431" t="s">
        <v>5487</v>
      </c>
      <c r="H1431">
        <v>48.038388699999999</v>
      </c>
      <c r="I1431">
        <v>-85.843577600000003</v>
      </c>
      <c r="J1431" s="1" t="str">
        <f t="shared" si="231"/>
        <v>NGR lake sediment grab sample</v>
      </c>
      <c r="K1431" s="1" t="str">
        <f t="shared" si="232"/>
        <v>&lt;177 micron (NGR)</v>
      </c>
      <c r="L1431">
        <v>31</v>
      </c>
      <c r="M1431" t="s">
        <v>117</v>
      </c>
      <c r="N1431">
        <v>619</v>
      </c>
      <c r="O1431">
        <v>164</v>
      </c>
      <c r="P1431">
        <v>50</v>
      </c>
      <c r="Q1431">
        <v>5</v>
      </c>
      <c r="R1431">
        <v>11</v>
      </c>
      <c r="S1431">
        <v>6</v>
      </c>
      <c r="T1431">
        <v>0.1</v>
      </c>
      <c r="U1431">
        <v>495</v>
      </c>
      <c r="V1431">
        <v>1.1000000000000001</v>
      </c>
      <c r="W1431">
        <v>0.5</v>
      </c>
      <c r="X1431">
        <v>2</v>
      </c>
      <c r="Y1431">
        <v>50.2</v>
      </c>
    </row>
    <row r="1432" spans="1:25" x14ac:dyDescent="0.25">
      <c r="A1432" t="s">
        <v>5488</v>
      </c>
      <c r="B1432" t="s">
        <v>5489</v>
      </c>
      <c r="C1432" s="1" t="str">
        <f t="shared" si="223"/>
        <v>21:0398</v>
      </c>
      <c r="D1432" s="1" t="str">
        <f t="shared" si="230"/>
        <v>21:0133</v>
      </c>
      <c r="E1432" t="s">
        <v>5490</v>
      </c>
      <c r="F1432" t="s">
        <v>5491</v>
      </c>
      <c r="H1432">
        <v>48.076245700000001</v>
      </c>
      <c r="I1432">
        <v>-85.842326600000007</v>
      </c>
      <c r="J1432" s="1" t="str">
        <f t="shared" si="231"/>
        <v>NGR lake sediment grab sample</v>
      </c>
      <c r="K1432" s="1" t="str">
        <f t="shared" si="232"/>
        <v>&lt;177 micron (NGR)</v>
      </c>
      <c r="L1432">
        <v>31</v>
      </c>
      <c r="M1432" t="s">
        <v>122</v>
      </c>
      <c r="N1432">
        <v>620</v>
      </c>
      <c r="O1432">
        <v>94</v>
      </c>
      <c r="P1432">
        <v>46</v>
      </c>
      <c r="Q1432">
        <v>4</v>
      </c>
      <c r="R1432">
        <v>10</v>
      </c>
      <c r="S1432">
        <v>5</v>
      </c>
      <c r="T1432">
        <v>0.1</v>
      </c>
      <c r="U1432">
        <v>145</v>
      </c>
      <c r="V1432">
        <v>0.8</v>
      </c>
      <c r="W1432">
        <v>0.5</v>
      </c>
      <c r="X1432">
        <v>1</v>
      </c>
      <c r="Y1432">
        <v>49.8</v>
      </c>
    </row>
    <row r="1433" spans="1:25" x14ac:dyDescent="0.25">
      <c r="A1433" t="s">
        <v>5492</v>
      </c>
      <c r="B1433" t="s">
        <v>5493</v>
      </c>
      <c r="C1433" s="1" t="str">
        <f t="shared" si="223"/>
        <v>21:0398</v>
      </c>
      <c r="D1433" s="1" t="str">
        <f t="shared" si="230"/>
        <v>21:0133</v>
      </c>
      <c r="E1433" t="s">
        <v>5494</v>
      </c>
      <c r="F1433" t="s">
        <v>5495</v>
      </c>
      <c r="H1433">
        <v>48.3221688</v>
      </c>
      <c r="I1433">
        <v>-85.763347400000001</v>
      </c>
      <c r="J1433" s="1" t="str">
        <f t="shared" si="231"/>
        <v>NGR lake sediment grab sample</v>
      </c>
      <c r="K1433" s="1" t="str">
        <f t="shared" si="232"/>
        <v>&lt;177 micron (NGR)</v>
      </c>
      <c r="L1433">
        <v>32</v>
      </c>
      <c r="M1433" t="s">
        <v>29</v>
      </c>
      <c r="N1433">
        <v>621</v>
      </c>
      <c r="O1433">
        <v>142</v>
      </c>
      <c r="P1433">
        <v>16</v>
      </c>
      <c r="Q1433">
        <v>4</v>
      </c>
      <c r="R1433">
        <v>12</v>
      </c>
      <c r="S1433">
        <v>12</v>
      </c>
      <c r="T1433">
        <v>0.1</v>
      </c>
      <c r="U1433">
        <v>115</v>
      </c>
      <c r="V1433">
        <v>0.55000000000000004</v>
      </c>
      <c r="W1433">
        <v>0.5</v>
      </c>
      <c r="X1433">
        <v>1</v>
      </c>
      <c r="Y1433">
        <v>56.8</v>
      </c>
    </row>
    <row r="1434" spans="1:25" x14ac:dyDescent="0.25">
      <c r="A1434" t="s">
        <v>5496</v>
      </c>
      <c r="B1434" t="s">
        <v>5497</v>
      </c>
      <c r="C1434" s="1" t="str">
        <f t="shared" si="223"/>
        <v>21:0398</v>
      </c>
      <c r="D1434" s="1" t="str">
        <f t="shared" si="230"/>
        <v>21:0133</v>
      </c>
      <c r="E1434" t="s">
        <v>5498</v>
      </c>
      <c r="F1434" t="s">
        <v>5499</v>
      </c>
      <c r="H1434">
        <v>48.093623000000001</v>
      </c>
      <c r="I1434">
        <v>-85.833784699999995</v>
      </c>
      <c r="J1434" s="1" t="str">
        <f t="shared" si="231"/>
        <v>NGR lake sediment grab sample</v>
      </c>
      <c r="K1434" s="1" t="str">
        <f t="shared" si="232"/>
        <v>&lt;177 micron (NGR)</v>
      </c>
      <c r="L1434">
        <v>32</v>
      </c>
      <c r="M1434" t="s">
        <v>34</v>
      </c>
      <c r="N1434">
        <v>622</v>
      </c>
      <c r="O1434">
        <v>80</v>
      </c>
      <c r="P1434">
        <v>20</v>
      </c>
      <c r="Q1434">
        <v>7</v>
      </c>
      <c r="R1434">
        <v>9</v>
      </c>
      <c r="S1434">
        <v>5</v>
      </c>
      <c r="T1434">
        <v>0.1</v>
      </c>
      <c r="U1434">
        <v>70</v>
      </c>
      <c r="V1434">
        <v>0.45</v>
      </c>
      <c r="W1434">
        <v>0.5</v>
      </c>
      <c r="X1434">
        <v>1</v>
      </c>
      <c r="Y1434">
        <v>42</v>
      </c>
    </row>
    <row r="1435" spans="1:25" x14ac:dyDescent="0.25">
      <c r="A1435" t="s">
        <v>5500</v>
      </c>
      <c r="B1435" t="s">
        <v>5501</v>
      </c>
      <c r="C1435" s="1" t="str">
        <f t="shared" si="223"/>
        <v>21:0398</v>
      </c>
      <c r="D1435" s="1" t="str">
        <f t="shared" si="230"/>
        <v>21:0133</v>
      </c>
      <c r="E1435" t="s">
        <v>5502</v>
      </c>
      <c r="F1435" t="s">
        <v>5503</v>
      </c>
      <c r="H1435">
        <v>48.105243399999999</v>
      </c>
      <c r="I1435">
        <v>-85.769554499999998</v>
      </c>
      <c r="J1435" s="1" t="str">
        <f t="shared" si="231"/>
        <v>NGR lake sediment grab sample</v>
      </c>
      <c r="K1435" s="1" t="str">
        <f t="shared" si="232"/>
        <v>&lt;177 micron (NGR)</v>
      </c>
      <c r="L1435">
        <v>32</v>
      </c>
      <c r="M1435" t="s">
        <v>39</v>
      </c>
      <c r="N1435">
        <v>623</v>
      </c>
      <c r="O1435">
        <v>88</v>
      </c>
      <c r="P1435">
        <v>26</v>
      </c>
      <c r="Q1435">
        <v>5</v>
      </c>
      <c r="R1435">
        <v>8</v>
      </c>
      <c r="S1435">
        <v>5</v>
      </c>
      <c r="T1435">
        <v>0.1</v>
      </c>
      <c r="U1435">
        <v>155</v>
      </c>
      <c r="V1435">
        <v>0.65</v>
      </c>
      <c r="W1435">
        <v>0.5</v>
      </c>
      <c r="X1435">
        <v>1</v>
      </c>
      <c r="Y1435">
        <v>59</v>
      </c>
    </row>
    <row r="1436" spans="1:25" x14ac:dyDescent="0.25">
      <c r="A1436" t="s">
        <v>5504</v>
      </c>
      <c r="B1436" t="s">
        <v>5505</v>
      </c>
      <c r="C1436" s="1" t="str">
        <f t="shared" si="223"/>
        <v>21:0398</v>
      </c>
      <c r="D1436" s="1" t="str">
        <f t="shared" si="230"/>
        <v>21:0133</v>
      </c>
      <c r="E1436" t="s">
        <v>5506</v>
      </c>
      <c r="F1436" t="s">
        <v>5507</v>
      </c>
      <c r="H1436">
        <v>48.150279099999999</v>
      </c>
      <c r="I1436">
        <v>-85.7716645</v>
      </c>
      <c r="J1436" s="1" t="str">
        <f t="shared" si="231"/>
        <v>NGR lake sediment grab sample</v>
      </c>
      <c r="K1436" s="1" t="str">
        <f t="shared" si="232"/>
        <v>&lt;177 micron (NGR)</v>
      </c>
      <c r="L1436">
        <v>32</v>
      </c>
      <c r="M1436" t="s">
        <v>44</v>
      </c>
      <c r="N1436">
        <v>624</v>
      </c>
      <c r="O1436">
        <v>148</v>
      </c>
      <c r="P1436">
        <v>28</v>
      </c>
      <c r="Q1436">
        <v>34</v>
      </c>
      <c r="R1436">
        <v>10</v>
      </c>
      <c r="S1436">
        <v>4</v>
      </c>
      <c r="T1436">
        <v>0.1</v>
      </c>
      <c r="U1436">
        <v>90</v>
      </c>
      <c r="V1436">
        <v>0.65</v>
      </c>
      <c r="W1436">
        <v>0.5</v>
      </c>
      <c r="X1436">
        <v>1</v>
      </c>
      <c r="Y1436">
        <v>49.6</v>
      </c>
    </row>
    <row r="1437" spans="1:25" x14ac:dyDescent="0.25">
      <c r="A1437" t="s">
        <v>5508</v>
      </c>
      <c r="B1437" t="s">
        <v>5509</v>
      </c>
      <c r="C1437" s="1" t="str">
        <f t="shared" si="223"/>
        <v>21:0398</v>
      </c>
      <c r="D1437" s="1" t="str">
        <f t="shared" si="230"/>
        <v>21:0133</v>
      </c>
      <c r="E1437" t="s">
        <v>5510</v>
      </c>
      <c r="F1437" t="s">
        <v>5511</v>
      </c>
      <c r="H1437">
        <v>48.205220199999999</v>
      </c>
      <c r="I1437">
        <v>-85.727417000000003</v>
      </c>
      <c r="J1437" s="1" t="str">
        <f t="shared" si="231"/>
        <v>NGR lake sediment grab sample</v>
      </c>
      <c r="K1437" s="1" t="str">
        <f t="shared" si="232"/>
        <v>&lt;177 micron (NGR)</v>
      </c>
      <c r="L1437">
        <v>32</v>
      </c>
      <c r="M1437" t="s">
        <v>62</v>
      </c>
      <c r="N1437">
        <v>625</v>
      </c>
      <c r="O1437">
        <v>76</v>
      </c>
      <c r="P1437">
        <v>18</v>
      </c>
      <c r="Q1437">
        <v>6</v>
      </c>
      <c r="R1437">
        <v>9</v>
      </c>
      <c r="S1437">
        <v>5</v>
      </c>
      <c r="T1437">
        <v>0.1</v>
      </c>
      <c r="U1437">
        <v>115</v>
      </c>
      <c r="V1437">
        <v>0.55000000000000004</v>
      </c>
      <c r="W1437">
        <v>0.5</v>
      </c>
      <c r="X1437">
        <v>2</v>
      </c>
      <c r="Y1437">
        <v>45.8</v>
      </c>
    </row>
    <row r="1438" spans="1:25" x14ac:dyDescent="0.25">
      <c r="A1438" t="s">
        <v>5512</v>
      </c>
      <c r="B1438" t="s">
        <v>5513</v>
      </c>
      <c r="C1438" s="1" t="str">
        <f t="shared" si="223"/>
        <v>21:0398</v>
      </c>
      <c r="D1438" s="1" t="str">
        <f t="shared" si="230"/>
        <v>21:0133</v>
      </c>
      <c r="E1438" t="s">
        <v>5514</v>
      </c>
      <c r="F1438" t="s">
        <v>5515</v>
      </c>
      <c r="H1438">
        <v>48.237205099999997</v>
      </c>
      <c r="I1438">
        <v>-85.743794800000003</v>
      </c>
      <c r="J1438" s="1" t="str">
        <f t="shared" si="231"/>
        <v>NGR lake sediment grab sample</v>
      </c>
      <c r="K1438" s="1" t="str">
        <f t="shared" si="232"/>
        <v>&lt;177 micron (NGR)</v>
      </c>
      <c r="L1438">
        <v>32</v>
      </c>
      <c r="M1438" t="s">
        <v>67</v>
      </c>
      <c r="N1438">
        <v>626</v>
      </c>
      <c r="O1438">
        <v>102</v>
      </c>
      <c r="P1438">
        <v>18</v>
      </c>
      <c r="Q1438">
        <v>7</v>
      </c>
      <c r="R1438">
        <v>8</v>
      </c>
      <c r="S1438">
        <v>3</v>
      </c>
      <c r="T1438">
        <v>0.1</v>
      </c>
      <c r="U1438">
        <v>110</v>
      </c>
      <c r="V1438">
        <v>0.8</v>
      </c>
      <c r="W1438">
        <v>0.5</v>
      </c>
      <c r="X1438">
        <v>1</v>
      </c>
      <c r="Y1438">
        <v>56.4</v>
      </c>
    </row>
    <row r="1439" spans="1:25" x14ac:dyDescent="0.25">
      <c r="A1439" t="s">
        <v>5516</v>
      </c>
      <c r="B1439" t="s">
        <v>5517</v>
      </c>
      <c r="C1439" s="1" t="str">
        <f t="shared" si="223"/>
        <v>21:0398</v>
      </c>
      <c r="D1439" s="1" t="str">
        <f t="shared" si="230"/>
        <v>21:0133</v>
      </c>
      <c r="E1439" t="s">
        <v>5518</v>
      </c>
      <c r="F1439" t="s">
        <v>5519</v>
      </c>
      <c r="H1439">
        <v>48.2820465</v>
      </c>
      <c r="I1439">
        <v>-85.762065199999995</v>
      </c>
      <c r="J1439" s="1" t="str">
        <f t="shared" si="231"/>
        <v>NGR lake sediment grab sample</v>
      </c>
      <c r="K1439" s="1" t="str">
        <f t="shared" si="232"/>
        <v>&lt;177 micron (NGR)</v>
      </c>
      <c r="L1439">
        <v>32</v>
      </c>
      <c r="M1439" t="s">
        <v>72</v>
      </c>
      <c r="N1439">
        <v>627</v>
      </c>
      <c r="O1439">
        <v>142</v>
      </c>
      <c r="P1439">
        <v>30</v>
      </c>
      <c r="Q1439">
        <v>8</v>
      </c>
      <c r="R1439">
        <v>9</v>
      </c>
      <c r="S1439">
        <v>8</v>
      </c>
      <c r="T1439">
        <v>0.1</v>
      </c>
      <c r="U1439">
        <v>370</v>
      </c>
      <c r="V1439">
        <v>0.95</v>
      </c>
      <c r="W1439">
        <v>0.5</v>
      </c>
      <c r="X1439">
        <v>2</v>
      </c>
      <c r="Y1439">
        <v>50.6</v>
      </c>
    </row>
    <row r="1440" spans="1:25" x14ac:dyDescent="0.25">
      <c r="A1440" t="s">
        <v>5520</v>
      </c>
      <c r="B1440" t="s">
        <v>5521</v>
      </c>
      <c r="C1440" s="1" t="str">
        <f t="shared" si="223"/>
        <v>21:0398</v>
      </c>
      <c r="D1440" s="1" t="str">
        <f t="shared" si="230"/>
        <v>21:0133</v>
      </c>
      <c r="E1440" t="s">
        <v>5522</v>
      </c>
      <c r="F1440" t="s">
        <v>5523</v>
      </c>
      <c r="H1440">
        <v>48.317175900000002</v>
      </c>
      <c r="I1440">
        <v>-85.7785346</v>
      </c>
      <c r="J1440" s="1" t="str">
        <f t="shared" si="231"/>
        <v>NGR lake sediment grab sample</v>
      </c>
      <c r="K1440" s="1" t="str">
        <f t="shared" si="232"/>
        <v>&lt;177 micron (NGR)</v>
      </c>
      <c r="L1440">
        <v>32</v>
      </c>
      <c r="M1440" t="s">
        <v>49</v>
      </c>
      <c r="N1440">
        <v>628</v>
      </c>
      <c r="O1440">
        <v>98</v>
      </c>
      <c r="P1440">
        <v>16</v>
      </c>
      <c r="Q1440">
        <v>4</v>
      </c>
      <c r="R1440">
        <v>7</v>
      </c>
      <c r="S1440">
        <v>3</v>
      </c>
      <c r="T1440">
        <v>0.1</v>
      </c>
      <c r="U1440">
        <v>45</v>
      </c>
      <c r="V1440">
        <v>0.35</v>
      </c>
      <c r="W1440">
        <v>0.5</v>
      </c>
      <c r="X1440">
        <v>2</v>
      </c>
      <c r="Y1440">
        <v>59.8</v>
      </c>
    </row>
    <row r="1441" spans="1:25" x14ac:dyDescent="0.25">
      <c r="A1441" t="s">
        <v>5524</v>
      </c>
      <c r="B1441" t="s">
        <v>5525</v>
      </c>
      <c r="C1441" s="1" t="str">
        <f t="shared" si="223"/>
        <v>21:0398</v>
      </c>
      <c r="D1441" s="1" t="str">
        <f t="shared" si="230"/>
        <v>21:0133</v>
      </c>
      <c r="E1441" t="s">
        <v>5494</v>
      </c>
      <c r="F1441" t="s">
        <v>5526</v>
      </c>
      <c r="H1441">
        <v>48.3221688</v>
      </c>
      <c r="I1441">
        <v>-85.763347400000001</v>
      </c>
      <c r="J1441" s="1" t="str">
        <f t="shared" si="231"/>
        <v>NGR lake sediment grab sample</v>
      </c>
      <c r="K1441" s="1" t="str">
        <f t="shared" si="232"/>
        <v>&lt;177 micron (NGR)</v>
      </c>
      <c r="L1441">
        <v>32</v>
      </c>
      <c r="M1441" t="s">
        <v>57</v>
      </c>
      <c r="N1441">
        <v>629</v>
      </c>
      <c r="O1441">
        <v>146</v>
      </c>
      <c r="P1441">
        <v>16</v>
      </c>
      <c r="Q1441">
        <v>7</v>
      </c>
      <c r="R1441">
        <v>12</v>
      </c>
      <c r="S1441">
        <v>12</v>
      </c>
      <c r="T1441">
        <v>0.1</v>
      </c>
      <c r="U1441">
        <v>120</v>
      </c>
      <c r="V1441">
        <v>0.6</v>
      </c>
      <c r="W1441">
        <v>0.5</v>
      </c>
      <c r="X1441">
        <v>1</v>
      </c>
      <c r="Y1441">
        <v>54.8</v>
      </c>
    </row>
    <row r="1442" spans="1:25" x14ac:dyDescent="0.25">
      <c r="A1442" t="s">
        <v>5527</v>
      </c>
      <c r="B1442" t="s">
        <v>5528</v>
      </c>
      <c r="C1442" s="1" t="str">
        <f t="shared" si="223"/>
        <v>21:0398</v>
      </c>
      <c r="D1442" s="1" t="str">
        <f t="shared" si="230"/>
        <v>21:0133</v>
      </c>
      <c r="E1442" t="s">
        <v>5494</v>
      </c>
      <c r="F1442" t="s">
        <v>5529</v>
      </c>
      <c r="H1442">
        <v>48.3221688</v>
      </c>
      <c r="I1442">
        <v>-85.763347400000001</v>
      </c>
      <c r="J1442" s="1" t="str">
        <f t="shared" si="231"/>
        <v>NGR lake sediment grab sample</v>
      </c>
      <c r="K1442" s="1" t="str">
        <f t="shared" si="232"/>
        <v>&lt;177 micron (NGR)</v>
      </c>
      <c r="L1442">
        <v>32</v>
      </c>
      <c r="M1442" t="s">
        <v>53</v>
      </c>
      <c r="N1442">
        <v>630</v>
      </c>
      <c r="O1442">
        <v>128</v>
      </c>
      <c r="P1442">
        <v>16</v>
      </c>
      <c r="Q1442">
        <v>10</v>
      </c>
      <c r="R1442">
        <v>11</v>
      </c>
      <c r="S1442">
        <v>11</v>
      </c>
      <c r="T1442">
        <v>0.1</v>
      </c>
      <c r="U1442">
        <v>170</v>
      </c>
      <c r="V1442">
        <v>0.55000000000000004</v>
      </c>
      <c r="W1442">
        <v>0.5</v>
      </c>
      <c r="X1442">
        <v>2</v>
      </c>
      <c r="Y1442">
        <v>56</v>
      </c>
    </row>
    <row r="1443" spans="1:25" x14ac:dyDescent="0.25">
      <c r="A1443" t="s">
        <v>5530</v>
      </c>
      <c r="B1443" t="s">
        <v>5531</v>
      </c>
      <c r="C1443" s="1" t="str">
        <f t="shared" si="223"/>
        <v>21:0398</v>
      </c>
      <c r="D1443" s="1" t="str">
        <f t="shared" si="230"/>
        <v>21:0133</v>
      </c>
      <c r="E1443" t="s">
        <v>5532</v>
      </c>
      <c r="F1443" t="s">
        <v>5533</v>
      </c>
      <c r="H1443">
        <v>48.346303599999999</v>
      </c>
      <c r="I1443">
        <v>-85.794331</v>
      </c>
      <c r="J1443" s="1" t="str">
        <f t="shared" si="231"/>
        <v>NGR lake sediment grab sample</v>
      </c>
      <c r="K1443" s="1" t="str">
        <f t="shared" si="232"/>
        <v>&lt;177 micron (NGR)</v>
      </c>
      <c r="L1443">
        <v>32</v>
      </c>
      <c r="M1443" t="s">
        <v>77</v>
      </c>
      <c r="N1443">
        <v>631</v>
      </c>
      <c r="O1443">
        <v>124</v>
      </c>
      <c r="P1443">
        <v>12</v>
      </c>
      <c r="Q1443">
        <v>9</v>
      </c>
      <c r="R1443">
        <v>10</v>
      </c>
      <c r="S1443">
        <v>7</v>
      </c>
      <c r="T1443">
        <v>0.1</v>
      </c>
      <c r="U1443">
        <v>65</v>
      </c>
      <c r="V1443">
        <v>0.4</v>
      </c>
      <c r="W1443">
        <v>0.5</v>
      </c>
      <c r="X1443">
        <v>1</v>
      </c>
      <c r="Y1443">
        <v>42.2</v>
      </c>
    </row>
    <row r="1444" spans="1:25" x14ac:dyDescent="0.25">
      <c r="A1444" t="s">
        <v>5534</v>
      </c>
      <c r="B1444" t="s">
        <v>5535</v>
      </c>
      <c r="C1444" s="1" t="str">
        <f t="shared" si="223"/>
        <v>21:0398</v>
      </c>
      <c r="D1444" s="1" t="str">
        <f>HYPERLINK("http://geochem.nrcan.gc.ca/cdogs/content/svy/svy_e.htm", "")</f>
        <v/>
      </c>
      <c r="G1444" s="1" t="str">
        <f>HYPERLINK("http://geochem.nrcan.gc.ca/cdogs/content/cr_/cr_00035_e.htm", "35")</f>
        <v>35</v>
      </c>
      <c r="J1444" t="s">
        <v>100</v>
      </c>
      <c r="K1444" t="s">
        <v>101</v>
      </c>
      <c r="L1444">
        <v>32</v>
      </c>
      <c r="M1444" t="s">
        <v>102</v>
      </c>
      <c r="N1444">
        <v>632</v>
      </c>
      <c r="O1444">
        <v>114</v>
      </c>
      <c r="P1444">
        <v>70</v>
      </c>
      <c r="Q1444">
        <v>9</v>
      </c>
      <c r="R1444">
        <v>30</v>
      </c>
      <c r="S1444">
        <v>9</v>
      </c>
      <c r="T1444">
        <v>0.1</v>
      </c>
      <c r="U1444">
        <v>310</v>
      </c>
      <c r="V1444">
        <v>2.5</v>
      </c>
      <c r="W1444">
        <v>16</v>
      </c>
      <c r="X1444">
        <v>1</v>
      </c>
      <c r="Y1444">
        <v>9.1999999999999993</v>
      </c>
    </row>
    <row r="1445" spans="1:25" x14ac:dyDescent="0.25">
      <c r="A1445" t="s">
        <v>5536</v>
      </c>
      <c r="B1445" t="s">
        <v>5537</v>
      </c>
      <c r="C1445" s="1" t="str">
        <f t="shared" si="223"/>
        <v>21:0398</v>
      </c>
      <c r="D1445" s="1" t="str">
        <f t="shared" ref="D1445:D1464" si="233">HYPERLINK("http://geochem.nrcan.gc.ca/cdogs/content/svy/svy210133_e.htm", "21:0133")</f>
        <v>21:0133</v>
      </c>
      <c r="E1445" t="s">
        <v>5538</v>
      </c>
      <c r="F1445" t="s">
        <v>5539</v>
      </c>
      <c r="H1445">
        <v>48.399836899999997</v>
      </c>
      <c r="I1445">
        <v>-85.799686399999999</v>
      </c>
      <c r="J1445" s="1" t="str">
        <f t="shared" ref="J1445:J1464" si="234">HYPERLINK("http://geochem.nrcan.gc.ca/cdogs/content/kwd/kwd020027_e.htm", "NGR lake sediment grab sample")</f>
        <v>NGR lake sediment grab sample</v>
      </c>
      <c r="K1445" s="1" t="str">
        <f t="shared" ref="K1445:K1464" si="235">HYPERLINK("http://geochem.nrcan.gc.ca/cdogs/content/kwd/kwd080006_e.htm", "&lt;177 micron (NGR)")</f>
        <v>&lt;177 micron (NGR)</v>
      </c>
      <c r="L1445">
        <v>32</v>
      </c>
      <c r="M1445" t="s">
        <v>82</v>
      </c>
      <c r="N1445">
        <v>633</v>
      </c>
      <c r="O1445">
        <v>106</v>
      </c>
      <c r="P1445">
        <v>14</v>
      </c>
      <c r="Q1445">
        <v>14</v>
      </c>
      <c r="R1445">
        <v>8</v>
      </c>
      <c r="S1445">
        <v>8</v>
      </c>
      <c r="T1445">
        <v>0.1</v>
      </c>
      <c r="U1445">
        <v>255</v>
      </c>
      <c r="V1445">
        <v>1.2</v>
      </c>
      <c r="W1445">
        <v>1</v>
      </c>
      <c r="X1445">
        <v>1</v>
      </c>
      <c r="Y1445">
        <v>37.799999999999997</v>
      </c>
    </row>
    <row r="1446" spans="1:25" x14ac:dyDescent="0.25">
      <c r="A1446" t="s">
        <v>5540</v>
      </c>
      <c r="B1446" t="s">
        <v>5541</v>
      </c>
      <c r="C1446" s="1" t="str">
        <f t="shared" si="223"/>
        <v>21:0398</v>
      </c>
      <c r="D1446" s="1" t="str">
        <f t="shared" si="233"/>
        <v>21:0133</v>
      </c>
      <c r="E1446" t="s">
        <v>5542</v>
      </c>
      <c r="F1446" t="s">
        <v>5543</v>
      </c>
      <c r="H1446">
        <v>48.434146499999997</v>
      </c>
      <c r="I1446">
        <v>-85.798432199999993</v>
      </c>
      <c r="J1446" s="1" t="str">
        <f t="shared" si="234"/>
        <v>NGR lake sediment grab sample</v>
      </c>
      <c r="K1446" s="1" t="str">
        <f t="shared" si="235"/>
        <v>&lt;177 micron (NGR)</v>
      </c>
      <c r="L1446">
        <v>32</v>
      </c>
      <c r="M1446" t="s">
        <v>87</v>
      </c>
      <c r="N1446">
        <v>634</v>
      </c>
      <c r="O1446">
        <v>170</v>
      </c>
      <c r="P1446">
        <v>20</v>
      </c>
      <c r="Q1446">
        <v>4</v>
      </c>
      <c r="R1446">
        <v>12</v>
      </c>
      <c r="S1446">
        <v>10</v>
      </c>
      <c r="T1446">
        <v>0.1</v>
      </c>
      <c r="U1446">
        <v>260</v>
      </c>
      <c r="V1446">
        <v>1.25</v>
      </c>
      <c r="W1446">
        <v>0.5</v>
      </c>
      <c r="X1446">
        <v>1</v>
      </c>
      <c r="Y1446">
        <v>31.4</v>
      </c>
    </row>
    <row r="1447" spans="1:25" x14ac:dyDescent="0.25">
      <c r="A1447" t="s">
        <v>5544</v>
      </c>
      <c r="B1447" t="s">
        <v>5545</v>
      </c>
      <c r="C1447" s="1" t="str">
        <f t="shared" si="223"/>
        <v>21:0398</v>
      </c>
      <c r="D1447" s="1" t="str">
        <f t="shared" si="233"/>
        <v>21:0133</v>
      </c>
      <c r="E1447" t="s">
        <v>5546</v>
      </c>
      <c r="F1447" t="s">
        <v>5547</v>
      </c>
      <c r="H1447">
        <v>48.4495121</v>
      </c>
      <c r="I1447">
        <v>-85.768574999999998</v>
      </c>
      <c r="J1447" s="1" t="str">
        <f t="shared" si="234"/>
        <v>NGR lake sediment grab sample</v>
      </c>
      <c r="K1447" s="1" t="str">
        <f t="shared" si="235"/>
        <v>&lt;177 micron (NGR)</v>
      </c>
      <c r="L1447">
        <v>32</v>
      </c>
      <c r="M1447" t="s">
        <v>92</v>
      </c>
      <c r="N1447">
        <v>635</v>
      </c>
      <c r="O1447">
        <v>52</v>
      </c>
      <c r="P1447">
        <v>12</v>
      </c>
      <c r="Q1447">
        <v>5</v>
      </c>
      <c r="R1447">
        <v>6</v>
      </c>
      <c r="S1447">
        <v>5</v>
      </c>
      <c r="T1447">
        <v>0.1</v>
      </c>
      <c r="U1447">
        <v>100</v>
      </c>
      <c r="V1447">
        <v>0.6</v>
      </c>
      <c r="W1447">
        <v>0.5</v>
      </c>
      <c r="X1447">
        <v>1</v>
      </c>
      <c r="Y1447">
        <v>26.2</v>
      </c>
    </row>
    <row r="1448" spans="1:25" x14ac:dyDescent="0.25">
      <c r="A1448" t="s">
        <v>5548</v>
      </c>
      <c r="B1448" t="s">
        <v>5549</v>
      </c>
      <c r="C1448" s="1" t="str">
        <f t="shared" si="223"/>
        <v>21:0398</v>
      </c>
      <c r="D1448" s="1" t="str">
        <f t="shared" si="233"/>
        <v>21:0133</v>
      </c>
      <c r="E1448" t="s">
        <v>5550</v>
      </c>
      <c r="F1448" t="s">
        <v>5551</v>
      </c>
      <c r="H1448">
        <v>48.521297500000003</v>
      </c>
      <c r="I1448">
        <v>-85.749460600000006</v>
      </c>
      <c r="J1448" s="1" t="str">
        <f t="shared" si="234"/>
        <v>NGR lake sediment grab sample</v>
      </c>
      <c r="K1448" s="1" t="str">
        <f t="shared" si="235"/>
        <v>&lt;177 micron (NGR)</v>
      </c>
      <c r="L1448">
        <v>32</v>
      </c>
      <c r="M1448" t="s">
        <v>97</v>
      </c>
      <c r="N1448">
        <v>636</v>
      </c>
      <c r="O1448">
        <v>66</v>
      </c>
      <c r="P1448">
        <v>42</v>
      </c>
      <c r="Q1448">
        <v>3</v>
      </c>
      <c r="R1448">
        <v>12</v>
      </c>
      <c r="S1448">
        <v>4</v>
      </c>
      <c r="T1448">
        <v>0.1</v>
      </c>
      <c r="U1448">
        <v>35</v>
      </c>
      <c r="V1448">
        <v>0.2</v>
      </c>
      <c r="W1448">
        <v>0.5</v>
      </c>
      <c r="X1448">
        <v>1</v>
      </c>
      <c r="Y1448">
        <v>55.4</v>
      </c>
    </row>
    <row r="1449" spans="1:25" x14ac:dyDescent="0.25">
      <c r="A1449" t="s">
        <v>5552</v>
      </c>
      <c r="B1449" t="s">
        <v>5553</v>
      </c>
      <c r="C1449" s="1" t="str">
        <f t="shared" si="223"/>
        <v>21:0398</v>
      </c>
      <c r="D1449" s="1" t="str">
        <f t="shared" si="233"/>
        <v>21:0133</v>
      </c>
      <c r="E1449" t="s">
        <v>5554</v>
      </c>
      <c r="F1449" t="s">
        <v>5555</v>
      </c>
      <c r="H1449">
        <v>48.5468251</v>
      </c>
      <c r="I1449">
        <v>-85.765687200000002</v>
      </c>
      <c r="J1449" s="1" t="str">
        <f t="shared" si="234"/>
        <v>NGR lake sediment grab sample</v>
      </c>
      <c r="K1449" s="1" t="str">
        <f t="shared" si="235"/>
        <v>&lt;177 micron (NGR)</v>
      </c>
      <c r="L1449">
        <v>32</v>
      </c>
      <c r="M1449" t="s">
        <v>107</v>
      </c>
      <c r="N1449">
        <v>637</v>
      </c>
      <c r="O1449">
        <v>94</v>
      </c>
      <c r="P1449">
        <v>36</v>
      </c>
      <c r="Q1449">
        <v>3</v>
      </c>
      <c r="R1449">
        <v>8</v>
      </c>
      <c r="S1449">
        <v>7</v>
      </c>
      <c r="T1449">
        <v>0.1</v>
      </c>
      <c r="U1449">
        <v>570</v>
      </c>
      <c r="V1449">
        <v>1.35</v>
      </c>
      <c r="W1449">
        <v>0.5</v>
      </c>
      <c r="X1449">
        <v>1</v>
      </c>
      <c r="Y1449">
        <v>39</v>
      </c>
    </row>
    <row r="1450" spans="1:25" x14ac:dyDescent="0.25">
      <c r="A1450" t="s">
        <v>5556</v>
      </c>
      <c r="B1450" t="s">
        <v>5557</v>
      </c>
      <c r="C1450" s="1" t="str">
        <f t="shared" si="223"/>
        <v>21:0398</v>
      </c>
      <c r="D1450" s="1" t="str">
        <f t="shared" si="233"/>
        <v>21:0133</v>
      </c>
      <c r="E1450" t="s">
        <v>5558</v>
      </c>
      <c r="F1450" t="s">
        <v>5559</v>
      </c>
      <c r="H1450">
        <v>48.576903000000001</v>
      </c>
      <c r="I1450">
        <v>-85.773482700000002</v>
      </c>
      <c r="J1450" s="1" t="str">
        <f t="shared" si="234"/>
        <v>NGR lake sediment grab sample</v>
      </c>
      <c r="K1450" s="1" t="str">
        <f t="shared" si="235"/>
        <v>&lt;177 micron (NGR)</v>
      </c>
      <c r="L1450">
        <v>32</v>
      </c>
      <c r="M1450" t="s">
        <v>112</v>
      </c>
      <c r="N1450">
        <v>638</v>
      </c>
      <c r="O1450">
        <v>70</v>
      </c>
      <c r="P1450">
        <v>26</v>
      </c>
      <c r="Q1450">
        <v>6</v>
      </c>
      <c r="R1450">
        <v>10</v>
      </c>
      <c r="S1450">
        <v>11</v>
      </c>
      <c r="T1450">
        <v>0.1</v>
      </c>
      <c r="U1450">
        <v>340</v>
      </c>
      <c r="V1450">
        <v>1.4</v>
      </c>
      <c r="W1450">
        <v>0.5</v>
      </c>
      <c r="X1450">
        <v>1</v>
      </c>
      <c r="Y1450">
        <v>25.8</v>
      </c>
    </row>
    <row r="1451" spans="1:25" x14ac:dyDescent="0.25">
      <c r="A1451" t="s">
        <v>5560</v>
      </c>
      <c r="B1451" t="s">
        <v>5561</v>
      </c>
      <c r="C1451" s="1" t="str">
        <f t="shared" si="223"/>
        <v>21:0398</v>
      </c>
      <c r="D1451" s="1" t="str">
        <f t="shared" si="233"/>
        <v>21:0133</v>
      </c>
      <c r="E1451" t="s">
        <v>5562</v>
      </c>
      <c r="F1451" t="s">
        <v>5563</v>
      </c>
      <c r="H1451">
        <v>48.667140099999997</v>
      </c>
      <c r="I1451">
        <v>-85.879688799999997</v>
      </c>
      <c r="J1451" s="1" t="str">
        <f t="shared" si="234"/>
        <v>NGR lake sediment grab sample</v>
      </c>
      <c r="K1451" s="1" t="str">
        <f t="shared" si="235"/>
        <v>&lt;177 micron (NGR)</v>
      </c>
      <c r="L1451">
        <v>32</v>
      </c>
      <c r="M1451" t="s">
        <v>117</v>
      </c>
      <c r="N1451">
        <v>639</v>
      </c>
      <c r="O1451">
        <v>200</v>
      </c>
      <c r="P1451">
        <v>122</v>
      </c>
      <c r="Q1451">
        <v>3</v>
      </c>
      <c r="R1451">
        <v>46</v>
      </c>
      <c r="S1451">
        <v>23</v>
      </c>
      <c r="T1451">
        <v>0.1</v>
      </c>
      <c r="U1451">
        <v>1200</v>
      </c>
      <c r="V1451">
        <v>3.5</v>
      </c>
      <c r="W1451">
        <v>0.5</v>
      </c>
      <c r="X1451">
        <v>4</v>
      </c>
      <c r="Y1451">
        <v>42.6</v>
      </c>
    </row>
    <row r="1452" spans="1:25" x14ac:dyDescent="0.25">
      <c r="A1452" t="s">
        <v>5564</v>
      </c>
      <c r="B1452" t="s">
        <v>5565</v>
      </c>
      <c r="C1452" s="1" t="str">
        <f t="shared" si="223"/>
        <v>21:0398</v>
      </c>
      <c r="D1452" s="1" t="str">
        <f t="shared" si="233"/>
        <v>21:0133</v>
      </c>
      <c r="E1452" t="s">
        <v>5566</v>
      </c>
      <c r="F1452" t="s">
        <v>5567</v>
      </c>
      <c r="H1452">
        <v>48.648195000000001</v>
      </c>
      <c r="I1452">
        <v>-85.891906500000005</v>
      </c>
      <c r="J1452" s="1" t="str">
        <f t="shared" si="234"/>
        <v>NGR lake sediment grab sample</v>
      </c>
      <c r="K1452" s="1" t="str">
        <f t="shared" si="235"/>
        <v>&lt;177 micron (NGR)</v>
      </c>
      <c r="L1452">
        <v>32</v>
      </c>
      <c r="M1452" t="s">
        <v>122</v>
      </c>
      <c r="N1452">
        <v>640</v>
      </c>
      <c r="O1452">
        <v>86</v>
      </c>
      <c r="P1452">
        <v>44</v>
      </c>
      <c r="Q1452">
        <v>4</v>
      </c>
      <c r="R1452">
        <v>19</v>
      </c>
      <c r="S1452">
        <v>8</v>
      </c>
      <c r="T1452">
        <v>0.1</v>
      </c>
      <c r="U1452">
        <v>145</v>
      </c>
      <c r="V1452">
        <v>0.9</v>
      </c>
      <c r="W1452">
        <v>0.5</v>
      </c>
      <c r="X1452">
        <v>1</v>
      </c>
      <c r="Y1452">
        <v>43</v>
      </c>
    </row>
    <row r="1453" spans="1:25" x14ac:dyDescent="0.25">
      <c r="A1453" t="s">
        <v>5568</v>
      </c>
      <c r="B1453" t="s">
        <v>5569</v>
      </c>
      <c r="C1453" s="1" t="str">
        <f t="shared" ref="C1453:C1516" si="236">HYPERLINK("http://geochem.nrcan.gc.ca/cdogs/content/bdl/bdl210398_e.htm", "21:0398")</f>
        <v>21:0398</v>
      </c>
      <c r="D1453" s="1" t="str">
        <f t="shared" si="233"/>
        <v>21:0133</v>
      </c>
      <c r="E1453" t="s">
        <v>5570</v>
      </c>
      <c r="F1453" t="s">
        <v>5571</v>
      </c>
      <c r="H1453">
        <v>48.615043300000004</v>
      </c>
      <c r="I1453">
        <v>-85.900365800000003</v>
      </c>
      <c r="J1453" s="1" t="str">
        <f t="shared" si="234"/>
        <v>NGR lake sediment grab sample</v>
      </c>
      <c r="K1453" s="1" t="str">
        <f t="shared" si="235"/>
        <v>&lt;177 micron (NGR)</v>
      </c>
      <c r="L1453">
        <v>33</v>
      </c>
      <c r="M1453" t="s">
        <v>29</v>
      </c>
      <c r="N1453">
        <v>641</v>
      </c>
      <c r="O1453">
        <v>74</v>
      </c>
      <c r="P1453">
        <v>26</v>
      </c>
      <c r="Q1453">
        <v>2</v>
      </c>
      <c r="R1453">
        <v>14</v>
      </c>
      <c r="S1453">
        <v>8</v>
      </c>
      <c r="T1453">
        <v>0.1</v>
      </c>
      <c r="U1453">
        <v>190</v>
      </c>
      <c r="V1453">
        <v>1.05</v>
      </c>
      <c r="W1453">
        <v>0.5</v>
      </c>
      <c r="X1453">
        <v>1</v>
      </c>
      <c r="Y1453">
        <v>29.6</v>
      </c>
    </row>
    <row r="1454" spans="1:25" x14ac:dyDescent="0.25">
      <c r="A1454" t="s">
        <v>5572</v>
      </c>
      <c r="B1454" t="s">
        <v>5573</v>
      </c>
      <c r="C1454" s="1" t="str">
        <f t="shared" si="236"/>
        <v>21:0398</v>
      </c>
      <c r="D1454" s="1" t="str">
        <f t="shared" si="233"/>
        <v>21:0133</v>
      </c>
      <c r="E1454" t="s">
        <v>5574</v>
      </c>
      <c r="F1454" t="s">
        <v>5575</v>
      </c>
      <c r="H1454">
        <v>48.634147400000003</v>
      </c>
      <c r="I1454">
        <v>-85.861960699999997</v>
      </c>
      <c r="J1454" s="1" t="str">
        <f t="shared" si="234"/>
        <v>NGR lake sediment grab sample</v>
      </c>
      <c r="K1454" s="1" t="str">
        <f t="shared" si="235"/>
        <v>&lt;177 micron (NGR)</v>
      </c>
      <c r="L1454">
        <v>33</v>
      </c>
      <c r="M1454" t="s">
        <v>34</v>
      </c>
      <c r="N1454">
        <v>642</v>
      </c>
      <c r="O1454">
        <v>104</v>
      </c>
      <c r="P1454">
        <v>38</v>
      </c>
      <c r="Q1454">
        <v>5</v>
      </c>
      <c r="R1454">
        <v>10</v>
      </c>
      <c r="S1454">
        <v>10</v>
      </c>
      <c r="T1454">
        <v>0.1</v>
      </c>
      <c r="U1454">
        <v>260</v>
      </c>
      <c r="V1454">
        <v>0.95</v>
      </c>
      <c r="W1454">
        <v>0.5</v>
      </c>
      <c r="X1454">
        <v>2</v>
      </c>
      <c r="Y1454">
        <v>48</v>
      </c>
    </row>
    <row r="1455" spans="1:25" x14ac:dyDescent="0.25">
      <c r="A1455" t="s">
        <v>5576</v>
      </c>
      <c r="B1455" t="s">
        <v>5577</v>
      </c>
      <c r="C1455" s="1" t="str">
        <f t="shared" si="236"/>
        <v>21:0398</v>
      </c>
      <c r="D1455" s="1" t="str">
        <f t="shared" si="233"/>
        <v>21:0133</v>
      </c>
      <c r="E1455" t="s">
        <v>5578</v>
      </c>
      <c r="F1455" t="s">
        <v>5579</v>
      </c>
      <c r="H1455">
        <v>48.6252244</v>
      </c>
      <c r="I1455">
        <v>-85.881390400000001</v>
      </c>
      <c r="J1455" s="1" t="str">
        <f t="shared" si="234"/>
        <v>NGR lake sediment grab sample</v>
      </c>
      <c r="K1455" s="1" t="str">
        <f t="shared" si="235"/>
        <v>&lt;177 micron (NGR)</v>
      </c>
      <c r="L1455">
        <v>33</v>
      </c>
      <c r="M1455" t="s">
        <v>39</v>
      </c>
      <c r="N1455">
        <v>643</v>
      </c>
      <c r="O1455">
        <v>142</v>
      </c>
      <c r="P1455">
        <v>40</v>
      </c>
      <c r="Q1455">
        <v>1</v>
      </c>
      <c r="R1455">
        <v>19</v>
      </c>
      <c r="S1455">
        <v>43</v>
      </c>
      <c r="T1455">
        <v>0.1</v>
      </c>
      <c r="U1455">
        <v>410</v>
      </c>
      <c r="V1455">
        <v>4.5</v>
      </c>
      <c r="W1455">
        <v>1</v>
      </c>
      <c r="X1455">
        <v>2</v>
      </c>
      <c r="Y1455">
        <v>34.799999999999997</v>
      </c>
    </row>
    <row r="1456" spans="1:25" x14ac:dyDescent="0.25">
      <c r="A1456" t="s">
        <v>5580</v>
      </c>
      <c r="B1456" t="s">
        <v>5581</v>
      </c>
      <c r="C1456" s="1" t="str">
        <f t="shared" si="236"/>
        <v>21:0398</v>
      </c>
      <c r="D1456" s="1" t="str">
        <f t="shared" si="233"/>
        <v>21:0133</v>
      </c>
      <c r="E1456" t="s">
        <v>5582</v>
      </c>
      <c r="F1456" t="s">
        <v>5583</v>
      </c>
      <c r="H1456">
        <v>48.6088095</v>
      </c>
      <c r="I1456">
        <v>-85.927144499999997</v>
      </c>
      <c r="J1456" s="1" t="str">
        <f t="shared" si="234"/>
        <v>NGR lake sediment grab sample</v>
      </c>
      <c r="K1456" s="1" t="str">
        <f t="shared" si="235"/>
        <v>&lt;177 micron (NGR)</v>
      </c>
      <c r="L1456">
        <v>33</v>
      </c>
      <c r="M1456" t="s">
        <v>49</v>
      </c>
      <c r="N1456">
        <v>644</v>
      </c>
      <c r="O1456">
        <v>90</v>
      </c>
      <c r="P1456">
        <v>44</v>
      </c>
      <c r="Q1456">
        <v>4</v>
      </c>
      <c r="R1456">
        <v>15</v>
      </c>
      <c r="S1456">
        <v>6</v>
      </c>
      <c r="T1456">
        <v>0.1</v>
      </c>
      <c r="U1456">
        <v>190</v>
      </c>
      <c r="V1456">
        <v>1.55</v>
      </c>
      <c r="W1456">
        <v>0.5</v>
      </c>
      <c r="X1456">
        <v>1</v>
      </c>
      <c r="Y1456">
        <v>40.4</v>
      </c>
    </row>
    <row r="1457" spans="1:25" x14ac:dyDescent="0.25">
      <c r="A1457" t="s">
        <v>5584</v>
      </c>
      <c r="B1457" t="s">
        <v>5585</v>
      </c>
      <c r="C1457" s="1" t="str">
        <f t="shared" si="236"/>
        <v>21:0398</v>
      </c>
      <c r="D1457" s="1" t="str">
        <f t="shared" si="233"/>
        <v>21:0133</v>
      </c>
      <c r="E1457" t="s">
        <v>5570</v>
      </c>
      <c r="F1457" t="s">
        <v>5586</v>
      </c>
      <c r="H1457">
        <v>48.615043300000004</v>
      </c>
      <c r="I1457">
        <v>-85.900365800000003</v>
      </c>
      <c r="J1457" s="1" t="str">
        <f t="shared" si="234"/>
        <v>NGR lake sediment grab sample</v>
      </c>
      <c r="K1457" s="1" t="str">
        <f t="shared" si="235"/>
        <v>&lt;177 micron (NGR)</v>
      </c>
      <c r="L1457">
        <v>33</v>
      </c>
      <c r="M1457" t="s">
        <v>53</v>
      </c>
      <c r="N1457">
        <v>645</v>
      </c>
      <c r="O1457">
        <v>68</v>
      </c>
      <c r="P1457">
        <v>26</v>
      </c>
      <c r="Q1457">
        <v>2</v>
      </c>
      <c r="R1457">
        <v>15</v>
      </c>
      <c r="S1457">
        <v>9</v>
      </c>
      <c r="T1457">
        <v>0.1</v>
      </c>
      <c r="U1457">
        <v>195</v>
      </c>
      <c r="V1457">
        <v>1.05</v>
      </c>
      <c r="W1457">
        <v>0.5</v>
      </c>
      <c r="X1457">
        <v>1</v>
      </c>
      <c r="Y1457">
        <v>28.4</v>
      </c>
    </row>
    <row r="1458" spans="1:25" x14ac:dyDescent="0.25">
      <c r="A1458" t="s">
        <v>5587</v>
      </c>
      <c r="B1458" t="s">
        <v>5588</v>
      </c>
      <c r="C1458" s="1" t="str">
        <f t="shared" si="236"/>
        <v>21:0398</v>
      </c>
      <c r="D1458" s="1" t="str">
        <f t="shared" si="233"/>
        <v>21:0133</v>
      </c>
      <c r="E1458" t="s">
        <v>5570</v>
      </c>
      <c r="F1458" t="s">
        <v>5589</v>
      </c>
      <c r="H1458">
        <v>48.615043300000004</v>
      </c>
      <c r="I1458">
        <v>-85.900365800000003</v>
      </c>
      <c r="J1458" s="1" t="str">
        <f t="shared" si="234"/>
        <v>NGR lake sediment grab sample</v>
      </c>
      <c r="K1458" s="1" t="str">
        <f t="shared" si="235"/>
        <v>&lt;177 micron (NGR)</v>
      </c>
      <c r="L1458">
        <v>33</v>
      </c>
      <c r="M1458" t="s">
        <v>57</v>
      </c>
      <c r="N1458">
        <v>646</v>
      </c>
      <c r="O1458">
        <v>68</v>
      </c>
      <c r="P1458">
        <v>24</v>
      </c>
      <c r="Q1458">
        <v>4</v>
      </c>
      <c r="R1458">
        <v>15</v>
      </c>
      <c r="S1458">
        <v>7</v>
      </c>
      <c r="T1458">
        <v>0.1</v>
      </c>
      <c r="U1458">
        <v>180</v>
      </c>
      <c r="V1458">
        <v>1</v>
      </c>
      <c r="W1458">
        <v>0.5</v>
      </c>
      <c r="X1458">
        <v>1</v>
      </c>
      <c r="Y1458">
        <v>28.2</v>
      </c>
    </row>
    <row r="1459" spans="1:25" x14ac:dyDescent="0.25">
      <c r="A1459" t="s">
        <v>5590</v>
      </c>
      <c r="B1459" t="s">
        <v>5591</v>
      </c>
      <c r="C1459" s="1" t="str">
        <f t="shared" si="236"/>
        <v>21:0398</v>
      </c>
      <c r="D1459" s="1" t="str">
        <f t="shared" si="233"/>
        <v>21:0133</v>
      </c>
      <c r="E1459" t="s">
        <v>5592</v>
      </c>
      <c r="F1459" t="s">
        <v>5593</v>
      </c>
      <c r="H1459">
        <v>48.606726999999999</v>
      </c>
      <c r="I1459">
        <v>-85.948133499999997</v>
      </c>
      <c r="J1459" s="1" t="str">
        <f t="shared" si="234"/>
        <v>NGR lake sediment grab sample</v>
      </c>
      <c r="K1459" s="1" t="str">
        <f t="shared" si="235"/>
        <v>&lt;177 micron (NGR)</v>
      </c>
      <c r="L1459">
        <v>33</v>
      </c>
      <c r="M1459" t="s">
        <v>44</v>
      </c>
      <c r="N1459">
        <v>647</v>
      </c>
      <c r="O1459">
        <v>152</v>
      </c>
      <c r="P1459">
        <v>48</v>
      </c>
      <c r="Q1459">
        <v>1</v>
      </c>
      <c r="R1459">
        <v>23</v>
      </c>
      <c r="S1459">
        <v>27</v>
      </c>
      <c r="T1459">
        <v>0.1</v>
      </c>
      <c r="U1459">
        <v>280</v>
      </c>
      <c r="V1459">
        <v>2.5</v>
      </c>
      <c r="W1459">
        <v>0.5</v>
      </c>
      <c r="X1459">
        <v>4</v>
      </c>
      <c r="Y1459">
        <v>55.8</v>
      </c>
    </row>
    <row r="1460" spans="1:25" x14ac:dyDescent="0.25">
      <c r="A1460" t="s">
        <v>5594</v>
      </c>
      <c r="B1460" t="s">
        <v>5595</v>
      </c>
      <c r="C1460" s="1" t="str">
        <f t="shared" si="236"/>
        <v>21:0398</v>
      </c>
      <c r="D1460" s="1" t="str">
        <f t="shared" si="233"/>
        <v>21:0133</v>
      </c>
      <c r="E1460" t="s">
        <v>5596</v>
      </c>
      <c r="F1460" t="s">
        <v>5597</v>
      </c>
      <c r="H1460">
        <v>48.588761900000002</v>
      </c>
      <c r="I1460">
        <v>-85.9248434</v>
      </c>
      <c r="J1460" s="1" t="str">
        <f t="shared" si="234"/>
        <v>NGR lake sediment grab sample</v>
      </c>
      <c r="K1460" s="1" t="str">
        <f t="shared" si="235"/>
        <v>&lt;177 micron (NGR)</v>
      </c>
      <c r="L1460">
        <v>33</v>
      </c>
      <c r="M1460" t="s">
        <v>62</v>
      </c>
      <c r="N1460">
        <v>648</v>
      </c>
      <c r="O1460">
        <v>78</v>
      </c>
      <c r="P1460">
        <v>18</v>
      </c>
      <c r="Q1460">
        <v>4</v>
      </c>
      <c r="R1460">
        <v>17</v>
      </c>
      <c r="S1460">
        <v>10</v>
      </c>
      <c r="T1460">
        <v>0.1</v>
      </c>
      <c r="U1460">
        <v>1150</v>
      </c>
      <c r="V1460">
        <v>2.5499999999999998</v>
      </c>
      <c r="W1460">
        <v>1</v>
      </c>
      <c r="X1460">
        <v>1</v>
      </c>
      <c r="Y1460">
        <v>11.6</v>
      </c>
    </row>
    <row r="1461" spans="1:25" x14ac:dyDescent="0.25">
      <c r="A1461" t="s">
        <v>5598</v>
      </c>
      <c r="B1461" t="s">
        <v>5599</v>
      </c>
      <c r="C1461" s="1" t="str">
        <f t="shared" si="236"/>
        <v>21:0398</v>
      </c>
      <c r="D1461" s="1" t="str">
        <f t="shared" si="233"/>
        <v>21:0133</v>
      </c>
      <c r="E1461" t="s">
        <v>5600</v>
      </c>
      <c r="F1461" t="s">
        <v>5601</v>
      </c>
      <c r="H1461">
        <v>48.557605899999999</v>
      </c>
      <c r="I1461">
        <v>-85.888723100000007</v>
      </c>
      <c r="J1461" s="1" t="str">
        <f t="shared" si="234"/>
        <v>NGR lake sediment grab sample</v>
      </c>
      <c r="K1461" s="1" t="str">
        <f t="shared" si="235"/>
        <v>&lt;177 micron (NGR)</v>
      </c>
      <c r="L1461">
        <v>33</v>
      </c>
      <c r="M1461" t="s">
        <v>67</v>
      </c>
      <c r="N1461">
        <v>649</v>
      </c>
      <c r="O1461">
        <v>88</v>
      </c>
      <c r="P1461">
        <v>68</v>
      </c>
      <c r="Q1461">
        <v>3</v>
      </c>
      <c r="R1461">
        <v>27</v>
      </c>
      <c r="S1461">
        <v>17</v>
      </c>
      <c r="T1461">
        <v>0.1</v>
      </c>
      <c r="U1461">
        <v>70</v>
      </c>
      <c r="V1461">
        <v>0.65</v>
      </c>
      <c r="W1461">
        <v>0.5</v>
      </c>
      <c r="X1461">
        <v>1</v>
      </c>
      <c r="Y1461">
        <v>60.8</v>
      </c>
    </row>
    <row r="1462" spans="1:25" x14ac:dyDescent="0.25">
      <c r="A1462" t="s">
        <v>5602</v>
      </c>
      <c r="B1462" t="s">
        <v>5603</v>
      </c>
      <c r="C1462" s="1" t="str">
        <f t="shared" si="236"/>
        <v>21:0398</v>
      </c>
      <c r="D1462" s="1" t="str">
        <f t="shared" si="233"/>
        <v>21:0133</v>
      </c>
      <c r="E1462" t="s">
        <v>5604</v>
      </c>
      <c r="F1462" t="s">
        <v>5605</v>
      </c>
      <c r="H1462">
        <v>48.540899899999999</v>
      </c>
      <c r="I1462">
        <v>-85.8822744</v>
      </c>
      <c r="J1462" s="1" t="str">
        <f t="shared" si="234"/>
        <v>NGR lake sediment grab sample</v>
      </c>
      <c r="K1462" s="1" t="str">
        <f t="shared" si="235"/>
        <v>&lt;177 micron (NGR)</v>
      </c>
      <c r="L1462">
        <v>33</v>
      </c>
      <c r="M1462" t="s">
        <v>72</v>
      </c>
      <c r="N1462">
        <v>650</v>
      </c>
      <c r="O1462">
        <v>78</v>
      </c>
      <c r="P1462">
        <v>36</v>
      </c>
      <c r="Q1462">
        <v>2</v>
      </c>
      <c r="R1462">
        <v>20</v>
      </c>
      <c r="S1462">
        <v>10</v>
      </c>
      <c r="T1462">
        <v>0.1</v>
      </c>
      <c r="U1462">
        <v>95</v>
      </c>
      <c r="V1462">
        <v>0.6</v>
      </c>
      <c r="W1462">
        <v>0.5</v>
      </c>
      <c r="X1462">
        <v>3</v>
      </c>
      <c r="Y1462">
        <v>52.2</v>
      </c>
    </row>
    <row r="1463" spans="1:25" x14ac:dyDescent="0.25">
      <c r="A1463" t="s">
        <v>5606</v>
      </c>
      <c r="B1463" t="s">
        <v>5607</v>
      </c>
      <c r="C1463" s="1" t="str">
        <f t="shared" si="236"/>
        <v>21:0398</v>
      </c>
      <c r="D1463" s="1" t="str">
        <f t="shared" si="233"/>
        <v>21:0133</v>
      </c>
      <c r="E1463" t="s">
        <v>5608</v>
      </c>
      <c r="F1463" t="s">
        <v>5609</v>
      </c>
      <c r="H1463">
        <v>48.577845500000002</v>
      </c>
      <c r="I1463">
        <v>-85.850887599999993</v>
      </c>
      <c r="J1463" s="1" t="str">
        <f t="shared" si="234"/>
        <v>NGR lake sediment grab sample</v>
      </c>
      <c r="K1463" s="1" t="str">
        <f t="shared" si="235"/>
        <v>&lt;177 micron (NGR)</v>
      </c>
      <c r="L1463">
        <v>33</v>
      </c>
      <c r="M1463" t="s">
        <v>77</v>
      </c>
      <c r="N1463">
        <v>651</v>
      </c>
      <c r="O1463">
        <v>84</v>
      </c>
      <c r="P1463">
        <v>36</v>
      </c>
      <c r="Q1463">
        <v>5</v>
      </c>
      <c r="R1463">
        <v>20</v>
      </c>
      <c r="S1463">
        <v>9</v>
      </c>
      <c r="T1463">
        <v>0.1</v>
      </c>
      <c r="U1463">
        <v>65</v>
      </c>
      <c r="V1463">
        <v>0.55000000000000004</v>
      </c>
      <c r="W1463">
        <v>0.5</v>
      </c>
      <c r="X1463">
        <v>1</v>
      </c>
      <c r="Y1463">
        <v>60.4</v>
      </c>
    </row>
    <row r="1464" spans="1:25" x14ac:dyDescent="0.25">
      <c r="A1464" t="s">
        <v>5610</v>
      </c>
      <c r="B1464" t="s">
        <v>5611</v>
      </c>
      <c r="C1464" s="1" t="str">
        <f t="shared" si="236"/>
        <v>21:0398</v>
      </c>
      <c r="D1464" s="1" t="str">
        <f t="shared" si="233"/>
        <v>21:0133</v>
      </c>
      <c r="E1464" t="s">
        <v>5612</v>
      </c>
      <c r="F1464" t="s">
        <v>5613</v>
      </c>
      <c r="H1464">
        <v>48.6280547</v>
      </c>
      <c r="I1464">
        <v>-85.818860200000003</v>
      </c>
      <c r="J1464" s="1" t="str">
        <f t="shared" si="234"/>
        <v>NGR lake sediment grab sample</v>
      </c>
      <c r="K1464" s="1" t="str">
        <f t="shared" si="235"/>
        <v>&lt;177 micron (NGR)</v>
      </c>
      <c r="L1464">
        <v>33</v>
      </c>
      <c r="M1464" t="s">
        <v>82</v>
      </c>
      <c r="N1464">
        <v>652</v>
      </c>
      <c r="O1464">
        <v>54</v>
      </c>
      <c r="P1464">
        <v>16</v>
      </c>
      <c r="Q1464">
        <v>10</v>
      </c>
      <c r="R1464">
        <v>8</v>
      </c>
      <c r="S1464">
        <v>4</v>
      </c>
      <c r="T1464">
        <v>0.1</v>
      </c>
      <c r="U1464">
        <v>195</v>
      </c>
      <c r="V1464">
        <v>0.7</v>
      </c>
      <c r="W1464">
        <v>2</v>
      </c>
      <c r="X1464">
        <v>1</v>
      </c>
      <c r="Y1464">
        <v>17.600000000000001</v>
      </c>
    </row>
    <row r="1465" spans="1:25" x14ac:dyDescent="0.25">
      <c r="A1465" t="s">
        <v>5614</v>
      </c>
      <c r="B1465" t="s">
        <v>5615</v>
      </c>
      <c r="C1465" s="1" t="str">
        <f t="shared" si="236"/>
        <v>21:0398</v>
      </c>
      <c r="D1465" s="1" t="str">
        <f>HYPERLINK("http://geochem.nrcan.gc.ca/cdogs/content/svy/svy_e.htm", "")</f>
        <v/>
      </c>
      <c r="G1465" s="1" t="str">
        <f>HYPERLINK("http://geochem.nrcan.gc.ca/cdogs/content/cr_/cr_00022_e.htm", "22")</f>
        <v>22</v>
      </c>
      <c r="J1465" t="s">
        <v>100</v>
      </c>
      <c r="K1465" t="s">
        <v>101</v>
      </c>
      <c r="L1465">
        <v>33</v>
      </c>
      <c r="M1465" t="s">
        <v>102</v>
      </c>
      <c r="N1465">
        <v>653</v>
      </c>
      <c r="O1465">
        <v>80</v>
      </c>
      <c r="P1465">
        <v>18</v>
      </c>
      <c r="Q1465">
        <v>16</v>
      </c>
      <c r="R1465">
        <v>8</v>
      </c>
      <c r="S1465">
        <v>5</v>
      </c>
      <c r="T1465">
        <v>0.1</v>
      </c>
      <c r="U1465">
        <v>920</v>
      </c>
      <c r="V1465">
        <v>1.65</v>
      </c>
      <c r="W1465">
        <v>11</v>
      </c>
      <c r="X1465">
        <v>6</v>
      </c>
      <c r="Y1465">
        <v>20.6</v>
      </c>
    </row>
    <row r="1466" spans="1:25" x14ac:dyDescent="0.25">
      <c r="A1466" t="s">
        <v>5616</v>
      </c>
      <c r="B1466" t="s">
        <v>5617</v>
      </c>
      <c r="C1466" s="1" t="str">
        <f t="shared" si="236"/>
        <v>21:0398</v>
      </c>
      <c r="D1466" s="1" t="str">
        <f t="shared" ref="D1466:D1474" si="237">HYPERLINK("http://geochem.nrcan.gc.ca/cdogs/content/svy/svy210133_e.htm", "21:0133")</f>
        <v>21:0133</v>
      </c>
      <c r="E1466" t="s">
        <v>5618</v>
      </c>
      <c r="F1466" t="s">
        <v>5619</v>
      </c>
      <c r="H1466">
        <v>48.6424691</v>
      </c>
      <c r="I1466">
        <v>-85.796477899999999</v>
      </c>
      <c r="J1466" s="1" t="str">
        <f t="shared" ref="J1466:J1474" si="238">HYPERLINK("http://geochem.nrcan.gc.ca/cdogs/content/kwd/kwd020027_e.htm", "NGR lake sediment grab sample")</f>
        <v>NGR lake sediment grab sample</v>
      </c>
      <c r="K1466" s="1" t="str">
        <f t="shared" ref="K1466:K1474" si="239">HYPERLINK("http://geochem.nrcan.gc.ca/cdogs/content/kwd/kwd080006_e.htm", "&lt;177 micron (NGR)")</f>
        <v>&lt;177 micron (NGR)</v>
      </c>
      <c r="L1466">
        <v>33</v>
      </c>
      <c r="M1466" t="s">
        <v>87</v>
      </c>
      <c r="N1466">
        <v>654</v>
      </c>
      <c r="O1466">
        <v>114</v>
      </c>
      <c r="P1466">
        <v>102</v>
      </c>
      <c r="Q1466">
        <v>9</v>
      </c>
      <c r="R1466">
        <v>19</v>
      </c>
      <c r="S1466">
        <v>13</v>
      </c>
      <c r="T1466">
        <v>0.1</v>
      </c>
      <c r="U1466">
        <v>330</v>
      </c>
      <c r="V1466">
        <v>1</v>
      </c>
      <c r="W1466">
        <v>0.5</v>
      </c>
      <c r="X1466">
        <v>3</v>
      </c>
      <c r="Y1466">
        <v>44.6</v>
      </c>
    </row>
    <row r="1467" spans="1:25" x14ac:dyDescent="0.25">
      <c r="A1467" t="s">
        <v>5620</v>
      </c>
      <c r="B1467" t="s">
        <v>5621</v>
      </c>
      <c r="C1467" s="1" t="str">
        <f t="shared" si="236"/>
        <v>21:0398</v>
      </c>
      <c r="D1467" s="1" t="str">
        <f t="shared" si="237"/>
        <v>21:0133</v>
      </c>
      <c r="E1467" t="s">
        <v>5622</v>
      </c>
      <c r="F1467" t="s">
        <v>5623</v>
      </c>
      <c r="H1467">
        <v>48.680977499999997</v>
      </c>
      <c r="I1467">
        <v>-85.733068000000003</v>
      </c>
      <c r="J1467" s="1" t="str">
        <f t="shared" si="238"/>
        <v>NGR lake sediment grab sample</v>
      </c>
      <c r="K1467" s="1" t="str">
        <f t="shared" si="239"/>
        <v>&lt;177 micron (NGR)</v>
      </c>
      <c r="L1467">
        <v>33</v>
      </c>
      <c r="M1467" t="s">
        <v>92</v>
      </c>
      <c r="N1467">
        <v>655</v>
      </c>
      <c r="O1467">
        <v>88</v>
      </c>
      <c r="P1467">
        <v>36</v>
      </c>
      <c r="Q1467">
        <v>2</v>
      </c>
      <c r="R1467">
        <v>13</v>
      </c>
      <c r="S1467">
        <v>5</v>
      </c>
      <c r="T1467">
        <v>0.1</v>
      </c>
      <c r="U1467">
        <v>150</v>
      </c>
      <c r="V1467">
        <v>0.5</v>
      </c>
      <c r="W1467">
        <v>0.5</v>
      </c>
      <c r="X1467">
        <v>1</v>
      </c>
      <c r="Y1467">
        <v>50.8</v>
      </c>
    </row>
    <row r="1468" spans="1:25" x14ac:dyDescent="0.25">
      <c r="A1468" t="s">
        <v>5624</v>
      </c>
      <c r="B1468" t="s">
        <v>5625</v>
      </c>
      <c r="C1468" s="1" t="str">
        <f t="shared" si="236"/>
        <v>21:0398</v>
      </c>
      <c r="D1468" s="1" t="str">
        <f t="shared" si="237"/>
        <v>21:0133</v>
      </c>
      <c r="E1468" t="s">
        <v>5626</v>
      </c>
      <c r="F1468" t="s">
        <v>5627</v>
      </c>
      <c r="H1468">
        <v>48.677965100000002</v>
      </c>
      <c r="I1468">
        <v>-85.681100999999998</v>
      </c>
      <c r="J1468" s="1" t="str">
        <f t="shared" si="238"/>
        <v>NGR lake sediment grab sample</v>
      </c>
      <c r="K1468" s="1" t="str">
        <f t="shared" si="239"/>
        <v>&lt;177 micron (NGR)</v>
      </c>
      <c r="L1468">
        <v>33</v>
      </c>
      <c r="M1468" t="s">
        <v>97</v>
      </c>
      <c r="N1468">
        <v>656</v>
      </c>
      <c r="O1468">
        <v>54</v>
      </c>
      <c r="P1468">
        <v>12</v>
      </c>
      <c r="Q1468">
        <v>4</v>
      </c>
      <c r="R1468">
        <v>5</v>
      </c>
      <c r="S1468">
        <v>2</v>
      </c>
      <c r="T1468">
        <v>0.1</v>
      </c>
      <c r="U1468">
        <v>60</v>
      </c>
      <c r="V1468">
        <v>0.35</v>
      </c>
      <c r="W1468">
        <v>0.5</v>
      </c>
      <c r="X1468">
        <v>1</v>
      </c>
      <c r="Y1468">
        <v>64.8</v>
      </c>
    </row>
    <row r="1469" spans="1:25" x14ac:dyDescent="0.25">
      <c r="A1469" t="s">
        <v>5628</v>
      </c>
      <c r="B1469" t="s">
        <v>5629</v>
      </c>
      <c r="C1469" s="1" t="str">
        <f t="shared" si="236"/>
        <v>21:0398</v>
      </c>
      <c r="D1469" s="1" t="str">
        <f t="shared" si="237"/>
        <v>21:0133</v>
      </c>
      <c r="E1469" t="s">
        <v>5630</v>
      </c>
      <c r="F1469" t="s">
        <v>5631</v>
      </c>
      <c r="H1469">
        <v>48.690868100000003</v>
      </c>
      <c r="I1469">
        <v>-85.629645600000003</v>
      </c>
      <c r="J1469" s="1" t="str">
        <f t="shared" si="238"/>
        <v>NGR lake sediment grab sample</v>
      </c>
      <c r="K1469" s="1" t="str">
        <f t="shared" si="239"/>
        <v>&lt;177 micron (NGR)</v>
      </c>
      <c r="L1469">
        <v>33</v>
      </c>
      <c r="M1469" t="s">
        <v>107</v>
      </c>
      <c r="N1469">
        <v>657</v>
      </c>
      <c r="O1469">
        <v>64</v>
      </c>
      <c r="P1469">
        <v>38</v>
      </c>
      <c r="Q1469">
        <v>2</v>
      </c>
      <c r="R1469">
        <v>16</v>
      </c>
      <c r="S1469">
        <v>5</v>
      </c>
      <c r="T1469">
        <v>0.1</v>
      </c>
      <c r="U1469">
        <v>90</v>
      </c>
      <c r="V1469">
        <v>0.5</v>
      </c>
      <c r="W1469">
        <v>0.5</v>
      </c>
      <c r="X1469">
        <v>1</v>
      </c>
      <c r="Y1469">
        <v>48.6</v>
      </c>
    </row>
    <row r="1470" spans="1:25" x14ac:dyDescent="0.25">
      <c r="A1470" t="s">
        <v>5632</v>
      </c>
      <c r="B1470" t="s">
        <v>5633</v>
      </c>
      <c r="C1470" s="1" t="str">
        <f t="shared" si="236"/>
        <v>21:0398</v>
      </c>
      <c r="D1470" s="1" t="str">
        <f t="shared" si="237"/>
        <v>21:0133</v>
      </c>
      <c r="E1470" t="s">
        <v>5634</v>
      </c>
      <c r="F1470" t="s">
        <v>5635</v>
      </c>
      <c r="H1470">
        <v>48.658448300000003</v>
      </c>
      <c r="I1470">
        <v>-85.616388599999993</v>
      </c>
      <c r="J1470" s="1" t="str">
        <f t="shared" si="238"/>
        <v>NGR lake sediment grab sample</v>
      </c>
      <c r="K1470" s="1" t="str">
        <f t="shared" si="239"/>
        <v>&lt;177 micron (NGR)</v>
      </c>
      <c r="L1470">
        <v>33</v>
      </c>
      <c r="M1470" t="s">
        <v>112</v>
      </c>
      <c r="N1470">
        <v>658</v>
      </c>
      <c r="O1470">
        <v>76</v>
      </c>
      <c r="P1470">
        <v>44</v>
      </c>
      <c r="Q1470">
        <v>1</v>
      </c>
      <c r="R1470">
        <v>11</v>
      </c>
      <c r="S1470">
        <v>5</v>
      </c>
      <c r="T1470">
        <v>0.1</v>
      </c>
      <c r="U1470">
        <v>185</v>
      </c>
      <c r="V1470">
        <v>0.55000000000000004</v>
      </c>
      <c r="W1470">
        <v>0.5</v>
      </c>
      <c r="X1470">
        <v>1</v>
      </c>
      <c r="Y1470">
        <v>52</v>
      </c>
    </row>
    <row r="1471" spans="1:25" x14ac:dyDescent="0.25">
      <c r="A1471" t="s">
        <v>5636</v>
      </c>
      <c r="B1471" t="s">
        <v>5637</v>
      </c>
      <c r="C1471" s="1" t="str">
        <f t="shared" si="236"/>
        <v>21:0398</v>
      </c>
      <c r="D1471" s="1" t="str">
        <f t="shared" si="237"/>
        <v>21:0133</v>
      </c>
      <c r="E1471" t="s">
        <v>5638</v>
      </c>
      <c r="F1471" t="s">
        <v>5639</v>
      </c>
      <c r="H1471">
        <v>48.653340100000001</v>
      </c>
      <c r="I1471">
        <v>-85.576676800000001</v>
      </c>
      <c r="J1471" s="1" t="str">
        <f t="shared" si="238"/>
        <v>NGR lake sediment grab sample</v>
      </c>
      <c r="K1471" s="1" t="str">
        <f t="shared" si="239"/>
        <v>&lt;177 micron (NGR)</v>
      </c>
      <c r="L1471">
        <v>33</v>
      </c>
      <c r="M1471" t="s">
        <v>117</v>
      </c>
      <c r="N1471">
        <v>659</v>
      </c>
      <c r="O1471">
        <v>86</v>
      </c>
      <c r="P1471">
        <v>44</v>
      </c>
      <c r="Q1471">
        <v>4</v>
      </c>
      <c r="R1471">
        <v>14</v>
      </c>
      <c r="S1471">
        <v>13</v>
      </c>
      <c r="T1471">
        <v>0.1</v>
      </c>
      <c r="U1471">
        <v>860</v>
      </c>
      <c r="V1471">
        <v>1.65</v>
      </c>
      <c r="W1471">
        <v>0.5</v>
      </c>
      <c r="X1471">
        <v>1</v>
      </c>
      <c r="Y1471">
        <v>52.8</v>
      </c>
    </row>
    <row r="1472" spans="1:25" x14ac:dyDescent="0.25">
      <c r="A1472" t="s">
        <v>5640</v>
      </c>
      <c r="B1472" t="s">
        <v>5641</v>
      </c>
      <c r="C1472" s="1" t="str">
        <f t="shared" si="236"/>
        <v>21:0398</v>
      </c>
      <c r="D1472" s="1" t="str">
        <f t="shared" si="237"/>
        <v>21:0133</v>
      </c>
      <c r="E1472" t="s">
        <v>5642</v>
      </c>
      <c r="F1472" t="s">
        <v>5643</v>
      </c>
      <c r="H1472">
        <v>48.286074399999997</v>
      </c>
      <c r="I1472">
        <v>-85.177172299999995</v>
      </c>
      <c r="J1472" s="1" t="str">
        <f t="shared" si="238"/>
        <v>NGR lake sediment grab sample</v>
      </c>
      <c r="K1472" s="1" t="str">
        <f t="shared" si="239"/>
        <v>&lt;177 micron (NGR)</v>
      </c>
      <c r="L1472">
        <v>33</v>
      </c>
      <c r="M1472" t="s">
        <v>122</v>
      </c>
      <c r="N1472">
        <v>660</v>
      </c>
      <c r="O1472">
        <v>98</v>
      </c>
      <c r="P1472">
        <v>28</v>
      </c>
      <c r="Q1472">
        <v>3</v>
      </c>
      <c r="R1472">
        <v>12</v>
      </c>
      <c r="S1472">
        <v>10</v>
      </c>
      <c r="T1472">
        <v>0.1</v>
      </c>
      <c r="U1472">
        <v>110</v>
      </c>
      <c r="V1472">
        <v>0.6</v>
      </c>
      <c r="W1472">
        <v>0.5</v>
      </c>
      <c r="X1472">
        <v>1</v>
      </c>
      <c r="Y1472">
        <v>58.8</v>
      </c>
    </row>
    <row r="1473" spans="1:25" x14ac:dyDescent="0.25">
      <c r="A1473" t="s">
        <v>5644</v>
      </c>
      <c r="B1473" t="s">
        <v>5645</v>
      </c>
      <c r="C1473" s="1" t="str">
        <f t="shared" si="236"/>
        <v>21:0398</v>
      </c>
      <c r="D1473" s="1" t="str">
        <f t="shared" si="237"/>
        <v>21:0133</v>
      </c>
      <c r="E1473" t="s">
        <v>5646</v>
      </c>
      <c r="F1473" t="s">
        <v>5647</v>
      </c>
      <c r="H1473">
        <v>48.377924700000001</v>
      </c>
      <c r="I1473">
        <v>-85.191856200000004</v>
      </c>
      <c r="J1473" s="1" t="str">
        <f t="shared" si="238"/>
        <v>NGR lake sediment grab sample</v>
      </c>
      <c r="K1473" s="1" t="str">
        <f t="shared" si="239"/>
        <v>&lt;177 micron (NGR)</v>
      </c>
      <c r="L1473">
        <v>34</v>
      </c>
      <c r="M1473" t="s">
        <v>29</v>
      </c>
      <c r="N1473">
        <v>661</v>
      </c>
      <c r="O1473">
        <v>86</v>
      </c>
      <c r="P1473">
        <v>24</v>
      </c>
      <c r="Q1473">
        <v>11</v>
      </c>
      <c r="R1473">
        <v>9</v>
      </c>
      <c r="S1473">
        <v>5</v>
      </c>
      <c r="T1473">
        <v>0.1</v>
      </c>
      <c r="U1473">
        <v>210</v>
      </c>
      <c r="V1473">
        <v>0.95</v>
      </c>
      <c r="W1473">
        <v>1</v>
      </c>
      <c r="X1473">
        <v>1</v>
      </c>
      <c r="Y1473">
        <v>34.6</v>
      </c>
    </row>
    <row r="1474" spans="1:25" x14ac:dyDescent="0.25">
      <c r="A1474" t="s">
        <v>5648</v>
      </c>
      <c r="B1474" t="s">
        <v>5649</v>
      </c>
      <c r="C1474" s="1" t="str">
        <f t="shared" si="236"/>
        <v>21:0398</v>
      </c>
      <c r="D1474" s="1" t="str">
        <f t="shared" si="237"/>
        <v>21:0133</v>
      </c>
      <c r="E1474" t="s">
        <v>5650</v>
      </c>
      <c r="F1474" t="s">
        <v>5651</v>
      </c>
      <c r="H1474">
        <v>48.330483899999997</v>
      </c>
      <c r="I1474">
        <v>-85.189648700000006</v>
      </c>
      <c r="J1474" s="1" t="str">
        <f t="shared" si="238"/>
        <v>NGR lake sediment grab sample</v>
      </c>
      <c r="K1474" s="1" t="str">
        <f t="shared" si="239"/>
        <v>&lt;177 micron (NGR)</v>
      </c>
      <c r="L1474">
        <v>34</v>
      </c>
      <c r="M1474" t="s">
        <v>34</v>
      </c>
      <c r="N1474">
        <v>662</v>
      </c>
      <c r="O1474">
        <v>88</v>
      </c>
      <c r="P1474">
        <v>12</v>
      </c>
      <c r="Q1474">
        <v>2</v>
      </c>
      <c r="R1474">
        <v>4</v>
      </c>
      <c r="S1474">
        <v>1</v>
      </c>
      <c r="T1474">
        <v>0.1</v>
      </c>
      <c r="U1474">
        <v>20</v>
      </c>
      <c r="V1474">
        <v>0.1</v>
      </c>
      <c r="W1474">
        <v>0.5</v>
      </c>
      <c r="X1474">
        <v>1</v>
      </c>
      <c r="Y1474">
        <v>63.6</v>
      </c>
    </row>
    <row r="1475" spans="1:25" x14ac:dyDescent="0.25">
      <c r="A1475" t="s">
        <v>5652</v>
      </c>
      <c r="B1475" t="s">
        <v>5653</v>
      </c>
      <c r="C1475" s="1" t="str">
        <f t="shared" si="236"/>
        <v>21:0398</v>
      </c>
      <c r="D1475" s="1" t="str">
        <f>HYPERLINK("http://geochem.nrcan.gc.ca/cdogs/content/svy/svy_e.htm", "")</f>
        <v/>
      </c>
      <c r="G1475" s="1" t="str">
        <f>HYPERLINK("http://geochem.nrcan.gc.ca/cdogs/content/cr_/cr_00034_e.htm", "34")</f>
        <v>34</v>
      </c>
      <c r="J1475" t="s">
        <v>100</v>
      </c>
      <c r="K1475" t="s">
        <v>101</v>
      </c>
      <c r="L1475">
        <v>34</v>
      </c>
      <c r="M1475" t="s">
        <v>102</v>
      </c>
      <c r="N1475">
        <v>663</v>
      </c>
      <c r="O1475">
        <v>104</v>
      </c>
      <c r="P1475">
        <v>50</v>
      </c>
      <c r="Q1475">
        <v>14</v>
      </c>
      <c r="R1475">
        <v>19</v>
      </c>
      <c r="S1475">
        <v>11</v>
      </c>
      <c r="T1475">
        <v>0.1</v>
      </c>
      <c r="U1475">
        <v>795</v>
      </c>
      <c r="V1475">
        <v>3.05</v>
      </c>
      <c r="W1475">
        <v>22</v>
      </c>
      <c r="X1475">
        <v>6</v>
      </c>
      <c r="Y1475">
        <v>17.2</v>
      </c>
    </row>
    <row r="1476" spans="1:25" x14ac:dyDescent="0.25">
      <c r="A1476" t="s">
        <v>5654</v>
      </c>
      <c r="B1476" t="s">
        <v>5655</v>
      </c>
      <c r="C1476" s="1" t="str">
        <f t="shared" si="236"/>
        <v>21:0398</v>
      </c>
      <c r="D1476" s="1" t="str">
        <f t="shared" ref="D1476:D1508" si="240">HYPERLINK("http://geochem.nrcan.gc.ca/cdogs/content/svy/svy210133_e.htm", "21:0133")</f>
        <v>21:0133</v>
      </c>
      <c r="E1476" t="s">
        <v>5656</v>
      </c>
      <c r="F1476" t="s">
        <v>5657</v>
      </c>
      <c r="H1476">
        <v>48.353227699999998</v>
      </c>
      <c r="I1476">
        <v>-85.213166999999999</v>
      </c>
      <c r="J1476" s="1" t="str">
        <f t="shared" ref="J1476:J1508" si="241">HYPERLINK("http://geochem.nrcan.gc.ca/cdogs/content/kwd/kwd020027_e.htm", "NGR lake sediment grab sample")</f>
        <v>NGR lake sediment grab sample</v>
      </c>
      <c r="K1476" s="1" t="str">
        <f t="shared" ref="K1476:K1508" si="242">HYPERLINK("http://geochem.nrcan.gc.ca/cdogs/content/kwd/kwd080006_e.htm", "&lt;177 micron (NGR)")</f>
        <v>&lt;177 micron (NGR)</v>
      </c>
      <c r="L1476">
        <v>34</v>
      </c>
      <c r="M1476" t="s">
        <v>39</v>
      </c>
      <c r="N1476">
        <v>664</v>
      </c>
      <c r="O1476">
        <v>104</v>
      </c>
      <c r="P1476">
        <v>14</v>
      </c>
      <c r="Q1476">
        <v>14</v>
      </c>
      <c r="R1476">
        <v>7</v>
      </c>
      <c r="S1476">
        <v>6</v>
      </c>
      <c r="T1476">
        <v>0.1</v>
      </c>
      <c r="U1476">
        <v>175</v>
      </c>
      <c r="V1476">
        <v>1.55</v>
      </c>
      <c r="W1476">
        <v>2</v>
      </c>
      <c r="X1476">
        <v>1</v>
      </c>
      <c r="Y1476">
        <v>21.6</v>
      </c>
    </row>
    <row r="1477" spans="1:25" x14ac:dyDescent="0.25">
      <c r="A1477" t="s">
        <v>5658</v>
      </c>
      <c r="B1477" t="s">
        <v>5659</v>
      </c>
      <c r="C1477" s="1" t="str">
        <f t="shared" si="236"/>
        <v>21:0398</v>
      </c>
      <c r="D1477" s="1" t="str">
        <f t="shared" si="240"/>
        <v>21:0133</v>
      </c>
      <c r="E1477" t="s">
        <v>5660</v>
      </c>
      <c r="F1477" t="s">
        <v>5661</v>
      </c>
      <c r="H1477">
        <v>48.363463500000002</v>
      </c>
      <c r="I1477">
        <v>-85.205464300000003</v>
      </c>
      <c r="J1477" s="1" t="str">
        <f t="shared" si="241"/>
        <v>NGR lake sediment grab sample</v>
      </c>
      <c r="K1477" s="1" t="str">
        <f t="shared" si="242"/>
        <v>&lt;177 micron (NGR)</v>
      </c>
      <c r="L1477">
        <v>34</v>
      </c>
      <c r="M1477" t="s">
        <v>49</v>
      </c>
      <c r="N1477">
        <v>665</v>
      </c>
      <c r="O1477">
        <v>102</v>
      </c>
      <c r="P1477">
        <v>12</v>
      </c>
      <c r="Q1477">
        <v>2</v>
      </c>
      <c r="R1477">
        <v>5</v>
      </c>
      <c r="S1477">
        <v>2</v>
      </c>
      <c r="T1477">
        <v>0.1</v>
      </c>
      <c r="U1477">
        <v>90</v>
      </c>
      <c r="V1477">
        <v>0.7</v>
      </c>
      <c r="W1477">
        <v>0.5</v>
      </c>
      <c r="X1477">
        <v>3</v>
      </c>
      <c r="Y1477">
        <v>56.8</v>
      </c>
    </row>
    <row r="1478" spans="1:25" x14ac:dyDescent="0.25">
      <c r="A1478" t="s">
        <v>5662</v>
      </c>
      <c r="B1478" t="s">
        <v>5663</v>
      </c>
      <c r="C1478" s="1" t="str">
        <f t="shared" si="236"/>
        <v>21:0398</v>
      </c>
      <c r="D1478" s="1" t="str">
        <f t="shared" si="240"/>
        <v>21:0133</v>
      </c>
      <c r="E1478" t="s">
        <v>5646</v>
      </c>
      <c r="F1478" t="s">
        <v>5664</v>
      </c>
      <c r="H1478">
        <v>48.377924700000001</v>
      </c>
      <c r="I1478">
        <v>-85.191856200000004</v>
      </c>
      <c r="J1478" s="1" t="str">
        <f t="shared" si="241"/>
        <v>NGR lake sediment grab sample</v>
      </c>
      <c r="K1478" s="1" t="str">
        <f t="shared" si="242"/>
        <v>&lt;177 micron (NGR)</v>
      </c>
      <c r="L1478">
        <v>34</v>
      </c>
      <c r="M1478" t="s">
        <v>57</v>
      </c>
      <c r="N1478">
        <v>666</v>
      </c>
      <c r="O1478">
        <v>86</v>
      </c>
      <c r="P1478">
        <v>24</v>
      </c>
      <c r="Q1478">
        <v>12</v>
      </c>
      <c r="R1478">
        <v>9</v>
      </c>
      <c r="S1478">
        <v>5</v>
      </c>
      <c r="T1478">
        <v>0.1</v>
      </c>
      <c r="U1478">
        <v>210</v>
      </c>
      <c r="V1478">
        <v>0.9</v>
      </c>
      <c r="W1478">
        <v>1</v>
      </c>
      <c r="X1478">
        <v>1</v>
      </c>
      <c r="Y1478">
        <v>36.799999999999997</v>
      </c>
    </row>
    <row r="1479" spans="1:25" x14ac:dyDescent="0.25">
      <c r="A1479" t="s">
        <v>5665</v>
      </c>
      <c r="B1479" t="s">
        <v>5666</v>
      </c>
      <c r="C1479" s="1" t="str">
        <f t="shared" si="236"/>
        <v>21:0398</v>
      </c>
      <c r="D1479" s="1" t="str">
        <f t="shared" si="240"/>
        <v>21:0133</v>
      </c>
      <c r="E1479" t="s">
        <v>5646</v>
      </c>
      <c r="F1479" t="s">
        <v>5667</v>
      </c>
      <c r="H1479">
        <v>48.377924700000001</v>
      </c>
      <c r="I1479">
        <v>-85.191856200000004</v>
      </c>
      <c r="J1479" s="1" t="str">
        <f t="shared" si="241"/>
        <v>NGR lake sediment grab sample</v>
      </c>
      <c r="K1479" s="1" t="str">
        <f t="shared" si="242"/>
        <v>&lt;177 micron (NGR)</v>
      </c>
      <c r="L1479">
        <v>34</v>
      </c>
      <c r="M1479" t="s">
        <v>53</v>
      </c>
      <c r="N1479">
        <v>667</v>
      </c>
      <c r="O1479">
        <v>88</v>
      </c>
      <c r="P1479">
        <v>24</v>
      </c>
      <c r="Q1479">
        <v>9</v>
      </c>
      <c r="R1479">
        <v>9</v>
      </c>
      <c r="S1479">
        <v>4</v>
      </c>
      <c r="T1479">
        <v>0.1</v>
      </c>
      <c r="U1479">
        <v>190</v>
      </c>
      <c r="V1479">
        <v>0.95</v>
      </c>
      <c r="W1479">
        <v>0.5</v>
      </c>
      <c r="X1479">
        <v>1</v>
      </c>
      <c r="Y1479">
        <v>35.799999999999997</v>
      </c>
    </row>
    <row r="1480" spans="1:25" x14ac:dyDescent="0.25">
      <c r="A1480" t="s">
        <v>5668</v>
      </c>
      <c r="B1480" t="s">
        <v>5669</v>
      </c>
      <c r="C1480" s="1" t="str">
        <f t="shared" si="236"/>
        <v>21:0398</v>
      </c>
      <c r="D1480" s="1" t="str">
        <f t="shared" si="240"/>
        <v>21:0133</v>
      </c>
      <c r="E1480" t="s">
        <v>5670</v>
      </c>
      <c r="F1480" t="s">
        <v>5671</v>
      </c>
      <c r="H1480">
        <v>48.406165600000001</v>
      </c>
      <c r="I1480">
        <v>-85.187787700000001</v>
      </c>
      <c r="J1480" s="1" t="str">
        <f t="shared" si="241"/>
        <v>NGR lake sediment grab sample</v>
      </c>
      <c r="K1480" s="1" t="str">
        <f t="shared" si="242"/>
        <v>&lt;177 micron (NGR)</v>
      </c>
      <c r="L1480">
        <v>34</v>
      </c>
      <c r="M1480" t="s">
        <v>44</v>
      </c>
      <c r="N1480">
        <v>668</v>
      </c>
      <c r="O1480">
        <v>72</v>
      </c>
      <c r="P1480">
        <v>18</v>
      </c>
      <c r="Q1480">
        <v>5</v>
      </c>
      <c r="R1480">
        <v>6</v>
      </c>
      <c r="S1480">
        <v>3</v>
      </c>
      <c r="T1480">
        <v>0.1</v>
      </c>
      <c r="U1480">
        <v>140</v>
      </c>
      <c r="V1480">
        <v>0.6</v>
      </c>
      <c r="W1480">
        <v>0.5</v>
      </c>
      <c r="X1480">
        <v>2</v>
      </c>
      <c r="Y1480">
        <v>76.599999999999994</v>
      </c>
    </row>
    <row r="1481" spans="1:25" x14ac:dyDescent="0.25">
      <c r="A1481" t="s">
        <v>5672</v>
      </c>
      <c r="B1481" t="s">
        <v>5673</v>
      </c>
      <c r="C1481" s="1" t="str">
        <f t="shared" si="236"/>
        <v>21:0398</v>
      </c>
      <c r="D1481" s="1" t="str">
        <f t="shared" si="240"/>
        <v>21:0133</v>
      </c>
      <c r="E1481" t="s">
        <v>5674</v>
      </c>
      <c r="F1481" t="s">
        <v>5675</v>
      </c>
      <c r="H1481">
        <v>48.402374100000003</v>
      </c>
      <c r="I1481">
        <v>-85.240279000000001</v>
      </c>
      <c r="J1481" s="1" t="str">
        <f t="shared" si="241"/>
        <v>NGR lake sediment grab sample</v>
      </c>
      <c r="K1481" s="1" t="str">
        <f t="shared" si="242"/>
        <v>&lt;177 micron (NGR)</v>
      </c>
      <c r="L1481">
        <v>34</v>
      </c>
      <c r="M1481" t="s">
        <v>62</v>
      </c>
      <c r="N1481">
        <v>669</v>
      </c>
      <c r="O1481">
        <v>88</v>
      </c>
      <c r="P1481">
        <v>74</v>
      </c>
      <c r="Q1481">
        <v>6</v>
      </c>
      <c r="R1481">
        <v>10</v>
      </c>
      <c r="S1481">
        <v>5</v>
      </c>
      <c r="T1481">
        <v>0.1</v>
      </c>
      <c r="U1481">
        <v>70</v>
      </c>
      <c r="V1481">
        <v>0.85</v>
      </c>
      <c r="W1481">
        <v>0.5</v>
      </c>
      <c r="X1481">
        <v>4</v>
      </c>
      <c r="Y1481">
        <v>34.4</v>
      </c>
    </row>
    <row r="1482" spans="1:25" x14ac:dyDescent="0.25">
      <c r="A1482" t="s">
        <v>5676</v>
      </c>
      <c r="B1482" t="s">
        <v>5677</v>
      </c>
      <c r="C1482" s="1" t="str">
        <f t="shared" si="236"/>
        <v>21:0398</v>
      </c>
      <c r="D1482" s="1" t="str">
        <f t="shared" si="240"/>
        <v>21:0133</v>
      </c>
      <c r="E1482" t="s">
        <v>5678</v>
      </c>
      <c r="F1482" t="s">
        <v>5679</v>
      </c>
      <c r="H1482">
        <v>48.419694499999999</v>
      </c>
      <c r="I1482">
        <v>-85.297137300000003</v>
      </c>
      <c r="J1482" s="1" t="str">
        <f t="shared" si="241"/>
        <v>NGR lake sediment grab sample</v>
      </c>
      <c r="K1482" s="1" t="str">
        <f t="shared" si="242"/>
        <v>&lt;177 micron (NGR)</v>
      </c>
      <c r="L1482">
        <v>34</v>
      </c>
      <c r="M1482" t="s">
        <v>67</v>
      </c>
      <c r="N1482">
        <v>670</v>
      </c>
      <c r="O1482">
        <v>108</v>
      </c>
      <c r="P1482">
        <v>30</v>
      </c>
      <c r="Q1482">
        <v>4</v>
      </c>
      <c r="R1482">
        <v>11</v>
      </c>
      <c r="S1482">
        <v>3</v>
      </c>
      <c r="T1482">
        <v>0.1</v>
      </c>
      <c r="U1482">
        <v>40</v>
      </c>
      <c r="V1482">
        <v>0.5</v>
      </c>
      <c r="W1482">
        <v>0.5</v>
      </c>
      <c r="X1482">
        <v>2</v>
      </c>
      <c r="Y1482">
        <v>61.8</v>
      </c>
    </row>
    <row r="1483" spans="1:25" x14ac:dyDescent="0.25">
      <c r="A1483" t="s">
        <v>5680</v>
      </c>
      <c r="B1483" t="s">
        <v>5681</v>
      </c>
      <c r="C1483" s="1" t="str">
        <f t="shared" si="236"/>
        <v>21:0398</v>
      </c>
      <c r="D1483" s="1" t="str">
        <f t="shared" si="240"/>
        <v>21:0133</v>
      </c>
      <c r="E1483" t="s">
        <v>5682</v>
      </c>
      <c r="F1483" t="s">
        <v>5683</v>
      </c>
      <c r="H1483">
        <v>48.4534959</v>
      </c>
      <c r="I1483">
        <v>-85.325937600000003</v>
      </c>
      <c r="J1483" s="1" t="str">
        <f t="shared" si="241"/>
        <v>NGR lake sediment grab sample</v>
      </c>
      <c r="K1483" s="1" t="str">
        <f t="shared" si="242"/>
        <v>&lt;177 micron (NGR)</v>
      </c>
      <c r="L1483">
        <v>34</v>
      </c>
      <c r="M1483" t="s">
        <v>72</v>
      </c>
      <c r="N1483">
        <v>671</v>
      </c>
      <c r="O1483">
        <v>96</v>
      </c>
      <c r="P1483">
        <v>28</v>
      </c>
      <c r="Q1483">
        <v>6</v>
      </c>
      <c r="R1483">
        <v>7</v>
      </c>
      <c r="S1483">
        <v>4</v>
      </c>
      <c r="T1483">
        <v>0.1</v>
      </c>
      <c r="U1483">
        <v>225</v>
      </c>
      <c r="V1483">
        <v>0.7</v>
      </c>
      <c r="W1483">
        <v>0.5</v>
      </c>
      <c r="X1483">
        <v>2</v>
      </c>
      <c r="Y1483">
        <v>52.8</v>
      </c>
    </row>
    <row r="1484" spans="1:25" x14ac:dyDescent="0.25">
      <c r="A1484" t="s">
        <v>5684</v>
      </c>
      <c r="B1484" t="s">
        <v>5685</v>
      </c>
      <c r="C1484" s="1" t="str">
        <f t="shared" si="236"/>
        <v>21:0398</v>
      </c>
      <c r="D1484" s="1" t="str">
        <f t="shared" si="240"/>
        <v>21:0133</v>
      </c>
      <c r="E1484" t="s">
        <v>5686</v>
      </c>
      <c r="F1484" t="s">
        <v>5687</v>
      </c>
      <c r="H1484">
        <v>48.492815399999998</v>
      </c>
      <c r="I1484">
        <v>-85.327377400000003</v>
      </c>
      <c r="J1484" s="1" t="str">
        <f t="shared" si="241"/>
        <v>NGR lake sediment grab sample</v>
      </c>
      <c r="K1484" s="1" t="str">
        <f t="shared" si="242"/>
        <v>&lt;177 micron (NGR)</v>
      </c>
      <c r="L1484">
        <v>34</v>
      </c>
      <c r="M1484" t="s">
        <v>77</v>
      </c>
      <c r="N1484">
        <v>672</v>
      </c>
      <c r="O1484">
        <v>90</v>
      </c>
      <c r="P1484">
        <v>26</v>
      </c>
      <c r="Q1484">
        <v>2</v>
      </c>
      <c r="R1484">
        <v>10</v>
      </c>
      <c r="S1484">
        <v>4</v>
      </c>
      <c r="T1484">
        <v>0.1</v>
      </c>
      <c r="U1484">
        <v>60</v>
      </c>
      <c r="V1484">
        <v>0.75</v>
      </c>
      <c r="W1484">
        <v>0.5</v>
      </c>
      <c r="X1484">
        <v>1</v>
      </c>
      <c r="Y1484">
        <v>42.8</v>
      </c>
    </row>
    <row r="1485" spans="1:25" x14ac:dyDescent="0.25">
      <c r="A1485" t="s">
        <v>5688</v>
      </c>
      <c r="B1485" t="s">
        <v>5689</v>
      </c>
      <c r="C1485" s="1" t="str">
        <f t="shared" si="236"/>
        <v>21:0398</v>
      </c>
      <c r="D1485" s="1" t="str">
        <f t="shared" si="240"/>
        <v>21:0133</v>
      </c>
      <c r="E1485" t="s">
        <v>5690</v>
      </c>
      <c r="F1485" t="s">
        <v>5691</v>
      </c>
      <c r="H1485">
        <v>48.517017699999997</v>
      </c>
      <c r="I1485">
        <v>-85.384742399999993</v>
      </c>
      <c r="J1485" s="1" t="str">
        <f t="shared" si="241"/>
        <v>NGR lake sediment grab sample</v>
      </c>
      <c r="K1485" s="1" t="str">
        <f t="shared" si="242"/>
        <v>&lt;177 micron (NGR)</v>
      </c>
      <c r="L1485">
        <v>34</v>
      </c>
      <c r="M1485" t="s">
        <v>82</v>
      </c>
      <c r="N1485">
        <v>673</v>
      </c>
      <c r="O1485">
        <v>80</v>
      </c>
      <c r="P1485">
        <v>20</v>
      </c>
      <c r="Q1485">
        <v>4</v>
      </c>
      <c r="R1485">
        <v>8</v>
      </c>
      <c r="S1485">
        <v>5</v>
      </c>
      <c r="T1485">
        <v>0.1</v>
      </c>
      <c r="U1485">
        <v>140</v>
      </c>
      <c r="V1485">
        <v>0.75</v>
      </c>
      <c r="W1485">
        <v>0.5</v>
      </c>
      <c r="X1485">
        <v>1</v>
      </c>
      <c r="Y1485">
        <v>41.8</v>
      </c>
    </row>
    <row r="1486" spans="1:25" x14ac:dyDescent="0.25">
      <c r="A1486" t="s">
        <v>5692</v>
      </c>
      <c r="B1486" t="s">
        <v>5693</v>
      </c>
      <c r="C1486" s="1" t="str">
        <f t="shared" si="236"/>
        <v>21:0398</v>
      </c>
      <c r="D1486" s="1" t="str">
        <f t="shared" si="240"/>
        <v>21:0133</v>
      </c>
      <c r="E1486" t="s">
        <v>5694</v>
      </c>
      <c r="F1486" t="s">
        <v>5695</v>
      </c>
      <c r="H1486">
        <v>48.553480499999999</v>
      </c>
      <c r="I1486">
        <v>-85.389151499999997</v>
      </c>
      <c r="J1486" s="1" t="str">
        <f t="shared" si="241"/>
        <v>NGR lake sediment grab sample</v>
      </c>
      <c r="K1486" s="1" t="str">
        <f t="shared" si="242"/>
        <v>&lt;177 micron (NGR)</v>
      </c>
      <c r="L1486">
        <v>34</v>
      </c>
      <c r="M1486" t="s">
        <v>87</v>
      </c>
      <c r="N1486">
        <v>674</v>
      </c>
      <c r="O1486">
        <v>62</v>
      </c>
      <c r="P1486">
        <v>32</v>
      </c>
      <c r="Q1486">
        <v>4</v>
      </c>
      <c r="R1486">
        <v>8</v>
      </c>
      <c r="S1486">
        <v>4</v>
      </c>
      <c r="T1486">
        <v>0.1</v>
      </c>
      <c r="U1486">
        <v>70</v>
      </c>
      <c r="V1486">
        <v>0.35</v>
      </c>
      <c r="W1486">
        <v>0.5</v>
      </c>
      <c r="X1486">
        <v>1</v>
      </c>
      <c r="Y1486">
        <v>44.6</v>
      </c>
    </row>
    <row r="1487" spans="1:25" x14ac:dyDescent="0.25">
      <c r="A1487" t="s">
        <v>5696</v>
      </c>
      <c r="B1487" t="s">
        <v>5697</v>
      </c>
      <c r="C1487" s="1" t="str">
        <f t="shared" si="236"/>
        <v>21:0398</v>
      </c>
      <c r="D1487" s="1" t="str">
        <f t="shared" si="240"/>
        <v>21:0133</v>
      </c>
      <c r="E1487" t="s">
        <v>5698</v>
      </c>
      <c r="F1487" t="s">
        <v>5699</v>
      </c>
      <c r="H1487">
        <v>48.572076199999998</v>
      </c>
      <c r="I1487">
        <v>-85.405262199999996</v>
      </c>
      <c r="J1487" s="1" t="str">
        <f t="shared" si="241"/>
        <v>NGR lake sediment grab sample</v>
      </c>
      <c r="K1487" s="1" t="str">
        <f t="shared" si="242"/>
        <v>&lt;177 micron (NGR)</v>
      </c>
      <c r="L1487">
        <v>34</v>
      </c>
      <c r="M1487" t="s">
        <v>92</v>
      </c>
      <c r="N1487">
        <v>675</v>
      </c>
      <c r="O1487">
        <v>86</v>
      </c>
      <c r="P1487">
        <v>26</v>
      </c>
      <c r="Q1487">
        <v>2</v>
      </c>
      <c r="R1487">
        <v>7</v>
      </c>
      <c r="S1487">
        <v>5</v>
      </c>
      <c r="T1487">
        <v>0.1</v>
      </c>
      <c r="U1487">
        <v>110</v>
      </c>
      <c r="V1487">
        <v>0.55000000000000004</v>
      </c>
      <c r="W1487">
        <v>0.5</v>
      </c>
      <c r="X1487">
        <v>1</v>
      </c>
      <c r="Y1487">
        <v>50.6</v>
      </c>
    </row>
    <row r="1488" spans="1:25" x14ac:dyDescent="0.25">
      <c r="A1488" t="s">
        <v>5700</v>
      </c>
      <c r="B1488" t="s">
        <v>5701</v>
      </c>
      <c r="C1488" s="1" t="str">
        <f t="shared" si="236"/>
        <v>21:0398</v>
      </c>
      <c r="D1488" s="1" t="str">
        <f t="shared" si="240"/>
        <v>21:0133</v>
      </c>
      <c r="E1488" t="s">
        <v>5702</v>
      </c>
      <c r="F1488" t="s">
        <v>5703</v>
      </c>
      <c r="H1488">
        <v>48.577926499999997</v>
      </c>
      <c r="I1488">
        <v>-85.425699800000004</v>
      </c>
      <c r="J1488" s="1" t="str">
        <f t="shared" si="241"/>
        <v>NGR lake sediment grab sample</v>
      </c>
      <c r="K1488" s="1" t="str">
        <f t="shared" si="242"/>
        <v>&lt;177 micron (NGR)</v>
      </c>
      <c r="L1488">
        <v>34</v>
      </c>
      <c r="M1488" t="s">
        <v>97</v>
      </c>
      <c r="N1488">
        <v>676</v>
      </c>
      <c r="O1488">
        <v>76</v>
      </c>
      <c r="P1488">
        <v>86</v>
      </c>
      <c r="Q1488">
        <v>3</v>
      </c>
      <c r="R1488">
        <v>7</v>
      </c>
      <c r="S1488">
        <v>2</v>
      </c>
      <c r="T1488">
        <v>0.1</v>
      </c>
      <c r="U1488">
        <v>130</v>
      </c>
      <c r="V1488">
        <v>0.4</v>
      </c>
      <c r="W1488">
        <v>0.5</v>
      </c>
      <c r="X1488">
        <v>1</v>
      </c>
      <c r="Y1488">
        <v>63.8</v>
      </c>
    </row>
    <row r="1489" spans="1:25" x14ac:dyDescent="0.25">
      <c r="A1489" t="s">
        <v>5704</v>
      </c>
      <c r="B1489" t="s">
        <v>5705</v>
      </c>
      <c r="C1489" s="1" t="str">
        <f t="shared" si="236"/>
        <v>21:0398</v>
      </c>
      <c r="D1489" s="1" t="str">
        <f t="shared" si="240"/>
        <v>21:0133</v>
      </c>
      <c r="E1489" t="s">
        <v>5706</v>
      </c>
      <c r="F1489" t="s">
        <v>5707</v>
      </c>
      <c r="H1489">
        <v>48.573937700000002</v>
      </c>
      <c r="I1489">
        <v>-85.4654369</v>
      </c>
      <c r="J1489" s="1" t="str">
        <f t="shared" si="241"/>
        <v>NGR lake sediment grab sample</v>
      </c>
      <c r="K1489" s="1" t="str">
        <f t="shared" si="242"/>
        <v>&lt;177 micron (NGR)</v>
      </c>
      <c r="L1489">
        <v>34</v>
      </c>
      <c r="M1489" t="s">
        <v>107</v>
      </c>
      <c r="N1489">
        <v>677</v>
      </c>
      <c r="O1489">
        <v>86</v>
      </c>
      <c r="P1489">
        <v>24</v>
      </c>
      <c r="Q1489">
        <v>5</v>
      </c>
      <c r="R1489">
        <v>28</v>
      </c>
      <c r="S1489">
        <v>8</v>
      </c>
      <c r="T1489">
        <v>0.1</v>
      </c>
      <c r="U1489">
        <v>265</v>
      </c>
      <c r="V1489">
        <v>0.75</v>
      </c>
      <c r="W1489">
        <v>0.5</v>
      </c>
      <c r="X1489">
        <v>2</v>
      </c>
      <c r="Y1489">
        <v>39.200000000000003</v>
      </c>
    </row>
    <row r="1490" spans="1:25" x14ac:dyDescent="0.25">
      <c r="A1490" t="s">
        <v>5708</v>
      </c>
      <c r="B1490" t="s">
        <v>5709</v>
      </c>
      <c r="C1490" s="1" t="str">
        <f t="shared" si="236"/>
        <v>21:0398</v>
      </c>
      <c r="D1490" s="1" t="str">
        <f t="shared" si="240"/>
        <v>21:0133</v>
      </c>
      <c r="E1490" t="s">
        <v>5710</v>
      </c>
      <c r="F1490" t="s">
        <v>5711</v>
      </c>
      <c r="H1490">
        <v>48.5965931</v>
      </c>
      <c r="I1490">
        <v>-85.481175399999998</v>
      </c>
      <c r="J1490" s="1" t="str">
        <f t="shared" si="241"/>
        <v>NGR lake sediment grab sample</v>
      </c>
      <c r="K1490" s="1" t="str">
        <f t="shared" si="242"/>
        <v>&lt;177 micron (NGR)</v>
      </c>
      <c r="L1490">
        <v>34</v>
      </c>
      <c r="M1490" t="s">
        <v>112</v>
      </c>
      <c r="N1490">
        <v>678</v>
      </c>
      <c r="O1490">
        <v>88</v>
      </c>
      <c r="P1490">
        <v>18</v>
      </c>
      <c r="Q1490">
        <v>12</v>
      </c>
      <c r="R1490">
        <v>13</v>
      </c>
      <c r="S1490">
        <v>6</v>
      </c>
      <c r="T1490">
        <v>0.1</v>
      </c>
      <c r="U1490">
        <v>50</v>
      </c>
      <c r="V1490">
        <v>0.3</v>
      </c>
      <c r="W1490">
        <v>0.5</v>
      </c>
      <c r="X1490">
        <v>1</v>
      </c>
      <c r="Y1490">
        <v>53</v>
      </c>
    </row>
    <row r="1491" spans="1:25" x14ac:dyDescent="0.25">
      <c r="A1491" t="s">
        <v>5712</v>
      </c>
      <c r="B1491" t="s">
        <v>5713</v>
      </c>
      <c r="C1491" s="1" t="str">
        <f t="shared" si="236"/>
        <v>21:0398</v>
      </c>
      <c r="D1491" s="1" t="str">
        <f t="shared" si="240"/>
        <v>21:0133</v>
      </c>
      <c r="E1491" t="s">
        <v>5714</v>
      </c>
      <c r="F1491" t="s">
        <v>5715</v>
      </c>
      <c r="H1491">
        <v>48.616477400000001</v>
      </c>
      <c r="I1491">
        <v>-85.503292099999996</v>
      </c>
      <c r="J1491" s="1" t="str">
        <f t="shared" si="241"/>
        <v>NGR lake sediment grab sample</v>
      </c>
      <c r="K1491" s="1" t="str">
        <f t="shared" si="242"/>
        <v>&lt;177 micron (NGR)</v>
      </c>
      <c r="L1491">
        <v>34</v>
      </c>
      <c r="M1491" t="s">
        <v>117</v>
      </c>
      <c r="N1491">
        <v>679</v>
      </c>
      <c r="O1491">
        <v>60</v>
      </c>
      <c r="P1491">
        <v>46</v>
      </c>
      <c r="Q1491">
        <v>3</v>
      </c>
      <c r="R1491">
        <v>10</v>
      </c>
      <c r="S1491">
        <v>4</v>
      </c>
      <c r="T1491">
        <v>0.1</v>
      </c>
      <c r="U1491">
        <v>20</v>
      </c>
      <c r="V1491">
        <v>0.25</v>
      </c>
      <c r="W1491">
        <v>0.5</v>
      </c>
      <c r="X1491">
        <v>1</v>
      </c>
      <c r="Y1491">
        <v>38.6</v>
      </c>
    </row>
    <row r="1492" spans="1:25" x14ac:dyDescent="0.25">
      <c r="A1492" t="s">
        <v>5716</v>
      </c>
      <c r="B1492" t="s">
        <v>5717</v>
      </c>
      <c r="C1492" s="1" t="str">
        <f t="shared" si="236"/>
        <v>21:0398</v>
      </c>
      <c r="D1492" s="1" t="str">
        <f t="shared" si="240"/>
        <v>21:0133</v>
      </c>
      <c r="E1492" t="s">
        <v>5718</v>
      </c>
      <c r="F1492" t="s">
        <v>5719</v>
      </c>
      <c r="H1492">
        <v>48.640688500000003</v>
      </c>
      <c r="I1492">
        <v>-85.529928799999993</v>
      </c>
      <c r="J1492" s="1" t="str">
        <f t="shared" si="241"/>
        <v>NGR lake sediment grab sample</v>
      </c>
      <c r="K1492" s="1" t="str">
        <f t="shared" si="242"/>
        <v>&lt;177 micron (NGR)</v>
      </c>
      <c r="L1492">
        <v>34</v>
      </c>
      <c r="M1492" t="s">
        <v>122</v>
      </c>
      <c r="N1492">
        <v>680</v>
      </c>
      <c r="O1492">
        <v>100</v>
      </c>
      <c r="P1492">
        <v>94</v>
      </c>
      <c r="Q1492">
        <v>1</v>
      </c>
      <c r="R1492">
        <v>12</v>
      </c>
      <c r="S1492">
        <v>8</v>
      </c>
      <c r="T1492">
        <v>0.1</v>
      </c>
      <c r="U1492">
        <v>620</v>
      </c>
      <c r="V1492">
        <v>1.7</v>
      </c>
      <c r="W1492">
        <v>0.5</v>
      </c>
      <c r="X1492">
        <v>6</v>
      </c>
      <c r="Y1492">
        <v>45</v>
      </c>
    </row>
    <row r="1493" spans="1:25" x14ac:dyDescent="0.25">
      <c r="A1493" t="s">
        <v>5720</v>
      </c>
      <c r="B1493" t="s">
        <v>5721</v>
      </c>
      <c r="C1493" s="1" t="str">
        <f t="shared" si="236"/>
        <v>21:0398</v>
      </c>
      <c r="D1493" s="1" t="str">
        <f t="shared" si="240"/>
        <v>21:0133</v>
      </c>
      <c r="E1493" t="s">
        <v>5722</v>
      </c>
      <c r="F1493" t="s">
        <v>5723</v>
      </c>
      <c r="H1493">
        <v>48.602947299999997</v>
      </c>
      <c r="I1493">
        <v>-85.5851878</v>
      </c>
      <c r="J1493" s="1" t="str">
        <f t="shared" si="241"/>
        <v>NGR lake sediment grab sample</v>
      </c>
      <c r="K1493" s="1" t="str">
        <f t="shared" si="242"/>
        <v>&lt;177 micron (NGR)</v>
      </c>
      <c r="L1493">
        <v>35</v>
      </c>
      <c r="M1493" t="s">
        <v>29</v>
      </c>
      <c r="N1493">
        <v>681</v>
      </c>
      <c r="O1493">
        <v>78</v>
      </c>
      <c r="P1493">
        <v>48</v>
      </c>
      <c r="Q1493">
        <v>5</v>
      </c>
      <c r="R1493">
        <v>12</v>
      </c>
      <c r="S1493">
        <v>9</v>
      </c>
      <c r="T1493">
        <v>0.1</v>
      </c>
      <c r="U1493">
        <v>140</v>
      </c>
      <c r="V1493">
        <v>0.8</v>
      </c>
      <c r="W1493">
        <v>0.5</v>
      </c>
      <c r="X1493">
        <v>1</v>
      </c>
      <c r="Y1493">
        <v>35</v>
      </c>
    </row>
    <row r="1494" spans="1:25" x14ac:dyDescent="0.25">
      <c r="A1494" t="s">
        <v>5724</v>
      </c>
      <c r="B1494" t="s">
        <v>5725</v>
      </c>
      <c r="C1494" s="1" t="str">
        <f t="shared" si="236"/>
        <v>21:0398</v>
      </c>
      <c r="D1494" s="1" t="str">
        <f t="shared" si="240"/>
        <v>21:0133</v>
      </c>
      <c r="E1494" t="s">
        <v>5726</v>
      </c>
      <c r="F1494" t="s">
        <v>5727</v>
      </c>
      <c r="H1494">
        <v>48.601259800000001</v>
      </c>
      <c r="I1494">
        <v>-85.578195199999996</v>
      </c>
      <c r="J1494" s="1" t="str">
        <f t="shared" si="241"/>
        <v>NGR lake sediment grab sample</v>
      </c>
      <c r="K1494" s="1" t="str">
        <f t="shared" si="242"/>
        <v>&lt;177 micron (NGR)</v>
      </c>
      <c r="L1494">
        <v>35</v>
      </c>
      <c r="M1494" t="s">
        <v>49</v>
      </c>
      <c r="N1494">
        <v>682</v>
      </c>
      <c r="O1494">
        <v>76</v>
      </c>
      <c r="P1494">
        <v>32</v>
      </c>
      <c r="Q1494">
        <v>2</v>
      </c>
      <c r="R1494">
        <v>11</v>
      </c>
      <c r="S1494">
        <v>6</v>
      </c>
      <c r="T1494">
        <v>0.1</v>
      </c>
      <c r="U1494">
        <v>140</v>
      </c>
      <c r="V1494">
        <v>0.75</v>
      </c>
      <c r="W1494">
        <v>0.5</v>
      </c>
      <c r="X1494">
        <v>1</v>
      </c>
      <c r="Y1494">
        <v>44.2</v>
      </c>
    </row>
    <row r="1495" spans="1:25" x14ac:dyDescent="0.25">
      <c r="A1495" t="s">
        <v>5728</v>
      </c>
      <c r="B1495" t="s">
        <v>5729</v>
      </c>
      <c r="C1495" s="1" t="str">
        <f t="shared" si="236"/>
        <v>21:0398</v>
      </c>
      <c r="D1495" s="1" t="str">
        <f t="shared" si="240"/>
        <v>21:0133</v>
      </c>
      <c r="E1495" t="s">
        <v>5722</v>
      </c>
      <c r="F1495" t="s">
        <v>5730</v>
      </c>
      <c r="H1495">
        <v>48.602947299999997</v>
      </c>
      <c r="I1495">
        <v>-85.5851878</v>
      </c>
      <c r="J1495" s="1" t="str">
        <f t="shared" si="241"/>
        <v>NGR lake sediment grab sample</v>
      </c>
      <c r="K1495" s="1" t="str">
        <f t="shared" si="242"/>
        <v>&lt;177 micron (NGR)</v>
      </c>
      <c r="L1495">
        <v>35</v>
      </c>
      <c r="M1495" t="s">
        <v>57</v>
      </c>
      <c r="N1495">
        <v>683</v>
      </c>
      <c r="O1495">
        <v>84</v>
      </c>
      <c r="P1495">
        <v>50</v>
      </c>
      <c r="Q1495">
        <v>2</v>
      </c>
      <c r="R1495">
        <v>13</v>
      </c>
      <c r="S1495">
        <v>8</v>
      </c>
      <c r="T1495">
        <v>0.1</v>
      </c>
      <c r="U1495">
        <v>140</v>
      </c>
      <c r="V1495">
        <v>0.95</v>
      </c>
      <c r="W1495">
        <v>0.5</v>
      </c>
      <c r="X1495">
        <v>1</v>
      </c>
      <c r="Y1495">
        <v>35.799999999999997</v>
      </c>
    </row>
    <row r="1496" spans="1:25" x14ac:dyDescent="0.25">
      <c r="A1496" t="s">
        <v>5731</v>
      </c>
      <c r="B1496" t="s">
        <v>5732</v>
      </c>
      <c r="C1496" s="1" t="str">
        <f t="shared" si="236"/>
        <v>21:0398</v>
      </c>
      <c r="D1496" s="1" t="str">
        <f t="shared" si="240"/>
        <v>21:0133</v>
      </c>
      <c r="E1496" t="s">
        <v>5722</v>
      </c>
      <c r="F1496" t="s">
        <v>5733</v>
      </c>
      <c r="H1496">
        <v>48.602947299999997</v>
      </c>
      <c r="I1496">
        <v>-85.5851878</v>
      </c>
      <c r="J1496" s="1" t="str">
        <f t="shared" si="241"/>
        <v>NGR lake sediment grab sample</v>
      </c>
      <c r="K1496" s="1" t="str">
        <f t="shared" si="242"/>
        <v>&lt;177 micron (NGR)</v>
      </c>
      <c r="L1496">
        <v>35</v>
      </c>
      <c r="M1496" t="s">
        <v>53</v>
      </c>
      <c r="N1496">
        <v>684</v>
      </c>
      <c r="O1496">
        <v>78</v>
      </c>
      <c r="P1496">
        <v>52</v>
      </c>
      <c r="Q1496">
        <v>2</v>
      </c>
      <c r="R1496">
        <v>14</v>
      </c>
      <c r="S1496">
        <v>8</v>
      </c>
      <c r="T1496">
        <v>0.1</v>
      </c>
      <c r="U1496">
        <v>145</v>
      </c>
      <c r="V1496">
        <v>0.95</v>
      </c>
      <c r="W1496">
        <v>0.5</v>
      </c>
      <c r="X1496">
        <v>1</v>
      </c>
      <c r="Y1496">
        <v>34.6</v>
      </c>
    </row>
    <row r="1497" spans="1:25" x14ac:dyDescent="0.25">
      <c r="A1497" t="s">
        <v>5734</v>
      </c>
      <c r="B1497" t="s">
        <v>5735</v>
      </c>
      <c r="C1497" s="1" t="str">
        <f t="shared" si="236"/>
        <v>21:0398</v>
      </c>
      <c r="D1497" s="1" t="str">
        <f t="shared" si="240"/>
        <v>21:0133</v>
      </c>
      <c r="E1497" t="s">
        <v>5736</v>
      </c>
      <c r="F1497" t="s">
        <v>5737</v>
      </c>
      <c r="H1497">
        <v>48.620960599999997</v>
      </c>
      <c r="I1497">
        <v>-85.643683800000005</v>
      </c>
      <c r="J1497" s="1" t="str">
        <f t="shared" si="241"/>
        <v>NGR lake sediment grab sample</v>
      </c>
      <c r="K1497" s="1" t="str">
        <f t="shared" si="242"/>
        <v>&lt;177 micron (NGR)</v>
      </c>
      <c r="L1497">
        <v>35</v>
      </c>
      <c r="M1497" t="s">
        <v>34</v>
      </c>
      <c r="N1497">
        <v>685</v>
      </c>
      <c r="O1497">
        <v>82</v>
      </c>
      <c r="P1497">
        <v>56</v>
      </c>
      <c r="Q1497">
        <v>3</v>
      </c>
      <c r="R1497">
        <v>13</v>
      </c>
      <c r="S1497">
        <v>6</v>
      </c>
      <c r="T1497">
        <v>0.2</v>
      </c>
      <c r="U1497">
        <v>130</v>
      </c>
      <c r="V1497">
        <v>0.6</v>
      </c>
      <c r="W1497">
        <v>0.5</v>
      </c>
      <c r="X1497">
        <v>1</v>
      </c>
      <c r="Y1497">
        <v>43</v>
      </c>
    </row>
    <row r="1498" spans="1:25" x14ac:dyDescent="0.25">
      <c r="A1498" t="s">
        <v>5738</v>
      </c>
      <c r="B1498" t="s">
        <v>5739</v>
      </c>
      <c r="C1498" s="1" t="str">
        <f t="shared" si="236"/>
        <v>21:0398</v>
      </c>
      <c r="D1498" s="1" t="str">
        <f t="shared" si="240"/>
        <v>21:0133</v>
      </c>
      <c r="E1498" t="s">
        <v>5740</v>
      </c>
      <c r="F1498" t="s">
        <v>5741</v>
      </c>
      <c r="H1498">
        <v>48.592933600000002</v>
      </c>
      <c r="I1498">
        <v>-85.632798199999996</v>
      </c>
      <c r="J1498" s="1" t="str">
        <f t="shared" si="241"/>
        <v>NGR lake sediment grab sample</v>
      </c>
      <c r="K1498" s="1" t="str">
        <f t="shared" si="242"/>
        <v>&lt;177 micron (NGR)</v>
      </c>
      <c r="L1498">
        <v>35</v>
      </c>
      <c r="M1498" t="s">
        <v>39</v>
      </c>
      <c r="N1498">
        <v>686</v>
      </c>
      <c r="O1498">
        <v>100</v>
      </c>
      <c r="P1498">
        <v>26</v>
      </c>
      <c r="Q1498">
        <v>3</v>
      </c>
      <c r="R1498">
        <v>10</v>
      </c>
      <c r="S1498">
        <v>6</v>
      </c>
      <c r="T1498">
        <v>0.1</v>
      </c>
      <c r="U1498">
        <v>175</v>
      </c>
      <c r="V1498">
        <v>0.8</v>
      </c>
      <c r="W1498">
        <v>0.5</v>
      </c>
      <c r="X1498">
        <v>1</v>
      </c>
      <c r="Y1498">
        <v>55.6</v>
      </c>
    </row>
    <row r="1499" spans="1:25" x14ac:dyDescent="0.25">
      <c r="A1499" t="s">
        <v>5742</v>
      </c>
      <c r="B1499" t="s">
        <v>5743</v>
      </c>
      <c r="C1499" s="1" t="str">
        <f t="shared" si="236"/>
        <v>21:0398</v>
      </c>
      <c r="D1499" s="1" t="str">
        <f t="shared" si="240"/>
        <v>21:0133</v>
      </c>
      <c r="E1499" t="s">
        <v>5744</v>
      </c>
      <c r="F1499" t="s">
        <v>5745</v>
      </c>
      <c r="H1499">
        <v>48.589310599999997</v>
      </c>
      <c r="I1499">
        <v>-85.665998000000002</v>
      </c>
      <c r="J1499" s="1" t="str">
        <f t="shared" si="241"/>
        <v>NGR lake sediment grab sample</v>
      </c>
      <c r="K1499" s="1" t="str">
        <f t="shared" si="242"/>
        <v>&lt;177 micron (NGR)</v>
      </c>
      <c r="L1499">
        <v>35</v>
      </c>
      <c r="M1499" t="s">
        <v>44</v>
      </c>
      <c r="N1499">
        <v>687</v>
      </c>
      <c r="O1499">
        <v>82</v>
      </c>
      <c r="P1499">
        <v>24</v>
      </c>
      <c r="Q1499">
        <v>2</v>
      </c>
      <c r="R1499">
        <v>11</v>
      </c>
      <c r="S1499">
        <v>5</v>
      </c>
      <c r="T1499">
        <v>0.1</v>
      </c>
      <c r="U1499">
        <v>130</v>
      </c>
      <c r="V1499">
        <v>0.75</v>
      </c>
      <c r="W1499">
        <v>0.5</v>
      </c>
      <c r="X1499">
        <v>1</v>
      </c>
      <c r="Y1499">
        <v>38.4</v>
      </c>
    </row>
    <row r="1500" spans="1:25" x14ac:dyDescent="0.25">
      <c r="A1500" t="s">
        <v>5746</v>
      </c>
      <c r="B1500" t="s">
        <v>5747</v>
      </c>
      <c r="C1500" s="1" t="str">
        <f t="shared" si="236"/>
        <v>21:0398</v>
      </c>
      <c r="D1500" s="1" t="str">
        <f t="shared" si="240"/>
        <v>21:0133</v>
      </c>
      <c r="E1500" t="s">
        <v>5748</v>
      </c>
      <c r="F1500" t="s">
        <v>5749</v>
      </c>
      <c r="H1500">
        <v>48.618676899999997</v>
      </c>
      <c r="I1500">
        <v>-85.670027599999997</v>
      </c>
      <c r="J1500" s="1" t="str">
        <f t="shared" si="241"/>
        <v>NGR lake sediment grab sample</v>
      </c>
      <c r="K1500" s="1" t="str">
        <f t="shared" si="242"/>
        <v>&lt;177 micron (NGR)</v>
      </c>
      <c r="L1500">
        <v>35</v>
      </c>
      <c r="M1500" t="s">
        <v>62</v>
      </c>
      <c r="N1500">
        <v>688</v>
      </c>
      <c r="O1500">
        <v>68</v>
      </c>
      <c r="P1500">
        <v>76</v>
      </c>
      <c r="Q1500">
        <v>1</v>
      </c>
      <c r="R1500">
        <v>13</v>
      </c>
      <c r="S1500">
        <v>3</v>
      </c>
      <c r="T1500">
        <v>0.1</v>
      </c>
      <c r="U1500">
        <v>40</v>
      </c>
      <c r="V1500">
        <v>0.4</v>
      </c>
      <c r="W1500">
        <v>0.5</v>
      </c>
      <c r="X1500">
        <v>1</v>
      </c>
      <c r="Y1500">
        <v>46.2</v>
      </c>
    </row>
    <row r="1501" spans="1:25" x14ac:dyDescent="0.25">
      <c r="A1501" t="s">
        <v>5750</v>
      </c>
      <c r="B1501" t="s">
        <v>5751</v>
      </c>
      <c r="C1501" s="1" t="str">
        <f t="shared" si="236"/>
        <v>21:0398</v>
      </c>
      <c r="D1501" s="1" t="str">
        <f t="shared" si="240"/>
        <v>21:0133</v>
      </c>
      <c r="E1501" t="s">
        <v>5752</v>
      </c>
      <c r="F1501" t="s">
        <v>5753</v>
      </c>
      <c r="H1501">
        <v>48.637835500000001</v>
      </c>
      <c r="I1501">
        <v>-85.718063900000004</v>
      </c>
      <c r="J1501" s="1" t="str">
        <f t="shared" si="241"/>
        <v>NGR lake sediment grab sample</v>
      </c>
      <c r="K1501" s="1" t="str">
        <f t="shared" si="242"/>
        <v>&lt;177 micron (NGR)</v>
      </c>
      <c r="L1501">
        <v>35</v>
      </c>
      <c r="M1501" t="s">
        <v>67</v>
      </c>
      <c r="N1501">
        <v>689</v>
      </c>
      <c r="O1501">
        <v>154</v>
      </c>
      <c r="P1501">
        <v>84</v>
      </c>
      <c r="Q1501">
        <v>6</v>
      </c>
      <c r="R1501">
        <v>18</v>
      </c>
      <c r="S1501">
        <v>18</v>
      </c>
      <c r="T1501">
        <v>0.1</v>
      </c>
      <c r="U1501">
        <v>190</v>
      </c>
      <c r="V1501">
        <v>0.45</v>
      </c>
      <c r="W1501">
        <v>0.5</v>
      </c>
      <c r="X1501">
        <v>5</v>
      </c>
      <c r="Y1501">
        <v>51.4</v>
      </c>
    </row>
    <row r="1502" spans="1:25" x14ac:dyDescent="0.25">
      <c r="A1502" t="s">
        <v>5754</v>
      </c>
      <c r="B1502" t="s">
        <v>5755</v>
      </c>
      <c r="C1502" s="1" t="str">
        <f t="shared" si="236"/>
        <v>21:0398</v>
      </c>
      <c r="D1502" s="1" t="str">
        <f t="shared" si="240"/>
        <v>21:0133</v>
      </c>
      <c r="E1502" t="s">
        <v>5756</v>
      </c>
      <c r="F1502" t="s">
        <v>5757</v>
      </c>
      <c r="H1502">
        <v>48.614278300000002</v>
      </c>
      <c r="I1502">
        <v>-85.731481700000003</v>
      </c>
      <c r="J1502" s="1" t="str">
        <f t="shared" si="241"/>
        <v>NGR lake sediment grab sample</v>
      </c>
      <c r="K1502" s="1" t="str">
        <f t="shared" si="242"/>
        <v>&lt;177 micron (NGR)</v>
      </c>
      <c r="L1502">
        <v>35</v>
      </c>
      <c r="M1502" t="s">
        <v>72</v>
      </c>
      <c r="N1502">
        <v>690</v>
      </c>
      <c r="O1502">
        <v>88</v>
      </c>
      <c r="P1502">
        <v>60</v>
      </c>
      <c r="Q1502">
        <v>3</v>
      </c>
      <c r="R1502">
        <v>12</v>
      </c>
      <c r="S1502">
        <v>6</v>
      </c>
      <c r="T1502">
        <v>0.1</v>
      </c>
      <c r="U1502">
        <v>230</v>
      </c>
      <c r="V1502">
        <v>0.75</v>
      </c>
      <c r="W1502">
        <v>0.5</v>
      </c>
      <c r="X1502">
        <v>1</v>
      </c>
      <c r="Y1502">
        <v>41.4</v>
      </c>
    </row>
    <row r="1503" spans="1:25" x14ac:dyDescent="0.25">
      <c r="A1503" t="s">
        <v>5758</v>
      </c>
      <c r="B1503" t="s">
        <v>5759</v>
      </c>
      <c r="C1503" s="1" t="str">
        <f t="shared" si="236"/>
        <v>21:0398</v>
      </c>
      <c r="D1503" s="1" t="str">
        <f t="shared" si="240"/>
        <v>21:0133</v>
      </c>
      <c r="E1503" t="s">
        <v>5760</v>
      </c>
      <c r="F1503" t="s">
        <v>5761</v>
      </c>
      <c r="H1503">
        <v>48.601945299999997</v>
      </c>
      <c r="I1503">
        <v>-85.762174299999998</v>
      </c>
      <c r="J1503" s="1" t="str">
        <f t="shared" si="241"/>
        <v>NGR lake sediment grab sample</v>
      </c>
      <c r="K1503" s="1" t="str">
        <f t="shared" si="242"/>
        <v>&lt;177 micron (NGR)</v>
      </c>
      <c r="L1503">
        <v>35</v>
      </c>
      <c r="M1503" t="s">
        <v>77</v>
      </c>
      <c r="N1503">
        <v>691</v>
      </c>
      <c r="O1503">
        <v>22</v>
      </c>
      <c r="P1503">
        <v>2</v>
      </c>
      <c r="Q1503">
        <v>1</v>
      </c>
      <c r="R1503">
        <v>5</v>
      </c>
      <c r="S1503">
        <v>3</v>
      </c>
      <c r="T1503">
        <v>0.1</v>
      </c>
      <c r="U1503">
        <v>75</v>
      </c>
      <c r="V1503">
        <v>0.55000000000000004</v>
      </c>
      <c r="W1503">
        <v>0.5</v>
      </c>
      <c r="X1503">
        <v>1</v>
      </c>
      <c r="Y1503">
        <v>3</v>
      </c>
    </row>
    <row r="1504" spans="1:25" x14ac:dyDescent="0.25">
      <c r="A1504" t="s">
        <v>5762</v>
      </c>
      <c r="B1504" t="s">
        <v>5763</v>
      </c>
      <c r="C1504" s="1" t="str">
        <f t="shared" si="236"/>
        <v>21:0398</v>
      </c>
      <c r="D1504" s="1" t="str">
        <f t="shared" si="240"/>
        <v>21:0133</v>
      </c>
      <c r="E1504" t="s">
        <v>5764</v>
      </c>
      <c r="F1504" t="s">
        <v>5765</v>
      </c>
      <c r="H1504">
        <v>48.633411299999999</v>
      </c>
      <c r="I1504">
        <v>-85.757658599999999</v>
      </c>
      <c r="J1504" s="1" t="str">
        <f t="shared" si="241"/>
        <v>NGR lake sediment grab sample</v>
      </c>
      <c r="K1504" s="1" t="str">
        <f t="shared" si="242"/>
        <v>&lt;177 micron (NGR)</v>
      </c>
      <c r="L1504">
        <v>35</v>
      </c>
      <c r="M1504" t="s">
        <v>82</v>
      </c>
      <c r="N1504">
        <v>692</v>
      </c>
      <c r="O1504">
        <v>94</v>
      </c>
      <c r="P1504">
        <v>34</v>
      </c>
      <c r="Q1504">
        <v>3</v>
      </c>
      <c r="R1504">
        <v>11</v>
      </c>
      <c r="S1504">
        <v>5</v>
      </c>
      <c r="T1504">
        <v>0.1</v>
      </c>
      <c r="U1504">
        <v>110</v>
      </c>
      <c r="V1504">
        <v>0.55000000000000004</v>
      </c>
      <c r="W1504">
        <v>0.5</v>
      </c>
      <c r="X1504">
        <v>2</v>
      </c>
      <c r="Y1504">
        <v>51.8</v>
      </c>
    </row>
    <row r="1505" spans="1:25" x14ac:dyDescent="0.25">
      <c r="A1505" t="s">
        <v>5766</v>
      </c>
      <c r="B1505" t="s">
        <v>5767</v>
      </c>
      <c r="C1505" s="1" t="str">
        <f t="shared" si="236"/>
        <v>21:0398</v>
      </c>
      <c r="D1505" s="1" t="str">
        <f t="shared" si="240"/>
        <v>21:0133</v>
      </c>
      <c r="E1505" t="s">
        <v>5768</v>
      </c>
      <c r="F1505" t="s">
        <v>5769</v>
      </c>
      <c r="H1505">
        <v>48.582551100000003</v>
      </c>
      <c r="I1505">
        <v>-85.731801399999995</v>
      </c>
      <c r="J1505" s="1" t="str">
        <f t="shared" si="241"/>
        <v>NGR lake sediment grab sample</v>
      </c>
      <c r="K1505" s="1" t="str">
        <f t="shared" si="242"/>
        <v>&lt;177 micron (NGR)</v>
      </c>
      <c r="L1505">
        <v>35</v>
      </c>
      <c r="M1505" t="s">
        <v>87</v>
      </c>
      <c r="N1505">
        <v>693</v>
      </c>
      <c r="O1505">
        <v>124</v>
      </c>
      <c r="P1505">
        <v>40</v>
      </c>
      <c r="Q1505">
        <v>3</v>
      </c>
      <c r="R1505">
        <v>12</v>
      </c>
      <c r="S1505">
        <v>12</v>
      </c>
      <c r="T1505">
        <v>0.1</v>
      </c>
      <c r="U1505">
        <v>720</v>
      </c>
      <c r="V1505">
        <v>2.95</v>
      </c>
      <c r="W1505">
        <v>0.5</v>
      </c>
      <c r="X1505">
        <v>1</v>
      </c>
      <c r="Y1505">
        <v>38.6</v>
      </c>
    </row>
    <row r="1506" spans="1:25" x14ac:dyDescent="0.25">
      <c r="A1506" t="s">
        <v>5770</v>
      </c>
      <c r="B1506" t="s">
        <v>5771</v>
      </c>
      <c r="C1506" s="1" t="str">
        <f t="shared" si="236"/>
        <v>21:0398</v>
      </c>
      <c r="D1506" s="1" t="str">
        <f t="shared" si="240"/>
        <v>21:0133</v>
      </c>
      <c r="E1506" t="s">
        <v>5772</v>
      </c>
      <c r="F1506" t="s">
        <v>5773</v>
      </c>
      <c r="H1506">
        <v>48.557905300000002</v>
      </c>
      <c r="I1506">
        <v>-85.672380500000003</v>
      </c>
      <c r="J1506" s="1" t="str">
        <f t="shared" si="241"/>
        <v>NGR lake sediment grab sample</v>
      </c>
      <c r="K1506" s="1" t="str">
        <f t="shared" si="242"/>
        <v>&lt;177 micron (NGR)</v>
      </c>
      <c r="L1506">
        <v>35</v>
      </c>
      <c r="M1506" t="s">
        <v>92</v>
      </c>
      <c r="N1506">
        <v>694</v>
      </c>
      <c r="O1506">
        <v>82</v>
      </c>
      <c r="P1506">
        <v>26</v>
      </c>
      <c r="Q1506">
        <v>3</v>
      </c>
      <c r="R1506">
        <v>11</v>
      </c>
      <c r="S1506">
        <v>3</v>
      </c>
      <c r="T1506">
        <v>0.1</v>
      </c>
      <c r="U1506">
        <v>55</v>
      </c>
      <c r="V1506">
        <v>0.5</v>
      </c>
      <c r="W1506">
        <v>0.5</v>
      </c>
      <c r="X1506">
        <v>3</v>
      </c>
      <c r="Y1506">
        <v>79.599999999999994</v>
      </c>
    </row>
    <row r="1507" spans="1:25" x14ac:dyDescent="0.25">
      <c r="A1507" t="s">
        <v>5774</v>
      </c>
      <c r="B1507" t="s">
        <v>5775</v>
      </c>
      <c r="C1507" s="1" t="str">
        <f t="shared" si="236"/>
        <v>21:0398</v>
      </c>
      <c r="D1507" s="1" t="str">
        <f t="shared" si="240"/>
        <v>21:0133</v>
      </c>
      <c r="E1507" t="s">
        <v>5776</v>
      </c>
      <c r="F1507" t="s">
        <v>5777</v>
      </c>
      <c r="H1507">
        <v>48.510211300000002</v>
      </c>
      <c r="I1507">
        <v>-85.712526499999996</v>
      </c>
      <c r="J1507" s="1" t="str">
        <f t="shared" si="241"/>
        <v>NGR lake sediment grab sample</v>
      </c>
      <c r="K1507" s="1" t="str">
        <f t="shared" si="242"/>
        <v>&lt;177 micron (NGR)</v>
      </c>
      <c r="L1507">
        <v>35</v>
      </c>
      <c r="M1507" t="s">
        <v>97</v>
      </c>
      <c r="N1507">
        <v>695</v>
      </c>
      <c r="O1507">
        <v>116</v>
      </c>
      <c r="P1507">
        <v>36</v>
      </c>
      <c r="Q1507">
        <v>2</v>
      </c>
      <c r="R1507">
        <v>15</v>
      </c>
      <c r="S1507">
        <v>9</v>
      </c>
      <c r="T1507">
        <v>0.1</v>
      </c>
      <c r="U1507">
        <v>55</v>
      </c>
      <c r="V1507">
        <v>0.4</v>
      </c>
      <c r="W1507">
        <v>0.5</v>
      </c>
      <c r="X1507">
        <v>1</v>
      </c>
      <c r="Y1507">
        <v>62.6</v>
      </c>
    </row>
    <row r="1508" spans="1:25" x14ac:dyDescent="0.25">
      <c r="A1508" t="s">
        <v>5778</v>
      </c>
      <c r="B1508" t="s">
        <v>5779</v>
      </c>
      <c r="C1508" s="1" t="str">
        <f t="shared" si="236"/>
        <v>21:0398</v>
      </c>
      <c r="D1508" s="1" t="str">
        <f t="shared" si="240"/>
        <v>21:0133</v>
      </c>
      <c r="E1508" t="s">
        <v>5780</v>
      </c>
      <c r="F1508" t="s">
        <v>5781</v>
      </c>
      <c r="H1508">
        <v>48.4899475</v>
      </c>
      <c r="I1508">
        <v>-85.694673600000002</v>
      </c>
      <c r="J1508" s="1" t="str">
        <f t="shared" si="241"/>
        <v>NGR lake sediment grab sample</v>
      </c>
      <c r="K1508" s="1" t="str">
        <f t="shared" si="242"/>
        <v>&lt;177 micron (NGR)</v>
      </c>
      <c r="L1508">
        <v>35</v>
      </c>
      <c r="M1508" t="s">
        <v>107</v>
      </c>
      <c r="N1508">
        <v>696</v>
      </c>
      <c r="O1508">
        <v>102</v>
      </c>
      <c r="P1508">
        <v>24</v>
      </c>
      <c r="Q1508">
        <v>3</v>
      </c>
      <c r="R1508">
        <v>8</v>
      </c>
      <c r="S1508">
        <v>5</v>
      </c>
      <c r="T1508">
        <v>0.1</v>
      </c>
      <c r="U1508">
        <v>160</v>
      </c>
      <c r="V1508">
        <v>0.65</v>
      </c>
      <c r="W1508">
        <v>0.5</v>
      </c>
      <c r="X1508">
        <v>2</v>
      </c>
      <c r="Y1508">
        <v>56.2</v>
      </c>
    </row>
    <row r="1509" spans="1:25" x14ac:dyDescent="0.25">
      <c r="A1509" t="s">
        <v>5782</v>
      </c>
      <c r="B1509" t="s">
        <v>5783</v>
      </c>
      <c r="C1509" s="1" t="str">
        <f t="shared" si="236"/>
        <v>21:0398</v>
      </c>
      <c r="D1509" s="1" t="str">
        <f>HYPERLINK("http://geochem.nrcan.gc.ca/cdogs/content/svy/svy_e.htm", "")</f>
        <v/>
      </c>
      <c r="G1509" s="1" t="str">
        <f>HYPERLINK("http://geochem.nrcan.gc.ca/cdogs/content/cr_/cr_00033_e.htm", "33")</f>
        <v>33</v>
      </c>
      <c r="J1509" t="s">
        <v>100</v>
      </c>
      <c r="K1509" t="s">
        <v>101</v>
      </c>
      <c r="L1509">
        <v>35</v>
      </c>
      <c r="M1509" t="s">
        <v>102</v>
      </c>
      <c r="N1509">
        <v>697</v>
      </c>
      <c r="O1509">
        <v>158</v>
      </c>
      <c r="P1509">
        <v>16</v>
      </c>
      <c r="Q1509">
        <v>23</v>
      </c>
      <c r="R1509">
        <v>11</v>
      </c>
      <c r="S1509">
        <v>10</v>
      </c>
      <c r="T1509">
        <v>0.1</v>
      </c>
      <c r="U1509">
        <v>2800</v>
      </c>
      <c r="V1509">
        <v>3.35</v>
      </c>
      <c r="W1509">
        <v>2</v>
      </c>
      <c r="X1509">
        <v>1</v>
      </c>
      <c r="Y1509">
        <v>13.2</v>
      </c>
    </row>
    <row r="1510" spans="1:25" x14ac:dyDescent="0.25">
      <c r="A1510" t="s">
        <v>5784</v>
      </c>
      <c r="B1510" t="s">
        <v>5785</v>
      </c>
      <c r="C1510" s="1" t="str">
        <f t="shared" si="236"/>
        <v>21:0398</v>
      </c>
      <c r="D1510" s="1" t="str">
        <f t="shared" ref="D1510:D1516" si="243">HYPERLINK("http://geochem.nrcan.gc.ca/cdogs/content/svy/svy210133_e.htm", "21:0133")</f>
        <v>21:0133</v>
      </c>
      <c r="E1510" t="s">
        <v>5786</v>
      </c>
      <c r="F1510" t="s">
        <v>5787</v>
      </c>
      <c r="H1510">
        <v>48.489928800000001</v>
      </c>
      <c r="I1510">
        <v>-85.734884399999999</v>
      </c>
      <c r="J1510" s="1" t="str">
        <f t="shared" ref="J1510:J1516" si="244">HYPERLINK("http://geochem.nrcan.gc.ca/cdogs/content/kwd/kwd020027_e.htm", "NGR lake sediment grab sample")</f>
        <v>NGR lake sediment grab sample</v>
      </c>
      <c r="K1510" s="1" t="str">
        <f t="shared" ref="K1510:K1516" si="245">HYPERLINK("http://geochem.nrcan.gc.ca/cdogs/content/kwd/kwd080006_e.htm", "&lt;177 micron (NGR)")</f>
        <v>&lt;177 micron (NGR)</v>
      </c>
      <c r="L1510">
        <v>35</v>
      </c>
      <c r="M1510" t="s">
        <v>112</v>
      </c>
      <c r="N1510">
        <v>698</v>
      </c>
      <c r="O1510">
        <v>98</v>
      </c>
      <c r="P1510">
        <v>18</v>
      </c>
      <c r="Q1510">
        <v>3</v>
      </c>
      <c r="R1510">
        <v>12</v>
      </c>
      <c r="S1510">
        <v>7</v>
      </c>
      <c r="T1510">
        <v>0.1</v>
      </c>
      <c r="U1510">
        <v>45</v>
      </c>
      <c r="V1510">
        <v>0.3</v>
      </c>
      <c r="W1510">
        <v>0.5</v>
      </c>
      <c r="X1510">
        <v>1</v>
      </c>
      <c r="Y1510">
        <v>71.599999999999994</v>
      </c>
    </row>
    <row r="1511" spans="1:25" x14ac:dyDescent="0.25">
      <c r="A1511" t="s">
        <v>5788</v>
      </c>
      <c r="B1511" t="s">
        <v>5789</v>
      </c>
      <c r="C1511" s="1" t="str">
        <f t="shared" si="236"/>
        <v>21:0398</v>
      </c>
      <c r="D1511" s="1" t="str">
        <f t="shared" si="243"/>
        <v>21:0133</v>
      </c>
      <c r="E1511" t="s">
        <v>5790</v>
      </c>
      <c r="F1511" t="s">
        <v>5791</v>
      </c>
      <c r="H1511">
        <v>48.441071899999997</v>
      </c>
      <c r="I1511">
        <v>-85.741844799999996</v>
      </c>
      <c r="J1511" s="1" t="str">
        <f t="shared" si="244"/>
        <v>NGR lake sediment grab sample</v>
      </c>
      <c r="K1511" s="1" t="str">
        <f t="shared" si="245"/>
        <v>&lt;177 micron (NGR)</v>
      </c>
      <c r="L1511">
        <v>35</v>
      </c>
      <c r="M1511" t="s">
        <v>117</v>
      </c>
      <c r="N1511">
        <v>699</v>
      </c>
      <c r="O1511">
        <v>80</v>
      </c>
      <c r="P1511">
        <v>16</v>
      </c>
      <c r="Q1511">
        <v>4</v>
      </c>
      <c r="R1511">
        <v>9</v>
      </c>
      <c r="S1511">
        <v>6</v>
      </c>
      <c r="T1511">
        <v>0.1</v>
      </c>
      <c r="U1511">
        <v>155</v>
      </c>
      <c r="V1511">
        <v>0.6</v>
      </c>
      <c r="W1511">
        <v>0.5</v>
      </c>
      <c r="X1511">
        <v>1</v>
      </c>
      <c r="Y1511">
        <v>51.4</v>
      </c>
    </row>
    <row r="1512" spans="1:25" x14ac:dyDescent="0.25">
      <c r="A1512" t="s">
        <v>5792</v>
      </c>
      <c r="B1512" t="s">
        <v>5793</v>
      </c>
      <c r="C1512" s="1" t="str">
        <f t="shared" si="236"/>
        <v>21:0398</v>
      </c>
      <c r="D1512" s="1" t="str">
        <f t="shared" si="243"/>
        <v>21:0133</v>
      </c>
      <c r="E1512" t="s">
        <v>5794</v>
      </c>
      <c r="F1512" t="s">
        <v>5795</v>
      </c>
      <c r="H1512">
        <v>48.423573099999999</v>
      </c>
      <c r="I1512">
        <v>-85.765930800000007</v>
      </c>
      <c r="J1512" s="1" t="str">
        <f t="shared" si="244"/>
        <v>NGR lake sediment grab sample</v>
      </c>
      <c r="K1512" s="1" t="str">
        <f t="shared" si="245"/>
        <v>&lt;177 micron (NGR)</v>
      </c>
      <c r="L1512">
        <v>35</v>
      </c>
      <c r="M1512" t="s">
        <v>122</v>
      </c>
      <c r="N1512">
        <v>700</v>
      </c>
      <c r="O1512">
        <v>76</v>
      </c>
      <c r="P1512">
        <v>24</v>
      </c>
      <c r="Q1512">
        <v>5</v>
      </c>
      <c r="R1512">
        <v>10</v>
      </c>
      <c r="S1512">
        <v>10</v>
      </c>
      <c r="T1512">
        <v>0.1</v>
      </c>
      <c r="U1512">
        <v>160</v>
      </c>
      <c r="V1512">
        <v>1.05</v>
      </c>
      <c r="W1512">
        <v>0.5</v>
      </c>
      <c r="X1512">
        <v>1</v>
      </c>
      <c r="Y1512">
        <v>45.8</v>
      </c>
    </row>
    <row r="1513" spans="1:25" x14ac:dyDescent="0.25">
      <c r="A1513" t="s">
        <v>5796</v>
      </c>
      <c r="B1513" t="s">
        <v>5797</v>
      </c>
      <c r="C1513" s="1" t="str">
        <f t="shared" si="236"/>
        <v>21:0398</v>
      </c>
      <c r="D1513" s="1" t="str">
        <f t="shared" si="243"/>
        <v>21:0133</v>
      </c>
      <c r="E1513" t="s">
        <v>5798</v>
      </c>
      <c r="F1513" t="s">
        <v>5799</v>
      </c>
      <c r="H1513">
        <v>48.402050899999999</v>
      </c>
      <c r="I1513">
        <v>-85.736741100000003</v>
      </c>
      <c r="J1513" s="1" t="str">
        <f t="shared" si="244"/>
        <v>NGR lake sediment grab sample</v>
      </c>
      <c r="K1513" s="1" t="str">
        <f t="shared" si="245"/>
        <v>&lt;177 micron (NGR)</v>
      </c>
      <c r="L1513">
        <v>36</v>
      </c>
      <c r="M1513" t="s">
        <v>29</v>
      </c>
      <c r="N1513">
        <v>701</v>
      </c>
      <c r="O1513">
        <v>88</v>
      </c>
      <c r="P1513">
        <v>16</v>
      </c>
      <c r="Q1513">
        <v>6</v>
      </c>
      <c r="R1513">
        <v>8</v>
      </c>
      <c r="S1513">
        <v>6</v>
      </c>
      <c r="T1513">
        <v>0.1</v>
      </c>
      <c r="U1513">
        <v>250</v>
      </c>
      <c r="V1513">
        <v>0.85</v>
      </c>
      <c r="W1513">
        <v>0.5</v>
      </c>
      <c r="X1513">
        <v>2</v>
      </c>
      <c r="Y1513">
        <v>50.4</v>
      </c>
    </row>
    <row r="1514" spans="1:25" x14ac:dyDescent="0.25">
      <c r="A1514" t="s">
        <v>5800</v>
      </c>
      <c r="B1514" t="s">
        <v>5801</v>
      </c>
      <c r="C1514" s="1" t="str">
        <f t="shared" si="236"/>
        <v>21:0398</v>
      </c>
      <c r="D1514" s="1" t="str">
        <f t="shared" si="243"/>
        <v>21:0133</v>
      </c>
      <c r="E1514" t="s">
        <v>5802</v>
      </c>
      <c r="F1514" t="s">
        <v>5803</v>
      </c>
      <c r="H1514">
        <v>48.410640200000003</v>
      </c>
      <c r="I1514">
        <v>-85.734866199999999</v>
      </c>
      <c r="J1514" s="1" t="str">
        <f t="shared" si="244"/>
        <v>NGR lake sediment grab sample</v>
      </c>
      <c r="K1514" s="1" t="str">
        <f t="shared" si="245"/>
        <v>&lt;177 micron (NGR)</v>
      </c>
      <c r="L1514">
        <v>36</v>
      </c>
      <c r="M1514" t="s">
        <v>49</v>
      </c>
      <c r="N1514">
        <v>702</v>
      </c>
      <c r="O1514">
        <v>74</v>
      </c>
      <c r="P1514">
        <v>18</v>
      </c>
      <c r="Q1514">
        <v>9</v>
      </c>
      <c r="R1514">
        <v>8</v>
      </c>
      <c r="S1514">
        <v>7</v>
      </c>
      <c r="T1514">
        <v>0.1</v>
      </c>
      <c r="U1514">
        <v>250</v>
      </c>
      <c r="V1514">
        <v>0.9</v>
      </c>
      <c r="W1514">
        <v>0.5</v>
      </c>
      <c r="X1514">
        <v>2</v>
      </c>
      <c r="Y1514">
        <v>54.4</v>
      </c>
    </row>
    <row r="1515" spans="1:25" x14ac:dyDescent="0.25">
      <c r="A1515" t="s">
        <v>5804</v>
      </c>
      <c r="B1515" t="s">
        <v>5805</v>
      </c>
      <c r="C1515" s="1" t="str">
        <f t="shared" si="236"/>
        <v>21:0398</v>
      </c>
      <c r="D1515" s="1" t="str">
        <f t="shared" si="243"/>
        <v>21:0133</v>
      </c>
      <c r="E1515" t="s">
        <v>5798</v>
      </c>
      <c r="F1515" t="s">
        <v>5806</v>
      </c>
      <c r="H1515">
        <v>48.402050899999999</v>
      </c>
      <c r="I1515">
        <v>-85.736741100000003</v>
      </c>
      <c r="J1515" s="1" t="str">
        <f t="shared" si="244"/>
        <v>NGR lake sediment grab sample</v>
      </c>
      <c r="K1515" s="1" t="str">
        <f t="shared" si="245"/>
        <v>&lt;177 micron (NGR)</v>
      </c>
      <c r="L1515">
        <v>36</v>
      </c>
      <c r="M1515" t="s">
        <v>57</v>
      </c>
      <c r="N1515">
        <v>703</v>
      </c>
      <c r="O1515">
        <v>88</v>
      </c>
      <c r="P1515">
        <v>14</v>
      </c>
      <c r="Q1515">
        <v>6</v>
      </c>
      <c r="R1515">
        <v>8</v>
      </c>
      <c r="S1515">
        <v>6</v>
      </c>
      <c r="T1515">
        <v>0.1</v>
      </c>
      <c r="U1515">
        <v>210</v>
      </c>
      <c r="V1515">
        <v>0.9</v>
      </c>
      <c r="W1515">
        <v>0.5</v>
      </c>
      <c r="X1515">
        <v>1</v>
      </c>
      <c r="Y1515">
        <v>49.2</v>
      </c>
    </row>
    <row r="1516" spans="1:25" x14ac:dyDescent="0.25">
      <c r="A1516" t="s">
        <v>5807</v>
      </c>
      <c r="B1516" t="s">
        <v>5808</v>
      </c>
      <c r="C1516" s="1" t="str">
        <f t="shared" si="236"/>
        <v>21:0398</v>
      </c>
      <c r="D1516" s="1" t="str">
        <f t="shared" si="243"/>
        <v>21:0133</v>
      </c>
      <c r="E1516" t="s">
        <v>5798</v>
      </c>
      <c r="F1516" t="s">
        <v>5809</v>
      </c>
      <c r="H1516">
        <v>48.402050899999999</v>
      </c>
      <c r="I1516">
        <v>-85.736741100000003</v>
      </c>
      <c r="J1516" s="1" t="str">
        <f t="shared" si="244"/>
        <v>NGR lake sediment grab sample</v>
      </c>
      <c r="K1516" s="1" t="str">
        <f t="shared" si="245"/>
        <v>&lt;177 micron (NGR)</v>
      </c>
      <c r="L1516">
        <v>36</v>
      </c>
      <c r="M1516" t="s">
        <v>53</v>
      </c>
      <c r="N1516">
        <v>704</v>
      </c>
      <c r="O1516">
        <v>82</v>
      </c>
      <c r="P1516">
        <v>14</v>
      </c>
      <c r="Q1516">
        <v>8</v>
      </c>
      <c r="R1516">
        <v>8</v>
      </c>
      <c r="S1516">
        <v>6</v>
      </c>
      <c r="T1516">
        <v>0.1</v>
      </c>
      <c r="U1516">
        <v>225</v>
      </c>
      <c r="V1516">
        <v>0.8</v>
      </c>
      <c r="W1516">
        <v>0.5</v>
      </c>
      <c r="X1516">
        <v>1</v>
      </c>
      <c r="Y1516">
        <v>49.8</v>
      </c>
    </row>
    <row r="1517" spans="1:25" x14ac:dyDescent="0.25">
      <c r="A1517" t="s">
        <v>5810</v>
      </c>
      <c r="B1517" t="s">
        <v>5811</v>
      </c>
      <c r="C1517" s="1" t="str">
        <f t="shared" ref="C1517:C1580" si="246">HYPERLINK("http://geochem.nrcan.gc.ca/cdogs/content/bdl/bdl210398_e.htm", "21:0398")</f>
        <v>21:0398</v>
      </c>
      <c r="D1517" s="1" t="str">
        <f>HYPERLINK("http://geochem.nrcan.gc.ca/cdogs/content/svy/svy_e.htm", "")</f>
        <v/>
      </c>
      <c r="G1517" s="1" t="str">
        <f>HYPERLINK("http://geochem.nrcan.gc.ca/cdogs/content/cr_/cr_00035_e.htm", "35")</f>
        <v>35</v>
      </c>
      <c r="J1517" t="s">
        <v>100</v>
      </c>
      <c r="K1517" t="s">
        <v>101</v>
      </c>
      <c r="L1517">
        <v>36</v>
      </c>
      <c r="M1517" t="s">
        <v>102</v>
      </c>
      <c r="N1517">
        <v>705</v>
      </c>
      <c r="O1517">
        <v>116</v>
      </c>
      <c r="P1517">
        <v>66</v>
      </c>
      <c r="Q1517">
        <v>9</v>
      </c>
      <c r="R1517">
        <v>30</v>
      </c>
      <c r="S1517">
        <v>9</v>
      </c>
      <c r="T1517">
        <v>0.1</v>
      </c>
      <c r="U1517">
        <v>310</v>
      </c>
      <c r="V1517">
        <v>2.4</v>
      </c>
      <c r="W1517">
        <v>14</v>
      </c>
      <c r="X1517">
        <v>2</v>
      </c>
      <c r="Y1517">
        <v>9.1999999999999993</v>
      </c>
    </row>
    <row r="1518" spans="1:25" x14ac:dyDescent="0.25">
      <c r="A1518" t="s">
        <v>5812</v>
      </c>
      <c r="B1518" t="s">
        <v>5813</v>
      </c>
      <c r="C1518" s="1" t="str">
        <f t="shared" si="246"/>
        <v>21:0398</v>
      </c>
      <c r="D1518" s="1" t="str">
        <f t="shared" ref="D1518:D1537" si="247">HYPERLINK("http://geochem.nrcan.gc.ca/cdogs/content/svy/svy210133_e.htm", "21:0133")</f>
        <v>21:0133</v>
      </c>
      <c r="E1518" t="s">
        <v>5814</v>
      </c>
      <c r="F1518" t="s">
        <v>5815</v>
      </c>
      <c r="H1518">
        <v>48.387299900000002</v>
      </c>
      <c r="I1518">
        <v>-85.727300200000002</v>
      </c>
      <c r="J1518" s="1" t="str">
        <f t="shared" ref="J1518:J1537" si="248">HYPERLINK("http://geochem.nrcan.gc.ca/cdogs/content/kwd/kwd020027_e.htm", "NGR lake sediment grab sample")</f>
        <v>NGR lake sediment grab sample</v>
      </c>
      <c r="K1518" s="1" t="str">
        <f t="shared" ref="K1518:K1537" si="249">HYPERLINK("http://geochem.nrcan.gc.ca/cdogs/content/kwd/kwd080006_e.htm", "&lt;177 micron (NGR)")</f>
        <v>&lt;177 micron (NGR)</v>
      </c>
      <c r="L1518">
        <v>36</v>
      </c>
      <c r="M1518" t="s">
        <v>34</v>
      </c>
      <c r="N1518">
        <v>706</v>
      </c>
      <c r="O1518">
        <v>78</v>
      </c>
      <c r="P1518">
        <v>18</v>
      </c>
      <c r="Q1518">
        <v>8</v>
      </c>
      <c r="R1518">
        <v>10</v>
      </c>
      <c r="S1518">
        <v>4</v>
      </c>
      <c r="T1518">
        <v>0.1</v>
      </c>
      <c r="U1518">
        <v>70</v>
      </c>
      <c r="V1518">
        <v>0.5</v>
      </c>
      <c r="W1518">
        <v>0.5</v>
      </c>
      <c r="X1518">
        <v>1</v>
      </c>
      <c r="Y1518">
        <v>56.8</v>
      </c>
    </row>
    <row r="1519" spans="1:25" x14ac:dyDescent="0.25">
      <c r="A1519" t="s">
        <v>5816</v>
      </c>
      <c r="B1519" t="s">
        <v>5817</v>
      </c>
      <c r="C1519" s="1" t="str">
        <f t="shared" si="246"/>
        <v>21:0398</v>
      </c>
      <c r="D1519" s="1" t="str">
        <f t="shared" si="247"/>
        <v>21:0133</v>
      </c>
      <c r="E1519" t="s">
        <v>5818</v>
      </c>
      <c r="F1519" t="s">
        <v>5819</v>
      </c>
      <c r="H1519">
        <v>48.365789800000002</v>
      </c>
      <c r="I1519">
        <v>-85.740500499999996</v>
      </c>
      <c r="J1519" s="1" t="str">
        <f t="shared" si="248"/>
        <v>NGR lake sediment grab sample</v>
      </c>
      <c r="K1519" s="1" t="str">
        <f t="shared" si="249"/>
        <v>&lt;177 micron (NGR)</v>
      </c>
      <c r="L1519">
        <v>36</v>
      </c>
      <c r="M1519" t="s">
        <v>39</v>
      </c>
      <c r="N1519">
        <v>707</v>
      </c>
      <c r="O1519">
        <v>110</v>
      </c>
      <c r="P1519">
        <v>16</v>
      </c>
      <c r="Q1519">
        <v>8</v>
      </c>
      <c r="R1519">
        <v>13</v>
      </c>
      <c r="S1519">
        <v>8</v>
      </c>
      <c r="T1519">
        <v>0.1</v>
      </c>
      <c r="U1519">
        <v>80</v>
      </c>
      <c r="V1519">
        <v>0.5</v>
      </c>
      <c r="W1519">
        <v>0.5</v>
      </c>
      <c r="X1519">
        <v>1</v>
      </c>
      <c r="Y1519">
        <v>58.4</v>
      </c>
    </row>
    <row r="1520" spans="1:25" x14ac:dyDescent="0.25">
      <c r="A1520" t="s">
        <v>5820</v>
      </c>
      <c r="B1520" t="s">
        <v>5821</v>
      </c>
      <c r="C1520" s="1" t="str">
        <f t="shared" si="246"/>
        <v>21:0398</v>
      </c>
      <c r="D1520" s="1" t="str">
        <f t="shared" si="247"/>
        <v>21:0133</v>
      </c>
      <c r="E1520" t="s">
        <v>5822</v>
      </c>
      <c r="F1520" t="s">
        <v>5823</v>
      </c>
      <c r="H1520">
        <v>48.3184422</v>
      </c>
      <c r="I1520">
        <v>-85.7432582</v>
      </c>
      <c r="J1520" s="1" t="str">
        <f t="shared" si="248"/>
        <v>NGR lake sediment grab sample</v>
      </c>
      <c r="K1520" s="1" t="str">
        <f t="shared" si="249"/>
        <v>&lt;177 micron (NGR)</v>
      </c>
      <c r="L1520">
        <v>36</v>
      </c>
      <c r="M1520" t="s">
        <v>44</v>
      </c>
      <c r="N1520">
        <v>708</v>
      </c>
      <c r="O1520">
        <v>84</v>
      </c>
      <c r="P1520">
        <v>10</v>
      </c>
      <c r="Q1520">
        <v>6</v>
      </c>
      <c r="R1520">
        <v>12</v>
      </c>
      <c r="S1520">
        <v>5</v>
      </c>
      <c r="T1520">
        <v>0.1</v>
      </c>
      <c r="U1520">
        <v>30</v>
      </c>
      <c r="V1520">
        <v>0.3</v>
      </c>
      <c r="W1520">
        <v>0.5</v>
      </c>
      <c r="X1520">
        <v>1</v>
      </c>
      <c r="Y1520">
        <v>50.8</v>
      </c>
    </row>
    <row r="1521" spans="1:25" x14ac:dyDescent="0.25">
      <c r="A1521" t="s">
        <v>5824</v>
      </c>
      <c r="B1521" t="s">
        <v>5825</v>
      </c>
      <c r="C1521" s="1" t="str">
        <f t="shared" si="246"/>
        <v>21:0398</v>
      </c>
      <c r="D1521" s="1" t="str">
        <f t="shared" si="247"/>
        <v>21:0133</v>
      </c>
      <c r="E1521" t="s">
        <v>5826</v>
      </c>
      <c r="F1521" t="s">
        <v>5827</v>
      </c>
      <c r="H1521">
        <v>48.289049400000003</v>
      </c>
      <c r="I1521">
        <v>-85.722868300000002</v>
      </c>
      <c r="J1521" s="1" t="str">
        <f t="shared" si="248"/>
        <v>NGR lake sediment grab sample</v>
      </c>
      <c r="K1521" s="1" t="str">
        <f t="shared" si="249"/>
        <v>&lt;177 micron (NGR)</v>
      </c>
      <c r="L1521">
        <v>36</v>
      </c>
      <c r="M1521" t="s">
        <v>62</v>
      </c>
      <c r="N1521">
        <v>709</v>
      </c>
      <c r="O1521">
        <v>78</v>
      </c>
      <c r="P1521">
        <v>12</v>
      </c>
      <c r="Q1521">
        <v>6</v>
      </c>
      <c r="R1521">
        <v>8</v>
      </c>
      <c r="S1521">
        <v>3</v>
      </c>
      <c r="T1521">
        <v>0.1</v>
      </c>
      <c r="U1521">
        <v>65</v>
      </c>
      <c r="V1521">
        <v>0.7</v>
      </c>
      <c r="W1521">
        <v>0.5</v>
      </c>
      <c r="X1521">
        <v>1</v>
      </c>
      <c r="Y1521">
        <v>40.200000000000003</v>
      </c>
    </row>
    <row r="1522" spans="1:25" x14ac:dyDescent="0.25">
      <c r="A1522" t="s">
        <v>5828</v>
      </c>
      <c r="B1522" t="s">
        <v>5829</v>
      </c>
      <c r="C1522" s="1" t="str">
        <f t="shared" si="246"/>
        <v>21:0398</v>
      </c>
      <c r="D1522" s="1" t="str">
        <f t="shared" si="247"/>
        <v>21:0133</v>
      </c>
      <c r="E1522" t="s">
        <v>5830</v>
      </c>
      <c r="F1522" t="s">
        <v>5831</v>
      </c>
      <c r="H1522">
        <v>48.268805200000003</v>
      </c>
      <c r="I1522">
        <v>-85.711500700000002</v>
      </c>
      <c r="J1522" s="1" t="str">
        <f t="shared" si="248"/>
        <v>NGR lake sediment grab sample</v>
      </c>
      <c r="K1522" s="1" t="str">
        <f t="shared" si="249"/>
        <v>&lt;177 micron (NGR)</v>
      </c>
      <c r="L1522">
        <v>36</v>
      </c>
      <c r="M1522" t="s">
        <v>67</v>
      </c>
      <c r="N1522">
        <v>710</v>
      </c>
      <c r="O1522">
        <v>94</v>
      </c>
      <c r="P1522">
        <v>18</v>
      </c>
      <c r="Q1522">
        <v>7</v>
      </c>
      <c r="R1522">
        <v>11</v>
      </c>
      <c r="S1522">
        <v>4</v>
      </c>
      <c r="T1522">
        <v>0.1</v>
      </c>
      <c r="U1522">
        <v>75</v>
      </c>
      <c r="V1522">
        <v>0.65</v>
      </c>
      <c r="W1522">
        <v>0.5</v>
      </c>
      <c r="X1522">
        <v>1</v>
      </c>
      <c r="Y1522">
        <v>49.6</v>
      </c>
    </row>
    <row r="1523" spans="1:25" x14ac:dyDescent="0.25">
      <c r="A1523" t="s">
        <v>5832</v>
      </c>
      <c r="B1523" t="s">
        <v>5833</v>
      </c>
      <c r="C1523" s="1" t="str">
        <f t="shared" si="246"/>
        <v>21:0398</v>
      </c>
      <c r="D1523" s="1" t="str">
        <f t="shared" si="247"/>
        <v>21:0133</v>
      </c>
      <c r="E1523" t="s">
        <v>5834</v>
      </c>
      <c r="F1523" t="s">
        <v>5835</v>
      </c>
      <c r="H1523">
        <v>48.281570600000002</v>
      </c>
      <c r="I1523">
        <v>-85.683574500000006</v>
      </c>
      <c r="J1523" s="1" t="str">
        <f t="shared" si="248"/>
        <v>NGR lake sediment grab sample</v>
      </c>
      <c r="K1523" s="1" t="str">
        <f t="shared" si="249"/>
        <v>&lt;177 micron (NGR)</v>
      </c>
      <c r="L1523">
        <v>36</v>
      </c>
      <c r="M1523" t="s">
        <v>72</v>
      </c>
      <c r="N1523">
        <v>711</v>
      </c>
      <c r="O1523">
        <v>94</v>
      </c>
      <c r="P1523">
        <v>16</v>
      </c>
      <c r="Q1523">
        <v>7</v>
      </c>
      <c r="R1523">
        <v>10</v>
      </c>
      <c r="S1523">
        <v>6</v>
      </c>
      <c r="T1523">
        <v>0.1</v>
      </c>
      <c r="U1523">
        <v>80</v>
      </c>
      <c r="V1523">
        <v>0.75</v>
      </c>
      <c r="W1523">
        <v>0.5</v>
      </c>
      <c r="X1523">
        <v>1</v>
      </c>
      <c r="Y1523">
        <v>54</v>
      </c>
    </row>
    <row r="1524" spans="1:25" x14ac:dyDescent="0.25">
      <c r="A1524" t="s">
        <v>5836</v>
      </c>
      <c r="B1524" t="s">
        <v>5837</v>
      </c>
      <c r="C1524" s="1" t="str">
        <f t="shared" si="246"/>
        <v>21:0398</v>
      </c>
      <c r="D1524" s="1" t="str">
        <f t="shared" si="247"/>
        <v>21:0133</v>
      </c>
      <c r="E1524" t="s">
        <v>5838</v>
      </c>
      <c r="F1524" t="s">
        <v>5839</v>
      </c>
      <c r="H1524">
        <v>48.273529600000003</v>
      </c>
      <c r="I1524">
        <v>-85.6681612</v>
      </c>
      <c r="J1524" s="1" t="str">
        <f t="shared" si="248"/>
        <v>NGR lake sediment grab sample</v>
      </c>
      <c r="K1524" s="1" t="str">
        <f t="shared" si="249"/>
        <v>&lt;177 micron (NGR)</v>
      </c>
      <c r="L1524">
        <v>36</v>
      </c>
      <c r="M1524" t="s">
        <v>77</v>
      </c>
      <c r="N1524">
        <v>712</v>
      </c>
      <c r="O1524">
        <v>90</v>
      </c>
      <c r="P1524">
        <v>12</v>
      </c>
      <c r="Q1524">
        <v>6</v>
      </c>
      <c r="R1524">
        <v>9</v>
      </c>
      <c r="S1524">
        <v>5</v>
      </c>
      <c r="T1524">
        <v>0.1</v>
      </c>
      <c r="U1524">
        <v>80</v>
      </c>
      <c r="V1524">
        <v>0.75</v>
      </c>
      <c r="W1524">
        <v>0.5</v>
      </c>
      <c r="X1524">
        <v>2</v>
      </c>
      <c r="Y1524">
        <v>45.4</v>
      </c>
    </row>
    <row r="1525" spans="1:25" x14ac:dyDescent="0.25">
      <c r="A1525" t="s">
        <v>5840</v>
      </c>
      <c r="B1525" t="s">
        <v>5841</v>
      </c>
      <c r="C1525" s="1" t="str">
        <f t="shared" si="246"/>
        <v>21:0398</v>
      </c>
      <c r="D1525" s="1" t="str">
        <f t="shared" si="247"/>
        <v>21:0133</v>
      </c>
      <c r="E1525" t="s">
        <v>5842</v>
      </c>
      <c r="F1525" t="s">
        <v>5843</v>
      </c>
      <c r="H1525">
        <v>48.216422100000003</v>
      </c>
      <c r="I1525">
        <v>-85.666345000000007</v>
      </c>
      <c r="J1525" s="1" t="str">
        <f t="shared" si="248"/>
        <v>NGR lake sediment grab sample</v>
      </c>
      <c r="K1525" s="1" t="str">
        <f t="shared" si="249"/>
        <v>&lt;177 micron (NGR)</v>
      </c>
      <c r="L1525">
        <v>36</v>
      </c>
      <c r="M1525" t="s">
        <v>82</v>
      </c>
      <c r="N1525">
        <v>713</v>
      </c>
      <c r="O1525">
        <v>114</v>
      </c>
      <c r="P1525">
        <v>30</v>
      </c>
      <c r="Q1525">
        <v>3</v>
      </c>
      <c r="R1525">
        <v>13</v>
      </c>
      <c r="S1525">
        <v>7</v>
      </c>
      <c r="T1525">
        <v>0.1</v>
      </c>
      <c r="U1525">
        <v>60</v>
      </c>
      <c r="V1525">
        <v>0.45</v>
      </c>
      <c r="W1525">
        <v>0.5</v>
      </c>
      <c r="X1525">
        <v>1</v>
      </c>
      <c r="Y1525">
        <v>45.8</v>
      </c>
    </row>
    <row r="1526" spans="1:25" x14ac:dyDescent="0.25">
      <c r="A1526" t="s">
        <v>5844</v>
      </c>
      <c r="B1526" t="s">
        <v>5845</v>
      </c>
      <c r="C1526" s="1" t="str">
        <f t="shared" si="246"/>
        <v>21:0398</v>
      </c>
      <c r="D1526" s="1" t="str">
        <f t="shared" si="247"/>
        <v>21:0133</v>
      </c>
      <c r="E1526" t="s">
        <v>5846</v>
      </c>
      <c r="F1526" t="s">
        <v>5847</v>
      </c>
      <c r="H1526">
        <v>48.213243300000002</v>
      </c>
      <c r="I1526">
        <v>-85.634686099999996</v>
      </c>
      <c r="J1526" s="1" t="str">
        <f t="shared" si="248"/>
        <v>NGR lake sediment grab sample</v>
      </c>
      <c r="K1526" s="1" t="str">
        <f t="shared" si="249"/>
        <v>&lt;177 micron (NGR)</v>
      </c>
      <c r="L1526">
        <v>36</v>
      </c>
      <c r="M1526" t="s">
        <v>87</v>
      </c>
      <c r="N1526">
        <v>714</v>
      </c>
      <c r="O1526">
        <v>74</v>
      </c>
      <c r="P1526">
        <v>16</v>
      </c>
      <c r="Q1526">
        <v>2</v>
      </c>
      <c r="R1526">
        <v>9</v>
      </c>
      <c r="S1526">
        <v>2</v>
      </c>
      <c r="T1526">
        <v>0.1</v>
      </c>
      <c r="U1526">
        <v>60</v>
      </c>
      <c r="V1526">
        <v>0.4</v>
      </c>
      <c r="W1526">
        <v>0.5</v>
      </c>
      <c r="X1526">
        <v>1</v>
      </c>
      <c r="Y1526">
        <v>48</v>
      </c>
    </row>
    <row r="1527" spans="1:25" x14ac:dyDescent="0.25">
      <c r="A1527" t="s">
        <v>5848</v>
      </c>
      <c r="B1527" t="s">
        <v>5849</v>
      </c>
      <c r="C1527" s="1" t="str">
        <f t="shared" si="246"/>
        <v>21:0398</v>
      </c>
      <c r="D1527" s="1" t="str">
        <f t="shared" si="247"/>
        <v>21:0133</v>
      </c>
      <c r="E1527" t="s">
        <v>5850</v>
      </c>
      <c r="F1527" t="s">
        <v>5851</v>
      </c>
      <c r="H1527">
        <v>48.192765000000001</v>
      </c>
      <c r="I1527">
        <v>-85.651390699999993</v>
      </c>
      <c r="J1527" s="1" t="str">
        <f t="shared" si="248"/>
        <v>NGR lake sediment grab sample</v>
      </c>
      <c r="K1527" s="1" t="str">
        <f t="shared" si="249"/>
        <v>&lt;177 micron (NGR)</v>
      </c>
      <c r="L1527">
        <v>36</v>
      </c>
      <c r="M1527" t="s">
        <v>92</v>
      </c>
      <c r="N1527">
        <v>715</v>
      </c>
      <c r="O1527">
        <v>78</v>
      </c>
      <c r="P1527">
        <v>30</v>
      </c>
      <c r="Q1527">
        <v>4</v>
      </c>
      <c r="R1527">
        <v>12</v>
      </c>
      <c r="S1527">
        <v>7</v>
      </c>
      <c r="T1527">
        <v>0.1</v>
      </c>
      <c r="U1527">
        <v>60</v>
      </c>
      <c r="V1527">
        <v>0.75</v>
      </c>
      <c r="W1527">
        <v>0.5</v>
      </c>
      <c r="X1527">
        <v>2</v>
      </c>
      <c r="Y1527">
        <v>46.2</v>
      </c>
    </row>
    <row r="1528" spans="1:25" x14ac:dyDescent="0.25">
      <c r="A1528" t="s">
        <v>5852</v>
      </c>
      <c r="B1528" t="s">
        <v>5853</v>
      </c>
      <c r="C1528" s="1" t="str">
        <f t="shared" si="246"/>
        <v>21:0398</v>
      </c>
      <c r="D1528" s="1" t="str">
        <f t="shared" si="247"/>
        <v>21:0133</v>
      </c>
      <c r="E1528" t="s">
        <v>5854</v>
      </c>
      <c r="F1528" t="s">
        <v>5855</v>
      </c>
      <c r="H1528">
        <v>48.164067299999999</v>
      </c>
      <c r="I1528">
        <v>-85.6772244</v>
      </c>
      <c r="J1528" s="1" t="str">
        <f t="shared" si="248"/>
        <v>NGR lake sediment grab sample</v>
      </c>
      <c r="K1528" s="1" t="str">
        <f t="shared" si="249"/>
        <v>&lt;177 micron (NGR)</v>
      </c>
      <c r="L1528">
        <v>36</v>
      </c>
      <c r="M1528" t="s">
        <v>97</v>
      </c>
      <c r="N1528">
        <v>716</v>
      </c>
      <c r="O1528">
        <v>90</v>
      </c>
      <c r="P1528">
        <v>28</v>
      </c>
      <c r="Q1528">
        <v>5</v>
      </c>
      <c r="R1528">
        <v>9</v>
      </c>
      <c r="S1528">
        <v>6</v>
      </c>
      <c r="T1528">
        <v>0.2</v>
      </c>
      <c r="U1528">
        <v>145</v>
      </c>
      <c r="V1528">
        <v>1.1000000000000001</v>
      </c>
      <c r="W1528">
        <v>0.5</v>
      </c>
      <c r="X1528">
        <v>1</v>
      </c>
      <c r="Y1528">
        <v>52.8</v>
      </c>
    </row>
    <row r="1529" spans="1:25" x14ac:dyDescent="0.25">
      <c r="A1529" t="s">
        <v>5856</v>
      </c>
      <c r="B1529" t="s">
        <v>5857</v>
      </c>
      <c r="C1529" s="1" t="str">
        <f t="shared" si="246"/>
        <v>21:0398</v>
      </c>
      <c r="D1529" s="1" t="str">
        <f t="shared" si="247"/>
        <v>21:0133</v>
      </c>
      <c r="E1529" t="s">
        <v>5858</v>
      </c>
      <c r="F1529" t="s">
        <v>5859</v>
      </c>
      <c r="H1529">
        <v>48.1519987</v>
      </c>
      <c r="I1529">
        <v>-85.714992699999996</v>
      </c>
      <c r="J1529" s="1" t="str">
        <f t="shared" si="248"/>
        <v>NGR lake sediment grab sample</v>
      </c>
      <c r="K1529" s="1" t="str">
        <f t="shared" si="249"/>
        <v>&lt;177 micron (NGR)</v>
      </c>
      <c r="L1529">
        <v>36</v>
      </c>
      <c r="M1529" t="s">
        <v>107</v>
      </c>
      <c r="N1529">
        <v>717</v>
      </c>
      <c r="O1529">
        <v>138</v>
      </c>
      <c r="P1529">
        <v>24</v>
      </c>
      <c r="Q1529">
        <v>5</v>
      </c>
      <c r="R1529">
        <v>10</v>
      </c>
      <c r="S1529">
        <v>5</v>
      </c>
      <c r="T1529">
        <v>0.1</v>
      </c>
      <c r="U1529">
        <v>55</v>
      </c>
      <c r="V1529">
        <v>0.4</v>
      </c>
      <c r="W1529">
        <v>0.5</v>
      </c>
      <c r="X1529">
        <v>1</v>
      </c>
      <c r="Y1529">
        <v>53.4</v>
      </c>
    </row>
    <row r="1530" spans="1:25" x14ac:dyDescent="0.25">
      <c r="A1530" t="s">
        <v>5860</v>
      </c>
      <c r="B1530" t="s">
        <v>5861</v>
      </c>
      <c r="C1530" s="1" t="str">
        <f t="shared" si="246"/>
        <v>21:0398</v>
      </c>
      <c r="D1530" s="1" t="str">
        <f t="shared" si="247"/>
        <v>21:0133</v>
      </c>
      <c r="E1530" t="s">
        <v>5862</v>
      </c>
      <c r="F1530" t="s">
        <v>5863</v>
      </c>
      <c r="H1530">
        <v>48.126020500000003</v>
      </c>
      <c r="I1530">
        <v>-85.708290199999993</v>
      </c>
      <c r="J1530" s="1" t="str">
        <f t="shared" si="248"/>
        <v>NGR lake sediment grab sample</v>
      </c>
      <c r="K1530" s="1" t="str">
        <f t="shared" si="249"/>
        <v>&lt;177 micron (NGR)</v>
      </c>
      <c r="L1530">
        <v>36</v>
      </c>
      <c r="M1530" t="s">
        <v>112</v>
      </c>
      <c r="N1530">
        <v>718</v>
      </c>
      <c r="O1530">
        <v>134</v>
      </c>
      <c r="P1530">
        <v>18</v>
      </c>
      <c r="Q1530">
        <v>4</v>
      </c>
      <c r="R1530">
        <v>15</v>
      </c>
      <c r="S1530">
        <v>10</v>
      </c>
      <c r="T1530">
        <v>0.1</v>
      </c>
      <c r="U1530">
        <v>80</v>
      </c>
      <c r="V1530">
        <v>0.7</v>
      </c>
      <c r="W1530">
        <v>0.5</v>
      </c>
      <c r="X1530">
        <v>1</v>
      </c>
      <c r="Y1530">
        <v>39.799999999999997</v>
      </c>
    </row>
    <row r="1531" spans="1:25" x14ac:dyDescent="0.25">
      <c r="A1531" t="s">
        <v>5864</v>
      </c>
      <c r="B1531" t="s">
        <v>5865</v>
      </c>
      <c r="C1531" s="1" t="str">
        <f t="shared" si="246"/>
        <v>21:0398</v>
      </c>
      <c r="D1531" s="1" t="str">
        <f t="shared" si="247"/>
        <v>21:0133</v>
      </c>
      <c r="E1531" t="s">
        <v>5866</v>
      </c>
      <c r="F1531" t="s">
        <v>5867</v>
      </c>
      <c r="H1531">
        <v>48.098934300000003</v>
      </c>
      <c r="I1531">
        <v>-85.705503699999994</v>
      </c>
      <c r="J1531" s="1" t="str">
        <f t="shared" si="248"/>
        <v>NGR lake sediment grab sample</v>
      </c>
      <c r="K1531" s="1" t="str">
        <f t="shared" si="249"/>
        <v>&lt;177 micron (NGR)</v>
      </c>
      <c r="L1531">
        <v>36</v>
      </c>
      <c r="M1531" t="s">
        <v>117</v>
      </c>
      <c r="N1531">
        <v>719</v>
      </c>
      <c r="O1531">
        <v>136</v>
      </c>
      <c r="P1531">
        <v>16</v>
      </c>
      <c r="Q1531">
        <v>19</v>
      </c>
      <c r="R1531">
        <v>13</v>
      </c>
      <c r="S1531">
        <v>7</v>
      </c>
      <c r="T1531">
        <v>0.1</v>
      </c>
      <c r="U1531">
        <v>60</v>
      </c>
      <c r="V1531">
        <v>0.35</v>
      </c>
      <c r="W1531">
        <v>0.5</v>
      </c>
      <c r="X1531">
        <v>1</v>
      </c>
      <c r="Y1531">
        <v>59.6</v>
      </c>
    </row>
    <row r="1532" spans="1:25" x14ac:dyDescent="0.25">
      <c r="A1532" t="s">
        <v>5868</v>
      </c>
      <c r="B1532" t="s">
        <v>5869</v>
      </c>
      <c r="C1532" s="1" t="str">
        <f t="shared" si="246"/>
        <v>21:0398</v>
      </c>
      <c r="D1532" s="1" t="str">
        <f t="shared" si="247"/>
        <v>21:0133</v>
      </c>
      <c r="E1532" t="s">
        <v>5870</v>
      </c>
      <c r="F1532" t="s">
        <v>5871</v>
      </c>
      <c r="H1532">
        <v>48.118037700000002</v>
      </c>
      <c r="I1532">
        <v>-85.680381699999998</v>
      </c>
      <c r="J1532" s="1" t="str">
        <f t="shared" si="248"/>
        <v>NGR lake sediment grab sample</v>
      </c>
      <c r="K1532" s="1" t="str">
        <f t="shared" si="249"/>
        <v>&lt;177 micron (NGR)</v>
      </c>
      <c r="L1532">
        <v>36</v>
      </c>
      <c r="M1532" t="s">
        <v>122</v>
      </c>
      <c r="N1532">
        <v>720</v>
      </c>
      <c r="O1532">
        <v>144</v>
      </c>
      <c r="P1532">
        <v>22</v>
      </c>
      <c r="Q1532">
        <v>6</v>
      </c>
      <c r="R1532">
        <v>11</v>
      </c>
      <c r="S1532">
        <v>4</v>
      </c>
      <c r="T1532">
        <v>0.1</v>
      </c>
      <c r="U1532">
        <v>40</v>
      </c>
      <c r="V1532">
        <v>0.35</v>
      </c>
      <c r="W1532">
        <v>0.5</v>
      </c>
      <c r="X1532">
        <v>1</v>
      </c>
      <c r="Y1532">
        <v>59.6</v>
      </c>
    </row>
    <row r="1533" spans="1:25" x14ac:dyDescent="0.25">
      <c r="A1533" t="s">
        <v>5872</v>
      </c>
      <c r="B1533" t="s">
        <v>5873</v>
      </c>
      <c r="C1533" s="1" t="str">
        <f t="shared" si="246"/>
        <v>21:0398</v>
      </c>
      <c r="D1533" s="1" t="str">
        <f t="shared" si="247"/>
        <v>21:0133</v>
      </c>
      <c r="E1533" t="s">
        <v>5874</v>
      </c>
      <c r="F1533" t="s">
        <v>5875</v>
      </c>
      <c r="H1533">
        <v>48.127180600000003</v>
      </c>
      <c r="I1533">
        <v>-85.641914400000005</v>
      </c>
      <c r="J1533" s="1" t="str">
        <f t="shared" si="248"/>
        <v>NGR lake sediment grab sample</v>
      </c>
      <c r="K1533" s="1" t="str">
        <f t="shared" si="249"/>
        <v>&lt;177 micron (NGR)</v>
      </c>
      <c r="L1533">
        <v>37</v>
      </c>
      <c r="M1533" t="s">
        <v>29</v>
      </c>
      <c r="N1533">
        <v>721</v>
      </c>
      <c r="O1533">
        <v>106</v>
      </c>
      <c r="P1533">
        <v>16</v>
      </c>
      <c r="Q1533">
        <v>6</v>
      </c>
      <c r="R1533">
        <v>9</v>
      </c>
      <c r="S1533">
        <v>4</v>
      </c>
      <c r="T1533">
        <v>0.1</v>
      </c>
      <c r="U1533">
        <v>55</v>
      </c>
      <c r="V1533">
        <v>0.25</v>
      </c>
      <c r="W1533">
        <v>0.5</v>
      </c>
      <c r="X1533">
        <v>1</v>
      </c>
      <c r="Y1533">
        <v>51.6</v>
      </c>
    </row>
    <row r="1534" spans="1:25" x14ac:dyDescent="0.25">
      <c r="A1534" t="s">
        <v>5876</v>
      </c>
      <c r="B1534" t="s">
        <v>5877</v>
      </c>
      <c r="C1534" s="1" t="str">
        <f t="shared" si="246"/>
        <v>21:0398</v>
      </c>
      <c r="D1534" s="1" t="str">
        <f t="shared" si="247"/>
        <v>21:0133</v>
      </c>
      <c r="E1534" t="s">
        <v>5878</v>
      </c>
      <c r="F1534" t="s">
        <v>5879</v>
      </c>
      <c r="H1534">
        <v>48.144962</v>
      </c>
      <c r="I1534">
        <v>-85.639872499999996</v>
      </c>
      <c r="J1534" s="1" t="str">
        <f t="shared" si="248"/>
        <v>NGR lake sediment grab sample</v>
      </c>
      <c r="K1534" s="1" t="str">
        <f t="shared" si="249"/>
        <v>&lt;177 micron (NGR)</v>
      </c>
      <c r="L1534">
        <v>37</v>
      </c>
      <c r="M1534" t="s">
        <v>34</v>
      </c>
      <c r="N1534">
        <v>722</v>
      </c>
      <c r="O1534">
        <v>120</v>
      </c>
      <c r="P1534">
        <v>26</v>
      </c>
      <c r="Q1534">
        <v>10</v>
      </c>
      <c r="R1534">
        <v>13</v>
      </c>
      <c r="S1534">
        <v>7</v>
      </c>
      <c r="T1534">
        <v>0.1</v>
      </c>
      <c r="U1534">
        <v>55</v>
      </c>
      <c r="V1534">
        <v>0.6</v>
      </c>
      <c r="W1534">
        <v>0.5</v>
      </c>
      <c r="X1534">
        <v>1</v>
      </c>
      <c r="Y1534">
        <v>40.6</v>
      </c>
    </row>
    <row r="1535" spans="1:25" x14ac:dyDescent="0.25">
      <c r="A1535" t="s">
        <v>5880</v>
      </c>
      <c r="B1535" t="s">
        <v>5881</v>
      </c>
      <c r="C1535" s="1" t="str">
        <f t="shared" si="246"/>
        <v>21:0398</v>
      </c>
      <c r="D1535" s="1" t="str">
        <f t="shared" si="247"/>
        <v>21:0133</v>
      </c>
      <c r="E1535" t="s">
        <v>5882</v>
      </c>
      <c r="F1535" t="s">
        <v>5883</v>
      </c>
      <c r="H1535">
        <v>48.134361599999998</v>
      </c>
      <c r="I1535">
        <v>-85.645824399999995</v>
      </c>
      <c r="J1535" s="1" t="str">
        <f t="shared" si="248"/>
        <v>NGR lake sediment grab sample</v>
      </c>
      <c r="K1535" s="1" t="str">
        <f t="shared" si="249"/>
        <v>&lt;177 micron (NGR)</v>
      </c>
      <c r="L1535">
        <v>37</v>
      </c>
      <c r="M1535" t="s">
        <v>49</v>
      </c>
      <c r="N1535">
        <v>723</v>
      </c>
      <c r="O1535">
        <v>166</v>
      </c>
      <c r="P1535">
        <v>34</v>
      </c>
      <c r="Q1535">
        <v>7</v>
      </c>
      <c r="R1535">
        <v>18</v>
      </c>
      <c r="S1535">
        <v>8</v>
      </c>
      <c r="T1535">
        <v>0.1</v>
      </c>
      <c r="U1535">
        <v>40</v>
      </c>
      <c r="V1535">
        <v>0.4</v>
      </c>
      <c r="W1535">
        <v>0.5</v>
      </c>
      <c r="X1535">
        <v>2</v>
      </c>
      <c r="Y1535">
        <v>53.6</v>
      </c>
    </row>
    <row r="1536" spans="1:25" x14ac:dyDescent="0.25">
      <c r="A1536" t="s">
        <v>5884</v>
      </c>
      <c r="B1536" t="s">
        <v>5885</v>
      </c>
      <c r="C1536" s="1" t="str">
        <f t="shared" si="246"/>
        <v>21:0398</v>
      </c>
      <c r="D1536" s="1" t="str">
        <f t="shared" si="247"/>
        <v>21:0133</v>
      </c>
      <c r="E1536" t="s">
        <v>5874</v>
      </c>
      <c r="F1536" t="s">
        <v>5886</v>
      </c>
      <c r="H1536">
        <v>48.127180600000003</v>
      </c>
      <c r="I1536">
        <v>-85.641914400000005</v>
      </c>
      <c r="J1536" s="1" t="str">
        <f t="shared" si="248"/>
        <v>NGR lake sediment grab sample</v>
      </c>
      <c r="K1536" s="1" t="str">
        <f t="shared" si="249"/>
        <v>&lt;177 micron (NGR)</v>
      </c>
      <c r="L1536">
        <v>37</v>
      </c>
      <c r="M1536" t="s">
        <v>53</v>
      </c>
      <c r="N1536">
        <v>724</v>
      </c>
      <c r="O1536">
        <v>106</v>
      </c>
      <c r="P1536">
        <v>16</v>
      </c>
      <c r="Q1536">
        <v>9</v>
      </c>
      <c r="R1536">
        <v>10</v>
      </c>
      <c r="S1536">
        <v>4</v>
      </c>
      <c r="T1536">
        <v>0.1</v>
      </c>
      <c r="U1536">
        <v>60</v>
      </c>
      <c r="V1536">
        <v>0.3</v>
      </c>
      <c r="W1536">
        <v>0.5</v>
      </c>
      <c r="X1536">
        <v>2</v>
      </c>
      <c r="Y1536">
        <v>51.4</v>
      </c>
    </row>
    <row r="1537" spans="1:25" x14ac:dyDescent="0.25">
      <c r="A1537" t="s">
        <v>5887</v>
      </c>
      <c r="B1537" t="s">
        <v>5888</v>
      </c>
      <c r="C1537" s="1" t="str">
        <f t="shared" si="246"/>
        <v>21:0398</v>
      </c>
      <c r="D1537" s="1" t="str">
        <f t="shared" si="247"/>
        <v>21:0133</v>
      </c>
      <c r="E1537" t="s">
        <v>5874</v>
      </c>
      <c r="F1537" t="s">
        <v>5889</v>
      </c>
      <c r="H1537">
        <v>48.127180600000003</v>
      </c>
      <c r="I1537">
        <v>-85.641914400000005</v>
      </c>
      <c r="J1537" s="1" t="str">
        <f t="shared" si="248"/>
        <v>NGR lake sediment grab sample</v>
      </c>
      <c r="K1537" s="1" t="str">
        <f t="shared" si="249"/>
        <v>&lt;177 micron (NGR)</v>
      </c>
      <c r="L1537">
        <v>37</v>
      </c>
      <c r="M1537" t="s">
        <v>57</v>
      </c>
      <c r="N1537">
        <v>725</v>
      </c>
      <c r="O1537">
        <v>116</v>
      </c>
      <c r="P1537">
        <v>16</v>
      </c>
      <c r="Q1537">
        <v>7</v>
      </c>
      <c r="R1537">
        <v>9</v>
      </c>
      <c r="S1537">
        <v>5</v>
      </c>
      <c r="T1537">
        <v>0.1</v>
      </c>
      <c r="U1537">
        <v>55</v>
      </c>
      <c r="V1537">
        <v>0.3</v>
      </c>
      <c r="W1537">
        <v>0.5</v>
      </c>
      <c r="X1537">
        <v>2</v>
      </c>
      <c r="Y1537">
        <v>51.8</v>
      </c>
    </row>
    <row r="1538" spans="1:25" x14ac:dyDescent="0.25">
      <c r="A1538" t="s">
        <v>5890</v>
      </c>
      <c r="B1538" t="s">
        <v>5891</v>
      </c>
      <c r="C1538" s="1" t="str">
        <f t="shared" si="246"/>
        <v>21:0398</v>
      </c>
      <c r="D1538" s="1" t="str">
        <f>HYPERLINK("http://geochem.nrcan.gc.ca/cdogs/content/svy/svy_e.htm", "")</f>
        <v/>
      </c>
      <c r="G1538" s="1" t="str">
        <f>HYPERLINK("http://geochem.nrcan.gc.ca/cdogs/content/cr_/cr_00035_e.htm", "35")</f>
        <v>35</v>
      </c>
      <c r="J1538" t="s">
        <v>100</v>
      </c>
      <c r="K1538" t="s">
        <v>101</v>
      </c>
      <c r="L1538">
        <v>37</v>
      </c>
      <c r="M1538" t="s">
        <v>102</v>
      </c>
      <c r="N1538">
        <v>726</v>
      </c>
      <c r="O1538">
        <v>116</v>
      </c>
      <c r="P1538">
        <v>68</v>
      </c>
      <c r="Q1538">
        <v>10</v>
      </c>
      <c r="R1538">
        <v>30</v>
      </c>
      <c r="S1538">
        <v>9</v>
      </c>
      <c r="T1538">
        <v>0.1</v>
      </c>
      <c r="U1538">
        <v>315</v>
      </c>
      <c r="V1538">
        <v>2.65</v>
      </c>
      <c r="W1538">
        <v>13</v>
      </c>
      <c r="X1538">
        <v>2</v>
      </c>
      <c r="Y1538">
        <v>7</v>
      </c>
    </row>
    <row r="1539" spans="1:25" x14ac:dyDescent="0.25">
      <c r="A1539" t="s">
        <v>5892</v>
      </c>
      <c r="B1539" t="s">
        <v>5893</v>
      </c>
      <c r="C1539" s="1" t="str">
        <f t="shared" si="246"/>
        <v>21:0398</v>
      </c>
      <c r="D1539" s="1" t="str">
        <f t="shared" ref="D1539:D1568" si="250">HYPERLINK("http://geochem.nrcan.gc.ca/cdogs/content/svy/svy210133_e.htm", "21:0133")</f>
        <v>21:0133</v>
      </c>
      <c r="E1539" t="s">
        <v>5894</v>
      </c>
      <c r="F1539" t="s">
        <v>5895</v>
      </c>
      <c r="H1539">
        <v>48.101211999999997</v>
      </c>
      <c r="I1539">
        <v>-85.616822799999994</v>
      </c>
      <c r="J1539" s="1" t="str">
        <f t="shared" ref="J1539:J1568" si="251">HYPERLINK("http://geochem.nrcan.gc.ca/cdogs/content/kwd/kwd020027_e.htm", "NGR lake sediment grab sample")</f>
        <v>NGR lake sediment grab sample</v>
      </c>
      <c r="K1539" s="1" t="str">
        <f t="shared" ref="K1539:K1568" si="252">HYPERLINK("http://geochem.nrcan.gc.ca/cdogs/content/kwd/kwd080006_e.htm", "&lt;177 micron (NGR)")</f>
        <v>&lt;177 micron (NGR)</v>
      </c>
      <c r="L1539">
        <v>37</v>
      </c>
      <c r="M1539" t="s">
        <v>39</v>
      </c>
      <c r="N1539">
        <v>727</v>
      </c>
      <c r="O1539">
        <v>120</v>
      </c>
      <c r="P1539">
        <v>26</v>
      </c>
      <c r="Q1539">
        <v>14</v>
      </c>
      <c r="R1539">
        <v>13</v>
      </c>
      <c r="S1539">
        <v>10</v>
      </c>
      <c r="T1539">
        <v>1.2</v>
      </c>
      <c r="U1539">
        <v>195</v>
      </c>
      <c r="V1539">
        <v>0.95</v>
      </c>
      <c r="W1539">
        <v>2</v>
      </c>
      <c r="X1539">
        <v>19</v>
      </c>
      <c r="Y1539">
        <v>38.6</v>
      </c>
    </row>
    <row r="1540" spans="1:25" x14ac:dyDescent="0.25">
      <c r="A1540" t="s">
        <v>5896</v>
      </c>
      <c r="B1540" t="s">
        <v>5897</v>
      </c>
      <c r="C1540" s="1" t="str">
        <f t="shared" si="246"/>
        <v>21:0398</v>
      </c>
      <c r="D1540" s="1" t="str">
        <f t="shared" si="250"/>
        <v>21:0133</v>
      </c>
      <c r="E1540" t="s">
        <v>5898</v>
      </c>
      <c r="F1540" t="s">
        <v>5899</v>
      </c>
      <c r="H1540">
        <v>48.1063604</v>
      </c>
      <c r="I1540">
        <v>-85.586674700000003</v>
      </c>
      <c r="J1540" s="1" t="str">
        <f t="shared" si="251"/>
        <v>NGR lake sediment grab sample</v>
      </c>
      <c r="K1540" s="1" t="str">
        <f t="shared" si="252"/>
        <v>&lt;177 micron (NGR)</v>
      </c>
      <c r="L1540">
        <v>37</v>
      </c>
      <c r="M1540" t="s">
        <v>44</v>
      </c>
      <c r="N1540">
        <v>728</v>
      </c>
      <c r="O1540">
        <v>132</v>
      </c>
      <c r="P1540">
        <v>34</v>
      </c>
      <c r="Q1540">
        <v>3</v>
      </c>
      <c r="R1540">
        <v>12</v>
      </c>
      <c r="S1540">
        <v>5</v>
      </c>
      <c r="T1540">
        <v>0.1</v>
      </c>
      <c r="U1540">
        <v>50</v>
      </c>
      <c r="V1540">
        <v>0.25</v>
      </c>
      <c r="W1540">
        <v>0.5</v>
      </c>
      <c r="X1540">
        <v>6</v>
      </c>
      <c r="Y1540">
        <v>64.8</v>
      </c>
    </row>
    <row r="1541" spans="1:25" x14ac:dyDescent="0.25">
      <c r="A1541" t="s">
        <v>5900</v>
      </c>
      <c r="B1541" t="s">
        <v>5901</v>
      </c>
      <c r="C1541" s="1" t="str">
        <f t="shared" si="246"/>
        <v>21:0398</v>
      </c>
      <c r="D1541" s="1" t="str">
        <f t="shared" si="250"/>
        <v>21:0133</v>
      </c>
      <c r="E1541" t="s">
        <v>5902</v>
      </c>
      <c r="F1541" t="s">
        <v>5903</v>
      </c>
      <c r="H1541">
        <v>48.130169000000002</v>
      </c>
      <c r="I1541">
        <v>-85.580242499999997</v>
      </c>
      <c r="J1541" s="1" t="str">
        <f t="shared" si="251"/>
        <v>NGR lake sediment grab sample</v>
      </c>
      <c r="K1541" s="1" t="str">
        <f t="shared" si="252"/>
        <v>&lt;177 micron (NGR)</v>
      </c>
      <c r="L1541">
        <v>37</v>
      </c>
      <c r="M1541" t="s">
        <v>62</v>
      </c>
      <c r="N1541">
        <v>729</v>
      </c>
      <c r="O1541">
        <v>118</v>
      </c>
      <c r="P1541">
        <v>26</v>
      </c>
      <c r="Q1541">
        <v>5</v>
      </c>
      <c r="R1541">
        <v>17</v>
      </c>
      <c r="S1541">
        <v>7</v>
      </c>
      <c r="T1541">
        <v>0.1</v>
      </c>
      <c r="U1541">
        <v>60</v>
      </c>
      <c r="V1541">
        <v>0.45</v>
      </c>
      <c r="W1541">
        <v>0.5</v>
      </c>
      <c r="X1541">
        <v>2</v>
      </c>
      <c r="Y1541">
        <v>58.2</v>
      </c>
    </row>
    <row r="1542" spans="1:25" x14ac:dyDescent="0.25">
      <c r="A1542" t="s">
        <v>5904</v>
      </c>
      <c r="B1542" t="s">
        <v>5905</v>
      </c>
      <c r="C1542" s="1" t="str">
        <f t="shared" si="246"/>
        <v>21:0398</v>
      </c>
      <c r="D1542" s="1" t="str">
        <f t="shared" si="250"/>
        <v>21:0133</v>
      </c>
      <c r="E1542" t="s">
        <v>5906</v>
      </c>
      <c r="F1542" t="s">
        <v>5907</v>
      </c>
      <c r="H1542">
        <v>48.133168499999996</v>
      </c>
      <c r="I1542">
        <v>-85.538884600000003</v>
      </c>
      <c r="J1542" s="1" t="str">
        <f t="shared" si="251"/>
        <v>NGR lake sediment grab sample</v>
      </c>
      <c r="K1542" s="1" t="str">
        <f t="shared" si="252"/>
        <v>&lt;177 micron (NGR)</v>
      </c>
      <c r="L1542">
        <v>37</v>
      </c>
      <c r="M1542" t="s">
        <v>67</v>
      </c>
      <c r="N1542">
        <v>730</v>
      </c>
      <c r="O1542">
        <v>82</v>
      </c>
      <c r="P1542">
        <v>40</v>
      </c>
      <c r="Q1542">
        <v>9</v>
      </c>
      <c r="R1542">
        <v>12</v>
      </c>
      <c r="S1542">
        <v>7</v>
      </c>
      <c r="T1542">
        <v>0.1</v>
      </c>
      <c r="U1542">
        <v>190</v>
      </c>
      <c r="V1542">
        <v>0.9</v>
      </c>
      <c r="W1542">
        <v>1</v>
      </c>
      <c r="X1542">
        <v>1</v>
      </c>
      <c r="Y1542">
        <v>31.4</v>
      </c>
    </row>
    <row r="1543" spans="1:25" x14ac:dyDescent="0.25">
      <c r="A1543" t="s">
        <v>5908</v>
      </c>
      <c r="B1543" t="s">
        <v>5909</v>
      </c>
      <c r="C1543" s="1" t="str">
        <f t="shared" si="246"/>
        <v>21:0398</v>
      </c>
      <c r="D1543" s="1" t="str">
        <f t="shared" si="250"/>
        <v>21:0133</v>
      </c>
      <c r="E1543" t="s">
        <v>5910</v>
      </c>
      <c r="F1543" t="s">
        <v>5911</v>
      </c>
      <c r="H1543">
        <v>48.186353099999998</v>
      </c>
      <c r="I1543">
        <v>-85.582121999999998</v>
      </c>
      <c r="J1543" s="1" t="str">
        <f t="shared" si="251"/>
        <v>NGR lake sediment grab sample</v>
      </c>
      <c r="K1543" s="1" t="str">
        <f t="shared" si="252"/>
        <v>&lt;177 micron (NGR)</v>
      </c>
      <c r="L1543">
        <v>37</v>
      </c>
      <c r="M1543" t="s">
        <v>72</v>
      </c>
      <c r="N1543">
        <v>731</v>
      </c>
      <c r="O1543">
        <v>96</v>
      </c>
      <c r="P1543">
        <v>24</v>
      </c>
      <c r="Q1543">
        <v>4</v>
      </c>
      <c r="R1543">
        <v>13</v>
      </c>
      <c r="S1543">
        <v>4</v>
      </c>
      <c r="T1543">
        <v>0.1</v>
      </c>
      <c r="U1543">
        <v>60</v>
      </c>
      <c r="V1543">
        <v>0.4</v>
      </c>
      <c r="W1543">
        <v>0.5</v>
      </c>
      <c r="X1543">
        <v>1</v>
      </c>
      <c r="Y1543">
        <v>41.4</v>
      </c>
    </row>
    <row r="1544" spans="1:25" x14ac:dyDescent="0.25">
      <c r="A1544" t="s">
        <v>5912</v>
      </c>
      <c r="B1544" t="s">
        <v>5913</v>
      </c>
      <c r="C1544" s="1" t="str">
        <f t="shared" si="246"/>
        <v>21:0398</v>
      </c>
      <c r="D1544" s="1" t="str">
        <f t="shared" si="250"/>
        <v>21:0133</v>
      </c>
      <c r="E1544" t="s">
        <v>5914</v>
      </c>
      <c r="F1544" t="s">
        <v>5915</v>
      </c>
      <c r="H1544">
        <v>48.246726899999999</v>
      </c>
      <c r="I1544">
        <v>-85.596281000000005</v>
      </c>
      <c r="J1544" s="1" t="str">
        <f t="shared" si="251"/>
        <v>NGR lake sediment grab sample</v>
      </c>
      <c r="K1544" s="1" t="str">
        <f t="shared" si="252"/>
        <v>&lt;177 micron (NGR)</v>
      </c>
      <c r="L1544">
        <v>37</v>
      </c>
      <c r="M1544" t="s">
        <v>77</v>
      </c>
      <c r="N1544">
        <v>732</v>
      </c>
      <c r="O1544">
        <v>98</v>
      </c>
      <c r="P1544">
        <v>18</v>
      </c>
      <c r="Q1544">
        <v>6</v>
      </c>
      <c r="R1544">
        <v>13</v>
      </c>
      <c r="S1544">
        <v>5</v>
      </c>
      <c r="T1544">
        <v>0.1</v>
      </c>
      <c r="U1544">
        <v>50</v>
      </c>
      <c r="V1544">
        <v>0.4</v>
      </c>
      <c r="W1544">
        <v>0.5</v>
      </c>
      <c r="X1544">
        <v>1</v>
      </c>
      <c r="Y1544">
        <v>37.799999999999997</v>
      </c>
    </row>
    <row r="1545" spans="1:25" x14ac:dyDescent="0.25">
      <c r="A1545" t="s">
        <v>5916</v>
      </c>
      <c r="B1545" t="s">
        <v>5917</v>
      </c>
      <c r="C1545" s="1" t="str">
        <f t="shared" si="246"/>
        <v>21:0398</v>
      </c>
      <c r="D1545" s="1" t="str">
        <f t="shared" si="250"/>
        <v>21:0133</v>
      </c>
      <c r="E1545" t="s">
        <v>5918</v>
      </c>
      <c r="F1545" t="s">
        <v>5919</v>
      </c>
      <c r="H1545">
        <v>48.2785248</v>
      </c>
      <c r="I1545">
        <v>-85.621746700000003</v>
      </c>
      <c r="J1545" s="1" t="str">
        <f t="shared" si="251"/>
        <v>NGR lake sediment grab sample</v>
      </c>
      <c r="K1545" s="1" t="str">
        <f t="shared" si="252"/>
        <v>&lt;177 micron (NGR)</v>
      </c>
      <c r="L1545">
        <v>37</v>
      </c>
      <c r="M1545" t="s">
        <v>82</v>
      </c>
      <c r="N1545">
        <v>733</v>
      </c>
      <c r="O1545">
        <v>112</v>
      </c>
      <c r="P1545">
        <v>24</v>
      </c>
      <c r="Q1545">
        <v>13</v>
      </c>
      <c r="R1545">
        <v>13</v>
      </c>
      <c r="S1545">
        <v>5</v>
      </c>
      <c r="T1545">
        <v>0.1</v>
      </c>
      <c r="U1545">
        <v>45</v>
      </c>
      <c r="V1545">
        <v>0.9</v>
      </c>
      <c r="W1545">
        <v>0.5</v>
      </c>
      <c r="X1545">
        <v>2</v>
      </c>
      <c r="Y1545">
        <v>62</v>
      </c>
    </row>
    <row r="1546" spans="1:25" x14ac:dyDescent="0.25">
      <c r="A1546" t="s">
        <v>5920</v>
      </c>
      <c r="B1546" t="s">
        <v>5921</v>
      </c>
      <c r="C1546" s="1" t="str">
        <f t="shared" si="246"/>
        <v>21:0398</v>
      </c>
      <c r="D1546" s="1" t="str">
        <f t="shared" si="250"/>
        <v>21:0133</v>
      </c>
      <c r="E1546" t="s">
        <v>5922</v>
      </c>
      <c r="F1546" t="s">
        <v>5923</v>
      </c>
      <c r="H1546">
        <v>48.307078300000001</v>
      </c>
      <c r="I1546">
        <v>-85.642663200000001</v>
      </c>
      <c r="J1546" s="1" t="str">
        <f t="shared" si="251"/>
        <v>NGR lake sediment grab sample</v>
      </c>
      <c r="K1546" s="1" t="str">
        <f t="shared" si="252"/>
        <v>&lt;177 micron (NGR)</v>
      </c>
      <c r="L1546">
        <v>37</v>
      </c>
      <c r="M1546" t="s">
        <v>87</v>
      </c>
      <c r="N1546">
        <v>734</v>
      </c>
      <c r="O1546">
        <v>110</v>
      </c>
      <c r="P1546">
        <v>24</v>
      </c>
      <c r="Q1546">
        <v>2</v>
      </c>
      <c r="R1546">
        <v>13</v>
      </c>
      <c r="S1546">
        <v>5</v>
      </c>
      <c r="T1546">
        <v>0.1</v>
      </c>
      <c r="U1546">
        <v>50</v>
      </c>
      <c r="V1546">
        <v>0.35</v>
      </c>
      <c r="W1546">
        <v>0.5</v>
      </c>
      <c r="X1546">
        <v>1</v>
      </c>
      <c r="Y1546">
        <v>69.400000000000006</v>
      </c>
    </row>
    <row r="1547" spans="1:25" x14ac:dyDescent="0.25">
      <c r="A1547" t="s">
        <v>5924</v>
      </c>
      <c r="B1547" t="s">
        <v>5925</v>
      </c>
      <c r="C1547" s="1" t="str">
        <f t="shared" si="246"/>
        <v>21:0398</v>
      </c>
      <c r="D1547" s="1" t="str">
        <f t="shared" si="250"/>
        <v>21:0133</v>
      </c>
      <c r="E1547" t="s">
        <v>5926</v>
      </c>
      <c r="F1547" t="s">
        <v>5927</v>
      </c>
      <c r="H1547">
        <v>48.317627100000003</v>
      </c>
      <c r="I1547">
        <v>-85.662225199999995</v>
      </c>
      <c r="J1547" s="1" t="str">
        <f t="shared" si="251"/>
        <v>NGR lake sediment grab sample</v>
      </c>
      <c r="K1547" s="1" t="str">
        <f t="shared" si="252"/>
        <v>&lt;177 micron (NGR)</v>
      </c>
      <c r="L1547">
        <v>37</v>
      </c>
      <c r="M1547" t="s">
        <v>92</v>
      </c>
      <c r="N1547">
        <v>735</v>
      </c>
      <c r="O1547">
        <v>82</v>
      </c>
      <c r="P1547">
        <v>14</v>
      </c>
      <c r="Q1547">
        <v>6</v>
      </c>
      <c r="R1547">
        <v>8</v>
      </c>
      <c r="S1547">
        <v>6</v>
      </c>
      <c r="T1547">
        <v>0.1</v>
      </c>
      <c r="U1547">
        <v>195</v>
      </c>
      <c r="V1547">
        <v>1.05</v>
      </c>
      <c r="W1547">
        <v>0.5</v>
      </c>
      <c r="X1547">
        <v>1</v>
      </c>
      <c r="Y1547">
        <v>38.200000000000003</v>
      </c>
    </row>
    <row r="1548" spans="1:25" x14ac:dyDescent="0.25">
      <c r="A1548" t="s">
        <v>5928</v>
      </c>
      <c r="B1548" t="s">
        <v>5929</v>
      </c>
      <c r="C1548" s="1" t="str">
        <f t="shared" si="246"/>
        <v>21:0398</v>
      </c>
      <c r="D1548" s="1" t="str">
        <f t="shared" si="250"/>
        <v>21:0133</v>
      </c>
      <c r="E1548" t="s">
        <v>5930</v>
      </c>
      <c r="F1548" t="s">
        <v>5931</v>
      </c>
      <c r="H1548">
        <v>48.342996599999999</v>
      </c>
      <c r="I1548">
        <v>-85.664381899999995</v>
      </c>
      <c r="J1548" s="1" t="str">
        <f t="shared" si="251"/>
        <v>NGR lake sediment grab sample</v>
      </c>
      <c r="K1548" s="1" t="str">
        <f t="shared" si="252"/>
        <v>&lt;177 micron (NGR)</v>
      </c>
      <c r="L1548">
        <v>37</v>
      </c>
      <c r="M1548" t="s">
        <v>97</v>
      </c>
      <c r="N1548">
        <v>736</v>
      </c>
      <c r="O1548">
        <v>82</v>
      </c>
      <c r="P1548">
        <v>16</v>
      </c>
      <c r="Q1548">
        <v>6</v>
      </c>
      <c r="R1548">
        <v>9</v>
      </c>
      <c r="S1548">
        <v>5</v>
      </c>
      <c r="T1548">
        <v>0.1</v>
      </c>
      <c r="U1548">
        <v>160</v>
      </c>
      <c r="V1548">
        <v>0.75</v>
      </c>
      <c r="W1548">
        <v>0.5</v>
      </c>
      <c r="X1548">
        <v>1</v>
      </c>
      <c r="Y1548">
        <v>45.2</v>
      </c>
    </row>
    <row r="1549" spans="1:25" x14ac:dyDescent="0.25">
      <c r="A1549" t="s">
        <v>5932</v>
      </c>
      <c r="B1549" t="s">
        <v>5933</v>
      </c>
      <c r="C1549" s="1" t="str">
        <f t="shared" si="246"/>
        <v>21:0398</v>
      </c>
      <c r="D1549" s="1" t="str">
        <f t="shared" si="250"/>
        <v>21:0133</v>
      </c>
      <c r="E1549" t="s">
        <v>5934</v>
      </c>
      <c r="F1549" t="s">
        <v>5935</v>
      </c>
      <c r="H1549">
        <v>48.390546200000003</v>
      </c>
      <c r="I1549">
        <v>-85.6934495</v>
      </c>
      <c r="J1549" s="1" t="str">
        <f t="shared" si="251"/>
        <v>NGR lake sediment grab sample</v>
      </c>
      <c r="K1549" s="1" t="str">
        <f t="shared" si="252"/>
        <v>&lt;177 micron (NGR)</v>
      </c>
      <c r="L1549">
        <v>37</v>
      </c>
      <c r="M1549" t="s">
        <v>107</v>
      </c>
      <c r="N1549">
        <v>737</v>
      </c>
      <c r="O1549">
        <v>92</v>
      </c>
      <c r="P1549">
        <v>16</v>
      </c>
      <c r="Q1549">
        <v>6</v>
      </c>
      <c r="R1549">
        <v>11</v>
      </c>
      <c r="S1549">
        <v>8</v>
      </c>
      <c r="T1549">
        <v>0.1</v>
      </c>
      <c r="U1549">
        <v>270</v>
      </c>
      <c r="V1549">
        <v>0.9</v>
      </c>
      <c r="W1549">
        <v>0.5</v>
      </c>
      <c r="X1549">
        <v>1</v>
      </c>
      <c r="Y1549">
        <v>47</v>
      </c>
    </row>
    <row r="1550" spans="1:25" x14ac:dyDescent="0.25">
      <c r="A1550" t="s">
        <v>5936</v>
      </c>
      <c r="B1550" t="s">
        <v>5937</v>
      </c>
      <c r="C1550" s="1" t="str">
        <f t="shared" si="246"/>
        <v>21:0398</v>
      </c>
      <c r="D1550" s="1" t="str">
        <f t="shared" si="250"/>
        <v>21:0133</v>
      </c>
      <c r="E1550" t="s">
        <v>5938</v>
      </c>
      <c r="F1550" t="s">
        <v>5939</v>
      </c>
      <c r="H1550">
        <v>48.414274800000001</v>
      </c>
      <c r="I1550">
        <v>-85.666353799999996</v>
      </c>
      <c r="J1550" s="1" t="str">
        <f t="shared" si="251"/>
        <v>NGR lake sediment grab sample</v>
      </c>
      <c r="K1550" s="1" t="str">
        <f t="shared" si="252"/>
        <v>&lt;177 micron (NGR)</v>
      </c>
      <c r="L1550">
        <v>37</v>
      </c>
      <c r="M1550" t="s">
        <v>112</v>
      </c>
      <c r="N1550">
        <v>738</v>
      </c>
      <c r="O1550">
        <v>124</v>
      </c>
      <c r="P1550">
        <v>28</v>
      </c>
      <c r="Q1550">
        <v>4</v>
      </c>
      <c r="R1550">
        <v>16</v>
      </c>
      <c r="S1550">
        <v>9</v>
      </c>
      <c r="T1550">
        <v>0.1</v>
      </c>
      <c r="U1550">
        <v>90</v>
      </c>
      <c r="V1550">
        <v>0.5</v>
      </c>
      <c r="W1550">
        <v>0.5</v>
      </c>
      <c r="X1550">
        <v>1</v>
      </c>
      <c r="Y1550">
        <v>58.8</v>
      </c>
    </row>
    <row r="1551" spans="1:25" x14ac:dyDescent="0.25">
      <c r="A1551" t="s">
        <v>5940</v>
      </c>
      <c r="B1551" t="s">
        <v>5941</v>
      </c>
      <c r="C1551" s="1" t="str">
        <f t="shared" si="246"/>
        <v>21:0398</v>
      </c>
      <c r="D1551" s="1" t="str">
        <f t="shared" si="250"/>
        <v>21:0133</v>
      </c>
      <c r="E1551" t="s">
        <v>5942</v>
      </c>
      <c r="F1551" t="s">
        <v>5943</v>
      </c>
      <c r="H1551">
        <v>48.4470782</v>
      </c>
      <c r="I1551">
        <v>-85.667996799999997</v>
      </c>
      <c r="J1551" s="1" t="str">
        <f t="shared" si="251"/>
        <v>NGR lake sediment grab sample</v>
      </c>
      <c r="K1551" s="1" t="str">
        <f t="shared" si="252"/>
        <v>&lt;177 micron (NGR)</v>
      </c>
      <c r="L1551">
        <v>37</v>
      </c>
      <c r="M1551" t="s">
        <v>117</v>
      </c>
      <c r="N1551">
        <v>739</v>
      </c>
      <c r="O1551">
        <v>68</v>
      </c>
      <c r="P1551">
        <v>16</v>
      </c>
      <c r="Q1551">
        <v>4</v>
      </c>
      <c r="R1551">
        <v>8</v>
      </c>
      <c r="S1551">
        <v>6</v>
      </c>
      <c r="T1551">
        <v>0.1</v>
      </c>
      <c r="U1551">
        <v>170</v>
      </c>
      <c r="V1551">
        <v>0.85</v>
      </c>
      <c r="W1551">
        <v>0.5</v>
      </c>
      <c r="X1551">
        <v>2</v>
      </c>
      <c r="Y1551">
        <v>46</v>
      </c>
    </row>
    <row r="1552" spans="1:25" x14ac:dyDescent="0.25">
      <c r="A1552" t="s">
        <v>5944</v>
      </c>
      <c r="B1552" t="s">
        <v>5945</v>
      </c>
      <c r="C1552" s="1" t="str">
        <f t="shared" si="246"/>
        <v>21:0398</v>
      </c>
      <c r="D1552" s="1" t="str">
        <f t="shared" si="250"/>
        <v>21:0133</v>
      </c>
      <c r="E1552" t="s">
        <v>5946</v>
      </c>
      <c r="F1552" t="s">
        <v>5947</v>
      </c>
      <c r="H1552">
        <v>48.4843112</v>
      </c>
      <c r="I1552">
        <v>-85.622512599999993</v>
      </c>
      <c r="J1552" s="1" t="str">
        <f t="shared" si="251"/>
        <v>NGR lake sediment grab sample</v>
      </c>
      <c r="K1552" s="1" t="str">
        <f t="shared" si="252"/>
        <v>&lt;177 micron (NGR)</v>
      </c>
      <c r="L1552">
        <v>37</v>
      </c>
      <c r="M1552" t="s">
        <v>122</v>
      </c>
      <c r="N1552">
        <v>740</v>
      </c>
      <c r="O1552">
        <v>24</v>
      </c>
      <c r="P1552">
        <v>24</v>
      </c>
      <c r="Q1552">
        <v>6</v>
      </c>
      <c r="R1552">
        <v>7</v>
      </c>
      <c r="S1552">
        <v>1</v>
      </c>
      <c r="T1552">
        <v>0.1</v>
      </c>
      <c r="U1552">
        <v>30</v>
      </c>
      <c r="V1552">
        <v>0.3</v>
      </c>
      <c r="W1552">
        <v>0.5</v>
      </c>
      <c r="X1552">
        <v>1</v>
      </c>
      <c r="Y1552">
        <v>68.2</v>
      </c>
    </row>
    <row r="1553" spans="1:25" x14ac:dyDescent="0.25">
      <c r="A1553" t="s">
        <v>5948</v>
      </c>
      <c r="B1553" t="s">
        <v>5949</v>
      </c>
      <c r="C1553" s="1" t="str">
        <f t="shared" si="246"/>
        <v>21:0398</v>
      </c>
      <c r="D1553" s="1" t="str">
        <f t="shared" si="250"/>
        <v>21:0133</v>
      </c>
      <c r="E1553" t="s">
        <v>5950</v>
      </c>
      <c r="F1553" t="s">
        <v>5951</v>
      </c>
      <c r="H1553">
        <v>48.520032</v>
      </c>
      <c r="I1553">
        <v>-85.664825399999998</v>
      </c>
      <c r="J1553" s="1" t="str">
        <f t="shared" si="251"/>
        <v>NGR lake sediment grab sample</v>
      </c>
      <c r="K1553" s="1" t="str">
        <f t="shared" si="252"/>
        <v>&lt;177 micron (NGR)</v>
      </c>
      <c r="L1553">
        <v>38</v>
      </c>
      <c r="M1553" t="s">
        <v>29</v>
      </c>
      <c r="N1553">
        <v>741</v>
      </c>
      <c r="O1553">
        <v>72</v>
      </c>
      <c r="P1553">
        <v>18</v>
      </c>
      <c r="Q1553">
        <v>3</v>
      </c>
      <c r="R1553">
        <v>14</v>
      </c>
      <c r="S1553">
        <v>3</v>
      </c>
      <c r="T1553">
        <v>0.1</v>
      </c>
      <c r="U1553">
        <v>40</v>
      </c>
      <c r="V1553">
        <v>0.3</v>
      </c>
      <c r="W1553">
        <v>0.5</v>
      </c>
      <c r="X1553">
        <v>1</v>
      </c>
      <c r="Y1553">
        <v>58</v>
      </c>
    </row>
    <row r="1554" spans="1:25" x14ac:dyDescent="0.25">
      <c r="A1554" t="s">
        <v>5952</v>
      </c>
      <c r="B1554" t="s">
        <v>5953</v>
      </c>
      <c r="C1554" s="1" t="str">
        <f t="shared" si="246"/>
        <v>21:0398</v>
      </c>
      <c r="D1554" s="1" t="str">
        <f t="shared" si="250"/>
        <v>21:0133</v>
      </c>
      <c r="E1554" t="s">
        <v>5954</v>
      </c>
      <c r="F1554" t="s">
        <v>5955</v>
      </c>
      <c r="H1554">
        <v>48.502036500000003</v>
      </c>
      <c r="I1554">
        <v>-85.636260199999995</v>
      </c>
      <c r="J1554" s="1" t="str">
        <f t="shared" si="251"/>
        <v>NGR lake sediment grab sample</v>
      </c>
      <c r="K1554" s="1" t="str">
        <f t="shared" si="252"/>
        <v>&lt;177 micron (NGR)</v>
      </c>
      <c r="L1554">
        <v>38</v>
      </c>
      <c r="M1554" t="s">
        <v>34</v>
      </c>
      <c r="N1554">
        <v>742</v>
      </c>
      <c r="O1554">
        <v>78</v>
      </c>
      <c r="P1554">
        <v>28</v>
      </c>
      <c r="Q1554">
        <v>1</v>
      </c>
      <c r="R1554">
        <v>14</v>
      </c>
      <c r="S1554">
        <v>6</v>
      </c>
      <c r="T1554">
        <v>0.1</v>
      </c>
      <c r="U1554">
        <v>90</v>
      </c>
      <c r="V1554">
        <v>0.7</v>
      </c>
      <c r="W1554">
        <v>0.5</v>
      </c>
      <c r="X1554">
        <v>1</v>
      </c>
      <c r="Y1554">
        <v>65.8</v>
      </c>
    </row>
    <row r="1555" spans="1:25" x14ac:dyDescent="0.25">
      <c r="A1555" t="s">
        <v>5956</v>
      </c>
      <c r="B1555" t="s">
        <v>5957</v>
      </c>
      <c r="C1555" s="1" t="str">
        <f t="shared" si="246"/>
        <v>21:0398</v>
      </c>
      <c r="D1555" s="1" t="str">
        <f t="shared" si="250"/>
        <v>21:0133</v>
      </c>
      <c r="E1555" t="s">
        <v>5958</v>
      </c>
      <c r="F1555" t="s">
        <v>5959</v>
      </c>
      <c r="H1555">
        <v>48.513380300000001</v>
      </c>
      <c r="I1555">
        <v>-85.669996699999999</v>
      </c>
      <c r="J1555" s="1" t="str">
        <f t="shared" si="251"/>
        <v>NGR lake sediment grab sample</v>
      </c>
      <c r="K1555" s="1" t="str">
        <f t="shared" si="252"/>
        <v>&lt;177 micron (NGR)</v>
      </c>
      <c r="L1555">
        <v>38</v>
      </c>
      <c r="M1555" t="s">
        <v>49</v>
      </c>
      <c r="N1555">
        <v>743</v>
      </c>
      <c r="O1555">
        <v>36</v>
      </c>
      <c r="P1555">
        <v>14</v>
      </c>
      <c r="Q1555">
        <v>16</v>
      </c>
      <c r="R1555">
        <v>6</v>
      </c>
      <c r="S1555">
        <v>2</v>
      </c>
      <c r="T1555">
        <v>0.1</v>
      </c>
      <c r="U1555">
        <v>85</v>
      </c>
      <c r="V1555">
        <v>0.4</v>
      </c>
      <c r="W1555">
        <v>0.5</v>
      </c>
      <c r="X1555">
        <v>1</v>
      </c>
      <c r="Y1555">
        <v>66.2</v>
      </c>
    </row>
    <row r="1556" spans="1:25" x14ac:dyDescent="0.25">
      <c r="A1556" t="s">
        <v>5960</v>
      </c>
      <c r="B1556" t="s">
        <v>5961</v>
      </c>
      <c r="C1556" s="1" t="str">
        <f t="shared" si="246"/>
        <v>21:0398</v>
      </c>
      <c r="D1556" s="1" t="str">
        <f t="shared" si="250"/>
        <v>21:0133</v>
      </c>
      <c r="E1556" t="s">
        <v>5950</v>
      </c>
      <c r="F1556" t="s">
        <v>5962</v>
      </c>
      <c r="H1556">
        <v>48.520032</v>
      </c>
      <c r="I1556">
        <v>-85.664825399999998</v>
      </c>
      <c r="J1556" s="1" t="str">
        <f t="shared" si="251"/>
        <v>NGR lake sediment grab sample</v>
      </c>
      <c r="K1556" s="1" t="str">
        <f t="shared" si="252"/>
        <v>&lt;177 micron (NGR)</v>
      </c>
      <c r="L1556">
        <v>38</v>
      </c>
      <c r="M1556" t="s">
        <v>57</v>
      </c>
      <c r="N1556">
        <v>744</v>
      </c>
      <c r="O1556">
        <v>68</v>
      </c>
      <c r="P1556">
        <v>18</v>
      </c>
      <c r="Q1556">
        <v>2</v>
      </c>
      <c r="R1556">
        <v>12</v>
      </c>
      <c r="S1556">
        <v>3</v>
      </c>
      <c r="T1556">
        <v>0.1</v>
      </c>
      <c r="U1556">
        <v>40</v>
      </c>
      <c r="V1556">
        <v>0.3</v>
      </c>
      <c r="W1556">
        <v>0.5</v>
      </c>
      <c r="X1556">
        <v>2</v>
      </c>
      <c r="Y1556">
        <v>56.4</v>
      </c>
    </row>
    <row r="1557" spans="1:25" x14ac:dyDescent="0.25">
      <c r="A1557" t="s">
        <v>5963</v>
      </c>
      <c r="B1557" t="s">
        <v>5964</v>
      </c>
      <c r="C1557" s="1" t="str">
        <f t="shared" si="246"/>
        <v>21:0398</v>
      </c>
      <c r="D1557" s="1" t="str">
        <f t="shared" si="250"/>
        <v>21:0133</v>
      </c>
      <c r="E1557" t="s">
        <v>5950</v>
      </c>
      <c r="F1557" t="s">
        <v>5965</v>
      </c>
      <c r="H1557">
        <v>48.520032</v>
      </c>
      <c r="I1557">
        <v>-85.664825399999998</v>
      </c>
      <c r="J1557" s="1" t="str">
        <f t="shared" si="251"/>
        <v>NGR lake sediment grab sample</v>
      </c>
      <c r="K1557" s="1" t="str">
        <f t="shared" si="252"/>
        <v>&lt;177 micron (NGR)</v>
      </c>
      <c r="L1557">
        <v>38</v>
      </c>
      <c r="M1557" t="s">
        <v>53</v>
      </c>
      <c r="N1557">
        <v>745</v>
      </c>
      <c r="O1557">
        <v>62</v>
      </c>
      <c r="P1557">
        <v>20</v>
      </c>
      <c r="Q1557">
        <v>2</v>
      </c>
      <c r="R1557">
        <v>12</v>
      </c>
      <c r="S1557">
        <v>3</v>
      </c>
      <c r="T1557">
        <v>0.1</v>
      </c>
      <c r="U1557">
        <v>40</v>
      </c>
      <c r="V1557">
        <v>0.3</v>
      </c>
      <c r="W1557">
        <v>0.5</v>
      </c>
      <c r="X1557">
        <v>1</v>
      </c>
      <c r="Y1557">
        <v>56.2</v>
      </c>
    </row>
    <row r="1558" spans="1:25" x14ac:dyDescent="0.25">
      <c r="A1558" t="s">
        <v>5966</v>
      </c>
      <c r="B1558" t="s">
        <v>5967</v>
      </c>
      <c r="C1558" s="1" t="str">
        <f t="shared" si="246"/>
        <v>21:0398</v>
      </c>
      <c r="D1558" s="1" t="str">
        <f t="shared" si="250"/>
        <v>21:0133</v>
      </c>
      <c r="E1558" t="s">
        <v>5968</v>
      </c>
      <c r="F1558" t="s">
        <v>5969</v>
      </c>
      <c r="H1558">
        <v>48.551522300000002</v>
      </c>
      <c r="I1558">
        <v>-85.610268399999995</v>
      </c>
      <c r="J1558" s="1" t="str">
        <f t="shared" si="251"/>
        <v>NGR lake sediment grab sample</v>
      </c>
      <c r="K1558" s="1" t="str">
        <f t="shared" si="252"/>
        <v>&lt;177 micron (NGR)</v>
      </c>
      <c r="L1558">
        <v>38</v>
      </c>
      <c r="M1558" t="s">
        <v>39</v>
      </c>
      <c r="N1558">
        <v>746</v>
      </c>
      <c r="O1558">
        <v>82</v>
      </c>
      <c r="P1558">
        <v>30</v>
      </c>
      <c r="Q1558">
        <v>2</v>
      </c>
      <c r="R1558">
        <v>11</v>
      </c>
      <c r="S1558">
        <v>6</v>
      </c>
      <c r="T1558">
        <v>0.1</v>
      </c>
      <c r="U1558">
        <v>220</v>
      </c>
      <c r="V1558">
        <v>0.9</v>
      </c>
      <c r="W1558">
        <v>0.5</v>
      </c>
      <c r="X1558">
        <v>2</v>
      </c>
      <c r="Y1558">
        <v>41.4</v>
      </c>
    </row>
    <row r="1559" spans="1:25" x14ac:dyDescent="0.25">
      <c r="A1559" t="s">
        <v>5970</v>
      </c>
      <c r="B1559" t="s">
        <v>5971</v>
      </c>
      <c r="C1559" s="1" t="str">
        <f t="shared" si="246"/>
        <v>21:0398</v>
      </c>
      <c r="D1559" s="1" t="str">
        <f t="shared" si="250"/>
        <v>21:0133</v>
      </c>
      <c r="E1559" t="s">
        <v>5972</v>
      </c>
      <c r="F1559" t="s">
        <v>5973</v>
      </c>
      <c r="H1559">
        <v>48.695475299999998</v>
      </c>
      <c r="I1559">
        <v>-85.969944499999997</v>
      </c>
      <c r="J1559" s="1" t="str">
        <f t="shared" si="251"/>
        <v>NGR lake sediment grab sample</v>
      </c>
      <c r="K1559" s="1" t="str">
        <f t="shared" si="252"/>
        <v>&lt;177 micron (NGR)</v>
      </c>
      <c r="L1559">
        <v>38</v>
      </c>
      <c r="M1559" t="s">
        <v>44</v>
      </c>
      <c r="N1559">
        <v>747</v>
      </c>
      <c r="O1559">
        <v>106</v>
      </c>
      <c r="P1559">
        <v>34</v>
      </c>
      <c r="Q1559">
        <v>2</v>
      </c>
      <c r="R1559">
        <v>18</v>
      </c>
      <c r="S1559">
        <v>6</v>
      </c>
      <c r="T1559">
        <v>0.1</v>
      </c>
      <c r="U1559">
        <v>100</v>
      </c>
      <c r="V1559">
        <v>0.55000000000000004</v>
      </c>
      <c r="W1559">
        <v>0.5</v>
      </c>
      <c r="X1559">
        <v>2</v>
      </c>
      <c r="Y1559">
        <v>62.4</v>
      </c>
    </row>
    <row r="1560" spans="1:25" x14ac:dyDescent="0.25">
      <c r="A1560" t="s">
        <v>5974</v>
      </c>
      <c r="B1560" t="s">
        <v>5975</v>
      </c>
      <c r="C1560" s="1" t="str">
        <f t="shared" si="246"/>
        <v>21:0398</v>
      </c>
      <c r="D1560" s="1" t="str">
        <f t="shared" si="250"/>
        <v>21:0133</v>
      </c>
      <c r="E1560" t="s">
        <v>5976</v>
      </c>
      <c r="F1560" t="s">
        <v>5977</v>
      </c>
      <c r="H1560">
        <v>48.679836399999999</v>
      </c>
      <c r="I1560">
        <v>-85.989879999999999</v>
      </c>
      <c r="J1560" s="1" t="str">
        <f t="shared" si="251"/>
        <v>NGR lake sediment grab sample</v>
      </c>
      <c r="K1560" s="1" t="str">
        <f t="shared" si="252"/>
        <v>&lt;177 micron (NGR)</v>
      </c>
      <c r="L1560">
        <v>38</v>
      </c>
      <c r="M1560" t="s">
        <v>62</v>
      </c>
      <c r="N1560">
        <v>748</v>
      </c>
      <c r="O1560">
        <v>130</v>
      </c>
      <c r="P1560">
        <v>26</v>
      </c>
      <c r="Q1560">
        <v>2</v>
      </c>
      <c r="R1560">
        <v>26</v>
      </c>
      <c r="S1560">
        <v>18</v>
      </c>
      <c r="T1560">
        <v>0.1</v>
      </c>
      <c r="U1560">
        <v>600</v>
      </c>
      <c r="V1560">
        <v>2.2999999999999998</v>
      </c>
      <c r="W1560">
        <v>0.5</v>
      </c>
      <c r="X1560">
        <v>2</v>
      </c>
      <c r="Y1560">
        <v>25.2</v>
      </c>
    </row>
    <row r="1561" spans="1:25" x14ac:dyDescent="0.25">
      <c r="A1561" t="s">
        <v>5978</v>
      </c>
      <c r="B1561" t="s">
        <v>5979</v>
      </c>
      <c r="C1561" s="1" t="str">
        <f t="shared" si="246"/>
        <v>21:0398</v>
      </c>
      <c r="D1561" s="1" t="str">
        <f t="shared" si="250"/>
        <v>21:0133</v>
      </c>
      <c r="E1561" t="s">
        <v>5980</v>
      </c>
      <c r="F1561" t="s">
        <v>5981</v>
      </c>
      <c r="H1561">
        <v>48.775162899999998</v>
      </c>
      <c r="I1561">
        <v>-85.986063299999998</v>
      </c>
      <c r="J1561" s="1" t="str">
        <f t="shared" si="251"/>
        <v>NGR lake sediment grab sample</v>
      </c>
      <c r="K1561" s="1" t="str">
        <f t="shared" si="252"/>
        <v>&lt;177 micron (NGR)</v>
      </c>
      <c r="L1561">
        <v>38</v>
      </c>
      <c r="M1561" t="s">
        <v>67</v>
      </c>
      <c r="N1561">
        <v>749</v>
      </c>
      <c r="O1561">
        <v>36</v>
      </c>
      <c r="P1561">
        <v>10</v>
      </c>
      <c r="Q1561">
        <v>2</v>
      </c>
      <c r="R1561">
        <v>12</v>
      </c>
      <c r="S1561">
        <v>4</v>
      </c>
      <c r="T1561">
        <v>0.1</v>
      </c>
      <c r="U1561">
        <v>310</v>
      </c>
      <c r="V1561">
        <v>1.1499999999999999</v>
      </c>
      <c r="W1561">
        <v>0.5</v>
      </c>
      <c r="X1561">
        <v>2</v>
      </c>
      <c r="Y1561">
        <v>4</v>
      </c>
    </row>
    <row r="1562" spans="1:25" x14ac:dyDescent="0.25">
      <c r="A1562" t="s">
        <v>5982</v>
      </c>
      <c r="B1562" t="s">
        <v>5983</v>
      </c>
      <c r="C1562" s="1" t="str">
        <f t="shared" si="246"/>
        <v>21:0398</v>
      </c>
      <c r="D1562" s="1" t="str">
        <f t="shared" si="250"/>
        <v>21:0133</v>
      </c>
      <c r="E1562" t="s">
        <v>5984</v>
      </c>
      <c r="F1562" t="s">
        <v>5985</v>
      </c>
      <c r="H1562">
        <v>48.785041800000002</v>
      </c>
      <c r="I1562">
        <v>-85.971978800000002</v>
      </c>
      <c r="J1562" s="1" t="str">
        <f t="shared" si="251"/>
        <v>NGR lake sediment grab sample</v>
      </c>
      <c r="K1562" s="1" t="str">
        <f t="shared" si="252"/>
        <v>&lt;177 micron (NGR)</v>
      </c>
      <c r="L1562">
        <v>38</v>
      </c>
      <c r="M1562" t="s">
        <v>72</v>
      </c>
      <c r="N1562">
        <v>750</v>
      </c>
      <c r="O1562">
        <v>52</v>
      </c>
      <c r="P1562">
        <v>16</v>
      </c>
      <c r="Q1562">
        <v>6</v>
      </c>
      <c r="R1562">
        <v>27</v>
      </c>
      <c r="S1562">
        <v>4</v>
      </c>
      <c r="T1562">
        <v>0.1</v>
      </c>
      <c r="U1562">
        <v>320</v>
      </c>
      <c r="V1562">
        <v>1.45</v>
      </c>
      <c r="W1562">
        <v>1</v>
      </c>
      <c r="X1562">
        <v>1</v>
      </c>
      <c r="Y1562">
        <v>12.8</v>
      </c>
    </row>
    <row r="1563" spans="1:25" x14ac:dyDescent="0.25">
      <c r="A1563" t="s">
        <v>5986</v>
      </c>
      <c r="B1563" t="s">
        <v>5987</v>
      </c>
      <c r="C1563" s="1" t="str">
        <f t="shared" si="246"/>
        <v>21:0398</v>
      </c>
      <c r="D1563" s="1" t="str">
        <f t="shared" si="250"/>
        <v>21:0133</v>
      </c>
      <c r="E1563" t="s">
        <v>5988</v>
      </c>
      <c r="F1563" t="s">
        <v>5989</v>
      </c>
      <c r="H1563">
        <v>48.811731000000002</v>
      </c>
      <c r="I1563">
        <v>-85.963683099999997</v>
      </c>
      <c r="J1563" s="1" t="str">
        <f t="shared" si="251"/>
        <v>NGR lake sediment grab sample</v>
      </c>
      <c r="K1563" s="1" t="str">
        <f t="shared" si="252"/>
        <v>&lt;177 micron (NGR)</v>
      </c>
      <c r="L1563">
        <v>38</v>
      </c>
      <c r="M1563" t="s">
        <v>77</v>
      </c>
      <c r="N1563">
        <v>751</v>
      </c>
      <c r="O1563">
        <v>118</v>
      </c>
      <c r="P1563">
        <v>38</v>
      </c>
      <c r="Q1563">
        <v>3</v>
      </c>
      <c r="R1563">
        <v>22</v>
      </c>
      <c r="S1563">
        <v>7</v>
      </c>
      <c r="T1563">
        <v>0.1</v>
      </c>
      <c r="U1563">
        <v>380</v>
      </c>
      <c r="V1563">
        <v>2.2000000000000002</v>
      </c>
      <c r="W1563">
        <v>0.5</v>
      </c>
      <c r="X1563">
        <v>1</v>
      </c>
      <c r="Y1563">
        <v>36.799999999999997</v>
      </c>
    </row>
    <row r="1564" spans="1:25" x14ac:dyDescent="0.25">
      <c r="A1564" t="s">
        <v>5990</v>
      </c>
      <c r="B1564" t="s">
        <v>5991</v>
      </c>
      <c r="C1564" s="1" t="str">
        <f t="shared" si="246"/>
        <v>21:0398</v>
      </c>
      <c r="D1564" s="1" t="str">
        <f t="shared" si="250"/>
        <v>21:0133</v>
      </c>
      <c r="E1564" t="s">
        <v>5992</v>
      </c>
      <c r="F1564" t="s">
        <v>5993</v>
      </c>
      <c r="H1564">
        <v>48.8526539</v>
      </c>
      <c r="I1564">
        <v>-85.877190999999996</v>
      </c>
      <c r="J1564" s="1" t="str">
        <f t="shared" si="251"/>
        <v>NGR lake sediment grab sample</v>
      </c>
      <c r="K1564" s="1" t="str">
        <f t="shared" si="252"/>
        <v>&lt;177 micron (NGR)</v>
      </c>
      <c r="L1564">
        <v>38</v>
      </c>
      <c r="M1564" t="s">
        <v>82</v>
      </c>
      <c r="N1564">
        <v>752</v>
      </c>
      <c r="O1564">
        <v>192</v>
      </c>
      <c r="P1564">
        <v>50</v>
      </c>
      <c r="Q1564">
        <v>2</v>
      </c>
      <c r="R1564">
        <v>16</v>
      </c>
      <c r="S1564">
        <v>9</v>
      </c>
      <c r="T1564">
        <v>0.1</v>
      </c>
      <c r="U1564">
        <v>90</v>
      </c>
      <c r="V1564">
        <v>0.6</v>
      </c>
      <c r="W1564">
        <v>0.5</v>
      </c>
      <c r="X1564">
        <v>4</v>
      </c>
      <c r="Y1564">
        <v>67.2</v>
      </c>
    </row>
    <row r="1565" spans="1:25" x14ac:dyDescent="0.25">
      <c r="A1565" t="s">
        <v>5994</v>
      </c>
      <c r="B1565" t="s">
        <v>5995</v>
      </c>
      <c r="C1565" s="1" t="str">
        <f t="shared" si="246"/>
        <v>21:0398</v>
      </c>
      <c r="D1565" s="1" t="str">
        <f t="shared" si="250"/>
        <v>21:0133</v>
      </c>
      <c r="E1565" t="s">
        <v>5996</v>
      </c>
      <c r="F1565" t="s">
        <v>5997</v>
      </c>
      <c r="H1565">
        <v>48.819960899999998</v>
      </c>
      <c r="I1565">
        <v>-85.884487699999994</v>
      </c>
      <c r="J1565" s="1" t="str">
        <f t="shared" si="251"/>
        <v>NGR lake sediment grab sample</v>
      </c>
      <c r="K1565" s="1" t="str">
        <f t="shared" si="252"/>
        <v>&lt;177 micron (NGR)</v>
      </c>
      <c r="L1565">
        <v>38</v>
      </c>
      <c r="M1565" t="s">
        <v>87</v>
      </c>
      <c r="N1565">
        <v>753</v>
      </c>
      <c r="O1565">
        <v>124</v>
      </c>
      <c r="P1565">
        <v>56</v>
      </c>
      <c r="Q1565">
        <v>2</v>
      </c>
      <c r="R1565">
        <v>17</v>
      </c>
      <c r="S1565">
        <v>9</v>
      </c>
      <c r="T1565">
        <v>0.1</v>
      </c>
      <c r="U1565">
        <v>315</v>
      </c>
      <c r="V1565">
        <v>1.3</v>
      </c>
      <c r="W1565">
        <v>0.5</v>
      </c>
      <c r="X1565">
        <v>2</v>
      </c>
      <c r="Y1565">
        <v>23.2</v>
      </c>
    </row>
    <row r="1566" spans="1:25" x14ac:dyDescent="0.25">
      <c r="A1566" t="s">
        <v>5998</v>
      </c>
      <c r="B1566" t="s">
        <v>5999</v>
      </c>
      <c r="C1566" s="1" t="str">
        <f t="shared" si="246"/>
        <v>21:0398</v>
      </c>
      <c r="D1566" s="1" t="str">
        <f t="shared" si="250"/>
        <v>21:0133</v>
      </c>
      <c r="E1566" t="s">
        <v>6000</v>
      </c>
      <c r="F1566" t="s">
        <v>6001</v>
      </c>
      <c r="H1566">
        <v>48.801087699999997</v>
      </c>
      <c r="I1566">
        <v>-85.878070199999996</v>
      </c>
      <c r="J1566" s="1" t="str">
        <f t="shared" si="251"/>
        <v>NGR lake sediment grab sample</v>
      </c>
      <c r="K1566" s="1" t="str">
        <f t="shared" si="252"/>
        <v>&lt;177 micron (NGR)</v>
      </c>
      <c r="L1566">
        <v>38</v>
      </c>
      <c r="M1566" t="s">
        <v>92</v>
      </c>
      <c r="N1566">
        <v>754</v>
      </c>
      <c r="O1566">
        <v>52</v>
      </c>
      <c r="P1566">
        <v>24</v>
      </c>
      <c r="Q1566">
        <v>5</v>
      </c>
      <c r="R1566">
        <v>19</v>
      </c>
      <c r="S1566">
        <v>6</v>
      </c>
      <c r="T1566">
        <v>0.1</v>
      </c>
      <c r="U1566">
        <v>320</v>
      </c>
      <c r="V1566">
        <v>1.5</v>
      </c>
      <c r="W1566">
        <v>0.5</v>
      </c>
      <c r="X1566">
        <v>1</v>
      </c>
      <c r="Y1566">
        <v>4.8</v>
      </c>
    </row>
    <row r="1567" spans="1:25" x14ac:dyDescent="0.25">
      <c r="A1567" t="s">
        <v>6002</v>
      </c>
      <c r="B1567" t="s">
        <v>6003</v>
      </c>
      <c r="C1567" s="1" t="str">
        <f t="shared" si="246"/>
        <v>21:0398</v>
      </c>
      <c r="D1567" s="1" t="str">
        <f t="shared" si="250"/>
        <v>21:0133</v>
      </c>
      <c r="E1567" t="s">
        <v>6004</v>
      </c>
      <c r="F1567" t="s">
        <v>6005</v>
      </c>
      <c r="H1567">
        <v>48.779980399999999</v>
      </c>
      <c r="I1567">
        <v>-85.861335199999999</v>
      </c>
      <c r="J1567" s="1" t="str">
        <f t="shared" si="251"/>
        <v>NGR lake sediment grab sample</v>
      </c>
      <c r="K1567" s="1" t="str">
        <f t="shared" si="252"/>
        <v>&lt;177 micron (NGR)</v>
      </c>
      <c r="L1567">
        <v>38</v>
      </c>
      <c r="M1567" t="s">
        <v>97</v>
      </c>
      <c r="N1567">
        <v>755</v>
      </c>
      <c r="O1567">
        <v>70</v>
      </c>
      <c r="P1567">
        <v>38</v>
      </c>
      <c r="Q1567">
        <v>4</v>
      </c>
      <c r="R1567">
        <v>14</v>
      </c>
      <c r="S1567">
        <v>4</v>
      </c>
      <c r="T1567">
        <v>0.1</v>
      </c>
      <c r="U1567">
        <v>220</v>
      </c>
      <c r="V1567">
        <v>0.75</v>
      </c>
      <c r="W1567">
        <v>0.5</v>
      </c>
      <c r="X1567">
        <v>1</v>
      </c>
      <c r="Y1567">
        <v>32.200000000000003</v>
      </c>
    </row>
    <row r="1568" spans="1:25" x14ac:dyDescent="0.25">
      <c r="A1568" t="s">
        <v>6006</v>
      </c>
      <c r="B1568" t="s">
        <v>6007</v>
      </c>
      <c r="C1568" s="1" t="str">
        <f t="shared" si="246"/>
        <v>21:0398</v>
      </c>
      <c r="D1568" s="1" t="str">
        <f t="shared" si="250"/>
        <v>21:0133</v>
      </c>
      <c r="E1568" t="s">
        <v>6008</v>
      </c>
      <c r="F1568" t="s">
        <v>6009</v>
      </c>
      <c r="H1568">
        <v>48.752093500000001</v>
      </c>
      <c r="I1568">
        <v>-85.868781400000003</v>
      </c>
      <c r="J1568" s="1" t="str">
        <f t="shared" si="251"/>
        <v>NGR lake sediment grab sample</v>
      </c>
      <c r="K1568" s="1" t="str">
        <f t="shared" si="252"/>
        <v>&lt;177 micron (NGR)</v>
      </c>
      <c r="L1568">
        <v>38</v>
      </c>
      <c r="M1568" t="s">
        <v>107</v>
      </c>
      <c r="N1568">
        <v>756</v>
      </c>
      <c r="O1568">
        <v>88</v>
      </c>
      <c r="P1568">
        <v>36</v>
      </c>
      <c r="Q1568">
        <v>2</v>
      </c>
      <c r="R1568">
        <v>14</v>
      </c>
      <c r="S1568">
        <v>3</v>
      </c>
      <c r="T1568">
        <v>0.1</v>
      </c>
      <c r="U1568">
        <v>60</v>
      </c>
      <c r="V1568">
        <v>0.4</v>
      </c>
      <c r="W1568">
        <v>0.5</v>
      </c>
      <c r="X1568">
        <v>2</v>
      </c>
      <c r="Y1568">
        <v>59.8</v>
      </c>
    </row>
    <row r="1569" spans="1:25" x14ac:dyDescent="0.25">
      <c r="A1569" t="s">
        <v>6010</v>
      </c>
      <c r="B1569" t="s">
        <v>6011</v>
      </c>
      <c r="C1569" s="1" t="str">
        <f t="shared" si="246"/>
        <v>21:0398</v>
      </c>
      <c r="D1569" s="1" t="str">
        <f>HYPERLINK("http://geochem.nrcan.gc.ca/cdogs/content/svy/svy_e.htm", "")</f>
        <v/>
      </c>
      <c r="G1569" s="1" t="str">
        <f>HYPERLINK("http://geochem.nrcan.gc.ca/cdogs/content/cr_/cr_00033_e.htm", "33")</f>
        <v>33</v>
      </c>
      <c r="J1569" t="s">
        <v>100</v>
      </c>
      <c r="K1569" t="s">
        <v>101</v>
      </c>
      <c r="L1569">
        <v>38</v>
      </c>
      <c r="M1569" t="s">
        <v>102</v>
      </c>
      <c r="N1569">
        <v>757</v>
      </c>
      <c r="O1569">
        <v>166</v>
      </c>
      <c r="P1569">
        <v>20</v>
      </c>
      <c r="Q1569">
        <v>26</v>
      </c>
      <c r="R1569">
        <v>13</v>
      </c>
      <c r="S1569">
        <v>10</v>
      </c>
      <c r="T1569">
        <v>0.1</v>
      </c>
      <c r="U1569">
        <v>2850</v>
      </c>
      <c r="V1569">
        <v>3.8</v>
      </c>
      <c r="W1569">
        <v>2</v>
      </c>
      <c r="X1569">
        <v>1</v>
      </c>
      <c r="Y1569">
        <v>11.2</v>
      </c>
    </row>
    <row r="1570" spans="1:25" x14ac:dyDescent="0.25">
      <c r="A1570" t="s">
        <v>6012</v>
      </c>
      <c r="B1570" t="s">
        <v>6013</v>
      </c>
      <c r="C1570" s="1" t="str">
        <f t="shared" si="246"/>
        <v>21:0398</v>
      </c>
      <c r="D1570" s="1" t="str">
        <f t="shared" ref="D1570:D1580" si="253">HYPERLINK("http://geochem.nrcan.gc.ca/cdogs/content/svy/svy210133_e.htm", "21:0133")</f>
        <v>21:0133</v>
      </c>
      <c r="E1570" t="s">
        <v>6014</v>
      </c>
      <c r="F1570" t="s">
        <v>6015</v>
      </c>
      <c r="H1570">
        <v>48.719449400000002</v>
      </c>
      <c r="I1570">
        <v>-85.840160600000004</v>
      </c>
      <c r="J1570" s="1" t="str">
        <f t="shared" ref="J1570:J1580" si="254">HYPERLINK("http://geochem.nrcan.gc.ca/cdogs/content/kwd/kwd020027_e.htm", "NGR lake sediment grab sample")</f>
        <v>NGR lake sediment grab sample</v>
      </c>
      <c r="K1570" s="1" t="str">
        <f t="shared" ref="K1570:K1580" si="255">HYPERLINK("http://geochem.nrcan.gc.ca/cdogs/content/kwd/kwd080006_e.htm", "&lt;177 micron (NGR)")</f>
        <v>&lt;177 micron (NGR)</v>
      </c>
      <c r="L1570">
        <v>38</v>
      </c>
      <c r="M1570" t="s">
        <v>112</v>
      </c>
      <c r="N1570">
        <v>758</v>
      </c>
      <c r="O1570">
        <v>94</v>
      </c>
      <c r="P1570">
        <v>18</v>
      </c>
      <c r="Q1570">
        <v>4</v>
      </c>
      <c r="R1570">
        <v>15</v>
      </c>
      <c r="S1570">
        <v>1</v>
      </c>
      <c r="T1570">
        <v>0.1</v>
      </c>
      <c r="U1570">
        <v>45</v>
      </c>
      <c r="V1570">
        <v>0.3</v>
      </c>
      <c r="W1570">
        <v>0.5</v>
      </c>
      <c r="X1570">
        <v>1</v>
      </c>
      <c r="Y1570">
        <v>46.6</v>
      </c>
    </row>
    <row r="1571" spans="1:25" x14ac:dyDescent="0.25">
      <c r="A1571" t="s">
        <v>6016</v>
      </c>
      <c r="B1571" t="s">
        <v>6017</v>
      </c>
      <c r="C1571" s="1" t="str">
        <f t="shared" si="246"/>
        <v>21:0398</v>
      </c>
      <c r="D1571" s="1" t="str">
        <f t="shared" si="253"/>
        <v>21:0133</v>
      </c>
      <c r="E1571" t="s">
        <v>6018</v>
      </c>
      <c r="F1571" t="s">
        <v>6019</v>
      </c>
      <c r="H1571">
        <v>48.740652799999999</v>
      </c>
      <c r="I1571">
        <v>-85.821460500000001</v>
      </c>
      <c r="J1571" s="1" t="str">
        <f t="shared" si="254"/>
        <v>NGR lake sediment grab sample</v>
      </c>
      <c r="K1571" s="1" t="str">
        <f t="shared" si="255"/>
        <v>&lt;177 micron (NGR)</v>
      </c>
      <c r="L1571">
        <v>38</v>
      </c>
      <c r="M1571" t="s">
        <v>117</v>
      </c>
      <c r="N1571">
        <v>759</v>
      </c>
      <c r="O1571">
        <v>88</v>
      </c>
      <c r="P1571">
        <v>34</v>
      </c>
      <c r="Q1571">
        <v>2</v>
      </c>
      <c r="R1571">
        <v>19</v>
      </c>
      <c r="S1571">
        <v>3</v>
      </c>
      <c r="T1571">
        <v>0.1</v>
      </c>
      <c r="U1571">
        <v>50</v>
      </c>
      <c r="V1571">
        <v>0.4</v>
      </c>
      <c r="W1571">
        <v>0.5</v>
      </c>
      <c r="X1571">
        <v>2</v>
      </c>
      <c r="Y1571">
        <v>55</v>
      </c>
    </row>
    <row r="1572" spans="1:25" x14ac:dyDescent="0.25">
      <c r="A1572" t="s">
        <v>6020</v>
      </c>
      <c r="B1572" t="s">
        <v>6021</v>
      </c>
      <c r="C1572" s="1" t="str">
        <f t="shared" si="246"/>
        <v>21:0398</v>
      </c>
      <c r="D1572" s="1" t="str">
        <f t="shared" si="253"/>
        <v>21:0133</v>
      </c>
      <c r="E1572" t="s">
        <v>6022</v>
      </c>
      <c r="F1572" t="s">
        <v>6023</v>
      </c>
      <c r="H1572">
        <v>48.749442299999998</v>
      </c>
      <c r="I1572">
        <v>-85.769832699999995</v>
      </c>
      <c r="J1572" s="1" t="str">
        <f t="shared" si="254"/>
        <v>NGR lake sediment grab sample</v>
      </c>
      <c r="K1572" s="1" t="str">
        <f t="shared" si="255"/>
        <v>&lt;177 micron (NGR)</v>
      </c>
      <c r="L1572">
        <v>38</v>
      </c>
      <c r="M1572" t="s">
        <v>122</v>
      </c>
      <c r="N1572">
        <v>760</v>
      </c>
      <c r="O1572">
        <v>96</v>
      </c>
      <c r="P1572">
        <v>40</v>
      </c>
      <c r="Q1572">
        <v>2</v>
      </c>
      <c r="R1572">
        <v>17</v>
      </c>
      <c r="S1572">
        <v>5</v>
      </c>
      <c r="T1572">
        <v>0.1</v>
      </c>
      <c r="U1572">
        <v>105</v>
      </c>
      <c r="V1572">
        <v>0.55000000000000004</v>
      </c>
      <c r="W1572">
        <v>0.5</v>
      </c>
      <c r="X1572">
        <v>2</v>
      </c>
      <c r="Y1572">
        <v>45.6</v>
      </c>
    </row>
    <row r="1573" spans="1:25" x14ac:dyDescent="0.25">
      <c r="A1573" t="s">
        <v>6024</v>
      </c>
      <c r="B1573" t="s">
        <v>6025</v>
      </c>
      <c r="C1573" s="1" t="str">
        <f t="shared" si="246"/>
        <v>21:0398</v>
      </c>
      <c r="D1573" s="1" t="str">
        <f t="shared" si="253"/>
        <v>21:0133</v>
      </c>
      <c r="E1573" t="s">
        <v>6026</v>
      </c>
      <c r="F1573" t="s">
        <v>6027</v>
      </c>
      <c r="H1573">
        <v>48.750997699999999</v>
      </c>
      <c r="I1573">
        <v>-85.6592737</v>
      </c>
      <c r="J1573" s="1" t="str">
        <f t="shared" si="254"/>
        <v>NGR lake sediment grab sample</v>
      </c>
      <c r="K1573" s="1" t="str">
        <f t="shared" si="255"/>
        <v>&lt;177 micron (NGR)</v>
      </c>
      <c r="L1573">
        <v>39</v>
      </c>
      <c r="M1573" t="s">
        <v>29</v>
      </c>
      <c r="N1573">
        <v>761</v>
      </c>
      <c r="O1573">
        <v>92</v>
      </c>
      <c r="P1573">
        <v>12</v>
      </c>
      <c r="Q1573">
        <v>4</v>
      </c>
      <c r="R1573">
        <v>18</v>
      </c>
      <c r="S1573">
        <v>3</v>
      </c>
      <c r="T1573">
        <v>0.1</v>
      </c>
      <c r="U1573">
        <v>110</v>
      </c>
      <c r="V1573">
        <v>0.65</v>
      </c>
      <c r="W1573">
        <v>0.5</v>
      </c>
      <c r="X1573">
        <v>1</v>
      </c>
      <c r="Y1573">
        <v>66.2</v>
      </c>
    </row>
    <row r="1574" spans="1:25" x14ac:dyDescent="0.25">
      <c r="A1574" t="s">
        <v>6028</v>
      </c>
      <c r="B1574" t="s">
        <v>6029</v>
      </c>
      <c r="C1574" s="1" t="str">
        <f t="shared" si="246"/>
        <v>21:0398</v>
      </c>
      <c r="D1574" s="1" t="str">
        <f t="shared" si="253"/>
        <v>21:0133</v>
      </c>
      <c r="E1574" t="s">
        <v>6030</v>
      </c>
      <c r="F1574" t="s">
        <v>6031</v>
      </c>
      <c r="H1574">
        <v>48.742334100000001</v>
      </c>
      <c r="I1574">
        <v>-85.717747700000004</v>
      </c>
      <c r="J1574" s="1" t="str">
        <f t="shared" si="254"/>
        <v>NGR lake sediment grab sample</v>
      </c>
      <c r="K1574" s="1" t="str">
        <f t="shared" si="255"/>
        <v>&lt;177 micron (NGR)</v>
      </c>
      <c r="L1574">
        <v>39</v>
      </c>
      <c r="M1574" t="s">
        <v>34</v>
      </c>
      <c r="N1574">
        <v>762</v>
      </c>
      <c r="O1574">
        <v>86</v>
      </c>
      <c r="P1574">
        <v>48</v>
      </c>
      <c r="Q1574">
        <v>2</v>
      </c>
      <c r="R1574">
        <v>24</v>
      </c>
      <c r="S1574">
        <v>6</v>
      </c>
      <c r="T1574">
        <v>0.1</v>
      </c>
      <c r="U1574">
        <v>160</v>
      </c>
      <c r="V1574">
        <v>0.85</v>
      </c>
      <c r="W1574">
        <v>0.5</v>
      </c>
      <c r="X1574">
        <v>1</v>
      </c>
      <c r="Y1574">
        <v>48.4</v>
      </c>
    </row>
    <row r="1575" spans="1:25" x14ac:dyDescent="0.25">
      <c r="A1575" t="s">
        <v>6032</v>
      </c>
      <c r="B1575" t="s">
        <v>6033</v>
      </c>
      <c r="C1575" s="1" t="str">
        <f t="shared" si="246"/>
        <v>21:0398</v>
      </c>
      <c r="D1575" s="1" t="str">
        <f t="shared" si="253"/>
        <v>21:0133</v>
      </c>
      <c r="E1575" t="s">
        <v>6034</v>
      </c>
      <c r="F1575" t="s">
        <v>6035</v>
      </c>
      <c r="H1575">
        <v>48.750202999999999</v>
      </c>
      <c r="I1575">
        <v>-85.671443300000007</v>
      </c>
      <c r="J1575" s="1" t="str">
        <f t="shared" si="254"/>
        <v>NGR lake sediment grab sample</v>
      </c>
      <c r="K1575" s="1" t="str">
        <f t="shared" si="255"/>
        <v>&lt;177 micron (NGR)</v>
      </c>
      <c r="L1575">
        <v>39</v>
      </c>
      <c r="M1575" t="s">
        <v>49</v>
      </c>
      <c r="N1575">
        <v>763</v>
      </c>
      <c r="O1575">
        <v>70</v>
      </c>
      <c r="P1575">
        <v>58</v>
      </c>
      <c r="Q1575">
        <v>1</v>
      </c>
      <c r="R1575">
        <v>20</v>
      </c>
      <c r="S1575">
        <v>3</v>
      </c>
      <c r="T1575">
        <v>0.1</v>
      </c>
      <c r="U1575">
        <v>165</v>
      </c>
      <c r="V1575">
        <v>1.5</v>
      </c>
      <c r="W1575">
        <v>0.5</v>
      </c>
      <c r="X1575">
        <v>12</v>
      </c>
      <c r="Y1575">
        <v>43</v>
      </c>
    </row>
    <row r="1576" spans="1:25" x14ac:dyDescent="0.25">
      <c r="A1576" t="s">
        <v>6036</v>
      </c>
      <c r="B1576" t="s">
        <v>6037</v>
      </c>
      <c r="C1576" s="1" t="str">
        <f t="shared" si="246"/>
        <v>21:0398</v>
      </c>
      <c r="D1576" s="1" t="str">
        <f t="shared" si="253"/>
        <v>21:0133</v>
      </c>
      <c r="E1576" t="s">
        <v>6026</v>
      </c>
      <c r="F1576" t="s">
        <v>6038</v>
      </c>
      <c r="H1576">
        <v>48.750997699999999</v>
      </c>
      <c r="I1576">
        <v>-85.6592737</v>
      </c>
      <c r="J1576" s="1" t="str">
        <f t="shared" si="254"/>
        <v>NGR lake sediment grab sample</v>
      </c>
      <c r="K1576" s="1" t="str">
        <f t="shared" si="255"/>
        <v>&lt;177 micron (NGR)</v>
      </c>
      <c r="L1576">
        <v>39</v>
      </c>
      <c r="M1576" t="s">
        <v>53</v>
      </c>
      <c r="N1576">
        <v>764</v>
      </c>
      <c r="O1576">
        <v>90</v>
      </c>
      <c r="P1576">
        <v>10</v>
      </c>
      <c r="Q1576">
        <v>2</v>
      </c>
      <c r="R1576">
        <v>6</v>
      </c>
      <c r="S1576">
        <v>2</v>
      </c>
      <c r="T1576">
        <v>0.1</v>
      </c>
      <c r="U1576">
        <v>110</v>
      </c>
      <c r="V1576">
        <v>0.55000000000000004</v>
      </c>
      <c r="W1576">
        <v>0.5</v>
      </c>
      <c r="X1576">
        <v>1</v>
      </c>
      <c r="Y1576">
        <v>70</v>
      </c>
    </row>
    <row r="1577" spans="1:25" x14ac:dyDescent="0.25">
      <c r="A1577" t="s">
        <v>6039</v>
      </c>
      <c r="B1577" t="s">
        <v>6040</v>
      </c>
      <c r="C1577" s="1" t="str">
        <f t="shared" si="246"/>
        <v>21:0398</v>
      </c>
      <c r="D1577" s="1" t="str">
        <f t="shared" si="253"/>
        <v>21:0133</v>
      </c>
      <c r="E1577" t="s">
        <v>6026</v>
      </c>
      <c r="F1577" t="s">
        <v>6041</v>
      </c>
      <c r="H1577">
        <v>48.750997699999999</v>
      </c>
      <c r="I1577">
        <v>-85.6592737</v>
      </c>
      <c r="J1577" s="1" t="str">
        <f t="shared" si="254"/>
        <v>NGR lake sediment grab sample</v>
      </c>
      <c r="K1577" s="1" t="str">
        <f t="shared" si="255"/>
        <v>&lt;177 micron (NGR)</v>
      </c>
      <c r="L1577">
        <v>39</v>
      </c>
      <c r="M1577" t="s">
        <v>57</v>
      </c>
      <c r="N1577">
        <v>765</v>
      </c>
      <c r="O1577">
        <v>88</v>
      </c>
      <c r="P1577">
        <v>10</v>
      </c>
      <c r="Q1577">
        <v>1</v>
      </c>
      <c r="R1577">
        <v>18</v>
      </c>
      <c r="S1577">
        <v>2</v>
      </c>
      <c r="T1577">
        <v>0.1</v>
      </c>
      <c r="U1577">
        <v>115</v>
      </c>
      <c r="V1577">
        <v>0.6</v>
      </c>
      <c r="W1577">
        <v>0.5</v>
      </c>
      <c r="X1577">
        <v>1</v>
      </c>
      <c r="Y1577">
        <v>62.6</v>
      </c>
    </row>
    <row r="1578" spans="1:25" x14ac:dyDescent="0.25">
      <c r="A1578" t="s">
        <v>6042</v>
      </c>
      <c r="B1578" t="s">
        <v>6043</v>
      </c>
      <c r="C1578" s="1" t="str">
        <f t="shared" si="246"/>
        <v>21:0398</v>
      </c>
      <c r="D1578" s="1" t="str">
        <f t="shared" si="253"/>
        <v>21:0133</v>
      </c>
      <c r="E1578" t="s">
        <v>6044</v>
      </c>
      <c r="F1578" t="s">
        <v>6045</v>
      </c>
      <c r="H1578">
        <v>48.74</v>
      </c>
      <c r="I1578">
        <v>-85.605868099999995</v>
      </c>
      <c r="J1578" s="1" t="str">
        <f t="shared" si="254"/>
        <v>NGR lake sediment grab sample</v>
      </c>
      <c r="K1578" s="1" t="str">
        <f t="shared" si="255"/>
        <v>&lt;177 micron (NGR)</v>
      </c>
      <c r="L1578">
        <v>39</v>
      </c>
      <c r="M1578" t="s">
        <v>39</v>
      </c>
      <c r="N1578">
        <v>766</v>
      </c>
      <c r="O1578">
        <v>86</v>
      </c>
      <c r="P1578">
        <v>30</v>
      </c>
      <c r="Q1578">
        <v>1</v>
      </c>
      <c r="R1578">
        <v>11</v>
      </c>
      <c r="S1578">
        <v>4</v>
      </c>
      <c r="T1578">
        <v>0.1</v>
      </c>
      <c r="U1578">
        <v>170</v>
      </c>
      <c r="V1578">
        <v>0.7</v>
      </c>
      <c r="W1578">
        <v>0.5</v>
      </c>
      <c r="X1578">
        <v>2</v>
      </c>
      <c r="Y1578">
        <v>66.2</v>
      </c>
    </row>
    <row r="1579" spans="1:25" x14ac:dyDescent="0.25">
      <c r="A1579" t="s">
        <v>6046</v>
      </c>
      <c r="B1579" t="s">
        <v>6047</v>
      </c>
      <c r="C1579" s="1" t="str">
        <f t="shared" si="246"/>
        <v>21:0398</v>
      </c>
      <c r="D1579" s="1" t="str">
        <f t="shared" si="253"/>
        <v>21:0133</v>
      </c>
      <c r="E1579" t="s">
        <v>6048</v>
      </c>
      <c r="F1579" t="s">
        <v>6049</v>
      </c>
      <c r="H1579">
        <v>48.749946199999997</v>
      </c>
      <c r="I1579">
        <v>-85.559488799999997</v>
      </c>
      <c r="J1579" s="1" t="str">
        <f t="shared" si="254"/>
        <v>NGR lake sediment grab sample</v>
      </c>
      <c r="K1579" s="1" t="str">
        <f t="shared" si="255"/>
        <v>&lt;177 micron (NGR)</v>
      </c>
      <c r="L1579">
        <v>39</v>
      </c>
      <c r="M1579" t="s">
        <v>44</v>
      </c>
      <c r="N1579">
        <v>767</v>
      </c>
      <c r="O1579">
        <v>64</v>
      </c>
      <c r="P1579">
        <v>40</v>
      </c>
      <c r="Q1579">
        <v>1</v>
      </c>
      <c r="R1579">
        <v>11</v>
      </c>
      <c r="S1579">
        <v>2</v>
      </c>
      <c r="T1579">
        <v>0.1</v>
      </c>
      <c r="U1579">
        <v>50</v>
      </c>
      <c r="V1579">
        <v>0.6</v>
      </c>
      <c r="W1579">
        <v>0.5</v>
      </c>
      <c r="X1579">
        <v>2</v>
      </c>
      <c r="Y1579">
        <v>54</v>
      </c>
    </row>
    <row r="1580" spans="1:25" x14ac:dyDescent="0.25">
      <c r="A1580" t="s">
        <v>6050</v>
      </c>
      <c r="B1580" t="s">
        <v>6051</v>
      </c>
      <c r="C1580" s="1" t="str">
        <f t="shared" si="246"/>
        <v>21:0398</v>
      </c>
      <c r="D1580" s="1" t="str">
        <f t="shared" si="253"/>
        <v>21:0133</v>
      </c>
      <c r="E1580" t="s">
        <v>6052</v>
      </c>
      <c r="F1580" t="s">
        <v>6053</v>
      </c>
      <c r="H1580">
        <v>48.705484300000002</v>
      </c>
      <c r="I1580">
        <v>-85.539350799999994</v>
      </c>
      <c r="J1580" s="1" t="str">
        <f t="shared" si="254"/>
        <v>NGR lake sediment grab sample</v>
      </c>
      <c r="K1580" s="1" t="str">
        <f t="shared" si="255"/>
        <v>&lt;177 micron (NGR)</v>
      </c>
      <c r="L1580">
        <v>39</v>
      </c>
      <c r="M1580" t="s">
        <v>62</v>
      </c>
      <c r="N1580">
        <v>768</v>
      </c>
      <c r="O1580">
        <v>84</v>
      </c>
      <c r="P1580">
        <v>28</v>
      </c>
      <c r="Q1580">
        <v>4</v>
      </c>
      <c r="R1580">
        <v>12</v>
      </c>
      <c r="S1580">
        <v>4</v>
      </c>
      <c r="T1580">
        <v>0.1</v>
      </c>
      <c r="U1580">
        <v>135</v>
      </c>
      <c r="V1580">
        <v>0.9</v>
      </c>
      <c r="W1580">
        <v>0.5</v>
      </c>
      <c r="X1580">
        <v>1</v>
      </c>
      <c r="Y1580">
        <v>52</v>
      </c>
    </row>
    <row r="1581" spans="1:25" x14ac:dyDescent="0.25">
      <c r="A1581" t="s">
        <v>6054</v>
      </c>
      <c r="B1581" t="s">
        <v>6055</v>
      </c>
      <c r="C1581" s="1" t="str">
        <f t="shared" ref="C1581:C1644" si="256">HYPERLINK("http://geochem.nrcan.gc.ca/cdogs/content/bdl/bdl210398_e.htm", "21:0398")</f>
        <v>21:0398</v>
      </c>
      <c r="D1581" s="1" t="str">
        <f>HYPERLINK("http://geochem.nrcan.gc.ca/cdogs/content/svy/svy_e.htm", "")</f>
        <v/>
      </c>
      <c r="G1581" s="1" t="str">
        <f>HYPERLINK("http://geochem.nrcan.gc.ca/cdogs/content/cr_/cr_00034_e.htm", "34")</f>
        <v>34</v>
      </c>
      <c r="J1581" t="s">
        <v>100</v>
      </c>
      <c r="K1581" t="s">
        <v>101</v>
      </c>
      <c r="L1581">
        <v>39</v>
      </c>
      <c r="M1581" t="s">
        <v>102</v>
      </c>
      <c r="N1581">
        <v>769</v>
      </c>
      <c r="O1581">
        <v>102</v>
      </c>
      <c r="P1581">
        <v>46</v>
      </c>
      <c r="Q1581">
        <v>12</v>
      </c>
      <c r="R1581">
        <v>20</v>
      </c>
      <c r="S1581">
        <v>9</v>
      </c>
      <c r="T1581">
        <v>0.1</v>
      </c>
      <c r="U1581">
        <v>735</v>
      </c>
      <c r="V1581">
        <v>3.2</v>
      </c>
      <c r="W1581">
        <v>22</v>
      </c>
      <c r="X1581">
        <v>8</v>
      </c>
      <c r="Y1581">
        <v>16.600000000000001</v>
      </c>
    </row>
    <row r="1582" spans="1:25" x14ac:dyDescent="0.25">
      <c r="A1582" t="s">
        <v>6056</v>
      </c>
      <c r="B1582" t="s">
        <v>6057</v>
      </c>
      <c r="C1582" s="1" t="str">
        <f t="shared" si="256"/>
        <v>21:0398</v>
      </c>
      <c r="D1582" s="1" t="str">
        <f t="shared" ref="D1582:D1611" si="257">HYPERLINK("http://geochem.nrcan.gc.ca/cdogs/content/svy/svy210133_e.htm", "21:0133")</f>
        <v>21:0133</v>
      </c>
      <c r="E1582" t="s">
        <v>6058</v>
      </c>
      <c r="F1582" t="s">
        <v>6059</v>
      </c>
      <c r="H1582">
        <v>48.687479000000003</v>
      </c>
      <c r="I1582">
        <v>-85.478633799999997</v>
      </c>
      <c r="J1582" s="1" t="str">
        <f t="shared" ref="J1582:J1611" si="258">HYPERLINK("http://geochem.nrcan.gc.ca/cdogs/content/kwd/kwd020027_e.htm", "NGR lake sediment grab sample")</f>
        <v>NGR lake sediment grab sample</v>
      </c>
      <c r="K1582" s="1" t="str">
        <f t="shared" ref="K1582:K1611" si="259">HYPERLINK("http://geochem.nrcan.gc.ca/cdogs/content/kwd/kwd080006_e.htm", "&lt;177 micron (NGR)")</f>
        <v>&lt;177 micron (NGR)</v>
      </c>
      <c r="L1582">
        <v>39</v>
      </c>
      <c r="M1582" t="s">
        <v>67</v>
      </c>
      <c r="N1582">
        <v>770</v>
      </c>
      <c r="O1582">
        <v>104</v>
      </c>
      <c r="P1582">
        <v>62</v>
      </c>
      <c r="Q1582">
        <v>2</v>
      </c>
      <c r="R1582">
        <v>10</v>
      </c>
      <c r="S1582">
        <v>4</v>
      </c>
      <c r="T1582">
        <v>0.1</v>
      </c>
      <c r="U1582">
        <v>545</v>
      </c>
      <c r="V1582">
        <v>0.46</v>
      </c>
      <c r="W1582">
        <v>2</v>
      </c>
      <c r="X1582">
        <v>3</v>
      </c>
      <c r="Y1582">
        <v>62.6</v>
      </c>
    </row>
    <row r="1583" spans="1:25" x14ac:dyDescent="0.25">
      <c r="A1583" t="s">
        <v>6060</v>
      </c>
      <c r="B1583" t="s">
        <v>6061</v>
      </c>
      <c r="C1583" s="1" t="str">
        <f t="shared" si="256"/>
        <v>21:0398</v>
      </c>
      <c r="D1583" s="1" t="str">
        <f t="shared" si="257"/>
        <v>21:0133</v>
      </c>
      <c r="E1583" t="s">
        <v>6062</v>
      </c>
      <c r="F1583" t="s">
        <v>6063</v>
      </c>
      <c r="H1583">
        <v>48.670626900000002</v>
      </c>
      <c r="I1583">
        <v>-85.428925699999994</v>
      </c>
      <c r="J1583" s="1" t="str">
        <f t="shared" si="258"/>
        <v>NGR lake sediment grab sample</v>
      </c>
      <c r="K1583" s="1" t="str">
        <f t="shared" si="259"/>
        <v>&lt;177 micron (NGR)</v>
      </c>
      <c r="L1583">
        <v>39</v>
      </c>
      <c r="M1583" t="s">
        <v>72</v>
      </c>
      <c r="N1583">
        <v>771</v>
      </c>
      <c r="O1583">
        <v>76</v>
      </c>
      <c r="P1583">
        <v>58</v>
      </c>
      <c r="Q1583">
        <v>4</v>
      </c>
      <c r="R1583">
        <v>12</v>
      </c>
      <c r="S1583">
        <v>4</v>
      </c>
      <c r="T1583">
        <v>0.1</v>
      </c>
      <c r="U1583">
        <v>85</v>
      </c>
      <c r="V1583">
        <v>0.7</v>
      </c>
      <c r="W1583">
        <v>0.5</v>
      </c>
      <c r="X1583">
        <v>1</v>
      </c>
      <c r="Y1583">
        <v>41.8</v>
      </c>
    </row>
    <row r="1584" spans="1:25" x14ac:dyDescent="0.25">
      <c r="A1584" t="s">
        <v>6064</v>
      </c>
      <c r="B1584" t="s">
        <v>6065</v>
      </c>
      <c r="C1584" s="1" t="str">
        <f t="shared" si="256"/>
        <v>21:0398</v>
      </c>
      <c r="D1584" s="1" t="str">
        <f t="shared" si="257"/>
        <v>21:0133</v>
      </c>
      <c r="E1584" t="s">
        <v>6066</v>
      </c>
      <c r="F1584" t="s">
        <v>6067</v>
      </c>
      <c r="H1584">
        <v>48.653803600000003</v>
      </c>
      <c r="I1584">
        <v>-85.411240100000001</v>
      </c>
      <c r="J1584" s="1" t="str">
        <f t="shared" si="258"/>
        <v>NGR lake sediment grab sample</v>
      </c>
      <c r="K1584" s="1" t="str">
        <f t="shared" si="259"/>
        <v>&lt;177 micron (NGR)</v>
      </c>
      <c r="L1584">
        <v>39</v>
      </c>
      <c r="M1584" t="s">
        <v>77</v>
      </c>
      <c r="N1584">
        <v>772</v>
      </c>
      <c r="O1584">
        <v>68</v>
      </c>
      <c r="P1584">
        <v>64</v>
      </c>
      <c r="Q1584">
        <v>4</v>
      </c>
      <c r="R1584">
        <v>27</v>
      </c>
      <c r="S1584">
        <v>8</v>
      </c>
      <c r="T1584">
        <v>0.1</v>
      </c>
      <c r="U1584">
        <v>35</v>
      </c>
      <c r="V1584">
        <v>0.45</v>
      </c>
      <c r="W1584">
        <v>0.5</v>
      </c>
      <c r="X1584">
        <v>3</v>
      </c>
      <c r="Y1584">
        <v>65</v>
      </c>
    </row>
    <row r="1585" spans="1:25" x14ac:dyDescent="0.25">
      <c r="A1585" t="s">
        <v>6068</v>
      </c>
      <c r="B1585" t="s">
        <v>6069</v>
      </c>
      <c r="C1585" s="1" t="str">
        <f t="shared" si="256"/>
        <v>21:0398</v>
      </c>
      <c r="D1585" s="1" t="str">
        <f t="shared" si="257"/>
        <v>21:0133</v>
      </c>
      <c r="E1585" t="s">
        <v>6070</v>
      </c>
      <c r="F1585" t="s">
        <v>6071</v>
      </c>
      <c r="H1585">
        <v>48.638094700000003</v>
      </c>
      <c r="I1585">
        <v>-85.378911400000007</v>
      </c>
      <c r="J1585" s="1" t="str">
        <f t="shared" si="258"/>
        <v>NGR lake sediment grab sample</v>
      </c>
      <c r="K1585" s="1" t="str">
        <f t="shared" si="259"/>
        <v>&lt;177 micron (NGR)</v>
      </c>
      <c r="L1585">
        <v>39</v>
      </c>
      <c r="M1585" t="s">
        <v>82</v>
      </c>
      <c r="N1585">
        <v>773</v>
      </c>
      <c r="O1585">
        <v>92</v>
      </c>
      <c r="P1585">
        <v>94</v>
      </c>
      <c r="Q1585">
        <v>4</v>
      </c>
      <c r="R1585">
        <v>11</v>
      </c>
      <c r="S1585">
        <v>5</v>
      </c>
      <c r="T1585">
        <v>0.1</v>
      </c>
      <c r="U1585">
        <v>165</v>
      </c>
      <c r="V1585">
        <v>0.9</v>
      </c>
      <c r="W1585">
        <v>2</v>
      </c>
      <c r="X1585">
        <v>1</v>
      </c>
      <c r="Y1585">
        <v>70.599999999999994</v>
      </c>
    </row>
    <row r="1586" spans="1:25" x14ac:dyDescent="0.25">
      <c r="A1586" t="s">
        <v>6072</v>
      </c>
      <c r="B1586" t="s">
        <v>6073</v>
      </c>
      <c r="C1586" s="1" t="str">
        <f t="shared" si="256"/>
        <v>21:0398</v>
      </c>
      <c r="D1586" s="1" t="str">
        <f t="shared" si="257"/>
        <v>21:0133</v>
      </c>
      <c r="E1586" t="s">
        <v>6074</v>
      </c>
      <c r="F1586" t="s">
        <v>6075</v>
      </c>
      <c r="H1586">
        <v>48.0140654</v>
      </c>
      <c r="I1586">
        <v>-84.926447600000003</v>
      </c>
      <c r="J1586" s="1" t="str">
        <f t="shared" si="258"/>
        <v>NGR lake sediment grab sample</v>
      </c>
      <c r="K1586" s="1" t="str">
        <f t="shared" si="259"/>
        <v>&lt;177 micron (NGR)</v>
      </c>
      <c r="L1586">
        <v>39</v>
      </c>
      <c r="M1586" t="s">
        <v>87</v>
      </c>
      <c r="N1586">
        <v>774</v>
      </c>
      <c r="O1586">
        <v>122</v>
      </c>
      <c r="P1586">
        <v>22</v>
      </c>
      <c r="Q1586">
        <v>6</v>
      </c>
      <c r="R1586">
        <v>34</v>
      </c>
      <c r="S1586">
        <v>12</v>
      </c>
      <c r="T1586">
        <v>0.1</v>
      </c>
      <c r="U1586">
        <v>230</v>
      </c>
      <c r="V1586">
        <v>2.15</v>
      </c>
      <c r="W1586">
        <v>0.5</v>
      </c>
      <c r="X1586">
        <v>1</v>
      </c>
      <c r="Y1586">
        <v>19</v>
      </c>
    </row>
    <row r="1587" spans="1:25" x14ac:dyDescent="0.25">
      <c r="A1587" t="s">
        <v>6076</v>
      </c>
      <c r="B1587" t="s">
        <v>6077</v>
      </c>
      <c r="C1587" s="1" t="str">
        <f t="shared" si="256"/>
        <v>21:0398</v>
      </c>
      <c r="D1587" s="1" t="str">
        <f t="shared" si="257"/>
        <v>21:0133</v>
      </c>
      <c r="E1587" t="s">
        <v>6078</v>
      </c>
      <c r="F1587" t="s">
        <v>6079</v>
      </c>
      <c r="H1587">
        <v>48.019131299999998</v>
      </c>
      <c r="I1587">
        <v>-84.981497899999994</v>
      </c>
      <c r="J1587" s="1" t="str">
        <f t="shared" si="258"/>
        <v>NGR lake sediment grab sample</v>
      </c>
      <c r="K1587" s="1" t="str">
        <f t="shared" si="259"/>
        <v>&lt;177 micron (NGR)</v>
      </c>
      <c r="L1587">
        <v>39</v>
      </c>
      <c r="M1587" t="s">
        <v>92</v>
      </c>
      <c r="N1587">
        <v>775</v>
      </c>
      <c r="O1587">
        <v>146</v>
      </c>
      <c r="P1587">
        <v>24</v>
      </c>
      <c r="Q1587">
        <v>8</v>
      </c>
      <c r="R1587">
        <v>13</v>
      </c>
      <c r="S1587">
        <v>5</v>
      </c>
      <c r="T1587">
        <v>0.1</v>
      </c>
      <c r="U1587">
        <v>120</v>
      </c>
      <c r="V1587">
        <v>1.1000000000000001</v>
      </c>
      <c r="W1587">
        <v>0.5</v>
      </c>
      <c r="X1587">
        <v>1</v>
      </c>
      <c r="Y1587">
        <v>46</v>
      </c>
    </row>
    <row r="1588" spans="1:25" x14ac:dyDescent="0.25">
      <c r="A1588" t="s">
        <v>6080</v>
      </c>
      <c r="B1588" t="s">
        <v>6081</v>
      </c>
      <c r="C1588" s="1" t="str">
        <f t="shared" si="256"/>
        <v>21:0398</v>
      </c>
      <c r="D1588" s="1" t="str">
        <f t="shared" si="257"/>
        <v>21:0133</v>
      </c>
      <c r="E1588" t="s">
        <v>6082</v>
      </c>
      <c r="F1588" t="s">
        <v>6083</v>
      </c>
      <c r="H1588">
        <v>48.051340600000003</v>
      </c>
      <c r="I1588">
        <v>-84.963008500000001</v>
      </c>
      <c r="J1588" s="1" t="str">
        <f t="shared" si="258"/>
        <v>NGR lake sediment grab sample</v>
      </c>
      <c r="K1588" s="1" t="str">
        <f t="shared" si="259"/>
        <v>&lt;177 micron (NGR)</v>
      </c>
      <c r="L1588">
        <v>39</v>
      </c>
      <c r="M1588" t="s">
        <v>97</v>
      </c>
      <c r="N1588">
        <v>776</v>
      </c>
      <c r="O1588">
        <v>102</v>
      </c>
      <c r="P1588">
        <v>26</v>
      </c>
      <c r="Q1588">
        <v>6</v>
      </c>
      <c r="R1588">
        <v>14</v>
      </c>
      <c r="S1588">
        <v>4</v>
      </c>
      <c r="T1588">
        <v>0.1</v>
      </c>
      <c r="U1588">
        <v>105</v>
      </c>
      <c r="V1588">
        <v>1.4</v>
      </c>
      <c r="W1588">
        <v>0.5</v>
      </c>
      <c r="X1588">
        <v>2</v>
      </c>
      <c r="Y1588">
        <v>45.2</v>
      </c>
    </row>
    <row r="1589" spans="1:25" x14ac:dyDescent="0.25">
      <c r="A1589" t="s">
        <v>6084</v>
      </c>
      <c r="B1589" t="s">
        <v>6085</v>
      </c>
      <c r="C1589" s="1" t="str">
        <f t="shared" si="256"/>
        <v>21:0398</v>
      </c>
      <c r="D1589" s="1" t="str">
        <f t="shared" si="257"/>
        <v>21:0133</v>
      </c>
      <c r="E1589" t="s">
        <v>6086</v>
      </c>
      <c r="F1589" t="s">
        <v>6087</v>
      </c>
      <c r="H1589">
        <v>48.063184100000001</v>
      </c>
      <c r="I1589">
        <v>-85.015049899999994</v>
      </c>
      <c r="J1589" s="1" t="str">
        <f t="shared" si="258"/>
        <v>NGR lake sediment grab sample</v>
      </c>
      <c r="K1589" s="1" t="str">
        <f t="shared" si="259"/>
        <v>&lt;177 micron (NGR)</v>
      </c>
      <c r="L1589">
        <v>39</v>
      </c>
      <c r="M1589" t="s">
        <v>107</v>
      </c>
      <c r="N1589">
        <v>777</v>
      </c>
      <c r="O1589">
        <v>102</v>
      </c>
      <c r="P1589">
        <v>18</v>
      </c>
      <c r="Q1589">
        <v>8</v>
      </c>
      <c r="R1589">
        <v>19</v>
      </c>
      <c r="S1589">
        <v>8</v>
      </c>
      <c r="T1589">
        <v>0.1</v>
      </c>
      <c r="U1589">
        <v>60</v>
      </c>
      <c r="V1589">
        <v>0.6</v>
      </c>
      <c r="W1589">
        <v>0.5</v>
      </c>
      <c r="X1589">
        <v>4</v>
      </c>
      <c r="Y1589">
        <v>44.2</v>
      </c>
    </row>
    <row r="1590" spans="1:25" x14ac:dyDescent="0.25">
      <c r="A1590" t="s">
        <v>6088</v>
      </c>
      <c r="B1590" t="s">
        <v>6089</v>
      </c>
      <c r="C1590" s="1" t="str">
        <f t="shared" si="256"/>
        <v>21:0398</v>
      </c>
      <c r="D1590" s="1" t="str">
        <f t="shared" si="257"/>
        <v>21:0133</v>
      </c>
      <c r="E1590" t="s">
        <v>6090</v>
      </c>
      <c r="F1590" t="s">
        <v>6091</v>
      </c>
      <c r="H1590">
        <v>48.117572899999999</v>
      </c>
      <c r="I1590">
        <v>-85.319495500000002</v>
      </c>
      <c r="J1590" s="1" t="str">
        <f t="shared" si="258"/>
        <v>NGR lake sediment grab sample</v>
      </c>
      <c r="K1590" s="1" t="str">
        <f t="shared" si="259"/>
        <v>&lt;177 micron (NGR)</v>
      </c>
      <c r="L1590">
        <v>39</v>
      </c>
      <c r="M1590" t="s">
        <v>112</v>
      </c>
      <c r="N1590">
        <v>778</v>
      </c>
      <c r="O1590">
        <v>112</v>
      </c>
      <c r="P1590">
        <v>24</v>
      </c>
      <c r="Q1590">
        <v>4</v>
      </c>
      <c r="R1590">
        <v>10</v>
      </c>
      <c r="S1590">
        <v>4</v>
      </c>
      <c r="T1590">
        <v>0.1</v>
      </c>
      <c r="U1590">
        <v>100</v>
      </c>
      <c r="V1590">
        <v>0.7</v>
      </c>
      <c r="W1590">
        <v>0.5</v>
      </c>
      <c r="X1590">
        <v>1</v>
      </c>
      <c r="Y1590">
        <v>45.2</v>
      </c>
    </row>
    <row r="1591" spans="1:25" x14ac:dyDescent="0.25">
      <c r="A1591" t="s">
        <v>6092</v>
      </c>
      <c r="B1591" t="s">
        <v>6093</v>
      </c>
      <c r="C1591" s="1" t="str">
        <f t="shared" si="256"/>
        <v>21:0398</v>
      </c>
      <c r="D1591" s="1" t="str">
        <f t="shared" si="257"/>
        <v>21:0133</v>
      </c>
      <c r="E1591" t="s">
        <v>6094</v>
      </c>
      <c r="F1591" t="s">
        <v>6095</v>
      </c>
      <c r="H1591">
        <v>48.105650500000003</v>
      </c>
      <c r="I1591">
        <v>-85.341108800000001</v>
      </c>
      <c r="J1591" s="1" t="str">
        <f t="shared" si="258"/>
        <v>NGR lake sediment grab sample</v>
      </c>
      <c r="K1591" s="1" t="str">
        <f t="shared" si="259"/>
        <v>&lt;177 micron (NGR)</v>
      </c>
      <c r="L1591">
        <v>39</v>
      </c>
      <c r="M1591" t="s">
        <v>117</v>
      </c>
      <c r="N1591">
        <v>779</v>
      </c>
      <c r="O1591">
        <v>86</v>
      </c>
      <c r="P1591">
        <v>18</v>
      </c>
      <c r="Q1591">
        <v>8</v>
      </c>
      <c r="R1591">
        <v>13</v>
      </c>
      <c r="S1591">
        <v>5</v>
      </c>
      <c r="T1591">
        <v>0.1</v>
      </c>
      <c r="U1591">
        <v>40</v>
      </c>
      <c r="V1591">
        <v>0.3</v>
      </c>
      <c r="W1591">
        <v>0.5</v>
      </c>
      <c r="X1591">
        <v>3</v>
      </c>
      <c r="Y1591">
        <v>62.2</v>
      </c>
    </row>
    <row r="1592" spans="1:25" x14ac:dyDescent="0.25">
      <c r="A1592" t="s">
        <v>6096</v>
      </c>
      <c r="B1592" t="s">
        <v>6097</v>
      </c>
      <c r="C1592" s="1" t="str">
        <f t="shared" si="256"/>
        <v>21:0398</v>
      </c>
      <c r="D1592" s="1" t="str">
        <f t="shared" si="257"/>
        <v>21:0133</v>
      </c>
      <c r="E1592" t="s">
        <v>6098</v>
      </c>
      <c r="F1592" t="s">
        <v>6099</v>
      </c>
      <c r="H1592">
        <v>48.127025500000002</v>
      </c>
      <c r="I1592">
        <v>-85.339667899999995</v>
      </c>
      <c r="J1592" s="1" t="str">
        <f t="shared" si="258"/>
        <v>NGR lake sediment grab sample</v>
      </c>
      <c r="K1592" s="1" t="str">
        <f t="shared" si="259"/>
        <v>&lt;177 micron (NGR)</v>
      </c>
      <c r="L1592">
        <v>39</v>
      </c>
      <c r="M1592" t="s">
        <v>122</v>
      </c>
      <c r="N1592">
        <v>780</v>
      </c>
      <c r="O1592">
        <v>100</v>
      </c>
      <c r="P1592">
        <v>20</v>
      </c>
      <c r="Q1592">
        <v>4</v>
      </c>
      <c r="R1592">
        <v>11</v>
      </c>
      <c r="S1592">
        <v>5</v>
      </c>
      <c r="T1592">
        <v>0.1</v>
      </c>
      <c r="U1592">
        <v>100</v>
      </c>
      <c r="V1592">
        <v>0.6</v>
      </c>
      <c r="W1592">
        <v>0.5</v>
      </c>
      <c r="X1592">
        <v>1</v>
      </c>
      <c r="Y1592">
        <v>40.799999999999997</v>
      </c>
    </row>
    <row r="1593" spans="1:25" x14ac:dyDescent="0.25">
      <c r="A1593" t="s">
        <v>6100</v>
      </c>
      <c r="B1593" t="s">
        <v>6101</v>
      </c>
      <c r="C1593" s="1" t="str">
        <f t="shared" si="256"/>
        <v>21:0398</v>
      </c>
      <c r="D1593" s="1" t="str">
        <f t="shared" si="257"/>
        <v>21:0133</v>
      </c>
      <c r="E1593" t="s">
        <v>6102</v>
      </c>
      <c r="F1593" t="s">
        <v>6103</v>
      </c>
      <c r="H1593">
        <v>48.150306499999999</v>
      </c>
      <c r="I1593">
        <v>-85.396380399999998</v>
      </c>
      <c r="J1593" s="1" t="str">
        <f t="shared" si="258"/>
        <v>NGR lake sediment grab sample</v>
      </c>
      <c r="K1593" s="1" t="str">
        <f t="shared" si="259"/>
        <v>&lt;177 micron (NGR)</v>
      </c>
      <c r="L1593">
        <v>40</v>
      </c>
      <c r="M1593" t="s">
        <v>29</v>
      </c>
      <c r="N1593">
        <v>781</v>
      </c>
      <c r="O1593">
        <v>86</v>
      </c>
      <c r="P1593">
        <v>8</v>
      </c>
      <c r="Q1593">
        <v>9</v>
      </c>
      <c r="R1593">
        <v>7</v>
      </c>
      <c r="S1593">
        <v>6</v>
      </c>
      <c r="T1593">
        <v>0.1</v>
      </c>
      <c r="U1593">
        <v>405</v>
      </c>
      <c r="V1593">
        <v>1.1000000000000001</v>
      </c>
      <c r="W1593">
        <v>1</v>
      </c>
      <c r="X1593">
        <v>1</v>
      </c>
      <c r="Y1593">
        <v>12.8</v>
      </c>
    </row>
    <row r="1594" spans="1:25" x14ac:dyDescent="0.25">
      <c r="A1594" t="s">
        <v>6104</v>
      </c>
      <c r="B1594" t="s">
        <v>6105</v>
      </c>
      <c r="C1594" s="1" t="str">
        <f t="shared" si="256"/>
        <v>21:0398</v>
      </c>
      <c r="D1594" s="1" t="str">
        <f t="shared" si="257"/>
        <v>21:0133</v>
      </c>
      <c r="E1594" t="s">
        <v>6106</v>
      </c>
      <c r="F1594" t="s">
        <v>6107</v>
      </c>
      <c r="H1594">
        <v>48.139299999999999</v>
      </c>
      <c r="I1594">
        <v>-85.351679000000004</v>
      </c>
      <c r="J1594" s="1" t="str">
        <f t="shared" si="258"/>
        <v>NGR lake sediment grab sample</v>
      </c>
      <c r="K1594" s="1" t="str">
        <f t="shared" si="259"/>
        <v>&lt;177 micron (NGR)</v>
      </c>
      <c r="L1594">
        <v>40</v>
      </c>
      <c r="M1594" t="s">
        <v>34</v>
      </c>
      <c r="N1594">
        <v>782</v>
      </c>
      <c r="O1594">
        <v>144</v>
      </c>
      <c r="P1594">
        <v>26</v>
      </c>
      <c r="Q1594">
        <v>2</v>
      </c>
      <c r="R1594">
        <v>13</v>
      </c>
      <c r="S1594">
        <v>5</v>
      </c>
      <c r="T1594">
        <v>0.1</v>
      </c>
      <c r="U1594">
        <v>65</v>
      </c>
      <c r="V1594">
        <v>0.5</v>
      </c>
      <c r="W1594">
        <v>0.5</v>
      </c>
      <c r="X1594">
        <v>2</v>
      </c>
      <c r="Y1594">
        <v>62</v>
      </c>
    </row>
    <row r="1595" spans="1:25" x14ac:dyDescent="0.25">
      <c r="A1595" t="s">
        <v>6108</v>
      </c>
      <c r="B1595" t="s">
        <v>6109</v>
      </c>
      <c r="C1595" s="1" t="str">
        <f t="shared" si="256"/>
        <v>21:0398</v>
      </c>
      <c r="D1595" s="1" t="str">
        <f t="shared" si="257"/>
        <v>21:0133</v>
      </c>
      <c r="E1595" t="s">
        <v>6110</v>
      </c>
      <c r="F1595" t="s">
        <v>6111</v>
      </c>
      <c r="H1595">
        <v>48.130726600000003</v>
      </c>
      <c r="I1595">
        <v>-85.382784400000006</v>
      </c>
      <c r="J1595" s="1" t="str">
        <f t="shared" si="258"/>
        <v>NGR lake sediment grab sample</v>
      </c>
      <c r="K1595" s="1" t="str">
        <f t="shared" si="259"/>
        <v>&lt;177 micron (NGR)</v>
      </c>
      <c r="L1595">
        <v>40</v>
      </c>
      <c r="M1595" t="s">
        <v>39</v>
      </c>
      <c r="N1595">
        <v>783</v>
      </c>
      <c r="O1595">
        <v>88</v>
      </c>
      <c r="P1595">
        <v>10</v>
      </c>
      <c r="Q1595">
        <v>10</v>
      </c>
      <c r="R1595">
        <v>8</v>
      </c>
      <c r="S1595">
        <v>6</v>
      </c>
      <c r="T1595">
        <v>0.1</v>
      </c>
      <c r="U1595">
        <v>520</v>
      </c>
      <c r="V1595">
        <v>1.3</v>
      </c>
      <c r="W1595">
        <v>1</v>
      </c>
      <c r="X1595">
        <v>1</v>
      </c>
      <c r="Y1595">
        <v>20.6</v>
      </c>
    </row>
    <row r="1596" spans="1:25" x14ac:dyDescent="0.25">
      <c r="A1596" t="s">
        <v>6112</v>
      </c>
      <c r="B1596" t="s">
        <v>6113</v>
      </c>
      <c r="C1596" s="1" t="str">
        <f t="shared" si="256"/>
        <v>21:0398</v>
      </c>
      <c r="D1596" s="1" t="str">
        <f t="shared" si="257"/>
        <v>21:0133</v>
      </c>
      <c r="E1596" t="s">
        <v>6114</v>
      </c>
      <c r="F1596" t="s">
        <v>6115</v>
      </c>
      <c r="H1596">
        <v>48.145926699999997</v>
      </c>
      <c r="I1596">
        <v>-85.383032799999995</v>
      </c>
      <c r="J1596" s="1" t="str">
        <f t="shared" si="258"/>
        <v>NGR lake sediment grab sample</v>
      </c>
      <c r="K1596" s="1" t="str">
        <f t="shared" si="259"/>
        <v>&lt;177 micron (NGR)</v>
      </c>
      <c r="L1596">
        <v>40</v>
      </c>
      <c r="M1596" t="s">
        <v>49</v>
      </c>
      <c r="N1596">
        <v>784</v>
      </c>
      <c r="O1596">
        <v>70</v>
      </c>
      <c r="P1596">
        <v>12</v>
      </c>
      <c r="Q1596">
        <v>10</v>
      </c>
      <c r="R1596">
        <v>9</v>
      </c>
      <c r="S1596">
        <v>4</v>
      </c>
      <c r="T1596">
        <v>0.1</v>
      </c>
      <c r="U1596">
        <v>115</v>
      </c>
      <c r="V1596">
        <v>0.75</v>
      </c>
      <c r="W1596">
        <v>0.5</v>
      </c>
      <c r="X1596">
        <v>1</v>
      </c>
      <c r="Y1596">
        <v>30.2</v>
      </c>
    </row>
    <row r="1597" spans="1:25" x14ac:dyDescent="0.25">
      <c r="A1597" t="s">
        <v>6116</v>
      </c>
      <c r="B1597" t="s">
        <v>6117</v>
      </c>
      <c r="C1597" s="1" t="str">
        <f t="shared" si="256"/>
        <v>21:0398</v>
      </c>
      <c r="D1597" s="1" t="str">
        <f t="shared" si="257"/>
        <v>21:0133</v>
      </c>
      <c r="E1597" t="s">
        <v>6102</v>
      </c>
      <c r="F1597" t="s">
        <v>6118</v>
      </c>
      <c r="H1597">
        <v>48.150306499999999</v>
      </c>
      <c r="I1597">
        <v>-85.396380399999998</v>
      </c>
      <c r="J1597" s="1" t="str">
        <f t="shared" si="258"/>
        <v>NGR lake sediment grab sample</v>
      </c>
      <c r="K1597" s="1" t="str">
        <f t="shared" si="259"/>
        <v>&lt;177 micron (NGR)</v>
      </c>
      <c r="L1597">
        <v>40</v>
      </c>
      <c r="M1597" t="s">
        <v>57</v>
      </c>
      <c r="N1597">
        <v>785</v>
      </c>
      <c r="O1597">
        <v>78</v>
      </c>
      <c r="P1597">
        <v>6</v>
      </c>
      <c r="Q1597">
        <v>9</v>
      </c>
      <c r="R1597">
        <v>7</v>
      </c>
      <c r="S1597">
        <v>5</v>
      </c>
      <c r="T1597">
        <v>0.1</v>
      </c>
      <c r="U1597">
        <v>365</v>
      </c>
      <c r="V1597">
        <v>1</v>
      </c>
      <c r="W1597">
        <v>1</v>
      </c>
      <c r="X1597">
        <v>1</v>
      </c>
      <c r="Y1597">
        <v>13.6</v>
      </c>
    </row>
    <row r="1598" spans="1:25" x14ac:dyDescent="0.25">
      <c r="A1598" t="s">
        <v>6119</v>
      </c>
      <c r="B1598" t="s">
        <v>6120</v>
      </c>
      <c r="C1598" s="1" t="str">
        <f t="shared" si="256"/>
        <v>21:0398</v>
      </c>
      <c r="D1598" s="1" t="str">
        <f t="shared" si="257"/>
        <v>21:0133</v>
      </c>
      <c r="E1598" t="s">
        <v>6102</v>
      </c>
      <c r="F1598" t="s">
        <v>6121</v>
      </c>
      <c r="H1598">
        <v>48.150306499999999</v>
      </c>
      <c r="I1598">
        <v>-85.396380399999998</v>
      </c>
      <c r="J1598" s="1" t="str">
        <f t="shared" si="258"/>
        <v>NGR lake sediment grab sample</v>
      </c>
      <c r="K1598" s="1" t="str">
        <f t="shared" si="259"/>
        <v>&lt;177 micron (NGR)</v>
      </c>
      <c r="L1598">
        <v>40</v>
      </c>
      <c r="M1598" t="s">
        <v>53</v>
      </c>
      <c r="N1598">
        <v>786</v>
      </c>
      <c r="O1598">
        <v>68</v>
      </c>
      <c r="P1598">
        <v>6</v>
      </c>
      <c r="Q1598">
        <v>3</v>
      </c>
      <c r="R1598">
        <v>7</v>
      </c>
      <c r="S1598">
        <v>3</v>
      </c>
      <c r="T1598">
        <v>0.1</v>
      </c>
      <c r="U1598">
        <v>320</v>
      </c>
      <c r="V1598">
        <v>0.75</v>
      </c>
      <c r="W1598">
        <v>0.5</v>
      </c>
      <c r="X1598">
        <v>1</v>
      </c>
      <c r="Y1598">
        <v>16</v>
      </c>
    </row>
    <row r="1599" spans="1:25" x14ac:dyDescent="0.25">
      <c r="A1599" t="s">
        <v>6122</v>
      </c>
      <c r="B1599" t="s">
        <v>6123</v>
      </c>
      <c r="C1599" s="1" t="str">
        <f t="shared" si="256"/>
        <v>21:0398</v>
      </c>
      <c r="D1599" s="1" t="str">
        <f t="shared" si="257"/>
        <v>21:0133</v>
      </c>
      <c r="E1599" t="s">
        <v>6124</v>
      </c>
      <c r="F1599" t="s">
        <v>6125</v>
      </c>
      <c r="H1599">
        <v>48.1988086</v>
      </c>
      <c r="I1599">
        <v>-85.409804800000003</v>
      </c>
      <c r="J1599" s="1" t="str">
        <f t="shared" si="258"/>
        <v>NGR lake sediment grab sample</v>
      </c>
      <c r="K1599" s="1" t="str">
        <f t="shared" si="259"/>
        <v>&lt;177 micron (NGR)</v>
      </c>
      <c r="L1599">
        <v>40</v>
      </c>
      <c r="M1599" t="s">
        <v>44</v>
      </c>
      <c r="N1599">
        <v>787</v>
      </c>
      <c r="O1599">
        <v>102</v>
      </c>
      <c r="P1599">
        <v>36</v>
      </c>
      <c r="Q1599">
        <v>4</v>
      </c>
      <c r="R1599">
        <v>11</v>
      </c>
      <c r="S1599">
        <v>2</v>
      </c>
      <c r="T1599">
        <v>0.1</v>
      </c>
      <c r="U1599">
        <v>50</v>
      </c>
      <c r="V1599">
        <v>0.45</v>
      </c>
      <c r="W1599">
        <v>0.5</v>
      </c>
      <c r="X1599">
        <v>1</v>
      </c>
      <c r="Y1599">
        <v>52.6</v>
      </c>
    </row>
    <row r="1600" spans="1:25" x14ac:dyDescent="0.25">
      <c r="A1600" t="s">
        <v>6126</v>
      </c>
      <c r="B1600" t="s">
        <v>6127</v>
      </c>
      <c r="C1600" s="1" t="str">
        <f t="shared" si="256"/>
        <v>21:0398</v>
      </c>
      <c r="D1600" s="1" t="str">
        <f t="shared" si="257"/>
        <v>21:0133</v>
      </c>
      <c r="E1600" t="s">
        <v>6128</v>
      </c>
      <c r="F1600" t="s">
        <v>6129</v>
      </c>
      <c r="H1600">
        <v>48.230774500000003</v>
      </c>
      <c r="I1600">
        <v>-85.404518800000005</v>
      </c>
      <c r="J1600" s="1" t="str">
        <f t="shared" si="258"/>
        <v>NGR lake sediment grab sample</v>
      </c>
      <c r="K1600" s="1" t="str">
        <f t="shared" si="259"/>
        <v>&lt;177 micron (NGR)</v>
      </c>
      <c r="L1600">
        <v>40</v>
      </c>
      <c r="M1600" t="s">
        <v>62</v>
      </c>
      <c r="N1600">
        <v>788</v>
      </c>
      <c r="O1600">
        <v>60</v>
      </c>
      <c r="P1600">
        <v>50</v>
      </c>
      <c r="Q1600">
        <v>2</v>
      </c>
      <c r="R1600">
        <v>9</v>
      </c>
      <c r="S1600">
        <v>2</v>
      </c>
      <c r="T1600">
        <v>0.1</v>
      </c>
      <c r="U1600">
        <v>40</v>
      </c>
      <c r="V1600">
        <v>0.35</v>
      </c>
      <c r="W1600">
        <v>0.5</v>
      </c>
      <c r="X1600">
        <v>1</v>
      </c>
      <c r="Y1600">
        <v>36</v>
      </c>
    </row>
    <row r="1601" spans="1:25" x14ac:dyDescent="0.25">
      <c r="A1601" t="s">
        <v>6130</v>
      </c>
      <c r="B1601" t="s">
        <v>6131</v>
      </c>
      <c r="C1601" s="1" t="str">
        <f t="shared" si="256"/>
        <v>21:0398</v>
      </c>
      <c r="D1601" s="1" t="str">
        <f t="shared" si="257"/>
        <v>21:0133</v>
      </c>
      <c r="E1601" t="s">
        <v>6132</v>
      </c>
      <c r="F1601" t="s">
        <v>6133</v>
      </c>
      <c r="H1601">
        <v>48.260126700000001</v>
      </c>
      <c r="I1601">
        <v>-85.321968299999995</v>
      </c>
      <c r="J1601" s="1" t="str">
        <f t="shared" si="258"/>
        <v>NGR lake sediment grab sample</v>
      </c>
      <c r="K1601" s="1" t="str">
        <f t="shared" si="259"/>
        <v>&lt;177 micron (NGR)</v>
      </c>
      <c r="L1601">
        <v>40</v>
      </c>
      <c r="M1601" t="s">
        <v>67</v>
      </c>
      <c r="N1601">
        <v>789</v>
      </c>
      <c r="O1601">
        <v>116</v>
      </c>
      <c r="P1601">
        <v>42</v>
      </c>
      <c r="Q1601">
        <v>4</v>
      </c>
      <c r="R1601">
        <v>14</v>
      </c>
      <c r="S1601">
        <v>10</v>
      </c>
      <c r="T1601">
        <v>0.1</v>
      </c>
      <c r="U1601">
        <v>210</v>
      </c>
      <c r="V1601">
        <v>1.95</v>
      </c>
      <c r="W1601">
        <v>0.5</v>
      </c>
      <c r="X1601">
        <v>3</v>
      </c>
      <c r="Y1601">
        <v>58.8</v>
      </c>
    </row>
    <row r="1602" spans="1:25" x14ac:dyDescent="0.25">
      <c r="A1602" t="s">
        <v>6134</v>
      </c>
      <c r="B1602" t="s">
        <v>6135</v>
      </c>
      <c r="C1602" s="1" t="str">
        <f t="shared" si="256"/>
        <v>21:0398</v>
      </c>
      <c r="D1602" s="1" t="str">
        <f t="shared" si="257"/>
        <v>21:0133</v>
      </c>
      <c r="E1602" t="s">
        <v>6136</v>
      </c>
      <c r="F1602" t="s">
        <v>6137</v>
      </c>
      <c r="H1602">
        <v>48.260056400000003</v>
      </c>
      <c r="I1602">
        <v>-85.365167299999996</v>
      </c>
      <c r="J1602" s="1" t="str">
        <f t="shared" si="258"/>
        <v>NGR lake sediment grab sample</v>
      </c>
      <c r="K1602" s="1" t="str">
        <f t="shared" si="259"/>
        <v>&lt;177 micron (NGR)</v>
      </c>
      <c r="L1602">
        <v>40</v>
      </c>
      <c r="M1602" t="s">
        <v>72</v>
      </c>
      <c r="N1602">
        <v>790</v>
      </c>
      <c r="O1602">
        <v>132</v>
      </c>
      <c r="P1602">
        <v>30</v>
      </c>
      <c r="Q1602">
        <v>5</v>
      </c>
      <c r="R1602">
        <v>19</v>
      </c>
      <c r="S1602">
        <v>11</v>
      </c>
      <c r="T1602">
        <v>0.1</v>
      </c>
      <c r="U1602">
        <v>60</v>
      </c>
      <c r="V1602">
        <v>0.55000000000000004</v>
      </c>
      <c r="W1602">
        <v>0.5</v>
      </c>
      <c r="X1602">
        <v>2</v>
      </c>
      <c r="Y1602">
        <v>51.6</v>
      </c>
    </row>
    <row r="1603" spans="1:25" x14ac:dyDescent="0.25">
      <c r="A1603" t="s">
        <v>6138</v>
      </c>
      <c r="B1603" t="s">
        <v>6139</v>
      </c>
      <c r="C1603" s="1" t="str">
        <f t="shared" si="256"/>
        <v>21:0398</v>
      </c>
      <c r="D1603" s="1" t="str">
        <f t="shared" si="257"/>
        <v>21:0133</v>
      </c>
      <c r="E1603" t="s">
        <v>6140</v>
      </c>
      <c r="F1603" t="s">
        <v>6141</v>
      </c>
      <c r="H1603">
        <v>48.287968100000001</v>
      </c>
      <c r="I1603">
        <v>-85.415463799999998</v>
      </c>
      <c r="J1603" s="1" t="str">
        <f t="shared" si="258"/>
        <v>NGR lake sediment grab sample</v>
      </c>
      <c r="K1603" s="1" t="str">
        <f t="shared" si="259"/>
        <v>&lt;177 micron (NGR)</v>
      </c>
      <c r="L1603">
        <v>40</v>
      </c>
      <c r="M1603" t="s">
        <v>77</v>
      </c>
      <c r="N1603">
        <v>791</v>
      </c>
      <c r="O1603">
        <v>118</v>
      </c>
      <c r="P1603">
        <v>26</v>
      </c>
      <c r="Q1603">
        <v>3</v>
      </c>
      <c r="R1603">
        <v>12</v>
      </c>
      <c r="S1603">
        <v>6</v>
      </c>
      <c r="T1603">
        <v>0.1</v>
      </c>
      <c r="U1603">
        <v>60</v>
      </c>
      <c r="V1603">
        <v>0.5</v>
      </c>
      <c r="W1603">
        <v>0.5</v>
      </c>
      <c r="X1603">
        <v>2</v>
      </c>
      <c r="Y1603">
        <v>52</v>
      </c>
    </row>
    <row r="1604" spans="1:25" x14ac:dyDescent="0.25">
      <c r="A1604" t="s">
        <v>6142</v>
      </c>
      <c r="B1604" t="s">
        <v>6143</v>
      </c>
      <c r="C1604" s="1" t="str">
        <f t="shared" si="256"/>
        <v>21:0398</v>
      </c>
      <c r="D1604" s="1" t="str">
        <f t="shared" si="257"/>
        <v>21:0133</v>
      </c>
      <c r="E1604" t="s">
        <v>6144</v>
      </c>
      <c r="F1604" t="s">
        <v>6145</v>
      </c>
      <c r="H1604">
        <v>48.322274200000003</v>
      </c>
      <c r="I1604">
        <v>-85.437172500000003</v>
      </c>
      <c r="J1604" s="1" t="str">
        <f t="shared" si="258"/>
        <v>NGR lake sediment grab sample</v>
      </c>
      <c r="K1604" s="1" t="str">
        <f t="shared" si="259"/>
        <v>&lt;177 micron (NGR)</v>
      </c>
      <c r="L1604">
        <v>40</v>
      </c>
      <c r="M1604" t="s">
        <v>82</v>
      </c>
      <c r="N1604">
        <v>792</v>
      </c>
      <c r="O1604">
        <v>58</v>
      </c>
      <c r="P1604">
        <v>10</v>
      </c>
      <c r="Q1604">
        <v>4</v>
      </c>
      <c r="R1604">
        <v>8</v>
      </c>
      <c r="S1604">
        <v>6</v>
      </c>
      <c r="T1604">
        <v>0.1</v>
      </c>
      <c r="U1604">
        <v>140</v>
      </c>
      <c r="V1604">
        <v>0.8</v>
      </c>
      <c r="W1604">
        <v>0.5</v>
      </c>
      <c r="X1604">
        <v>1</v>
      </c>
      <c r="Y1604">
        <v>29</v>
      </c>
    </row>
    <row r="1605" spans="1:25" x14ac:dyDescent="0.25">
      <c r="A1605" t="s">
        <v>6146</v>
      </c>
      <c r="B1605" t="s">
        <v>6147</v>
      </c>
      <c r="C1605" s="1" t="str">
        <f t="shared" si="256"/>
        <v>21:0398</v>
      </c>
      <c r="D1605" s="1" t="str">
        <f t="shared" si="257"/>
        <v>21:0133</v>
      </c>
      <c r="E1605" t="s">
        <v>6148</v>
      </c>
      <c r="F1605" t="s">
        <v>6149</v>
      </c>
      <c r="H1605">
        <v>48.350922699999998</v>
      </c>
      <c r="I1605">
        <v>-85.478233399999993</v>
      </c>
      <c r="J1605" s="1" t="str">
        <f t="shared" si="258"/>
        <v>NGR lake sediment grab sample</v>
      </c>
      <c r="K1605" s="1" t="str">
        <f t="shared" si="259"/>
        <v>&lt;177 micron (NGR)</v>
      </c>
      <c r="L1605">
        <v>40</v>
      </c>
      <c r="M1605" t="s">
        <v>87</v>
      </c>
      <c r="N1605">
        <v>793</v>
      </c>
      <c r="O1605">
        <v>102</v>
      </c>
      <c r="P1605">
        <v>42</v>
      </c>
      <c r="Q1605">
        <v>12</v>
      </c>
      <c r="R1605">
        <v>14</v>
      </c>
      <c r="S1605">
        <v>11</v>
      </c>
      <c r="T1605">
        <v>0.1</v>
      </c>
      <c r="U1605">
        <v>280</v>
      </c>
      <c r="V1605">
        <v>0.95</v>
      </c>
      <c r="W1605">
        <v>0.5</v>
      </c>
      <c r="X1605">
        <v>2</v>
      </c>
      <c r="Y1605">
        <v>48.6</v>
      </c>
    </row>
    <row r="1606" spans="1:25" x14ac:dyDescent="0.25">
      <c r="A1606" t="s">
        <v>6150</v>
      </c>
      <c r="B1606" t="s">
        <v>6151</v>
      </c>
      <c r="C1606" s="1" t="str">
        <f t="shared" si="256"/>
        <v>21:0398</v>
      </c>
      <c r="D1606" s="1" t="str">
        <f t="shared" si="257"/>
        <v>21:0133</v>
      </c>
      <c r="E1606" t="s">
        <v>6152</v>
      </c>
      <c r="F1606" t="s">
        <v>6153</v>
      </c>
      <c r="H1606">
        <v>48.353288399999997</v>
      </c>
      <c r="I1606">
        <v>-85.447900000000004</v>
      </c>
      <c r="J1606" s="1" t="str">
        <f t="shared" si="258"/>
        <v>NGR lake sediment grab sample</v>
      </c>
      <c r="K1606" s="1" t="str">
        <f t="shared" si="259"/>
        <v>&lt;177 micron (NGR)</v>
      </c>
      <c r="L1606">
        <v>40</v>
      </c>
      <c r="M1606" t="s">
        <v>92</v>
      </c>
      <c r="N1606">
        <v>794</v>
      </c>
      <c r="O1606">
        <v>84</v>
      </c>
      <c r="P1606">
        <v>16</v>
      </c>
      <c r="Q1606">
        <v>7</v>
      </c>
      <c r="R1606">
        <v>13</v>
      </c>
      <c r="S1606">
        <v>5</v>
      </c>
      <c r="T1606">
        <v>0.1</v>
      </c>
      <c r="U1606">
        <v>60</v>
      </c>
      <c r="V1606">
        <v>0.4</v>
      </c>
      <c r="W1606">
        <v>0.5</v>
      </c>
      <c r="X1606">
        <v>1</v>
      </c>
      <c r="Y1606">
        <v>60</v>
      </c>
    </row>
    <row r="1607" spans="1:25" x14ac:dyDescent="0.25">
      <c r="A1607" t="s">
        <v>6154</v>
      </c>
      <c r="B1607" t="s">
        <v>6155</v>
      </c>
      <c r="C1607" s="1" t="str">
        <f t="shared" si="256"/>
        <v>21:0398</v>
      </c>
      <c r="D1607" s="1" t="str">
        <f t="shared" si="257"/>
        <v>21:0133</v>
      </c>
      <c r="E1607" t="s">
        <v>6156</v>
      </c>
      <c r="F1607" t="s">
        <v>6157</v>
      </c>
      <c r="H1607">
        <v>48.375070399999998</v>
      </c>
      <c r="I1607">
        <v>-85.421472399999999</v>
      </c>
      <c r="J1607" s="1" t="str">
        <f t="shared" si="258"/>
        <v>NGR lake sediment grab sample</v>
      </c>
      <c r="K1607" s="1" t="str">
        <f t="shared" si="259"/>
        <v>&lt;177 micron (NGR)</v>
      </c>
      <c r="L1607">
        <v>40</v>
      </c>
      <c r="M1607" t="s">
        <v>97</v>
      </c>
      <c r="N1607">
        <v>795</v>
      </c>
      <c r="O1607">
        <v>58</v>
      </c>
      <c r="P1607">
        <v>34</v>
      </c>
      <c r="Q1607">
        <v>5</v>
      </c>
      <c r="R1607">
        <v>9</v>
      </c>
      <c r="S1607">
        <v>4</v>
      </c>
      <c r="T1607">
        <v>0.1</v>
      </c>
      <c r="U1607">
        <v>110</v>
      </c>
      <c r="V1607">
        <v>0.7</v>
      </c>
      <c r="W1607">
        <v>0.5</v>
      </c>
      <c r="X1607">
        <v>1</v>
      </c>
      <c r="Y1607">
        <v>47</v>
      </c>
    </row>
    <row r="1608" spans="1:25" x14ac:dyDescent="0.25">
      <c r="A1608" t="s">
        <v>6158</v>
      </c>
      <c r="B1608" t="s">
        <v>6159</v>
      </c>
      <c r="C1608" s="1" t="str">
        <f t="shared" si="256"/>
        <v>21:0398</v>
      </c>
      <c r="D1608" s="1" t="str">
        <f t="shared" si="257"/>
        <v>21:0133</v>
      </c>
      <c r="E1608" t="s">
        <v>6160</v>
      </c>
      <c r="F1608" t="s">
        <v>6161</v>
      </c>
      <c r="H1608">
        <v>48.4059636</v>
      </c>
      <c r="I1608">
        <v>-85.407585299999994</v>
      </c>
      <c r="J1608" s="1" t="str">
        <f t="shared" si="258"/>
        <v>NGR lake sediment grab sample</v>
      </c>
      <c r="K1608" s="1" t="str">
        <f t="shared" si="259"/>
        <v>&lt;177 micron (NGR)</v>
      </c>
      <c r="L1608">
        <v>40</v>
      </c>
      <c r="M1608" t="s">
        <v>107</v>
      </c>
      <c r="N1608">
        <v>796</v>
      </c>
      <c r="O1608">
        <v>90</v>
      </c>
      <c r="P1608">
        <v>22</v>
      </c>
      <c r="Q1608">
        <v>4</v>
      </c>
      <c r="R1608">
        <v>13</v>
      </c>
      <c r="S1608">
        <v>7</v>
      </c>
      <c r="T1608">
        <v>0.1</v>
      </c>
      <c r="U1608">
        <v>70</v>
      </c>
      <c r="V1608">
        <v>0.9</v>
      </c>
      <c r="W1608">
        <v>0.5</v>
      </c>
      <c r="X1608">
        <v>1</v>
      </c>
      <c r="Y1608">
        <v>42.4</v>
      </c>
    </row>
    <row r="1609" spans="1:25" x14ac:dyDescent="0.25">
      <c r="A1609" t="s">
        <v>6162</v>
      </c>
      <c r="B1609" t="s">
        <v>6163</v>
      </c>
      <c r="C1609" s="1" t="str">
        <f t="shared" si="256"/>
        <v>21:0398</v>
      </c>
      <c r="D1609" s="1" t="str">
        <f t="shared" si="257"/>
        <v>21:0133</v>
      </c>
      <c r="E1609" t="s">
        <v>6164</v>
      </c>
      <c r="F1609" t="s">
        <v>6165</v>
      </c>
      <c r="H1609">
        <v>48.413891499999998</v>
      </c>
      <c r="I1609">
        <v>-85.389606900000004</v>
      </c>
      <c r="J1609" s="1" t="str">
        <f t="shared" si="258"/>
        <v>NGR lake sediment grab sample</v>
      </c>
      <c r="K1609" s="1" t="str">
        <f t="shared" si="259"/>
        <v>&lt;177 micron (NGR)</v>
      </c>
      <c r="L1609">
        <v>40</v>
      </c>
      <c r="M1609" t="s">
        <v>112</v>
      </c>
      <c r="N1609">
        <v>797</v>
      </c>
      <c r="O1609">
        <v>82</v>
      </c>
      <c r="P1609">
        <v>40</v>
      </c>
      <c r="Q1609">
        <v>3</v>
      </c>
      <c r="R1609">
        <v>11</v>
      </c>
      <c r="S1609">
        <v>6</v>
      </c>
      <c r="T1609">
        <v>0.1</v>
      </c>
      <c r="U1609">
        <v>60</v>
      </c>
      <c r="V1609">
        <v>0.55000000000000004</v>
      </c>
      <c r="W1609">
        <v>0.5</v>
      </c>
      <c r="X1609">
        <v>1</v>
      </c>
      <c r="Y1609">
        <v>50.2</v>
      </c>
    </row>
    <row r="1610" spans="1:25" x14ac:dyDescent="0.25">
      <c r="A1610" t="s">
        <v>6166</v>
      </c>
      <c r="B1610" t="s">
        <v>6167</v>
      </c>
      <c r="C1610" s="1" t="str">
        <f t="shared" si="256"/>
        <v>21:0398</v>
      </c>
      <c r="D1610" s="1" t="str">
        <f t="shared" si="257"/>
        <v>21:0133</v>
      </c>
      <c r="E1610" t="s">
        <v>6168</v>
      </c>
      <c r="F1610" t="s">
        <v>6169</v>
      </c>
      <c r="H1610">
        <v>48.490846900000001</v>
      </c>
      <c r="I1610">
        <v>-85.409354500000006</v>
      </c>
      <c r="J1610" s="1" t="str">
        <f t="shared" si="258"/>
        <v>NGR lake sediment grab sample</v>
      </c>
      <c r="K1610" s="1" t="str">
        <f t="shared" si="259"/>
        <v>&lt;177 micron (NGR)</v>
      </c>
      <c r="L1610">
        <v>40</v>
      </c>
      <c r="M1610" t="s">
        <v>117</v>
      </c>
      <c r="N1610">
        <v>798</v>
      </c>
      <c r="O1610">
        <v>88</v>
      </c>
      <c r="P1610">
        <v>24</v>
      </c>
      <c r="Q1610">
        <v>4</v>
      </c>
      <c r="R1610">
        <v>12</v>
      </c>
      <c r="S1610">
        <v>8</v>
      </c>
      <c r="T1610">
        <v>0.1</v>
      </c>
      <c r="U1610">
        <v>95</v>
      </c>
      <c r="V1610">
        <v>0.55000000000000004</v>
      </c>
      <c r="W1610">
        <v>0.5</v>
      </c>
      <c r="X1610">
        <v>1</v>
      </c>
      <c r="Y1610">
        <v>51.6</v>
      </c>
    </row>
    <row r="1611" spans="1:25" x14ac:dyDescent="0.25">
      <c r="A1611" t="s">
        <v>6170</v>
      </c>
      <c r="B1611" t="s">
        <v>6171</v>
      </c>
      <c r="C1611" s="1" t="str">
        <f t="shared" si="256"/>
        <v>21:0398</v>
      </c>
      <c r="D1611" s="1" t="str">
        <f t="shared" si="257"/>
        <v>21:0133</v>
      </c>
      <c r="E1611" t="s">
        <v>6172</v>
      </c>
      <c r="F1611" t="s">
        <v>6173</v>
      </c>
      <c r="H1611">
        <v>48.452442599999998</v>
      </c>
      <c r="I1611">
        <v>-85.455158400000002</v>
      </c>
      <c r="J1611" s="1" t="str">
        <f t="shared" si="258"/>
        <v>NGR lake sediment grab sample</v>
      </c>
      <c r="K1611" s="1" t="str">
        <f t="shared" si="259"/>
        <v>&lt;177 micron (NGR)</v>
      </c>
      <c r="L1611">
        <v>40</v>
      </c>
      <c r="M1611" t="s">
        <v>122</v>
      </c>
      <c r="N1611">
        <v>799</v>
      </c>
      <c r="O1611">
        <v>52</v>
      </c>
      <c r="P1611">
        <v>18</v>
      </c>
      <c r="Q1611">
        <v>2</v>
      </c>
      <c r="R1611">
        <v>11</v>
      </c>
      <c r="S1611">
        <v>7</v>
      </c>
      <c r="T1611">
        <v>0.1</v>
      </c>
      <c r="U1611">
        <v>95</v>
      </c>
      <c r="V1611">
        <v>0.5</v>
      </c>
      <c r="W1611">
        <v>0.5</v>
      </c>
      <c r="X1611">
        <v>1</v>
      </c>
      <c r="Y1611">
        <v>52.4</v>
      </c>
    </row>
    <row r="1612" spans="1:25" x14ac:dyDescent="0.25">
      <c r="A1612" t="s">
        <v>6174</v>
      </c>
      <c r="B1612" t="s">
        <v>6175</v>
      </c>
      <c r="C1612" s="1" t="str">
        <f t="shared" si="256"/>
        <v>21:0398</v>
      </c>
      <c r="D1612" s="1" t="str">
        <f>HYPERLINK("http://geochem.nrcan.gc.ca/cdogs/content/svy/svy_e.htm", "")</f>
        <v/>
      </c>
      <c r="G1612" s="1" t="str">
        <f>HYPERLINK("http://geochem.nrcan.gc.ca/cdogs/content/cr_/cr_00035_e.htm", "35")</f>
        <v>35</v>
      </c>
      <c r="J1612" t="s">
        <v>100</v>
      </c>
      <c r="K1612" t="s">
        <v>101</v>
      </c>
      <c r="L1612">
        <v>40</v>
      </c>
      <c r="M1612" t="s">
        <v>102</v>
      </c>
      <c r="N1612">
        <v>800</v>
      </c>
      <c r="O1612">
        <v>116</v>
      </c>
      <c r="P1612">
        <v>68</v>
      </c>
      <c r="Q1612">
        <v>8</v>
      </c>
      <c r="R1612">
        <v>34</v>
      </c>
      <c r="S1612">
        <v>9</v>
      </c>
      <c r="T1612">
        <v>0.1</v>
      </c>
      <c r="U1612">
        <v>330</v>
      </c>
      <c r="V1612">
        <v>2.6</v>
      </c>
      <c r="W1612">
        <v>9</v>
      </c>
      <c r="X1612">
        <v>2</v>
      </c>
      <c r="Y1612">
        <v>9.4</v>
      </c>
    </row>
    <row r="1613" spans="1:25" x14ac:dyDescent="0.25">
      <c r="A1613" t="s">
        <v>6176</v>
      </c>
      <c r="B1613" t="s">
        <v>6177</v>
      </c>
      <c r="C1613" s="1" t="str">
        <f t="shared" si="256"/>
        <v>21:0398</v>
      </c>
      <c r="D1613" s="1" t="str">
        <f t="shared" ref="D1613:D1624" si="260">HYPERLINK("http://geochem.nrcan.gc.ca/cdogs/content/svy/svy210133_e.htm", "21:0133")</f>
        <v>21:0133</v>
      </c>
      <c r="E1613" t="s">
        <v>6178</v>
      </c>
      <c r="F1613" t="s">
        <v>6179</v>
      </c>
      <c r="H1613">
        <v>48.534399399999998</v>
      </c>
      <c r="I1613">
        <v>-85.587911800000001</v>
      </c>
      <c r="J1613" s="1" t="str">
        <f t="shared" ref="J1613:J1624" si="261">HYPERLINK("http://geochem.nrcan.gc.ca/cdogs/content/kwd/kwd020027_e.htm", "NGR lake sediment grab sample")</f>
        <v>NGR lake sediment grab sample</v>
      </c>
      <c r="K1613" s="1" t="str">
        <f t="shared" ref="K1613:K1624" si="262">HYPERLINK("http://geochem.nrcan.gc.ca/cdogs/content/kwd/kwd080006_e.htm", "&lt;177 micron (NGR)")</f>
        <v>&lt;177 micron (NGR)</v>
      </c>
      <c r="L1613">
        <v>41</v>
      </c>
      <c r="M1613" t="s">
        <v>29</v>
      </c>
      <c r="N1613">
        <v>801</v>
      </c>
      <c r="O1613">
        <v>86</v>
      </c>
      <c r="P1613">
        <v>28</v>
      </c>
      <c r="Q1613">
        <v>2</v>
      </c>
      <c r="R1613">
        <v>11</v>
      </c>
      <c r="S1613">
        <v>3</v>
      </c>
      <c r="T1613">
        <v>0.1</v>
      </c>
      <c r="U1613">
        <v>455</v>
      </c>
      <c r="V1613">
        <v>1.6</v>
      </c>
      <c r="W1613">
        <v>0.5</v>
      </c>
      <c r="X1613">
        <v>1</v>
      </c>
      <c r="Y1613">
        <v>57.6</v>
      </c>
    </row>
    <row r="1614" spans="1:25" x14ac:dyDescent="0.25">
      <c r="A1614" t="s">
        <v>6180</v>
      </c>
      <c r="B1614" t="s">
        <v>6181</v>
      </c>
      <c r="C1614" s="1" t="str">
        <f t="shared" si="256"/>
        <v>21:0398</v>
      </c>
      <c r="D1614" s="1" t="str">
        <f t="shared" si="260"/>
        <v>21:0133</v>
      </c>
      <c r="E1614" t="s">
        <v>6182</v>
      </c>
      <c r="F1614" t="s">
        <v>6183</v>
      </c>
      <c r="H1614">
        <v>48.507021600000002</v>
      </c>
      <c r="I1614">
        <v>-85.460174600000002</v>
      </c>
      <c r="J1614" s="1" t="str">
        <f t="shared" si="261"/>
        <v>NGR lake sediment grab sample</v>
      </c>
      <c r="K1614" s="1" t="str">
        <f t="shared" si="262"/>
        <v>&lt;177 micron (NGR)</v>
      </c>
      <c r="L1614">
        <v>41</v>
      </c>
      <c r="M1614" t="s">
        <v>34</v>
      </c>
      <c r="N1614">
        <v>802</v>
      </c>
      <c r="O1614">
        <v>76</v>
      </c>
      <c r="P1614">
        <v>24</v>
      </c>
      <c r="Q1614">
        <v>3</v>
      </c>
      <c r="R1614">
        <v>8</v>
      </c>
      <c r="S1614">
        <v>2</v>
      </c>
      <c r="T1614">
        <v>0.1</v>
      </c>
      <c r="U1614">
        <v>35</v>
      </c>
      <c r="V1614">
        <v>0.35</v>
      </c>
      <c r="W1614">
        <v>0.5</v>
      </c>
      <c r="X1614">
        <v>1</v>
      </c>
      <c r="Y1614">
        <v>51.4</v>
      </c>
    </row>
    <row r="1615" spans="1:25" x14ac:dyDescent="0.25">
      <c r="A1615" t="s">
        <v>6184</v>
      </c>
      <c r="B1615" t="s">
        <v>6185</v>
      </c>
      <c r="C1615" s="1" t="str">
        <f t="shared" si="256"/>
        <v>21:0398</v>
      </c>
      <c r="D1615" s="1" t="str">
        <f t="shared" si="260"/>
        <v>21:0133</v>
      </c>
      <c r="E1615" t="s">
        <v>6186</v>
      </c>
      <c r="F1615" t="s">
        <v>6187</v>
      </c>
      <c r="H1615">
        <v>48.512900700000003</v>
      </c>
      <c r="I1615">
        <v>-85.4384534</v>
      </c>
      <c r="J1615" s="1" t="str">
        <f t="shared" si="261"/>
        <v>NGR lake sediment grab sample</v>
      </c>
      <c r="K1615" s="1" t="str">
        <f t="shared" si="262"/>
        <v>&lt;177 micron (NGR)</v>
      </c>
      <c r="L1615">
        <v>41</v>
      </c>
      <c r="M1615" t="s">
        <v>39</v>
      </c>
      <c r="N1615">
        <v>803</v>
      </c>
      <c r="O1615">
        <v>76</v>
      </c>
      <c r="P1615">
        <v>40</v>
      </c>
      <c r="Q1615">
        <v>3</v>
      </c>
      <c r="R1615">
        <v>9</v>
      </c>
      <c r="S1615">
        <v>3</v>
      </c>
      <c r="T1615">
        <v>0.1</v>
      </c>
      <c r="U1615">
        <v>50</v>
      </c>
      <c r="V1615">
        <v>0.45</v>
      </c>
      <c r="W1615">
        <v>0.5</v>
      </c>
      <c r="X1615">
        <v>2</v>
      </c>
      <c r="Y1615">
        <v>60.8</v>
      </c>
    </row>
    <row r="1616" spans="1:25" x14ac:dyDescent="0.25">
      <c r="A1616" t="s">
        <v>6188</v>
      </c>
      <c r="B1616" t="s">
        <v>6189</v>
      </c>
      <c r="C1616" s="1" t="str">
        <f t="shared" si="256"/>
        <v>21:0398</v>
      </c>
      <c r="D1616" s="1" t="str">
        <f t="shared" si="260"/>
        <v>21:0133</v>
      </c>
      <c r="E1616" t="s">
        <v>6190</v>
      </c>
      <c r="F1616" t="s">
        <v>6191</v>
      </c>
      <c r="H1616">
        <v>48.547137200000002</v>
      </c>
      <c r="I1616">
        <v>-85.440055900000004</v>
      </c>
      <c r="J1616" s="1" t="str">
        <f t="shared" si="261"/>
        <v>NGR lake sediment grab sample</v>
      </c>
      <c r="K1616" s="1" t="str">
        <f t="shared" si="262"/>
        <v>&lt;177 micron (NGR)</v>
      </c>
      <c r="L1616">
        <v>41</v>
      </c>
      <c r="M1616" t="s">
        <v>44</v>
      </c>
      <c r="N1616">
        <v>804</v>
      </c>
      <c r="O1616">
        <v>52</v>
      </c>
      <c r="P1616">
        <v>88</v>
      </c>
      <c r="Q1616">
        <v>3</v>
      </c>
      <c r="R1616">
        <v>22</v>
      </c>
      <c r="S1616">
        <v>3</v>
      </c>
      <c r="T1616">
        <v>0.2</v>
      </c>
      <c r="U1616">
        <v>60</v>
      </c>
      <c r="V1616">
        <v>0.5</v>
      </c>
      <c r="W1616">
        <v>0.5</v>
      </c>
      <c r="X1616">
        <v>7</v>
      </c>
      <c r="Y1616">
        <v>53.6</v>
      </c>
    </row>
    <row r="1617" spans="1:25" x14ac:dyDescent="0.25">
      <c r="A1617" t="s">
        <v>6192</v>
      </c>
      <c r="B1617" t="s">
        <v>6193</v>
      </c>
      <c r="C1617" s="1" t="str">
        <f t="shared" si="256"/>
        <v>21:0398</v>
      </c>
      <c r="D1617" s="1" t="str">
        <f t="shared" si="260"/>
        <v>21:0133</v>
      </c>
      <c r="E1617" t="s">
        <v>6194</v>
      </c>
      <c r="F1617" t="s">
        <v>6195</v>
      </c>
      <c r="H1617">
        <v>48.554473999999999</v>
      </c>
      <c r="I1617">
        <v>-85.455062400000003</v>
      </c>
      <c r="J1617" s="1" t="str">
        <f t="shared" si="261"/>
        <v>NGR lake sediment grab sample</v>
      </c>
      <c r="K1617" s="1" t="str">
        <f t="shared" si="262"/>
        <v>&lt;177 micron (NGR)</v>
      </c>
      <c r="L1617">
        <v>41</v>
      </c>
      <c r="M1617" t="s">
        <v>62</v>
      </c>
      <c r="N1617">
        <v>805</v>
      </c>
      <c r="O1617">
        <v>74</v>
      </c>
      <c r="P1617">
        <v>28</v>
      </c>
      <c r="Q1617">
        <v>2</v>
      </c>
      <c r="R1617">
        <v>27</v>
      </c>
      <c r="S1617">
        <v>5</v>
      </c>
      <c r="T1617">
        <v>0.1</v>
      </c>
      <c r="U1617">
        <v>45</v>
      </c>
      <c r="V1617">
        <v>0.5</v>
      </c>
      <c r="W1617">
        <v>0.5</v>
      </c>
      <c r="X1617">
        <v>3</v>
      </c>
      <c r="Y1617">
        <v>54.2</v>
      </c>
    </row>
    <row r="1618" spans="1:25" x14ac:dyDescent="0.25">
      <c r="A1618" t="s">
        <v>6196</v>
      </c>
      <c r="B1618" t="s">
        <v>6197</v>
      </c>
      <c r="C1618" s="1" t="str">
        <f t="shared" si="256"/>
        <v>21:0398</v>
      </c>
      <c r="D1618" s="1" t="str">
        <f t="shared" si="260"/>
        <v>21:0133</v>
      </c>
      <c r="E1618" t="s">
        <v>6198</v>
      </c>
      <c r="F1618" t="s">
        <v>6199</v>
      </c>
      <c r="H1618">
        <v>48.598054500000003</v>
      </c>
      <c r="I1618">
        <v>-85.579451599999999</v>
      </c>
      <c r="J1618" s="1" t="str">
        <f t="shared" si="261"/>
        <v>NGR lake sediment grab sample</v>
      </c>
      <c r="K1618" s="1" t="str">
        <f t="shared" si="262"/>
        <v>&lt;177 micron (NGR)</v>
      </c>
      <c r="L1618">
        <v>41</v>
      </c>
      <c r="M1618" t="s">
        <v>67</v>
      </c>
      <c r="N1618">
        <v>806</v>
      </c>
      <c r="O1618">
        <v>76</v>
      </c>
      <c r="P1618">
        <v>32</v>
      </c>
      <c r="Q1618">
        <v>2</v>
      </c>
      <c r="R1618">
        <v>12</v>
      </c>
      <c r="S1618">
        <v>5</v>
      </c>
      <c r="T1618">
        <v>0.1</v>
      </c>
      <c r="U1618">
        <v>150</v>
      </c>
      <c r="V1618">
        <v>0.85</v>
      </c>
      <c r="W1618">
        <v>0.5</v>
      </c>
      <c r="X1618">
        <v>1</v>
      </c>
      <c r="Y1618">
        <v>43.8</v>
      </c>
    </row>
    <row r="1619" spans="1:25" x14ac:dyDescent="0.25">
      <c r="A1619" t="s">
        <v>6200</v>
      </c>
      <c r="B1619" t="s">
        <v>6201</v>
      </c>
      <c r="C1619" s="1" t="str">
        <f t="shared" si="256"/>
        <v>21:0398</v>
      </c>
      <c r="D1619" s="1" t="str">
        <f t="shared" si="260"/>
        <v>21:0133</v>
      </c>
      <c r="E1619" t="s">
        <v>6202</v>
      </c>
      <c r="F1619" t="s">
        <v>6203</v>
      </c>
      <c r="H1619">
        <v>48.583989699999997</v>
      </c>
      <c r="I1619">
        <v>-85.5799272</v>
      </c>
      <c r="J1619" s="1" t="str">
        <f t="shared" si="261"/>
        <v>NGR lake sediment grab sample</v>
      </c>
      <c r="K1619" s="1" t="str">
        <f t="shared" si="262"/>
        <v>&lt;177 micron (NGR)</v>
      </c>
      <c r="L1619">
        <v>41</v>
      </c>
      <c r="M1619" t="s">
        <v>72</v>
      </c>
      <c r="N1619">
        <v>807</v>
      </c>
      <c r="O1619">
        <v>42</v>
      </c>
      <c r="P1619">
        <v>16</v>
      </c>
      <c r="Q1619">
        <v>2</v>
      </c>
      <c r="R1619">
        <v>8</v>
      </c>
      <c r="S1619">
        <v>5</v>
      </c>
      <c r="T1619">
        <v>0.1</v>
      </c>
      <c r="U1619">
        <v>200</v>
      </c>
      <c r="V1619">
        <v>0.75</v>
      </c>
      <c r="W1619">
        <v>0.5</v>
      </c>
      <c r="X1619">
        <v>1</v>
      </c>
      <c r="Y1619">
        <v>18.8</v>
      </c>
    </row>
    <row r="1620" spans="1:25" x14ac:dyDescent="0.25">
      <c r="A1620" t="s">
        <v>6204</v>
      </c>
      <c r="B1620" t="s">
        <v>6205</v>
      </c>
      <c r="C1620" s="1" t="str">
        <f t="shared" si="256"/>
        <v>21:0398</v>
      </c>
      <c r="D1620" s="1" t="str">
        <f t="shared" si="260"/>
        <v>21:0133</v>
      </c>
      <c r="E1620" t="s">
        <v>6206</v>
      </c>
      <c r="F1620" t="s">
        <v>6207</v>
      </c>
      <c r="H1620">
        <v>48.5631561</v>
      </c>
      <c r="I1620">
        <v>-85.586718300000001</v>
      </c>
      <c r="J1620" s="1" t="str">
        <f t="shared" si="261"/>
        <v>NGR lake sediment grab sample</v>
      </c>
      <c r="K1620" s="1" t="str">
        <f t="shared" si="262"/>
        <v>&lt;177 micron (NGR)</v>
      </c>
      <c r="L1620">
        <v>41</v>
      </c>
      <c r="M1620" t="s">
        <v>49</v>
      </c>
      <c r="N1620">
        <v>808</v>
      </c>
      <c r="O1620">
        <v>52</v>
      </c>
      <c r="P1620">
        <v>16</v>
      </c>
      <c r="Q1620">
        <v>1</v>
      </c>
      <c r="R1620">
        <v>10</v>
      </c>
      <c r="S1620">
        <v>6</v>
      </c>
      <c r="T1620">
        <v>0.1</v>
      </c>
      <c r="U1620">
        <v>110</v>
      </c>
      <c r="V1620">
        <v>0.55000000000000004</v>
      </c>
      <c r="W1620">
        <v>0.5</v>
      </c>
      <c r="X1620">
        <v>1</v>
      </c>
      <c r="Y1620">
        <v>32.799999999999997</v>
      </c>
    </row>
    <row r="1621" spans="1:25" x14ac:dyDescent="0.25">
      <c r="A1621" t="s">
        <v>6208</v>
      </c>
      <c r="B1621" t="s">
        <v>6209</v>
      </c>
      <c r="C1621" s="1" t="str">
        <f t="shared" si="256"/>
        <v>21:0398</v>
      </c>
      <c r="D1621" s="1" t="str">
        <f t="shared" si="260"/>
        <v>21:0133</v>
      </c>
      <c r="E1621" t="s">
        <v>6178</v>
      </c>
      <c r="F1621" t="s">
        <v>6210</v>
      </c>
      <c r="H1621">
        <v>48.534399399999998</v>
      </c>
      <c r="I1621">
        <v>-85.587911800000001</v>
      </c>
      <c r="J1621" s="1" t="str">
        <f t="shared" si="261"/>
        <v>NGR lake sediment grab sample</v>
      </c>
      <c r="K1621" s="1" t="str">
        <f t="shared" si="262"/>
        <v>&lt;177 micron (NGR)</v>
      </c>
      <c r="L1621">
        <v>41</v>
      </c>
      <c r="M1621" t="s">
        <v>57</v>
      </c>
      <c r="N1621">
        <v>809</v>
      </c>
      <c r="O1621">
        <v>80</v>
      </c>
      <c r="P1621">
        <v>26</v>
      </c>
      <c r="Q1621">
        <v>2</v>
      </c>
      <c r="R1621">
        <v>11</v>
      </c>
      <c r="S1621">
        <v>3</v>
      </c>
      <c r="T1621">
        <v>0.1</v>
      </c>
      <c r="U1621">
        <v>445</v>
      </c>
      <c r="V1621">
        <v>1.5</v>
      </c>
      <c r="W1621">
        <v>0.5</v>
      </c>
      <c r="X1621">
        <v>1</v>
      </c>
      <c r="Y1621">
        <v>57.8</v>
      </c>
    </row>
    <row r="1622" spans="1:25" x14ac:dyDescent="0.25">
      <c r="A1622" t="s">
        <v>6211</v>
      </c>
      <c r="B1622" t="s">
        <v>6212</v>
      </c>
      <c r="C1622" s="1" t="str">
        <f t="shared" si="256"/>
        <v>21:0398</v>
      </c>
      <c r="D1622" s="1" t="str">
        <f t="shared" si="260"/>
        <v>21:0133</v>
      </c>
      <c r="E1622" t="s">
        <v>6178</v>
      </c>
      <c r="F1622" t="s">
        <v>6213</v>
      </c>
      <c r="H1622">
        <v>48.534399399999998</v>
      </c>
      <c r="I1622">
        <v>-85.587911800000001</v>
      </c>
      <c r="J1622" s="1" t="str">
        <f t="shared" si="261"/>
        <v>NGR lake sediment grab sample</v>
      </c>
      <c r="K1622" s="1" t="str">
        <f t="shared" si="262"/>
        <v>&lt;177 micron (NGR)</v>
      </c>
      <c r="L1622">
        <v>41</v>
      </c>
      <c r="M1622" t="s">
        <v>53</v>
      </c>
      <c r="N1622">
        <v>810</v>
      </c>
      <c r="O1622">
        <v>68</v>
      </c>
      <c r="P1622">
        <v>26</v>
      </c>
      <c r="Q1622">
        <v>1</v>
      </c>
      <c r="R1622">
        <v>11</v>
      </c>
      <c r="S1622">
        <v>4</v>
      </c>
      <c r="T1622">
        <v>0.1</v>
      </c>
      <c r="U1622">
        <v>450</v>
      </c>
      <c r="V1622">
        <v>1.7</v>
      </c>
      <c r="W1622">
        <v>0.5</v>
      </c>
      <c r="X1622">
        <v>1</v>
      </c>
      <c r="Y1622">
        <v>57.2</v>
      </c>
    </row>
    <row r="1623" spans="1:25" x14ac:dyDescent="0.25">
      <c r="A1623" t="s">
        <v>6214</v>
      </c>
      <c r="B1623" t="s">
        <v>6215</v>
      </c>
      <c r="C1623" s="1" t="str">
        <f t="shared" si="256"/>
        <v>21:0398</v>
      </c>
      <c r="D1623" s="1" t="str">
        <f t="shared" si="260"/>
        <v>21:0133</v>
      </c>
      <c r="E1623" t="s">
        <v>6216</v>
      </c>
      <c r="F1623" t="s">
        <v>6217</v>
      </c>
      <c r="H1623">
        <v>48.519594900000001</v>
      </c>
      <c r="I1623">
        <v>-85.5889734</v>
      </c>
      <c r="J1623" s="1" t="str">
        <f t="shared" si="261"/>
        <v>NGR lake sediment grab sample</v>
      </c>
      <c r="K1623" s="1" t="str">
        <f t="shared" si="262"/>
        <v>&lt;177 micron (NGR)</v>
      </c>
      <c r="L1623">
        <v>41</v>
      </c>
      <c r="M1623" t="s">
        <v>77</v>
      </c>
      <c r="N1623">
        <v>811</v>
      </c>
      <c r="O1623">
        <v>68</v>
      </c>
      <c r="P1623">
        <v>24</v>
      </c>
      <c r="Q1623">
        <v>5</v>
      </c>
      <c r="R1623">
        <v>14</v>
      </c>
      <c r="S1623">
        <v>4</v>
      </c>
      <c r="T1623">
        <v>0.1</v>
      </c>
      <c r="U1623">
        <v>60</v>
      </c>
      <c r="V1623">
        <v>0.45</v>
      </c>
      <c r="W1623">
        <v>0.5</v>
      </c>
      <c r="X1623">
        <v>2</v>
      </c>
      <c r="Y1623">
        <v>54.4</v>
      </c>
    </row>
    <row r="1624" spans="1:25" x14ac:dyDescent="0.25">
      <c r="A1624" t="s">
        <v>6218</v>
      </c>
      <c r="B1624" t="s">
        <v>6219</v>
      </c>
      <c r="C1624" s="1" t="str">
        <f t="shared" si="256"/>
        <v>21:0398</v>
      </c>
      <c r="D1624" s="1" t="str">
        <f t="shared" si="260"/>
        <v>21:0133</v>
      </c>
      <c r="E1624" t="s">
        <v>6220</v>
      </c>
      <c r="F1624" t="s">
        <v>6221</v>
      </c>
      <c r="H1624">
        <v>48.5088875</v>
      </c>
      <c r="I1624">
        <v>-85.544089799999995</v>
      </c>
      <c r="J1624" s="1" t="str">
        <f t="shared" si="261"/>
        <v>NGR lake sediment grab sample</v>
      </c>
      <c r="K1624" s="1" t="str">
        <f t="shared" si="262"/>
        <v>&lt;177 micron (NGR)</v>
      </c>
      <c r="L1624">
        <v>41</v>
      </c>
      <c r="M1624" t="s">
        <v>82</v>
      </c>
      <c r="N1624">
        <v>812</v>
      </c>
      <c r="O1624">
        <v>74</v>
      </c>
      <c r="P1624">
        <v>12</v>
      </c>
      <c r="Q1624">
        <v>3</v>
      </c>
      <c r="R1624">
        <v>7</v>
      </c>
      <c r="S1624">
        <v>2</v>
      </c>
      <c r="T1624">
        <v>0.1</v>
      </c>
      <c r="U1624">
        <v>70</v>
      </c>
      <c r="V1624">
        <v>0.6</v>
      </c>
      <c r="W1624">
        <v>0.5</v>
      </c>
      <c r="X1624">
        <v>1</v>
      </c>
      <c r="Y1624">
        <v>60</v>
      </c>
    </row>
    <row r="1625" spans="1:25" x14ac:dyDescent="0.25">
      <c r="A1625" t="s">
        <v>6222</v>
      </c>
      <c r="B1625" t="s">
        <v>6223</v>
      </c>
      <c r="C1625" s="1" t="str">
        <f t="shared" si="256"/>
        <v>21:0398</v>
      </c>
      <c r="D1625" s="1" t="str">
        <f>HYPERLINK("http://geochem.nrcan.gc.ca/cdogs/content/svy/svy_e.htm", "")</f>
        <v/>
      </c>
      <c r="G1625" s="1" t="str">
        <f>HYPERLINK("http://geochem.nrcan.gc.ca/cdogs/content/cr_/cr_00035_e.htm", "35")</f>
        <v>35</v>
      </c>
      <c r="J1625" t="s">
        <v>100</v>
      </c>
      <c r="K1625" t="s">
        <v>101</v>
      </c>
      <c r="L1625">
        <v>41</v>
      </c>
      <c r="M1625" t="s">
        <v>102</v>
      </c>
      <c r="N1625">
        <v>813</v>
      </c>
      <c r="O1625">
        <v>118</v>
      </c>
      <c r="P1625">
        <v>70</v>
      </c>
      <c r="Q1625">
        <v>10</v>
      </c>
      <c r="R1625">
        <v>35</v>
      </c>
      <c r="S1625">
        <v>10</v>
      </c>
      <c r="T1625">
        <v>0.1</v>
      </c>
      <c r="U1625">
        <v>340</v>
      </c>
      <c r="V1625">
        <v>2.8</v>
      </c>
      <c r="W1625">
        <v>14</v>
      </c>
      <c r="X1625">
        <v>1</v>
      </c>
      <c r="Y1625">
        <v>8.8000000000000007</v>
      </c>
    </row>
    <row r="1626" spans="1:25" x14ac:dyDescent="0.25">
      <c r="A1626" t="s">
        <v>6224</v>
      </c>
      <c r="B1626" t="s">
        <v>6225</v>
      </c>
      <c r="C1626" s="1" t="str">
        <f t="shared" si="256"/>
        <v>21:0398</v>
      </c>
      <c r="D1626" s="1" t="str">
        <f t="shared" ref="D1626:D1640" si="263">HYPERLINK("http://geochem.nrcan.gc.ca/cdogs/content/svy/svy210133_e.htm", "21:0133")</f>
        <v>21:0133</v>
      </c>
      <c r="E1626" t="s">
        <v>6226</v>
      </c>
      <c r="F1626" t="s">
        <v>6227</v>
      </c>
      <c r="H1626">
        <v>48.489357099999999</v>
      </c>
      <c r="I1626">
        <v>-85.557073399999993</v>
      </c>
      <c r="J1626" s="1" t="str">
        <f t="shared" ref="J1626:J1640" si="264">HYPERLINK("http://geochem.nrcan.gc.ca/cdogs/content/kwd/kwd020027_e.htm", "NGR lake sediment grab sample")</f>
        <v>NGR lake sediment grab sample</v>
      </c>
      <c r="K1626" s="1" t="str">
        <f t="shared" ref="K1626:K1640" si="265">HYPERLINK("http://geochem.nrcan.gc.ca/cdogs/content/kwd/kwd080006_e.htm", "&lt;177 micron (NGR)")</f>
        <v>&lt;177 micron (NGR)</v>
      </c>
      <c r="L1626">
        <v>41</v>
      </c>
      <c r="M1626" t="s">
        <v>87</v>
      </c>
      <c r="N1626">
        <v>814</v>
      </c>
      <c r="O1626">
        <v>94</v>
      </c>
      <c r="P1626">
        <v>14</v>
      </c>
      <c r="Q1626">
        <v>4</v>
      </c>
      <c r="R1626">
        <v>6</v>
      </c>
      <c r="S1626">
        <v>2</v>
      </c>
      <c r="T1626">
        <v>0.1</v>
      </c>
      <c r="U1626">
        <v>50</v>
      </c>
      <c r="V1626">
        <v>0.45</v>
      </c>
      <c r="W1626">
        <v>0.5</v>
      </c>
      <c r="X1626">
        <v>2</v>
      </c>
      <c r="Y1626">
        <v>74.2</v>
      </c>
    </row>
    <row r="1627" spans="1:25" x14ac:dyDescent="0.25">
      <c r="A1627" t="s">
        <v>6228</v>
      </c>
      <c r="B1627" t="s">
        <v>6229</v>
      </c>
      <c r="C1627" s="1" t="str">
        <f t="shared" si="256"/>
        <v>21:0398</v>
      </c>
      <c r="D1627" s="1" t="str">
        <f t="shared" si="263"/>
        <v>21:0133</v>
      </c>
      <c r="E1627" t="s">
        <v>6230</v>
      </c>
      <c r="F1627" t="s">
        <v>6231</v>
      </c>
      <c r="H1627">
        <v>48.449082699999998</v>
      </c>
      <c r="I1627">
        <v>-85.548829699999999</v>
      </c>
      <c r="J1627" s="1" t="str">
        <f t="shared" si="264"/>
        <v>NGR lake sediment grab sample</v>
      </c>
      <c r="K1627" s="1" t="str">
        <f t="shared" si="265"/>
        <v>&lt;177 micron (NGR)</v>
      </c>
      <c r="L1627">
        <v>41</v>
      </c>
      <c r="M1627" t="s">
        <v>92</v>
      </c>
      <c r="N1627">
        <v>815</v>
      </c>
      <c r="O1627">
        <v>62</v>
      </c>
      <c r="P1627">
        <v>24</v>
      </c>
      <c r="Q1627">
        <v>4</v>
      </c>
      <c r="R1627">
        <v>11</v>
      </c>
      <c r="S1627">
        <v>3</v>
      </c>
      <c r="T1627">
        <v>0.1</v>
      </c>
      <c r="U1627">
        <v>30</v>
      </c>
      <c r="V1627">
        <v>0.3</v>
      </c>
      <c r="W1627">
        <v>0.5</v>
      </c>
      <c r="X1627">
        <v>1</v>
      </c>
      <c r="Y1627">
        <v>40.6</v>
      </c>
    </row>
    <row r="1628" spans="1:25" x14ac:dyDescent="0.25">
      <c r="A1628" t="s">
        <v>6232</v>
      </c>
      <c r="B1628" t="s">
        <v>6233</v>
      </c>
      <c r="C1628" s="1" t="str">
        <f t="shared" si="256"/>
        <v>21:0398</v>
      </c>
      <c r="D1628" s="1" t="str">
        <f t="shared" si="263"/>
        <v>21:0133</v>
      </c>
      <c r="E1628" t="s">
        <v>6234</v>
      </c>
      <c r="F1628" t="s">
        <v>6235</v>
      </c>
      <c r="H1628">
        <v>48.454382899999999</v>
      </c>
      <c r="I1628">
        <v>-85.571197600000005</v>
      </c>
      <c r="J1628" s="1" t="str">
        <f t="shared" si="264"/>
        <v>NGR lake sediment grab sample</v>
      </c>
      <c r="K1628" s="1" t="str">
        <f t="shared" si="265"/>
        <v>&lt;177 micron (NGR)</v>
      </c>
      <c r="L1628">
        <v>41</v>
      </c>
      <c r="M1628" t="s">
        <v>97</v>
      </c>
      <c r="N1628">
        <v>816</v>
      </c>
      <c r="O1628">
        <v>96</v>
      </c>
      <c r="P1628">
        <v>38</v>
      </c>
      <c r="Q1628">
        <v>4</v>
      </c>
      <c r="R1628">
        <v>9</v>
      </c>
      <c r="S1628">
        <v>3</v>
      </c>
      <c r="T1628">
        <v>0.1</v>
      </c>
      <c r="U1628">
        <v>130</v>
      </c>
      <c r="V1628">
        <v>1.1499999999999999</v>
      </c>
      <c r="W1628">
        <v>0.5</v>
      </c>
      <c r="X1628">
        <v>1</v>
      </c>
      <c r="Y1628">
        <v>52.2</v>
      </c>
    </row>
    <row r="1629" spans="1:25" x14ac:dyDescent="0.25">
      <c r="A1629" t="s">
        <v>6236</v>
      </c>
      <c r="B1629" t="s">
        <v>6237</v>
      </c>
      <c r="C1629" s="1" t="str">
        <f t="shared" si="256"/>
        <v>21:0398</v>
      </c>
      <c r="D1629" s="1" t="str">
        <f t="shared" si="263"/>
        <v>21:0133</v>
      </c>
      <c r="E1629" t="s">
        <v>6238</v>
      </c>
      <c r="F1629" t="s">
        <v>6239</v>
      </c>
      <c r="H1629">
        <v>48.440187799999997</v>
      </c>
      <c r="I1629">
        <v>-85.605074099999996</v>
      </c>
      <c r="J1629" s="1" t="str">
        <f t="shared" si="264"/>
        <v>NGR lake sediment grab sample</v>
      </c>
      <c r="K1629" s="1" t="str">
        <f t="shared" si="265"/>
        <v>&lt;177 micron (NGR)</v>
      </c>
      <c r="L1629">
        <v>41</v>
      </c>
      <c r="M1629" t="s">
        <v>107</v>
      </c>
      <c r="N1629">
        <v>817</v>
      </c>
      <c r="O1629">
        <v>88</v>
      </c>
      <c r="P1629">
        <v>20</v>
      </c>
      <c r="Q1629">
        <v>5</v>
      </c>
      <c r="R1629">
        <v>10</v>
      </c>
      <c r="S1629">
        <v>5</v>
      </c>
      <c r="T1629">
        <v>0.1</v>
      </c>
      <c r="U1629">
        <v>200</v>
      </c>
      <c r="V1629">
        <v>0.85</v>
      </c>
      <c r="W1629">
        <v>0.5</v>
      </c>
      <c r="X1629">
        <v>1</v>
      </c>
      <c r="Y1629">
        <v>48.2</v>
      </c>
    </row>
    <row r="1630" spans="1:25" x14ac:dyDescent="0.25">
      <c r="A1630" t="s">
        <v>6240</v>
      </c>
      <c r="B1630" t="s">
        <v>6241</v>
      </c>
      <c r="C1630" s="1" t="str">
        <f t="shared" si="256"/>
        <v>21:0398</v>
      </c>
      <c r="D1630" s="1" t="str">
        <f t="shared" si="263"/>
        <v>21:0133</v>
      </c>
      <c r="E1630" t="s">
        <v>6242</v>
      </c>
      <c r="F1630" t="s">
        <v>6243</v>
      </c>
      <c r="H1630">
        <v>48.4176626</v>
      </c>
      <c r="I1630">
        <v>-85.620989600000001</v>
      </c>
      <c r="J1630" s="1" t="str">
        <f t="shared" si="264"/>
        <v>NGR lake sediment grab sample</v>
      </c>
      <c r="K1630" s="1" t="str">
        <f t="shared" si="265"/>
        <v>&lt;177 micron (NGR)</v>
      </c>
      <c r="L1630">
        <v>41</v>
      </c>
      <c r="M1630" t="s">
        <v>112</v>
      </c>
      <c r="N1630">
        <v>818</v>
      </c>
      <c r="O1630">
        <v>82</v>
      </c>
      <c r="P1630">
        <v>18</v>
      </c>
      <c r="Q1630">
        <v>5</v>
      </c>
      <c r="R1630">
        <v>11</v>
      </c>
      <c r="S1630">
        <v>5</v>
      </c>
      <c r="T1630">
        <v>0.1</v>
      </c>
      <c r="U1630">
        <v>210</v>
      </c>
      <c r="V1630">
        <v>0.8</v>
      </c>
      <c r="W1630">
        <v>0.5</v>
      </c>
      <c r="X1630">
        <v>1</v>
      </c>
      <c r="Y1630">
        <v>51.2</v>
      </c>
    </row>
    <row r="1631" spans="1:25" x14ac:dyDescent="0.25">
      <c r="A1631" t="s">
        <v>6244</v>
      </c>
      <c r="B1631" t="s">
        <v>6245</v>
      </c>
      <c r="C1631" s="1" t="str">
        <f t="shared" si="256"/>
        <v>21:0398</v>
      </c>
      <c r="D1631" s="1" t="str">
        <f t="shared" si="263"/>
        <v>21:0133</v>
      </c>
      <c r="E1631" t="s">
        <v>6246</v>
      </c>
      <c r="F1631" t="s">
        <v>6247</v>
      </c>
      <c r="H1631">
        <v>48.407545599999999</v>
      </c>
      <c r="I1631">
        <v>-85.575577600000003</v>
      </c>
      <c r="J1631" s="1" t="str">
        <f t="shared" si="264"/>
        <v>NGR lake sediment grab sample</v>
      </c>
      <c r="K1631" s="1" t="str">
        <f t="shared" si="265"/>
        <v>&lt;177 micron (NGR)</v>
      </c>
      <c r="L1631">
        <v>41</v>
      </c>
      <c r="M1631" t="s">
        <v>117</v>
      </c>
      <c r="N1631">
        <v>819</v>
      </c>
      <c r="O1631">
        <v>104</v>
      </c>
      <c r="P1631">
        <v>22</v>
      </c>
      <c r="Q1631">
        <v>6</v>
      </c>
      <c r="R1631">
        <v>15</v>
      </c>
      <c r="S1631">
        <v>7</v>
      </c>
      <c r="T1631">
        <v>0.1</v>
      </c>
      <c r="U1631">
        <v>70</v>
      </c>
      <c r="V1631">
        <v>0.55000000000000004</v>
      </c>
      <c r="W1631">
        <v>0.5</v>
      </c>
      <c r="X1631">
        <v>2</v>
      </c>
      <c r="Y1631">
        <v>65.599999999999994</v>
      </c>
    </row>
    <row r="1632" spans="1:25" x14ac:dyDescent="0.25">
      <c r="A1632" t="s">
        <v>6248</v>
      </c>
      <c r="B1632" t="s">
        <v>6249</v>
      </c>
      <c r="C1632" s="1" t="str">
        <f t="shared" si="256"/>
        <v>21:0398</v>
      </c>
      <c r="D1632" s="1" t="str">
        <f t="shared" si="263"/>
        <v>21:0133</v>
      </c>
      <c r="E1632" t="s">
        <v>6250</v>
      </c>
      <c r="F1632" t="s">
        <v>6251</v>
      </c>
      <c r="H1632">
        <v>48.3770977</v>
      </c>
      <c r="I1632">
        <v>-85.587055300000003</v>
      </c>
      <c r="J1632" s="1" t="str">
        <f t="shared" si="264"/>
        <v>NGR lake sediment grab sample</v>
      </c>
      <c r="K1632" s="1" t="str">
        <f t="shared" si="265"/>
        <v>&lt;177 micron (NGR)</v>
      </c>
      <c r="L1632">
        <v>41</v>
      </c>
      <c r="M1632" t="s">
        <v>122</v>
      </c>
      <c r="N1632">
        <v>820</v>
      </c>
      <c r="O1632">
        <v>72</v>
      </c>
      <c r="P1632">
        <v>12</v>
      </c>
      <c r="Q1632">
        <v>3</v>
      </c>
      <c r="R1632">
        <v>9</v>
      </c>
      <c r="S1632">
        <v>2</v>
      </c>
      <c r="T1632">
        <v>0.1</v>
      </c>
      <c r="U1632">
        <v>55</v>
      </c>
      <c r="V1632">
        <v>0.6</v>
      </c>
      <c r="W1632">
        <v>0.5</v>
      </c>
      <c r="X1632">
        <v>2</v>
      </c>
      <c r="Y1632">
        <v>78.400000000000006</v>
      </c>
    </row>
    <row r="1633" spans="1:25" x14ac:dyDescent="0.25">
      <c r="A1633" t="s">
        <v>6252</v>
      </c>
      <c r="B1633" t="s">
        <v>6253</v>
      </c>
      <c r="C1633" s="1" t="str">
        <f t="shared" si="256"/>
        <v>21:0398</v>
      </c>
      <c r="D1633" s="1" t="str">
        <f t="shared" si="263"/>
        <v>21:0133</v>
      </c>
      <c r="E1633" t="s">
        <v>6254</v>
      </c>
      <c r="F1633" t="s">
        <v>6255</v>
      </c>
      <c r="H1633">
        <v>48.3495329</v>
      </c>
      <c r="I1633">
        <v>-85.6048914</v>
      </c>
      <c r="J1633" s="1" t="str">
        <f t="shared" si="264"/>
        <v>NGR lake sediment grab sample</v>
      </c>
      <c r="K1633" s="1" t="str">
        <f t="shared" si="265"/>
        <v>&lt;177 micron (NGR)</v>
      </c>
      <c r="L1633">
        <v>42</v>
      </c>
      <c r="M1633" t="s">
        <v>29</v>
      </c>
      <c r="N1633">
        <v>821</v>
      </c>
      <c r="O1633">
        <v>68</v>
      </c>
      <c r="P1633">
        <v>32</v>
      </c>
      <c r="Q1633">
        <v>4</v>
      </c>
      <c r="R1633">
        <v>9</v>
      </c>
      <c r="S1633">
        <v>5</v>
      </c>
      <c r="T1633">
        <v>0.1</v>
      </c>
      <c r="U1633">
        <v>70</v>
      </c>
      <c r="V1633">
        <v>0.7</v>
      </c>
      <c r="W1633">
        <v>2</v>
      </c>
      <c r="X1633">
        <v>2</v>
      </c>
      <c r="Y1633">
        <v>42.2</v>
      </c>
    </row>
    <row r="1634" spans="1:25" x14ac:dyDescent="0.25">
      <c r="A1634" t="s">
        <v>6256</v>
      </c>
      <c r="B1634" t="s">
        <v>6257</v>
      </c>
      <c r="C1634" s="1" t="str">
        <f t="shared" si="256"/>
        <v>21:0398</v>
      </c>
      <c r="D1634" s="1" t="str">
        <f t="shared" si="263"/>
        <v>21:0133</v>
      </c>
      <c r="E1634" t="s">
        <v>6258</v>
      </c>
      <c r="F1634" t="s">
        <v>6259</v>
      </c>
      <c r="H1634">
        <v>48.376936000000001</v>
      </c>
      <c r="I1634">
        <v>-85.641590300000004</v>
      </c>
      <c r="J1634" s="1" t="str">
        <f t="shared" si="264"/>
        <v>NGR lake sediment grab sample</v>
      </c>
      <c r="K1634" s="1" t="str">
        <f t="shared" si="265"/>
        <v>&lt;177 micron (NGR)</v>
      </c>
      <c r="L1634">
        <v>42</v>
      </c>
      <c r="M1634" t="s">
        <v>34</v>
      </c>
      <c r="N1634">
        <v>822</v>
      </c>
      <c r="O1634">
        <v>78</v>
      </c>
      <c r="P1634">
        <v>14</v>
      </c>
      <c r="Q1634">
        <v>8</v>
      </c>
      <c r="R1634">
        <v>10</v>
      </c>
      <c r="S1634">
        <v>8</v>
      </c>
      <c r="T1634">
        <v>0.1</v>
      </c>
      <c r="U1634">
        <v>205</v>
      </c>
      <c r="V1634">
        <v>1.4</v>
      </c>
      <c r="W1634">
        <v>0.5</v>
      </c>
      <c r="X1634">
        <v>1</v>
      </c>
      <c r="Y1634">
        <v>42.4</v>
      </c>
    </row>
    <row r="1635" spans="1:25" x14ac:dyDescent="0.25">
      <c r="A1635" t="s">
        <v>6260</v>
      </c>
      <c r="B1635" t="s">
        <v>6261</v>
      </c>
      <c r="C1635" s="1" t="str">
        <f t="shared" si="256"/>
        <v>21:0398</v>
      </c>
      <c r="D1635" s="1" t="str">
        <f t="shared" si="263"/>
        <v>21:0133</v>
      </c>
      <c r="E1635" t="s">
        <v>6262</v>
      </c>
      <c r="F1635" t="s">
        <v>6263</v>
      </c>
      <c r="H1635">
        <v>48.392177500000003</v>
      </c>
      <c r="I1635">
        <v>-85.772120599999994</v>
      </c>
      <c r="J1635" s="1" t="str">
        <f t="shared" si="264"/>
        <v>NGR lake sediment grab sample</v>
      </c>
      <c r="K1635" s="1" t="str">
        <f t="shared" si="265"/>
        <v>&lt;177 micron (NGR)</v>
      </c>
      <c r="L1635">
        <v>42</v>
      </c>
      <c r="M1635" t="s">
        <v>39</v>
      </c>
      <c r="N1635">
        <v>823</v>
      </c>
      <c r="O1635">
        <v>74</v>
      </c>
      <c r="P1635">
        <v>22</v>
      </c>
      <c r="Q1635">
        <v>5</v>
      </c>
      <c r="R1635">
        <v>11</v>
      </c>
      <c r="S1635">
        <v>4</v>
      </c>
      <c r="T1635">
        <v>0.1</v>
      </c>
      <c r="U1635">
        <v>235</v>
      </c>
      <c r="V1635">
        <v>0.9</v>
      </c>
      <c r="W1635">
        <v>0.5</v>
      </c>
      <c r="X1635">
        <v>2</v>
      </c>
      <c r="Y1635">
        <v>33.6</v>
      </c>
    </row>
    <row r="1636" spans="1:25" x14ac:dyDescent="0.25">
      <c r="A1636" t="s">
        <v>6264</v>
      </c>
      <c r="B1636" t="s">
        <v>6265</v>
      </c>
      <c r="C1636" s="1" t="str">
        <f t="shared" si="256"/>
        <v>21:0398</v>
      </c>
      <c r="D1636" s="1" t="str">
        <f t="shared" si="263"/>
        <v>21:0133</v>
      </c>
      <c r="E1636" t="s">
        <v>6266</v>
      </c>
      <c r="F1636" t="s">
        <v>6267</v>
      </c>
      <c r="H1636">
        <v>48.366373299999999</v>
      </c>
      <c r="I1636">
        <v>-85.609940100000003</v>
      </c>
      <c r="J1636" s="1" t="str">
        <f t="shared" si="264"/>
        <v>NGR lake sediment grab sample</v>
      </c>
      <c r="K1636" s="1" t="str">
        <f t="shared" si="265"/>
        <v>&lt;177 micron (NGR)</v>
      </c>
      <c r="L1636">
        <v>42</v>
      </c>
      <c r="M1636" t="s">
        <v>49</v>
      </c>
      <c r="N1636">
        <v>824</v>
      </c>
      <c r="O1636">
        <v>60</v>
      </c>
      <c r="P1636">
        <v>20</v>
      </c>
      <c r="Q1636">
        <v>4</v>
      </c>
      <c r="R1636">
        <v>8</v>
      </c>
      <c r="S1636">
        <v>4</v>
      </c>
      <c r="T1636">
        <v>0.1</v>
      </c>
      <c r="U1636">
        <v>145</v>
      </c>
      <c r="V1636">
        <v>1.6</v>
      </c>
      <c r="W1636">
        <v>0.5</v>
      </c>
      <c r="X1636">
        <v>1</v>
      </c>
      <c r="Y1636">
        <v>39.6</v>
      </c>
    </row>
    <row r="1637" spans="1:25" x14ac:dyDescent="0.25">
      <c r="A1637" t="s">
        <v>6268</v>
      </c>
      <c r="B1637" t="s">
        <v>6269</v>
      </c>
      <c r="C1637" s="1" t="str">
        <f t="shared" si="256"/>
        <v>21:0398</v>
      </c>
      <c r="D1637" s="1" t="str">
        <f t="shared" si="263"/>
        <v>21:0133</v>
      </c>
      <c r="E1637" t="s">
        <v>6254</v>
      </c>
      <c r="F1637" t="s">
        <v>6270</v>
      </c>
      <c r="H1637">
        <v>48.3495329</v>
      </c>
      <c r="I1637">
        <v>-85.6048914</v>
      </c>
      <c r="J1637" s="1" t="str">
        <f t="shared" si="264"/>
        <v>NGR lake sediment grab sample</v>
      </c>
      <c r="K1637" s="1" t="str">
        <f t="shared" si="265"/>
        <v>&lt;177 micron (NGR)</v>
      </c>
      <c r="L1637">
        <v>42</v>
      </c>
      <c r="M1637" t="s">
        <v>53</v>
      </c>
      <c r="N1637">
        <v>825</v>
      </c>
      <c r="O1637">
        <v>70</v>
      </c>
      <c r="P1637">
        <v>30</v>
      </c>
      <c r="Q1637">
        <v>4</v>
      </c>
      <c r="R1637">
        <v>9</v>
      </c>
      <c r="S1637">
        <v>5</v>
      </c>
      <c r="T1637">
        <v>0.1</v>
      </c>
      <c r="U1637">
        <v>70</v>
      </c>
      <c r="V1637">
        <v>0.7</v>
      </c>
      <c r="W1637">
        <v>2</v>
      </c>
      <c r="X1637">
        <v>2</v>
      </c>
      <c r="Y1637">
        <v>43.4</v>
      </c>
    </row>
    <row r="1638" spans="1:25" x14ac:dyDescent="0.25">
      <c r="A1638" t="s">
        <v>6271</v>
      </c>
      <c r="B1638" t="s">
        <v>6272</v>
      </c>
      <c r="C1638" s="1" t="str">
        <f t="shared" si="256"/>
        <v>21:0398</v>
      </c>
      <c r="D1638" s="1" t="str">
        <f t="shared" si="263"/>
        <v>21:0133</v>
      </c>
      <c r="E1638" t="s">
        <v>6254</v>
      </c>
      <c r="F1638" t="s">
        <v>6273</v>
      </c>
      <c r="H1638">
        <v>48.3495329</v>
      </c>
      <c r="I1638">
        <v>-85.6048914</v>
      </c>
      <c r="J1638" s="1" t="str">
        <f t="shared" si="264"/>
        <v>NGR lake sediment grab sample</v>
      </c>
      <c r="K1638" s="1" t="str">
        <f t="shared" si="265"/>
        <v>&lt;177 micron (NGR)</v>
      </c>
      <c r="L1638">
        <v>42</v>
      </c>
      <c r="M1638" t="s">
        <v>57</v>
      </c>
      <c r="N1638">
        <v>826</v>
      </c>
      <c r="O1638">
        <v>68</v>
      </c>
      <c r="P1638">
        <v>32</v>
      </c>
      <c r="Q1638">
        <v>4</v>
      </c>
      <c r="R1638">
        <v>9</v>
      </c>
      <c r="S1638">
        <v>5</v>
      </c>
      <c r="T1638">
        <v>0.1</v>
      </c>
      <c r="U1638">
        <v>70</v>
      </c>
      <c r="V1638">
        <v>0.7</v>
      </c>
      <c r="W1638">
        <v>1</v>
      </c>
      <c r="X1638">
        <v>3</v>
      </c>
      <c r="Y1638">
        <v>41.2</v>
      </c>
    </row>
    <row r="1639" spans="1:25" x14ac:dyDescent="0.25">
      <c r="A1639" t="s">
        <v>6274</v>
      </c>
      <c r="B1639" t="s">
        <v>6275</v>
      </c>
      <c r="C1639" s="1" t="str">
        <f t="shared" si="256"/>
        <v>21:0398</v>
      </c>
      <c r="D1639" s="1" t="str">
        <f t="shared" si="263"/>
        <v>21:0133</v>
      </c>
      <c r="E1639" t="s">
        <v>6276</v>
      </c>
      <c r="F1639" t="s">
        <v>6277</v>
      </c>
      <c r="H1639">
        <v>48.339241399999999</v>
      </c>
      <c r="I1639">
        <v>-85.590220500000001</v>
      </c>
      <c r="J1639" s="1" t="str">
        <f t="shared" si="264"/>
        <v>NGR lake sediment grab sample</v>
      </c>
      <c r="K1639" s="1" t="str">
        <f t="shared" si="265"/>
        <v>&lt;177 micron (NGR)</v>
      </c>
      <c r="L1639">
        <v>42</v>
      </c>
      <c r="M1639" t="s">
        <v>44</v>
      </c>
      <c r="N1639">
        <v>827</v>
      </c>
      <c r="O1639">
        <v>74</v>
      </c>
      <c r="P1639">
        <v>18</v>
      </c>
      <c r="Q1639">
        <v>5</v>
      </c>
      <c r="R1639">
        <v>13</v>
      </c>
      <c r="S1639">
        <v>7</v>
      </c>
      <c r="T1639">
        <v>0.1</v>
      </c>
      <c r="U1639">
        <v>65</v>
      </c>
      <c r="V1639">
        <v>0.8</v>
      </c>
      <c r="W1639">
        <v>0.5</v>
      </c>
      <c r="X1639">
        <v>2</v>
      </c>
      <c r="Y1639">
        <v>58</v>
      </c>
    </row>
    <row r="1640" spans="1:25" x14ac:dyDescent="0.25">
      <c r="A1640" t="s">
        <v>6278</v>
      </c>
      <c r="B1640" t="s">
        <v>6279</v>
      </c>
      <c r="C1640" s="1" t="str">
        <f t="shared" si="256"/>
        <v>21:0398</v>
      </c>
      <c r="D1640" s="1" t="str">
        <f t="shared" si="263"/>
        <v>21:0133</v>
      </c>
      <c r="E1640" t="s">
        <v>6280</v>
      </c>
      <c r="F1640" t="s">
        <v>6281</v>
      </c>
      <c r="H1640">
        <v>48.310815300000002</v>
      </c>
      <c r="I1640">
        <v>-85.592784100000003</v>
      </c>
      <c r="J1640" s="1" t="str">
        <f t="shared" si="264"/>
        <v>NGR lake sediment grab sample</v>
      </c>
      <c r="K1640" s="1" t="str">
        <f t="shared" si="265"/>
        <v>&lt;177 micron (NGR)</v>
      </c>
      <c r="L1640">
        <v>42</v>
      </c>
      <c r="M1640" t="s">
        <v>62</v>
      </c>
      <c r="N1640">
        <v>828</v>
      </c>
      <c r="O1640">
        <v>114</v>
      </c>
      <c r="P1640">
        <v>24</v>
      </c>
      <c r="Q1640">
        <v>2</v>
      </c>
      <c r="R1640">
        <v>12</v>
      </c>
      <c r="S1640">
        <v>6</v>
      </c>
      <c r="T1640">
        <v>0.1</v>
      </c>
      <c r="U1640">
        <v>80</v>
      </c>
      <c r="V1640">
        <v>0.85</v>
      </c>
      <c r="W1640">
        <v>0.5</v>
      </c>
      <c r="X1640">
        <v>2</v>
      </c>
      <c r="Y1640">
        <v>61.2</v>
      </c>
    </row>
    <row r="1641" spans="1:25" x14ac:dyDescent="0.25">
      <c r="A1641" t="s">
        <v>6282</v>
      </c>
      <c r="B1641" t="s">
        <v>6283</v>
      </c>
      <c r="C1641" s="1" t="str">
        <f t="shared" si="256"/>
        <v>21:0398</v>
      </c>
      <c r="D1641" s="1" t="str">
        <f>HYPERLINK("http://geochem.nrcan.gc.ca/cdogs/content/svy/svy_e.htm", "")</f>
        <v/>
      </c>
      <c r="G1641" s="1" t="str">
        <f>HYPERLINK("http://geochem.nrcan.gc.ca/cdogs/content/cr_/cr_00022_e.htm", "22")</f>
        <v>22</v>
      </c>
      <c r="J1641" t="s">
        <v>100</v>
      </c>
      <c r="K1641" t="s">
        <v>101</v>
      </c>
      <c r="L1641">
        <v>42</v>
      </c>
      <c r="M1641" t="s">
        <v>102</v>
      </c>
      <c r="N1641">
        <v>829</v>
      </c>
      <c r="O1641">
        <v>80</v>
      </c>
      <c r="P1641">
        <v>18</v>
      </c>
      <c r="Q1641">
        <v>20</v>
      </c>
      <c r="R1641">
        <v>9</v>
      </c>
      <c r="S1641">
        <v>6</v>
      </c>
      <c r="T1641">
        <v>0.1</v>
      </c>
      <c r="U1641">
        <v>970</v>
      </c>
      <c r="V1641">
        <v>2.15</v>
      </c>
      <c r="W1641">
        <v>10</v>
      </c>
      <c r="X1641">
        <v>7</v>
      </c>
      <c r="Y1641">
        <v>19</v>
      </c>
    </row>
    <row r="1642" spans="1:25" x14ac:dyDescent="0.25">
      <c r="A1642" t="s">
        <v>6284</v>
      </c>
      <c r="B1642" t="s">
        <v>6285</v>
      </c>
      <c r="C1642" s="1" t="str">
        <f t="shared" si="256"/>
        <v>21:0398</v>
      </c>
      <c r="D1642" s="1" t="str">
        <f t="shared" ref="D1642:D1664" si="266">HYPERLINK("http://geochem.nrcan.gc.ca/cdogs/content/svy/svy210133_e.htm", "21:0133")</f>
        <v>21:0133</v>
      </c>
      <c r="E1642" t="s">
        <v>6286</v>
      </c>
      <c r="F1642" t="s">
        <v>6287</v>
      </c>
      <c r="H1642">
        <v>48.291924000000002</v>
      </c>
      <c r="I1642">
        <v>-85.569656100000003</v>
      </c>
      <c r="J1642" s="1" t="str">
        <f t="shared" ref="J1642:J1664" si="267">HYPERLINK("http://geochem.nrcan.gc.ca/cdogs/content/kwd/kwd020027_e.htm", "NGR lake sediment grab sample")</f>
        <v>NGR lake sediment grab sample</v>
      </c>
      <c r="K1642" s="1" t="str">
        <f t="shared" ref="K1642:K1664" si="268">HYPERLINK("http://geochem.nrcan.gc.ca/cdogs/content/kwd/kwd080006_e.htm", "&lt;177 micron (NGR)")</f>
        <v>&lt;177 micron (NGR)</v>
      </c>
      <c r="L1642">
        <v>42</v>
      </c>
      <c r="M1642" t="s">
        <v>67</v>
      </c>
      <c r="N1642">
        <v>830</v>
      </c>
      <c r="O1642">
        <v>76</v>
      </c>
      <c r="P1642">
        <v>18</v>
      </c>
      <c r="Q1642">
        <v>4</v>
      </c>
      <c r="R1642">
        <v>14</v>
      </c>
      <c r="S1642">
        <v>7</v>
      </c>
      <c r="T1642">
        <v>0.1</v>
      </c>
      <c r="U1642">
        <v>40</v>
      </c>
      <c r="V1642">
        <v>0.45</v>
      </c>
      <c r="W1642">
        <v>0.5</v>
      </c>
      <c r="X1642">
        <v>2</v>
      </c>
      <c r="Y1642">
        <v>53.4</v>
      </c>
    </row>
    <row r="1643" spans="1:25" x14ac:dyDescent="0.25">
      <c r="A1643" t="s">
        <v>6288</v>
      </c>
      <c r="B1643" t="s">
        <v>6289</v>
      </c>
      <c r="C1643" s="1" t="str">
        <f t="shared" si="256"/>
        <v>21:0398</v>
      </c>
      <c r="D1643" s="1" t="str">
        <f t="shared" si="266"/>
        <v>21:0133</v>
      </c>
      <c r="E1643" t="s">
        <v>6290</v>
      </c>
      <c r="F1643" t="s">
        <v>6291</v>
      </c>
      <c r="H1643">
        <v>48.240657499999998</v>
      </c>
      <c r="I1643">
        <v>-85.550896899999998</v>
      </c>
      <c r="J1643" s="1" t="str">
        <f t="shared" si="267"/>
        <v>NGR lake sediment grab sample</v>
      </c>
      <c r="K1643" s="1" t="str">
        <f t="shared" si="268"/>
        <v>&lt;177 micron (NGR)</v>
      </c>
      <c r="L1643">
        <v>42</v>
      </c>
      <c r="M1643" t="s">
        <v>72</v>
      </c>
      <c r="N1643">
        <v>831</v>
      </c>
      <c r="O1643">
        <v>76</v>
      </c>
      <c r="P1643">
        <v>16</v>
      </c>
      <c r="Q1643">
        <v>4</v>
      </c>
      <c r="R1643">
        <v>12</v>
      </c>
      <c r="S1643">
        <v>6</v>
      </c>
      <c r="T1643">
        <v>0.1</v>
      </c>
      <c r="U1643">
        <v>45</v>
      </c>
      <c r="V1643">
        <v>0.5</v>
      </c>
      <c r="W1643">
        <v>0.5</v>
      </c>
      <c r="X1643">
        <v>1</v>
      </c>
      <c r="Y1643">
        <v>44.2</v>
      </c>
    </row>
    <row r="1644" spans="1:25" x14ac:dyDescent="0.25">
      <c r="A1644" t="s">
        <v>6292</v>
      </c>
      <c r="B1644" t="s">
        <v>6293</v>
      </c>
      <c r="C1644" s="1" t="str">
        <f t="shared" si="256"/>
        <v>21:0398</v>
      </c>
      <c r="D1644" s="1" t="str">
        <f t="shared" si="266"/>
        <v>21:0133</v>
      </c>
      <c r="E1644" t="s">
        <v>6294</v>
      </c>
      <c r="F1644" t="s">
        <v>6295</v>
      </c>
      <c r="H1644">
        <v>48.210710800000001</v>
      </c>
      <c r="I1644">
        <v>-85.5118449</v>
      </c>
      <c r="J1644" s="1" t="str">
        <f t="shared" si="267"/>
        <v>NGR lake sediment grab sample</v>
      </c>
      <c r="K1644" s="1" t="str">
        <f t="shared" si="268"/>
        <v>&lt;177 micron (NGR)</v>
      </c>
      <c r="L1644">
        <v>42</v>
      </c>
      <c r="M1644" t="s">
        <v>77</v>
      </c>
      <c r="N1644">
        <v>832</v>
      </c>
      <c r="O1644">
        <v>124</v>
      </c>
      <c r="P1644">
        <v>20</v>
      </c>
      <c r="Q1644">
        <v>6</v>
      </c>
      <c r="R1644">
        <v>11</v>
      </c>
      <c r="S1644">
        <v>7</v>
      </c>
      <c r="T1644">
        <v>0.1</v>
      </c>
      <c r="U1644">
        <v>210</v>
      </c>
      <c r="V1644">
        <v>1.2</v>
      </c>
      <c r="W1644">
        <v>0.5</v>
      </c>
      <c r="X1644">
        <v>3</v>
      </c>
      <c r="Y1644">
        <v>42.6</v>
      </c>
    </row>
    <row r="1645" spans="1:25" x14ac:dyDescent="0.25">
      <c r="A1645" t="s">
        <v>6296</v>
      </c>
      <c r="B1645" t="s">
        <v>6297</v>
      </c>
      <c r="C1645" s="1" t="str">
        <f t="shared" ref="C1645:C1708" si="269">HYPERLINK("http://geochem.nrcan.gc.ca/cdogs/content/bdl/bdl210398_e.htm", "21:0398")</f>
        <v>21:0398</v>
      </c>
      <c r="D1645" s="1" t="str">
        <f t="shared" si="266"/>
        <v>21:0133</v>
      </c>
      <c r="E1645" t="s">
        <v>6298</v>
      </c>
      <c r="F1645" t="s">
        <v>6299</v>
      </c>
      <c r="H1645">
        <v>48.201665300000002</v>
      </c>
      <c r="I1645">
        <v>-85.533990099999997</v>
      </c>
      <c r="J1645" s="1" t="str">
        <f t="shared" si="267"/>
        <v>NGR lake sediment grab sample</v>
      </c>
      <c r="K1645" s="1" t="str">
        <f t="shared" si="268"/>
        <v>&lt;177 micron (NGR)</v>
      </c>
      <c r="L1645">
        <v>42</v>
      </c>
      <c r="M1645" t="s">
        <v>82</v>
      </c>
      <c r="N1645">
        <v>833</v>
      </c>
      <c r="O1645">
        <v>110</v>
      </c>
      <c r="P1645">
        <v>28</v>
      </c>
      <c r="Q1645">
        <v>3</v>
      </c>
      <c r="R1645">
        <v>11</v>
      </c>
      <c r="S1645">
        <v>5</v>
      </c>
      <c r="T1645">
        <v>0.1</v>
      </c>
      <c r="U1645">
        <v>145</v>
      </c>
      <c r="V1645">
        <v>0.8</v>
      </c>
      <c r="W1645">
        <v>0.5</v>
      </c>
      <c r="X1645">
        <v>2</v>
      </c>
      <c r="Y1645">
        <v>45</v>
      </c>
    </row>
    <row r="1646" spans="1:25" x14ac:dyDescent="0.25">
      <c r="A1646" t="s">
        <v>6300</v>
      </c>
      <c r="B1646" t="s">
        <v>6301</v>
      </c>
      <c r="C1646" s="1" t="str">
        <f t="shared" si="269"/>
        <v>21:0398</v>
      </c>
      <c r="D1646" s="1" t="str">
        <f t="shared" si="266"/>
        <v>21:0133</v>
      </c>
      <c r="E1646" t="s">
        <v>6302</v>
      </c>
      <c r="F1646" t="s">
        <v>6303</v>
      </c>
      <c r="H1646">
        <v>48.162535099999999</v>
      </c>
      <c r="I1646">
        <v>-85.488750300000007</v>
      </c>
      <c r="J1646" s="1" t="str">
        <f t="shared" si="267"/>
        <v>NGR lake sediment grab sample</v>
      </c>
      <c r="K1646" s="1" t="str">
        <f t="shared" si="268"/>
        <v>&lt;177 micron (NGR)</v>
      </c>
      <c r="L1646">
        <v>42</v>
      </c>
      <c r="M1646" t="s">
        <v>87</v>
      </c>
      <c r="N1646">
        <v>834</v>
      </c>
      <c r="O1646">
        <v>106</v>
      </c>
      <c r="P1646">
        <v>32</v>
      </c>
      <c r="Q1646">
        <v>4</v>
      </c>
      <c r="R1646">
        <v>13</v>
      </c>
      <c r="S1646">
        <v>7</v>
      </c>
      <c r="T1646">
        <v>0.1</v>
      </c>
      <c r="U1646">
        <v>110</v>
      </c>
      <c r="V1646">
        <v>0.8</v>
      </c>
      <c r="W1646">
        <v>0.5</v>
      </c>
      <c r="X1646">
        <v>2</v>
      </c>
      <c r="Y1646">
        <v>31.4</v>
      </c>
    </row>
    <row r="1647" spans="1:25" x14ac:dyDescent="0.25">
      <c r="A1647" t="s">
        <v>6304</v>
      </c>
      <c r="B1647" t="s">
        <v>6305</v>
      </c>
      <c r="C1647" s="1" t="str">
        <f t="shared" si="269"/>
        <v>21:0398</v>
      </c>
      <c r="D1647" s="1" t="str">
        <f t="shared" si="266"/>
        <v>21:0133</v>
      </c>
      <c r="E1647" t="s">
        <v>6306</v>
      </c>
      <c r="F1647" t="s">
        <v>6307</v>
      </c>
      <c r="H1647">
        <v>48.125843600000003</v>
      </c>
      <c r="I1647">
        <v>-85.467653799999994</v>
      </c>
      <c r="J1647" s="1" t="str">
        <f t="shared" si="267"/>
        <v>NGR lake sediment grab sample</v>
      </c>
      <c r="K1647" s="1" t="str">
        <f t="shared" si="268"/>
        <v>&lt;177 micron (NGR)</v>
      </c>
      <c r="L1647">
        <v>42</v>
      </c>
      <c r="M1647" t="s">
        <v>92</v>
      </c>
      <c r="N1647">
        <v>835</v>
      </c>
      <c r="O1647">
        <v>112</v>
      </c>
      <c r="P1647">
        <v>22</v>
      </c>
      <c r="Q1647">
        <v>3</v>
      </c>
      <c r="R1647">
        <v>12</v>
      </c>
      <c r="S1647">
        <v>4</v>
      </c>
      <c r="T1647">
        <v>0.1</v>
      </c>
      <c r="U1647">
        <v>40</v>
      </c>
      <c r="V1647">
        <v>0.45</v>
      </c>
      <c r="W1647">
        <v>0.5</v>
      </c>
      <c r="X1647">
        <v>1</v>
      </c>
      <c r="Y1647">
        <v>48</v>
      </c>
    </row>
    <row r="1648" spans="1:25" x14ac:dyDescent="0.25">
      <c r="A1648" t="s">
        <v>6308</v>
      </c>
      <c r="B1648" t="s">
        <v>6309</v>
      </c>
      <c r="C1648" s="1" t="str">
        <f t="shared" si="269"/>
        <v>21:0398</v>
      </c>
      <c r="D1648" s="1" t="str">
        <f t="shared" si="266"/>
        <v>21:0133</v>
      </c>
      <c r="E1648" t="s">
        <v>6310</v>
      </c>
      <c r="F1648" t="s">
        <v>6311</v>
      </c>
      <c r="H1648">
        <v>48.103051200000003</v>
      </c>
      <c r="I1648">
        <v>-85.481737100000004</v>
      </c>
      <c r="J1648" s="1" t="str">
        <f t="shared" si="267"/>
        <v>NGR lake sediment grab sample</v>
      </c>
      <c r="K1648" s="1" t="str">
        <f t="shared" si="268"/>
        <v>&lt;177 micron (NGR)</v>
      </c>
      <c r="L1648">
        <v>42</v>
      </c>
      <c r="M1648" t="s">
        <v>97</v>
      </c>
      <c r="N1648">
        <v>836</v>
      </c>
      <c r="O1648">
        <v>78</v>
      </c>
      <c r="P1648">
        <v>18</v>
      </c>
      <c r="Q1648">
        <v>2</v>
      </c>
      <c r="R1648">
        <v>13</v>
      </c>
      <c r="S1648">
        <v>4</v>
      </c>
      <c r="T1648">
        <v>0.1</v>
      </c>
      <c r="U1648">
        <v>45</v>
      </c>
      <c r="V1648">
        <v>0.45</v>
      </c>
      <c r="W1648">
        <v>0.5</v>
      </c>
      <c r="X1648">
        <v>1</v>
      </c>
      <c r="Y1648">
        <v>61.4</v>
      </c>
    </row>
    <row r="1649" spans="1:25" x14ac:dyDescent="0.25">
      <c r="A1649" t="s">
        <v>6312</v>
      </c>
      <c r="B1649" t="s">
        <v>6313</v>
      </c>
      <c r="C1649" s="1" t="str">
        <f t="shared" si="269"/>
        <v>21:0398</v>
      </c>
      <c r="D1649" s="1" t="str">
        <f t="shared" si="266"/>
        <v>21:0133</v>
      </c>
      <c r="E1649" t="s">
        <v>6314</v>
      </c>
      <c r="F1649" t="s">
        <v>6315</v>
      </c>
      <c r="H1649">
        <v>48.094049900000002</v>
      </c>
      <c r="I1649">
        <v>-85.662395099999998</v>
      </c>
      <c r="J1649" s="1" t="str">
        <f t="shared" si="267"/>
        <v>NGR lake sediment grab sample</v>
      </c>
      <c r="K1649" s="1" t="str">
        <f t="shared" si="268"/>
        <v>&lt;177 micron (NGR)</v>
      </c>
      <c r="L1649">
        <v>42</v>
      </c>
      <c r="M1649" t="s">
        <v>107</v>
      </c>
      <c r="N1649">
        <v>837</v>
      </c>
      <c r="O1649">
        <v>100</v>
      </c>
      <c r="P1649">
        <v>20</v>
      </c>
      <c r="Q1649">
        <v>4</v>
      </c>
      <c r="R1649">
        <v>10</v>
      </c>
      <c r="S1649">
        <v>6</v>
      </c>
      <c r="T1649">
        <v>0.1</v>
      </c>
      <c r="U1649">
        <v>140</v>
      </c>
      <c r="V1649">
        <v>0.7</v>
      </c>
      <c r="W1649">
        <v>0.5</v>
      </c>
      <c r="X1649">
        <v>1</v>
      </c>
      <c r="Y1649">
        <v>47.2</v>
      </c>
    </row>
    <row r="1650" spans="1:25" x14ac:dyDescent="0.25">
      <c r="A1650" t="s">
        <v>6316</v>
      </c>
      <c r="B1650" t="s">
        <v>6317</v>
      </c>
      <c r="C1650" s="1" t="str">
        <f t="shared" si="269"/>
        <v>21:0398</v>
      </c>
      <c r="D1650" s="1" t="str">
        <f t="shared" si="266"/>
        <v>21:0133</v>
      </c>
      <c r="E1650" t="s">
        <v>6318</v>
      </c>
      <c r="F1650" t="s">
        <v>6319</v>
      </c>
      <c r="H1650">
        <v>48.140198599999998</v>
      </c>
      <c r="I1650">
        <v>-85.441215900000003</v>
      </c>
      <c r="J1650" s="1" t="str">
        <f t="shared" si="267"/>
        <v>NGR lake sediment grab sample</v>
      </c>
      <c r="K1650" s="1" t="str">
        <f t="shared" si="268"/>
        <v>&lt;177 micron (NGR)</v>
      </c>
      <c r="L1650">
        <v>42</v>
      </c>
      <c r="M1650" t="s">
        <v>112</v>
      </c>
      <c r="N1650">
        <v>838</v>
      </c>
      <c r="O1650">
        <v>104</v>
      </c>
      <c r="P1650">
        <v>22</v>
      </c>
      <c r="Q1650">
        <v>4</v>
      </c>
      <c r="R1650">
        <v>12</v>
      </c>
      <c r="S1650">
        <v>4</v>
      </c>
      <c r="T1650">
        <v>0.1</v>
      </c>
      <c r="U1650">
        <v>40</v>
      </c>
      <c r="V1650">
        <v>0.45</v>
      </c>
      <c r="W1650">
        <v>0.5</v>
      </c>
      <c r="X1650">
        <v>1</v>
      </c>
      <c r="Y1650">
        <v>47.8</v>
      </c>
    </row>
    <row r="1651" spans="1:25" x14ac:dyDescent="0.25">
      <c r="A1651" t="s">
        <v>6320</v>
      </c>
      <c r="B1651" t="s">
        <v>6321</v>
      </c>
      <c r="C1651" s="1" t="str">
        <f t="shared" si="269"/>
        <v>21:0398</v>
      </c>
      <c r="D1651" s="1" t="str">
        <f t="shared" si="266"/>
        <v>21:0133</v>
      </c>
      <c r="E1651" t="s">
        <v>6322</v>
      </c>
      <c r="F1651" t="s">
        <v>6323</v>
      </c>
      <c r="H1651">
        <v>48.166335599999996</v>
      </c>
      <c r="I1651">
        <v>-85.457867300000004</v>
      </c>
      <c r="J1651" s="1" t="str">
        <f t="shared" si="267"/>
        <v>NGR lake sediment grab sample</v>
      </c>
      <c r="K1651" s="1" t="str">
        <f t="shared" si="268"/>
        <v>&lt;177 micron (NGR)</v>
      </c>
      <c r="L1651">
        <v>42</v>
      </c>
      <c r="M1651" t="s">
        <v>117</v>
      </c>
      <c r="N1651">
        <v>839</v>
      </c>
      <c r="O1651">
        <v>82</v>
      </c>
      <c r="P1651">
        <v>22</v>
      </c>
      <c r="Q1651">
        <v>4</v>
      </c>
      <c r="R1651">
        <v>10</v>
      </c>
      <c r="S1651">
        <v>5</v>
      </c>
      <c r="T1651">
        <v>0.1</v>
      </c>
      <c r="U1651">
        <v>190</v>
      </c>
      <c r="V1651">
        <v>1.25</v>
      </c>
      <c r="W1651">
        <v>0.5</v>
      </c>
      <c r="X1651">
        <v>1</v>
      </c>
      <c r="Y1651">
        <v>22.6</v>
      </c>
    </row>
    <row r="1652" spans="1:25" x14ac:dyDescent="0.25">
      <c r="A1652" t="s">
        <v>6324</v>
      </c>
      <c r="B1652" t="s">
        <v>6325</v>
      </c>
      <c r="C1652" s="1" t="str">
        <f t="shared" si="269"/>
        <v>21:0398</v>
      </c>
      <c r="D1652" s="1" t="str">
        <f t="shared" si="266"/>
        <v>21:0133</v>
      </c>
      <c r="E1652" t="s">
        <v>6326</v>
      </c>
      <c r="F1652" t="s">
        <v>6327</v>
      </c>
      <c r="H1652">
        <v>48.190966600000003</v>
      </c>
      <c r="I1652">
        <v>-85.4623086</v>
      </c>
      <c r="J1652" s="1" t="str">
        <f t="shared" si="267"/>
        <v>NGR lake sediment grab sample</v>
      </c>
      <c r="K1652" s="1" t="str">
        <f t="shared" si="268"/>
        <v>&lt;177 micron (NGR)</v>
      </c>
      <c r="L1652">
        <v>42</v>
      </c>
      <c r="M1652" t="s">
        <v>122</v>
      </c>
      <c r="N1652">
        <v>840</v>
      </c>
      <c r="O1652">
        <v>98</v>
      </c>
      <c r="P1652">
        <v>28</v>
      </c>
      <c r="Q1652">
        <v>2</v>
      </c>
      <c r="R1652">
        <v>6</v>
      </c>
      <c r="S1652">
        <v>2</v>
      </c>
      <c r="T1652">
        <v>0.1</v>
      </c>
      <c r="U1652">
        <v>45</v>
      </c>
      <c r="V1652">
        <v>0.4</v>
      </c>
      <c r="W1652">
        <v>0.5</v>
      </c>
      <c r="X1652">
        <v>2</v>
      </c>
      <c r="Y1652">
        <v>58.4</v>
      </c>
    </row>
    <row r="1653" spans="1:25" x14ac:dyDescent="0.25">
      <c r="A1653" t="s">
        <v>6328</v>
      </c>
      <c r="B1653" t="s">
        <v>6329</v>
      </c>
      <c r="C1653" s="1" t="str">
        <f t="shared" si="269"/>
        <v>21:0398</v>
      </c>
      <c r="D1653" s="1" t="str">
        <f t="shared" si="266"/>
        <v>21:0133</v>
      </c>
      <c r="E1653" t="s">
        <v>6330</v>
      </c>
      <c r="F1653" t="s">
        <v>6331</v>
      </c>
      <c r="H1653">
        <v>48.418042499999999</v>
      </c>
      <c r="I1653">
        <v>-85.492773600000007</v>
      </c>
      <c r="J1653" s="1" t="str">
        <f t="shared" si="267"/>
        <v>NGR lake sediment grab sample</v>
      </c>
      <c r="K1653" s="1" t="str">
        <f t="shared" si="268"/>
        <v>&lt;177 micron (NGR)</v>
      </c>
      <c r="L1653">
        <v>43</v>
      </c>
      <c r="M1653" t="s">
        <v>29</v>
      </c>
      <c r="N1653">
        <v>841</v>
      </c>
      <c r="O1653">
        <v>76</v>
      </c>
      <c r="P1653">
        <v>26</v>
      </c>
      <c r="Q1653">
        <v>2</v>
      </c>
      <c r="R1653">
        <v>9</v>
      </c>
      <c r="S1653">
        <v>8</v>
      </c>
      <c r="T1653">
        <v>0.1</v>
      </c>
      <c r="U1653">
        <v>75</v>
      </c>
      <c r="V1653">
        <v>0.65</v>
      </c>
      <c r="W1653">
        <v>0.5</v>
      </c>
      <c r="X1653">
        <v>2</v>
      </c>
      <c r="Y1653">
        <v>52.8</v>
      </c>
    </row>
    <row r="1654" spans="1:25" x14ac:dyDescent="0.25">
      <c r="A1654" t="s">
        <v>6332</v>
      </c>
      <c r="B1654" t="s">
        <v>6333</v>
      </c>
      <c r="C1654" s="1" t="str">
        <f t="shared" si="269"/>
        <v>21:0398</v>
      </c>
      <c r="D1654" s="1" t="str">
        <f t="shared" si="266"/>
        <v>21:0133</v>
      </c>
      <c r="E1654" t="s">
        <v>6334</v>
      </c>
      <c r="F1654" t="s">
        <v>6335</v>
      </c>
      <c r="H1654">
        <v>48.232481700000001</v>
      </c>
      <c r="I1654">
        <v>-85.495767700000002</v>
      </c>
      <c r="J1654" s="1" t="str">
        <f t="shared" si="267"/>
        <v>NGR lake sediment grab sample</v>
      </c>
      <c r="K1654" s="1" t="str">
        <f t="shared" si="268"/>
        <v>&lt;177 micron (NGR)</v>
      </c>
      <c r="L1654">
        <v>43</v>
      </c>
      <c r="M1654" t="s">
        <v>34</v>
      </c>
      <c r="N1654">
        <v>842</v>
      </c>
      <c r="O1654">
        <v>48</v>
      </c>
      <c r="P1654">
        <v>12</v>
      </c>
      <c r="Q1654">
        <v>4</v>
      </c>
      <c r="R1654">
        <v>6</v>
      </c>
      <c r="S1654">
        <v>3</v>
      </c>
      <c r="T1654">
        <v>0.2</v>
      </c>
      <c r="U1654">
        <v>60</v>
      </c>
      <c r="V1654">
        <v>0.45</v>
      </c>
      <c r="W1654">
        <v>0.5</v>
      </c>
      <c r="X1654">
        <v>2</v>
      </c>
      <c r="Y1654">
        <v>35.4</v>
      </c>
    </row>
    <row r="1655" spans="1:25" x14ac:dyDescent="0.25">
      <c r="A1655" t="s">
        <v>6336</v>
      </c>
      <c r="B1655" t="s">
        <v>6337</v>
      </c>
      <c r="C1655" s="1" t="str">
        <f t="shared" si="269"/>
        <v>21:0398</v>
      </c>
      <c r="D1655" s="1" t="str">
        <f t="shared" si="266"/>
        <v>21:0133</v>
      </c>
      <c r="E1655" t="s">
        <v>6338</v>
      </c>
      <c r="F1655" t="s">
        <v>6339</v>
      </c>
      <c r="H1655">
        <v>48.259853700000001</v>
      </c>
      <c r="I1655">
        <v>-85.437284500000004</v>
      </c>
      <c r="J1655" s="1" t="str">
        <f t="shared" si="267"/>
        <v>NGR lake sediment grab sample</v>
      </c>
      <c r="K1655" s="1" t="str">
        <f t="shared" si="268"/>
        <v>&lt;177 micron (NGR)</v>
      </c>
      <c r="L1655">
        <v>43</v>
      </c>
      <c r="M1655" t="s">
        <v>39</v>
      </c>
      <c r="N1655">
        <v>843</v>
      </c>
      <c r="O1655">
        <v>128</v>
      </c>
      <c r="P1655">
        <v>14</v>
      </c>
      <c r="Q1655">
        <v>6</v>
      </c>
      <c r="R1655">
        <v>8</v>
      </c>
      <c r="S1655">
        <v>12</v>
      </c>
      <c r="T1655">
        <v>0.1</v>
      </c>
      <c r="U1655">
        <v>470</v>
      </c>
      <c r="V1655">
        <v>1.05</v>
      </c>
      <c r="W1655">
        <v>1</v>
      </c>
      <c r="X1655">
        <v>2</v>
      </c>
      <c r="Y1655">
        <v>26</v>
      </c>
    </row>
    <row r="1656" spans="1:25" x14ac:dyDescent="0.25">
      <c r="A1656" t="s">
        <v>6340</v>
      </c>
      <c r="B1656" t="s">
        <v>6341</v>
      </c>
      <c r="C1656" s="1" t="str">
        <f t="shared" si="269"/>
        <v>21:0398</v>
      </c>
      <c r="D1656" s="1" t="str">
        <f t="shared" si="266"/>
        <v>21:0133</v>
      </c>
      <c r="E1656" t="s">
        <v>6342</v>
      </c>
      <c r="F1656" t="s">
        <v>6343</v>
      </c>
      <c r="H1656">
        <v>48.263152599999998</v>
      </c>
      <c r="I1656">
        <v>-85.465102900000005</v>
      </c>
      <c r="J1656" s="1" t="str">
        <f t="shared" si="267"/>
        <v>NGR lake sediment grab sample</v>
      </c>
      <c r="K1656" s="1" t="str">
        <f t="shared" si="268"/>
        <v>&lt;177 micron (NGR)</v>
      </c>
      <c r="L1656">
        <v>43</v>
      </c>
      <c r="M1656" t="s">
        <v>44</v>
      </c>
      <c r="N1656">
        <v>844</v>
      </c>
      <c r="O1656">
        <v>120</v>
      </c>
      <c r="P1656">
        <v>24</v>
      </c>
      <c r="Q1656">
        <v>8</v>
      </c>
      <c r="R1656">
        <v>13</v>
      </c>
      <c r="S1656">
        <v>8</v>
      </c>
      <c r="T1656">
        <v>0.1</v>
      </c>
      <c r="U1656">
        <v>70</v>
      </c>
      <c r="V1656">
        <v>0.5</v>
      </c>
      <c r="W1656">
        <v>0.5</v>
      </c>
      <c r="X1656">
        <v>1</v>
      </c>
      <c r="Y1656">
        <v>75.599999999999994</v>
      </c>
    </row>
    <row r="1657" spans="1:25" x14ac:dyDescent="0.25">
      <c r="A1657" t="s">
        <v>6344</v>
      </c>
      <c r="B1657" t="s">
        <v>6345</v>
      </c>
      <c r="C1657" s="1" t="str">
        <f t="shared" si="269"/>
        <v>21:0398</v>
      </c>
      <c r="D1657" s="1" t="str">
        <f t="shared" si="266"/>
        <v>21:0133</v>
      </c>
      <c r="E1657" t="s">
        <v>6346</v>
      </c>
      <c r="F1657" t="s">
        <v>6347</v>
      </c>
      <c r="H1657">
        <v>48.281017499999997</v>
      </c>
      <c r="I1657">
        <v>-85.474986999999999</v>
      </c>
      <c r="J1657" s="1" t="str">
        <f t="shared" si="267"/>
        <v>NGR lake sediment grab sample</v>
      </c>
      <c r="K1657" s="1" t="str">
        <f t="shared" si="268"/>
        <v>&lt;177 micron (NGR)</v>
      </c>
      <c r="L1657">
        <v>43</v>
      </c>
      <c r="M1657" t="s">
        <v>62</v>
      </c>
      <c r="N1657">
        <v>845</v>
      </c>
      <c r="O1657">
        <v>66</v>
      </c>
      <c r="P1657">
        <v>18</v>
      </c>
      <c r="Q1657">
        <v>3</v>
      </c>
      <c r="R1657">
        <v>12</v>
      </c>
      <c r="S1657">
        <v>7</v>
      </c>
      <c r="T1657">
        <v>0.1</v>
      </c>
      <c r="U1657">
        <v>50</v>
      </c>
      <c r="V1657">
        <v>0.4</v>
      </c>
      <c r="W1657">
        <v>0.5</v>
      </c>
      <c r="X1657">
        <v>1</v>
      </c>
      <c r="Y1657">
        <v>52.2</v>
      </c>
    </row>
    <row r="1658" spans="1:25" x14ac:dyDescent="0.25">
      <c r="A1658" t="s">
        <v>6348</v>
      </c>
      <c r="B1658" t="s">
        <v>6349</v>
      </c>
      <c r="C1658" s="1" t="str">
        <f t="shared" si="269"/>
        <v>21:0398</v>
      </c>
      <c r="D1658" s="1" t="str">
        <f t="shared" si="266"/>
        <v>21:0133</v>
      </c>
      <c r="E1658" t="s">
        <v>6350</v>
      </c>
      <c r="F1658" t="s">
        <v>6351</v>
      </c>
      <c r="H1658">
        <v>48.313948600000003</v>
      </c>
      <c r="I1658">
        <v>-85.494237400000003</v>
      </c>
      <c r="J1658" s="1" t="str">
        <f t="shared" si="267"/>
        <v>NGR lake sediment grab sample</v>
      </c>
      <c r="K1658" s="1" t="str">
        <f t="shared" si="268"/>
        <v>&lt;177 micron (NGR)</v>
      </c>
      <c r="L1658">
        <v>43</v>
      </c>
      <c r="M1658" t="s">
        <v>67</v>
      </c>
      <c r="N1658">
        <v>846</v>
      </c>
      <c r="O1658">
        <v>92</v>
      </c>
      <c r="P1658">
        <v>14</v>
      </c>
      <c r="Q1658">
        <v>12</v>
      </c>
      <c r="R1658">
        <v>13</v>
      </c>
      <c r="S1658">
        <v>6</v>
      </c>
      <c r="T1658">
        <v>0.1</v>
      </c>
      <c r="U1658">
        <v>40</v>
      </c>
      <c r="V1658">
        <v>0.5</v>
      </c>
      <c r="W1658">
        <v>0.5</v>
      </c>
      <c r="X1658">
        <v>1</v>
      </c>
      <c r="Y1658">
        <v>47.6</v>
      </c>
    </row>
    <row r="1659" spans="1:25" x14ac:dyDescent="0.25">
      <c r="A1659" t="s">
        <v>6352</v>
      </c>
      <c r="B1659" t="s">
        <v>6353</v>
      </c>
      <c r="C1659" s="1" t="str">
        <f t="shared" si="269"/>
        <v>21:0398</v>
      </c>
      <c r="D1659" s="1" t="str">
        <f t="shared" si="266"/>
        <v>21:0133</v>
      </c>
      <c r="E1659" t="s">
        <v>6354</v>
      </c>
      <c r="F1659" t="s">
        <v>6355</v>
      </c>
      <c r="H1659">
        <v>48.3041816</v>
      </c>
      <c r="I1659">
        <v>-85.528588400000004</v>
      </c>
      <c r="J1659" s="1" t="str">
        <f t="shared" si="267"/>
        <v>NGR lake sediment grab sample</v>
      </c>
      <c r="K1659" s="1" t="str">
        <f t="shared" si="268"/>
        <v>&lt;177 micron (NGR)</v>
      </c>
      <c r="L1659">
        <v>43</v>
      </c>
      <c r="M1659" t="s">
        <v>72</v>
      </c>
      <c r="N1659">
        <v>847</v>
      </c>
      <c r="O1659">
        <v>138</v>
      </c>
      <c r="P1659">
        <v>24</v>
      </c>
      <c r="Q1659">
        <v>7</v>
      </c>
      <c r="R1659">
        <v>14</v>
      </c>
      <c r="S1659">
        <v>8</v>
      </c>
      <c r="T1659">
        <v>0.1</v>
      </c>
      <c r="U1659">
        <v>105</v>
      </c>
      <c r="V1659">
        <v>1.1000000000000001</v>
      </c>
      <c r="W1659">
        <v>0.5</v>
      </c>
      <c r="X1659">
        <v>1</v>
      </c>
      <c r="Y1659">
        <v>43.4</v>
      </c>
    </row>
    <row r="1660" spans="1:25" x14ac:dyDescent="0.25">
      <c r="A1660" t="s">
        <v>6356</v>
      </c>
      <c r="B1660" t="s">
        <v>6357</v>
      </c>
      <c r="C1660" s="1" t="str">
        <f t="shared" si="269"/>
        <v>21:0398</v>
      </c>
      <c r="D1660" s="1" t="str">
        <f t="shared" si="266"/>
        <v>21:0133</v>
      </c>
      <c r="E1660" t="s">
        <v>6358</v>
      </c>
      <c r="F1660" t="s">
        <v>6359</v>
      </c>
      <c r="H1660">
        <v>48.314712299999997</v>
      </c>
      <c r="I1660">
        <v>-85.526100499999998</v>
      </c>
      <c r="J1660" s="1" t="str">
        <f t="shared" si="267"/>
        <v>NGR lake sediment grab sample</v>
      </c>
      <c r="K1660" s="1" t="str">
        <f t="shared" si="268"/>
        <v>&lt;177 micron (NGR)</v>
      </c>
      <c r="L1660">
        <v>43</v>
      </c>
      <c r="M1660" t="s">
        <v>77</v>
      </c>
      <c r="N1660">
        <v>848</v>
      </c>
      <c r="O1660">
        <v>90</v>
      </c>
      <c r="P1660">
        <v>18</v>
      </c>
      <c r="Q1660">
        <v>8</v>
      </c>
      <c r="R1660">
        <v>8</v>
      </c>
      <c r="S1660">
        <v>7</v>
      </c>
      <c r="T1660">
        <v>0.1</v>
      </c>
      <c r="U1660">
        <v>125</v>
      </c>
      <c r="V1660">
        <v>1</v>
      </c>
      <c r="W1660">
        <v>0.5</v>
      </c>
      <c r="X1660">
        <v>1</v>
      </c>
      <c r="Y1660">
        <v>36.4</v>
      </c>
    </row>
    <row r="1661" spans="1:25" x14ac:dyDescent="0.25">
      <c r="A1661" t="s">
        <v>6360</v>
      </c>
      <c r="B1661" t="s">
        <v>6361</v>
      </c>
      <c r="C1661" s="1" t="str">
        <f t="shared" si="269"/>
        <v>21:0398</v>
      </c>
      <c r="D1661" s="1" t="str">
        <f t="shared" si="266"/>
        <v>21:0133</v>
      </c>
      <c r="E1661" t="s">
        <v>6362</v>
      </c>
      <c r="F1661" t="s">
        <v>6363</v>
      </c>
      <c r="H1661">
        <v>48.350800100000001</v>
      </c>
      <c r="I1661">
        <v>-85.538138900000007</v>
      </c>
      <c r="J1661" s="1" t="str">
        <f t="shared" si="267"/>
        <v>NGR lake sediment grab sample</v>
      </c>
      <c r="K1661" s="1" t="str">
        <f t="shared" si="268"/>
        <v>&lt;177 micron (NGR)</v>
      </c>
      <c r="L1661">
        <v>43</v>
      </c>
      <c r="M1661" t="s">
        <v>82</v>
      </c>
      <c r="N1661">
        <v>849</v>
      </c>
      <c r="O1661">
        <v>72</v>
      </c>
      <c r="P1661">
        <v>16</v>
      </c>
      <c r="Q1661">
        <v>7</v>
      </c>
      <c r="R1661">
        <v>10</v>
      </c>
      <c r="S1661">
        <v>3</v>
      </c>
      <c r="T1661">
        <v>0.1</v>
      </c>
      <c r="U1661">
        <v>70</v>
      </c>
      <c r="V1661">
        <v>1.1000000000000001</v>
      </c>
      <c r="W1661">
        <v>0.5</v>
      </c>
      <c r="X1661">
        <v>2</v>
      </c>
      <c r="Y1661">
        <v>44</v>
      </c>
    </row>
    <row r="1662" spans="1:25" x14ac:dyDescent="0.25">
      <c r="A1662" t="s">
        <v>6364</v>
      </c>
      <c r="B1662" t="s">
        <v>6365</v>
      </c>
      <c r="C1662" s="1" t="str">
        <f t="shared" si="269"/>
        <v>21:0398</v>
      </c>
      <c r="D1662" s="1" t="str">
        <f t="shared" si="266"/>
        <v>21:0133</v>
      </c>
      <c r="E1662" t="s">
        <v>6366</v>
      </c>
      <c r="F1662" t="s">
        <v>6367</v>
      </c>
      <c r="H1662">
        <v>48.366082400000003</v>
      </c>
      <c r="I1662">
        <v>-85.513992900000005</v>
      </c>
      <c r="J1662" s="1" t="str">
        <f t="shared" si="267"/>
        <v>NGR lake sediment grab sample</v>
      </c>
      <c r="K1662" s="1" t="str">
        <f t="shared" si="268"/>
        <v>&lt;177 micron (NGR)</v>
      </c>
      <c r="L1662">
        <v>43</v>
      </c>
      <c r="M1662" t="s">
        <v>87</v>
      </c>
      <c r="N1662">
        <v>850</v>
      </c>
      <c r="O1662">
        <v>132</v>
      </c>
      <c r="P1662">
        <v>22</v>
      </c>
      <c r="Q1662">
        <v>7</v>
      </c>
      <c r="R1662">
        <v>16</v>
      </c>
      <c r="S1662">
        <v>10</v>
      </c>
      <c r="T1662">
        <v>0.1</v>
      </c>
      <c r="U1662">
        <v>140</v>
      </c>
      <c r="V1662">
        <v>0.7</v>
      </c>
      <c r="W1662">
        <v>0.5</v>
      </c>
      <c r="X1662">
        <v>2</v>
      </c>
      <c r="Y1662">
        <v>50.8</v>
      </c>
    </row>
    <row r="1663" spans="1:25" x14ac:dyDescent="0.25">
      <c r="A1663" t="s">
        <v>6368</v>
      </c>
      <c r="B1663" t="s">
        <v>6369</v>
      </c>
      <c r="C1663" s="1" t="str">
        <f t="shared" si="269"/>
        <v>21:0398</v>
      </c>
      <c r="D1663" s="1" t="str">
        <f t="shared" si="266"/>
        <v>21:0133</v>
      </c>
      <c r="E1663" t="s">
        <v>6370</v>
      </c>
      <c r="F1663" t="s">
        <v>6371</v>
      </c>
      <c r="H1663">
        <v>48.375586400000003</v>
      </c>
      <c r="I1663">
        <v>-85.488693299999994</v>
      </c>
      <c r="J1663" s="1" t="str">
        <f t="shared" si="267"/>
        <v>NGR lake sediment grab sample</v>
      </c>
      <c r="K1663" s="1" t="str">
        <f t="shared" si="268"/>
        <v>&lt;177 micron (NGR)</v>
      </c>
      <c r="L1663">
        <v>43</v>
      </c>
      <c r="M1663" t="s">
        <v>92</v>
      </c>
      <c r="N1663">
        <v>851</v>
      </c>
      <c r="O1663">
        <v>90</v>
      </c>
      <c r="P1663">
        <v>20</v>
      </c>
      <c r="Q1663">
        <v>3</v>
      </c>
      <c r="R1663">
        <v>12</v>
      </c>
      <c r="S1663">
        <v>5</v>
      </c>
      <c r="T1663">
        <v>0.1</v>
      </c>
      <c r="U1663">
        <v>35</v>
      </c>
      <c r="V1663">
        <v>0.4</v>
      </c>
      <c r="W1663">
        <v>0.5</v>
      </c>
      <c r="X1663">
        <v>3</v>
      </c>
      <c r="Y1663">
        <v>43.6</v>
      </c>
    </row>
    <row r="1664" spans="1:25" x14ac:dyDescent="0.25">
      <c r="A1664" t="s">
        <v>6372</v>
      </c>
      <c r="B1664" t="s">
        <v>6373</v>
      </c>
      <c r="C1664" s="1" t="str">
        <f t="shared" si="269"/>
        <v>21:0398</v>
      </c>
      <c r="D1664" s="1" t="str">
        <f t="shared" si="266"/>
        <v>21:0133</v>
      </c>
      <c r="E1664" t="s">
        <v>6374</v>
      </c>
      <c r="F1664" t="s">
        <v>6375</v>
      </c>
      <c r="H1664">
        <v>48.412679900000001</v>
      </c>
      <c r="I1664">
        <v>-85.489310399999994</v>
      </c>
      <c r="J1664" s="1" t="str">
        <f t="shared" si="267"/>
        <v>NGR lake sediment grab sample</v>
      </c>
      <c r="K1664" s="1" t="str">
        <f t="shared" si="268"/>
        <v>&lt;177 micron (NGR)</v>
      </c>
      <c r="L1664">
        <v>43</v>
      </c>
      <c r="M1664" t="s">
        <v>49</v>
      </c>
      <c r="N1664">
        <v>852</v>
      </c>
      <c r="O1664">
        <v>112</v>
      </c>
      <c r="P1664">
        <v>26</v>
      </c>
      <c r="Q1664">
        <v>4</v>
      </c>
      <c r="R1664">
        <v>13</v>
      </c>
      <c r="S1664">
        <v>11</v>
      </c>
      <c r="T1664">
        <v>0.1</v>
      </c>
      <c r="U1664">
        <v>90</v>
      </c>
      <c r="V1664">
        <v>0.6</v>
      </c>
      <c r="W1664">
        <v>0.5</v>
      </c>
      <c r="X1664">
        <v>2</v>
      </c>
      <c r="Y1664">
        <v>44.4</v>
      </c>
    </row>
    <row r="1665" spans="1:25" x14ac:dyDescent="0.25">
      <c r="A1665" t="s">
        <v>6376</v>
      </c>
      <c r="B1665" t="s">
        <v>6377</v>
      </c>
      <c r="C1665" s="1" t="str">
        <f t="shared" si="269"/>
        <v>21:0398</v>
      </c>
      <c r="D1665" s="1" t="str">
        <f>HYPERLINK("http://geochem.nrcan.gc.ca/cdogs/content/svy/svy_e.htm", "")</f>
        <v/>
      </c>
      <c r="G1665" s="1" t="str">
        <f>HYPERLINK("http://geochem.nrcan.gc.ca/cdogs/content/cr_/cr_00034_e.htm", "34")</f>
        <v>34</v>
      </c>
      <c r="J1665" t="s">
        <v>100</v>
      </c>
      <c r="K1665" t="s">
        <v>101</v>
      </c>
      <c r="L1665">
        <v>43</v>
      </c>
      <c r="M1665" t="s">
        <v>102</v>
      </c>
      <c r="N1665">
        <v>853</v>
      </c>
      <c r="O1665">
        <v>98</v>
      </c>
      <c r="P1665">
        <v>46</v>
      </c>
      <c r="Q1665">
        <v>12</v>
      </c>
      <c r="R1665">
        <v>21</v>
      </c>
      <c r="S1665">
        <v>11</v>
      </c>
      <c r="T1665">
        <v>0.1</v>
      </c>
      <c r="U1665">
        <v>785</v>
      </c>
      <c r="V1665">
        <v>3.1</v>
      </c>
      <c r="W1665">
        <v>28</v>
      </c>
      <c r="X1665">
        <v>7</v>
      </c>
      <c r="Y1665">
        <v>16</v>
      </c>
    </row>
    <row r="1666" spans="1:25" x14ac:dyDescent="0.25">
      <c r="A1666" t="s">
        <v>6378</v>
      </c>
      <c r="B1666" t="s">
        <v>6379</v>
      </c>
      <c r="C1666" s="1" t="str">
        <f t="shared" si="269"/>
        <v>21:0398</v>
      </c>
      <c r="D1666" s="1" t="str">
        <f t="shared" ref="D1666:D1691" si="270">HYPERLINK("http://geochem.nrcan.gc.ca/cdogs/content/svy/svy210133_e.htm", "21:0133")</f>
        <v>21:0133</v>
      </c>
      <c r="E1666" t="s">
        <v>6330</v>
      </c>
      <c r="F1666" t="s">
        <v>6380</v>
      </c>
      <c r="H1666">
        <v>48.418042499999999</v>
      </c>
      <c r="I1666">
        <v>-85.492773600000007</v>
      </c>
      <c r="J1666" s="1" t="str">
        <f t="shared" ref="J1666:J1691" si="271">HYPERLINK("http://geochem.nrcan.gc.ca/cdogs/content/kwd/kwd020027_e.htm", "NGR lake sediment grab sample")</f>
        <v>NGR lake sediment grab sample</v>
      </c>
      <c r="K1666" s="1" t="str">
        <f t="shared" ref="K1666:K1691" si="272">HYPERLINK("http://geochem.nrcan.gc.ca/cdogs/content/kwd/kwd080006_e.htm", "&lt;177 micron (NGR)")</f>
        <v>&lt;177 micron (NGR)</v>
      </c>
      <c r="L1666">
        <v>43</v>
      </c>
      <c r="M1666" t="s">
        <v>57</v>
      </c>
      <c r="N1666">
        <v>854</v>
      </c>
      <c r="O1666">
        <v>76</v>
      </c>
      <c r="P1666">
        <v>26</v>
      </c>
      <c r="Q1666">
        <v>4</v>
      </c>
      <c r="R1666">
        <v>11</v>
      </c>
      <c r="S1666">
        <v>8</v>
      </c>
      <c r="T1666">
        <v>0.1</v>
      </c>
      <c r="U1666">
        <v>75</v>
      </c>
      <c r="V1666">
        <v>0.6</v>
      </c>
      <c r="W1666">
        <v>0.5</v>
      </c>
      <c r="X1666">
        <v>2</v>
      </c>
      <c r="Y1666">
        <v>50.4</v>
      </c>
    </row>
    <row r="1667" spans="1:25" x14ac:dyDescent="0.25">
      <c r="A1667" t="s">
        <v>6381</v>
      </c>
      <c r="B1667" t="s">
        <v>6382</v>
      </c>
      <c r="C1667" s="1" t="str">
        <f t="shared" si="269"/>
        <v>21:0398</v>
      </c>
      <c r="D1667" s="1" t="str">
        <f t="shared" si="270"/>
        <v>21:0133</v>
      </c>
      <c r="E1667" t="s">
        <v>6330</v>
      </c>
      <c r="F1667" t="s">
        <v>6383</v>
      </c>
      <c r="H1667">
        <v>48.418042499999999</v>
      </c>
      <c r="I1667">
        <v>-85.492773600000007</v>
      </c>
      <c r="J1667" s="1" t="str">
        <f t="shared" si="271"/>
        <v>NGR lake sediment grab sample</v>
      </c>
      <c r="K1667" s="1" t="str">
        <f t="shared" si="272"/>
        <v>&lt;177 micron (NGR)</v>
      </c>
      <c r="L1667">
        <v>43</v>
      </c>
      <c r="M1667" t="s">
        <v>53</v>
      </c>
      <c r="N1667">
        <v>855</v>
      </c>
      <c r="O1667">
        <v>118</v>
      </c>
      <c r="P1667">
        <v>26</v>
      </c>
      <c r="Q1667">
        <v>3</v>
      </c>
      <c r="R1667">
        <v>10</v>
      </c>
      <c r="S1667">
        <v>7</v>
      </c>
      <c r="T1667">
        <v>0.1</v>
      </c>
      <c r="U1667">
        <v>75</v>
      </c>
      <c r="V1667">
        <v>0.65</v>
      </c>
      <c r="W1667">
        <v>0.5</v>
      </c>
      <c r="X1667">
        <v>2</v>
      </c>
      <c r="Y1667">
        <v>46</v>
      </c>
    </row>
    <row r="1668" spans="1:25" x14ac:dyDescent="0.25">
      <c r="A1668" t="s">
        <v>6384</v>
      </c>
      <c r="B1668" t="s">
        <v>6385</v>
      </c>
      <c r="C1668" s="1" t="str">
        <f t="shared" si="269"/>
        <v>21:0398</v>
      </c>
      <c r="D1668" s="1" t="str">
        <f t="shared" si="270"/>
        <v>21:0133</v>
      </c>
      <c r="E1668" t="s">
        <v>6386</v>
      </c>
      <c r="F1668" t="s">
        <v>6387</v>
      </c>
      <c r="H1668">
        <v>48.412876400000002</v>
      </c>
      <c r="I1668">
        <v>-85.538643899999997</v>
      </c>
      <c r="J1668" s="1" t="str">
        <f t="shared" si="271"/>
        <v>NGR lake sediment grab sample</v>
      </c>
      <c r="K1668" s="1" t="str">
        <f t="shared" si="272"/>
        <v>&lt;177 micron (NGR)</v>
      </c>
      <c r="L1668">
        <v>43</v>
      </c>
      <c r="M1668" t="s">
        <v>97</v>
      </c>
      <c r="N1668">
        <v>856</v>
      </c>
      <c r="O1668">
        <v>84</v>
      </c>
      <c r="P1668">
        <v>20</v>
      </c>
      <c r="Q1668">
        <v>6</v>
      </c>
      <c r="R1668">
        <v>10</v>
      </c>
      <c r="S1668">
        <v>6</v>
      </c>
      <c r="T1668">
        <v>0.1</v>
      </c>
      <c r="U1668">
        <v>150</v>
      </c>
      <c r="V1668">
        <v>1.25</v>
      </c>
      <c r="W1668">
        <v>0.5</v>
      </c>
      <c r="X1668">
        <v>1</v>
      </c>
      <c r="Y1668">
        <v>49.4</v>
      </c>
    </row>
    <row r="1669" spans="1:25" x14ac:dyDescent="0.25">
      <c r="A1669" t="s">
        <v>6388</v>
      </c>
      <c r="B1669" t="s">
        <v>6389</v>
      </c>
      <c r="C1669" s="1" t="str">
        <f t="shared" si="269"/>
        <v>21:0398</v>
      </c>
      <c r="D1669" s="1" t="str">
        <f t="shared" si="270"/>
        <v>21:0133</v>
      </c>
      <c r="E1669" t="s">
        <v>6390</v>
      </c>
      <c r="F1669" t="s">
        <v>6391</v>
      </c>
      <c r="H1669">
        <v>48.451560200000003</v>
      </c>
      <c r="I1669">
        <v>-85.487616200000005</v>
      </c>
      <c r="J1669" s="1" t="str">
        <f t="shared" si="271"/>
        <v>NGR lake sediment grab sample</v>
      </c>
      <c r="K1669" s="1" t="str">
        <f t="shared" si="272"/>
        <v>&lt;177 micron (NGR)</v>
      </c>
      <c r="L1669">
        <v>43</v>
      </c>
      <c r="M1669" t="s">
        <v>107</v>
      </c>
      <c r="N1669">
        <v>857</v>
      </c>
      <c r="O1669">
        <v>86</v>
      </c>
      <c r="P1669">
        <v>26</v>
      </c>
      <c r="Q1669">
        <v>5</v>
      </c>
      <c r="R1669">
        <v>10</v>
      </c>
      <c r="S1669">
        <v>6</v>
      </c>
      <c r="T1669">
        <v>0.1</v>
      </c>
      <c r="U1669">
        <v>125</v>
      </c>
      <c r="V1669">
        <v>0.65</v>
      </c>
      <c r="W1669">
        <v>0.5</v>
      </c>
      <c r="X1669">
        <v>1</v>
      </c>
      <c r="Y1669">
        <v>46.2</v>
      </c>
    </row>
    <row r="1670" spans="1:25" x14ac:dyDescent="0.25">
      <c r="A1670" t="s">
        <v>6392</v>
      </c>
      <c r="B1670" t="s">
        <v>6393</v>
      </c>
      <c r="C1670" s="1" t="str">
        <f t="shared" si="269"/>
        <v>21:0398</v>
      </c>
      <c r="D1670" s="1" t="str">
        <f t="shared" si="270"/>
        <v>21:0133</v>
      </c>
      <c r="E1670" t="s">
        <v>6394</v>
      </c>
      <c r="F1670" t="s">
        <v>6395</v>
      </c>
      <c r="H1670">
        <v>48.4989907</v>
      </c>
      <c r="I1670">
        <v>-85.492351299999996</v>
      </c>
      <c r="J1670" s="1" t="str">
        <f t="shared" si="271"/>
        <v>NGR lake sediment grab sample</v>
      </c>
      <c r="K1670" s="1" t="str">
        <f t="shared" si="272"/>
        <v>&lt;177 micron (NGR)</v>
      </c>
      <c r="L1670">
        <v>43</v>
      </c>
      <c r="M1670" t="s">
        <v>112</v>
      </c>
      <c r="N1670">
        <v>858</v>
      </c>
      <c r="O1670">
        <v>74</v>
      </c>
      <c r="P1670">
        <v>24</v>
      </c>
      <c r="Q1670">
        <v>5</v>
      </c>
      <c r="R1670">
        <v>9</v>
      </c>
      <c r="S1670">
        <v>4</v>
      </c>
      <c r="T1670">
        <v>0.1</v>
      </c>
      <c r="U1670">
        <v>65</v>
      </c>
      <c r="V1670">
        <v>0.4</v>
      </c>
      <c r="W1670">
        <v>0.5</v>
      </c>
      <c r="X1670">
        <v>2</v>
      </c>
      <c r="Y1670">
        <v>46.2</v>
      </c>
    </row>
    <row r="1671" spans="1:25" x14ac:dyDescent="0.25">
      <c r="A1671" t="s">
        <v>6396</v>
      </c>
      <c r="B1671" t="s">
        <v>6397</v>
      </c>
      <c r="C1671" s="1" t="str">
        <f t="shared" si="269"/>
        <v>21:0398</v>
      </c>
      <c r="D1671" s="1" t="str">
        <f t="shared" si="270"/>
        <v>21:0133</v>
      </c>
      <c r="E1671" t="s">
        <v>6398</v>
      </c>
      <c r="F1671" t="s">
        <v>6399</v>
      </c>
      <c r="H1671">
        <v>48.534212400000001</v>
      </c>
      <c r="I1671">
        <v>-85.524940900000004</v>
      </c>
      <c r="J1671" s="1" t="str">
        <f t="shared" si="271"/>
        <v>NGR lake sediment grab sample</v>
      </c>
      <c r="K1671" s="1" t="str">
        <f t="shared" si="272"/>
        <v>&lt;177 micron (NGR)</v>
      </c>
      <c r="L1671">
        <v>43</v>
      </c>
      <c r="M1671" t="s">
        <v>117</v>
      </c>
      <c r="N1671">
        <v>859</v>
      </c>
      <c r="O1671">
        <v>44</v>
      </c>
      <c r="P1671">
        <v>16</v>
      </c>
      <c r="Q1671">
        <v>3</v>
      </c>
      <c r="R1671">
        <v>6</v>
      </c>
      <c r="S1671">
        <v>7</v>
      </c>
      <c r="T1671">
        <v>0.1</v>
      </c>
      <c r="U1671">
        <v>1700</v>
      </c>
      <c r="V1671">
        <v>1.2</v>
      </c>
      <c r="W1671">
        <v>2</v>
      </c>
      <c r="X1671">
        <v>2</v>
      </c>
      <c r="Y1671">
        <v>11.2</v>
      </c>
    </row>
    <row r="1672" spans="1:25" x14ac:dyDescent="0.25">
      <c r="A1672" t="s">
        <v>6400</v>
      </c>
      <c r="B1672" t="s">
        <v>6401</v>
      </c>
      <c r="C1672" s="1" t="str">
        <f t="shared" si="269"/>
        <v>21:0398</v>
      </c>
      <c r="D1672" s="1" t="str">
        <f t="shared" si="270"/>
        <v>21:0133</v>
      </c>
      <c r="E1672" t="s">
        <v>6402</v>
      </c>
      <c r="F1672" t="s">
        <v>6403</v>
      </c>
      <c r="H1672">
        <v>48.583733000000002</v>
      </c>
      <c r="I1672">
        <v>-85.520950999999997</v>
      </c>
      <c r="J1672" s="1" t="str">
        <f t="shared" si="271"/>
        <v>NGR lake sediment grab sample</v>
      </c>
      <c r="K1672" s="1" t="str">
        <f t="shared" si="272"/>
        <v>&lt;177 micron (NGR)</v>
      </c>
      <c r="L1672">
        <v>43</v>
      </c>
      <c r="M1672" t="s">
        <v>122</v>
      </c>
      <c r="N1672">
        <v>860</v>
      </c>
      <c r="O1672">
        <v>68</v>
      </c>
      <c r="P1672">
        <v>10</v>
      </c>
      <c r="Q1672">
        <v>8</v>
      </c>
      <c r="R1672">
        <v>7</v>
      </c>
      <c r="S1672">
        <v>5</v>
      </c>
      <c r="T1672">
        <v>0.1</v>
      </c>
      <c r="U1672">
        <v>375</v>
      </c>
      <c r="V1672">
        <v>1.1000000000000001</v>
      </c>
      <c r="W1672">
        <v>2</v>
      </c>
      <c r="X1672">
        <v>1</v>
      </c>
      <c r="Y1672">
        <v>8.1999999999999993</v>
      </c>
    </row>
    <row r="1673" spans="1:25" x14ac:dyDescent="0.25">
      <c r="A1673" t="s">
        <v>6404</v>
      </c>
      <c r="B1673" t="s">
        <v>6405</v>
      </c>
      <c r="C1673" s="1" t="str">
        <f t="shared" si="269"/>
        <v>21:0398</v>
      </c>
      <c r="D1673" s="1" t="str">
        <f t="shared" si="270"/>
        <v>21:0133</v>
      </c>
      <c r="E1673" t="s">
        <v>6406</v>
      </c>
      <c r="F1673" t="s">
        <v>6407</v>
      </c>
      <c r="H1673">
        <v>48.921024799999998</v>
      </c>
      <c r="I1673">
        <v>-85.575882899999996</v>
      </c>
      <c r="J1673" s="1" t="str">
        <f t="shared" si="271"/>
        <v>NGR lake sediment grab sample</v>
      </c>
      <c r="K1673" s="1" t="str">
        <f t="shared" si="272"/>
        <v>&lt;177 micron (NGR)</v>
      </c>
      <c r="L1673">
        <v>44</v>
      </c>
      <c r="M1673" t="s">
        <v>4272</v>
      </c>
      <c r="N1673">
        <v>861</v>
      </c>
      <c r="O1673">
        <v>74</v>
      </c>
      <c r="P1673">
        <v>22</v>
      </c>
      <c r="Q1673">
        <v>3</v>
      </c>
      <c r="R1673">
        <v>21</v>
      </c>
      <c r="S1673">
        <v>5</v>
      </c>
      <c r="T1673">
        <v>0.1</v>
      </c>
      <c r="U1673">
        <v>175</v>
      </c>
      <c r="V1673">
        <v>1.25</v>
      </c>
      <c r="W1673">
        <v>0.5</v>
      </c>
      <c r="X1673">
        <v>1</v>
      </c>
      <c r="Y1673">
        <v>21</v>
      </c>
    </row>
    <row r="1674" spans="1:25" x14ac:dyDescent="0.25">
      <c r="A1674" t="s">
        <v>6408</v>
      </c>
      <c r="B1674" t="s">
        <v>6409</v>
      </c>
      <c r="C1674" s="1" t="str">
        <f t="shared" si="269"/>
        <v>21:0398</v>
      </c>
      <c r="D1674" s="1" t="str">
        <f t="shared" si="270"/>
        <v>21:0133</v>
      </c>
      <c r="E1674" t="s">
        <v>6410</v>
      </c>
      <c r="F1674" t="s">
        <v>6411</v>
      </c>
      <c r="H1674">
        <v>48.943656500000003</v>
      </c>
      <c r="I1674">
        <v>-85.703816099999997</v>
      </c>
      <c r="J1674" s="1" t="str">
        <f t="shared" si="271"/>
        <v>NGR lake sediment grab sample</v>
      </c>
      <c r="K1674" s="1" t="str">
        <f t="shared" si="272"/>
        <v>&lt;177 micron (NGR)</v>
      </c>
      <c r="L1674">
        <v>44</v>
      </c>
      <c r="M1674" t="s">
        <v>34</v>
      </c>
      <c r="N1674">
        <v>862</v>
      </c>
      <c r="O1674">
        <v>130</v>
      </c>
      <c r="P1674">
        <v>38</v>
      </c>
      <c r="Q1674">
        <v>2</v>
      </c>
      <c r="R1674">
        <v>10</v>
      </c>
      <c r="S1674">
        <v>5</v>
      </c>
      <c r="T1674">
        <v>0.1</v>
      </c>
      <c r="U1674">
        <v>210</v>
      </c>
      <c r="V1674">
        <v>0.8</v>
      </c>
      <c r="W1674">
        <v>0.5</v>
      </c>
      <c r="X1674">
        <v>2</v>
      </c>
      <c r="Y1674">
        <v>52.2</v>
      </c>
    </row>
    <row r="1675" spans="1:25" x14ac:dyDescent="0.25">
      <c r="A1675" t="s">
        <v>6412</v>
      </c>
      <c r="B1675" t="s">
        <v>6413</v>
      </c>
      <c r="C1675" s="1" t="str">
        <f t="shared" si="269"/>
        <v>21:0398</v>
      </c>
      <c r="D1675" s="1" t="str">
        <f t="shared" si="270"/>
        <v>21:0133</v>
      </c>
      <c r="E1675" t="s">
        <v>6414</v>
      </c>
      <c r="F1675" t="s">
        <v>6415</v>
      </c>
      <c r="H1675">
        <v>48.939858700000002</v>
      </c>
      <c r="I1675">
        <v>-85.658072700000005</v>
      </c>
      <c r="J1675" s="1" t="str">
        <f t="shared" si="271"/>
        <v>NGR lake sediment grab sample</v>
      </c>
      <c r="K1675" s="1" t="str">
        <f t="shared" si="272"/>
        <v>&lt;177 micron (NGR)</v>
      </c>
      <c r="L1675">
        <v>44</v>
      </c>
      <c r="M1675" t="s">
        <v>39</v>
      </c>
      <c r="N1675">
        <v>863</v>
      </c>
      <c r="O1675">
        <v>112</v>
      </c>
      <c r="P1675">
        <v>48</v>
      </c>
      <c r="Q1675">
        <v>2</v>
      </c>
      <c r="R1675">
        <v>13</v>
      </c>
      <c r="S1675">
        <v>7</v>
      </c>
      <c r="T1675">
        <v>0.1</v>
      </c>
      <c r="U1675">
        <v>135</v>
      </c>
      <c r="V1675">
        <v>0.7</v>
      </c>
      <c r="W1675">
        <v>0.5</v>
      </c>
      <c r="X1675">
        <v>2</v>
      </c>
      <c r="Y1675">
        <v>61.2</v>
      </c>
    </row>
    <row r="1676" spans="1:25" x14ac:dyDescent="0.25">
      <c r="A1676" t="s">
        <v>6416</v>
      </c>
      <c r="B1676" t="s">
        <v>6417</v>
      </c>
      <c r="C1676" s="1" t="str">
        <f t="shared" si="269"/>
        <v>21:0398</v>
      </c>
      <c r="D1676" s="1" t="str">
        <f t="shared" si="270"/>
        <v>21:0133</v>
      </c>
      <c r="E1676" t="s">
        <v>6418</v>
      </c>
      <c r="F1676" t="s">
        <v>6419</v>
      </c>
      <c r="H1676">
        <v>48.931129499999997</v>
      </c>
      <c r="I1676">
        <v>-85.595119600000004</v>
      </c>
      <c r="J1676" s="1" t="str">
        <f t="shared" si="271"/>
        <v>NGR lake sediment grab sample</v>
      </c>
      <c r="K1676" s="1" t="str">
        <f t="shared" si="272"/>
        <v>&lt;177 micron (NGR)</v>
      </c>
      <c r="L1676">
        <v>44</v>
      </c>
      <c r="M1676" t="s">
        <v>44</v>
      </c>
      <c r="N1676">
        <v>864</v>
      </c>
      <c r="O1676">
        <v>64</v>
      </c>
      <c r="P1676">
        <v>14</v>
      </c>
      <c r="Q1676">
        <v>2</v>
      </c>
      <c r="R1676">
        <v>16</v>
      </c>
      <c r="S1676">
        <v>5</v>
      </c>
      <c r="T1676">
        <v>0.1</v>
      </c>
      <c r="U1676">
        <v>510</v>
      </c>
      <c r="V1676">
        <v>1.65</v>
      </c>
      <c r="W1676">
        <v>1</v>
      </c>
      <c r="X1676">
        <v>1</v>
      </c>
      <c r="Y1676">
        <v>8.1999999999999993</v>
      </c>
    </row>
    <row r="1677" spans="1:25" x14ac:dyDescent="0.25">
      <c r="A1677" t="s">
        <v>6420</v>
      </c>
      <c r="B1677" t="s">
        <v>6421</v>
      </c>
      <c r="C1677" s="1" t="str">
        <f t="shared" si="269"/>
        <v>21:0398</v>
      </c>
      <c r="D1677" s="1" t="str">
        <f t="shared" si="270"/>
        <v>21:0133</v>
      </c>
      <c r="E1677" t="s">
        <v>6406</v>
      </c>
      <c r="F1677" t="s">
        <v>6422</v>
      </c>
      <c r="H1677">
        <v>48.921024799999998</v>
      </c>
      <c r="I1677">
        <v>-85.575882899999996</v>
      </c>
      <c r="J1677" s="1" t="str">
        <f t="shared" si="271"/>
        <v>NGR lake sediment grab sample</v>
      </c>
      <c r="K1677" s="1" t="str">
        <f t="shared" si="272"/>
        <v>&lt;177 micron (NGR)</v>
      </c>
      <c r="L1677">
        <v>44</v>
      </c>
      <c r="M1677" t="s">
        <v>4276</v>
      </c>
      <c r="N1677">
        <v>865</v>
      </c>
      <c r="O1677">
        <v>72</v>
      </c>
      <c r="P1677">
        <v>22</v>
      </c>
      <c r="Q1677">
        <v>3</v>
      </c>
      <c r="R1677">
        <v>23</v>
      </c>
      <c r="S1677">
        <v>6</v>
      </c>
      <c r="T1677">
        <v>0.1</v>
      </c>
      <c r="U1677">
        <v>175</v>
      </c>
      <c r="V1677">
        <v>1.3</v>
      </c>
      <c r="W1677">
        <v>0.5</v>
      </c>
      <c r="X1677">
        <v>1</v>
      </c>
      <c r="Y1677">
        <v>23.8</v>
      </c>
    </row>
    <row r="1678" spans="1:25" x14ac:dyDescent="0.25">
      <c r="A1678" t="s">
        <v>6423</v>
      </c>
      <c r="B1678" t="s">
        <v>6424</v>
      </c>
      <c r="C1678" s="1" t="str">
        <f t="shared" si="269"/>
        <v>21:0398</v>
      </c>
      <c r="D1678" s="1" t="str">
        <f t="shared" si="270"/>
        <v>21:0133</v>
      </c>
      <c r="E1678" t="s">
        <v>6425</v>
      </c>
      <c r="F1678" t="s">
        <v>6426</v>
      </c>
      <c r="H1678">
        <v>48.930546100000001</v>
      </c>
      <c r="I1678">
        <v>-85.548742799999999</v>
      </c>
      <c r="J1678" s="1" t="str">
        <f t="shared" si="271"/>
        <v>NGR lake sediment grab sample</v>
      </c>
      <c r="K1678" s="1" t="str">
        <f t="shared" si="272"/>
        <v>&lt;177 micron (NGR)</v>
      </c>
      <c r="L1678">
        <v>44</v>
      </c>
      <c r="M1678" t="s">
        <v>4281</v>
      </c>
      <c r="N1678">
        <v>866</v>
      </c>
      <c r="O1678">
        <v>76</v>
      </c>
      <c r="P1678">
        <v>42</v>
      </c>
      <c r="Q1678">
        <v>4</v>
      </c>
      <c r="R1678">
        <v>18</v>
      </c>
      <c r="S1678">
        <v>3</v>
      </c>
      <c r="T1678">
        <v>0.1</v>
      </c>
      <c r="U1678">
        <v>75</v>
      </c>
      <c r="V1678">
        <v>0.55000000000000004</v>
      </c>
      <c r="W1678">
        <v>0.5</v>
      </c>
      <c r="X1678">
        <v>1</v>
      </c>
      <c r="Y1678">
        <v>59.4</v>
      </c>
    </row>
    <row r="1679" spans="1:25" x14ac:dyDescent="0.25">
      <c r="A1679" t="s">
        <v>6427</v>
      </c>
      <c r="B1679" t="s">
        <v>6428</v>
      </c>
      <c r="C1679" s="1" t="str">
        <f t="shared" si="269"/>
        <v>21:0398</v>
      </c>
      <c r="D1679" s="1" t="str">
        <f t="shared" si="270"/>
        <v>21:0133</v>
      </c>
      <c r="E1679" t="s">
        <v>6425</v>
      </c>
      <c r="F1679" t="s">
        <v>6429</v>
      </c>
      <c r="H1679">
        <v>48.930546100000001</v>
      </c>
      <c r="I1679">
        <v>-85.548742799999999</v>
      </c>
      <c r="J1679" s="1" t="str">
        <f t="shared" si="271"/>
        <v>NGR lake sediment grab sample</v>
      </c>
      <c r="K1679" s="1" t="str">
        <f t="shared" si="272"/>
        <v>&lt;177 micron (NGR)</v>
      </c>
      <c r="L1679">
        <v>44</v>
      </c>
      <c r="M1679" t="s">
        <v>4285</v>
      </c>
      <c r="N1679">
        <v>867</v>
      </c>
      <c r="O1679">
        <v>78</v>
      </c>
      <c r="P1679">
        <v>44</v>
      </c>
      <c r="Q1679">
        <v>4</v>
      </c>
      <c r="R1679">
        <v>19</v>
      </c>
      <c r="S1679">
        <v>4</v>
      </c>
      <c r="T1679">
        <v>0.1</v>
      </c>
      <c r="U1679">
        <v>80</v>
      </c>
      <c r="V1679">
        <v>0.6</v>
      </c>
      <c r="W1679">
        <v>0.5</v>
      </c>
      <c r="X1679">
        <v>1</v>
      </c>
      <c r="Y1679">
        <v>58.2</v>
      </c>
    </row>
    <row r="1680" spans="1:25" x14ac:dyDescent="0.25">
      <c r="A1680" t="s">
        <v>6430</v>
      </c>
      <c r="B1680" t="s">
        <v>6431</v>
      </c>
      <c r="C1680" s="1" t="str">
        <f t="shared" si="269"/>
        <v>21:0398</v>
      </c>
      <c r="D1680" s="1" t="str">
        <f t="shared" si="270"/>
        <v>21:0133</v>
      </c>
      <c r="E1680" t="s">
        <v>6432</v>
      </c>
      <c r="F1680" t="s">
        <v>6433</v>
      </c>
      <c r="H1680">
        <v>48.932978499999997</v>
      </c>
      <c r="I1680">
        <v>-85.518592900000002</v>
      </c>
      <c r="J1680" s="1" t="str">
        <f t="shared" si="271"/>
        <v>NGR lake sediment grab sample</v>
      </c>
      <c r="K1680" s="1" t="str">
        <f t="shared" si="272"/>
        <v>&lt;177 micron (NGR)</v>
      </c>
      <c r="L1680">
        <v>44</v>
      </c>
      <c r="M1680" t="s">
        <v>62</v>
      </c>
      <c r="N1680">
        <v>868</v>
      </c>
      <c r="O1680">
        <v>106</v>
      </c>
      <c r="P1680">
        <v>64</v>
      </c>
      <c r="Q1680">
        <v>1</v>
      </c>
      <c r="R1680">
        <v>13</v>
      </c>
      <c r="S1680">
        <v>4</v>
      </c>
      <c r="T1680">
        <v>0.1</v>
      </c>
      <c r="U1680">
        <v>70</v>
      </c>
      <c r="V1680">
        <v>0.5</v>
      </c>
      <c r="W1680">
        <v>0.5</v>
      </c>
      <c r="X1680">
        <v>3</v>
      </c>
      <c r="Y1680">
        <v>63.6</v>
      </c>
    </row>
    <row r="1681" spans="1:25" x14ac:dyDescent="0.25">
      <c r="A1681" t="s">
        <v>6434</v>
      </c>
      <c r="B1681" t="s">
        <v>6435</v>
      </c>
      <c r="C1681" s="1" t="str">
        <f t="shared" si="269"/>
        <v>21:0398</v>
      </c>
      <c r="D1681" s="1" t="str">
        <f t="shared" si="270"/>
        <v>21:0133</v>
      </c>
      <c r="E1681" t="s">
        <v>6436</v>
      </c>
      <c r="F1681" t="s">
        <v>6437</v>
      </c>
      <c r="H1681">
        <v>48.920197000000002</v>
      </c>
      <c r="I1681">
        <v>-85.468478399999995</v>
      </c>
      <c r="J1681" s="1" t="str">
        <f t="shared" si="271"/>
        <v>NGR lake sediment grab sample</v>
      </c>
      <c r="K1681" s="1" t="str">
        <f t="shared" si="272"/>
        <v>&lt;177 micron (NGR)</v>
      </c>
      <c r="L1681">
        <v>44</v>
      </c>
      <c r="M1681" t="s">
        <v>67</v>
      </c>
      <c r="N1681">
        <v>869</v>
      </c>
      <c r="O1681">
        <v>70</v>
      </c>
      <c r="P1681">
        <v>22</v>
      </c>
      <c r="Q1681">
        <v>2</v>
      </c>
      <c r="R1681">
        <v>9</v>
      </c>
      <c r="S1681">
        <v>5</v>
      </c>
      <c r="T1681">
        <v>0.1</v>
      </c>
      <c r="U1681">
        <v>140</v>
      </c>
      <c r="V1681">
        <v>0.7</v>
      </c>
      <c r="W1681">
        <v>0.5</v>
      </c>
      <c r="X1681">
        <v>2</v>
      </c>
      <c r="Y1681">
        <v>42.6</v>
      </c>
    </row>
    <row r="1682" spans="1:25" x14ac:dyDescent="0.25">
      <c r="A1682" t="s">
        <v>6438</v>
      </c>
      <c r="B1682" t="s">
        <v>6439</v>
      </c>
      <c r="C1682" s="1" t="str">
        <f t="shared" si="269"/>
        <v>21:0398</v>
      </c>
      <c r="D1682" s="1" t="str">
        <f t="shared" si="270"/>
        <v>21:0133</v>
      </c>
      <c r="E1682" t="s">
        <v>6440</v>
      </c>
      <c r="F1682" t="s">
        <v>6441</v>
      </c>
      <c r="H1682">
        <v>48.913767</v>
      </c>
      <c r="I1682">
        <v>-85.479525699999996</v>
      </c>
      <c r="J1682" s="1" t="str">
        <f t="shared" si="271"/>
        <v>NGR lake sediment grab sample</v>
      </c>
      <c r="K1682" s="1" t="str">
        <f t="shared" si="272"/>
        <v>&lt;177 micron (NGR)</v>
      </c>
      <c r="L1682">
        <v>44</v>
      </c>
      <c r="M1682" t="s">
        <v>72</v>
      </c>
      <c r="N1682">
        <v>870</v>
      </c>
      <c r="O1682">
        <v>112</v>
      </c>
      <c r="P1682">
        <v>28</v>
      </c>
      <c r="Q1682">
        <v>4</v>
      </c>
      <c r="R1682">
        <v>8</v>
      </c>
      <c r="S1682">
        <v>2</v>
      </c>
      <c r="T1682">
        <v>0.1</v>
      </c>
      <c r="U1682">
        <v>35</v>
      </c>
      <c r="V1682">
        <v>0.3</v>
      </c>
      <c r="W1682">
        <v>0.5</v>
      </c>
      <c r="X1682">
        <v>2</v>
      </c>
      <c r="Y1682">
        <v>76.8</v>
      </c>
    </row>
    <row r="1683" spans="1:25" x14ac:dyDescent="0.25">
      <c r="A1683" t="s">
        <v>6442</v>
      </c>
      <c r="B1683" t="s">
        <v>6443</v>
      </c>
      <c r="C1683" s="1" t="str">
        <f t="shared" si="269"/>
        <v>21:0398</v>
      </c>
      <c r="D1683" s="1" t="str">
        <f t="shared" si="270"/>
        <v>21:0133</v>
      </c>
      <c r="E1683" t="s">
        <v>6444</v>
      </c>
      <c r="F1683" t="s">
        <v>6445</v>
      </c>
      <c r="H1683">
        <v>48.913519899999997</v>
      </c>
      <c r="I1683">
        <v>-85.508126799999999</v>
      </c>
      <c r="J1683" s="1" t="str">
        <f t="shared" si="271"/>
        <v>NGR lake sediment grab sample</v>
      </c>
      <c r="K1683" s="1" t="str">
        <f t="shared" si="272"/>
        <v>&lt;177 micron (NGR)</v>
      </c>
      <c r="L1683">
        <v>44</v>
      </c>
      <c r="M1683" t="s">
        <v>77</v>
      </c>
      <c r="N1683">
        <v>871</v>
      </c>
      <c r="O1683">
        <v>40</v>
      </c>
      <c r="P1683">
        <v>6</v>
      </c>
      <c r="Q1683">
        <v>3</v>
      </c>
      <c r="R1683">
        <v>9</v>
      </c>
      <c r="S1683">
        <v>4</v>
      </c>
      <c r="T1683">
        <v>0.1</v>
      </c>
      <c r="U1683">
        <v>360</v>
      </c>
      <c r="V1683">
        <v>1.2</v>
      </c>
      <c r="W1683">
        <v>0.5</v>
      </c>
      <c r="X1683">
        <v>1</v>
      </c>
      <c r="Y1683">
        <v>6.8</v>
      </c>
    </row>
    <row r="1684" spans="1:25" x14ac:dyDescent="0.25">
      <c r="A1684" t="s">
        <v>6446</v>
      </c>
      <c r="B1684" t="s">
        <v>6447</v>
      </c>
      <c r="C1684" s="1" t="str">
        <f t="shared" si="269"/>
        <v>21:0398</v>
      </c>
      <c r="D1684" s="1" t="str">
        <f t="shared" si="270"/>
        <v>21:0133</v>
      </c>
      <c r="E1684" t="s">
        <v>6448</v>
      </c>
      <c r="F1684" t="s">
        <v>6449</v>
      </c>
      <c r="H1684">
        <v>48.901546400000001</v>
      </c>
      <c r="I1684">
        <v>-85.586711300000005</v>
      </c>
      <c r="J1684" s="1" t="str">
        <f t="shared" si="271"/>
        <v>NGR lake sediment grab sample</v>
      </c>
      <c r="K1684" s="1" t="str">
        <f t="shared" si="272"/>
        <v>&lt;177 micron (NGR)</v>
      </c>
      <c r="L1684">
        <v>44</v>
      </c>
      <c r="M1684" t="s">
        <v>82</v>
      </c>
      <c r="N1684">
        <v>872</v>
      </c>
      <c r="O1684">
        <v>52</v>
      </c>
      <c r="P1684">
        <v>10</v>
      </c>
      <c r="Q1684">
        <v>3</v>
      </c>
      <c r="R1684">
        <v>12</v>
      </c>
      <c r="S1684">
        <v>3</v>
      </c>
      <c r="T1684">
        <v>0.1</v>
      </c>
      <c r="U1684">
        <v>330</v>
      </c>
      <c r="V1684">
        <v>1.05</v>
      </c>
      <c r="W1684">
        <v>0.5</v>
      </c>
      <c r="X1684">
        <v>1</v>
      </c>
      <c r="Y1684">
        <v>15.4</v>
      </c>
    </row>
    <row r="1685" spans="1:25" x14ac:dyDescent="0.25">
      <c r="A1685" t="s">
        <v>6450</v>
      </c>
      <c r="B1685" t="s">
        <v>6451</v>
      </c>
      <c r="C1685" s="1" t="str">
        <f t="shared" si="269"/>
        <v>21:0398</v>
      </c>
      <c r="D1685" s="1" t="str">
        <f t="shared" si="270"/>
        <v>21:0133</v>
      </c>
      <c r="E1685" t="s">
        <v>6452</v>
      </c>
      <c r="F1685" t="s">
        <v>6453</v>
      </c>
      <c r="H1685">
        <v>48.910587100000001</v>
      </c>
      <c r="I1685">
        <v>-85.616344600000005</v>
      </c>
      <c r="J1685" s="1" t="str">
        <f t="shared" si="271"/>
        <v>NGR lake sediment grab sample</v>
      </c>
      <c r="K1685" s="1" t="str">
        <f t="shared" si="272"/>
        <v>&lt;177 micron (NGR)</v>
      </c>
      <c r="L1685">
        <v>44</v>
      </c>
      <c r="M1685" t="s">
        <v>87</v>
      </c>
      <c r="N1685">
        <v>873</v>
      </c>
      <c r="O1685">
        <v>88</v>
      </c>
      <c r="P1685">
        <v>18</v>
      </c>
      <c r="Q1685">
        <v>1</v>
      </c>
      <c r="R1685">
        <v>10</v>
      </c>
      <c r="S1685">
        <v>4</v>
      </c>
      <c r="T1685">
        <v>0.1</v>
      </c>
      <c r="U1685">
        <v>95</v>
      </c>
      <c r="V1685">
        <v>0.65</v>
      </c>
      <c r="W1685">
        <v>0.5</v>
      </c>
      <c r="X1685">
        <v>4</v>
      </c>
      <c r="Y1685">
        <v>55.8</v>
      </c>
    </row>
    <row r="1686" spans="1:25" x14ac:dyDescent="0.25">
      <c r="A1686" t="s">
        <v>6454</v>
      </c>
      <c r="B1686" t="s">
        <v>6455</v>
      </c>
      <c r="C1686" s="1" t="str">
        <f t="shared" si="269"/>
        <v>21:0398</v>
      </c>
      <c r="D1686" s="1" t="str">
        <f t="shared" si="270"/>
        <v>21:0133</v>
      </c>
      <c r="E1686" t="s">
        <v>6456</v>
      </c>
      <c r="F1686" t="s">
        <v>6457</v>
      </c>
      <c r="H1686">
        <v>48.911917199999998</v>
      </c>
      <c r="I1686">
        <v>-85.668961800000005</v>
      </c>
      <c r="J1686" s="1" t="str">
        <f t="shared" si="271"/>
        <v>NGR lake sediment grab sample</v>
      </c>
      <c r="K1686" s="1" t="str">
        <f t="shared" si="272"/>
        <v>&lt;177 micron (NGR)</v>
      </c>
      <c r="L1686">
        <v>44</v>
      </c>
      <c r="M1686" t="s">
        <v>92</v>
      </c>
      <c r="N1686">
        <v>874</v>
      </c>
      <c r="O1686">
        <v>60</v>
      </c>
      <c r="P1686">
        <v>62</v>
      </c>
      <c r="Q1686">
        <v>2</v>
      </c>
      <c r="R1686">
        <v>13</v>
      </c>
      <c r="S1686">
        <v>2</v>
      </c>
      <c r="T1686">
        <v>0.1</v>
      </c>
      <c r="U1686">
        <v>45</v>
      </c>
      <c r="V1686">
        <v>0.5</v>
      </c>
      <c r="W1686">
        <v>0.5</v>
      </c>
      <c r="X1686">
        <v>2</v>
      </c>
      <c r="Y1686">
        <v>43.6</v>
      </c>
    </row>
    <row r="1687" spans="1:25" x14ac:dyDescent="0.25">
      <c r="A1687" t="s">
        <v>6458</v>
      </c>
      <c r="B1687" t="s">
        <v>6459</v>
      </c>
      <c r="C1687" s="1" t="str">
        <f t="shared" si="269"/>
        <v>21:0398</v>
      </c>
      <c r="D1687" s="1" t="str">
        <f t="shared" si="270"/>
        <v>21:0133</v>
      </c>
      <c r="E1687" t="s">
        <v>6460</v>
      </c>
      <c r="F1687" t="s">
        <v>6461</v>
      </c>
      <c r="H1687">
        <v>48.911321000000001</v>
      </c>
      <c r="I1687">
        <v>-85.713933299999994</v>
      </c>
      <c r="J1687" s="1" t="str">
        <f t="shared" si="271"/>
        <v>NGR lake sediment grab sample</v>
      </c>
      <c r="K1687" s="1" t="str">
        <f t="shared" si="272"/>
        <v>&lt;177 micron (NGR)</v>
      </c>
      <c r="L1687">
        <v>44</v>
      </c>
      <c r="M1687" t="s">
        <v>97</v>
      </c>
      <c r="N1687">
        <v>875</v>
      </c>
      <c r="O1687">
        <v>86</v>
      </c>
      <c r="P1687">
        <v>86</v>
      </c>
      <c r="Q1687">
        <v>4</v>
      </c>
      <c r="R1687">
        <v>18</v>
      </c>
      <c r="S1687">
        <v>4</v>
      </c>
      <c r="T1687">
        <v>0.1</v>
      </c>
      <c r="U1687">
        <v>55</v>
      </c>
      <c r="V1687">
        <v>0.4</v>
      </c>
      <c r="W1687">
        <v>0.5</v>
      </c>
      <c r="X1687">
        <v>2</v>
      </c>
      <c r="Y1687">
        <v>52.6</v>
      </c>
    </row>
    <row r="1688" spans="1:25" x14ac:dyDescent="0.25">
      <c r="A1688" t="s">
        <v>6462</v>
      </c>
      <c r="B1688" t="s">
        <v>6463</v>
      </c>
      <c r="C1688" s="1" t="str">
        <f t="shared" si="269"/>
        <v>21:0398</v>
      </c>
      <c r="D1688" s="1" t="str">
        <f t="shared" si="270"/>
        <v>21:0133</v>
      </c>
      <c r="E1688" t="s">
        <v>6464</v>
      </c>
      <c r="F1688" t="s">
        <v>6465</v>
      </c>
      <c r="H1688">
        <v>48.926164499999999</v>
      </c>
      <c r="I1688">
        <v>-85.741661199999996</v>
      </c>
      <c r="J1688" s="1" t="str">
        <f t="shared" si="271"/>
        <v>NGR lake sediment grab sample</v>
      </c>
      <c r="K1688" s="1" t="str">
        <f t="shared" si="272"/>
        <v>&lt;177 micron (NGR)</v>
      </c>
      <c r="L1688">
        <v>44</v>
      </c>
      <c r="M1688" t="s">
        <v>107</v>
      </c>
      <c r="N1688">
        <v>876</v>
      </c>
      <c r="O1688">
        <v>92</v>
      </c>
      <c r="P1688">
        <v>44</v>
      </c>
      <c r="Q1688">
        <v>2</v>
      </c>
      <c r="R1688">
        <v>15</v>
      </c>
      <c r="S1688">
        <v>3</v>
      </c>
      <c r="T1688">
        <v>0.1</v>
      </c>
      <c r="U1688">
        <v>45</v>
      </c>
      <c r="V1688">
        <v>0.3</v>
      </c>
      <c r="W1688">
        <v>0.5</v>
      </c>
      <c r="X1688">
        <v>2</v>
      </c>
      <c r="Y1688">
        <v>62.6</v>
      </c>
    </row>
    <row r="1689" spans="1:25" x14ac:dyDescent="0.25">
      <c r="A1689" t="s">
        <v>6466</v>
      </c>
      <c r="B1689" t="s">
        <v>6467</v>
      </c>
      <c r="C1689" s="1" t="str">
        <f t="shared" si="269"/>
        <v>21:0398</v>
      </c>
      <c r="D1689" s="1" t="str">
        <f t="shared" si="270"/>
        <v>21:0133</v>
      </c>
      <c r="E1689" t="s">
        <v>6468</v>
      </c>
      <c r="F1689" t="s">
        <v>6469</v>
      </c>
      <c r="H1689">
        <v>48.909106100000002</v>
      </c>
      <c r="I1689">
        <v>-85.757238000000001</v>
      </c>
      <c r="J1689" s="1" t="str">
        <f t="shared" si="271"/>
        <v>NGR lake sediment grab sample</v>
      </c>
      <c r="K1689" s="1" t="str">
        <f t="shared" si="272"/>
        <v>&lt;177 micron (NGR)</v>
      </c>
      <c r="L1689">
        <v>44</v>
      </c>
      <c r="M1689" t="s">
        <v>112</v>
      </c>
      <c r="N1689">
        <v>877</v>
      </c>
      <c r="O1689">
        <v>124</v>
      </c>
      <c r="P1689">
        <v>80</v>
      </c>
      <c r="Q1689">
        <v>7</v>
      </c>
      <c r="R1689">
        <v>15</v>
      </c>
      <c r="S1689">
        <v>8</v>
      </c>
      <c r="T1689">
        <v>0.1</v>
      </c>
      <c r="U1689">
        <v>280</v>
      </c>
      <c r="V1689">
        <v>0.9</v>
      </c>
      <c r="W1689">
        <v>0.5</v>
      </c>
      <c r="X1689">
        <v>2</v>
      </c>
      <c r="Y1689">
        <v>54.6</v>
      </c>
    </row>
    <row r="1690" spans="1:25" x14ac:dyDescent="0.25">
      <c r="A1690" t="s">
        <v>6470</v>
      </c>
      <c r="B1690" t="s">
        <v>6471</v>
      </c>
      <c r="C1690" s="1" t="str">
        <f t="shared" si="269"/>
        <v>21:0398</v>
      </c>
      <c r="D1690" s="1" t="str">
        <f t="shared" si="270"/>
        <v>21:0133</v>
      </c>
      <c r="E1690" t="s">
        <v>6472</v>
      </c>
      <c r="F1690" t="s">
        <v>6473</v>
      </c>
      <c r="H1690">
        <v>48.903111199999998</v>
      </c>
      <c r="I1690">
        <v>-85.799360100000001</v>
      </c>
      <c r="J1690" s="1" t="str">
        <f t="shared" si="271"/>
        <v>NGR lake sediment grab sample</v>
      </c>
      <c r="K1690" s="1" t="str">
        <f t="shared" si="272"/>
        <v>&lt;177 micron (NGR)</v>
      </c>
      <c r="L1690">
        <v>44</v>
      </c>
      <c r="M1690" t="s">
        <v>117</v>
      </c>
      <c r="N1690">
        <v>878</v>
      </c>
      <c r="O1690">
        <v>68</v>
      </c>
      <c r="P1690">
        <v>82</v>
      </c>
      <c r="Q1690">
        <v>10</v>
      </c>
      <c r="R1690">
        <v>16</v>
      </c>
      <c r="S1690">
        <v>9</v>
      </c>
      <c r="T1690">
        <v>0.1</v>
      </c>
      <c r="U1690">
        <v>315</v>
      </c>
      <c r="V1690">
        <v>1.65</v>
      </c>
      <c r="W1690">
        <v>0.5</v>
      </c>
      <c r="X1690">
        <v>1</v>
      </c>
      <c r="Y1690">
        <v>19</v>
      </c>
    </row>
    <row r="1691" spans="1:25" x14ac:dyDescent="0.25">
      <c r="A1691" t="s">
        <v>6474</v>
      </c>
      <c r="B1691" t="s">
        <v>6475</v>
      </c>
      <c r="C1691" s="1" t="str">
        <f t="shared" si="269"/>
        <v>21:0398</v>
      </c>
      <c r="D1691" s="1" t="str">
        <f t="shared" si="270"/>
        <v>21:0133</v>
      </c>
      <c r="E1691" t="s">
        <v>6476</v>
      </c>
      <c r="F1691" t="s">
        <v>6477</v>
      </c>
      <c r="H1691">
        <v>48.882985900000001</v>
      </c>
      <c r="I1691">
        <v>-85.710131599999997</v>
      </c>
      <c r="J1691" s="1" t="str">
        <f t="shared" si="271"/>
        <v>NGR lake sediment grab sample</v>
      </c>
      <c r="K1691" s="1" t="str">
        <f t="shared" si="272"/>
        <v>&lt;177 micron (NGR)</v>
      </c>
      <c r="L1691">
        <v>44</v>
      </c>
      <c r="M1691" t="s">
        <v>122</v>
      </c>
      <c r="N1691">
        <v>879</v>
      </c>
      <c r="O1691">
        <v>72</v>
      </c>
      <c r="P1691">
        <v>154</v>
      </c>
      <c r="Q1691">
        <v>1</v>
      </c>
      <c r="R1691">
        <v>25</v>
      </c>
      <c r="S1691">
        <v>7</v>
      </c>
      <c r="T1691">
        <v>0.1</v>
      </c>
      <c r="U1691">
        <v>75</v>
      </c>
      <c r="V1691">
        <v>0.65</v>
      </c>
      <c r="W1691">
        <v>0.5</v>
      </c>
      <c r="X1691">
        <v>7</v>
      </c>
      <c r="Y1691">
        <v>48</v>
      </c>
    </row>
    <row r="1692" spans="1:25" x14ac:dyDescent="0.25">
      <c r="A1692" t="s">
        <v>6478</v>
      </c>
      <c r="B1692" t="s">
        <v>6479</v>
      </c>
      <c r="C1692" s="1" t="str">
        <f t="shared" si="269"/>
        <v>21:0398</v>
      </c>
      <c r="D1692" s="1" t="str">
        <f>HYPERLINK("http://geochem.nrcan.gc.ca/cdogs/content/svy/svy_e.htm", "")</f>
        <v/>
      </c>
      <c r="G1692" s="1" t="str">
        <f>HYPERLINK("http://geochem.nrcan.gc.ca/cdogs/content/cr_/cr_00022_e.htm", "22")</f>
        <v>22</v>
      </c>
      <c r="J1692" t="s">
        <v>100</v>
      </c>
      <c r="K1692" t="s">
        <v>101</v>
      </c>
      <c r="L1692">
        <v>44</v>
      </c>
      <c r="M1692" t="s">
        <v>102</v>
      </c>
      <c r="N1692">
        <v>880</v>
      </c>
      <c r="O1692">
        <v>80</v>
      </c>
      <c r="P1692">
        <v>18</v>
      </c>
      <c r="Q1692">
        <v>18</v>
      </c>
      <c r="R1692">
        <v>7</v>
      </c>
      <c r="S1692">
        <v>6</v>
      </c>
      <c r="T1692">
        <v>0.1</v>
      </c>
      <c r="U1692">
        <v>970</v>
      </c>
      <c r="V1692">
        <v>1.95</v>
      </c>
      <c r="W1692">
        <v>9</v>
      </c>
      <c r="X1692">
        <v>7</v>
      </c>
      <c r="Y1692">
        <v>21.8</v>
      </c>
    </row>
    <row r="1693" spans="1:25" x14ac:dyDescent="0.25">
      <c r="A1693" t="s">
        <v>6480</v>
      </c>
      <c r="B1693" t="s">
        <v>6481</v>
      </c>
      <c r="C1693" s="1" t="str">
        <f t="shared" si="269"/>
        <v>21:0398</v>
      </c>
      <c r="D1693" s="1" t="str">
        <f t="shared" ref="D1693:D1702" si="273">HYPERLINK("http://geochem.nrcan.gc.ca/cdogs/content/svy/svy210133_e.htm", "21:0133")</f>
        <v>21:0133</v>
      </c>
      <c r="E1693" t="s">
        <v>6482</v>
      </c>
      <c r="F1693" t="s">
        <v>6483</v>
      </c>
      <c r="H1693">
        <v>48.869300899999999</v>
      </c>
      <c r="I1693">
        <v>-85.604160800000002</v>
      </c>
      <c r="J1693" s="1" t="str">
        <f t="shared" ref="J1693:J1702" si="274">HYPERLINK("http://geochem.nrcan.gc.ca/cdogs/content/kwd/kwd020027_e.htm", "NGR lake sediment grab sample")</f>
        <v>NGR lake sediment grab sample</v>
      </c>
      <c r="K1693" s="1" t="str">
        <f t="shared" ref="K1693:K1702" si="275">HYPERLINK("http://geochem.nrcan.gc.ca/cdogs/content/kwd/kwd080006_e.htm", "&lt;177 micron (NGR)")</f>
        <v>&lt;177 micron (NGR)</v>
      </c>
      <c r="L1693">
        <v>45</v>
      </c>
      <c r="M1693" t="s">
        <v>29</v>
      </c>
      <c r="N1693">
        <v>881</v>
      </c>
      <c r="O1693">
        <v>34</v>
      </c>
      <c r="P1693">
        <v>10</v>
      </c>
      <c r="Q1693">
        <v>2</v>
      </c>
      <c r="R1693">
        <v>7</v>
      </c>
      <c r="S1693">
        <v>4</v>
      </c>
      <c r="T1693">
        <v>0.1</v>
      </c>
      <c r="U1693">
        <v>210</v>
      </c>
      <c r="V1693">
        <v>0.9</v>
      </c>
      <c r="W1693">
        <v>0.5</v>
      </c>
      <c r="X1693">
        <v>1</v>
      </c>
      <c r="Y1693">
        <v>13.8</v>
      </c>
    </row>
    <row r="1694" spans="1:25" x14ac:dyDescent="0.25">
      <c r="A1694" t="s">
        <v>6484</v>
      </c>
      <c r="B1694" t="s">
        <v>6485</v>
      </c>
      <c r="C1694" s="1" t="str">
        <f t="shared" si="269"/>
        <v>21:0398</v>
      </c>
      <c r="D1694" s="1" t="str">
        <f t="shared" si="273"/>
        <v>21:0133</v>
      </c>
      <c r="E1694" t="s">
        <v>6486</v>
      </c>
      <c r="F1694" t="s">
        <v>6487</v>
      </c>
      <c r="H1694">
        <v>48.870574499999996</v>
      </c>
      <c r="I1694">
        <v>-85.646085600000006</v>
      </c>
      <c r="J1694" s="1" t="str">
        <f t="shared" si="274"/>
        <v>NGR lake sediment grab sample</v>
      </c>
      <c r="K1694" s="1" t="str">
        <f t="shared" si="275"/>
        <v>&lt;177 micron (NGR)</v>
      </c>
      <c r="L1694">
        <v>45</v>
      </c>
      <c r="M1694" t="s">
        <v>34</v>
      </c>
      <c r="N1694">
        <v>882</v>
      </c>
      <c r="O1694">
        <v>80</v>
      </c>
      <c r="P1694">
        <v>30</v>
      </c>
      <c r="Q1694">
        <v>1</v>
      </c>
      <c r="R1694">
        <v>8</v>
      </c>
      <c r="S1694">
        <v>4</v>
      </c>
      <c r="T1694">
        <v>0.1</v>
      </c>
      <c r="U1694">
        <v>70</v>
      </c>
      <c r="V1694">
        <v>0.5</v>
      </c>
      <c r="W1694">
        <v>0.5</v>
      </c>
      <c r="X1694">
        <v>2</v>
      </c>
      <c r="Y1694">
        <v>69.599999999999994</v>
      </c>
    </row>
    <row r="1695" spans="1:25" x14ac:dyDescent="0.25">
      <c r="A1695" t="s">
        <v>6488</v>
      </c>
      <c r="B1695" t="s">
        <v>6489</v>
      </c>
      <c r="C1695" s="1" t="str">
        <f t="shared" si="269"/>
        <v>21:0398</v>
      </c>
      <c r="D1695" s="1" t="str">
        <f t="shared" si="273"/>
        <v>21:0133</v>
      </c>
      <c r="E1695" t="s">
        <v>6490</v>
      </c>
      <c r="F1695" t="s">
        <v>6491</v>
      </c>
      <c r="H1695">
        <v>48.876635299999997</v>
      </c>
      <c r="I1695">
        <v>-85.629869600000006</v>
      </c>
      <c r="J1695" s="1" t="str">
        <f t="shared" si="274"/>
        <v>NGR lake sediment grab sample</v>
      </c>
      <c r="K1695" s="1" t="str">
        <f t="shared" si="275"/>
        <v>&lt;177 micron (NGR)</v>
      </c>
      <c r="L1695">
        <v>45</v>
      </c>
      <c r="M1695" t="s">
        <v>49</v>
      </c>
      <c r="N1695">
        <v>883</v>
      </c>
      <c r="O1695">
        <v>84</v>
      </c>
      <c r="P1695">
        <v>36</v>
      </c>
      <c r="Q1695">
        <v>1</v>
      </c>
      <c r="R1695">
        <v>8</v>
      </c>
      <c r="S1695">
        <v>4</v>
      </c>
      <c r="T1695">
        <v>0.1</v>
      </c>
      <c r="U1695">
        <v>70</v>
      </c>
      <c r="V1695">
        <v>0.45</v>
      </c>
      <c r="W1695">
        <v>0.5</v>
      </c>
      <c r="X1695">
        <v>1</v>
      </c>
      <c r="Y1695">
        <v>70</v>
      </c>
    </row>
    <row r="1696" spans="1:25" x14ac:dyDescent="0.25">
      <c r="A1696" t="s">
        <v>6492</v>
      </c>
      <c r="B1696" t="s">
        <v>6493</v>
      </c>
      <c r="C1696" s="1" t="str">
        <f t="shared" si="269"/>
        <v>21:0398</v>
      </c>
      <c r="D1696" s="1" t="str">
        <f t="shared" si="273"/>
        <v>21:0133</v>
      </c>
      <c r="E1696" t="s">
        <v>6482</v>
      </c>
      <c r="F1696" t="s">
        <v>6494</v>
      </c>
      <c r="H1696">
        <v>48.869300899999999</v>
      </c>
      <c r="I1696">
        <v>-85.604160800000002</v>
      </c>
      <c r="J1696" s="1" t="str">
        <f t="shared" si="274"/>
        <v>NGR lake sediment grab sample</v>
      </c>
      <c r="K1696" s="1" t="str">
        <f t="shared" si="275"/>
        <v>&lt;177 micron (NGR)</v>
      </c>
      <c r="L1696">
        <v>45</v>
      </c>
      <c r="M1696" t="s">
        <v>53</v>
      </c>
      <c r="N1696">
        <v>884</v>
      </c>
      <c r="O1696">
        <v>44</v>
      </c>
      <c r="P1696">
        <v>10</v>
      </c>
      <c r="Q1696">
        <v>6</v>
      </c>
      <c r="R1696">
        <v>9</v>
      </c>
      <c r="S1696">
        <v>5</v>
      </c>
      <c r="T1696">
        <v>0.1</v>
      </c>
      <c r="U1696">
        <v>245</v>
      </c>
      <c r="V1696">
        <v>0.95</v>
      </c>
      <c r="W1696">
        <v>0.5</v>
      </c>
      <c r="X1696">
        <v>1</v>
      </c>
      <c r="Y1696">
        <v>13.2</v>
      </c>
    </row>
    <row r="1697" spans="1:25" x14ac:dyDescent="0.25">
      <c r="A1697" t="s">
        <v>6495</v>
      </c>
      <c r="B1697" t="s">
        <v>6496</v>
      </c>
      <c r="C1697" s="1" t="str">
        <f t="shared" si="269"/>
        <v>21:0398</v>
      </c>
      <c r="D1697" s="1" t="str">
        <f t="shared" si="273"/>
        <v>21:0133</v>
      </c>
      <c r="E1697" t="s">
        <v>6482</v>
      </c>
      <c r="F1697" t="s">
        <v>6497</v>
      </c>
      <c r="H1697">
        <v>48.869300899999999</v>
      </c>
      <c r="I1697">
        <v>-85.604160800000002</v>
      </c>
      <c r="J1697" s="1" t="str">
        <f t="shared" si="274"/>
        <v>NGR lake sediment grab sample</v>
      </c>
      <c r="K1697" s="1" t="str">
        <f t="shared" si="275"/>
        <v>&lt;177 micron (NGR)</v>
      </c>
      <c r="L1697">
        <v>45</v>
      </c>
      <c r="M1697" t="s">
        <v>57</v>
      </c>
      <c r="N1697">
        <v>885</v>
      </c>
      <c r="O1697">
        <v>36</v>
      </c>
      <c r="P1697">
        <v>10</v>
      </c>
      <c r="Q1697">
        <v>4</v>
      </c>
      <c r="R1697">
        <v>9</v>
      </c>
      <c r="S1697">
        <v>4</v>
      </c>
      <c r="T1697">
        <v>0.1</v>
      </c>
      <c r="U1697">
        <v>210</v>
      </c>
      <c r="V1697">
        <v>0.95</v>
      </c>
      <c r="W1697">
        <v>1</v>
      </c>
      <c r="X1697">
        <v>1</v>
      </c>
      <c r="Y1697">
        <v>13</v>
      </c>
    </row>
    <row r="1698" spans="1:25" x14ac:dyDescent="0.25">
      <c r="A1698" t="s">
        <v>6498</v>
      </c>
      <c r="B1698" t="s">
        <v>6499</v>
      </c>
      <c r="C1698" s="1" t="str">
        <f t="shared" si="269"/>
        <v>21:0398</v>
      </c>
      <c r="D1698" s="1" t="str">
        <f t="shared" si="273"/>
        <v>21:0133</v>
      </c>
      <c r="E1698" t="s">
        <v>6500</v>
      </c>
      <c r="F1698" t="s">
        <v>6501</v>
      </c>
      <c r="H1698">
        <v>48.876012600000003</v>
      </c>
      <c r="I1698">
        <v>-85.489998999999997</v>
      </c>
      <c r="J1698" s="1" t="str">
        <f t="shared" si="274"/>
        <v>NGR lake sediment grab sample</v>
      </c>
      <c r="K1698" s="1" t="str">
        <f t="shared" si="275"/>
        <v>&lt;177 micron (NGR)</v>
      </c>
      <c r="L1698">
        <v>45</v>
      </c>
      <c r="M1698" t="s">
        <v>39</v>
      </c>
      <c r="N1698">
        <v>886</v>
      </c>
      <c r="O1698">
        <v>88</v>
      </c>
      <c r="P1698">
        <v>16</v>
      </c>
      <c r="Q1698">
        <v>2</v>
      </c>
      <c r="R1698">
        <v>3</v>
      </c>
      <c r="S1698">
        <v>3</v>
      </c>
      <c r="T1698">
        <v>0.1</v>
      </c>
      <c r="U1698">
        <v>135</v>
      </c>
      <c r="V1698">
        <v>1</v>
      </c>
      <c r="W1698">
        <v>0.5</v>
      </c>
      <c r="X1698">
        <v>5</v>
      </c>
      <c r="Y1698">
        <v>73.8</v>
      </c>
    </row>
    <row r="1699" spans="1:25" x14ac:dyDescent="0.25">
      <c r="A1699" t="s">
        <v>6502</v>
      </c>
      <c r="B1699" t="s">
        <v>6503</v>
      </c>
      <c r="C1699" s="1" t="str">
        <f t="shared" si="269"/>
        <v>21:0398</v>
      </c>
      <c r="D1699" s="1" t="str">
        <f t="shared" si="273"/>
        <v>21:0133</v>
      </c>
      <c r="E1699" t="s">
        <v>6504</v>
      </c>
      <c r="F1699" t="s">
        <v>6505</v>
      </c>
      <c r="H1699">
        <v>48.8641845</v>
      </c>
      <c r="I1699">
        <v>-85.466970799999999</v>
      </c>
      <c r="J1699" s="1" t="str">
        <f t="shared" si="274"/>
        <v>NGR lake sediment grab sample</v>
      </c>
      <c r="K1699" s="1" t="str">
        <f t="shared" si="275"/>
        <v>&lt;177 micron (NGR)</v>
      </c>
      <c r="L1699">
        <v>45</v>
      </c>
      <c r="M1699" t="s">
        <v>44</v>
      </c>
      <c r="N1699">
        <v>887</v>
      </c>
      <c r="O1699">
        <v>104</v>
      </c>
      <c r="P1699">
        <v>14</v>
      </c>
      <c r="Q1699">
        <v>20</v>
      </c>
      <c r="R1699">
        <v>6</v>
      </c>
      <c r="S1699">
        <v>3</v>
      </c>
      <c r="T1699">
        <v>0.1</v>
      </c>
      <c r="U1699">
        <v>195</v>
      </c>
      <c r="V1699">
        <v>0.6</v>
      </c>
      <c r="W1699">
        <v>0.5</v>
      </c>
      <c r="X1699">
        <v>1</v>
      </c>
      <c r="Y1699">
        <v>70</v>
      </c>
    </row>
    <row r="1700" spans="1:25" x14ac:dyDescent="0.25">
      <c r="A1700" t="s">
        <v>6506</v>
      </c>
      <c r="B1700" t="s">
        <v>6507</v>
      </c>
      <c r="C1700" s="1" t="str">
        <f t="shared" si="269"/>
        <v>21:0398</v>
      </c>
      <c r="D1700" s="1" t="str">
        <f t="shared" si="273"/>
        <v>21:0133</v>
      </c>
      <c r="E1700" t="s">
        <v>6508</v>
      </c>
      <c r="F1700" t="s">
        <v>6509</v>
      </c>
      <c r="H1700">
        <v>48.855244300000003</v>
      </c>
      <c r="I1700">
        <v>-85.429699400000004</v>
      </c>
      <c r="J1700" s="1" t="str">
        <f t="shared" si="274"/>
        <v>NGR lake sediment grab sample</v>
      </c>
      <c r="K1700" s="1" t="str">
        <f t="shared" si="275"/>
        <v>&lt;177 micron (NGR)</v>
      </c>
      <c r="L1700">
        <v>45</v>
      </c>
      <c r="M1700" t="s">
        <v>62</v>
      </c>
      <c r="N1700">
        <v>888</v>
      </c>
      <c r="O1700">
        <v>58</v>
      </c>
      <c r="P1700">
        <v>14</v>
      </c>
      <c r="Q1700">
        <v>3</v>
      </c>
      <c r="R1700">
        <v>8</v>
      </c>
      <c r="S1700">
        <v>5</v>
      </c>
      <c r="T1700">
        <v>0.1</v>
      </c>
      <c r="U1700">
        <v>240</v>
      </c>
      <c r="V1700">
        <v>1.1499999999999999</v>
      </c>
      <c r="W1700">
        <v>1</v>
      </c>
      <c r="X1700">
        <v>2</v>
      </c>
      <c r="Y1700">
        <v>15.6</v>
      </c>
    </row>
    <row r="1701" spans="1:25" x14ac:dyDescent="0.25">
      <c r="A1701" t="s">
        <v>6510</v>
      </c>
      <c r="B1701" t="s">
        <v>6511</v>
      </c>
      <c r="C1701" s="1" t="str">
        <f t="shared" si="269"/>
        <v>21:0398</v>
      </c>
      <c r="D1701" s="1" t="str">
        <f t="shared" si="273"/>
        <v>21:0133</v>
      </c>
      <c r="E1701" t="s">
        <v>6512</v>
      </c>
      <c r="F1701" t="s">
        <v>6513</v>
      </c>
      <c r="H1701">
        <v>48.833978999999999</v>
      </c>
      <c r="I1701">
        <v>-85.405603999999997</v>
      </c>
      <c r="J1701" s="1" t="str">
        <f t="shared" si="274"/>
        <v>NGR lake sediment grab sample</v>
      </c>
      <c r="K1701" s="1" t="str">
        <f t="shared" si="275"/>
        <v>&lt;177 micron (NGR)</v>
      </c>
      <c r="L1701">
        <v>45</v>
      </c>
      <c r="M1701" t="s">
        <v>67</v>
      </c>
      <c r="N1701">
        <v>889</v>
      </c>
      <c r="O1701">
        <v>100</v>
      </c>
      <c r="P1701">
        <v>40</v>
      </c>
      <c r="Q1701">
        <v>2</v>
      </c>
      <c r="R1701">
        <v>7</v>
      </c>
      <c r="S1701">
        <v>5</v>
      </c>
      <c r="T1701">
        <v>0.1</v>
      </c>
      <c r="U1701">
        <v>110</v>
      </c>
      <c r="V1701">
        <v>1</v>
      </c>
      <c r="W1701">
        <v>0.5</v>
      </c>
      <c r="X1701">
        <v>1</v>
      </c>
      <c r="Y1701">
        <v>71.599999999999994</v>
      </c>
    </row>
    <row r="1702" spans="1:25" x14ac:dyDescent="0.25">
      <c r="A1702" t="s">
        <v>6514</v>
      </c>
      <c r="B1702" t="s">
        <v>6515</v>
      </c>
      <c r="C1702" s="1" t="str">
        <f t="shared" si="269"/>
        <v>21:0398</v>
      </c>
      <c r="D1702" s="1" t="str">
        <f t="shared" si="273"/>
        <v>21:0133</v>
      </c>
      <c r="E1702" t="s">
        <v>6516</v>
      </c>
      <c r="F1702" t="s">
        <v>6517</v>
      </c>
      <c r="H1702">
        <v>48.8103707</v>
      </c>
      <c r="I1702">
        <v>-85.377109500000003</v>
      </c>
      <c r="J1702" s="1" t="str">
        <f t="shared" si="274"/>
        <v>NGR lake sediment grab sample</v>
      </c>
      <c r="K1702" s="1" t="str">
        <f t="shared" si="275"/>
        <v>&lt;177 micron (NGR)</v>
      </c>
      <c r="L1702">
        <v>45</v>
      </c>
      <c r="M1702" t="s">
        <v>72</v>
      </c>
      <c r="N1702">
        <v>890</v>
      </c>
      <c r="O1702">
        <v>116</v>
      </c>
      <c r="P1702">
        <v>28</v>
      </c>
      <c r="Q1702">
        <v>3</v>
      </c>
      <c r="R1702">
        <v>9</v>
      </c>
      <c r="S1702">
        <v>4</v>
      </c>
      <c r="T1702">
        <v>0.1</v>
      </c>
      <c r="U1702">
        <v>145</v>
      </c>
      <c r="V1702">
        <v>0.6</v>
      </c>
      <c r="W1702">
        <v>0.5</v>
      </c>
      <c r="X1702">
        <v>1</v>
      </c>
      <c r="Y1702">
        <v>61.6</v>
      </c>
    </row>
    <row r="1703" spans="1:25" x14ac:dyDescent="0.25">
      <c r="A1703" t="s">
        <v>6518</v>
      </c>
      <c r="B1703" t="s">
        <v>6519</v>
      </c>
      <c r="C1703" s="1" t="str">
        <f t="shared" si="269"/>
        <v>21:0398</v>
      </c>
      <c r="D1703" s="1" t="str">
        <f>HYPERLINK("http://geochem.nrcan.gc.ca/cdogs/content/svy/svy_e.htm", "")</f>
        <v/>
      </c>
      <c r="G1703" s="1" t="str">
        <f>HYPERLINK("http://geochem.nrcan.gc.ca/cdogs/content/cr_/cr_00033_e.htm", "33")</f>
        <v>33</v>
      </c>
      <c r="J1703" t="s">
        <v>100</v>
      </c>
      <c r="K1703" t="s">
        <v>101</v>
      </c>
      <c r="L1703">
        <v>45</v>
      </c>
      <c r="M1703" t="s">
        <v>102</v>
      </c>
      <c r="N1703">
        <v>891</v>
      </c>
      <c r="O1703">
        <v>158</v>
      </c>
      <c r="P1703">
        <v>18</v>
      </c>
      <c r="Q1703">
        <v>24</v>
      </c>
      <c r="R1703">
        <v>13</v>
      </c>
      <c r="S1703">
        <v>11</v>
      </c>
      <c r="T1703">
        <v>0.1</v>
      </c>
      <c r="U1703">
        <v>2900</v>
      </c>
      <c r="V1703">
        <v>3.7</v>
      </c>
      <c r="W1703">
        <v>2</v>
      </c>
      <c r="X1703">
        <v>1</v>
      </c>
      <c r="Y1703">
        <v>13.2</v>
      </c>
    </row>
    <row r="1704" spans="1:25" x14ac:dyDescent="0.25">
      <c r="A1704" t="s">
        <v>6520</v>
      </c>
      <c r="B1704" t="s">
        <v>6521</v>
      </c>
      <c r="C1704" s="1" t="str">
        <f t="shared" si="269"/>
        <v>21:0398</v>
      </c>
      <c r="D1704" s="1" t="str">
        <f t="shared" ref="D1704:D1728" si="276">HYPERLINK("http://geochem.nrcan.gc.ca/cdogs/content/svy/svy210133_e.htm", "21:0133")</f>
        <v>21:0133</v>
      </c>
      <c r="E1704" t="s">
        <v>6522</v>
      </c>
      <c r="F1704" t="s">
        <v>6523</v>
      </c>
      <c r="H1704">
        <v>48.766880499999999</v>
      </c>
      <c r="I1704">
        <v>-85.371271800000002</v>
      </c>
      <c r="J1704" s="1" t="str">
        <f t="shared" ref="J1704:J1728" si="277">HYPERLINK("http://geochem.nrcan.gc.ca/cdogs/content/kwd/kwd020027_e.htm", "NGR lake sediment grab sample")</f>
        <v>NGR lake sediment grab sample</v>
      </c>
      <c r="K1704" s="1" t="str">
        <f t="shared" ref="K1704:K1728" si="278">HYPERLINK("http://geochem.nrcan.gc.ca/cdogs/content/kwd/kwd080006_e.htm", "&lt;177 micron (NGR)")</f>
        <v>&lt;177 micron (NGR)</v>
      </c>
      <c r="L1704">
        <v>45</v>
      </c>
      <c r="M1704" t="s">
        <v>77</v>
      </c>
      <c r="N1704">
        <v>892</v>
      </c>
      <c r="O1704">
        <v>110</v>
      </c>
      <c r="P1704">
        <v>42</v>
      </c>
      <c r="Q1704">
        <v>7</v>
      </c>
      <c r="R1704">
        <v>12</v>
      </c>
      <c r="S1704">
        <v>8</v>
      </c>
      <c r="T1704">
        <v>0.1</v>
      </c>
      <c r="U1704">
        <v>830</v>
      </c>
      <c r="V1704">
        <v>2</v>
      </c>
      <c r="W1704">
        <v>1</v>
      </c>
      <c r="X1704">
        <v>1</v>
      </c>
      <c r="Y1704">
        <v>43</v>
      </c>
    </row>
    <row r="1705" spans="1:25" x14ac:dyDescent="0.25">
      <c r="A1705" t="s">
        <v>6524</v>
      </c>
      <c r="B1705" t="s">
        <v>6525</v>
      </c>
      <c r="C1705" s="1" t="str">
        <f t="shared" si="269"/>
        <v>21:0398</v>
      </c>
      <c r="D1705" s="1" t="str">
        <f t="shared" si="276"/>
        <v>21:0133</v>
      </c>
      <c r="E1705" t="s">
        <v>6526</v>
      </c>
      <c r="F1705" t="s">
        <v>6527</v>
      </c>
      <c r="H1705">
        <v>48.747086000000003</v>
      </c>
      <c r="I1705">
        <v>-85.381964699999997</v>
      </c>
      <c r="J1705" s="1" t="str">
        <f t="shared" si="277"/>
        <v>NGR lake sediment grab sample</v>
      </c>
      <c r="K1705" s="1" t="str">
        <f t="shared" si="278"/>
        <v>&lt;177 micron (NGR)</v>
      </c>
      <c r="L1705">
        <v>45</v>
      </c>
      <c r="M1705" t="s">
        <v>82</v>
      </c>
      <c r="N1705">
        <v>893</v>
      </c>
      <c r="O1705">
        <v>102</v>
      </c>
      <c r="P1705">
        <v>74</v>
      </c>
      <c r="Q1705">
        <v>2</v>
      </c>
      <c r="R1705">
        <v>9</v>
      </c>
      <c r="S1705">
        <v>7</v>
      </c>
      <c r="T1705">
        <v>0.1</v>
      </c>
      <c r="U1705">
        <v>135</v>
      </c>
      <c r="V1705">
        <v>0.75</v>
      </c>
      <c r="W1705">
        <v>0.5</v>
      </c>
      <c r="X1705">
        <v>1</v>
      </c>
      <c r="Y1705">
        <v>53.2</v>
      </c>
    </row>
    <row r="1706" spans="1:25" x14ac:dyDescent="0.25">
      <c r="A1706" t="s">
        <v>6528</v>
      </c>
      <c r="B1706" t="s">
        <v>6529</v>
      </c>
      <c r="C1706" s="1" t="str">
        <f t="shared" si="269"/>
        <v>21:0398</v>
      </c>
      <c r="D1706" s="1" t="str">
        <f t="shared" si="276"/>
        <v>21:0133</v>
      </c>
      <c r="E1706" t="s">
        <v>6530</v>
      </c>
      <c r="F1706" t="s">
        <v>6531</v>
      </c>
      <c r="H1706">
        <v>48.716689100000004</v>
      </c>
      <c r="I1706">
        <v>-85.3763735</v>
      </c>
      <c r="J1706" s="1" t="str">
        <f t="shared" si="277"/>
        <v>NGR lake sediment grab sample</v>
      </c>
      <c r="K1706" s="1" t="str">
        <f t="shared" si="278"/>
        <v>&lt;177 micron (NGR)</v>
      </c>
      <c r="L1706">
        <v>45</v>
      </c>
      <c r="M1706" t="s">
        <v>87</v>
      </c>
      <c r="N1706">
        <v>894</v>
      </c>
      <c r="O1706">
        <v>108</v>
      </c>
      <c r="P1706">
        <v>60</v>
      </c>
      <c r="Q1706">
        <v>2</v>
      </c>
      <c r="R1706">
        <v>10</v>
      </c>
      <c r="S1706">
        <v>7</v>
      </c>
      <c r="T1706">
        <v>0.1</v>
      </c>
      <c r="U1706">
        <v>95</v>
      </c>
      <c r="V1706">
        <v>1.05</v>
      </c>
      <c r="W1706">
        <v>2</v>
      </c>
      <c r="X1706">
        <v>6</v>
      </c>
      <c r="Y1706">
        <v>66.8</v>
      </c>
    </row>
    <row r="1707" spans="1:25" x14ac:dyDescent="0.25">
      <c r="A1707" t="s">
        <v>6532</v>
      </c>
      <c r="B1707" t="s">
        <v>6533</v>
      </c>
      <c r="C1707" s="1" t="str">
        <f t="shared" si="269"/>
        <v>21:0398</v>
      </c>
      <c r="D1707" s="1" t="str">
        <f t="shared" si="276"/>
        <v>21:0133</v>
      </c>
      <c r="E1707" t="s">
        <v>6534</v>
      </c>
      <c r="F1707" t="s">
        <v>6535</v>
      </c>
      <c r="H1707">
        <v>48.680399000000001</v>
      </c>
      <c r="I1707">
        <v>-85.372051900000002</v>
      </c>
      <c r="J1707" s="1" t="str">
        <f t="shared" si="277"/>
        <v>NGR lake sediment grab sample</v>
      </c>
      <c r="K1707" s="1" t="str">
        <f t="shared" si="278"/>
        <v>&lt;177 micron (NGR)</v>
      </c>
      <c r="L1707">
        <v>45</v>
      </c>
      <c r="M1707" t="s">
        <v>92</v>
      </c>
      <c r="N1707">
        <v>895</v>
      </c>
      <c r="O1707">
        <v>76</v>
      </c>
      <c r="P1707">
        <v>500</v>
      </c>
      <c r="Q1707">
        <v>6</v>
      </c>
      <c r="R1707">
        <v>19</v>
      </c>
      <c r="S1707">
        <v>8</v>
      </c>
      <c r="T1707">
        <v>0.4</v>
      </c>
      <c r="U1707">
        <v>50</v>
      </c>
      <c r="V1707">
        <v>0.35</v>
      </c>
      <c r="W1707">
        <v>1</v>
      </c>
      <c r="X1707">
        <v>5</v>
      </c>
      <c r="Y1707">
        <v>65.2</v>
      </c>
    </row>
    <row r="1708" spans="1:25" x14ac:dyDescent="0.25">
      <c r="A1708" t="s">
        <v>6536</v>
      </c>
      <c r="B1708" t="s">
        <v>6537</v>
      </c>
      <c r="C1708" s="1" t="str">
        <f t="shared" si="269"/>
        <v>21:0398</v>
      </c>
      <c r="D1708" s="1" t="str">
        <f t="shared" si="276"/>
        <v>21:0133</v>
      </c>
      <c r="E1708" t="s">
        <v>6538</v>
      </c>
      <c r="F1708" t="s">
        <v>6539</v>
      </c>
      <c r="H1708">
        <v>48.512130200000001</v>
      </c>
      <c r="I1708">
        <v>-85.215276200000005</v>
      </c>
      <c r="J1708" s="1" t="str">
        <f t="shared" si="277"/>
        <v>NGR lake sediment grab sample</v>
      </c>
      <c r="K1708" s="1" t="str">
        <f t="shared" si="278"/>
        <v>&lt;177 micron (NGR)</v>
      </c>
      <c r="L1708">
        <v>45</v>
      </c>
      <c r="M1708" t="s">
        <v>97</v>
      </c>
      <c r="N1708">
        <v>896</v>
      </c>
      <c r="O1708">
        <v>112</v>
      </c>
      <c r="P1708">
        <v>22</v>
      </c>
      <c r="Q1708">
        <v>3</v>
      </c>
      <c r="R1708">
        <v>9</v>
      </c>
      <c r="S1708">
        <v>9</v>
      </c>
      <c r="T1708">
        <v>0.1</v>
      </c>
      <c r="U1708">
        <v>165</v>
      </c>
      <c r="V1708">
        <v>0.7</v>
      </c>
      <c r="W1708">
        <v>0.5</v>
      </c>
      <c r="X1708">
        <v>1</v>
      </c>
      <c r="Y1708">
        <v>58.8</v>
      </c>
    </row>
    <row r="1709" spans="1:25" x14ac:dyDescent="0.25">
      <c r="A1709" t="s">
        <v>6540</v>
      </c>
      <c r="B1709" t="s">
        <v>6541</v>
      </c>
      <c r="C1709" s="1" t="str">
        <f t="shared" ref="C1709:C1772" si="279">HYPERLINK("http://geochem.nrcan.gc.ca/cdogs/content/bdl/bdl210398_e.htm", "21:0398")</f>
        <v>21:0398</v>
      </c>
      <c r="D1709" s="1" t="str">
        <f t="shared" si="276"/>
        <v>21:0133</v>
      </c>
      <c r="E1709" t="s">
        <v>6542</v>
      </c>
      <c r="F1709" t="s">
        <v>6543</v>
      </c>
      <c r="H1709">
        <v>48.506528600000003</v>
      </c>
      <c r="I1709">
        <v>-85.195313299999995</v>
      </c>
      <c r="J1709" s="1" t="str">
        <f t="shared" si="277"/>
        <v>NGR lake sediment grab sample</v>
      </c>
      <c r="K1709" s="1" t="str">
        <f t="shared" si="278"/>
        <v>&lt;177 micron (NGR)</v>
      </c>
      <c r="L1709">
        <v>45</v>
      </c>
      <c r="M1709" t="s">
        <v>107</v>
      </c>
      <c r="N1709">
        <v>897</v>
      </c>
      <c r="O1709">
        <v>130</v>
      </c>
      <c r="P1709">
        <v>38</v>
      </c>
      <c r="Q1709">
        <v>4</v>
      </c>
      <c r="R1709">
        <v>10</v>
      </c>
      <c r="S1709">
        <v>9</v>
      </c>
      <c r="T1709">
        <v>0.1</v>
      </c>
      <c r="U1709">
        <v>25</v>
      </c>
      <c r="V1709">
        <v>0.35</v>
      </c>
      <c r="W1709">
        <v>0.5</v>
      </c>
      <c r="X1709">
        <v>7</v>
      </c>
      <c r="Y1709">
        <v>41.6</v>
      </c>
    </row>
    <row r="1710" spans="1:25" x14ac:dyDescent="0.25">
      <c r="A1710" t="s">
        <v>6544</v>
      </c>
      <c r="B1710" t="s">
        <v>6545</v>
      </c>
      <c r="C1710" s="1" t="str">
        <f t="shared" si="279"/>
        <v>21:0398</v>
      </c>
      <c r="D1710" s="1" t="str">
        <f t="shared" si="276"/>
        <v>21:0133</v>
      </c>
      <c r="E1710" t="s">
        <v>6546</v>
      </c>
      <c r="F1710" t="s">
        <v>6547</v>
      </c>
      <c r="H1710">
        <v>48.486874700000001</v>
      </c>
      <c r="I1710">
        <v>-85.186442499999998</v>
      </c>
      <c r="J1710" s="1" t="str">
        <f t="shared" si="277"/>
        <v>NGR lake sediment grab sample</v>
      </c>
      <c r="K1710" s="1" t="str">
        <f t="shared" si="278"/>
        <v>&lt;177 micron (NGR)</v>
      </c>
      <c r="L1710">
        <v>45</v>
      </c>
      <c r="M1710" t="s">
        <v>112</v>
      </c>
      <c r="N1710">
        <v>898</v>
      </c>
      <c r="O1710">
        <v>146</v>
      </c>
      <c r="P1710">
        <v>24</v>
      </c>
      <c r="Q1710">
        <v>4</v>
      </c>
      <c r="R1710">
        <v>5</v>
      </c>
      <c r="S1710">
        <v>4</v>
      </c>
      <c r="T1710">
        <v>0.1</v>
      </c>
      <c r="U1710">
        <v>50</v>
      </c>
      <c r="V1710">
        <v>0.35</v>
      </c>
      <c r="W1710">
        <v>0.5</v>
      </c>
      <c r="X1710">
        <v>1</v>
      </c>
      <c r="Y1710">
        <v>76.400000000000006</v>
      </c>
    </row>
    <row r="1711" spans="1:25" x14ac:dyDescent="0.25">
      <c r="A1711" t="s">
        <v>6548</v>
      </c>
      <c r="B1711" t="s">
        <v>6549</v>
      </c>
      <c r="C1711" s="1" t="str">
        <f t="shared" si="279"/>
        <v>21:0398</v>
      </c>
      <c r="D1711" s="1" t="str">
        <f t="shared" si="276"/>
        <v>21:0133</v>
      </c>
      <c r="E1711" t="s">
        <v>6550</v>
      </c>
      <c r="F1711" t="s">
        <v>6551</v>
      </c>
      <c r="H1711">
        <v>48.4928679</v>
      </c>
      <c r="I1711">
        <v>-85.126983899999999</v>
      </c>
      <c r="J1711" s="1" t="str">
        <f t="shared" si="277"/>
        <v>NGR lake sediment grab sample</v>
      </c>
      <c r="K1711" s="1" t="str">
        <f t="shared" si="278"/>
        <v>&lt;177 micron (NGR)</v>
      </c>
      <c r="L1711">
        <v>45</v>
      </c>
      <c r="M1711" t="s">
        <v>117</v>
      </c>
      <c r="N1711">
        <v>899</v>
      </c>
      <c r="O1711">
        <v>68</v>
      </c>
      <c r="P1711">
        <v>18</v>
      </c>
      <c r="Q1711">
        <v>3</v>
      </c>
      <c r="R1711">
        <v>6</v>
      </c>
      <c r="S1711">
        <v>3</v>
      </c>
      <c r="T1711">
        <v>0.1</v>
      </c>
      <c r="U1711">
        <v>35</v>
      </c>
      <c r="V1711">
        <v>0.4</v>
      </c>
      <c r="W1711">
        <v>0.5</v>
      </c>
      <c r="X1711">
        <v>1</v>
      </c>
      <c r="Y1711">
        <v>41.8</v>
      </c>
    </row>
    <row r="1712" spans="1:25" x14ac:dyDescent="0.25">
      <c r="A1712" t="s">
        <v>6552</v>
      </c>
      <c r="B1712" t="s">
        <v>6553</v>
      </c>
      <c r="C1712" s="1" t="str">
        <f t="shared" si="279"/>
        <v>21:0398</v>
      </c>
      <c r="D1712" s="1" t="str">
        <f t="shared" si="276"/>
        <v>21:0133</v>
      </c>
      <c r="E1712" t="s">
        <v>6554</v>
      </c>
      <c r="F1712" t="s">
        <v>6555</v>
      </c>
      <c r="H1712">
        <v>48.471431099999997</v>
      </c>
      <c r="I1712">
        <v>-85.130492799999999</v>
      </c>
      <c r="J1712" s="1" t="str">
        <f t="shared" si="277"/>
        <v>NGR lake sediment grab sample</v>
      </c>
      <c r="K1712" s="1" t="str">
        <f t="shared" si="278"/>
        <v>&lt;177 micron (NGR)</v>
      </c>
      <c r="L1712">
        <v>45</v>
      </c>
      <c r="M1712" t="s">
        <v>122</v>
      </c>
      <c r="N1712">
        <v>900</v>
      </c>
      <c r="O1712">
        <v>34</v>
      </c>
      <c r="P1712">
        <v>8</v>
      </c>
      <c r="Q1712">
        <v>4</v>
      </c>
      <c r="R1712">
        <v>6</v>
      </c>
      <c r="S1712">
        <v>3</v>
      </c>
      <c r="T1712">
        <v>0.1</v>
      </c>
      <c r="U1712">
        <v>140</v>
      </c>
      <c r="V1712">
        <v>0.7</v>
      </c>
      <c r="W1712">
        <v>0.5</v>
      </c>
      <c r="X1712">
        <v>1</v>
      </c>
      <c r="Y1712">
        <v>5.6</v>
      </c>
    </row>
    <row r="1713" spans="1:25" x14ac:dyDescent="0.25">
      <c r="A1713" t="s">
        <v>6556</v>
      </c>
      <c r="B1713" t="s">
        <v>6557</v>
      </c>
      <c r="C1713" s="1" t="str">
        <f t="shared" si="279"/>
        <v>21:0398</v>
      </c>
      <c r="D1713" s="1" t="str">
        <f t="shared" si="276"/>
        <v>21:0133</v>
      </c>
      <c r="E1713" t="s">
        <v>6558</v>
      </c>
      <c r="F1713" t="s">
        <v>6559</v>
      </c>
      <c r="H1713">
        <v>48.441023399999999</v>
      </c>
      <c r="I1713">
        <v>-85.116843500000002</v>
      </c>
      <c r="J1713" s="1" t="str">
        <f t="shared" si="277"/>
        <v>NGR lake sediment grab sample</v>
      </c>
      <c r="K1713" s="1" t="str">
        <f t="shared" si="278"/>
        <v>&lt;177 micron (NGR)</v>
      </c>
      <c r="L1713">
        <v>46</v>
      </c>
      <c r="M1713" t="s">
        <v>29</v>
      </c>
      <c r="N1713">
        <v>901</v>
      </c>
      <c r="O1713">
        <v>102</v>
      </c>
      <c r="P1713">
        <v>32</v>
      </c>
      <c r="Q1713">
        <v>2</v>
      </c>
      <c r="R1713">
        <v>9</v>
      </c>
      <c r="S1713">
        <v>8</v>
      </c>
      <c r="T1713">
        <v>0.1</v>
      </c>
      <c r="U1713">
        <v>75</v>
      </c>
      <c r="V1713">
        <v>0.4</v>
      </c>
      <c r="W1713">
        <v>0.5</v>
      </c>
      <c r="X1713">
        <v>1</v>
      </c>
      <c r="Y1713">
        <v>56</v>
      </c>
    </row>
    <row r="1714" spans="1:25" x14ac:dyDescent="0.25">
      <c r="A1714" t="s">
        <v>6560</v>
      </c>
      <c r="B1714" t="s">
        <v>6561</v>
      </c>
      <c r="C1714" s="1" t="str">
        <f t="shared" si="279"/>
        <v>21:0398</v>
      </c>
      <c r="D1714" s="1" t="str">
        <f t="shared" si="276"/>
        <v>21:0133</v>
      </c>
      <c r="E1714" t="s">
        <v>6562</v>
      </c>
      <c r="F1714" t="s">
        <v>6563</v>
      </c>
      <c r="H1714">
        <v>48.442966499999997</v>
      </c>
      <c r="I1714">
        <v>-85.1261966</v>
      </c>
      <c r="J1714" s="1" t="str">
        <f t="shared" si="277"/>
        <v>NGR lake sediment grab sample</v>
      </c>
      <c r="K1714" s="1" t="str">
        <f t="shared" si="278"/>
        <v>&lt;177 micron (NGR)</v>
      </c>
      <c r="L1714">
        <v>46</v>
      </c>
      <c r="M1714" t="s">
        <v>49</v>
      </c>
      <c r="N1714">
        <v>902</v>
      </c>
      <c r="O1714">
        <v>98</v>
      </c>
      <c r="P1714">
        <v>38</v>
      </c>
      <c r="Q1714">
        <v>1</v>
      </c>
      <c r="R1714">
        <v>9</v>
      </c>
      <c r="S1714">
        <v>11</v>
      </c>
      <c r="T1714">
        <v>0.1</v>
      </c>
      <c r="U1714">
        <v>105</v>
      </c>
      <c r="V1714">
        <v>0.7</v>
      </c>
      <c r="W1714">
        <v>0.5</v>
      </c>
      <c r="X1714">
        <v>2</v>
      </c>
      <c r="Y1714">
        <v>48.8</v>
      </c>
    </row>
    <row r="1715" spans="1:25" x14ac:dyDescent="0.25">
      <c r="A1715" t="s">
        <v>6564</v>
      </c>
      <c r="B1715" t="s">
        <v>6565</v>
      </c>
      <c r="C1715" s="1" t="str">
        <f t="shared" si="279"/>
        <v>21:0398</v>
      </c>
      <c r="D1715" s="1" t="str">
        <f t="shared" si="276"/>
        <v>21:0133</v>
      </c>
      <c r="E1715" t="s">
        <v>6558</v>
      </c>
      <c r="F1715" t="s">
        <v>6566</v>
      </c>
      <c r="H1715">
        <v>48.441023399999999</v>
      </c>
      <c r="I1715">
        <v>-85.116843500000002</v>
      </c>
      <c r="J1715" s="1" t="str">
        <f t="shared" si="277"/>
        <v>NGR lake sediment grab sample</v>
      </c>
      <c r="K1715" s="1" t="str">
        <f t="shared" si="278"/>
        <v>&lt;177 micron (NGR)</v>
      </c>
      <c r="L1715">
        <v>46</v>
      </c>
      <c r="M1715" t="s">
        <v>53</v>
      </c>
      <c r="N1715">
        <v>903</v>
      </c>
      <c r="O1715">
        <v>102</v>
      </c>
      <c r="P1715">
        <v>32</v>
      </c>
      <c r="Q1715">
        <v>2</v>
      </c>
      <c r="R1715">
        <v>10</v>
      </c>
      <c r="S1715">
        <v>8</v>
      </c>
      <c r="T1715">
        <v>0.1</v>
      </c>
      <c r="U1715">
        <v>80</v>
      </c>
      <c r="V1715">
        <v>0.45</v>
      </c>
      <c r="W1715">
        <v>0.5</v>
      </c>
      <c r="X1715">
        <v>1</v>
      </c>
      <c r="Y1715">
        <v>57.4</v>
      </c>
    </row>
    <row r="1716" spans="1:25" x14ac:dyDescent="0.25">
      <c r="A1716" t="s">
        <v>6567</v>
      </c>
      <c r="B1716" t="s">
        <v>6568</v>
      </c>
      <c r="C1716" s="1" t="str">
        <f t="shared" si="279"/>
        <v>21:0398</v>
      </c>
      <c r="D1716" s="1" t="str">
        <f t="shared" si="276"/>
        <v>21:0133</v>
      </c>
      <c r="E1716" t="s">
        <v>6558</v>
      </c>
      <c r="F1716" t="s">
        <v>6569</v>
      </c>
      <c r="H1716">
        <v>48.441023399999999</v>
      </c>
      <c r="I1716">
        <v>-85.116843500000002</v>
      </c>
      <c r="J1716" s="1" t="str">
        <f t="shared" si="277"/>
        <v>NGR lake sediment grab sample</v>
      </c>
      <c r="K1716" s="1" t="str">
        <f t="shared" si="278"/>
        <v>&lt;177 micron (NGR)</v>
      </c>
      <c r="L1716">
        <v>46</v>
      </c>
      <c r="M1716" t="s">
        <v>57</v>
      </c>
      <c r="N1716">
        <v>904</v>
      </c>
      <c r="O1716">
        <v>104</v>
      </c>
      <c r="P1716">
        <v>32</v>
      </c>
      <c r="Q1716">
        <v>2</v>
      </c>
      <c r="R1716">
        <v>9</v>
      </c>
      <c r="S1716">
        <v>8</v>
      </c>
      <c r="T1716">
        <v>0.1</v>
      </c>
      <c r="U1716">
        <v>85</v>
      </c>
      <c r="V1716">
        <v>0.4</v>
      </c>
      <c r="W1716">
        <v>0.5</v>
      </c>
      <c r="X1716">
        <v>1</v>
      </c>
      <c r="Y1716">
        <v>56.4</v>
      </c>
    </row>
    <row r="1717" spans="1:25" x14ac:dyDescent="0.25">
      <c r="A1717" t="s">
        <v>6570</v>
      </c>
      <c r="B1717" t="s">
        <v>6571</v>
      </c>
      <c r="C1717" s="1" t="str">
        <f t="shared" si="279"/>
        <v>21:0398</v>
      </c>
      <c r="D1717" s="1" t="str">
        <f t="shared" si="276"/>
        <v>21:0133</v>
      </c>
      <c r="E1717" t="s">
        <v>6572</v>
      </c>
      <c r="F1717" t="s">
        <v>6573</v>
      </c>
      <c r="H1717">
        <v>48.421925100000003</v>
      </c>
      <c r="I1717">
        <v>-85.102762100000007</v>
      </c>
      <c r="J1717" s="1" t="str">
        <f t="shared" si="277"/>
        <v>NGR lake sediment grab sample</v>
      </c>
      <c r="K1717" s="1" t="str">
        <f t="shared" si="278"/>
        <v>&lt;177 micron (NGR)</v>
      </c>
      <c r="L1717">
        <v>46</v>
      </c>
      <c r="M1717" t="s">
        <v>34</v>
      </c>
      <c r="N1717">
        <v>905</v>
      </c>
      <c r="O1717">
        <v>58</v>
      </c>
      <c r="P1717">
        <v>16</v>
      </c>
      <c r="Q1717">
        <v>4</v>
      </c>
      <c r="R1717">
        <v>11</v>
      </c>
      <c r="S1717">
        <v>8</v>
      </c>
      <c r="T1717">
        <v>0.1</v>
      </c>
      <c r="U1717">
        <v>385</v>
      </c>
      <c r="V1717">
        <v>1.35</v>
      </c>
      <c r="W1717">
        <v>1</v>
      </c>
      <c r="X1717">
        <v>1</v>
      </c>
      <c r="Y1717">
        <v>8.6</v>
      </c>
    </row>
    <row r="1718" spans="1:25" x14ac:dyDescent="0.25">
      <c r="A1718" t="s">
        <v>6574</v>
      </c>
      <c r="B1718" t="s">
        <v>6575</v>
      </c>
      <c r="C1718" s="1" t="str">
        <f t="shared" si="279"/>
        <v>21:0398</v>
      </c>
      <c r="D1718" s="1" t="str">
        <f t="shared" si="276"/>
        <v>21:0133</v>
      </c>
      <c r="E1718" t="s">
        <v>6576</v>
      </c>
      <c r="F1718" t="s">
        <v>6577</v>
      </c>
      <c r="H1718">
        <v>48.181953499999999</v>
      </c>
      <c r="I1718">
        <v>-85.063097099999993</v>
      </c>
      <c r="J1718" s="1" t="str">
        <f t="shared" si="277"/>
        <v>NGR lake sediment grab sample</v>
      </c>
      <c r="K1718" s="1" t="str">
        <f t="shared" si="278"/>
        <v>&lt;177 micron (NGR)</v>
      </c>
      <c r="L1718">
        <v>46</v>
      </c>
      <c r="M1718" t="s">
        <v>39</v>
      </c>
      <c r="N1718">
        <v>906</v>
      </c>
      <c r="O1718">
        <v>188</v>
      </c>
      <c r="P1718">
        <v>38</v>
      </c>
      <c r="Q1718">
        <v>4</v>
      </c>
      <c r="R1718">
        <v>14</v>
      </c>
      <c r="S1718">
        <v>40</v>
      </c>
      <c r="T1718">
        <v>0.1</v>
      </c>
      <c r="U1718">
        <v>2750</v>
      </c>
      <c r="V1718">
        <v>3.75</v>
      </c>
      <c r="W1718">
        <v>0.5</v>
      </c>
      <c r="X1718">
        <v>2</v>
      </c>
      <c r="Y1718">
        <v>39.6</v>
      </c>
    </row>
    <row r="1719" spans="1:25" x14ac:dyDescent="0.25">
      <c r="A1719" t="s">
        <v>6578</v>
      </c>
      <c r="B1719" t="s">
        <v>6579</v>
      </c>
      <c r="C1719" s="1" t="str">
        <f t="shared" si="279"/>
        <v>21:0398</v>
      </c>
      <c r="D1719" s="1" t="str">
        <f t="shared" si="276"/>
        <v>21:0133</v>
      </c>
      <c r="E1719" t="s">
        <v>6580</v>
      </c>
      <c r="F1719" t="s">
        <v>6581</v>
      </c>
      <c r="H1719">
        <v>48.220304499999997</v>
      </c>
      <c r="I1719">
        <v>-85.058526700000002</v>
      </c>
      <c r="J1719" s="1" t="str">
        <f t="shared" si="277"/>
        <v>NGR lake sediment grab sample</v>
      </c>
      <c r="K1719" s="1" t="str">
        <f t="shared" si="278"/>
        <v>&lt;177 micron (NGR)</v>
      </c>
      <c r="L1719">
        <v>46</v>
      </c>
      <c r="M1719" t="s">
        <v>44</v>
      </c>
      <c r="N1719">
        <v>907</v>
      </c>
      <c r="O1719">
        <v>78</v>
      </c>
      <c r="P1719">
        <v>60</v>
      </c>
      <c r="Q1719">
        <v>4</v>
      </c>
      <c r="R1719">
        <v>19</v>
      </c>
      <c r="S1719">
        <v>9</v>
      </c>
      <c r="T1719">
        <v>0.1</v>
      </c>
      <c r="U1719">
        <v>105</v>
      </c>
      <c r="V1719">
        <v>0.7</v>
      </c>
      <c r="W1719">
        <v>0.5</v>
      </c>
      <c r="X1719">
        <v>1</v>
      </c>
      <c r="Y1719">
        <v>45.8</v>
      </c>
    </row>
    <row r="1720" spans="1:25" x14ac:dyDescent="0.25">
      <c r="A1720" t="s">
        <v>6582</v>
      </c>
      <c r="B1720" t="s">
        <v>6583</v>
      </c>
      <c r="C1720" s="1" t="str">
        <f t="shared" si="279"/>
        <v>21:0398</v>
      </c>
      <c r="D1720" s="1" t="str">
        <f t="shared" si="276"/>
        <v>21:0133</v>
      </c>
      <c r="E1720" t="s">
        <v>6584</v>
      </c>
      <c r="F1720" t="s">
        <v>6585</v>
      </c>
      <c r="H1720">
        <v>48.251186400000002</v>
      </c>
      <c r="I1720">
        <v>-85.082280100000006</v>
      </c>
      <c r="J1720" s="1" t="str">
        <f t="shared" si="277"/>
        <v>NGR lake sediment grab sample</v>
      </c>
      <c r="K1720" s="1" t="str">
        <f t="shared" si="278"/>
        <v>&lt;177 micron (NGR)</v>
      </c>
      <c r="L1720">
        <v>46</v>
      </c>
      <c r="M1720" t="s">
        <v>62</v>
      </c>
      <c r="N1720">
        <v>908</v>
      </c>
      <c r="O1720">
        <v>80</v>
      </c>
      <c r="P1720">
        <v>68</v>
      </c>
      <c r="Q1720">
        <v>7</v>
      </c>
      <c r="R1720">
        <v>18</v>
      </c>
      <c r="S1720">
        <v>13</v>
      </c>
      <c r="T1720">
        <v>0.1</v>
      </c>
      <c r="U1720">
        <v>690</v>
      </c>
      <c r="V1720">
        <v>1.5</v>
      </c>
      <c r="W1720">
        <v>2</v>
      </c>
      <c r="X1720">
        <v>1</v>
      </c>
      <c r="Y1720">
        <v>53.8</v>
      </c>
    </row>
    <row r="1721" spans="1:25" x14ac:dyDescent="0.25">
      <c r="A1721" t="s">
        <v>6586</v>
      </c>
      <c r="B1721" t="s">
        <v>6587</v>
      </c>
      <c r="C1721" s="1" t="str">
        <f t="shared" si="279"/>
        <v>21:0398</v>
      </c>
      <c r="D1721" s="1" t="str">
        <f t="shared" si="276"/>
        <v>21:0133</v>
      </c>
      <c r="E1721" t="s">
        <v>6588</v>
      </c>
      <c r="F1721" t="s">
        <v>6589</v>
      </c>
      <c r="H1721">
        <v>48.285845399999999</v>
      </c>
      <c r="I1721">
        <v>-85.118283500000004</v>
      </c>
      <c r="J1721" s="1" t="str">
        <f t="shared" si="277"/>
        <v>NGR lake sediment grab sample</v>
      </c>
      <c r="K1721" s="1" t="str">
        <f t="shared" si="278"/>
        <v>&lt;177 micron (NGR)</v>
      </c>
      <c r="L1721">
        <v>46</v>
      </c>
      <c r="M1721" t="s">
        <v>67</v>
      </c>
      <c r="N1721">
        <v>909</v>
      </c>
      <c r="O1721">
        <v>70</v>
      </c>
      <c r="P1721">
        <v>20</v>
      </c>
      <c r="Q1721">
        <v>4</v>
      </c>
      <c r="R1721">
        <v>10</v>
      </c>
      <c r="S1721">
        <v>8</v>
      </c>
      <c r="T1721">
        <v>0.1</v>
      </c>
      <c r="U1721">
        <v>150</v>
      </c>
      <c r="V1721">
        <v>0.9</v>
      </c>
      <c r="W1721">
        <v>0.5</v>
      </c>
      <c r="X1721">
        <v>1</v>
      </c>
      <c r="Y1721">
        <v>42.2</v>
      </c>
    </row>
    <row r="1722" spans="1:25" x14ac:dyDescent="0.25">
      <c r="A1722" t="s">
        <v>6590</v>
      </c>
      <c r="B1722" t="s">
        <v>6591</v>
      </c>
      <c r="C1722" s="1" t="str">
        <f t="shared" si="279"/>
        <v>21:0398</v>
      </c>
      <c r="D1722" s="1" t="str">
        <f t="shared" si="276"/>
        <v>21:0133</v>
      </c>
      <c r="E1722" t="s">
        <v>6592</v>
      </c>
      <c r="F1722" t="s">
        <v>6593</v>
      </c>
      <c r="H1722">
        <v>48.310812599999998</v>
      </c>
      <c r="I1722">
        <v>-85.1089494</v>
      </c>
      <c r="J1722" s="1" t="str">
        <f t="shared" si="277"/>
        <v>NGR lake sediment grab sample</v>
      </c>
      <c r="K1722" s="1" t="str">
        <f t="shared" si="278"/>
        <v>&lt;177 micron (NGR)</v>
      </c>
      <c r="L1722">
        <v>46</v>
      </c>
      <c r="M1722" t="s">
        <v>72</v>
      </c>
      <c r="N1722">
        <v>910</v>
      </c>
      <c r="O1722">
        <v>86</v>
      </c>
      <c r="P1722">
        <v>16</v>
      </c>
      <c r="Q1722">
        <v>13</v>
      </c>
      <c r="R1722">
        <v>10</v>
      </c>
      <c r="S1722">
        <v>8</v>
      </c>
      <c r="T1722">
        <v>0.1</v>
      </c>
      <c r="U1722">
        <v>330</v>
      </c>
      <c r="V1722">
        <v>1.1499999999999999</v>
      </c>
      <c r="W1722">
        <v>2</v>
      </c>
      <c r="X1722">
        <v>1</v>
      </c>
      <c r="Y1722">
        <v>19.399999999999999</v>
      </c>
    </row>
    <row r="1723" spans="1:25" x14ac:dyDescent="0.25">
      <c r="A1723" t="s">
        <v>6594</v>
      </c>
      <c r="B1723" t="s">
        <v>6595</v>
      </c>
      <c r="C1723" s="1" t="str">
        <f t="shared" si="279"/>
        <v>21:0398</v>
      </c>
      <c r="D1723" s="1" t="str">
        <f t="shared" si="276"/>
        <v>21:0133</v>
      </c>
      <c r="E1723" t="s">
        <v>6596</v>
      </c>
      <c r="F1723" t="s">
        <v>6597</v>
      </c>
      <c r="H1723">
        <v>48.351055199999998</v>
      </c>
      <c r="I1723">
        <v>-85.113750400000001</v>
      </c>
      <c r="J1723" s="1" t="str">
        <f t="shared" si="277"/>
        <v>NGR lake sediment grab sample</v>
      </c>
      <c r="K1723" s="1" t="str">
        <f t="shared" si="278"/>
        <v>&lt;177 micron (NGR)</v>
      </c>
      <c r="L1723">
        <v>46</v>
      </c>
      <c r="M1723" t="s">
        <v>77</v>
      </c>
      <c r="N1723">
        <v>911</v>
      </c>
      <c r="O1723">
        <v>82</v>
      </c>
      <c r="P1723">
        <v>20</v>
      </c>
      <c r="Q1723">
        <v>5</v>
      </c>
      <c r="R1723">
        <v>10</v>
      </c>
      <c r="S1723">
        <v>8</v>
      </c>
      <c r="T1723">
        <v>0.1</v>
      </c>
      <c r="U1723">
        <v>265</v>
      </c>
      <c r="V1723">
        <v>1.1499999999999999</v>
      </c>
      <c r="W1723">
        <v>0.5</v>
      </c>
      <c r="X1723">
        <v>1</v>
      </c>
      <c r="Y1723">
        <v>27</v>
      </c>
    </row>
    <row r="1724" spans="1:25" x14ac:dyDescent="0.25">
      <c r="A1724" t="s">
        <v>6598</v>
      </c>
      <c r="B1724" t="s">
        <v>6599</v>
      </c>
      <c r="C1724" s="1" t="str">
        <f t="shared" si="279"/>
        <v>21:0398</v>
      </c>
      <c r="D1724" s="1" t="str">
        <f t="shared" si="276"/>
        <v>21:0133</v>
      </c>
      <c r="E1724" t="s">
        <v>6600</v>
      </c>
      <c r="F1724" t="s">
        <v>6601</v>
      </c>
      <c r="H1724">
        <v>48.3810006</v>
      </c>
      <c r="I1724">
        <v>-85.102433599999998</v>
      </c>
      <c r="J1724" s="1" t="str">
        <f t="shared" si="277"/>
        <v>NGR lake sediment grab sample</v>
      </c>
      <c r="K1724" s="1" t="str">
        <f t="shared" si="278"/>
        <v>&lt;177 micron (NGR)</v>
      </c>
      <c r="L1724">
        <v>46</v>
      </c>
      <c r="M1724" t="s">
        <v>82</v>
      </c>
      <c r="N1724">
        <v>912</v>
      </c>
      <c r="O1724">
        <v>78</v>
      </c>
      <c r="P1724">
        <v>42</v>
      </c>
      <c r="Q1724">
        <v>3</v>
      </c>
      <c r="R1724">
        <v>9</v>
      </c>
      <c r="S1724">
        <v>6</v>
      </c>
      <c r="T1724">
        <v>0.1</v>
      </c>
      <c r="U1724">
        <v>150</v>
      </c>
      <c r="V1724">
        <v>0.85</v>
      </c>
      <c r="W1724">
        <v>0.5</v>
      </c>
      <c r="X1724">
        <v>1</v>
      </c>
      <c r="Y1724">
        <v>60.6</v>
      </c>
    </row>
    <row r="1725" spans="1:25" x14ac:dyDescent="0.25">
      <c r="A1725" t="s">
        <v>6602</v>
      </c>
      <c r="B1725" t="s">
        <v>6603</v>
      </c>
      <c r="C1725" s="1" t="str">
        <f t="shared" si="279"/>
        <v>21:0398</v>
      </c>
      <c r="D1725" s="1" t="str">
        <f t="shared" si="276"/>
        <v>21:0133</v>
      </c>
      <c r="E1725" t="s">
        <v>6604</v>
      </c>
      <c r="F1725" t="s">
        <v>6605</v>
      </c>
      <c r="H1725">
        <v>48.365490100000002</v>
      </c>
      <c r="I1725">
        <v>-85.2588729</v>
      </c>
      <c r="J1725" s="1" t="str">
        <f t="shared" si="277"/>
        <v>NGR lake sediment grab sample</v>
      </c>
      <c r="K1725" s="1" t="str">
        <f t="shared" si="278"/>
        <v>&lt;177 micron (NGR)</v>
      </c>
      <c r="L1725">
        <v>46</v>
      </c>
      <c r="M1725" t="s">
        <v>87</v>
      </c>
      <c r="N1725">
        <v>913</v>
      </c>
      <c r="O1725">
        <v>68</v>
      </c>
      <c r="P1725">
        <v>24</v>
      </c>
      <c r="Q1725">
        <v>4</v>
      </c>
      <c r="R1725">
        <v>8</v>
      </c>
      <c r="S1725">
        <v>6</v>
      </c>
      <c r="T1725">
        <v>0.1</v>
      </c>
      <c r="U1725">
        <v>75</v>
      </c>
      <c r="V1725">
        <v>0.5</v>
      </c>
      <c r="W1725">
        <v>0.5</v>
      </c>
      <c r="X1725">
        <v>1</v>
      </c>
      <c r="Y1725">
        <v>43.8</v>
      </c>
    </row>
    <row r="1726" spans="1:25" x14ac:dyDescent="0.25">
      <c r="A1726" t="s">
        <v>6606</v>
      </c>
      <c r="B1726" t="s">
        <v>6607</v>
      </c>
      <c r="C1726" s="1" t="str">
        <f t="shared" si="279"/>
        <v>21:0398</v>
      </c>
      <c r="D1726" s="1" t="str">
        <f t="shared" si="276"/>
        <v>21:0133</v>
      </c>
      <c r="E1726" t="s">
        <v>6608</v>
      </c>
      <c r="F1726" t="s">
        <v>6609</v>
      </c>
      <c r="H1726">
        <v>48.366475000000001</v>
      </c>
      <c r="I1726">
        <v>-85.298831699999994</v>
      </c>
      <c r="J1726" s="1" t="str">
        <f t="shared" si="277"/>
        <v>NGR lake sediment grab sample</v>
      </c>
      <c r="K1726" s="1" t="str">
        <f t="shared" si="278"/>
        <v>&lt;177 micron (NGR)</v>
      </c>
      <c r="L1726">
        <v>46</v>
      </c>
      <c r="M1726" t="s">
        <v>92</v>
      </c>
      <c r="N1726">
        <v>914</v>
      </c>
      <c r="O1726">
        <v>82</v>
      </c>
      <c r="P1726">
        <v>18</v>
      </c>
      <c r="Q1726">
        <v>2</v>
      </c>
      <c r="R1726">
        <v>6</v>
      </c>
      <c r="S1726">
        <v>4</v>
      </c>
      <c r="T1726">
        <v>0.1</v>
      </c>
      <c r="U1726">
        <v>50</v>
      </c>
      <c r="V1726">
        <v>0.5</v>
      </c>
      <c r="W1726">
        <v>0.5</v>
      </c>
      <c r="X1726">
        <v>1</v>
      </c>
      <c r="Y1726">
        <v>54.8</v>
      </c>
    </row>
    <row r="1727" spans="1:25" x14ac:dyDescent="0.25">
      <c r="A1727" t="s">
        <v>6610</v>
      </c>
      <c r="B1727" t="s">
        <v>6611</v>
      </c>
      <c r="C1727" s="1" t="str">
        <f t="shared" si="279"/>
        <v>21:0398</v>
      </c>
      <c r="D1727" s="1" t="str">
        <f t="shared" si="276"/>
        <v>21:0133</v>
      </c>
      <c r="E1727" t="s">
        <v>6612</v>
      </c>
      <c r="F1727" t="s">
        <v>6613</v>
      </c>
      <c r="H1727">
        <v>48.4093649</v>
      </c>
      <c r="I1727">
        <v>-85.327116599999997</v>
      </c>
      <c r="J1727" s="1" t="str">
        <f t="shared" si="277"/>
        <v>NGR lake sediment grab sample</v>
      </c>
      <c r="K1727" s="1" t="str">
        <f t="shared" si="278"/>
        <v>&lt;177 micron (NGR)</v>
      </c>
      <c r="L1727">
        <v>46</v>
      </c>
      <c r="M1727" t="s">
        <v>97</v>
      </c>
      <c r="N1727">
        <v>915</v>
      </c>
      <c r="O1727">
        <v>52</v>
      </c>
      <c r="P1727">
        <v>24</v>
      </c>
      <c r="Q1727">
        <v>6</v>
      </c>
      <c r="R1727">
        <v>11</v>
      </c>
      <c r="S1727">
        <v>6</v>
      </c>
      <c r="T1727">
        <v>0.1</v>
      </c>
      <c r="U1727">
        <v>40</v>
      </c>
      <c r="V1727">
        <v>0.25</v>
      </c>
      <c r="W1727">
        <v>0.5</v>
      </c>
      <c r="X1727">
        <v>1</v>
      </c>
      <c r="Y1727">
        <v>67.2</v>
      </c>
    </row>
    <row r="1728" spans="1:25" x14ac:dyDescent="0.25">
      <c r="A1728" t="s">
        <v>6614</v>
      </c>
      <c r="B1728" t="s">
        <v>6615</v>
      </c>
      <c r="C1728" s="1" t="str">
        <f t="shared" si="279"/>
        <v>21:0398</v>
      </c>
      <c r="D1728" s="1" t="str">
        <f t="shared" si="276"/>
        <v>21:0133</v>
      </c>
      <c r="E1728" t="s">
        <v>6616</v>
      </c>
      <c r="F1728" t="s">
        <v>6617</v>
      </c>
      <c r="H1728">
        <v>48.471996599999997</v>
      </c>
      <c r="I1728">
        <v>-85.401433699999998</v>
      </c>
      <c r="J1728" s="1" t="str">
        <f t="shared" si="277"/>
        <v>NGR lake sediment grab sample</v>
      </c>
      <c r="K1728" s="1" t="str">
        <f t="shared" si="278"/>
        <v>&lt;177 micron (NGR)</v>
      </c>
      <c r="L1728">
        <v>46</v>
      </c>
      <c r="M1728" t="s">
        <v>107</v>
      </c>
      <c r="N1728">
        <v>916</v>
      </c>
      <c r="O1728">
        <v>72</v>
      </c>
      <c r="P1728">
        <v>22</v>
      </c>
      <c r="Q1728">
        <v>3</v>
      </c>
      <c r="R1728">
        <v>10</v>
      </c>
      <c r="S1728">
        <v>5</v>
      </c>
      <c r="T1728">
        <v>0.1</v>
      </c>
      <c r="U1728">
        <v>40</v>
      </c>
      <c r="V1728">
        <v>0.4</v>
      </c>
      <c r="W1728">
        <v>0.5</v>
      </c>
      <c r="X1728">
        <v>1</v>
      </c>
      <c r="Y1728">
        <v>61.6</v>
      </c>
    </row>
    <row r="1729" spans="1:25" x14ac:dyDescent="0.25">
      <c r="A1729" t="s">
        <v>6618</v>
      </c>
      <c r="B1729" t="s">
        <v>6619</v>
      </c>
      <c r="C1729" s="1" t="str">
        <f t="shared" si="279"/>
        <v>21:0398</v>
      </c>
      <c r="D1729" s="1" t="str">
        <f>HYPERLINK("http://geochem.nrcan.gc.ca/cdogs/content/svy/svy_e.htm", "")</f>
        <v/>
      </c>
      <c r="G1729" s="1" t="str">
        <f>HYPERLINK("http://geochem.nrcan.gc.ca/cdogs/content/cr_/cr_00022_e.htm", "22")</f>
        <v>22</v>
      </c>
      <c r="J1729" t="s">
        <v>100</v>
      </c>
      <c r="K1729" t="s">
        <v>101</v>
      </c>
      <c r="L1729">
        <v>46</v>
      </c>
      <c r="M1729" t="s">
        <v>102</v>
      </c>
      <c r="N1729">
        <v>917</v>
      </c>
      <c r="O1729">
        <v>84</v>
      </c>
      <c r="P1729">
        <v>18</v>
      </c>
      <c r="Q1729">
        <v>24</v>
      </c>
      <c r="R1729">
        <v>8</v>
      </c>
      <c r="S1729">
        <v>6</v>
      </c>
      <c r="T1729">
        <v>0.1</v>
      </c>
      <c r="U1729">
        <v>975</v>
      </c>
      <c r="V1729">
        <v>2</v>
      </c>
      <c r="W1729">
        <v>11</v>
      </c>
      <c r="X1729">
        <v>6</v>
      </c>
      <c r="Y1729">
        <v>19</v>
      </c>
    </row>
    <row r="1730" spans="1:25" x14ac:dyDescent="0.25">
      <c r="A1730" t="s">
        <v>6620</v>
      </c>
      <c r="B1730" t="s">
        <v>6621</v>
      </c>
      <c r="C1730" s="1" t="str">
        <f t="shared" si="279"/>
        <v>21:0398</v>
      </c>
      <c r="D1730" s="1" t="str">
        <f t="shared" ref="D1730:D1735" si="280">HYPERLINK("http://geochem.nrcan.gc.ca/cdogs/content/svy/svy210133_e.htm", "21:0133")</f>
        <v>21:0133</v>
      </c>
      <c r="E1730" t="s">
        <v>6622</v>
      </c>
      <c r="F1730" t="s">
        <v>6623</v>
      </c>
      <c r="H1730">
        <v>48.432796799999998</v>
      </c>
      <c r="I1730">
        <v>-85.366188899999997</v>
      </c>
      <c r="J1730" s="1" t="str">
        <f t="shared" ref="J1730:J1735" si="281">HYPERLINK("http://geochem.nrcan.gc.ca/cdogs/content/kwd/kwd020027_e.htm", "NGR lake sediment grab sample")</f>
        <v>NGR lake sediment grab sample</v>
      </c>
      <c r="K1730" s="1" t="str">
        <f t="shared" ref="K1730:K1735" si="282">HYPERLINK("http://geochem.nrcan.gc.ca/cdogs/content/kwd/kwd080006_e.htm", "&lt;177 micron (NGR)")</f>
        <v>&lt;177 micron (NGR)</v>
      </c>
      <c r="L1730">
        <v>46</v>
      </c>
      <c r="M1730" t="s">
        <v>112</v>
      </c>
      <c r="N1730">
        <v>918</v>
      </c>
      <c r="O1730">
        <v>98</v>
      </c>
      <c r="P1730">
        <v>24</v>
      </c>
      <c r="Q1730">
        <v>6</v>
      </c>
      <c r="R1730">
        <v>10</v>
      </c>
      <c r="S1730">
        <v>8</v>
      </c>
      <c r="T1730">
        <v>0.1</v>
      </c>
      <c r="U1730">
        <v>290</v>
      </c>
      <c r="V1730">
        <v>1</v>
      </c>
      <c r="W1730">
        <v>0.5</v>
      </c>
      <c r="X1730">
        <v>1</v>
      </c>
      <c r="Y1730">
        <v>38.4</v>
      </c>
    </row>
    <row r="1731" spans="1:25" x14ac:dyDescent="0.25">
      <c r="A1731" t="s">
        <v>6624</v>
      </c>
      <c r="B1731" t="s">
        <v>6625</v>
      </c>
      <c r="C1731" s="1" t="str">
        <f t="shared" si="279"/>
        <v>21:0398</v>
      </c>
      <c r="D1731" s="1" t="str">
        <f t="shared" si="280"/>
        <v>21:0133</v>
      </c>
      <c r="E1731" t="s">
        <v>6626</v>
      </c>
      <c r="F1731" t="s">
        <v>6627</v>
      </c>
      <c r="H1731">
        <v>48.369345899999999</v>
      </c>
      <c r="I1731">
        <v>-85.330818100000002</v>
      </c>
      <c r="J1731" s="1" t="str">
        <f t="shared" si="281"/>
        <v>NGR lake sediment grab sample</v>
      </c>
      <c r="K1731" s="1" t="str">
        <f t="shared" si="282"/>
        <v>&lt;177 micron (NGR)</v>
      </c>
      <c r="L1731">
        <v>46</v>
      </c>
      <c r="M1731" t="s">
        <v>117</v>
      </c>
      <c r="N1731">
        <v>919</v>
      </c>
      <c r="O1731">
        <v>102</v>
      </c>
      <c r="P1731">
        <v>26</v>
      </c>
      <c r="Q1731">
        <v>3</v>
      </c>
      <c r="R1731">
        <v>11</v>
      </c>
      <c r="S1731">
        <v>6</v>
      </c>
      <c r="T1731">
        <v>0.1</v>
      </c>
      <c r="U1731">
        <v>50</v>
      </c>
      <c r="V1731">
        <v>0.5</v>
      </c>
      <c r="W1731">
        <v>0.5</v>
      </c>
      <c r="X1731">
        <v>3</v>
      </c>
      <c r="Y1731">
        <v>56.8</v>
      </c>
    </row>
    <row r="1732" spans="1:25" x14ac:dyDescent="0.25">
      <c r="A1732" t="s">
        <v>6628</v>
      </c>
      <c r="B1732" t="s">
        <v>6629</v>
      </c>
      <c r="C1732" s="1" t="str">
        <f t="shared" si="279"/>
        <v>21:0398</v>
      </c>
      <c r="D1732" s="1" t="str">
        <f t="shared" si="280"/>
        <v>21:0133</v>
      </c>
      <c r="E1732" t="s">
        <v>6630</v>
      </c>
      <c r="F1732" t="s">
        <v>6631</v>
      </c>
      <c r="H1732">
        <v>48.343901799999998</v>
      </c>
      <c r="I1732">
        <v>-85.338248699999994</v>
      </c>
      <c r="J1732" s="1" t="str">
        <f t="shared" si="281"/>
        <v>NGR lake sediment grab sample</v>
      </c>
      <c r="K1732" s="1" t="str">
        <f t="shared" si="282"/>
        <v>&lt;177 micron (NGR)</v>
      </c>
      <c r="L1732">
        <v>46</v>
      </c>
      <c r="M1732" t="s">
        <v>122</v>
      </c>
      <c r="N1732">
        <v>920</v>
      </c>
      <c r="O1732">
        <v>62</v>
      </c>
      <c r="P1732">
        <v>22</v>
      </c>
      <c r="Q1732">
        <v>4</v>
      </c>
      <c r="R1732">
        <v>7</v>
      </c>
      <c r="S1732">
        <v>6</v>
      </c>
      <c r="T1732">
        <v>0.1</v>
      </c>
      <c r="U1732">
        <v>175</v>
      </c>
      <c r="V1732">
        <v>1</v>
      </c>
      <c r="W1732">
        <v>0.5</v>
      </c>
      <c r="X1732">
        <v>1</v>
      </c>
      <c r="Y1732">
        <v>22.4</v>
      </c>
    </row>
    <row r="1733" spans="1:25" x14ac:dyDescent="0.25">
      <c r="A1733" t="s">
        <v>6632</v>
      </c>
      <c r="B1733" t="s">
        <v>6633</v>
      </c>
      <c r="C1733" s="1" t="str">
        <f t="shared" si="279"/>
        <v>21:0398</v>
      </c>
      <c r="D1733" s="1" t="str">
        <f t="shared" si="280"/>
        <v>21:0133</v>
      </c>
      <c r="E1733" t="s">
        <v>6634</v>
      </c>
      <c r="F1733" t="s">
        <v>6635</v>
      </c>
      <c r="H1733">
        <v>48.3188265</v>
      </c>
      <c r="I1733">
        <v>-85.392008300000001</v>
      </c>
      <c r="J1733" s="1" t="str">
        <f t="shared" si="281"/>
        <v>NGR lake sediment grab sample</v>
      </c>
      <c r="K1733" s="1" t="str">
        <f t="shared" si="282"/>
        <v>&lt;177 micron (NGR)</v>
      </c>
      <c r="L1733">
        <v>47</v>
      </c>
      <c r="M1733" t="s">
        <v>29</v>
      </c>
      <c r="N1733">
        <v>921</v>
      </c>
      <c r="O1733">
        <v>66</v>
      </c>
      <c r="P1733">
        <v>20</v>
      </c>
      <c r="Q1733">
        <v>3</v>
      </c>
      <c r="R1733">
        <v>6</v>
      </c>
      <c r="S1733">
        <v>6</v>
      </c>
      <c r="T1733">
        <v>0.1</v>
      </c>
      <c r="U1733">
        <v>175</v>
      </c>
      <c r="V1733">
        <v>0.65</v>
      </c>
      <c r="W1733">
        <v>0.5</v>
      </c>
      <c r="X1733">
        <v>6</v>
      </c>
      <c r="Y1733">
        <v>49</v>
      </c>
    </row>
    <row r="1734" spans="1:25" x14ac:dyDescent="0.25">
      <c r="A1734" t="s">
        <v>6636</v>
      </c>
      <c r="B1734" t="s">
        <v>6637</v>
      </c>
      <c r="C1734" s="1" t="str">
        <f t="shared" si="279"/>
        <v>21:0398</v>
      </c>
      <c r="D1734" s="1" t="str">
        <f t="shared" si="280"/>
        <v>21:0133</v>
      </c>
      <c r="E1734" t="s">
        <v>6638</v>
      </c>
      <c r="F1734" t="s">
        <v>6639</v>
      </c>
      <c r="H1734">
        <v>48.344372700000001</v>
      </c>
      <c r="I1734">
        <v>-85.395482999999999</v>
      </c>
      <c r="J1734" s="1" t="str">
        <f t="shared" si="281"/>
        <v>NGR lake sediment grab sample</v>
      </c>
      <c r="K1734" s="1" t="str">
        <f t="shared" si="282"/>
        <v>&lt;177 micron (NGR)</v>
      </c>
      <c r="L1734">
        <v>47</v>
      </c>
      <c r="M1734" t="s">
        <v>34</v>
      </c>
      <c r="N1734">
        <v>922</v>
      </c>
      <c r="O1734">
        <v>106</v>
      </c>
      <c r="P1734">
        <v>48</v>
      </c>
      <c r="Q1734">
        <v>4</v>
      </c>
      <c r="R1734">
        <v>17</v>
      </c>
      <c r="S1734">
        <v>12</v>
      </c>
      <c r="T1734">
        <v>0.1</v>
      </c>
      <c r="U1734">
        <v>40</v>
      </c>
      <c r="V1734">
        <v>0.6</v>
      </c>
      <c r="W1734">
        <v>0.5</v>
      </c>
      <c r="X1734">
        <v>3</v>
      </c>
      <c r="Y1734">
        <v>56.8</v>
      </c>
    </row>
    <row r="1735" spans="1:25" x14ac:dyDescent="0.25">
      <c r="A1735" t="s">
        <v>6640</v>
      </c>
      <c r="B1735" t="s">
        <v>6641</v>
      </c>
      <c r="C1735" s="1" t="str">
        <f t="shared" si="279"/>
        <v>21:0398</v>
      </c>
      <c r="D1735" s="1" t="str">
        <f t="shared" si="280"/>
        <v>21:0133</v>
      </c>
      <c r="E1735" t="s">
        <v>6642</v>
      </c>
      <c r="F1735" t="s">
        <v>6643</v>
      </c>
      <c r="H1735">
        <v>48.329777</v>
      </c>
      <c r="I1735">
        <v>-85.405007600000005</v>
      </c>
      <c r="J1735" s="1" t="str">
        <f t="shared" si="281"/>
        <v>NGR lake sediment grab sample</v>
      </c>
      <c r="K1735" s="1" t="str">
        <f t="shared" si="282"/>
        <v>&lt;177 micron (NGR)</v>
      </c>
      <c r="L1735">
        <v>47</v>
      </c>
      <c r="M1735" t="s">
        <v>49</v>
      </c>
      <c r="N1735">
        <v>923</v>
      </c>
      <c r="O1735">
        <v>66</v>
      </c>
      <c r="P1735">
        <v>30</v>
      </c>
      <c r="Q1735">
        <v>5</v>
      </c>
      <c r="R1735">
        <v>9</v>
      </c>
      <c r="S1735">
        <v>9</v>
      </c>
      <c r="T1735">
        <v>0.1</v>
      </c>
      <c r="U1735">
        <v>110</v>
      </c>
      <c r="V1735">
        <v>1</v>
      </c>
      <c r="W1735">
        <v>0.5</v>
      </c>
      <c r="X1735">
        <v>2</v>
      </c>
      <c r="Y1735">
        <v>50.2</v>
      </c>
    </row>
    <row r="1736" spans="1:25" x14ac:dyDescent="0.25">
      <c r="A1736" t="s">
        <v>6644</v>
      </c>
      <c r="B1736" t="s">
        <v>6645</v>
      </c>
      <c r="C1736" s="1" t="str">
        <f t="shared" si="279"/>
        <v>21:0398</v>
      </c>
      <c r="D1736" s="1" t="str">
        <f>HYPERLINK("http://geochem.nrcan.gc.ca/cdogs/content/svy/svy_e.htm", "")</f>
        <v/>
      </c>
      <c r="G1736" s="1" t="str">
        <f>HYPERLINK("http://geochem.nrcan.gc.ca/cdogs/content/cr_/cr_00034_e.htm", "34")</f>
        <v>34</v>
      </c>
      <c r="J1736" t="s">
        <v>100</v>
      </c>
      <c r="K1736" t="s">
        <v>101</v>
      </c>
      <c r="L1736">
        <v>47</v>
      </c>
      <c r="M1736" t="s">
        <v>102</v>
      </c>
      <c r="N1736">
        <v>924</v>
      </c>
      <c r="O1736">
        <v>100</v>
      </c>
      <c r="P1736">
        <v>46</v>
      </c>
      <c r="Q1736">
        <v>13</v>
      </c>
      <c r="R1736">
        <v>19</v>
      </c>
      <c r="S1736">
        <v>11</v>
      </c>
      <c r="T1736">
        <v>0.1</v>
      </c>
      <c r="U1736">
        <v>780</v>
      </c>
      <c r="V1736">
        <v>3.05</v>
      </c>
      <c r="W1736">
        <v>22</v>
      </c>
      <c r="X1736">
        <v>7</v>
      </c>
      <c r="Y1736">
        <v>16.600000000000001</v>
      </c>
    </row>
    <row r="1737" spans="1:25" x14ac:dyDescent="0.25">
      <c r="A1737" t="s">
        <v>6646</v>
      </c>
      <c r="B1737" t="s">
        <v>6647</v>
      </c>
      <c r="C1737" s="1" t="str">
        <f t="shared" si="279"/>
        <v>21:0398</v>
      </c>
      <c r="D1737" s="1" t="str">
        <f t="shared" ref="D1737:D1758" si="283">HYPERLINK("http://geochem.nrcan.gc.ca/cdogs/content/svy/svy210133_e.htm", "21:0133")</f>
        <v>21:0133</v>
      </c>
      <c r="E1737" t="s">
        <v>6634</v>
      </c>
      <c r="F1737" t="s">
        <v>6648</v>
      </c>
      <c r="H1737">
        <v>48.3188265</v>
      </c>
      <c r="I1737">
        <v>-85.392008300000001</v>
      </c>
      <c r="J1737" s="1" t="str">
        <f t="shared" ref="J1737:J1758" si="284">HYPERLINK("http://geochem.nrcan.gc.ca/cdogs/content/kwd/kwd020027_e.htm", "NGR lake sediment grab sample")</f>
        <v>NGR lake sediment grab sample</v>
      </c>
      <c r="K1737" s="1" t="str">
        <f t="shared" ref="K1737:K1758" si="285">HYPERLINK("http://geochem.nrcan.gc.ca/cdogs/content/kwd/kwd080006_e.htm", "&lt;177 micron (NGR)")</f>
        <v>&lt;177 micron (NGR)</v>
      </c>
      <c r="L1737">
        <v>47</v>
      </c>
      <c r="M1737" t="s">
        <v>57</v>
      </c>
      <c r="N1737">
        <v>925</v>
      </c>
      <c r="O1737">
        <v>66</v>
      </c>
      <c r="P1737">
        <v>22</v>
      </c>
      <c r="Q1737">
        <v>4</v>
      </c>
      <c r="R1737">
        <v>7</v>
      </c>
      <c r="S1737">
        <v>5</v>
      </c>
      <c r="T1737">
        <v>0.1</v>
      </c>
      <c r="U1737">
        <v>180</v>
      </c>
      <c r="V1737">
        <v>0.7</v>
      </c>
      <c r="W1737">
        <v>0.5</v>
      </c>
      <c r="X1737">
        <v>7</v>
      </c>
      <c r="Y1737">
        <v>49</v>
      </c>
    </row>
    <row r="1738" spans="1:25" x14ac:dyDescent="0.25">
      <c r="A1738" t="s">
        <v>6649</v>
      </c>
      <c r="B1738" t="s">
        <v>6650</v>
      </c>
      <c r="C1738" s="1" t="str">
        <f t="shared" si="279"/>
        <v>21:0398</v>
      </c>
      <c r="D1738" s="1" t="str">
        <f t="shared" si="283"/>
        <v>21:0133</v>
      </c>
      <c r="E1738" t="s">
        <v>6634</v>
      </c>
      <c r="F1738" t="s">
        <v>6651</v>
      </c>
      <c r="H1738">
        <v>48.3188265</v>
      </c>
      <c r="I1738">
        <v>-85.392008300000001</v>
      </c>
      <c r="J1738" s="1" t="str">
        <f t="shared" si="284"/>
        <v>NGR lake sediment grab sample</v>
      </c>
      <c r="K1738" s="1" t="str">
        <f t="shared" si="285"/>
        <v>&lt;177 micron (NGR)</v>
      </c>
      <c r="L1738">
        <v>47</v>
      </c>
      <c r="M1738" t="s">
        <v>53</v>
      </c>
      <c r="N1738">
        <v>926</v>
      </c>
      <c r="O1738">
        <v>70</v>
      </c>
      <c r="P1738">
        <v>22</v>
      </c>
      <c r="Q1738">
        <v>4</v>
      </c>
      <c r="R1738">
        <v>8</v>
      </c>
      <c r="S1738">
        <v>5</v>
      </c>
      <c r="T1738">
        <v>0.2</v>
      </c>
      <c r="U1738">
        <v>180</v>
      </c>
      <c r="V1738">
        <v>0.7</v>
      </c>
      <c r="W1738">
        <v>0.5</v>
      </c>
      <c r="X1738">
        <v>1</v>
      </c>
      <c r="Y1738">
        <v>49.2</v>
      </c>
    </row>
    <row r="1739" spans="1:25" x14ac:dyDescent="0.25">
      <c r="A1739" t="s">
        <v>6652</v>
      </c>
      <c r="B1739" t="s">
        <v>6653</v>
      </c>
      <c r="C1739" s="1" t="str">
        <f t="shared" si="279"/>
        <v>21:0398</v>
      </c>
      <c r="D1739" s="1" t="str">
        <f t="shared" si="283"/>
        <v>21:0133</v>
      </c>
      <c r="E1739" t="s">
        <v>6654</v>
      </c>
      <c r="F1739" t="s">
        <v>6655</v>
      </c>
      <c r="H1739">
        <v>48.291364799999997</v>
      </c>
      <c r="I1739">
        <v>-85.374562499999996</v>
      </c>
      <c r="J1739" s="1" t="str">
        <f t="shared" si="284"/>
        <v>NGR lake sediment grab sample</v>
      </c>
      <c r="K1739" s="1" t="str">
        <f t="shared" si="285"/>
        <v>&lt;177 micron (NGR)</v>
      </c>
      <c r="L1739">
        <v>47</v>
      </c>
      <c r="M1739" t="s">
        <v>39</v>
      </c>
      <c r="N1739">
        <v>927</v>
      </c>
      <c r="O1739">
        <v>92</v>
      </c>
      <c r="P1739">
        <v>20</v>
      </c>
      <c r="Q1739">
        <v>9</v>
      </c>
      <c r="R1739">
        <v>10</v>
      </c>
      <c r="S1739">
        <v>8</v>
      </c>
      <c r="T1739">
        <v>0.1</v>
      </c>
      <c r="U1739">
        <v>190</v>
      </c>
      <c r="V1739">
        <v>1.2</v>
      </c>
      <c r="W1739">
        <v>1</v>
      </c>
      <c r="X1739">
        <v>3</v>
      </c>
      <c r="Y1739">
        <v>30.8</v>
      </c>
    </row>
    <row r="1740" spans="1:25" x14ac:dyDescent="0.25">
      <c r="A1740" t="s">
        <v>6656</v>
      </c>
      <c r="B1740" t="s">
        <v>6657</v>
      </c>
      <c r="C1740" s="1" t="str">
        <f t="shared" si="279"/>
        <v>21:0398</v>
      </c>
      <c r="D1740" s="1" t="str">
        <f t="shared" si="283"/>
        <v>21:0133</v>
      </c>
      <c r="E1740" t="s">
        <v>6658</v>
      </c>
      <c r="F1740" t="s">
        <v>6659</v>
      </c>
      <c r="H1740">
        <v>48.285811199999998</v>
      </c>
      <c r="I1740">
        <v>-85.346632</v>
      </c>
      <c r="J1740" s="1" t="str">
        <f t="shared" si="284"/>
        <v>NGR lake sediment grab sample</v>
      </c>
      <c r="K1740" s="1" t="str">
        <f t="shared" si="285"/>
        <v>&lt;177 micron (NGR)</v>
      </c>
      <c r="L1740">
        <v>47</v>
      </c>
      <c r="M1740" t="s">
        <v>44</v>
      </c>
      <c r="N1740">
        <v>928</v>
      </c>
      <c r="O1740">
        <v>82</v>
      </c>
      <c r="P1740">
        <v>44</v>
      </c>
      <c r="Q1740">
        <v>4</v>
      </c>
      <c r="R1740">
        <v>17</v>
      </c>
      <c r="S1740">
        <v>8</v>
      </c>
      <c r="T1740">
        <v>0.1</v>
      </c>
      <c r="U1740">
        <v>150</v>
      </c>
      <c r="V1740">
        <v>0.85</v>
      </c>
      <c r="W1740">
        <v>0.5</v>
      </c>
      <c r="X1740">
        <v>2</v>
      </c>
      <c r="Y1740">
        <v>43.8</v>
      </c>
    </row>
    <row r="1741" spans="1:25" x14ac:dyDescent="0.25">
      <c r="A1741" t="s">
        <v>6660</v>
      </c>
      <c r="B1741" t="s">
        <v>6661</v>
      </c>
      <c r="C1741" s="1" t="str">
        <f t="shared" si="279"/>
        <v>21:0398</v>
      </c>
      <c r="D1741" s="1" t="str">
        <f t="shared" si="283"/>
        <v>21:0133</v>
      </c>
      <c r="E1741" t="s">
        <v>6662</v>
      </c>
      <c r="F1741" t="s">
        <v>6663</v>
      </c>
      <c r="H1741">
        <v>48.2601254</v>
      </c>
      <c r="I1741">
        <v>-85.321874100000002</v>
      </c>
      <c r="J1741" s="1" t="str">
        <f t="shared" si="284"/>
        <v>NGR lake sediment grab sample</v>
      </c>
      <c r="K1741" s="1" t="str">
        <f t="shared" si="285"/>
        <v>&lt;177 micron (NGR)</v>
      </c>
      <c r="L1741">
        <v>47</v>
      </c>
      <c r="M1741" t="s">
        <v>62</v>
      </c>
      <c r="N1741">
        <v>929</v>
      </c>
      <c r="O1741">
        <v>104</v>
      </c>
      <c r="P1741">
        <v>40</v>
      </c>
      <c r="Q1741">
        <v>9</v>
      </c>
      <c r="R1741">
        <v>23</v>
      </c>
      <c r="S1741">
        <v>10</v>
      </c>
      <c r="T1741">
        <v>0.1</v>
      </c>
      <c r="U1741">
        <v>55</v>
      </c>
      <c r="V1741">
        <v>0.4</v>
      </c>
      <c r="W1741">
        <v>0.5</v>
      </c>
      <c r="X1741">
        <v>2</v>
      </c>
      <c r="Y1741">
        <v>64</v>
      </c>
    </row>
    <row r="1742" spans="1:25" x14ac:dyDescent="0.25">
      <c r="A1742" t="s">
        <v>6664</v>
      </c>
      <c r="B1742" t="s">
        <v>6665</v>
      </c>
      <c r="C1742" s="1" t="str">
        <f t="shared" si="279"/>
        <v>21:0398</v>
      </c>
      <c r="D1742" s="1" t="str">
        <f t="shared" si="283"/>
        <v>21:0133</v>
      </c>
      <c r="E1742" t="s">
        <v>6666</v>
      </c>
      <c r="F1742" t="s">
        <v>6667</v>
      </c>
      <c r="H1742">
        <v>48.2291612</v>
      </c>
      <c r="I1742">
        <v>-85.308667200000002</v>
      </c>
      <c r="J1742" s="1" t="str">
        <f t="shared" si="284"/>
        <v>NGR lake sediment grab sample</v>
      </c>
      <c r="K1742" s="1" t="str">
        <f t="shared" si="285"/>
        <v>&lt;177 micron (NGR)</v>
      </c>
      <c r="L1742">
        <v>47</v>
      </c>
      <c r="M1742" t="s">
        <v>67</v>
      </c>
      <c r="N1742">
        <v>930</v>
      </c>
      <c r="O1742">
        <v>88</v>
      </c>
      <c r="P1742">
        <v>34</v>
      </c>
      <c r="Q1742">
        <v>6</v>
      </c>
      <c r="R1742">
        <v>17</v>
      </c>
      <c r="S1742">
        <v>7</v>
      </c>
      <c r="T1742">
        <v>0.1</v>
      </c>
      <c r="U1742">
        <v>125</v>
      </c>
      <c r="V1742">
        <v>0.45</v>
      </c>
      <c r="W1742">
        <v>0.5</v>
      </c>
      <c r="X1742">
        <v>1</v>
      </c>
      <c r="Y1742">
        <v>56.8</v>
      </c>
    </row>
    <row r="1743" spans="1:25" x14ac:dyDescent="0.25">
      <c r="A1743" t="s">
        <v>6668</v>
      </c>
      <c r="B1743" t="s">
        <v>6669</v>
      </c>
      <c r="C1743" s="1" t="str">
        <f t="shared" si="279"/>
        <v>21:0398</v>
      </c>
      <c r="D1743" s="1" t="str">
        <f t="shared" si="283"/>
        <v>21:0133</v>
      </c>
      <c r="E1743" t="s">
        <v>6670</v>
      </c>
      <c r="F1743" t="s">
        <v>6671</v>
      </c>
      <c r="H1743">
        <v>48.222658099999997</v>
      </c>
      <c r="I1743">
        <v>-85.340279300000006</v>
      </c>
      <c r="J1743" s="1" t="str">
        <f t="shared" si="284"/>
        <v>NGR lake sediment grab sample</v>
      </c>
      <c r="K1743" s="1" t="str">
        <f t="shared" si="285"/>
        <v>&lt;177 micron (NGR)</v>
      </c>
      <c r="L1743">
        <v>47</v>
      </c>
      <c r="M1743" t="s">
        <v>72</v>
      </c>
      <c r="N1743">
        <v>931</v>
      </c>
      <c r="O1743">
        <v>66</v>
      </c>
      <c r="P1743">
        <v>32</v>
      </c>
      <c r="Q1743">
        <v>3</v>
      </c>
      <c r="R1743">
        <v>8</v>
      </c>
      <c r="S1743">
        <v>2</v>
      </c>
      <c r="T1743">
        <v>0.1</v>
      </c>
      <c r="U1743">
        <v>50</v>
      </c>
      <c r="V1743">
        <v>0.4</v>
      </c>
      <c r="W1743">
        <v>0.5</v>
      </c>
      <c r="X1743">
        <v>1</v>
      </c>
      <c r="Y1743">
        <v>53.8</v>
      </c>
    </row>
    <row r="1744" spans="1:25" x14ac:dyDescent="0.25">
      <c r="A1744" t="s">
        <v>6672</v>
      </c>
      <c r="B1744" t="s">
        <v>6673</v>
      </c>
      <c r="C1744" s="1" t="str">
        <f t="shared" si="279"/>
        <v>21:0398</v>
      </c>
      <c r="D1744" s="1" t="str">
        <f t="shared" si="283"/>
        <v>21:0133</v>
      </c>
      <c r="E1744" t="s">
        <v>6674</v>
      </c>
      <c r="F1744" t="s">
        <v>6675</v>
      </c>
      <c r="H1744">
        <v>48.193356199999997</v>
      </c>
      <c r="I1744">
        <v>-85.324930600000002</v>
      </c>
      <c r="J1744" s="1" t="str">
        <f t="shared" si="284"/>
        <v>NGR lake sediment grab sample</v>
      </c>
      <c r="K1744" s="1" t="str">
        <f t="shared" si="285"/>
        <v>&lt;177 micron (NGR)</v>
      </c>
      <c r="L1744">
        <v>47</v>
      </c>
      <c r="M1744" t="s">
        <v>77</v>
      </c>
      <c r="N1744">
        <v>932</v>
      </c>
      <c r="O1744">
        <v>118</v>
      </c>
      <c r="P1744">
        <v>30</v>
      </c>
      <c r="Q1744">
        <v>2</v>
      </c>
      <c r="R1744">
        <v>15</v>
      </c>
      <c r="S1744">
        <v>2</v>
      </c>
      <c r="T1744">
        <v>0.1</v>
      </c>
      <c r="U1744">
        <v>60</v>
      </c>
      <c r="V1744">
        <v>0.3</v>
      </c>
      <c r="W1744">
        <v>0.5</v>
      </c>
      <c r="X1744">
        <v>1</v>
      </c>
      <c r="Y1744">
        <v>80.400000000000006</v>
      </c>
    </row>
    <row r="1745" spans="1:25" x14ac:dyDescent="0.25">
      <c r="A1745" t="s">
        <v>6676</v>
      </c>
      <c r="B1745" t="s">
        <v>6677</v>
      </c>
      <c r="C1745" s="1" t="str">
        <f t="shared" si="279"/>
        <v>21:0398</v>
      </c>
      <c r="D1745" s="1" t="str">
        <f t="shared" si="283"/>
        <v>21:0133</v>
      </c>
      <c r="E1745" t="s">
        <v>6678</v>
      </c>
      <c r="F1745" t="s">
        <v>6679</v>
      </c>
      <c r="H1745">
        <v>48.177827000000001</v>
      </c>
      <c r="I1745">
        <v>-85.316329499999995</v>
      </c>
      <c r="J1745" s="1" t="str">
        <f t="shared" si="284"/>
        <v>NGR lake sediment grab sample</v>
      </c>
      <c r="K1745" s="1" t="str">
        <f t="shared" si="285"/>
        <v>&lt;177 micron (NGR)</v>
      </c>
      <c r="L1745">
        <v>47</v>
      </c>
      <c r="M1745" t="s">
        <v>82</v>
      </c>
      <c r="N1745">
        <v>933</v>
      </c>
      <c r="O1745">
        <v>88</v>
      </c>
      <c r="P1745">
        <v>40</v>
      </c>
      <c r="Q1745">
        <v>8</v>
      </c>
      <c r="R1745">
        <v>13</v>
      </c>
      <c r="S1745">
        <v>4</v>
      </c>
      <c r="T1745">
        <v>0.1</v>
      </c>
      <c r="U1745">
        <v>60</v>
      </c>
      <c r="V1745">
        <v>0.4</v>
      </c>
      <c r="W1745">
        <v>0.5</v>
      </c>
      <c r="X1745">
        <v>1</v>
      </c>
      <c r="Y1745">
        <v>56</v>
      </c>
    </row>
    <row r="1746" spans="1:25" x14ac:dyDescent="0.25">
      <c r="A1746" t="s">
        <v>6680</v>
      </c>
      <c r="B1746" t="s">
        <v>6681</v>
      </c>
      <c r="C1746" s="1" t="str">
        <f t="shared" si="279"/>
        <v>21:0398</v>
      </c>
      <c r="D1746" s="1" t="str">
        <f t="shared" si="283"/>
        <v>21:0133</v>
      </c>
      <c r="E1746" t="s">
        <v>6682</v>
      </c>
      <c r="F1746" t="s">
        <v>6683</v>
      </c>
      <c r="H1746">
        <v>48.161243200000001</v>
      </c>
      <c r="I1746">
        <v>-85.318055799999996</v>
      </c>
      <c r="J1746" s="1" t="str">
        <f t="shared" si="284"/>
        <v>NGR lake sediment grab sample</v>
      </c>
      <c r="K1746" s="1" t="str">
        <f t="shared" si="285"/>
        <v>&lt;177 micron (NGR)</v>
      </c>
      <c r="L1746">
        <v>47</v>
      </c>
      <c r="M1746" t="s">
        <v>87</v>
      </c>
      <c r="N1746">
        <v>934</v>
      </c>
      <c r="O1746">
        <v>104</v>
      </c>
      <c r="P1746">
        <v>16</v>
      </c>
      <c r="Q1746">
        <v>5</v>
      </c>
      <c r="R1746">
        <v>10</v>
      </c>
      <c r="S1746">
        <v>4</v>
      </c>
      <c r="T1746">
        <v>0.1</v>
      </c>
      <c r="U1746">
        <v>230</v>
      </c>
      <c r="V1746">
        <v>1</v>
      </c>
      <c r="W1746">
        <v>0.5</v>
      </c>
      <c r="X1746">
        <v>1</v>
      </c>
      <c r="Y1746">
        <v>26.8</v>
      </c>
    </row>
    <row r="1747" spans="1:25" x14ac:dyDescent="0.25">
      <c r="A1747" t="s">
        <v>6684</v>
      </c>
      <c r="B1747" t="s">
        <v>6685</v>
      </c>
      <c r="C1747" s="1" t="str">
        <f t="shared" si="279"/>
        <v>21:0398</v>
      </c>
      <c r="D1747" s="1" t="str">
        <f t="shared" si="283"/>
        <v>21:0133</v>
      </c>
      <c r="E1747" t="s">
        <v>6686</v>
      </c>
      <c r="F1747" t="s">
        <v>6687</v>
      </c>
      <c r="H1747">
        <v>48.206580899999999</v>
      </c>
      <c r="I1747">
        <v>-85.259448599999999</v>
      </c>
      <c r="J1747" s="1" t="str">
        <f t="shared" si="284"/>
        <v>NGR lake sediment grab sample</v>
      </c>
      <c r="K1747" s="1" t="str">
        <f t="shared" si="285"/>
        <v>&lt;177 micron (NGR)</v>
      </c>
      <c r="L1747">
        <v>47</v>
      </c>
      <c r="M1747" t="s">
        <v>92</v>
      </c>
      <c r="N1747">
        <v>935</v>
      </c>
      <c r="O1747">
        <v>82</v>
      </c>
      <c r="P1747">
        <v>58</v>
      </c>
      <c r="Q1747">
        <v>4</v>
      </c>
      <c r="R1747">
        <v>10</v>
      </c>
      <c r="S1747">
        <v>4</v>
      </c>
      <c r="T1747">
        <v>0.1</v>
      </c>
      <c r="U1747">
        <v>205</v>
      </c>
      <c r="V1747">
        <v>0.85</v>
      </c>
      <c r="W1747">
        <v>0.5</v>
      </c>
      <c r="X1747">
        <v>1</v>
      </c>
      <c r="Y1747">
        <v>36.6</v>
      </c>
    </row>
    <row r="1748" spans="1:25" x14ac:dyDescent="0.25">
      <c r="A1748" t="s">
        <v>6688</v>
      </c>
      <c r="B1748" t="s">
        <v>6689</v>
      </c>
      <c r="C1748" s="1" t="str">
        <f t="shared" si="279"/>
        <v>21:0398</v>
      </c>
      <c r="D1748" s="1" t="str">
        <f t="shared" si="283"/>
        <v>21:0133</v>
      </c>
      <c r="E1748" t="s">
        <v>6690</v>
      </c>
      <c r="F1748" t="s">
        <v>6691</v>
      </c>
      <c r="H1748">
        <v>48.244699599999997</v>
      </c>
      <c r="I1748">
        <v>-85.272379299999997</v>
      </c>
      <c r="J1748" s="1" t="str">
        <f t="shared" si="284"/>
        <v>NGR lake sediment grab sample</v>
      </c>
      <c r="K1748" s="1" t="str">
        <f t="shared" si="285"/>
        <v>&lt;177 micron (NGR)</v>
      </c>
      <c r="L1748">
        <v>47</v>
      </c>
      <c r="M1748" t="s">
        <v>97</v>
      </c>
      <c r="N1748">
        <v>936</v>
      </c>
      <c r="O1748">
        <v>108</v>
      </c>
      <c r="P1748">
        <v>50</v>
      </c>
      <c r="Q1748">
        <v>2</v>
      </c>
      <c r="R1748">
        <v>13</v>
      </c>
      <c r="S1748">
        <v>5</v>
      </c>
      <c r="T1748">
        <v>0.2</v>
      </c>
      <c r="U1748">
        <v>85</v>
      </c>
      <c r="V1748">
        <v>0.45</v>
      </c>
      <c r="W1748">
        <v>0.5</v>
      </c>
      <c r="X1748">
        <v>4</v>
      </c>
      <c r="Y1748">
        <v>17.399999999999999</v>
      </c>
    </row>
    <row r="1749" spans="1:25" x14ac:dyDescent="0.25">
      <c r="A1749" t="s">
        <v>6692</v>
      </c>
      <c r="B1749" t="s">
        <v>6693</v>
      </c>
      <c r="C1749" s="1" t="str">
        <f t="shared" si="279"/>
        <v>21:0398</v>
      </c>
      <c r="D1749" s="1" t="str">
        <f t="shared" si="283"/>
        <v>21:0133</v>
      </c>
      <c r="E1749" t="s">
        <v>6694</v>
      </c>
      <c r="F1749" t="s">
        <v>6695</v>
      </c>
      <c r="H1749">
        <v>48.2834176</v>
      </c>
      <c r="I1749">
        <v>-85.304598200000001</v>
      </c>
      <c r="J1749" s="1" t="str">
        <f t="shared" si="284"/>
        <v>NGR lake sediment grab sample</v>
      </c>
      <c r="K1749" s="1" t="str">
        <f t="shared" si="285"/>
        <v>&lt;177 micron (NGR)</v>
      </c>
      <c r="L1749">
        <v>47</v>
      </c>
      <c r="M1749" t="s">
        <v>107</v>
      </c>
      <c r="N1749">
        <v>937</v>
      </c>
      <c r="O1749">
        <v>76</v>
      </c>
      <c r="P1749">
        <v>34</v>
      </c>
      <c r="Q1749">
        <v>5</v>
      </c>
      <c r="R1749">
        <v>14</v>
      </c>
      <c r="S1749">
        <v>5</v>
      </c>
      <c r="T1749">
        <v>0.1</v>
      </c>
      <c r="U1749">
        <v>60</v>
      </c>
      <c r="V1749">
        <v>0.5</v>
      </c>
      <c r="W1749">
        <v>0.5</v>
      </c>
      <c r="X1749">
        <v>1</v>
      </c>
      <c r="Y1749">
        <v>55.8</v>
      </c>
    </row>
    <row r="1750" spans="1:25" x14ac:dyDescent="0.25">
      <c r="A1750" t="s">
        <v>6696</v>
      </c>
      <c r="B1750" t="s">
        <v>6697</v>
      </c>
      <c r="C1750" s="1" t="str">
        <f t="shared" si="279"/>
        <v>21:0398</v>
      </c>
      <c r="D1750" s="1" t="str">
        <f t="shared" si="283"/>
        <v>21:0133</v>
      </c>
      <c r="E1750" t="s">
        <v>6698</v>
      </c>
      <c r="F1750" t="s">
        <v>6699</v>
      </c>
      <c r="H1750">
        <v>48.322433199999999</v>
      </c>
      <c r="I1750">
        <v>-85.322650199999998</v>
      </c>
      <c r="J1750" s="1" t="str">
        <f t="shared" si="284"/>
        <v>NGR lake sediment grab sample</v>
      </c>
      <c r="K1750" s="1" t="str">
        <f t="shared" si="285"/>
        <v>&lt;177 micron (NGR)</v>
      </c>
      <c r="L1750">
        <v>47</v>
      </c>
      <c r="M1750" t="s">
        <v>112</v>
      </c>
      <c r="N1750">
        <v>938</v>
      </c>
      <c r="O1750">
        <v>52</v>
      </c>
      <c r="P1750">
        <v>16</v>
      </c>
      <c r="Q1750">
        <v>8</v>
      </c>
      <c r="R1750">
        <v>10</v>
      </c>
      <c r="S1750">
        <v>4</v>
      </c>
      <c r="T1750">
        <v>0.1</v>
      </c>
      <c r="U1750">
        <v>35</v>
      </c>
      <c r="V1750">
        <v>0.4</v>
      </c>
      <c r="W1750">
        <v>0.5</v>
      </c>
      <c r="X1750">
        <v>1</v>
      </c>
      <c r="Y1750">
        <v>57.2</v>
      </c>
    </row>
    <row r="1751" spans="1:25" x14ac:dyDescent="0.25">
      <c r="A1751" t="s">
        <v>6700</v>
      </c>
      <c r="B1751" t="s">
        <v>6701</v>
      </c>
      <c r="C1751" s="1" t="str">
        <f t="shared" si="279"/>
        <v>21:0398</v>
      </c>
      <c r="D1751" s="1" t="str">
        <f t="shared" si="283"/>
        <v>21:0133</v>
      </c>
      <c r="E1751" t="s">
        <v>6702</v>
      </c>
      <c r="F1751" t="s">
        <v>6703</v>
      </c>
      <c r="H1751">
        <v>48.314518900000003</v>
      </c>
      <c r="I1751">
        <v>-85.298374899999999</v>
      </c>
      <c r="J1751" s="1" t="str">
        <f t="shared" si="284"/>
        <v>NGR lake sediment grab sample</v>
      </c>
      <c r="K1751" s="1" t="str">
        <f t="shared" si="285"/>
        <v>&lt;177 micron (NGR)</v>
      </c>
      <c r="L1751">
        <v>47</v>
      </c>
      <c r="M1751" t="s">
        <v>117</v>
      </c>
      <c r="N1751">
        <v>939</v>
      </c>
      <c r="O1751">
        <v>106</v>
      </c>
      <c r="P1751">
        <v>26</v>
      </c>
      <c r="Q1751">
        <v>6</v>
      </c>
      <c r="R1751">
        <v>12</v>
      </c>
      <c r="S1751">
        <v>10</v>
      </c>
      <c r="T1751">
        <v>0.1</v>
      </c>
      <c r="U1751">
        <v>210</v>
      </c>
      <c r="V1751">
        <v>1.25</v>
      </c>
      <c r="W1751">
        <v>0.5</v>
      </c>
      <c r="X1751">
        <v>1</v>
      </c>
      <c r="Y1751">
        <v>33</v>
      </c>
    </row>
    <row r="1752" spans="1:25" x14ac:dyDescent="0.25">
      <c r="A1752" t="s">
        <v>6704</v>
      </c>
      <c r="B1752" t="s">
        <v>6705</v>
      </c>
      <c r="C1752" s="1" t="str">
        <f t="shared" si="279"/>
        <v>21:0398</v>
      </c>
      <c r="D1752" s="1" t="str">
        <f t="shared" si="283"/>
        <v>21:0133</v>
      </c>
      <c r="E1752" t="s">
        <v>6706</v>
      </c>
      <c r="F1752" t="s">
        <v>6707</v>
      </c>
      <c r="H1752">
        <v>48.3432253</v>
      </c>
      <c r="I1752">
        <v>-85.290860499999994</v>
      </c>
      <c r="J1752" s="1" t="str">
        <f t="shared" si="284"/>
        <v>NGR lake sediment grab sample</v>
      </c>
      <c r="K1752" s="1" t="str">
        <f t="shared" si="285"/>
        <v>&lt;177 micron (NGR)</v>
      </c>
      <c r="L1752">
        <v>47</v>
      </c>
      <c r="M1752" t="s">
        <v>122</v>
      </c>
      <c r="N1752">
        <v>940</v>
      </c>
      <c r="O1752">
        <v>86</v>
      </c>
      <c r="P1752">
        <v>26</v>
      </c>
      <c r="Q1752">
        <v>4</v>
      </c>
      <c r="R1752">
        <v>7</v>
      </c>
      <c r="S1752">
        <v>8</v>
      </c>
      <c r="T1752">
        <v>0.1</v>
      </c>
      <c r="U1752">
        <v>395</v>
      </c>
      <c r="V1752">
        <v>1.2</v>
      </c>
      <c r="W1752">
        <v>0.5</v>
      </c>
      <c r="X1752">
        <v>1</v>
      </c>
      <c r="Y1752">
        <v>44</v>
      </c>
    </row>
    <row r="1753" spans="1:25" x14ac:dyDescent="0.25">
      <c r="A1753" t="s">
        <v>6708</v>
      </c>
      <c r="B1753" t="s">
        <v>6709</v>
      </c>
      <c r="C1753" s="1" t="str">
        <f t="shared" si="279"/>
        <v>21:0398</v>
      </c>
      <c r="D1753" s="1" t="str">
        <f t="shared" si="283"/>
        <v>21:0133</v>
      </c>
      <c r="E1753" t="s">
        <v>6710</v>
      </c>
      <c r="F1753" t="s">
        <v>6711</v>
      </c>
      <c r="H1753">
        <v>48.337774199999998</v>
      </c>
      <c r="I1753">
        <v>-85.252624699999998</v>
      </c>
      <c r="J1753" s="1" t="str">
        <f t="shared" si="284"/>
        <v>NGR lake sediment grab sample</v>
      </c>
      <c r="K1753" s="1" t="str">
        <f t="shared" si="285"/>
        <v>&lt;177 micron (NGR)</v>
      </c>
      <c r="L1753">
        <v>48</v>
      </c>
      <c r="M1753" t="s">
        <v>29</v>
      </c>
      <c r="N1753">
        <v>941</v>
      </c>
      <c r="O1753">
        <v>78</v>
      </c>
      <c r="P1753">
        <v>20</v>
      </c>
      <c r="Q1753">
        <v>12</v>
      </c>
      <c r="R1753">
        <v>12</v>
      </c>
      <c r="S1753">
        <v>7</v>
      </c>
      <c r="T1753">
        <v>0.1</v>
      </c>
      <c r="U1753">
        <v>90</v>
      </c>
      <c r="V1753">
        <v>0.9</v>
      </c>
      <c r="W1753">
        <v>0.5</v>
      </c>
      <c r="X1753">
        <v>1</v>
      </c>
      <c r="Y1753">
        <v>43.6</v>
      </c>
    </row>
    <row r="1754" spans="1:25" x14ac:dyDescent="0.25">
      <c r="A1754" t="s">
        <v>6712</v>
      </c>
      <c r="B1754" t="s">
        <v>6713</v>
      </c>
      <c r="C1754" s="1" t="str">
        <f t="shared" si="279"/>
        <v>21:0398</v>
      </c>
      <c r="D1754" s="1" t="str">
        <f t="shared" si="283"/>
        <v>21:0133</v>
      </c>
      <c r="E1754" t="s">
        <v>6714</v>
      </c>
      <c r="F1754" t="s">
        <v>6715</v>
      </c>
      <c r="H1754">
        <v>48.354919799999998</v>
      </c>
      <c r="I1754">
        <v>-85.253617700000007</v>
      </c>
      <c r="J1754" s="1" t="str">
        <f t="shared" si="284"/>
        <v>NGR lake sediment grab sample</v>
      </c>
      <c r="K1754" s="1" t="str">
        <f t="shared" si="285"/>
        <v>&lt;177 micron (NGR)</v>
      </c>
      <c r="L1754">
        <v>48</v>
      </c>
      <c r="M1754" t="s">
        <v>49</v>
      </c>
      <c r="N1754">
        <v>942</v>
      </c>
      <c r="O1754">
        <v>70</v>
      </c>
      <c r="P1754">
        <v>26</v>
      </c>
      <c r="Q1754">
        <v>6</v>
      </c>
      <c r="R1754">
        <v>7</v>
      </c>
      <c r="S1754">
        <v>4</v>
      </c>
      <c r="T1754">
        <v>0.1</v>
      </c>
      <c r="U1754">
        <v>160</v>
      </c>
      <c r="V1754">
        <v>0.65</v>
      </c>
      <c r="W1754">
        <v>0.5</v>
      </c>
      <c r="X1754">
        <v>1</v>
      </c>
      <c r="Y1754">
        <v>33.200000000000003</v>
      </c>
    </row>
    <row r="1755" spans="1:25" x14ac:dyDescent="0.25">
      <c r="A1755" t="s">
        <v>6716</v>
      </c>
      <c r="B1755" t="s">
        <v>6717</v>
      </c>
      <c r="C1755" s="1" t="str">
        <f t="shared" si="279"/>
        <v>21:0398</v>
      </c>
      <c r="D1755" s="1" t="str">
        <f t="shared" si="283"/>
        <v>21:0133</v>
      </c>
      <c r="E1755" t="s">
        <v>6710</v>
      </c>
      <c r="F1755" t="s">
        <v>6718</v>
      </c>
      <c r="H1755">
        <v>48.337774199999998</v>
      </c>
      <c r="I1755">
        <v>-85.252624699999998</v>
      </c>
      <c r="J1755" s="1" t="str">
        <f t="shared" si="284"/>
        <v>NGR lake sediment grab sample</v>
      </c>
      <c r="K1755" s="1" t="str">
        <f t="shared" si="285"/>
        <v>&lt;177 micron (NGR)</v>
      </c>
      <c r="L1755">
        <v>48</v>
      </c>
      <c r="M1755" t="s">
        <v>57</v>
      </c>
      <c r="N1755">
        <v>943</v>
      </c>
      <c r="O1755">
        <v>70</v>
      </c>
      <c r="P1755">
        <v>18</v>
      </c>
      <c r="Q1755">
        <v>9</v>
      </c>
      <c r="R1755">
        <v>9</v>
      </c>
      <c r="S1755">
        <v>7</v>
      </c>
      <c r="T1755">
        <v>0.1</v>
      </c>
      <c r="U1755">
        <v>80</v>
      </c>
      <c r="V1755">
        <v>0.8</v>
      </c>
      <c r="W1755">
        <v>0.5</v>
      </c>
      <c r="X1755">
        <v>1</v>
      </c>
      <c r="Y1755">
        <v>43</v>
      </c>
    </row>
    <row r="1756" spans="1:25" x14ac:dyDescent="0.25">
      <c r="A1756" t="s">
        <v>6719</v>
      </c>
      <c r="B1756" t="s">
        <v>6720</v>
      </c>
      <c r="C1756" s="1" t="str">
        <f t="shared" si="279"/>
        <v>21:0398</v>
      </c>
      <c r="D1756" s="1" t="str">
        <f t="shared" si="283"/>
        <v>21:0133</v>
      </c>
      <c r="E1756" t="s">
        <v>6710</v>
      </c>
      <c r="F1756" t="s">
        <v>6721</v>
      </c>
      <c r="H1756">
        <v>48.337774199999998</v>
      </c>
      <c r="I1756">
        <v>-85.252624699999998</v>
      </c>
      <c r="J1756" s="1" t="str">
        <f t="shared" si="284"/>
        <v>NGR lake sediment grab sample</v>
      </c>
      <c r="K1756" s="1" t="str">
        <f t="shared" si="285"/>
        <v>&lt;177 micron (NGR)</v>
      </c>
      <c r="L1756">
        <v>48</v>
      </c>
      <c r="M1756" t="s">
        <v>53</v>
      </c>
      <c r="N1756">
        <v>944</v>
      </c>
      <c r="O1756">
        <v>76</v>
      </c>
      <c r="P1756">
        <v>18</v>
      </c>
      <c r="Q1756">
        <v>12</v>
      </c>
      <c r="R1756">
        <v>10</v>
      </c>
      <c r="S1756">
        <v>6</v>
      </c>
      <c r="T1756">
        <v>0.1</v>
      </c>
      <c r="U1756">
        <v>90</v>
      </c>
      <c r="V1756">
        <v>0.85</v>
      </c>
      <c r="W1756">
        <v>0.5</v>
      </c>
      <c r="X1756">
        <v>1</v>
      </c>
      <c r="Y1756">
        <v>45.4</v>
      </c>
    </row>
    <row r="1757" spans="1:25" x14ac:dyDescent="0.25">
      <c r="A1757" t="s">
        <v>6722</v>
      </c>
      <c r="B1757" t="s">
        <v>6723</v>
      </c>
      <c r="C1757" s="1" t="str">
        <f t="shared" si="279"/>
        <v>21:0398</v>
      </c>
      <c r="D1757" s="1" t="str">
        <f t="shared" si="283"/>
        <v>21:0133</v>
      </c>
      <c r="E1757" t="s">
        <v>6724</v>
      </c>
      <c r="F1757" t="s">
        <v>6725</v>
      </c>
      <c r="H1757">
        <v>48.311253200000003</v>
      </c>
      <c r="I1757">
        <v>-85.245707999999993</v>
      </c>
      <c r="J1757" s="1" t="str">
        <f t="shared" si="284"/>
        <v>NGR lake sediment grab sample</v>
      </c>
      <c r="K1757" s="1" t="str">
        <f t="shared" si="285"/>
        <v>&lt;177 micron (NGR)</v>
      </c>
      <c r="L1757">
        <v>48</v>
      </c>
      <c r="M1757" t="s">
        <v>34</v>
      </c>
      <c r="N1757">
        <v>945</v>
      </c>
      <c r="O1757">
        <v>76</v>
      </c>
      <c r="P1757">
        <v>48</v>
      </c>
      <c r="Q1757">
        <v>5</v>
      </c>
      <c r="R1757">
        <v>13</v>
      </c>
      <c r="S1757">
        <v>10</v>
      </c>
      <c r="T1757">
        <v>0.1</v>
      </c>
      <c r="U1757">
        <v>140</v>
      </c>
      <c r="V1757">
        <v>1</v>
      </c>
      <c r="W1757">
        <v>0.5</v>
      </c>
      <c r="X1757">
        <v>1</v>
      </c>
      <c r="Y1757">
        <v>55</v>
      </c>
    </row>
    <row r="1758" spans="1:25" x14ac:dyDescent="0.25">
      <c r="A1758" t="s">
        <v>6726</v>
      </c>
      <c r="B1758" t="s">
        <v>6727</v>
      </c>
      <c r="C1758" s="1" t="str">
        <f t="shared" si="279"/>
        <v>21:0398</v>
      </c>
      <c r="D1758" s="1" t="str">
        <f t="shared" si="283"/>
        <v>21:0133</v>
      </c>
      <c r="E1758" t="s">
        <v>6728</v>
      </c>
      <c r="F1758" t="s">
        <v>6729</v>
      </c>
      <c r="H1758">
        <v>48.277488499999997</v>
      </c>
      <c r="I1758">
        <v>-85.216012599999999</v>
      </c>
      <c r="J1758" s="1" t="str">
        <f t="shared" si="284"/>
        <v>NGR lake sediment grab sample</v>
      </c>
      <c r="K1758" s="1" t="str">
        <f t="shared" si="285"/>
        <v>&lt;177 micron (NGR)</v>
      </c>
      <c r="L1758">
        <v>48</v>
      </c>
      <c r="M1758" t="s">
        <v>39</v>
      </c>
      <c r="N1758">
        <v>946</v>
      </c>
      <c r="O1758">
        <v>78</v>
      </c>
      <c r="P1758">
        <v>36</v>
      </c>
      <c r="Q1758">
        <v>6</v>
      </c>
      <c r="R1758">
        <v>12</v>
      </c>
      <c r="S1758">
        <v>8</v>
      </c>
      <c r="T1758">
        <v>0.1</v>
      </c>
      <c r="U1758">
        <v>230</v>
      </c>
      <c r="V1758">
        <v>1.5</v>
      </c>
      <c r="W1758">
        <v>0.5</v>
      </c>
      <c r="X1758">
        <v>1</v>
      </c>
      <c r="Y1758">
        <v>50.4</v>
      </c>
    </row>
    <row r="1759" spans="1:25" x14ac:dyDescent="0.25">
      <c r="A1759" t="s">
        <v>6730</v>
      </c>
      <c r="B1759" t="s">
        <v>6731</v>
      </c>
      <c r="C1759" s="1" t="str">
        <f t="shared" si="279"/>
        <v>21:0398</v>
      </c>
      <c r="D1759" s="1" t="str">
        <f>HYPERLINK("http://geochem.nrcan.gc.ca/cdogs/content/svy/svy_e.htm", "")</f>
        <v/>
      </c>
      <c r="G1759" s="1" t="str">
        <f>HYPERLINK("http://geochem.nrcan.gc.ca/cdogs/content/cr_/cr_00022_e.htm", "22")</f>
        <v>22</v>
      </c>
      <c r="J1759" t="s">
        <v>100</v>
      </c>
      <c r="K1759" t="s">
        <v>101</v>
      </c>
      <c r="L1759">
        <v>48</v>
      </c>
      <c r="M1759" t="s">
        <v>102</v>
      </c>
      <c r="N1759">
        <v>947</v>
      </c>
      <c r="O1759">
        <v>84</v>
      </c>
      <c r="P1759">
        <v>20</v>
      </c>
      <c r="Q1759">
        <v>18</v>
      </c>
      <c r="R1759">
        <v>8</v>
      </c>
      <c r="S1759">
        <v>6</v>
      </c>
      <c r="T1759">
        <v>0.1</v>
      </c>
      <c r="U1759">
        <v>990</v>
      </c>
      <c r="V1759">
        <v>2.15</v>
      </c>
      <c r="W1759">
        <v>10</v>
      </c>
      <c r="X1759">
        <v>6</v>
      </c>
      <c r="Y1759">
        <v>21</v>
      </c>
    </row>
    <row r="1760" spans="1:25" x14ac:dyDescent="0.25">
      <c r="A1760" t="s">
        <v>6732</v>
      </c>
      <c r="B1760" t="s">
        <v>6733</v>
      </c>
      <c r="C1760" s="1" t="str">
        <f t="shared" si="279"/>
        <v>21:0398</v>
      </c>
      <c r="D1760" s="1" t="str">
        <f t="shared" ref="D1760:D1768" si="286">HYPERLINK("http://geochem.nrcan.gc.ca/cdogs/content/svy/svy210133_e.htm", "21:0133")</f>
        <v>21:0133</v>
      </c>
      <c r="E1760" t="s">
        <v>6734</v>
      </c>
      <c r="F1760" t="s">
        <v>6735</v>
      </c>
      <c r="H1760">
        <v>48.2537533</v>
      </c>
      <c r="I1760">
        <v>-85.239916399999998</v>
      </c>
      <c r="J1760" s="1" t="str">
        <f t="shared" ref="J1760:J1768" si="287">HYPERLINK("http://geochem.nrcan.gc.ca/cdogs/content/kwd/kwd020027_e.htm", "NGR lake sediment grab sample")</f>
        <v>NGR lake sediment grab sample</v>
      </c>
      <c r="K1760" s="1" t="str">
        <f t="shared" ref="K1760:K1768" si="288">HYPERLINK("http://geochem.nrcan.gc.ca/cdogs/content/kwd/kwd080006_e.htm", "&lt;177 micron (NGR)")</f>
        <v>&lt;177 micron (NGR)</v>
      </c>
      <c r="L1760">
        <v>48</v>
      </c>
      <c r="M1760" t="s">
        <v>44</v>
      </c>
      <c r="N1760">
        <v>948</v>
      </c>
      <c r="O1760">
        <v>90</v>
      </c>
      <c r="P1760">
        <v>50</v>
      </c>
      <c r="Q1760">
        <v>4</v>
      </c>
      <c r="R1760">
        <v>11</v>
      </c>
      <c r="S1760">
        <v>6</v>
      </c>
      <c r="T1760">
        <v>0.1</v>
      </c>
      <c r="U1760">
        <v>130</v>
      </c>
      <c r="V1760">
        <v>0.9</v>
      </c>
      <c r="W1760">
        <v>0.5</v>
      </c>
      <c r="X1760">
        <v>1</v>
      </c>
      <c r="Y1760">
        <v>45</v>
      </c>
    </row>
    <row r="1761" spans="1:25" x14ac:dyDescent="0.25">
      <c r="A1761" t="s">
        <v>6736</v>
      </c>
      <c r="B1761" t="s">
        <v>6737</v>
      </c>
      <c r="C1761" s="1" t="str">
        <f t="shared" si="279"/>
        <v>21:0398</v>
      </c>
      <c r="D1761" s="1" t="str">
        <f t="shared" si="286"/>
        <v>21:0133</v>
      </c>
      <c r="E1761" t="s">
        <v>6738</v>
      </c>
      <c r="F1761" t="s">
        <v>6739</v>
      </c>
      <c r="H1761">
        <v>48.249142499999998</v>
      </c>
      <c r="I1761">
        <v>-85.216298499999994</v>
      </c>
      <c r="J1761" s="1" t="str">
        <f t="shared" si="287"/>
        <v>NGR lake sediment grab sample</v>
      </c>
      <c r="K1761" s="1" t="str">
        <f t="shared" si="288"/>
        <v>&lt;177 micron (NGR)</v>
      </c>
      <c r="L1761">
        <v>48</v>
      </c>
      <c r="M1761" t="s">
        <v>62</v>
      </c>
      <c r="N1761">
        <v>949</v>
      </c>
      <c r="O1761">
        <v>78</v>
      </c>
      <c r="P1761">
        <v>38</v>
      </c>
      <c r="Q1761">
        <v>4</v>
      </c>
      <c r="R1761">
        <v>9</v>
      </c>
      <c r="S1761">
        <v>4</v>
      </c>
      <c r="T1761">
        <v>0.1</v>
      </c>
      <c r="U1761">
        <v>175</v>
      </c>
      <c r="V1761">
        <v>0.5</v>
      </c>
      <c r="W1761">
        <v>0.5</v>
      </c>
      <c r="X1761">
        <v>6</v>
      </c>
      <c r="Y1761">
        <v>68</v>
      </c>
    </row>
    <row r="1762" spans="1:25" x14ac:dyDescent="0.25">
      <c r="A1762" t="s">
        <v>6740</v>
      </c>
      <c r="B1762" t="s">
        <v>6741</v>
      </c>
      <c r="C1762" s="1" t="str">
        <f t="shared" si="279"/>
        <v>21:0398</v>
      </c>
      <c r="D1762" s="1" t="str">
        <f t="shared" si="286"/>
        <v>21:0133</v>
      </c>
      <c r="E1762" t="s">
        <v>6742</v>
      </c>
      <c r="F1762" t="s">
        <v>6743</v>
      </c>
      <c r="H1762">
        <v>48.039263400000003</v>
      </c>
      <c r="I1762">
        <v>-84.629093600000004</v>
      </c>
      <c r="J1762" s="1" t="str">
        <f t="shared" si="287"/>
        <v>NGR lake sediment grab sample</v>
      </c>
      <c r="K1762" s="1" t="str">
        <f t="shared" si="288"/>
        <v>&lt;177 micron (NGR)</v>
      </c>
      <c r="L1762">
        <v>49</v>
      </c>
      <c r="M1762" t="s">
        <v>29</v>
      </c>
      <c r="N1762">
        <v>950</v>
      </c>
      <c r="O1762">
        <v>94</v>
      </c>
      <c r="P1762">
        <v>100</v>
      </c>
      <c r="Q1762">
        <v>8</v>
      </c>
      <c r="R1762">
        <v>19</v>
      </c>
      <c r="S1762">
        <v>6</v>
      </c>
      <c r="T1762">
        <v>0.1</v>
      </c>
      <c r="U1762">
        <v>100</v>
      </c>
      <c r="V1762">
        <v>1.05</v>
      </c>
      <c r="W1762">
        <v>2</v>
      </c>
      <c r="X1762">
        <v>4</v>
      </c>
      <c r="Y1762">
        <v>42.6</v>
      </c>
    </row>
    <row r="1763" spans="1:25" x14ac:dyDescent="0.25">
      <c r="A1763" t="s">
        <v>6744</v>
      </c>
      <c r="B1763" t="s">
        <v>6745</v>
      </c>
      <c r="C1763" s="1" t="str">
        <f t="shared" si="279"/>
        <v>21:0398</v>
      </c>
      <c r="D1763" s="1" t="str">
        <f t="shared" si="286"/>
        <v>21:0133</v>
      </c>
      <c r="E1763" t="s">
        <v>6746</v>
      </c>
      <c r="F1763" t="s">
        <v>6747</v>
      </c>
      <c r="H1763">
        <v>48.015624099999997</v>
      </c>
      <c r="I1763">
        <v>-84.711042899999995</v>
      </c>
      <c r="J1763" s="1" t="str">
        <f t="shared" si="287"/>
        <v>NGR lake sediment grab sample</v>
      </c>
      <c r="K1763" s="1" t="str">
        <f t="shared" si="288"/>
        <v>&lt;177 micron (NGR)</v>
      </c>
      <c r="L1763">
        <v>49</v>
      </c>
      <c r="M1763" t="s">
        <v>34</v>
      </c>
      <c r="N1763">
        <v>951</v>
      </c>
      <c r="O1763">
        <v>84</v>
      </c>
      <c r="P1763">
        <v>46</v>
      </c>
      <c r="Q1763">
        <v>8</v>
      </c>
      <c r="R1763">
        <v>27</v>
      </c>
      <c r="S1763">
        <v>11</v>
      </c>
      <c r="T1763">
        <v>0.1</v>
      </c>
      <c r="U1763">
        <v>505</v>
      </c>
      <c r="V1763">
        <v>2.7</v>
      </c>
      <c r="W1763">
        <v>14</v>
      </c>
      <c r="X1763">
        <v>1</v>
      </c>
      <c r="Y1763">
        <v>10</v>
      </c>
    </row>
    <row r="1764" spans="1:25" x14ac:dyDescent="0.25">
      <c r="A1764" t="s">
        <v>6748</v>
      </c>
      <c r="B1764" t="s">
        <v>6749</v>
      </c>
      <c r="C1764" s="1" t="str">
        <f t="shared" si="279"/>
        <v>21:0398</v>
      </c>
      <c r="D1764" s="1" t="str">
        <f t="shared" si="286"/>
        <v>21:0133</v>
      </c>
      <c r="E1764" t="s">
        <v>6750</v>
      </c>
      <c r="F1764" t="s">
        <v>6751</v>
      </c>
      <c r="H1764">
        <v>48.031922399999999</v>
      </c>
      <c r="I1764">
        <v>-84.637452499999995</v>
      </c>
      <c r="J1764" s="1" t="str">
        <f t="shared" si="287"/>
        <v>NGR lake sediment grab sample</v>
      </c>
      <c r="K1764" s="1" t="str">
        <f t="shared" si="288"/>
        <v>&lt;177 micron (NGR)</v>
      </c>
      <c r="L1764">
        <v>49</v>
      </c>
      <c r="M1764" t="s">
        <v>49</v>
      </c>
      <c r="N1764">
        <v>952</v>
      </c>
      <c r="O1764">
        <v>104</v>
      </c>
      <c r="P1764">
        <v>118</v>
      </c>
      <c r="Q1764">
        <v>6</v>
      </c>
      <c r="R1764">
        <v>19</v>
      </c>
      <c r="S1764">
        <v>10</v>
      </c>
      <c r="T1764">
        <v>0.2</v>
      </c>
      <c r="U1764">
        <v>2850</v>
      </c>
      <c r="V1764">
        <v>5.0999999999999996</v>
      </c>
      <c r="W1764">
        <v>15</v>
      </c>
      <c r="X1764">
        <v>10</v>
      </c>
      <c r="Y1764">
        <v>45.6</v>
      </c>
    </row>
    <row r="1765" spans="1:25" x14ac:dyDescent="0.25">
      <c r="A1765" t="s">
        <v>6752</v>
      </c>
      <c r="B1765" t="s">
        <v>6753</v>
      </c>
      <c r="C1765" s="1" t="str">
        <f t="shared" si="279"/>
        <v>21:0398</v>
      </c>
      <c r="D1765" s="1" t="str">
        <f t="shared" si="286"/>
        <v>21:0133</v>
      </c>
      <c r="E1765" t="s">
        <v>6742</v>
      </c>
      <c r="F1765" t="s">
        <v>6754</v>
      </c>
      <c r="H1765">
        <v>48.039263400000003</v>
      </c>
      <c r="I1765">
        <v>-84.629093600000004</v>
      </c>
      <c r="J1765" s="1" t="str">
        <f t="shared" si="287"/>
        <v>NGR lake sediment grab sample</v>
      </c>
      <c r="K1765" s="1" t="str">
        <f t="shared" si="288"/>
        <v>&lt;177 micron (NGR)</v>
      </c>
      <c r="L1765">
        <v>49</v>
      </c>
      <c r="M1765" t="s">
        <v>57</v>
      </c>
      <c r="N1765">
        <v>953</v>
      </c>
      <c r="O1765">
        <v>92</v>
      </c>
      <c r="P1765">
        <v>98</v>
      </c>
      <c r="Q1765">
        <v>5</v>
      </c>
      <c r="R1765">
        <v>20</v>
      </c>
      <c r="S1765">
        <v>7</v>
      </c>
      <c r="T1765">
        <v>0.1</v>
      </c>
      <c r="U1765">
        <v>100</v>
      </c>
      <c r="V1765">
        <v>1</v>
      </c>
      <c r="W1765">
        <v>2</v>
      </c>
      <c r="X1765">
        <v>5</v>
      </c>
      <c r="Y1765">
        <v>43.8</v>
      </c>
    </row>
    <row r="1766" spans="1:25" x14ac:dyDescent="0.25">
      <c r="A1766" t="s">
        <v>6755</v>
      </c>
      <c r="B1766" t="s">
        <v>6756</v>
      </c>
      <c r="C1766" s="1" t="str">
        <f t="shared" si="279"/>
        <v>21:0398</v>
      </c>
      <c r="D1766" s="1" t="str">
        <f t="shared" si="286"/>
        <v>21:0133</v>
      </c>
      <c r="E1766" t="s">
        <v>6742</v>
      </c>
      <c r="F1766" t="s">
        <v>6757</v>
      </c>
      <c r="H1766">
        <v>48.039263400000003</v>
      </c>
      <c r="I1766">
        <v>-84.629093600000004</v>
      </c>
      <c r="J1766" s="1" t="str">
        <f t="shared" si="287"/>
        <v>NGR lake sediment grab sample</v>
      </c>
      <c r="K1766" s="1" t="str">
        <f t="shared" si="288"/>
        <v>&lt;177 micron (NGR)</v>
      </c>
      <c r="L1766">
        <v>49</v>
      </c>
      <c r="M1766" t="s">
        <v>53</v>
      </c>
      <c r="N1766">
        <v>954</v>
      </c>
      <c r="O1766">
        <v>108</v>
      </c>
      <c r="P1766">
        <v>98</v>
      </c>
      <c r="Q1766">
        <v>7</v>
      </c>
      <c r="R1766">
        <v>18</v>
      </c>
      <c r="S1766">
        <v>7</v>
      </c>
      <c r="T1766">
        <v>0.1</v>
      </c>
      <c r="U1766">
        <v>100</v>
      </c>
      <c r="V1766">
        <v>1.05</v>
      </c>
      <c r="W1766">
        <v>3</v>
      </c>
      <c r="X1766">
        <v>3</v>
      </c>
      <c r="Y1766">
        <v>45.8</v>
      </c>
    </row>
    <row r="1767" spans="1:25" x14ac:dyDescent="0.25">
      <c r="A1767" t="s">
        <v>6758</v>
      </c>
      <c r="B1767" t="s">
        <v>6759</v>
      </c>
      <c r="C1767" s="1" t="str">
        <f t="shared" si="279"/>
        <v>21:0398</v>
      </c>
      <c r="D1767" s="1" t="str">
        <f t="shared" si="286"/>
        <v>21:0133</v>
      </c>
      <c r="E1767" t="s">
        <v>6760</v>
      </c>
      <c r="F1767" t="s">
        <v>6761</v>
      </c>
      <c r="H1767">
        <v>48.0769138</v>
      </c>
      <c r="I1767">
        <v>-84.650698399999996</v>
      </c>
      <c r="J1767" s="1" t="str">
        <f t="shared" si="287"/>
        <v>NGR lake sediment grab sample</v>
      </c>
      <c r="K1767" s="1" t="str">
        <f t="shared" si="288"/>
        <v>&lt;177 micron (NGR)</v>
      </c>
      <c r="L1767">
        <v>49</v>
      </c>
      <c r="M1767" t="s">
        <v>39</v>
      </c>
      <c r="N1767">
        <v>955</v>
      </c>
      <c r="O1767">
        <v>164</v>
      </c>
      <c r="P1767">
        <v>108</v>
      </c>
      <c r="Q1767">
        <v>9</v>
      </c>
      <c r="R1767">
        <v>25</v>
      </c>
      <c r="S1767">
        <v>16</v>
      </c>
      <c r="T1767">
        <v>0.1</v>
      </c>
      <c r="U1767">
        <v>580</v>
      </c>
      <c r="V1767">
        <v>7.4</v>
      </c>
      <c r="W1767">
        <v>6</v>
      </c>
      <c r="X1767">
        <v>2</v>
      </c>
      <c r="Y1767">
        <v>40.200000000000003</v>
      </c>
    </row>
    <row r="1768" spans="1:25" x14ac:dyDescent="0.25">
      <c r="A1768" t="s">
        <v>6762</v>
      </c>
      <c r="B1768" t="s">
        <v>6763</v>
      </c>
      <c r="C1768" s="1" t="str">
        <f t="shared" si="279"/>
        <v>21:0398</v>
      </c>
      <c r="D1768" s="1" t="str">
        <f t="shared" si="286"/>
        <v>21:0133</v>
      </c>
      <c r="E1768" t="s">
        <v>6764</v>
      </c>
      <c r="F1768" t="s">
        <v>6765</v>
      </c>
      <c r="H1768">
        <v>48.105582599999998</v>
      </c>
      <c r="I1768">
        <v>-84.652535099999994</v>
      </c>
      <c r="J1768" s="1" t="str">
        <f t="shared" si="287"/>
        <v>NGR lake sediment grab sample</v>
      </c>
      <c r="K1768" s="1" t="str">
        <f t="shared" si="288"/>
        <v>&lt;177 micron (NGR)</v>
      </c>
      <c r="L1768">
        <v>49</v>
      </c>
      <c r="M1768" t="s">
        <v>44</v>
      </c>
      <c r="N1768">
        <v>956</v>
      </c>
      <c r="O1768">
        <v>200</v>
      </c>
      <c r="P1768">
        <v>124</v>
      </c>
      <c r="Q1768">
        <v>4</v>
      </c>
      <c r="R1768">
        <v>124</v>
      </c>
      <c r="S1768">
        <v>40</v>
      </c>
      <c r="T1768">
        <v>0.1</v>
      </c>
      <c r="U1768">
        <v>5350</v>
      </c>
      <c r="V1768">
        <v>6.1</v>
      </c>
      <c r="W1768">
        <v>23</v>
      </c>
      <c r="X1768">
        <v>2</v>
      </c>
      <c r="Y1768">
        <v>34.299999999999997</v>
      </c>
    </row>
    <row r="1769" spans="1:25" x14ac:dyDescent="0.25">
      <c r="A1769" t="s">
        <v>6766</v>
      </c>
      <c r="B1769" t="s">
        <v>6767</v>
      </c>
      <c r="C1769" s="1" t="str">
        <f t="shared" si="279"/>
        <v>21:0398</v>
      </c>
      <c r="D1769" s="1" t="str">
        <f>HYPERLINK("http://geochem.nrcan.gc.ca/cdogs/content/svy/svy_e.htm", "")</f>
        <v/>
      </c>
      <c r="G1769" s="1" t="str">
        <f>HYPERLINK("http://geochem.nrcan.gc.ca/cdogs/content/cr_/cr_00022_e.htm", "22")</f>
        <v>22</v>
      </c>
      <c r="J1769" t="s">
        <v>100</v>
      </c>
      <c r="K1769" t="s">
        <v>101</v>
      </c>
      <c r="L1769">
        <v>49</v>
      </c>
      <c r="M1769" t="s">
        <v>102</v>
      </c>
      <c r="N1769">
        <v>957</v>
      </c>
      <c r="O1769">
        <v>84</v>
      </c>
      <c r="P1769">
        <v>20</v>
      </c>
      <c r="Q1769">
        <v>18</v>
      </c>
      <c r="R1769">
        <v>8</v>
      </c>
      <c r="S1769">
        <v>5</v>
      </c>
      <c r="T1769">
        <v>0.1</v>
      </c>
      <c r="U1769">
        <v>955</v>
      </c>
      <c r="V1769">
        <v>1.95</v>
      </c>
      <c r="W1769">
        <v>12</v>
      </c>
      <c r="X1769">
        <v>6</v>
      </c>
      <c r="Y1769">
        <v>21.4</v>
      </c>
    </row>
    <row r="1770" spans="1:25" x14ac:dyDescent="0.25">
      <c r="A1770" t="s">
        <v>6768</v>
      </c>
      <c r="B1770" t="s">
        <v>6769</v>
      </c>
      <c r="C1770" s="1" t="str">
        <f t="shared" si="279"/>
        <v>21:0398</v>
      </c>
      <c r="D1770" s="1" t="str">
        <f t="shared" ref="D1770:D1782" si="289">HYPERLINK("http://geochem.nrcan.gc.ca/cdogs/content/svy/svy210133_e.htm", "21:0133")</f>
        <v>21:0133</v>
      </c>
      <c r="E1770" t="s">
        <v>6770</v>
      </c>
      <c r="F1770" t="s">
        <v>6771</v>
      </c>
      <c r="H1770">
        <v>48.141071500000002</v>
      </c>
      <c r="I1770">
        <v>-84.671619100000001</v>
      </c>
      <c r="J1770" s="1" t="str">
        <f t="shared" ref="J1770:J1782" si="290">HYPERLINK("http://geochem.nrcan.gc.ca/cdogs/content/kwd/kwd020027_e.htm", "NGR lake sediment grab sample")</f>
        <v>NGR lake sediment grab sample</v>
      </c>
      <c r="K1770" s="1" t="str">
        <f t="shared" ref="K1770:K1782" si="291">HYPERLINK("http://geochem.nrcan.gc.ca/cdogs/content/kwd/kwd080006_e.htm", "&lt;177 micron (NGR)")</f>
        <v>&lt;177 micron (NGR)</v>
      </c>
      <c r="L1770">
        <v>49</v>
      </c>
      <c r="M1770" t="s">
        <v>62</v>
      </c>
      <c r="N1770">
        <v>958</v>
      </c>
      <c r="O1770">
        <v>186</v>
      </c>
      <c r="P1770">
        <v>72</v>
      </c>
      <c r="Q1770">
        <v>2</v>
      </c>
      <c r="R1770">
        <v>23</v>
      </c>
      <c r="S1770">
        <v>15</v>
      </c>
      <c r="T1770">
        <v>0.1</v>
      </c>
      <c r="U1770">
        <v>2650</v>
      </c>
      <c r="V1770">
        <v>2.8</v>
      </c>
      <c r="W1770">
        <v>12</v>
      </c>
      <c r="X1770">
        <v>1</v>
      </c>
      <c r="Y1770">
        <v>31.4</v>
      </c>
    </row>
    <row r="1771" spans="1:25" x14ac:dyDescent="0.25">
      <c r="A1771" t="s">
        <v>6772</v>
      </c>
      <c r="B1771" t="s">
        <v>6773</v>
      </c>
      <c r="C1771" s="1" t="str">
        <f t="shared" si="279"/>
        <v>21:0398</v>
      </c>
      <c r="D1771" s="1" t="str">
        <f t="shared" si="289"/>
        <v>21:0133</v>
      </c>
      <c r="E1771" t="s">
        <v>6774</v>
      </c>
      <c r="F1771" t="s">
        <v>6775</v>
      </c>
      <c r="H1771">
        <v>48.168915599999998</v>
      </c>
      <c r="I1771">
        <v>-84.651971599999996</v>
      </c>
      <c r="J1771" s="1" t="str">
        <f t="shared" si="290"/>
        <v>NGR lake sediment grab sample</v>
      </c>
      <c r="K1771" s="1" t="str">
        <f t="shared" si="291"/>
        <v>&lt;177 micron (NGR)</v>
      </c>
      <c r="L1771">
        <v>49</v>
      </c>
      <c r="M1771" t="s">
        <v>67</v>
      </c>
      <c r="N1771">
        <v>959</v>
      </c>
      <c r="O1771">
        <v>150</v>
      </c>
      <c r="P1771">
        <v>54</v>
      </c>
      <c r="Q1771">
        <v>5</v>
      </c>
      <c r="R1771">
        <v>10</v>
      </c>
      <c r="S1771">
        <v>6</v>
      </c>
      <c r="T1771">
        <v>0.1</v>
      </c>
      <c r="U1771">
        <v>345</v>
      </c>
      <c r="V1771">
        <v>1.05</v>
      </c>
      <c r="W1771">
        <v>1</v>
      </c>
      <c r="X1771">
        <v>1</v>
      </c>
      <c r="Y1771">
        <v>55.6</v>
      </c>
    </row>
    <row r="1772" spans="1:25" x14ac:dyDescent="0.25">
      <c r="A1772" t="s">
        <v>6776</v>
      </c>
      <c r="B1772" t="s">
        <v>6777</v>
      </c>
      <c r="C1772" s="1" t="str">
        <f t="shared" si="279"/>
        <v>21:0398</v>
      </c>
      <c r="D1772" s="1" t="str">
        <f t="shared" si="289"/>
        <v>21:0133</v>
      </c>
      <c r="E1772" t="s">
        <v>6778</v>
      </c>
      <c r="F1772" t="s">
        <v>6779</v>
      </c>
      <c r="H1772">
        <v>48.199531999999998</v>
      </c>
      <c r="I1772">
        <v>-84.637342500000003</v>
      </c>
      <c r="J1772" s="1" t="str">
        <f t="shared" si="290"/>
        <v>NGR lake sediment grab sample</v>
      </c>
      <c r="K1772" s="1" t="str">
        <f t="shared" si="291"/>
        <v>&lt;177 micron (NGR)</v>
      </c>
      <c r="L1772">
        <v>49</v>
      </c>
      <c r="M1772" t="s">
        <v>72</v>
      </c>
      <c r="N1772">
        <v>960</v>
      </c>
      <c r="O1772">
        <v>190</v>
      </c>
      <c r="P1772">
        <v>96</v>
      </c>
      <c r="Q1772">
        <v>4</v>
      </c>
      <c r="R1772">
        <v>11</v>
      </c>
      <c r="S1772">
        <v>5</v>
      </c>
      <c r="T1772">
        <v>0.1</v>
      </c>
      <c r="U1772">
        <v>580</v>
      </c>
      <c r="V1772">
        <v>1.35</v>
      </c>
      <c r="W1772">
        <v>0.5</v>
      </c>
      <c r="X1772">
        <v>1</v>
      </c>
      <c r="Y1772">
        <v>54.6</v>
      </c>
    </row>
    <row r="1773" spans="1:25" x14ac:dyDescent="0.25">
      <c r="A1773" t="s">
        <v>6780</v>
      </c>
      <c r="B1773" t="s">
        <v>6781</v>
      </c>
      <c r="C1773" s="1" t="str">
        <f t="shared" ref="C1773:C1836" si="292">HYPERLINK("http://geochem.nrcan.gc.ca/cdogs/content/bdl/bdl210398_e.htm", "21:0398")</f>
        <v>21:0398</v>
      </c>
      <c r="D1773" s="1" t="str">
        <f t="shared" si="289"/>
        <v>21:0133</v>
      </c>
      <c r="E1773" t="s">
        <v>6782</v>
      </c>
      <c r="F1773" t="s">
        <v>6783</v>
      </c>
      <c r="H1773">
        <v>48.231713399999997</v>
      </c>
      <c r="I1773">
        <v>-84.646822700000001</v>
      </c>
      <c r="J1773" s="1" t="str">
        <f t="shared" si="290"/>
        <v>NGR lake sediment grab sample</v>
      </c>
      <c r="K1773" s="1" t="str">
        <f t="shared" si="291"/>
        <v>&lt;177 micron (NGR)</v>
      </c>
      <c r="L1773">
        <v>49</v>
      </c>
      <c r="M1773" t="s">
        <v>77</v>
      </c>
      <c r="N1773">
        <v>961</v>
      </c>
      <c r="O1773">
        <v>174</v>
      </c>
      <c r="P1773">
        <v>72</v>
      </c>
      <c r="Q1773">
        <v>1</v>
      </c>
      <c r="R1773">
        <v>13</v>
      </c>
      <c r="S1773">
        <v>4</v>
      </c>
      <c r="T1773">
        <v>0.1</v>
      </c>
      <c r="U1773">
        <v>195</v>
      </c>
      <c r="V1773">
        <v>0.7</v>
      </c>
      <c r="W1773">
        <v>0.5</v>
      </c>
      <c r="X1773">
        <v>1</v>
      </c>
      <c r="Y1773">
        <v>73</v>
      </c>
    </row>
    <row r="1774" spans="1:25" x14ac:dyDescent="0.25">
      <c r="A1774" t="s">
        <v>6784</v>
      </c>
      <c r="B1774" t="s">
        <v>6785</v>
      </c>
      <c r="C1774" s="1" t="str">
        <f t="shared" si="292"/>
        <v>21:0398</v>
      </c>
      <c r="D1774" s="1" t="str">
        <f t="shared" si="289"/>
        <v>21:0133</v>
      </c>
      <c r="E1774" t="s">
        <v>6786</v>
      </c>
      <c r="F1774" t="s">
        <v>6787</v>
      </c>
      <c r="H1774">
        <v>48.284126800000003</v>
      </c>
      <c r="I1774">
        <v>-84.642972400000005</v>
      </c>
      <c r="J1774" s="1" t="str">
        <f t="shared" si="290"/>
        <v>NGR lake sediment grab sample</v>
      </c>
      <c r="K1774" s="1" t="str">
        <f t="shared" si="291"/>
        <v>&lt;177 micron (NGR)</v>
      </c>
      <c r="L1774">
        <v>49</v>
      </c>
      <c r="M1774" t="s">
        <v>82</v>
      </c>
      <c r="N1774">
        <v>962</v>
      </c>
      <c r="O1774">
        <v>120</v>
      </c>
      <c r="P1774">
        <v>64</v>
      </c>
      <c r="Q1774">
        <v>2</v>
      </c>
      <c r="R1774">
        <v>16</v>
      </c>
      <c r="S1774">
        <v>11</v>
      </c>
      <c r="T1774">
        <v>0.1</v>
      </c>
      <c r="U1774">
        <v>365</v>
      </c>
      <c r="V1774">
        <v>2.0499999999999998</v>
      </c>
      <c r="W1774">
        <v>0.5</v>
      </c>
      <c r="X1774">
        <v>1</v>
      </c>
      <c r="Y1774">
        <v>31.6</v>
      </c>
    </row>
    <row r="1775" spans="1:25" x14ac:dyDescent="0.25">
      <c r="A1775" t="s">
        <v>6788</v>
      </c>
      <c r="B1775" t="s">
        <v>6789</v>
      </c>
      <c r="C1775" s="1" t="str">
        <f t="shared" si="292"/>
        <v>21:0398</v>
      </c>
      <c r="D1775" s="1" t="str">
        <f t="shared" si="289"/>
        <v>21:0133</v>
      </c>
      <c r="E1775" t="s">
        <v>6790</v>
      </c>
      <c r="F1775" t="s">
        <v>6791</v>
      </c>
      <c r="H1775">
        <v>48.3432678</v>
      </c>
      <c r="I1775">
        <v>-84.674782500000006</v>
      </c>
      <c r="J1775" s="1" t="str">
        <f t="shared" si="290"/>
        <v>NGR lake sediment grab sample</v>
      </c>
      <c r="K1775" s="1" t="str">
        <f t="shared" si="291"/>
        <v>&lt;177 micron (NGR)</v>
      </c>
      <c r="L1775">
        <v>49</v>
      </c>
      <c r="M1775" t="s">
        <v>87</v>
      </c>
      <c r="N1775">
        <v>963</v>
      </c>
      <c r="O1775">
        <v>108</v>
      </c>
      <c r="P1775">
        <v>174</v>
      </c>
      <c r="Q1775">
        <v>4</v>
      </c>
      <c r="R1775">
        <v>35</v>
      </c>
      <c r="S1775">
        <v>6</v>
      </c>
      <c r="T1775">
        <v>0.1</v>
      </c>
      <c r="U1775">
        <v>240</v>
      </c>
      <c r="V1775">
        <v>0.8</v>
      </c>
      <c r="W1775">
        <v>0.5</v>
      </c>
      <c r="X1775">
        <v>4</v>
      </c>
      <c r="Y1775">
        <v>60</v>
      </c>
    </row>
    <row r="1776" spans="1:25" x14ac:dyDescent="0.25">
      <c r="A1776" t="s">
        <v>6792</v>
      </c>
      <c r="B1776" t="s">
        <v>6793</v>
      </c>
      <c r="C1776" s="1" t="str">
        <f t="shared" si="292"/>
        <v>21:0398</v>
      </c>
      <c r="D1776" s="1" t="str">
        <f t="shared" si="289"/>
        <v>21:0133</v>
      </c>
      <c r="E1776" t="s">
        <v>6794</v>
      </c>
      <c r="F1776" t="s">
        <v>6795</v>
      </c>
      <c r="H1776">
        <v>48.3576859</v>
      </c>
      <c r="I1776">
        <v>-84.651959000000005</v>
      </c>
      <c r="J1776" s="1" t="str">
        <f t="shared" si="290"/>
        <v>NGR lake sediment grab sample</v>
      </c>
      <c r="K1776" s="1" t="str">
        <f t="shared" si="291"/>
        <v>&lt;177 micron (NGR)</v>
      </c>
      <c r="L1776">
        <v>49</v>
      </c>
      <c r="M1776" t="s">
        <v>92</v>
      </c>
      <c r="N1776">
        <v>964</v>
      </c>
      <c r="O1776">
        <v>52</v>
      </c>
      <c r="P1776">
        <v>20</v>
      </c>
      <c r="Q1776">
        <v>4</v>
      </c>
      <c r="R1776">
        <v>11</v>
      </c>
      <c r="S1776">
        <v>4</v>
      </c>
      <c r="T1776">
        <v>0.1</v>
      </c>
      <c r="U1776">
        <v>250</v>
      </c>
      <c r="V1776">
        <v>1.35</v>
      </c>
      <c r="W1776">
        <v>0.5</v>
      </c>
      <c r="X1776">
        <v>1</v>
      </c>
      <c r="Y1776">
        <v>11.8</v>
      </c>
    </row>
    <row r="1777" spans="1:25" x14ac:dyDescent="0.25">
      <c r="A1777" t="s">
        <v>6796</v>
      </c>
      <c r="B1777" t="s">
        <v>6797</v>
      </c>
      <c r="C1777" s="1" t="str">
        <f t="shared" si="292"/>
        <v>21:0398</v>
      </c>
      <c r="D1777" s="1" t="str">
        <f t="shared" si="289"/>
        <v>21:0133</v>
      </c>
      <c r="E1777" t="s">
        <v>6798</v>
      </c>
      <c r="F1777" t="s">
        <v>6799</v>
      </c>
      <c r="H1777">
        <v>48.394853400000002</v>
      </c>
      <c r="I1777">
        <v>-84.646181900000002</v>
      </c>
      <c r="J1777" s="1" t="str">
        <f t="shared" si="290"/>
        <v>NGR lake sediment grab sample</v>
      </c>
      <c r="K1777" s="1" t="str">
        <f t="shared" si="291"/>
        <v>&lt;177 micron (NGR)</v>
      </c>
      <c r="L1777">
        <v>49</v>
      </c>
      <c r="M1777" t="s">
        <v>97</v>
      </c>
      <c r="N1777">
        <v>965</v>
      </c>
      <c r="O1777">
        <v>112</v>
      </c>
      <c r="P1777">
        <v>48</v>
      </c>
      <c r="Q1777">
        <v>8</v>
      </c>
      <c r="R1777">
        <v>7</v>
      </c>
      <c r="S1777">
        <v>4</v>
      </c>
      <c r="T1777">
        <v>0.1</v>
      </c>
      <c r="U1777">
        <v>450</v>
      </c>
      <c r="V1777">
        <v>1.4</v>
      </c>
      <c r="W1777">
        <v>0.5</v>
      </c>
      <c r="X1777">
        <v>1</v>
      </c>
      <c r="Y1777">
        <v>42.8</v>
      </c>
    </row>
    <row r="1778" spans="1:25" x14ac:dyDescent="0.25">
      <c r="A1778" t="s">
        <v>6800</v>
      </c>
      <c r="B1778" t="s">
        <v>6801</v>
      </c>
      <c r="C1778" s="1" t="str">
        <f t="shared" si="292"/>
        <v>21:0398</v>
      </c>
      <c r="D1778" s="1" t="str">
        <f t="shared" si="289"/>
        <v>21:0133</v>
      </c>
      <c r="E1778" t="s">
        <v>6802</v>
      </c>
      <c r="F1778" t="s">
        <v>6803</v>
      </c>
      <c r="H1778">
        <v>48.437935899999999</v>
      </c>
      <c r="I1778">
        <v>-84.637106000000003</v>
      </c>
      <c r="J1778" s="1" t="str">
        <f t="shared" si="290"/>
        <v>NGR lake sediment grab sample</v>
      </c>
      <c r="K1778" s="1" t="str">
        <f t="shared" si="291"/>
        <v>&lt;177 micron (NGR)</v>
      </c>
      <c r="L1778">
        <v>49</v>
      </c>
      <c r="M1778" t="s">
        <v>107</v>
      </c>
      <c r="N1778">
        <v>966</v>
      </c>
      <c r="O1778">
        <v>78</v>
      </c>
      <c r="P1778">
        <v>28</v>
      </c>
      <c r="Q1778">
        <v>6</v>
      </c>
      <c r="R1778">
        <v>9</v>
      </c>
      <c r="S1778">
        <v>6</v>
      </c>
      <c r="T1778">
        <v>0.1</v>
      </c>
      <c r="U1778">
        <v>170</v>
      </c>
      <c r="V1778">
        <v>0.6</v>
      </c>
      <c r="W1778">
        <v>0.5</v>
      </c>
      <c r="X1778">
        <v>1</v>
      </c>
      <c r="Y1778">
        <v>56.4</v>
      </c>
    </row>
    <row r="1779" spans="1:25" x14ac:dyDescent="0.25">
      <c r="A1779" t="s">
        <v>6804</v>
      </c>
      <c r="B1779" t="s">
        <v>6805</v>
      </c>
      <c r="C1779" s="1" t="str">
        <f t="shared" si="292"/>
        <v>21:0398</v>
      </c>
      <c r="D1779" s="1" t="str">
        <f t="shared" si="289"/>
        <v>21:0133</v>
      </c>
      <c r="E1779" t="s">
        <v>6806</v>
      </c>
      <c r="F1779" t="s">
        <v>6807</v>
      </c>
      <c r="H1779">
        <v>48.470571200000002</v>
      </c>
      <c r="I1779">
        <v>-84.662731699999995</v>
      </c>
      <c r="J1779" s="1" t="str">
        <f t="shared" si="290"/>
        <v>NGR lake sediment grab sample</v>
      </c>
      <c r="K1779" s="1" t="str">
        <f t="shared" si="291"/>
        <v>&lt;177 micron (NGR)</v>
      </c>
      <c r="L1779">
        <v>49</v>
      </c>
      <c r="M1779" t="s">
        <v>112</v>
      </c>
      <c r="N1779">
        <v>967</v>
      </c>
      <c r="O1779">
        <v>90</v>
      </c>
      <c r="P1779">
        <v>66</v>
      </c>
      <c r="Q1779">
        <v>4</v>
      </c>
      <c r="R1779">
        <v>10</v>
      </c>
      <c r="S1779">
        <v>2</v>
      </c>
      <c r="T1779">
        <v>0.1</v>
      </c>
      <c r="U1779">
        <v>45</v>
      </c>
      <c r="V1779">
        <v>0.4</v>
      </c>
      <c r="W1779">
        <v>0.5</v>
      </c>
      <c r="X1779">
        <v>1</v>
      </c>
      <c r="Y1779">
        <v>62.8</v>
      </c>
    </row>
    <row r="1780" spans="1:25" x14ac:dyDescent="0.25">
      <c r="A1780" t="s">
        <v>6808</v>
      </c>
      <c r="B1780" t="s">
        <v>6809</v>
      </c>
      <c r="C1780" s="1" t="str">
        <f t="shared" si="292"/>
        <v>21:0398</v>
      </c>
      <c r="D1780" s="1" t="str">
        <f t="shared" si="289"/>
        <v>21:0133</v>
      </c>
      <c r="E1780" t="s">
        <v>6810</v>
      </c>
      <c r="F1780" t="s">
        <v>6811</v>
      </c>
      <c r="H1780">
        <v>48.498658300000002</v>
      </c>
      <c r="I1780">
        <v>-84.644518199999993</v>
      </c>
      <c r="J1780" s="1" t="str">
        <f t="shared" si="290"/>
        <v>NGR lake sediment grab sample</v>
      </c>
      <c r="K1780" s="1" t="str">
        <f t="shared" si="291"/>
        <v>&lt;177 micron (NGR)</v>
      </c>
      <c r="L1780">
        <v>49</v>
      </c>
      <c r="M1780" t="s">
        <v>117</v>
      </c>
      <c r="N1780">
        <v>968</v>
      </c>
      <c r="O1780">
        <v>72</v>
      </c>
      <c r="P1780">
        <v>18</v>
      </c>
      <c r="Q1780">
        <v>5</v>
      </c>
      <c r="R1780">
        <v>10</v>
      </c>
      <c r="S1780">
        <v>5</v>
      </c>
      <c r="T1780">
        <v>0.1</v>
      </c>
      <c r="U1780">
        <v>90</v>
      </c>
      <c r="V1780">
        <v>0.7</v>
      </c>
      <c r="W1780">
        <v>0.5</v>
      </c>
      <c r="X1780">
        <v>1</v>
      </c>
      <c r="Y1780">
        <v>39.4</v>
      </c>
    </row>
    <row r="1781" spans="1:25" x14ac:dyDescent="0.25">
      <c r="A1781" t="s">
        <v>6812</v>
      </c>
      <c r="B1781" t="s">
        <v>6813</v>
      </c>
      <c r="C1781" s="1" t="str">
        <f t="shared" si="292"/>
        <v>21:0398</v>
      </c>
      <c r="D1781" s="1" t="str">
        <f t="shared" si="289"/>
        <v>21:0133</v>
      </c>
      <c r="E1781" t="s">
        <v>6814</v>
      </c>
      <c r="F1781" t="s">
        <v>6815</v>
      </c>
      <c r="H1781">
        <v>48.5332881</v>
      </c>
      <c r="I1781">
        <v>-84.694673699999996</v>
      </c>
      <c r="J1781" s="1" t="str">
        <f t="shared" si="290"/>
        <v>NGR lake sediment grab sample</v>
      </c>
      <c r="K1781" s="1" t="str">
        <f t="shared" si="291"/>
        <v>&lt;177 micron (NGR)</v>
      </c>
      <c r="L1781">
        <v>49</v>
      </c>
      <c r="M1781" t="s">
        <v>122</v>
      </c>
      <c r="N1781">
        <v>969</v>
      </c>
      <c r="O1781">
        <v>66</v>
      </c>
      <c r="P1781">
        <v>28</v>
      </c>
      <c r="Q1781">
        <v>2</v>
      </c>
      <c r="R1781">
        <v>8</v>
      </c>
      <c r="S1781">
        <v>2</v>
      </c>
      <c r="T1781">
        <v>0.1</v>
      </c>
      <c r="U1781">
        <v>35</v>
      </c>
      <c r="V1781">
        <v>0.4</v>
      </c>
      <c r="W1781">
        <v>0.5</v>
      </c>
      <c r="X1781">
        <v>1</v>
      </c>
      <c r="Y1781">
        <v>41.8</v>
      </c>
    </row>
    <row r="1782" spans="1:25" x14ac:dyDescent="0.25">
      <c r="A1782" t="s">
        <v>6816</v>
      </c>
      <c r="B1782" t="s">
        <v>6817</v>
      </c>
      <c r="C1782" s="1" t="str">
        <f t="shared" si="292"/>
        <v>21:0398</v>
      </c>
      <c r="D1782" s="1" t="str">
        <f t="shared" si="289"/>
        <v>21:0133</v>
      </c>
      <c r="E1782" t="s">
        <v>6818</v>
      </c>
      <c r="F1782" t="s">
        <v>6819</v>
      </c>
      <c r="H1782">
        <v>48.6433593</v>
      </c>
      <c r="I1782">
        <v>-84.630412199999995</v>
      </c>
      <c r="J1782" s="1" t="str">
        <f t="shared" si="290"/>
        <v>NGR lake sediment grab sample</v>
      </c>
      <c r="K1782" s="1" t="str">
        <f t="shared" si="291"/>
        <v>&lt;177 micron (NGR)</v>
      </c>
      <c r="L1782">
        <v>50</v>
      </c>
      <c r="M1782" t="s">
        <v>29</v>
      </c>
      <c r="N1782">
        <v>970</v>
      </c>
      <c r="O1782">
        <v>112</v>
      </c>
      <c r="P1782">
        <v>38</v>
      </c>
      <c r="Q1782">
        <v>11</v>
      </c>
      <c r="R1782">
        <v>14</v>
      </c>
      <c r="S1782">
        <v>8</v>
      </c>
      <c r="T1782">
        <v>0.1</v>
      </c>
      <c r="U1782">
        <v>245</v>
      </c>
      <c r="V1782">
        <v>1.2</v>
      </c>
      <c r="W1782">
        <v>1</v>
      </c>
      <c r="X1782">
        <v>1</v>
      </c>
      <c r="Y1782">
        <v>41.2</v>
      </c>
    </row>
    <row r="1783" spans="1:25" x14ac:dyDescent="0.25">
      <c r="A1783" t="s">
        <v>6820</v>
      </c>
      <c r="B1783" t="s">
        <v>6821</v>
      </c>
      <c r="C1783" s="1" t="str">
        <f t="shared" si="292"/>
        <v>21:0398</v>
      </c>
      <c r="D1783" s="1" t="str">
        <f>HYPERLINK("http://geochem.nrcan.gc.ca/cdogs/content/svy/svy_e.htm", "")</f>
        <v/>
      </c>
      <c r="G1783" s="1" t="str">
        <f>HYPERLINK("http://geochem.nrcan.gc.ca/cdogs/content/cr_/cr_00034_e.htm", "34")</f>
        <v>34</v>
      </c>
      <c r="J1783" t="s">
        <v>100</v>
      </c>
      <c r="K1783" t="s">
        <v>101</v>
      </c>
      <c r="L1783">
        <v>50</v>
      </c>
      <c r="M1783" t="s">
        <v>102</v>
      </c>
      <c r="N1783">
        <v>971</v>
      </c>
      <c r="O1783">
        <v>100</v>
      </c>
      <c r="P1783">
        <v>48</v>
      </c>
      <c r="Q1783">
        <v>14</v>
      </c>
      <c r="R1783">
        <v>19</v>
      </c>
      <c r="S1783">
        <v>10</v>
      </c>
      <c r="T1783">
        <v>0.1</v>
      </c>
      <c r="U1783">
        <v>770</v>
      </c>
      <c r="V1783">
        <v>3.1</v>
      </c>
      <c r="W1783">
        <v>19</v>
      </c>
      <c r="X1783">
        <v>6</v>
      </c>
      <c r="Y1783">
        <v>17</v>
      </c>
    </row>
    <row r="1784" spans="1:25" x14ac:dyDescent="0.25">
      <c r="A1784" t="s">
        <v>6822</v>
      </c>
      <c r="B1784" t="s">
        <v>6823</v>
      </c>
      <c r="C1784" s="1" t="str">
        <f t="shared" si="292"/>
        <v>21:0398</v>
      </c>
      <c r="D1784" s="1" t="str">
        <f t="shared" ref="D1784:D1806" si="293">HYPERLINK("http://geochem.nrcan.gc.ca/cdogs/content/svy/svy210133_e.htm", "21:0133")</f>
        <v>21:0133</v>
      </c>
      <c r="E1784" t="s">
        <v>6824</v>
      </c>
      <c r="F1784" t="s">
        <v>6825</v>
      </c>
      <c r="H1784">
        <v>48.570758599999998</v>
      </c>
      <c r="I1784">
        <v>-84.690489099999994</v>
      </c>
      <c r="J1784" s="1" t="str">
        <f t="shared" ref="J1784:J1806" si="294">HYPERLINK("http://geochem.nrcan.gc.ca/cdogs/content/kwd/kwd020027_e.htm", "NGR lake sediment grab sample")</f>
        <v>NGR lake sediment grab sample</v>
      </c>
      <c r="K1784" s="1" t="str">
        <f t="shared" ref="K1784:K1806" si="295">HYPERLINK("http://geochem.nrcan.gc.ca/cdogs/content/kwd/kwd080006_e.htm", "&lt;177 micron (NGR)")</f>
        <v>&lt;177 micron (NGR)</v>
      </c>
      <c r="L1784">
        <v>50</v>
      </c>
      <c r="M1784" t="s">
        <v>34</v>
      </c>
      <c r="N1784">
        <v>972</v>
      </c>
      <c r="O1784">
        <v>78</v>
      </c>
      <c r="P1784">
        <v>28</v>
      </c>
      <c r="Q1784">
        <v>4</v>
      </c>
      <c r="R1784">
        <v>9</v>
      </c>
      <c r="S1784">
        <v>2</v>
      </c>
      <c r="T1784">
        <v>0.1</v>
      </c>
      <c r="U1784">
        <v>50</v>
      </c>
      <c r="V1784">
        <v>0.5</v>
      </c>
      <c r="W1784">
        <v>0.5</v>
      </c>
      <c r="X1784">
        <v>1</v>
      </c>
      <c r="Y1784">
        <v>43.2</v>
      </c>
    </row>
    <row r="1785" spans="1:25" x14ac:dyDescent="0.25">
      <c r="A1785" t="s">
        <v>6826</v>
      </c>
      <c r="B1785" t="s">
        <v>6827</v>
      </c>
      <c r="C1785" s="1" t="str">
        <f t="shared" si="292"/>
        <v>21:0398</v>
      </c>
      <c r="D1785" s="1" t="str">
        <f t="shared" si="293"/>
        <v>21:0133</v>
      </c>
      <c r="E1785" t="s">
        <v>6828</v>
      </c>
      <c r="F1785" t="s">
        <v>6829</v>
      </c>
      <c r="H1785">
        <v>48.6002607</v>
      </c>
      <c r="I1785">
        <v>-84.694542600000005</v>
      </c>
      <c r="J1785" s="1" t="str">
        <f t="shared" si="294"/>
        <v>NGR lake sediment grab sample</v>
      </c>
      <c r="K1785" s="1" t="str">
        <f t="shared" si="295"/>
        <v>&lt;177 micron (NGR)</v>
      </c>
      <c r="L1785">
        <v>50</v>
      </c>
      <c r="M1785" t="s">
        <v>39</v>
      </c>
      <c r="N1785">
        <v>973</v>
      </c>
      <c r="O1785">
        <v>34</v>
      </c>
      <c r="P1785">
        <v>12</v>
      </c>
      <c r="Q1785">
        <v>6</v>
      </c>
      <c r="R1785">
        <v>9</v>
      </c>
      <c r="S1785">
        <v>3</v>
      </c>
      <c r="T1785">
        <v>0.1</v>
      </c>
      <c r="U1785">
        <v>155</v>
      </c>
      <c r="V1785">
        <v>0.8</v>
      </c>
      <c r="W1785">
        <v>0.5</v>
      </c>
      <c r="X1785">
        <v>1</v>
      </c>
      <c r="Y1785">
        <v>9</v>
      </c>
    </row>
    <row r="1786" spans="1:25" x14ac:dyDescent="0.25">
      <c r="A1786" t="s">
        <v>6830</v>
      </c>
      <c r="B1786" t="s">
        <v>6831</v>
      </c>
      <c r="C1786" s="1" t="str">
        <f t="shared" si="292"/>
        <v>21:0398</v>
      </c>
      <c r="D1786" s="1" t="str">
        <f t="shared" si="293"/>
        <v>21:0133</v>
      </c>
      <c r="E1786" t="s">
        <v>6832</v>
      </c>
      <c r="F1786" t="s">
        <v>6833</v>
      </c>
      <c r="H1786">
        <v>48.633865499999999</v>
      </c>
      <c r="I1786">
        <v>-84.695468000000005</v>
      </c>
      <c r="J1786" s="1" t="str">
        <f t="shared" si="294"/>
        <v>NGR lake sediment grab sample</v>
      </c>
      <c r="K1786" s="1" t="str">
        <f t="shared" si="295"/>
        <v>&lt;177 micron (NGR)</v>
      </c>
      <c r="L1786">
        <v>50</v>
      </c>
      <c r="M1786" t="s">
        <v>44</v>
      </c>
      <c r="N1786">
        <v>974</v>
      </c>
      <c r="O1786">
        <v>30</v>
      </c>
      <c r="P1786">
        <v>10</v>
      </c>
      <c r="Q1786">
        <v>5</v>
      </c>
      <c r="R1786">
        <v>8</v>
      </c>
      <c r="S1786">
        <v>3</v>
      </c>
      <c r="T1786">
        <v>0.1</v>
      </c>
      <c r="U1786">
        <v>155</v>
      </c>
      <c r="V1786">
        <v>0.8</v>
      </c>
      <c r="W1786">
        <v>0.5</v>
      </c>
      <c r="X1786">
        <v>1</v>
      </c>
      <c r="Y1786">
        <v>7.2</v>
      </c>
    </row>
    <row r="1787" spans="1:25" x14ac:dyDescent="0.25">
      <c r="A1787" t="s">
        <v>6834</v>
      </c>
      <c r="B1787" t="s">
        <v>6835</v>
      </c>
      <c r="C1787" s="1" t="str">
        <f t="shared" si="292"/>
        <v>21:0398</v>
      </c>
      <c r="D1787" s="1" t="str">
        <f t="shared" si="293"/>
        <v>21:0133</v>
      </c>
      <c r="E1787" t="s">
        <v>6836</v>
      </c>
      <c r="F1787" t="s">
        <v>6837</v>
      </c>
      <c r="H1787">
        <v>48.630363899999999</v>
      </c>
      <c r="I1787">
        <v>-84.626311299999998</v>
      </c>
      <c r="J1787" s="1" t="str">
        <f t="shared" si="294"/>
        <v>NGR lake sediment grab sample</v>
      </c>
      <c r="K1787" s="1" t="str">
        <f t="shared" si="295"/>
        <v>&lt;177 micron (NGR)</v>
      </c>
      <c r="L1787">
        <v>50</v>
      </c>
      <c r="M1787" t="s">
        <v>49</v>
      </c>
      <c r="N1787">
        <v>975</v>
      </c>
      <c r="O1787">
        <v>92</v>
      </c>
      <c r="P1787">
        <v>34</v>
      </c>
      <c r="Q1787">
        <v>3</v>
      </c>
      <c r="R1787">
        <v>10</v>
      </c>
      <c r="S1787">
        <v>2</v>
      </c>
      <c r="T1787">
        <v>0.1</v>
      </c>
      <c r="U1787">
        <v>50</v>
      </c>
      <c r="V1787">
        <v>0.35</v>
      </c>
      <c r="W1787">
        <v>0.5</v>
      </c>
      <c r="X1787">
        <v>2</v>
      </c>
      <c r="Y1787">
        <v>67</v>
      </c>
    </row>
    <row r="1788" spans="1:25" x14ac:dyDescent="0.25">
      <c r="A1788" t="s">
        <v>6838</v>
      </c>
      <c r="B1788" t="s">
        <v>6839</v>
      </c>
      <c r="C1788" s="1" t="str">
        <f t="shared" si="292"/>
        <v>21:0398</v>
      </c>
      <c r="D1788" s="1" t="str">
        <f t="shared" si="293"/>
        <v>21:0133</v>
      </c>
      <c r="E1788" t="s">
        <v>6818</v>
      </c>
      <c r="F1788" t="s">
        <v>6840</v>
      </c>
      <c r="H1788">
        <v>48.6433593</v>
      </c>
      <c r="I1788">
        <v>-84.630412199999995</v>
      </c>
      <c r="J1788" s="1" t="str">
        <f t="shared" si="294"/>
        <v>NGR lake sediment grab sample</v>
      </c>
      <c r="K1788" s="1" t="str">
        <f t="shared" si="295"/>
        <v>&lt;177 micron (NGR)</v>
      </c>
      <c r="L1788">
        <v>50</v>
      </c>
      <c r="M1788" t="s">
        <v>57</v>
      </c>
      <c r="N1788">
        <v>976</v>
      </c>
      <c r="O1788">
        <v>112</v>
      </c>
      <c r="P1788">
        <v>36</v>
      </c>
      <c r="Q1788">
        <v>11</v>
      </c>
      <c r="R1788">
        <v>15</v>
      </c>
      <c r="S1788">
        <v>7</v>
      </c>
      <c r="T1788">
        <v>0.1</v>
      </c>
      <c r="U1788">
        <v>245</v>
      </c>
      <c r="V1788">
        <v>1.2</v>
      </c>
      <c r="W1788">
        <v>1</v>
      </c>
      <c r="X1788">
        <v>1</v>
      </c>
      <c r="Y1788">
        <v>41.2</v>
      </c>
    </row>
    <row r="1789" spans="1:25" x14ac:dyDescent="0.25">
      <c r="A1789" t="s">
        <v>6841</v>
      </c>
      <c r="B1789" t="s">
        <v>6842</v>
      </c>
      <c r="C1789" s="1" t="str">
        <f t="shared" si="292"/>
        <v>21:0398</v>
      </c>
      <c r="D1789" s="1" t="str">
        <f t="shared" si="293"/>
        <v>21:0133</v>
      </c>
      <c r="E1789" t="s">
        <v>6818</v>
      </c>
      <c r="F1789" t="s">
        <v>6843</v>
      </c>
      <c r="H1789">
        <v>48.6433593</v>
      </c>
      <c r="I1789">
        <v>-84.630412199999995</v>
      </c>
      <c r="J1789" s="1" t="str">
        <f t="shared" si="294"/>
        <v>NGR lake sediment grab sample</v>
      </c>
      <c r="K1789" s="1" t="str">
        <f t="shared" si="295"/>
        <v>&lt;177 micron (NGR)</v>
      </c>
      <c r="L1789">
        <v>50</v>
      </c>
      <c r="M1789" t="s">
        <v>53</v>
      </c>
      <c r="N1789">
        <v>977</v>
      </c>
      <c r="O1789">
        <v>114</v>
      </c>
      <c r="P1789">
        <v>40</v>
      </c>
      <c r="Q1789">
        <v>6</v>
      </c>
      <c r="R1789">
        <v>16</v>
      </c>
      <c r="S1789">
        <v>7</v>
      </c>
      <c r="T1789">
        <v>0.1</v>
      </c>
      <c r="U1789">
        <v>290</v>
      </c>
      <c r="V1789">
        <v>1.05</v>
      </c>
      <c r="W1789">
        <v>0.5</v>
      </c>
      <c r="X1789">
        <v>1</v>
      </c>
      <c r="Y1789">
        <v>44.4</v>
      </c>
    </row>
    <row r="1790" spans="1:25" x14ac:dyDescent="0.25">
      <c r="A1790" t="s">
        <v>6844</v>
      </c>
      <c r="B1790" t="s">
        <v>6845</v>
      </c>
      <c r="C1790" s="1" t="str">
        <f t="shared" si="292"/>
        <v>21:0398</v>
      </c>
      <c r="D1790" s="1" t="str">
        <f t="shared" si="293"/>
        <v>21:0133</v>
      </c>
      <c r="E1790" t="s">
        <v>6846</v>
      </c>
      <c r="F1790" t="s">
        <v>6847</v>
      </c>
      <c r="H1790">
        <v>48.6508799</v>
      </c>
      <c r="I1790">
        <v>-84.651880000000006</v>
      </c>
      <c r="J1790" s="1" t="str">
        <f t="shared" si="294"/>
        <v>NGR lake sediment grab sample</v>
      </c>
      <c r="K1790" s="1" t="str">
        <f t="shared" si="295"/>
        <v>&lt;177 micron (NGR)</v>
      </c>
      <c r="L1790">
        <v>50</v>
      </c>
      <c r="M1790" t="s">
        <v>62</v>
      </c>
      <c r="N1790">
        <v>978</v>
      </c>
      <c r="O1790">
        <v>98</v>
      </c>
      <c r="P1790">
        <v>34</v>
      </c>
      <c r="Q1790">
        <v>8</v>
      </c>
      <c r="R1790">
        <v>14</v>
      </c>
      <c r="S1790">
        <v>7</v>
      </c>
      <c r="T1790">
        <v>0.1</v>
      </c>
      <c r="U1790">
        <v>260</v>
      </c>
      <c r="V1790">
        <v>1.05</v>
      </c>
      <c r="W1790">
        <v>0.5</v>
      </c>
      <c r="X1790">
        <v>1</v>
      </c>
      <c r="Y1790">
        <v>49</v>
      </c>
    </row>
    <row r="1791" spans="1:25" x14ac:dyDescent="0.25">
      <c r="A1791" t="s">
        <v>6848</v>
      </c>
      <c r="B1791" t="s">
        <v>6849</v>
      </c>
      <c r="C1791" s="1" t="str">
        <f t="shared" si="292"/>
        <v>21:0398</v>
      </c>
      <c r="D1791" s="1" t="str">
        <f t="shared" si="293"/>
        <v>21:0133</v>
      </c>
      <c r="E1791" t="s">
        <v>6850</v>
      </c>
      <c r="F1791" t="s">
        <v>6851</v>
      </c>
      <c r="H1791">
        <v>48.694673000000002</v>
      </c>
      <c r="I1791">
        <v>-84.643279100000001</v>
      </c>
      <c r="J1791" s="1" t="str">
        <f t="shared" si="294"/>
        <v>NGR lake sediment grab sample</v>
      </c>
      <c r="K1791" s="1" t="str">
        <f t="shared" si="295"/>
        <v>&lt;177 micron (NGR)</v>
      </c>
      <c r="L1791">
        <v>50</v>
      </c>
      <c r="M1791" t="s">
        <v>67</v>
      </c>
      <c r="N1791">
        <v>979</v>
      </c>
      <c r="O1791">
        <v>72</v>
      </c>
      <c r="P1791">
        <v>34</v>
      </c>
      <c r="Q1791">
        <v>2</v>
      </c>
      <c r="R1791">
        <v>17</v>
      </c>
      <c r="S1791">
        <v>5</v>
      </c>
      <c r="T1791">
        <v>0.1</v>
      </c>
      <c r="U1791">
        <v>145</v>
      </c>
      <c r="V1791">
        <v>0.8</v>
      </c>
      <c r="W1791">
        <v>0.5</v>
      </c>
      <c r="X1791">
        <v>2</v>
      </c>
      <c r="Y1791">
        <v>34</v>
      </c>
    </row>
    <row r="1792" spans="1:25" x14ac:dyDescent="0.25">
      <c r="A1792" t="s">
        <v>6852</v>
      </c>
      <c r="B1792" t="s">
        <v>6853</v>
      </c>
      <c r="C1792" s="1" t="str">
        <f t="shared" si="292"/>
        <v>21:0398</v>
      </c>
      <c r="D1792" s="1" t="str">
        <f t="shared" si="293"/>
        <v>21:0133</v>
      </c>
      <c r="E1792" t="s">
        <v>6854</v>
      </c>
      <c r="F1792" t="s">
        <v>6855</v>
      </c>
      <c r="H1792">
        <v>48.721544799999997</v>
      </c>
      <c r="I1792">
        <v>-84.683508700000004</v>
      </c>
      <c r="J1792" s="1" t="str">
        <f t="shared" si="294"/>
        <v>NGR lake sediment grab sample</v>
      </c>
      <c r="K1792" s="1" t="str">
        <f t="shared" si="295"/>
        <v>&lt;177 micron (NGR)</v>
      </c>
      <c r="L1792">
        <v>50</v>
      </c>
      <c r="M1792" t="s">
        <v>72</v>
      </c>
      <c r="N1792">
        <v>980</v>
      </c>
      <c r="O1792">
        <v>110</v>
      </c>
      <c r="P1792">
        <v>36</v>
      </c>
      <c r="Q1792">
        <v>5</v>
      </c>
      <c r="R1792">
        <v>27</v>
      </c>
      <c r="S1792">
        <v>7</v>
      </c>
      <c r="T1792">
        <v>0.1</v>
      </c>
      <c r="U1792">
        <v>180</v>
      </c>
      <c r="V1792">
        <v>1.75</v>
      </c>
      <c r="W1792">
        <v>0.5</v>
      </c>
      <c r="X1792">
        <v>4</v>
      </c>
      <c r="Y1792">
        <v>44.8</v>
      </c>
    </row>
    <row r="1793" spans="1:25" x14ac:dyDescent="0.25">
      <c r="A1793" t="s">
        <v>6856</v>
      </c>
      <c r="B1793" t="s">
        <v>6857</v>
      </c>
      <c r="C1793" s="1" t="str">
        <f t="shared" si="292"/>
        <v>21:0398</v>
      </c>
      <c r="D1793" s="1" t="str">
        <f t="shared" si="293"/>
        <v>21:0133</v>
      </c>
      <c r="E1793" t="s">
        <v>6858</v>
      </c>
      <c r="F1793" t="s">
        <v>6859</v>
      </c>
      <c r="H1793">
        <v>48.727215700000002</v>
      </c>
      <c r="I1793">
        <v>-84.714267000000007</v>
      </c>
      <c r="J1793" s="1" t="str">
        <f t="shared" si="294"/>
        <v>NGR lake sediment grab sample</v>
      </c>
      <c r="K1793" s="1" t="str">
        <f t="shared" si="295"/>
        <v>&lt;177 micron (NGR)</v>
      </c>
      <c r="L1793">
        <v>50</v>
      </c>
      <c r="M1793" t="s">
        <v>77</v>
      </c>
      <c r="N1793">
        <v>981</v>
      </c>
      <c r="O1793">
        <v>92</v>
      </c>
      <c r="P1793">
        <v>34</v>
      </c>
      <c r="Q1793">
        <v>5</v>
      </c>
      <c r="R1793">
        <v>22</v>
      </c>
      <c r="S1793">
        <v>6</v>
      </c>
      <c r="T1793">
        <v>0.1</v>
      </c>
      <c r="U1793">
        <v>145</v>
      </c>
      <c r="V1793">
        <v>1.6</v>
      </c>
      <c r="W1793">
        <v>0.5</v>
      </c>
      <c r="X1793">
        <v>4</v>
      </c>
      <c r="Y1793">
        <v>39.4</v>
      </c>
    </row>
    <row r="1794" spans="1:25" x14ac:dyDescent="0.25">
      <c r="A1794" t="s">
        <v>6860</v>
      </c>
      <c r="B1794" t="s">
        <v>6861</v>
      </c>
      <c r="C1794" s="1" t="str">
        <f t="shared" si="292"/>
        <v>21:0398</v>
      </c>
      <c r="D1794" s="1" t="str">
        <f t="shared" si="293"/>
        <v>21:0133</v>
      </c>
      <c r="E1794" t="s">
        <v>6862</v>
      </c>
      <c r="F1794" t="s">
        <v>6863</v>
      </c>
      <c r="H1794">
        <v>48.745578600000002</v>
      </c>
      <c r="I1794">
        <v>-84.734764600000005</v>
      </c>
      <c r="J1794" s="1" t="str">
        <f t="shared" si="294"/>
        <v>NGR lake sediment grab sample</v>
      </c>
      <c r="K1794" s="1" t="str">
        <f t="shared" si="295"/>
        <v>&lt;177 micron (NGR)</v>
      </c>
      <c r="L1794">
        <v>50</v>
      </c>
      <c r="M1794" t="s">
        <v>82</v>
      </c>
      <c r="N1794">
        <v>982</v>
      </c>
      <c r="O1794">
        <v>52</v>
      </c>
      <c r="P1794">
        <v>10</v>
      </c>
      <c r="Q1794">
        <v>6</v>
      </c>
      <c r="R1794">
        <v>9</v>
      </c>
      <c r="S1794">
        <v>4</v>
      </c>
      <c r="T1794">
        <v>0.1</v>
      </c>
      <c r="U1794">
        <v>190</v>
      </c>
      <c r="V1794">
        <v>1.1499999999999999</v>
      </c>
      <c r="W1794">
        <v>0.5</v>
      </c>
      <c r="X1794">
        <v>1</v>
      </c>
      <c r="Y1794">
        <v>7.8</v>
      </c>
    </row>
    <row r="1795" spans="1:25" x14ac:dyDescent="0.25">
      <c r="A1795" t="s">
        <v>6864</v>
      </c>
      <c r="B1795" t="s">
        <v>6865</v>
      </c>
      <c r="C1795" s="1" t="str">
        <f t="shared" si="292"/>
        <v>21:0398</v>
      </c>
      <c r="D1795" s="1" t="str">
        <f t="shared" si="293"/>
        <v>21:0133</v>
      </c>
      <c r="E1795" t="s">
        <v>6866</v>
      </c>
      <c r="F1795" t="s">
        <v>6867</v>
      </c>
      <c r="H1795">
        <v>48.844035900000002</v>
      </c>
      <c r="I1795">
        <v>-84.873825499999995</v>
      </c>
      <c r="J1795" s="1" t="str">
        <f t="shared" si="294"/>
        <v>NGR lake sediment grab sample</v>
      </c>
      <c r="K1795" s="1" t="str">
        <f t="shared" si="295"/>
        <v>&lt;177 micron (NGR)</v>
      </c>
      <c r="L1795">
        <v>50</v>
      </c>
      <c r="M1795" t="s">
        <v>87</v>
      </c>
      <c r="N1795">
        <v>983</v>
      </c>
      <c r="O1795">
        <v>88</v>
      </c>
      <c r="P1795">
        <v>28</v>
      </c>
      <c r="Q1795">
        <v>3</v>
      </c>
      <c r="R1795">
        <v>8</v>
      </c>
      <c r="S1795">
        <v>4</v>
      </c>
      <c r="T1795">
        <v>0.1</v>
      </c>
      <c r="U1795">
        <v>135</v>
      </c>
      <c r="V1795">
        <v>0.95</v>
      </c>
      <c r="W1795">
        <v>0.5</v>
      </c>
      <c r="X1795">
        <v>1</v>
      </c>
      <c r="Y1795">
        <v>46.6</v>
      </c>
    </row>
    <row r="1796" spans="1:25" x14ac:dyDescent="0.25">
      <c r="A1796" t="s">
        <v>6868</v>
      </c>
      <c r="B1796" t="s">
        <v>6869</v>
      </c>
      <c r="C1796" s="1" t="str">
        <f t="shared" si="292"/>
        <v>21:0398</v>
      </c>
      <c r="D1796" s="1" t="str">
        <f t="shared" si="293"/>
        <v>21:0133</v>
      </c>
      <c r="E1796" t="s">
        <v>6870</v>
      </c>
      <c r="F1796" t="s">
        <v>6871</v>
      </c>
      <c r="H1796">
        <v>48.901138899999999</v>
      </c>
      <c r="I1796">
        <v>-84.894969599999996</v>
      </c>
      <c r="J1796" s="1" t="str">
        <f t="shared" si="294"/>
        <v>NGR lake sediment grab sample</v>
      </c>
      <c r="K1796" s="1" t="str">
        <f t="shared" si="295"/>
        <v>&lt;177 micron (NGR)</v>
      </c>
      <c r="L1796">
        <v>50</v>
      </c>
      <c r="M1796" t="s">
        <v>92</v>
      </c>
      <c r="N1796">
        <v>984</v>
      </c>
      <c r="O1796">
        <v>118</v>
      </c>
      <c r="P1796">
        <v>12</v>
      </c>
      <c r="Q1796">
        <v>2</v>
      </c>
      <c r="R1796">
        <v>8</v>
      </c>
      <c r="S1796">
        <v>2</v>
      </c>
      <c r="T1796">
        <v>0.1</v>
      </c>
      <c r="U1796">
        <v>120</v>
      </c>
      <c r="V1796">
        <v>0.55000000000000004</v>
      </c>
      <c r="W1796">
        <v>0.5</v>
      </c>
      <c r="X1796">
        <v>1</v>
      </c>
      <c r="Y1796">
        <v>60.6</v>
      </c>
    </row>
    <row r="1797" spans="1:25" x14ac:dyDescent="0.25">
      <c r="A1797" t="s">
        <v>6872</v>
      </c>
      <c r="B1797" t="s">
        <v>6873</v>
      </c>
      <c r="C1797" s="1" t="str">
        <f t="shared" si="292"/>
        <v>21:0398</v>
      </c>
      <c r="D1797" s="1" t="str">
        <f t="shared" si="293"/>
        <v>21:0133</v>
      </c>
      <c r="E1797" t="s">
        <v>6874</v>
      </c>
      <c r="F1797" t="s">
        <v>6875</v>
      </c>
      <c r="H1797">
        <v>48.914280499999997</v>
      </c>
      <c r="I1797">
        <v>-84.879621400000005</v>
      </c>
      <c r="J1797" s="1" t="str">
        <f t="shared" si="294"/>
        <v>NGR lake sediment grab sample</v>
      </c>
      <c r="K1797" s="1" t="str">
        <f t="shared" si="295"/>
        <v>&lt;177 micron (NGR)</v>
      </c>
      <c r="L1797">
        <v>50</v>
      </c>
      <c r="M1797" t="s">
        <v>97</v>
      </c>
      <c r="N1797">
        <v>985</v>
      </c>
      <c r="O1797">
        <v>110</v>
      </c>
      <c r="P1797">
        <v>8</v>
      </c>
      <c r="Q1797">
        <v>1</v>
      </c>
      <c r="R1797">
        <v>1</v>
      </c>
      <c r="S1797">
        <v>1</v>
      </c>
      <c r="T1797">
        <v>0.1</v>
      </c>
      <c r="U1797">
        <v>375</v>
      </c>
      <c r="V1797">
        <v>16</v>
      </c>
      <c r="W1797">
        <v>12</v>
      </c>
      <c r="X1797">
        <v>1</v>
      </c>
      <c r="Y1797">
        <v>54.2</v>
      </c>
    </row>
    <row r="1798" spans="1:25" x14ac:dyDescent="0.25">
      <c r="A1798" t="s">
        <v>6876</v>
      </c>
      <c r="B1798" t="s">
        <v>6877</v>
      </c>
      <c r="C1798" s="1" t="str">
        <f t="shared" si="292"/>
        <v>21:0398</v>
      </c>
      <c r="D1798" s="1" t="str">
        <f t="shared" si="293"/>
        <v>21:0133</v>
      </c>
      <c r="E1798" t="s">
        <v>6878</v>
      </c>
      <c r="F1798" t="s">
        <v>6879</v>
      </c>
      <c r="H1798">
        <v>48.958694399999999</v>
      </c>
      <c r="I1798">
        <v>-84.8571235</v>
      </c>
      <c r="J1798" s="1" t="str">
        <f t="shared" si="294"/>
        <v>NGR lake sediment grab sample</v>
      </c>
      <c r="K1798" s="1" t="str">
        <f t="shared" si="295"/>
        <v>&lt;177 micron (NGR)</v>
      </c>
      <c r="L1798">
        <v>50</v>
      </c>
      <c r="M1798" t="s">
        <v>107</v>
      </c>
      <c r="N1798">
        <v>986</v>
      </c>
      <c r="O1798">
        <v>28</v>
      </c>
      <c r="P1798">
        <v>8</v>
      </c>
      <c r="Q1798">
        <v>1</v>
      </c>
      <c r="R1798">
        <v>1</v>
      </c>
      <c r="S1798">
        <v>2</v>
      </c>
      <c r="T1798">
        <v>0.1</v>
      </c>
      <c r="U1798">
        <v>920</v>
      </c>
      <c r="V1798">
        <v>3.75</v>
      </c>
      <c r="W1798">
        <v>1</v>
      </c>
      <c r="X1798">
        <v>5</v>
      </c>
      <c r="Y1798">
        <v>18</v>
      </c>
    </row>
    <row r="1799" spans="1:25" x14ac:dyDescent="0.25">
      <c r="A1799" t="s">
        <v>6880</v>
      </c>
      <c r="B1799" t="s">
        <v>6881</v>
      </c>
      <c r="C1799" s="1" t="str">
        <f t="shared" si="292"/>
        <v>21:0398</v>
      </c>
      <c r="D1799" s="1" t="str">
        <f t="shared" si="293"/>
        <v>21:0133</v>
      </c>
      <c r="E1799" t="s">
        <v>6882</v>
      </c>
      <c r="F1799" t="s">
        <v>6883</v>
      </c>
      <c r="H1799">
        <v>48.9814662</v>
      </c>
      <c r="I1799">
        <v>-84.884985900000004</v>
      </c>
      <c r="J1799" s="1" t="str">
        <f t="shared" si="294"/>
        <v>NGR lake sediment grab sample</v>
      </c>
      <c r="K1799" s="1" t="str">
        <f t="shared" si="295"/>
        <v>&lt;177 micron (NGR)</v>
      </c>
      <c r="L1799">
        <v>50</v>
      </c>
      <c r="M1799" t="s">
        <v>112</v>
      </c>
      <c r="N1799">
        <v>987</v>
      </c>
      <c r="O1799">
        <v>18</v>
      </c>
      <c r="P1799">
        <v>8</v>
      </c>
      <c r="Q1799">
        <v>1</v>
      </c>
      <c r="R1799">
        <v>1</v>
      </c>
      <c r="S1799">
        <v>1</v>
      </c>
      <c r="T1799">
        <v>0.1</v>
      </c>
      <c r="U1799">
        <v>440</v>
      </c>
      <c r="V1799">
        <v>0.4</v>
      </c>
      <c r="W1799">
        <v>0.5</v>
      </c>
      <c r="X1799">
        <v>4</v>
      </c>
      <c r="Y1799">
        <v>14.2</v>
      </c>
    </row>
    <row r="1800" spans="1:25" x14ac:dyDescent="0.25">
      <c r="A1800" t="s">
        <v>6884</v>
      </c>
      <c r="B1800" t="s">
        <v>6885</v>
      </c>
      <c r="C1800" s="1" t="str">
        <f t="shared" si="292"/>
        <v>21:0398</v>
      </c>
      <c r="D1800" s="1" t="str">
        <f t="shared" si="293"/>
        <v>21:0133</v>
      </c>
      <c r="E1800" t="s">
        <v>6886</v>
      </c>
      <c r="F1800" t="s">
        <v>6887</v>
      </c>
      <c r="H1800">
        <v>48.983981999999997</v>
      </c>
      <c r="I1800">
        <v>-84.918927299999993</v>
      </c>
      <c r="J1800" s="1" t="str">
        <f t="shared" si="294"/>
        <v>NGR lake sediment grab sample</v>
      </c>
      <c r="K1800" s="1" t="str">
        <f t="shared" si="295"/>
        <v>&lt;177 micron (NGR)</v>
      </c>
      <c r="L1800">
        <v>50</v>
      </c>
      <c r="M1800" t="s">
        <v>117</v>
      </c>
      <c r="N1800">
        <v>988</v>
      </c>
      <c r="O1800">
        <v>34</v>
      </c>
      <c r="P1800">
        <v>12</v>
      </c>
      <c r="Q1800">
        <v>2</v>
      </c>
      <c r="R1800">
        <v>6</v>
      </c>
      <c r="S1800">
        <v>2</v>
      </c>
      <c r="T1800">
        <v>0.1</v>
      </c>
      <c r="U1800">
        <v>295</v>
      </c>
      <c r="V1800">
        <v>2.25</v>
      </c>
      <c r="W1800">
        <v>2</v>
      </c>
      <c r="X1800">
        <v>1</v>
      </c>
      <c r="Y1800">
        <v>24</v>
      </c>
    </row>
    <row r="1801" spans="1:25" x14ac:dyDescent="0.25">
      <c r="A1801" t="s">
        <v>6888</v>
      </c>
      <c r="B1801" t="s">
        <v>6889</v>
      </c>
      <c r="C1801" s="1" t="str">
        <f t="shared" si="292"/>
        <v>21:0398</v>
      </c>
      <c r="D1801" s="1" t="str">
        <f t="shared" si="293"/>
        <v>21:0133</v>
      </c>
      <c r="E1801" t="s">
        <v>6890</v>
      </c>
      <c r="F1801" t="s">
        <v>6891</v>
      </c>
      <c r="H1801">
        <v>48.952287499999997</v>
      </c>
      <c r="I1801">
        <v>-84.920929400000006</v>
      </c>
      <c r="J1801" s="1" t="str">
        <f t="shared" si="294"/>
        <v>NGR lake sediment grab sample</v>
      </c>
      <c r="K1801" s="1" t="str">
        <f t="shared" si="295"/>
        <v>&lt;177 micron (NGR)</v>
      </c>
      <c r="L1801">
        <v>50</v>
      </c>
      <c r="M1801" t="s">
        <v>122</v>
      </c>
      <c r="N1801">
        <v>989</v>
      </c>
      <c r="O1801">
        <v>54</v>
      </c>
      <c r="P1801">
        <v>8</v>
      </c>
      <c r="Q1801">
        <v>2</v>
      </c>
      <c r="R1801">
        <v>4</v>
      </c>
      <c r="S1801">
        <v>3</v>
      </c>
      <c r="T1801">
        <v>0.1</v>
      </c>
      <c r="U1801">
        <v>75</v>
      </c>
      <c r="V1801">
        <v>0.65</v>
      </c>
      <c r="W1801">
        <v>4</v>
      </c>
      <c r="X1801">
        <v>3</v>
      </c>
      <c r="Y1801">
        <v>77.8</v>
      </c>
    </row>
    <row r="1802" spans="1:25" x14ac:dyDescent="0.25">
      <c r="A1802" t="s">
        <v>6892</v>
      </c>
      <c r="B1802" t="s">
        <v>6893</v>
      </c>
      <c r="C1802" s="1" t="str">
        <f t="shared" si="292"/>
        <v>21:0398</v>
      </c>
      <c r="D1802" s="1" t="str">
        <f t="shared" si="293"/>
        <v>21:0133</v>
      </c>
      <c r="E1802" t="s">
        <v>6894</v>
      </c>
      <c r="F1802" t="s">
        <v>6895</v>
      </c>
      <c r="H1802">
        <v>48.117690000000003</v>
      </c>
      <c r="I1802">
        <v>-84.728426200000001</v>
      </c>
      <c r="J1802" s="1" t="str">
        <f t="shared" si="294"/>
        <v>NGR lake sediment grab sample</v>
      </c>
      <c r="K1802" s="1" t="str">
        <f t="shared" si="295"/>
        <v>&lt;177 micron (NGR)</v>
      </c>
      <c r="L1802">
        <v>51</v>
      </c>
      <c r="M1802" t="s">
        <v>29</v>
      </c>
      <c r="N1802">
        <v>990</v>
      </c>
      <c r="O1802">
        <v>104</v>
      </c>
      <c r="P1802">
        <v>28</v>
      </c>
      <c r="Q1802">
        <v>20</v>
      </c>
      <c r="R1802">
        <v>17</v>
      </c>
      <c r="S1802">
        <v>8</v>
      </c>
      <c r="T1802">
        <v>0.1</v>
      </c>
      <c r="U1802">
        <v>520</v>
      </c>
      <c r="V1802">
        <v>1.7</v>
      </c>
      <c r="W1802">
        <v>4</v>
      </c>
      <c r="X1802">
        <v>1</v>
      </c>
      <c r="Y1802">
        <v>20.399999999999999</v>
      </c>
    </row>
    <row r="1803" spans="1:25" x14ac:dyDescent="0.25">
      <c r="A1803" t="s">
        <v>6896</v>
      </c>
      <c r="B1803" t="s">
        <v>6897</v>
      </c>
      <c r="C1803" s="1" t="str">
        <f t="shared" si="292"/>
        <v>21:0398</v>
      </c>
      <c r="D1803" s="1" t="str">
        <f t="shared" si="293"/>
        <v>21:0133</v>
      </c>
      <c r="E1803" t="s">
        <v>6898</v>
      </c>
      <c r="F1803" t="s">
        <v>6899</v>
      </c>
      <c r="H1803">
        <v>48.942674500000003</v>
      </c>
      <c r="I1803">
        <v>-84.939711299999999</v>
      </c>
      <c r="J1803" s="1" t="str">
        <f t="shared" si="294"/>
        <v>NGR lake sediment grab sample</v>
      </c>
      <c r="K1803" s="1" t="str">
        <f t="shared" si="295"/>
        <v>&lt;177 micron (NGR)</v>
      </c>
      <c r="L1803">
        <v>51</v>
      </c>
      <c r="M1803" t="s">
        <v>34</v>
      </c>
      <c r="N1803">
        <v>991</v>
      </c>
      <c r="O1803">
        <v>64</v>
      </c>
      <c r="P1803">
        <v>18</v>
      </c>
      <c r="Q1803">
        <v>2</v>
      </c>
      <c r="R1803">
        <v>4</v>
      </c>
      <c r="S1803">
        <v>2</v>
      </c>
      <c r="T1803">
        <v>0.1</v>
      </c>
      <c r="U1803">
        <v>45</v>
      </c>
      <c r="V1803">
        <v>0.35</v>
      </c>
      <c r="W1803">
        <v>0.5</v>
      </c>
      <c r="X1803">
        <v>3</v>
      </c>
      <c r="Y1803">
        <v>81</v>
      </c>
    </row>
    <row r="1804" spans="1:25" x14ac:dyDescent="0.25">
      <c r="A1804" t="s">
        <v>6900</v>
      </c>
      <c r="B1804" t="s">
        <v>6901</v>
      </c>
      <c r="C1804" s="1" t="str">
        <f t="shared" si="292"/>
        <v>21:0398</v>
      </c>
      <c r="D1804" s="1" t="str">
        <f t="shared" si="293"/>
        <v>21:0133</v>
      </c>
      <c r="E1804" t="s">
        <v>6902</v>
      </c>
      <c r="F1804" t="s">
        <v>6903</v>
      </c>
      <c r="H1804">
        <v>48.901281599999997</v>
      </c>
      <c r="I1804">
        <v>-84.931179499999999</v>
      </c>
      <c r="J1804" s="1" t="str">
        <f t="shared" si="294"/>
        <v>NGR lake sediment grab sample</v>
      </c>
      <c r="K1804" s="1" t="str">
        <f t="shared" si="295"/>
        <v>&lt;177 micron (NGR)</v>
      </c>
      <c r="L1804">
        <v>51</v>
      </c>
      <c r="M1804" t="s">
        <v>39</v>
      </c>
      <c r="N1804">
        <v>992</v>
      </c>
      <c r="O1804">
        <v>30</v>
      </c>
      <c r="P1804">
        <v>34</v>
      </c>
      <c r="Q1804">
        <v>5</v>
      </c>
      <c r="R1804">
        <v>9</v>
      </c>
      <c r="S1804">
        <v>3</v>
      </c>
      <c r="T1804">
        <v>0.1</v>
      </c>
      <c r="U1804">
        <v>120</v>
      </c>
      <c r="V1804">
        <v>0.8</v>
      </c>
      <c r="W1804">
        <v>0.5</v>
      </c>
      <c r="X1804">
        <v>2</v>
      </c>
      <c r="Y1804">
        <v>64.400000000000006</v>
      </c>
    </row>
    <row r="1805" spans="1:25" x14ac:dyDescent="0.25">
      <c r="A1805" t="s">
        <v>6904</v>
      </c>
      <c r="B1805" t="s">
        <v>6905</v>
      </c>
      <c r="C1805" s="1" t="str">
        <f t="shared" si="292"/>
        <v>21:0398</v>
      </c>
      <c r="D1805" s="1" t="str">
        <f t="shared" si="293"/>
        <v>21:0133</v>
      </c>
      <c r="E1805" t="s">
        <v>6906</v>
      </c>
      <c r="F1805" t="s">
        <v>6907</v>
      </c>
      <c r="H1805">
        <v>48.858720699999999</v>
      </c>
      <c r="I1805">
        <v>-84.919791399999994</v>
      </c>
      <c r="J1805" s="1" t="str">
        <f t="shared" si="294"/>
        <v>NGR lake sediment grab sample</v>
      </c>
      <c r="K1805" s="1" t="str">
        <f t="shared" si="295"/>
        <v>&lt;177 micron (NGR)</v>
      </c>
      <c r="L1805">
        <v>51</v>
      </c>
      <c r="M1805" t="s">
        <v>44</v>
      </c>
      <c r="N1805">
        <v>993</v>
      </c>
      <c r="O1805">
        <v>24</v>
      </c>
      <c r="P1805">
        <v>4</v>
      </c>
      <c r="Q1805">
        <v>4</v>
      </c>
      <c r="R1805">
        <v>6</v>
      </c>
      <c r="S1805">
        <v>2</v>
      </c>
      <c r="T1805">
        <v>0.1</v>
      </c>
      <c r="U1805">
        <v>170</v>
      </c>
      <c r="V1805">
        <v>0.6</v>
      </c>
      <c r="W1805">
        <v>0.5</v>
      </c>
      <c r="X1805">
        <v>1</v>
      </c>
      <c r="Y1805">
        <v>8.6</v>
      </c>
    </row>
    <row r="1806" spans="1:25" x14ac:dyDescent="0.25">
      <c r="A1806" t="s">
        <v>6908</v>
      </c>
      <c r="B1806" t="s">
        <v>6909</v>
      </c>
      <c r="C1806" s="1" t="str">
        <f t="shared" si="292"/>
        <v>21:0398</v>
      </c>
      <c r="D1806" s="1" t="str">
        <f t="shared" si="293"/>
        <v>21:0133</v>
      </c>
      <c r="E1806" t="s">
        <v>6910</v>
      </c>
      <c r="F1806" t="s">
        <v>6911</v>
      </c>
      <c r="H1806">
        <v>48.841912700000002</v>
      </c>
      <c r="I1806">
        <v>-84.917175900000004</v>
      </c>
      <c r="J1806" s="1" t="str">
        <f t="shared" si="294"/>
        <v>NGR lake sediment grab sample</v>
      </c>
      <c r="K1806" s="1" t="str">
        <f t="shared" si="295"/>
        <v>&lt;177 micron (NGR)</v>
      </c>
      <c r="L1806">
        <v>51</v>
      </c>
      <c r="M1806" t="s">
        <v>62</v>
      </c>
      <c r="N1806">
        <v>994</v>
      </c>
      <c r="O1806">
        <v>50</v>
      </c>
      <c r="P1806">
        <v>14</v>
      </c>
      <c r="Q1806">
        <v>4</v>
      </c>
      <c r="R1806">
        <v>7</v>
      </c>
      <c r="S1806">
        <v>3</v>
      </c>
      <c r="T1806">
        <v>0.1</v>
      </c>
      <c r="U1806">
        <v>215</v>
      </c>
      <c r="V1806">
        <v>0.85</v>
      </c>
      <c r="W1806">
        <v>0.5</v>
      </c>
      <c r="X1806">
        <v>2</v>
      </c>
      <c r="Y1806">
        <v>18.600000000000001</v>
      </c>
    </row>
    <row r="1807" spans="1:25" x14ac:dyDescent="0.25">
      <c r="A1807" t="s">
        <v>6912</v>
      </c>
      <c r="B1807" t="s">
        <v>6913</v>
      </c>
      <c r="C1807" s="1" t="str">
        <f t="shared" si="292"/>
        <v>21:0398</v>
      </c>
      <c r="D1807" s="1" t="str">
        <f>HYPERLINK("http://geochem.nrcan.gc.ca/cdogs/content/svy/svy_e.htm", "")</f>
        <v/>
      </c>
      <c r="G1807" s="1" t="str">
        <f>HYPERLINK("http://geochem.nrcan.gc.ca/cdogs/content/cr_/cr_00022_e.htm", "22")</f>
        <v>22</v>
      </c>
      <c r="J1807" t="s">
        <v>100</v>
      </c>
      <c r="K1807" t="s">
        <v>101</v>
      </c>
      <c r="L1807">
        <v>51</v>
      </c>
      <c r="M1807" t="s">
        <v>102</v>
      </c>
      <c r="N1807">
        <v>995</v>
      </c>
      <c r="O1807">
        <v>80</v>
      </c>
      <c r="P1807">
        <v>20</v>
      </c>
      <c r="Q1807">
        <v>24</v>
      </c>
      <c r="R1807">
        <v>9</v>
      </c>
      <c r="S1807">
        <v>6</v>
      </c>
      <c r="T1807">
        <v>0.1</v>
      </c>
      <c r="U1807">
        <v>955</v>
      </c>
      <c r="V1807">
        <v>1.95</v>
      </c>
      <c r="W1807">
        <v>12</v>
      </c>
      <c r="X1807">
        <v>7</v>
      </c>
      <c r="Y1807">
        <v>20.399999999999999</v>
      </c>
    </row>
    <row r="1808" spans="1:25" x14ac:dyDescent="0.25">
      <c r="A1808" t="s">
        <v>6914</v>
      </c>
      <c r="B1808" t="s">
        <v>6915</v>
      </c>
      <c r="C1808" s="1" t="str">
        <f t="shared" si="292"/>
        <v>21:0398</v>
      </c>
      <c r="D1808" s="1" t="str">
        <f t="shared" ref="D1808:D1829" si="296">HYPERLINK("http://geochem.nrcan.gc.ca/cdogs/content/svy/svy210133_e.htm", "21:0133")</f>
        <v>21:0133</v>
      </c>
      <c r="E1808" t="s">
        <v>6916</v>
      </c>
      <c r="F1808" t="s">
        <v>6917</v>
      </c>
      <c r="H1808">
        <v>48.046998600000002</v>
      </c>
      <c r="I1808">
        <v>-84.720481100000001</v>
      </c>
      <c r="J1808" s="1" t="str">
        <f t="shared" ref="J1808:J1829" si="297">HYPERLINK("http://geochem.nrcan.gc.ca/cdogs/content/kwd/kwd020027_e.htm", "NGR lake sediment grab sample")</f>
        <v>NGR lake sediment grab sample</v>
      </c>
      <c r="K1808" s="1" t="str">
        <f t="shared" ref="K1808:K1829" si="298">HYPERLINK("http://geochem.nrcan.gc.ca/cdogs/content/kwd/kwd080006_e.htm", "&lt;177 micron (NGR)")</f>
        <v>&lt;177 micron (NGR)</v>
      </c>
      <c r="L1808">
        <v>51</v>
      </c>
      <c r="M1808" t="s">
        <v>67</v>
      </c>
      <c r="N1808">
        <v>996</v>
      </c>
      <c r="O1808">
        <v>140</v>
      </c>
      <c r="P1808">
        <v>100</v>
      </c>
      <c r="Q1808">
        <v>6</v>
      </c>
      <c r="R1808">
        <v>36</v>
      </c>
      <c r="S1808">
        <v>14</v>
      </c>
      <c r="T1808">
        <v>0.1</v>
      </c>
      <c r="U1808">
        <v>1750</v>
      </c>
      <c r="V1808">
        <v>1.5</v>
      </c>
      <c r="W1808">
        <v>11</v>
      </c>
      <c r="X1808">
        <v>7</v>
      </c>
      <c r="Y1808">
        <v>36.200000000000003</v>
      </c>
    </row>
    <row r="1809" spans="1:25" x14ac:dyDescent="0.25">
      <c r="A1809" t="s">
        <v>6918</v>
      </c>
      <c r="B1809" t="s">
        <v>6919</v>
      </c>
      <c r="C1809" s="1" t="str">
        <f t="shared" si="292"/>
        <v>21:0398</v>
      </c>
      <c r="D1809" s="1" t="str">
        <f t="shared" si="296"/>
        <v>21:0133</v>
      </c>
      <c r="E1809" t="s">
        <v>6920</v>
      </c>
      <c r="F1809" t="s">
        <v>6921</v>
      </c>
      <c r="H1809">
        <v>48.051096100000002</v>
      </c>
      <c r="I1809">
        <v>-84.685570299999995</v>
      </c>
      <c r="J1809" s="1" t="str">
        <f t="shared" si="297"/>
        <v>NGR lake sediment grab sample</v>
      </c>
      <c r="K1809" s="1" t="str">
        <f t="shared" si="298"/>
        <v>&lt;177 micron (NGR)</v>
      </c>
      <c r="L1809">
        <v>51</v>
      </c>
      <c r="M1809" t="s">
        <v>72</v>
      </c>
      <c r="N1809">
        <v>997</v>
      </c>
      <c r="O1809">
        <v>136</v>
      </c>
      <c r="P1809">
        <v>205</v>
      </c>
      <c r="Q1809">
        <v>2</v>
      </c>
      <c r="R1809">
        <v>118</v>
      </c>
      <c r="S1809">
        <v>14</v>
      </c>
      <c r="T1809">
        <v>0.1</v>
      </c>
      <c r="U1809">
        <v>200</v>
      </c>
      <c r="V1809">
        <v>1.35</v>
      </c>
      <c r="W1809">
        <v>13</v>
      </c>
      <c r="X1809">
        <v>3</v>
      </c>
      <c r="Y1809">
        <v>68.400000000000006</v>
      </c>
    </row>
    <row r="1810" spans="1:25" x14ac:dyDescent="0.25">
      <c r="A1810" t="s">
        <v>6922</v>
      </c>
      <c r="B1810" t="s">
        <v>6923</v>
      </c>
      <c r="C1810" s="1" t="str">
        <f t="shared" si="292"/>
        <v>21:0398</v>
      </c>
      <c r="D1810" s="1" t="str">
        <f t="shared" si="296"/>
        <v>21:0133</v>
      </c>
      <c r="E1810" t="s">
        <v>6924</v>
      </c>
      <c r="F1810" t="s">
        <v>6925</v>
      </c>
      <c r="H1810">
        <v>48.072604699999999</v>
      </c>
      <c r="I1810">
        <v>-84.696043700000004</v>
      </c>
      <c r="J1810" s="1" t="str">
        <f t="shared" si="297"/>
        <v>NGR lake sediment grab sample</v>
      </c>
      <c r="K1810" s="1" t="str">
        <f t="shared" si="298"/>
        <v>&lt;177 micron (NGR)</v>
      </c>
      <c r="L1810">
        <v>51</v>
      </c>
      <c r="M1810" t="s">
        <v>77</v>
      </c>
      <c r="N1810">
        <v>998</v>
      </c>
      <c r="O1810">
        <v>82</v>
      </c>
      <c r="P1810">
        <v>62</v>
      </c>
      <c r="Q1810">
        <v>1</v>
      </c>
      <c r="R1810">
        <v>51</v>
      </c>
      <c r="S1810">
        <v>19</v>
      </c>
      <c r="T1810">
        <v>0.1</v>
      </c>
      <c r="U1810">
        <v>650</v>
      </c>
      <c r="V1810">
        <v>3.5</v>
      </c>
      <c r="W1810">
        <v>12</v>
      </c>
      <c r="X1810">
        <v>2</v>
      </c>
      <c r="Y1810">
        <v>10.199999999999999</v>
      </c>
    </row>
    <row r="1811" spans="1:25" x14ac:dyDescent="0.25">
      <c r="A1811" t="s">
        <v>6926</v>
      </c>
      <c r="B1811" t="s">
        <v>6927</v>
      </c>
      <c r="C1811" s="1" t="str">
        <f t="shared" si="292"/>
        <v>21:0398</v>
      </c>
      <c r="D1811" s="1" t="str">
        <f t="shared" si="296"/>
        <v>21:0133</v>
      </c>
      <c r="E1811" t="s">
        <v>6928</v>
      </c>
      <c r="F1811" t="s">
        <v>6929</v>
      </c>
      <c r="H1811">
        <v>48.098454599999997</v>
      </c>
      <c r="I1811">
        <v>-84.734445399999998</v>
      </c>
      <c r="J1811" s="1" t="str">
        <f t="shared" si="297"/>
        <v>NGR lake sediment grab sample</v>
      </c>
      <c r="K1811" s="1" t="str">
        <f t="shared" si="298"/>
        <v>&lt;177 micron (NGR)</v>
      </c>
      <c r="L1811">
        <v>51</v>
      </c>
      <c r="M1811" t="s">
        <v>49</v>
      </c>
      <c r="N1811">
        <v>999</v>
      </c>
      <c r="O1811">
        <v>76</v>
      </c>
      <c r="P1811">
        <v>22</v>
      </c>
      <c r="Q1811">
        <v>12</v>
      </c>
      <c r="R1811">
        <v>16</v>
      </c>
      <c r="S1811">
        <v>8</v>
      </c>
      <c r="T1811">
        <v>0.1</v>
      </c>
      <c r="U1811">
        <v>550</v>
      </c>
      <c r="V1811">
        <v>1.45</v>
      </c>
      <c r="W1811">
        <v>6</v>
      </c>
      <c r="X1811">
        <v>1</v>
      </c>
      <c r="Y1811">
        <v>10.8</v>
      </c>
    </row>
    <row r="1812" spans="1:25" x14ac:dyDescent="0.25">
      <c r="A1812" t="s">
        <v>6930</v>
      </c>
      <c r="B1812" t="s">
        <v>6931</v>
      </c>
      <c r="C1812" s="1" t="str">
        <f t="shared" si="292"/>
        <v>21:0398</v>
      </c>
      <c r="D1812" s="1" t="str">
        <f t="shared" si="296"/>
        <v>21:0133</v>
      </c>
      <c r="E1812" t="s">
        <v>6894</v>
      </c>
      <c r="F1812" t="s">
        <v>6932</v>
      </c>
      <c r="H1812">
        <v>48.117690000000003</v>
      </c>
      <c r="I1812">
        <v>-84.728426200000001</v>
      </c>
      <c r="J1812" s="1" t="str">
        <f t="shared" si="297"/>
        <v>NGR lake sediment grab sample</v>
      </c>
      <c r="K1812" s="1" t="str">
        <f t="shared" si="298"/>
        <v>&lt;177 micron (NGR)</v>
      </c>
      <c r="L1812">
        <v>51</v>
      </c>
      <c r="M1812" t="s">
        <v>57</v>
      </c>
      <c r="N1812">
        <v>1000</v>
      </c>
      <c r="O1812">
        <v>102</v>
      </c>
      <c r="P1812">
        <v>30</v>
      </c>
      <c r="Q1812">
        <v>20</v>
      </c>
      <c r="R1812">
        <v>17</v>
      </c>
      <c r="S1812">
        <v>8</v>
      </c>
      <c r="T1812">
        <v>0.1</v>
      </c>
      <c r="U1812">
        <v>545</v>
      </c>
      <c r="V1812">
        <v>1.7</v>
      </c>
      <c r="W1812">
        <v>5</v>
      </c>
      <c r="X1812">
        <v>1</v>
      </c>
      <c r="Y1812">
        <v>20</v>
      </c>
    </row>
    <row r="1813" spans="1:25" x14ac:dyDescent="0.25">
      <c r="A1813" t="s">
        <v>6933</v>
      </c>
      <c r="B1813" t="s">
        <v>6934</v>
      </c>
      <c r="C1813" s="1" t="str">
        <f t="shared" si="292"/>
        <v>21:0398</v>
      </c>
      <c r="D1813" s="1" t="str">
        <f t="shared" si="296"/>
        <v>21:0133</v>
      </c>
      <c r="E1813" t="s">
        <v>6894</v>
      </c>
      <c r="F1813" t="s">
        <v>6935</v>
      </c>
      <c r="H1813">
        <v>48.117690000000003</v>
      </c>
      <c r="I1813">
        <v>-84.728426200000001</v>
      </c>
      <c r="J1813" s="1" t="str">
        <f t="shared" si="297"/>
        <v>NGR lake sediment grab sample</v>
      </c>
      <c r="K1813" s="1" t="str">
        <f t="shared" si="298"/>
        <v>&lt;177 micron (NGR)</v>
      </c>
      <c r="L1813">
        <v>51</v>
      </c>
      <c r="M1813" t="s">
        <v>53</v>
      </c>
      <c r="N1813">
        <v>1001</v>
      </c>
      <c r="O1813">
        <v>106</v>
      </c>
      <c r="P1813">
        <v>34</v>
      </c>
      <c r="Q1813">
        <v>26</v>
      </c>
      <c r="R1813">
        <v>19</v>
      </c>
      <c r="S1813">
        <v>9</v>
      </c>
      <c r="T1813">
        <v>0.1</v>
      </c>
      <c r="U1813">
        <v>635</v>
      </c>
      <c r="V1813">
        <v>1.95</v>
      </c>
      <c r="W1813">
        <v>9</v>
      </c>
      <c r="X1813">
        <v>1</v>
      </c>
      <c r="Y1813">
        <v>20</v>
      </c>
    </row>
    <row r="1814" spans="1:25" x14ac:dyDescent="0.25">
      <c r="A1814" t="s">
        <v>6936</v>
      </c>
      <c r="B1814" t="s">
        <v>6937</v>
      </c>
      <c r="C1814" s="1" t="str">
        <f t="shared" si="292"/>
        <v>21:0398</v>
      </c>
      <c r="D1814" s="1" t="str">
        <f t="shared" si="296"/>
        <v>21:0133</v>
      </c>
      <c r="E1814" t="s">
        <v>6938</v>
      </c>
      <c r="F1814" t="s">
        <v>6939</v>
      </c>
      <c r="H1814">
        <v>48.1473169</v>
      </c>
      <c r="I1814">
        <v>-84.716940899999997</v>
      </c>
      <c r="J1814" s="1" t="str">
        <f t="shared" si="297"/>
        <v>NGR lake sediment grab sample</v>
      </c>
      <c r="K1814" s="1" t="str">
        <f t="shared" si="298"/>
        <v>&lt;177 micron (NGR)</v>
      </c>
      <c r="L1814">
        <v>51</v>
      </c>
      <c r="M1814" t="s">
        <v>82</v>
      </c>
      <c r="N1814">
        <v>1002</v>
      </c>
      <c r="O1814">
        <v>114</v>
      </c>
      <c r="P1814">
        <v>106</v>
      </c>
      <c r="Q1814">
        <v>5</v>
      </c>
      <c r="R1814">
        <v>17</v>
      </c>
      <c r="S1814">
        <v>10</v>
      </c>
      <c r="T1814">
        <v>0.1</v>
      </c>
      <c r="U1814">
        <v>200</v>
      </c>
      <c r="V1814">
        <v>0.8</v>
      </c>
      <c r="W1814">
        <v>4</v>
      </c>
      <c r="X1814">
        <v>7</v>
      </c>
      <c r="Y1814">
        <v>45.6</v>
      </c>
    </row>
    <row r="1815" spans="1:25" x14ac:dyDescent="0.25">
      <c r="A1815" t="s">
        <v>6940</v>
      </c>
      <c r="B1815" t="s">
        <v>6941</v>
      </c>
      <c r="C1815" s="1" t="str">
        <f t="shared" si="292"/>
        <v>21:0398</v>
      </c>
      <c r="D1815" s="1" t="str">
        <f t="shared" si="296"/>
        <v>21:0133</v>
      </c>
      <c r="E1815" t="s">
        <v>6942</v>
      </c>
      <c r="F1815" t="s">
        <v>6943</v>
      </c>
      <c r="H1815">
        <v>48.1765002</v>
      </c>
      <c r="I1815">
        <v>-84.694148100000007</v>
      </c>
      <c r="J1815" s="1" t="str">
        <f t="shared" si="297"/>
        <v>NGR lake sediment grab sample</v>
      </c>
      <c r="K1815" s="1" t="str">
        <f t="shared" si="298"/>
        <v>&lt;177 micron (NGR)</v>
      </c>
      <c r="L1815">
        <v>51</v>
      </c>
      <c r="M1815" t="s">
        <v>87</v>
      </c>
      <c r="N1815">
        <v>1003</v>
      </c>
      <c r="O1815">
        <v>162</v>
      </c>
      <c r="P1815">
        <v>20</v>
      </c>
      <c r="Q1815">
        <v>10</v>
      </c>
      <c r="R1815">
        <v>13</v>
      </c>
      <c r="S1815">
        <v>6</v>
      </c>
      <c r="T1815">
        <v>0.1</v>
      </c>
      <c r="U1815">
        <v>655</v>
      </c>
      <c r="V1815">
        <v>1.4</v>
      </c>
      <c r="W1815">
        <v>3</v>
      </c>
      <c r="X1815">
        <v>1</v>
      </c>
      <c r="Y1815">
        <v>12.4</v>
      </c>
    </row>
    <row r="1816" spans="1:25" x14ac:dyDescent="0.25">
      <c r="A1816" t="s">
        <v>6944</v>
      </c>
      <c r="B1816" t="s">
        <v>6945</v>
      </c>
      <c r="C1816" s="1" t="str">
        <f t="shared" si="292"/>
        <v>21:0398</v>
      </c>
      <c r="D1816" s="1" t="str">
        <f t="shared" si="296"/>
        <v>21:0133</v>
      </c>
      <c r="E1816" t="s">
        <v>6946</v>
      </c>
      <c r="F1816" t="s">
        <v>6947</v>
      </c>
      <c r="H1816">
        <v>48.209166400000001</v>
      </c>
      <c r="I1816">
        <v>-84.698859900000002</v>
      </c>
      <c r="J1816" s="1" t="str">
        <f t="shared" si="297"/>
        <v>NGR lake sediment grab sample</v>
      </c>
      <c r="K1816" s="1" t="str">
        <f t="shared" si="298"/>
        <v>&lt;177 micron (NGR)</v>
      </c>
      <c r="L1816">
        <v>51</v>
      </c>
      <c r="M1816" t="s">
        <v>92</v>
      </c>
      <c r="N1816">
        <v>1004</v>
      </c>
      <c r="O1816">
        <v>88</v>
      </c>
      <c r="P1816">
        <v>38</v>
      </c>
      <c r="Q1816">
        <v>4</v>
      </c>
      <c r="R1816">
        <v>14</v>
      </c>
      <c r="S1816">
        <v>5</v>
      </c>
      <c r="T1816">
        <v>0.1</v>
      </c>
      <c r="U1816">
        <v>230</v>
      </c>
      <c r="V1816">
        <v>1.2</v>
      </c>
      <c r="W1816">
        <v>0.5</v>
      </c>
      <c r="X1816">
        <v>3</v>
      </c>
      <c r="Y1816">
        <v>30.4</v>
      </c>
    </row>
    <row r="1817" spans="1:25" x14ac:dyDescent="0.25">
      <c r="A1817" t="s">
        <v>6948</v>
      </c>
      <c r="B1817" t="s">
        <v>6949</v>
      </c>
      <c r="C1817" s="1" t="str">
        <f t="shared" si="292"/>
        <v>21:0398</v>
      </c>
      <c r="D1817" s="1" t="str">
        <f t="shared" si="296"/>
        <v>21:0133</v>
      </c>
      <c r="E1817" t="s">
        <v>6950</v>
      </c>
      <c r="F1817" t="s">
        <v>6951</v>
      </c>
      <c r="H1817">
        <v>48.2433257</v>
      </c>
      <c r="I1817">
        <v>-84.710783699999993</v>
      </c>
      <c r="J1817" s="1" t="str">
        <f t="shared" si="297"/>
        <v>NGR lake sediment grab sample</v>
      </c>
      <c r="K1817" s="1" t="str">
        <f t="shared" si="298"/>
        <v>&lt;177 micron (NGR)</v>
      </c>
      <c r="L1817">
        <v>51</v>
      </c>
      <c r="M1817" t="s">
        <v>97</v>
      </c>
      <c r="N1817">
        <v>1005</v>
      </c>
      <c r="O1817">
        <v>132</v>
      </c>
      <c r="P1817">
        <v>30</v>
      </c>
      <c r="Q1817">
        <v>2</v>
      </c>
      <c r="R1817">
        <v>9</v>
      </c>
      <c r="S1817">
        <v>2</v>
      </c>
      <c r="T1817">
        <v>0.1</v>
      </c>
      <c r="U1817">
        <v>60</v>
      </c>
      <c r="V1817">
        <v>0.25</v>
      </c>
      <c r="W1817">
        <v>0.5</v>
      </c>
      <c r="X1817">
        <v>5</v>
      </c>
      <c r="Y1817">
        <v>24</v>
      </c>
    </row>
    <row r="1818" spans="1:25" x14ac:dyDescent="0.25">
      <c r="A1818" t="s">
        <v>6952</v>
      </c>
      <c r="B1818" t="s">
        <v>6953</v>
      </c>
      <c r="C1818" s="1" t="str">
        <f t="shared" si="292"/>
        <v>21:0398</v>
      </c>
      <c r="D1818" s="1" t="str">
        <f t="shared" si="296"/>
        <v>21:0133</v>
      </c>
      <c r="E1818" t="s">
        <v>6954</v>
      </c>
      <c r="F1818" t="s">
        <v>6955</v>
      </c>
      <c r="H1818">
        <v>48.2678273</v>
      </c>
      <c r="I1818">
        <v>-84.699123700000001</v>
      </c>
      <c r="J1818" s="1" t="str">
        <f t="shared" si="297"/>
        <v>NGR lake sediment grab sample</v>
      </c>
      <c r="K1818" s="1" t="str">
        <f t="shared" si="298"/>
        <v>&lt;177 micron (NGR)</v>
      </c>
      <c r="L1818">
        <v>51</v>
      </c>
      <c r="M1818" t="s">
        <v>107</v>
      </c>
      <c r="N1818">
        <v>1006</v>
      </c>
      <c r="O1818">
        <v>82</v>
      </c>
      <c r="P1818">
        <v>32</v>
      </c>
      <c r="Q1818">
        <v>11</v>
      </c>
      <c r="R1818">
        <v>9</v>
      </c>
      <c r="S1818">
        <v>6</v>
      </c>
      <c r="T1818">
        <v>0.1</v>
      </c>
      <c r="U1818">
        <v>200</v>
      </c>
      <c r="V1818">
        <v>0.6</v>
      </c>
      <c r="W1818">
        <v>1</v>
      </c>
      <c r="X1818">
        <v>2</v>
      </c>
      <c r="Y1818">
        <v>32.4</v>
      </c>
    </row>
    <row r="1819" spans="1:25" x14ac:dyDescent="0.25">
      <c r="A1819" t="s">
        <v>6956</v>
      </c>
      <c r="B1819" t="s">
        <v>6957</v>
      </c>
      <c r="C1819" s="1" t="str">
        <f t="shared" si="292"/>
        <v>21:0398</v>
      </c>
      <c r="D1819" s="1" t="str">
        <f t="shared" si="296"/>
        <v>21:0133</v>
      </c>
      <c r="E1819" t="s">
        <v>6958</v>
      </c>
      <c r="F1819" t="s">
        <v>6959</v>
      </c>
      <c r="H1819">
        <v>48.3130168</v>
      </c>
      <c r="I1819">
        <v>-84.6310936</v>
      </c>
      <c r="J1819" s="1" t="str">
        <f t="shared" si="297"/>
        <v>NGR lake sediment grab sample</v>
      </c>
      <c r="K1819" s="1" t="str">
        <f t="shared" si="298"/>
        <v>&lt;177 micron (NGR)</v>
      </c>
      <c r="L1819">
        <v>51</v>
      </c>
      <c r="M1819" t="s">
        <v>112</v>
      </c>
      <c r="N1819">
        <v>1007</v>
      </c>
      <c r="O1819">
        <v>108</v>
      </c>
      <c r="P1819">
        <v>34</v>
      </c>
      <c r="Q1819">
        <v>1</v>
      </c>
      <c r="R1819">
        <v>6</v>
      </c>
      <c r="S1819">
        <v>5</v>
      </c>
      <c r="T1819">
        <v>0.1</v>
      </c>
      <c r="U1819">
        <v>85</v>
      </c>
      <c r="V1819">
        <v>2.1</v>
      </c>
      <c r="W1819">
        <v>0.5</v>
      </c>
      <c r="X1819">
        <v>3</v>
      </c>
      <c r="Y1819">
        <v>33.6</v>
      </c>
    </row>
    <row r="1820" spans="1:25" x14ac:dyDescent="0.25">
      <c r="A1820" t="s">
        <v>6960</v>
      </c>
      <c r="B1820" t="s">
        <v>6961</v>
      </c>
      <c r="C1820" s="1" t="str">
        <f t="shared" si="292"/>
        <v>21:0398</v>
      </c>
      <c r="D1820" s="1" t="str">
        <f t="shared" si="296"/>
        <v>21:0133</v>
      </c>
      <c r="E1820" t="s">
        <v>6962</v>
      </c>
      <c r="F1820" t="s">
        <v>6963</v>
      </c>
      <c r="H1820">
        <v>48.312712900000001</v>
      </c>
      <c r="I1820">
        <v>-84.696714299999996</v>
      </c>
      <c r="J1820" s="1" t="str">
        <f t="shared" si="297"/>
        <v>NGR lake sediment grab sample</v>
      </c>
      <c r="K1820" s="1" t="str">
        <f t="shared" si="298"/>
        <v>&lt;177 micron (NGR)</v>
      </c>
      <c r="L1820">
        <v>51</v>
      </c>
      <c r="M1820" t="s">
        <v>117</v>
      </c>
      <c r="N1820">
        <v>1008</v>
      </c>
      <c r="O1820">
        <v>44</v>
      </c>
      <c r="P1820">
        <v>8</v>
      </c>
      <c r="Q1820">
        <v>4</v>
      </c>
      <c r="R1820">
        <v>8</v>
      </c>
      <c r="S1820">
        <v>5</v>
      </c>
      <c r="T1820">
        <v>0.1</v>
      </c>
      <c r="U1820">
        <v>280</v>
      </c>
      <c r="V1820">
        <v>0.8</v>
      </c>
      <c r="W1820">
        <v>1</v>
      </c>
      <c r="X1820">
        <v>1</v>
      </c>
      <c r="Y1820">
        <v>5.6</v>
      </c>
    </row>
    <row r="1821" spans="1:25" x14ac:dyDescent="0.25">
      <c r="A1821" t="s">
        <v>6964</v>
      </c>
      <c r="B1821" t="s">
        <v>6965</v>
      </c>
      <c r="C1821" s="1" t="str">
        <f t="shared" si="292"/>
        <v>21:0398</v>
      </c>
      <c r="D1821" s="1" t="str">
        <f t="shared" si="296"/>
        <v>21:0133</v>
      </c>
      <c r="E1821" t="s">
        <v>6966</v>
      </c>
      <c r="F1821" t="s">
        <v>6967</v>
      </c>
      <c r="H1821">
        <v>48.348689299999997</v>
      </c>
      <c r="I1821">
        <v>-84.700977699999996</v>
      </c>
      <c r="J1821" s="1" t="str">
        <f t="shared" si="297"/>
        <v>NGR lake sediment grab sample</v>
      </c>
      <c r="K1821" s="1" t="str">
        <f t="shared" si="298"/>
        <v>&lt;177 micron (NGR)</v>
      </c>
      <c r="L1821">
        <v>51</v>
      </c>
      <c r="M1821" t="s">
        <v>122</v>
      </c>
      <c r="N1821">
        <v>1009</v>
      </c>
      <c r="O1821">
        <v>118</v>
      </c>
      <c r="P1821">
        <v>54</v>
      </c>
      <c r="Q1821">
        <v>5</v>
      </c>
      <c r="R1821">
        <v>14</v>
      </c>
      <c r="S1821">
        <v>6</v>
      </c>
      <c r="T1821">
        <v>0.1</v>
      </c>
      <c r="U1821">
        <v>240</v>
      </c>
      <c r="V1821">
        <v>0.7</v>
      </c>
      <c r="W1821">
        <v>0.5</v>
      </c>
      <c r="X1821">
        <v>1</v>
      </c>
      <c r="Y1821">
        <v>48.8</v>
      </c>
    </row>
    <row r="1822" spans="1:25" x14ac:dyDescent="0.25">
      <c r="A1822" t="s">
        <v>6968</v>
      </c>
      <c r="B1822" t="s">
        <v>6969</v>
      </c>
      <c r="C1822" s="1" t="str">
        <f t="shared" si="292"/>
        <v>21:0398</v>
      </c>
      <c r="D1822" s="1" t="str">
        <f t="shared" si="296"/>
        <v>21:0133</v>
      </c>
      <c r="E1822" t="s">
        <v>6970</v>
      </c>
      <c r="F1822" t="s">
        <v>6971</v>
      </c>
      <c r="H1822">
        <v>48.415399299999997</v>
      </c>
      <c r="I1822">
        <v>-84.685873900000004</v>
      </c>
      <c r="J1822" s="1" t="str">
        <f t="shared" si="297"/>
        <v>NGR lake sediment grab sample</v>
      </c>
      <c r="K1822" s="1" t="str">
        <f t="shared" si="298"/>
        <v>&lt;177 micron (NGR)</v>
      </c>
      <c r="L1822">
        <v>52</v>
      </c>
      <c r="M1822" t="s">
        <v>29</v>
      </c>
      <c r="N1822">
        <v>1010</v>
      </c>
      <c r="O1822">
        <v>88</v>
      </c>
      <c r="P1822">
        <v>30</v>
      </c>
      <c r="Q1822">
        <v>3</v>
      </c>
      <c r="R1822">
        <v>19</v>
      </c>
      <c r="S1822">
        <v>5</v>
      </c>
      <c r="T1822">
        <v>0.1</v>
      </c>
      <c r="U1822">
        <v>60</v>
      </c>
      <c r="V1822">
        <v>0.5</v>
      </c>
      <c r="W1822">
        <v>0.5</v>
      </c>
      <c r="X1822">
        <v>2</v>
      </c>
      <c r="Y1822">
        <v>42</v>
      </c>
    </row>
    <row r="1823" spans="1:25" x14ac:dyDescent="0.25">
      <c r="A1823" t="s">
        <v>6972</v>
      </c>
      <c r="B1823" t="s">
        <v>6973</v>
      </c>
      <c r="C1823" s="1" t="str">
        <f t="shared" si="292"/>
        <v>21:0398</v>
      </c>
      <c r="D1823" s="1" t="str">
        <f t="shared" si="296"/>
        <v>21:0133</v>
      </c>
      <c r="E1823" t="s">
        <v>6974</v>
      </c>
      <c r="F1823" t="s">
        <v>6975</v>
      </c>
      <c r="H1823">
        <v>48.373442699999998</v>
      </c>
      <c r="I1823">
        <v>-84.690720600000006</v>
      </c>
      <c r="J1823" s="1" t="str">
        <f t="shared" si="297"/>
        <v>NGR lake sediment grab sample</v>
      </c>
      <c r="K1823" s="1" t="str">
        <f t="shared" si="298"/>
        <v>&lt;177 micron (NGR)</v>
      </c>
      <c r="L1823">
        <v>52</v>
      </c>
      <c r="M1823" t="s">
        <v>34</v>
      </c>
      <c r="N1823">
        <v>1011</v>
      </c>
      <c r="O1823">
        <v>90</v>
      </c>
      <c r="P1823">
        <v>34</v>
      </c>
      <c r="Q1823">
        <v>4</v>
      </c>
      <c r="R1823">
        <v>9</v>
      </c>
      <c r="S1823">
        <v>5</v>
      </c>
      <c r="T1823">
        <v>0.1</v>
      </c>
      <c r="U1823">
        <v>240</v>
      </c>
      <c r="V1823">
        <v>0.65</v>
      </c>
      <c r="W1823">
        <v>0.5</v>
      </c>
      <c r="X1823">
        <v>1</v>
      </c>
      <c r="Y1823">
        <v>44</v>
      </c>
    </row>
    <row r="1824" spans="1:25" x14ac:dyDescent="0.25">
      <c r="A1824" t="s">
        <v>6976</v>
      </c>
      <c r="B1824" t="s">
        <v>6977</v>
      </c>
      <c r="C1824" s="1" t="str">
        <f t="shared" si="292"/>
        <v>21:0398</v>
      </c>
      <c r="D1824" s="1" t="str">
        <f t="shared" si="296"/>
        <v>21:0133</v>
      </c>
      <c r="E1824" t="s">
        <v>6978</v>
      </c>
      <c r="F1824" t="s">
        <v>6979</v>
      </c>
      <c r="H1824">
        <v>48.399549999999998</v>
      </c>
      <c r="I1824">
        <v>-84.708994700000005</v>
      </c>
      <c r="J1824" s="1" t="str">
        <f t="shared" si="297"/>
        <v>NGR lake sediment grab sample</v>
      </c>
      <c r="K1824" s="1" t="str">
        <f t="shared" si="298"/>
        <v>&lt;177 micron (NGR)</v>
      </c>
      <c r="L1824">
        <v>52</v>
      </c>
      <c r="M1824" t="s">
        <v>49</v>
      </c>
      <c r="N1824">
        <v>1012</v>
      </c>
      <c r="O1824">
        <v>78</v>
      </c>
      <c r="P1824">
        <v>42</v>
      </c>
      <c r="Q1824">
        <v>4</v>
      </c>
      <c r="R1824">
        <v>19</v>
      </c>
      <c r="S1824">
        <v>5</v>
      </c>
      <c r="T1824">
        <v>0.1</v>
      </c>
      <c r="U1824">
        <v>80</v>
      </c>
      <c r="V1824">
        <v>0.65</v>
      </c>
      <c r="W1824">
        <v>0.5</v>
      </c>
      <c r="X1824">
        <v>2</v>
      </c>
      <c r="Y1824">
        <v>41.6</v>
      </c>
    </row>
    <row r="1825" spans="1:25" x14ac:dyDescent="0.25">
      <c r="A1825" t="s">
        <v>6980</v>
      </c>
      <c r="B1825" t="s">
        <v>6981</v>
      </c>
      <c r="C1825" s="1" t="str">
        <f t="shared" si="292"/>
        <v>21:0398</v>
      </c>
      <c r="D1825" s="1" t="str">
        <f t="shared" si="296"/>
        <v>21:0133</v>
      </c>
      <c r="E1825" t="s">
        <v>6970</v>
      </c>
      <c r="F1825" t="s">
        <v>6982</v>
      </c>
      <c r="H1825">
        <v>48.415399299999997</v>
      </c>
      <c r="I1825">
        <v>-84.685873900000004</v>
      </c>
      <c r="J1825" s="1" t="str">
        <f t="shared" si="297"/>
        <v>NGR lake sediment grab sample</v>
      </c>
      <c r="K1825" s="1" t="str">
        <f t="shared" si="298"/>
        <v>&lt;177 micron (NGR)</v>
      </c>
      <c r="L1825">
        <v>52</v>
      </c>
      <c r="M1825" t="s">
        <v>53</v>
      </c>
      <c r="N1825">
        <v>1013</v>
      </c>
      <c r="O1825">
        <v>68</v>
      </c>
      <c r="P1825">
        <v>62</v>
      </c>
      <c r="Q1825">
        <v>4</v>
      </c>
      <c r="R1825">
        <v>17</v>
      </c>
      <c r="S1825">
        <v>5</v>
      </c>
      <c r="T1825">
        <v>0.1</v>
      </c>
      <c r="U1825">
        <v>100</v>
      </c>
      <c r="V1825">
        <v>0.9</v>
      </c>
      <c r="W1825">
        <v>0.5</v>
      </c>
      <c r="X1825">
        <v>2</v>
      </c>
      <c r="Y1825">
        <v>37.4</v>
      </c>
    </row>
    <row r="1826" spans="1:25" x14ac:dyDescent="0.25">
      <c r="A1826" t="s">
        <v>6983</v>
      </c>
      <c r="B1826" t="s">
        <v>6984</v>
      </c>
      <c r="C1826" s="1" t="str">
        <f t="shared" si="292"/>
        <v>21:0398</v>
      </c>
      <c r="D1826" s="1" t="str">
        <f t="shared" si="296"/>
        <v>21:0133</v>
      </c>
      <c r="E1826" t="s">
        <v>6970</v>
      </c>
      <c r="F1826" t="s">
        <v>6985</v>
      </c>
      <c r="H1826">
        <v>48.415399299999997</v>
      </c>
      <c r="I1826">
        <v>-84.685873900000004</v>
      </c>
      <c r="J1826" s="1" t="str">
        <f t="shared" si="297"/>
        <v>NGR lake sediment grab sample</v>
      </c>
      <c r="K1826" s="1" t="str">
        <f t="shared" si="298"/>
        <v>&lt;177 micron (NGR)</v>
      </c>
      <c r="L1826">
        <v>52</v>
      </c>
      <c r="M1826" t="s">
        <v>57</v>
      </c>
      <c r="N1826">
        <v>1014</v>
      </c>
      <c r="O1826">
        <v>92</v>
      </c>
      <c r="P1826">
        <v>30</v>
      </c>
      <c r="Q1826">
        <v>3</v>
      </c>
      <c r="R1826">
        <v>20</v>
      </c>
      <c r="S1826">
        <v>6</v>
      </c>
      <c r="T1826">
        <v>0.1</v>
      </c>
      <c r="U1826">
        <v>60</v>
      </c>
      <c r="V1826">
        <v>0.55000000000000004</v>
      </c>
      <c r="W1826">
        <v>0.5</v>
      </c>
      <c r="X1826">
        <v>3</v>
      </c>
      <c r="Y1826">
        <v>45.2</v>
      </c>
    </row>
    <row r="1827" spans="1:25" x14ac:dyDescent="0.25">
      <c r="A1827" t="s">
        <v>6986</v>
      </c>
      <c r="B1827" t="s">
        <v>6987</v>
      </c>
      <c r="C1827" s="1" t="str">
        <f t="shared" si="292"/>
        <v>21:0398</v>
      </c>
      <c r="D1827" s="1" t="str">
        <f t="shared" si="296"/>
        <v>21:0133</v>
      </c>
      <c r="E1827" t="s">
        <v>6988</v>
      </c>
      <c r="F1827" t="s">
        <v>6989</v>
      </c>
      <c r="H1827">
        <v>48.443456400000002</v>
      </c>
      <c r="I1827">
        <v>-84.684693600000003</v>
      </c>
      <c r="J1827" s="1" t="str">
        <f t="shared" si="297"/>
        <v>NGR lake sediment grab sample</v>
      </c>
      <c r="K1827" s="1" t="str">
        <f t="shared" si="298"/>
        <v>&lt;177 micron (NGR)</v>
      </c>
      <c r="L1827">
        <v>52</v>
      </c>
      <c r="M1827" t="s">
        <v>39</v>
      </c>
      <c r="N1827">
        <v>1015</v>
      </c>
      <c r="O1827">
        <v>96</v>
      </c>
      <c r="P1827">
        <v>24</v>
      </c>
      <c r="Q1827">
        <v>3</v>
      </c>
      <c r="R1827">
        <v>11</v>
      </c>
      <c r="S1827">
        <v>6</v>
      </c>
      <c r="T1827">
        <v>0.1</v>
      </c>
      <c r="U1827">
        <v>410</v>
      </c>
      <c r="V1827">
        <v>1.05</v>
      </c>
      <c r="W1827">
        <v>1</v>
      </c>
      <c r="X1827">
        <v>1</v>
      </c>
      <c r="Y1827">
        <v>27.2</v>
      </c>
    </row>
    <row r="1828" spans="1:25" x14ac:dyDescent="0.25">
      <c r="A1828" t="s">
        <v>6990</v>
      </c>
      <c r="B1828" t="s">
        <v>6991</v>
      </c>
      <c r="C1828" s="1" t="str">
        <f t="shared" si="292"/>
        <v>21:0398</v>
      </c>
      <c r="D1828" s="1" t="str">
        <f t="shared" si="296"/>
        <v>21:0133</v>
      </c>
      <c r="E1828" t="s">
        <v>6992</v>
      </c>
      <c r="F1828" t="s">
        <v>6993</v>
      </c>
      <c r="H1828">
        <v>48.473744699999997</v>
      </c>
      <c r="I1828">
        <v>-84.697400799999997</v>
      </c>
      <c r="J1828" s="1" t="str">
        <f t="shared" si="297"/>
        <v>NGR lake sediment grab sample</v>
      </c>
      <c r="K1828" s="1" t="str">
        <f t="shared" si="298"/>
        <v>&lt;177 micron (NGR)</v>
      </c>
      <c r="L1828">
        <v>52</v>
      </c>
      <c r="M1828" t="s">
        <v>44</v>
      </c>
      <c r="N1828">
        <v>1016</v>
      </c>
      <c r="O1828">
        <v>90</v>
      </c>
      <c r="P1828">
        <v>24</v>
      </c>
      <c r="Q1828">
        <v>2</v>
      </c>
      <c r="R1828">
        <v>9</v>
      </c>
      <c r="S1828">
        <v>2</v>
      </c>
      <c r="T1828">
        <v>0.1</v>
      </c>
      <c r="U1828">
        <v>30</v>
      </c>
      <c r="V1828">
        <v>0.2</v>
      </c>
      <c r="W1828">
        <v>0.5</v>
      </c>
      <c r="X1828">
        <v>2</v>
      </c>
      <c r="Y1828">
        <v>54.4</v>
      </c>
    </row>
    <row r="1829" spans="1:25" x14ac:dyDescent="0.25">
      <c r="A1829" t="s">
        <v>6994</v>
      </c>
      <c r="B1829" t="s">
        <v>6995</v>
      </c>
      <c r="C1829" s="1" t="str">
        <f t="shared" si="292"/>
        <v>21:0398</v>
      </c>
      <c r="D1829" s="1" t="str">
        <f t="shared" si="296"/>
        <v>21:0133</v>
      </c>
      <c r="E1829" t="s">
        <v>6996</v>
      </c>
      <c r="F1829" t="s">
        <v>6997</v>
      </c>
      <c r="H1829">
        <v>48.4930831</v>
      </c>
      <c r="I1829">
        <v>-84.702061099999995</v>
      </c>
      <c r="J1829" s="1" t="str">
        <f t="shared" si="297"/>
        <v>NGR lake sediment grab sample</v>
      </c>
      <c r="K1829" s="1" t="str">
        <f t="shared" si="298"/>
        <v>&lt;177 micron (NGR)</v>
      </c>
      <c r="L1829">
        <v>52</v>
      </c>
      <c r="M1829" t="s">
        <v>62</v>
      </c>
      <c r="N1829">
        <v>1017</v>
      </c>
      <c r="O1829">
        <v>72</v>
      </c>
      <c r="P1829">
        <v>16</v>
      </c>
      <c r="Q1829">
        <v>3</v>
      </c>
      <c r="R1829">
        <v>8</v>
      </c>
      <c r="S1829">
        <v>3</v>
      </c>
      <c r="T1829">
        <v>0.1</v>
      </c>
      <c r="U1829">
        <v>150</v>
      </c>
      <c r="V1829">
        <v>0.7</v>
      </c>
      <c r="W1829">
        <v>0.5</v>
      </c>
      <c r="X1829">
        <v>1</v>
      </c>
      <c r="Y1829">
        <v>31.2</v>
      </c>
    </row>
    <row r="1830" spans="1:25" x14ac:dyDescent="0.25">
      <c r="A1830" t="s">
        <v>6998</v>
      </c>
      <c r="B1830" t="s">
        <v>6999</v>
      </c>
      <c r="C1830" s="1" t="str">
        <f t="shared" si="292"/>
        <v>21:0398</v>
      </c>
      <c r="D1830" s="1" t="str">
        <f>HYPERLINK("http://geochem.nrcan.gc.ca/cdogs/content/svy/svy_e.htm", "")</f>
        <v/>
      </c>
      <c r="G1830" s="1" t="str">
        <f>HYPERLINK("http://geochem.nrcan.gc.ca/cdogs/content/cr_/cr_00034_e.htm", "34")</f>
        <v>34</v>
      </c>
      <c r="J1830" t="s">
        <v>100</v>
      </c>
      <c r="K1830" t="s">
        <v>101</v>
      </c>
      <c r="L1830">
        <v>52</v>
      </c>
      <c r="M1830" t="s">
        <v>102</v>
      </c>
      <c r="N1830">
        <v>1018</v>
      </c>
      <c r="O1830">
        <v>102</v>
      </c>
      <c r="P1830">
        <v>46</v>
      </c>
      <c r="Q1830">
        <v>13</v>
      </c>
      <c r="R1830">
        <v>19</v>
      </c>
      <c r="S1830">
        <v>11</v>
      </c>
      <c r="T1830">
        <v>0.1</v>
      </c>
      <c r="U1830">
        <v>780</v>
      </c>
      <c r="V1830">
        <v>3.05</v>
      </c>
      <c r="W1830">
        <v>22</v>
      </c>
      <c r="X1830">
        <v>7</v>
      </c>
      <c r="Y1830">
        <v>17.2</v>
      </c>
    </row>
    <row r="1831" spans="1:25" x14ac:dyDescent="0.25">
      <c r="A1831" t="s">
        <v>7000</v>
      </c>
      <c r="B1831" t="s">
        <v>7001</v>
      </c>
      <c r="C1831" s="1" t="str">
        <f t="shared" si="292"/>
        <v>21:0398</v>
      </c>
      <c r="D1831" s="1" t="str">
        <f t="shared" ref="D1831:D1843" si="299">HYPERLINK("http://geochem.nrcan.gc.ca/cdogs/content/svy/svy210133_e.htm", "21:0133")</f>
        <v>21:0133</v>
      </c>
      <c r="E1831" t="s">
        <v>7002</v>
      </c>
      <c r="F1831" t="s">
        <v>7003</v>
      </c>
      <c r="H1831">
        <v>48.543259800000001</v>
      </c>
      <c r="I1831">
        <v>-84.662257600000004</v>
      </c>
      <c r="J1831" s="1" t="str">
        <f t="shared" ref="J1831:J1843" si="300">HYPERLINK("http://geochem.nrcan.gc.ca/cdogs/content/kwd/kwd020027_e.htm", "NGR lake sediment grab sample")</f>
        <v>NGR lake sediment grab sample</v>
      </c>
      <c r="K1831" s="1" t="str">
        <f t="shared" ref="K1831:K1843" si="301">HYPERLINK("http://geochem.nrcan.gc.ca/cdogs/content/kwd/kwd080006_e.htm", "&lt;177 micron (NGR)")</f>
        <v>&lt;177 micron (NGR)</v>
      </c>
      <c r="L1831">
        <v>52</v>
      </c>
      <c r="M1831" t="s">
        <v>67</v>
      </c>
      <c r="N1831">
        <v>1019</v>
      </c>
      <c r="O1831">
        <v>90</v>
      </c>
      <c r="P1831">
        <v>24</v>
      </c>
      <c r="Q1831">
        <v>4</v>
      </c>
      <c r="R1831">
        <v>10</v>
      </c>
      <c r="S1831">
        <v>6</v>
      </c>
      <c r="T1831">
        <v>0.1</v>
      </c>
      <c r="U1831">
        <v>165</v>
      </c>
      <c r="V1831">
        <v>0.95</v>
      </c>
      <c r="W1831">
        <v>0.5</v>
      </c>
      <c r="X1831">
        <v>1</v>
      </c>
      <c r="Y1831">
        <v>37</v>
      </c>
    </row>
    <row r="1832" spans="1:25" x14ac:dyDescent="0.25">
      <c r="A1832" t="s">
        <v>7004</v>
      </c>
      <c r="B1832" t="s">
        <v>7005</v>
      </c>
      <c r="C1832" s="1" t="str">
        <f t="shared" si="292"/>
        <v>21:0398</v>
      </c>
      <c r="D1832" s="1" t="str">
        <f t="shared" si="299"/>
        <v>21:0133</v>
      </c>
      <c r="E1832" t="s">
        <v>7006</v>
      </c>
      <c r="F1832" t="s">
        <v>7007</v>
      </c>
      <c r="H1832">
        <v>48.558626500000003</v>
      </c>
      <c r="I1832">
        <v>-84.634930100000005</v>
      </c>
      <c r="J1832" s="1" t="str">
        <f t="shared" si="300"/>
        <v>NGR lake sediment grab sample</v>
      </c>
      <c r="K1832" s="1" t="str">
        <f t="shared" si="301"/>
        <v>&lt;177 micron (NGR)</v>
      </c>
      <c r="L1832">
        <v>52</v>
      </c>
      <c r="M1832" t="s">
        <v>72</v>
      </c>
      <c r="N1832">
        <v>1020</v>
      </c>
      <c r="O1832">
        <v>72</v>
      </c>
      <c r="P1832">
        <v>36</v>
      </c>
      <c r="Q1832">
        <v>2</v>
      </c>
      <c r="R1832">
        <v>17</v>
      </c>
      <c r="S1832">
        <v>4</v>
      </c>
      <c r="T1832">
        <v>0.1</v>
      </c>
      <c r="U1832">
        <v>50</v>
      </c>
      <c r="V1832">
        <v>0.5</v>
      </c>
      <c r="W1832">
        <v>0.5</v>
      </c>
      <c r="X1832">
        <v>3</v>
      </c>
      <c r="Y1832">
        <v>44.8</v>
      </c>
    </row>
    <row r="1833" spans="1:25" x14ac:dyDescent="0.25">
      <c r="A1833" t="s">
        <v>7008</v>
      </c>
      <c r="B1833" t="s">
        <v>7009</v>
      </c>
      <c r="C1833" s="1" t="str">
        <f t="shared" si="292"/>
        <v>21:0398</v>
      </c>
      <c r="D1833" s="1" t="str">
        <f t="shared" si="299"/>
        <v>21:0133</v>
      </c>
      <c r="E1833" t="s">
        <v>7010</v>
      </c>
      <c r="F1833" t="s">
        <v>7011</v>
      </c>
      <c r="H1833">
        <v>48.5908868</v>
      </c>
      <c r="I1833">
        <v>-84.666475199999994</v>
      </c>
      <c r="J1833" s="1" t="str">
        <f t="shared" si="300"/>
        <v>NGR lake sediment grab sample</v>
      </c>
      <c r="K1833" s="1" t="str">
        <f t="shared" si="301"/>
        <v>&lt;177 micron (NGR)</v>
      </c>
      <c r="L1833">
        <v>52</v>
      </c>
      <c r="M1833" t="s">
        <v>77</v>
      </c>
      <c r="N1833">
        <v>1021</v>
      </c>
      <c r="O1833">
        <v>92</v>
      </c>
      <c r="P1833">
        <v>30</v>
      </c>
      <c r="Q1833">
        <v>4</v>
      </c>
      <c r="R1833">
        <v>11</v>
      </c>
      <c r="S1833">
        <v>3</v>
      </c>
      <c r="T1833">
        <v>0.1</v>
      </c>
      <c r="U1833">
        <v>40</v>
      </c>
      <c r="V1833">
        <v>0.3</v>
      </c>
      <c r="W1833">
        <v>0.5</v>
      </c>
      <c r="X1833">
        <v>6</v>
      </c>
      <c r="Y1833">
        <v>54.4</v>
      </c>
    </row>
    <row r="1834" spans="1:25" x14ac:dyDescent="0.25">
      <c r="A1834" t="s">
        <v>7012</v>
      </c>
      <c r="B1834" t="s">
        <v>7013</v>
      </c>
      <c r="C1834" s="1" t="str">
        <f t="shared" si="292"/>
        <v>21:0398</v>
      </c>
      <c r="D1834" s="1" t="str">
        <f t="shared" si="299"/>
        <v>21:0133</v>
      </c>
      <c r="E1834" t="s">
        <v>7014</v>
      </c>
      <c r="F1834" t="s">
        <v>7015</v>
      </c>
      <c r="H1834">
        <v>48.610692299999997</v>
      </c>
      <c r="I1834">
        <v>-84.611346400000002</v>
      </c>
      <c r="J1834" s="1" t="str">
        <f t="shared" si="300"/>
        <v>NGR lake sediment grab sample</v>
      </c>
      <c r="K1834" s="1" t="str">
        <f t="shared" si="301"/>
        <v>&lt;177 micron (NGR)</v>
      </c>
      <c r="L1834">
        <v>52</v>
      </c>
      <c r="M1834" t="s">
        <v>82</v>
      </c>
      <c r="N1834">
        <v>1022</v>
      </c>
      <c r="O1834">
        <v>168</v>
      </c>
      <c r="P1834">
        <v>22</v>
      </c>
      <c r="Q1834">
        <v>4</v>
      </c>
      <c r="R1834">
        <v>11</v>
      </c>
      <c r="S1834">
        <v>2</v>
      </c>
      <c r="T1834">
        <v>0.1</v>
      </c>
      <c r="U1834">
        <v>45</v>
      </c>
      <c r="V1834">
        <v>0.25</v>
      </c>
      <c r="W1834">
        <v>0.5</v>
      </c>
      <c r="X1834">
        <v>4</v>
      </c>
      <c r="Y1834">
        <v>73.400000000000006</v>
      </c>
    </row>
    <row r="1835" spans="1:25" x14ac:dyDescent="0.25">
      <c r="A1835" t="s">
        <v>7016</v>
      </c>
      <c r="B1835" t="s">
        <v>7017</v>
      </c>
      <c r="C1835" s="1" t="str">
        <f t="shared" si="292"/>
        <v>21:0398</v>
      </c>
      <c r="D1835" s="1" t="str">
        <f t="shared" si="299"/>
        <v>21:0133</v>
      </c>
      <c r="E1835" t="s">
        <v>7018</v>
      </c>
      <c r="F1835" t="s">
        <v>7019</v>
      </c>
      <c r="H1835">
        <v>48.635648199999999</v>
      </c>
      <c r="I1835">
        <v>-84.5961049</v>
      </c>
      <c r="J1835" s="1" t="str">
        <f t="shared" si="300"/>
        <v>NGR lake sediment grab sample</v>
      </c>
      <c r="K1835" s="1" t="str">
        <f t="shared" si="301"/>
        <v>&lt;177 micron (NGR)</v>
      </c>
      <c r="L1835">
        <v>52</v>
      </c>
      <c r="M1835" t="s">
        <v>87</v>
      </c>
      <c r="N1835">
        <v>1023</v>
      </c>
      <c r="O1835">
        <v>120</v>
      </c>
      <c r="P1835">
        <v>20</v>
      </c>
      <c r="Q1835">
        <v>2</v>
      </c>
      <c r="R1835">
        <v>9</v>
      </c>
      <c r="S1835">
        <v>1</v>
      </c>
      <c r="T1835">
        <v>0.1</v>
      </c>
      <c r="U1835">
        <v>40</v>
      </c>
      <c r="V1835">
        <v>0.25</v>
      </c>
      <c r="W1835">
        <v>0.5</v>
      </c>
      <c r="X1835">
        <v>2</v>
      </c>
      <c r="Y1835">
        <v>66.8</v>
      </c>
    </row>
    <row r="1836" spans="1:25" x14ac:dyDescent="0.25">
      <c r="A1836" t="s">
        <v>7020</v>
      </c>
      <c r="B1836" t="s">
        <v>7021</v>
      </c>
      <c r="C1836" s="1" t="str">
        <f t="shared" si="292"/>
        <v>21:0398</v>
      </c>
      <c r="D1836" s="1" t="str">
        <f t="shared" si="299"/>
        <v>21:0133</v>
      </c>
      <c r="E1836" t="s">
        <v>7022</v>
      </c>
      <c r="F1836" t="s">
        <v>7023</v>
      </c>
      <c r="H1836">
        <v>48.659162000000002</v>
      </c>
      <c r="I1836">
        <v>-84.578703300000001</v>
      </c>
      <c r="J1836" s="1" t="str">
        <f t="shared" si="300"/>
        <v>NGR lake sediment grab sample</v>
      </c>
      <c r="K1836" s="1" t="str">
        <f t="shared" si="301"/>
        <v>&lt;177 micron (NGR)</v>
      </c>
      <c r="L1836">
        <v>52</v>
      </c>
      <c r="M1836" t="s">
        <v>92</v>
      </c>
      <c r="N1836">
        <v>1024</v>
      </c>
      <c r="O1836">
        <v>98</v>
      </c>
      <c r="P1836">
        <v>50</v>
      </c>
      <c r="Q1836">
        <v>3</v>
      </c>
      <c r="R1836">
        <v>18</v>
      </c>
      <c r="S1836">
        <v>5</v>
      </c>
      <c r="T1836">
        <v>0.1</v>
      </c>
      <c r="U1836">
        <v>45</v>
      </c>
      <c r="V1836">
        <v>0.35</v>
      </c>
      <c r="W1836">
        <v>0.5</v>
      </c>
      <c r="X1836">
        <v>1</v>
      </c>
      <c r="Y1836">
        <v>48.8</v>
      </c>
    </row>
    <row r="1837" spans="1:25" x14ac:dyDescent="0.25">
      <c r="A1837" t="s">
        <v>7024</v>
      </c>
      <c r="B1837" t="s">
        <v>7025</v>
      </c>
      <c r="C1837" s="1" t="str">
        <f t="shared" ref="C1837:C1900" si="302">HYPERLINK("http://geochem.nrcan.gc.ca/cdogs/content/bdl/bdl210398_e.htm", "21:0398")</f>
        <v>21:0398</v>
      </c>
      <c r="D1837" s="1" t="str">
        <f t="shared" si="299"/>
        <v>21:0133</v>
      </c>
      <c r="E1837" t="s">
        <v>7026</v>
      </c>
      <c r="F1837" t="s">
        <v>7027</v>
      </c>
      <c r="H1837">
        <v>48.691556800000001</v>
      </c>
      <c r="I1837">
        <v>-84.600862899999996</v>
      </c>
      <c r="J1837" s="1" t="str">
        <f t="shared" si="300"/>
        <v>NGR lake sediment grab sample</v>
      </c>
      <c r="K1837" s="1" t="str">
        <f t="shared" si="301"/>
        <v>&lt;177 micron (NGR)</v>
      </c>
      <c r="L1837">
        <v>52</v>
      </c>
      <c r="M1837" t="s">
        <v>97</v>
      </c>
      <c r="N1837">
        <v>1025</v>
      </c>
      <c r="O1837">
        <v>78</v>
      </c>
      <c r="P1837">
        <v>28</v>
      </c>
      <c r="Q1837">
        <v>4</v>
      </c>
      <c r="R1837">
        <v>13</v>
      </c>
      <c r="S1837">
        <v>6</v>
      </c>
      <c r="T1837">
        <v>0.1</v>
      </c>
      <c r="U1837">
        <v>360</v>
      </c>
      <c r="V1837">
        <v>0.95</v>
      </c>
      <c r="W1837">
        <v>0.5</v>
      </c>
      <c r="X1837">
        <v>2</v>
      </c>
      <c r="Y1837">
        <v>26.6</v>
      </c>
    </row>
    <row r="1838" spans="1:25" x14ac:dyDescent="0.25">
      <c r="A1838" t="s">
        <v>7028</v>
      </c>
      <c r="B1838" t="s">
        <v>7029</v>
      </c>
      <c r="C1838" s="1" t="str">
        <f t="shared" si="302"/>
        <v>21:0398</v>
      </c>
      <c r="D1838" s="1" t="str">
        <f t="shared" si="299"/>
        <v>21:0133</v>
      </c>
      <c r="E1838" t="s">
        <v>7030</v>
      </c>
      <c r="F1838" t="s">
        <v>7031</v>
      </c>
      <c r="H1838">
        <v>48.706955000000001</v>
      </c>
      <c r="I1838">
        <v>-84.617530299999999</v>
      </c>
      <c r="J1838" s="1" t="str">
        <f t="shared" si="300"/>
        <v>NGR lake sediment grab sample</v>
      </c>
      <c r="K1838" s="1" t="str">
        <f t="shared" si="301"/>
        <v>&lt;177 micron (NGR)</v>
      </c>
      <c r="L1838">
        <v>52</v>
      </c>
      <c r="M1838" t="s">
        <v>107</v>
      </c>
      <c r="N1838">
        <v>1026</v>
      </c>
      <c r="O1838">
        <v>102</v>
      </c>
      <c r="P1838">
        <v>38</v>
      </c>
      <c r="Q1838">
        <v>9</v>
      </c>
      <c r="R1838">
        <v>26</v>
      </c>
      <c r="S1838">
        <v>9</v>
      </c>
      <c r="T1838">
        <v>0.1</v>
      </c>
      <c r="U1838">
        <v>275</v>
      </c>
      <c r="V1838">
        <v>2</v>
      </c>
      <c r="W1838">
        <v>0.5</v>
      </c>
      <c r="X1838">
        <v>2</v>
      </c>
      <c r="Y1838">
        <v>37</v>
      </c>
    </row>
    <row r="1839" spans="1:25" x14ac:dyDescent="0.25">
      <c r="A1839" t="s">
        <v>7032</v>
      </c>
      <c r="B1839" t="s">
        <v>7033</v>
      </c>
      <c r="C1839" s="1" t="str">
        <f t="shared" si="302"/>
        <v>21:0398</v>
      </c>
      <c r="D1839" s="1" t="str">
        <f t="shared" si="299"/>
        <v>21:0133</v>
      </c>
      <c r="E1839" t="s">
        <v>7034</v>
      </c>
      <c r="F1839" t="s">
        <v>7035</v>
      </c>
      <c r="H1839">
        <v>48.7607511</v>
      </c>
      <c r="I1839">
        <v>-84.646107099999995</v>
      </c>
      <c r="J1839" s="1" t="str">
        <f t="shared" si="300"/>
        <v>NGR lake sediment grab sample</v>
      </c>
      <c r="K1839" s="1" t="str">
        <f t="shared" si="301"/>
        <v>&lt;177 micron (NGR)</v>
      </c>
      <c r="L1839">
        <v>52</v>
      </c>
      <c r="M1839" t="s">
        <v>112</v>
      </c>
      <c r="N1839">
        <v>1027</v>
      </c>
      <c r="O1839">
        <v>108</v>
      </c>
      <c r="P1839">
        <v>32</v>
      </c>
      <c r="Q1839">
        <v>8</v>
      </c>
      <c r="R1839">
        <v>32</v>
      </c>
      <c r="S1839">
        <v>11</v>
      </c>
      <c r="T1839">
        <v>0.1</v>
      </c>
      <c r="U1839">
        <v>475</v>
      </c>
      <c r="V1839">
        <v>2.4500000000000002</v>
      </c>
      <c r="W1839">
        <v>0.5</v>
      </c>
      <c r="X1839">
        <v>1</v>
      </c>
      <c r="Y1839">
        <v>19</v>
      </c>
    </row>
    <row r="1840" spans="1:25" x14ac:dyDescent="0.25">
      <c r="A1840" t="s">
        <v>7036</v>
      </c>
      <c r="B1840" t="s">
        <v>7037</v>
      </c>
      <c r="C1840" s="1" t="str">
        <f t="shared" si="302"/>
        <v>21:0398</v>
      </c>
      <c r="D1840" s="1" t="str">
        <f t="shared" si="299"/>
        <v>21:0133</v>
      </c>
      <c r="E1840" t="s">
        <v>7038</v>
      </c>
      <c r="F1840" t="s">
        <v>7039</v>
      </c>
      <c r="H1840">
        <v>48.768783999999997</v>
      </c>
      <c r="I1840">
        <v>-84.691379699999999</v>
      </c>
      <c r="J1840" s="1" t="str">
        <f t="shared" si="300"/>
        <v>NGR lake sediment grab sample</v>
      </c>
      <c r="K1840" s="1" t="str">
        <f t="shared" si="301"/>
        <v>&lt;177 micron (NGR)</v>
      </c>
      <c r="L1840">
        <v>52</v>
      </c>
      <c r="M1840" t="s">
        <v>117</v>
      </c>
      <c r="N1840">
        <v>1028</v>
      </c>
      <c r="O1840">
        <v>140</v>
      </c>
      <c r="P1840">
        <v>38</v>
      </c>
      <c r="Q1840">
        <v>10</v>
      </c>
      <c r="R1840">
        <v>17</v>
      </c>
      <c r="S1840">
        <v>8</v>
      </c>
      <c r="T1840">
        <v>0.1</v>
      </c>
      <c r="U1840">
        <v>210</v>
      </c>
      <c r="V1840">
        <v>1.2</v>
      </c>
      <c r="W1840">
        <v>0.5</v>
      </c>
      <c r="X1840">
        <v>1</v>
      </c>
      <c r="Y1840">
        <v>31.4</v>
      </c>
    </row>
    <row r="1841" spans="1:25" x14ac:dyDescent="0.25">
      <c r="A1841" t="s">
        <v>7040</v>
      </c>
      <c r="B1841" t="s">
        <v>7041</v>
      </c>
      <c r="C1841" s="1" t="str">
        <f t="shared" si="302"/>
        <v>21:0398</v>
      </c>
      <c r="D1841" s="1" t="str">
        <f t="shared" si="299"/>
        <v>21:0133</v>
      </c>
      <c r="E1841" t="s">
        <v>7042</v>
      </c>
      <c r="F1841" t="s">
        <v>7043</v>
      </c>
      <c r="H1841">
        <v>48.783163399999999</v>
      </c>
      <c r="I1841">
        <v>-84.758925599999998</v>
      </c>
      <c r="J1841" s="1" t="str">
        <f t="shared" si="300"/>
        <v>NGR lake sediment grab sample</v>
      </c>
      <c r="K1841" s="1" t="str">
        <f t="shared" si="301"/>
        <v>&lt;177 micron (NGR)</v>
      </c>
      <c r="L1841">
        <v>52</v>
      </c>
      <c r="M1841" t="s">
        <v>122</v>
      </c>
      <c r="N1841">
        <v>1029</v>
      </c>
      <c r="O1841">
        <v>66</v>
      </c>
      <c r="P1841">
        <v>62</v>
      </c>
      <c r="Q1841">
        <v>6</v>
      </c>
      <c r="R1841">
        <v>8</v>
      </c>
      <c r="S1841">
        <v>2</v>
      </c>
      <c r="T1841">
        <v>0.1</v>
      </c>
      <c r="U1841">
        <v>90</v>
      </c>
      <c r="V1841">
        <v>0.35</v>
      </c>
      <c r="W1841">
        <v>0.5</v>
      </c>
      <c r="X1841">
        <v>1</v>
      </c>
      <c r="Y1841">
        <v>40.4</v>
      </c>
    </row>
    <row r="1842" spans="1:25" x14ac:dyDescent="0.25">
      <c r="A1842" t="s">
        <v>7044</v>
      </c>
      <c r="B1842" t="s">
        <v>7045</v>
      </c>
      <c r="C1842" s="1" t="str">
        <f t="shared" si="302"/>
        <v>21:0398</v>
      </c>
      <c r="D1842" s="1" t="str">
        <f t="shared" si="299"/>
        <v>21:0133</v>
      </c>
      <c r="E1842" t="s">
        <v>7046</v>
      </c>
      <c r="F1842" t="s">
        <v>7047</v>
      </c>
      <c r="H1842">
        <v>48.974609000000001</v>
      </c>
      <c r="I1842">
        <v>-85.110254499999996</v>
      </c>
      <c r="J1842" s="1" t="str">
        <f t="shared" si="300"/>
        <v>NGR lake sediment grab sample</v>
      </c>
      <c r="K1842" s="1" t="str">
        <f t="shared" si="301"/>
        <v>&lt;177 micron (NGR)</v>
      </c>
      <c r="L1842">
        <v>53</v>
      </c>
      <c r="M1842" t="s">
        <v>3279</v>
      </c>
      <c r="N1842">
        <v>1030</v>
      </c>
      <c r="O1842">
        <v>66</v>
      </c>
      <c r="P1842">
        <v>12</v>
      </c>
      <c r="Q1842">
        <v>20</v>
      </c>
      <c r="R1842">
        <v>8</v>
      </c>
      <c r="S1842">
        <v>4</v>
      </c>
      <c r="T1842">
        <v>0.1</v>
      </c>
      <c r="U1842">
        <v>3300</v>
      </c>
      <c r="V1842">
        <v>2.2000000000000002</v>
      </c>
      <c r="W1842">
        <v>6</v>
      </c>
      <c r="X1842">
        <v>1</v>
      </c>
      <c r="Y1842">
        <v>20</v>
      </c>
    </row>
    <row r="1843" spans="1:25" x14ac:dyDescent="0.25">
      <c r="A1843" t="s">
        <v>7048</v>
      </c>
      <c r="B1843" t="s">
        <v>7049</v>
      </c>
      <c r="C1843" s="1" t="str">
        <f t="shared" si="302"/>
        <v>21:0398</v>
      </c>
      <c r="D1843" s="1" t="str">
        <f t="shared" si="299"/>
        <v>21:0133</v>
      </c>
      <c r="E1843" t="s">
        <v>7050</v>
      </c>
      <c r="F1843" t="s">
        <v>7051</v>
      </c>
      <c r="H1843">
        <v>48.8055618</v>
      </c>
      <c r="I1843">
        <v>-84.915944699999997</v>
      </c>
      <c r="J1843" s="1" t="str">
        <f t="shared" si="300"/>
        <v>NGR lake sediment grab sample</v>
      </c>
      <c r="K1843" s="1" t="str">
        <f t="shared" si="301"/>
        <v>&lt;177 micron (NGR)</v>
      </c>
      <c r="L1843">
        <v>53</v>
      </c>
      <c r="M1843" t="s">
        <v>34</v>
      </c>
      <c r="N1843">
        <v>1031</v>
      </c>
      <c r="O1843">
        <v>90</v>
      </c>
      <c r="P1843">
        <v>36</v>
      </c>
      <c r="Q1843">
        <v>3</v>
      </c>
      <c r="R1843">
        <v>7</v>
      </c>
      <c r="S1843">
        <v>1</v>
      </c>
      <c r="T1843">
        <v>0.1</v>
      </c>
      <c r="U1843">
        <v>50</v>
      </c>
      <c r="V1843">
        <v>0.25</v>
      </c>
      <c r="W1843">
        <v>0.5</v>
      </c>
      <c r="X1843">
        <v>2</v>
      </c>
      <c r="Y1843">
        <v>62.8</v>
      </c>
    </row>
    <row r="1844" spans="1:25" x14ac:dyDescent="0.25">
      <c r="A1844" t="s">
        <v>7052</v>
      </c>
      <c r="B1844" t="s">
        <v>7053</v>
      </c>
      <c r="C1844" s="1" t="str">
        <f t="shared" si="302"/>
        <v>21:0398</v>
      </c>
      <c r="D1844" s="1" t="str">
        <f>HYPERLINK("http://geochem.nrcan.gc.ca/cdogs/content/svy/svy_e.htm", "")</f>
        <v/>
      </c>
      <c r="G1844" s="1" t="str">
        <f>HYPERLINK("http://geochem.nrcan.gc.ca/cdogs/content/cr_/cr_00035_e.htm", "35")</f>
        <v>35</v>
      </c>
      <c r="J1844" t="s">
        <v>100</v>
      </c>
      <c r="K1844" t="s">
        <v>101</v>
      </c>
      <c r="L1844">
        <v>53</v>
      </c>
      <c r="M1844" t="s">
        <v>102</v>
      </c>
      <c r="N1844">
        <v>1032</v>
      </c>
      <c r="O1844">
        <v>112</v>
      </c>
      <c r="P1844">
        <v>68</v>
      </c>
      <c r="Q1844">
        <v>9</v>
      </c>
      <c r="R1844">
        <v>32</v>
      </c>
      <c r="S1844">
        <v>9</v>
      </c>
      <c r="T1844">
        <v>0.1</v>
      </c>
      <c r="U1844">
        <v>320</v>
      </c>
      <c r="V1844">
        <v>2.2999999999999998</v>
      </c>
      <c r="W1844">
        <v>10</v>
      </c>
      <c r="X1844">
        <v>1</v>
      </c>
      <c r="Y1844">
        <v>10</v>
      </c>
    </row>
    <row r="1845" spans="1:25" x14ac:dyDescent="0.25">
      <c r="A1845" t="s">
        <v>7054</v>
      </c>
      <c r="B1845" t="s">
        <v>7055</v>
      </c>
      <c r="C1845" s="1" t="str">
        <f t="shared" si="302"/>
        <v>21:0398</v>
      </c>
      <c r="D1845" s="1" t="str">
        <f t="shared" ref="D1845:D1879" si="303">HYPERLINK("http://geochem.nrcan.gc.ca/cdogs/content/svy/svy210133_e.htm", "21:0133")</f>
        <v>21:0133</v>
      </c>
      <c r="E1845" t="s">
        <v>7056</v>
      </c>
      <c r="F1845" t="s">
        <v>7057</v>
      </c>
      <c r="H1845">
        <v>48.890518999999998</v>
      </c>
      <c r="I1845">
        <v>-84.964884900000001</v>
      </c>
      <c r="J1845" s="1" t="str">
        <f t="shared" ref="J1845:J1879" si="304">HYPERLINK("http://geochem.nrcan.gc.ca/cdogs/content/kwd/kwd020027_e.htm", "NGR lake sediment grab sample")</f>
        <v>NGR lake sediment grab sample</v>
      </c>
      <c r="K1845" s="1" t="str">
        <f t="shared" ref="K1845:K1879" si="305">HYPERLINK("http://geochem.nrcan.gc.ca/cdogs/content/kwd/kwd080006_e.htm", "&lt;177 micron (NGR)")</f>
        <v>&lt;177 micron (NGR)</v>
      </c>
      <c r="L1845">
        <v>53</v>
      </c>
      <c r="M1845" t="s">
        <v>3302</v>
      </c>
      <c r="N1845">
        <v>1033</v>
      </c>
      <c r="O1845">
        <v>74</v>
      </c>
      <c r="P1845">
        <v>20</v>
      </c>
      <c r="Q1845">
        <v>3</v>
      </c>
      <c r="R1845">
        <v>4</v>
      </c>
      <c r="S1845">
        <v>1</v>
      </c>
      <c r="T1845">
        <v>0.1</v>
      </c>
      <c r="U1845">
        <v>45</v>
      </c>
      <c r="V1845">
        <v>0.2</v>
      </c>
      <c r="W1845">
        <v>0.5</v>
      </c>
      <c r="X1845">
        <v>1</v>
      </c>
      <c r="Y1845">
        <v>79.599999999999994</v>
      </c>
    </row>
    <row r="1846" spans="1:25" x14ac:dyDescent="0.25">
      <c r="A1846" t="s">
        <v>7058</v>
      </c>
      <c r="B1846" t="s">
        <v>7059</v>
      </c>
      <c r="C1846" s="1" t="str">
        <f t="shared" si="302"/>
        <v>21:0398</v>
      </c>
      <c r="D1846" s="1" t="str">
        <f t="shared" si="303"/>
        <v>21:0133</v>
      </c>
      <c r="E1846" t="s">
        <v>7060</v>
      </c>
      <c r="F1846" t="s">
        <v>7061</v>
      </c>
      <c r="H1846">
        <v>48.903995500000001</v>
      </c>
      <c r="I1846">
        <v>-84.9638463</v>
      </c>
      <c r="J1846" s="1" t="str">
        <f t="shared" si="304"/>
        <v>NGR lake sediment grab sample</v>
      </c>
      <c r="K1846" s="1" t="str">
        <f t="shared" si="305"/>
        <v>&lt;177 micron (NGR)</v>
      </c>
      <c r="L1846">
        <v>53</v>
      </c>
      <c r="M1846" t="s">
        <v>3307</v>
      </c>
      <c r="N1846">
        <v>1034</v>
      </c>
      <c r="O1846">
        <v>56</v>
      </c>
      <c r="P1846">
        <v>18</v>
      </c>
      <c r="Q1846">
        <v>3</v>
      </c>
      <c r="R1846">
        <v>5</v>
      </c>
      <c r="S1846">
        <v>2</v>
      </c>
      <c r="T1846">
        <v>0.1</v>
      </c>
      <c r="U1846">
        <v>45</v>
      </c>
      <c r="V1846">
        <v>0.35</v>
      </c>
      <c r="W1846">
        <v>0.5</v>
      </c>
      <c r="X1846">
        <v>2</v>
      </c>
      <c r="Y1846">
        <v>75.599999999999994</v>
      </c>
    </row>
    <row r="1847" spans="1:25" x14ac:dyDescent="0.25">
      <c r="A1847" t="s">
        <v>7062</v>
      </c>
      <c r="B1847" t="s">
        <v>7063</v>
      </c>
      <c r="C1847" s="1" t="str">
        <f t="shared" si="302"/>
        <v>21:0398</v>
      </c>
      <c r="D1847" s="1" t="str">
        <f t="shared" si="303"/>
        <v>21:0133</v>
      </c>
      <c r="E1847" t="s">
        <v>7060</v>
      </c>
      <c r="F1847" t="s">
        <v>7064</v>
      </c>
      <c r="H1847">
        <v>48.903995500000001</v>
      </c>
      <c r="I1847">
        <v>-84.9638463</v>
      </c>
      <c r="J1847" s="1" t="str">
        <f t="shared" si="304"/>
        <v>NGR lake sediment grab sample</v>
      </c>
      <c r="K1847" s="1" t="str">
        <f t="shared" si="305"/>
        <v>&lt;177 micron (NGR)</v>
      </c>
      <c r="L1847">
        <v>53</v>
      </c>
      <c r="M1847" t="s">
        <v>3311</v>
      </c>
      <c r="N1847">
        <v>1035</v>
      </c>
      <c r="O1847">
        <v>86</v>
      </c>
      <c r="P1847">
        <v>22</v>
      </c>
      <c r="Q1847">
        <v>2</v>
      </c>
      <c r="R1847">
        <v>5</v>
      </c>
      <c r="S1847">
        <v>1</v>
      </c>
      <c r="T1847">
        <v>0.1</v>
      </c>
      <c r="U1847">
        <v>35</v>
      </c>
      <c r="V1847">
        <v>0.2</v>
      </c>
      <c r="W1847">
        <v>0.5</v>
      </c>
      <c r="X1847">
        <v>1</v>
      </c>
      <c r="Y1847">
        <v>78.599999999999994</v>
      </c>
    </row>
    <row r="1848" spans="1:25" x14ac:dyDescent="0.25">
      <c r="A1848" t="s">
        <v>7065</v>
      </c>
      <c r="B1848" t="s">
        <v>7066</v>
      </c>
      <c r="C1848" s="1" t="str">
        <f t="shared" si="302"/>
        <v>21:0398</v>
      </c>
      <c r="D1848" s="1" t="str">
        <f t="shared" si="303"/>
        <v>21:0133</v>
      </c>
      <c r="E1848" t="s">
        <v>7067</v>
      </c>
      <c r="F1848" t="s">
        <v>7068</v>
      </c>
      <c r="H1848">
        <v>48.897683499999999</v>
      </c>
      <c r="I1848">
        <v>-85.003658799999997</v>
      </c>
      <c r="J1848" s="1" t="str">
        <f t="shared" si="304"/>
        <v>NGR lake sediment grab sample</v>
      </c>
      <c r="K1848" s="1" t="str">
        <f t="shared" si="305"/>
        <v>&lt;177 micron (NGR)</v>
      </c>
      <c r="L1848">
        <v>53</v>
      </c>
      <c r="M1848" t="s">
        <v>39</v>
      </c>
      <c r="N1848">
        <v>1036</v>
      </c>
      <c r="O1848">
        <v>24</v>
      </c>
      <c r="P1848">
        <v>14</v>
      </c>
      <c r="Q1848">
        <v>7</v>
      </c>
      <c r="R1848">
        <v>3</v>
      </c>
      <c r="S1848">
        <v>1</v>
      </c>
      <c r="T1848">
        <v>0.1</v>
      </c>
      <c r="U1848">
        <v>60</v>
      </c>
      <c r="V1848">
        <v>0.3</v>
      </c>
      <c r="W1848">
        <v>0.5</v>
      </c>
      <c r="X1848">
        <v>1</v>
      </c>
      <c r="Y1848">
        <v>19.399999999999999</v>
      </c>
    </row>
    <row r="1849" spans="1:25" x14ac:dyDescent="0.25">
      <c r="A1849" t="s">
        <v>7069</v>
      </c>
      <c r="B1849" t="s">
        <v>7070</v>
      </c>
      <c r="C1849" s="1" t="str">
        <f t="shared" si="302"/>
        <v>21:0398</v>
      </c>
      <c r="D1849" s="1" t="str">
        <f t="shared" si="303"/>
        <v>21:0133</v>
      </c>
      <c r="E1849" t="s">
        <v>7071</v>
      </c>
      <c r="F1849" t="s">
        <v>7072</v>
      </c>
      <c r="H1849">
        <v>48.929832900000001</v>
      </c>
      <c r="I1849">
        <v>-84.964324700000006</v>
      </c>
      <c r="J1849" s="1" t="str">
        <f t="shared" si="304"/>
        <v>NGR lake sediment grab sample</v>
      </c>
      <c r="K1849" s="1" t="str">
        <f t="shared" si="305"/>
        <v>&lt;177 micron (NGR)</v>
      </c>
      <c r="L1849">
        <v>53</v>
      </c>
      <c r="M1849" t="s">
        <v>44</v>
      </c>
      <c r="N1849">
        <v>1037</v>
      </c>
      <c r="O1849">
        <v>62</v>
      </c>
      <c r="P1849">
        <v>54</v>
      </c>
      <c r="Q1849">
        <v>4</v>
      </c>
      <c r="R1849">
        <v>13</v>
      </c>
      <c r="S1849">
        <v>2</v>
      </c>
      <c r="T1849">
        <v>0.1</v>
      </c>
      <c r="U1849">
        <v>55</v>
      </c>
      <c r="V1849">
        <v>0.45</v>
      </c>
      <c r="W1849">
        <v>0.5</v>
      </c>
      <c r="X1849">
        <v>4</v>
      </c>
      <c r="Y1849">
        <v>63</v>
      </c>
    </row>
    <row r="1850" spans="1:25" x14ac:dyDescent="0.25">
      <c r="A1850" t="s">
        <v>7073</v>
      </c>
      <c r="B1850" t="s">
        <v>7074</v>
      </c>
      <c r="C1850" s="1" t="str">
        <f t="shared" si="302"/>
        <v>21:0398</v>
      </c>
      <c r="D1850" s="1" t="str">
        <f t="shared" si="303"/>
        <v>21:0133</v>
      </c>
      <c r="E1850" t="s">
        <v>7075</v>
      </c>
      <c r="F1850" t="s">
        <v>7076</v>
      </c>
      <c r="H1850">
        <v>48.943862699999997</v>
      </c>
      <c r="I1850">
        <v>-85.009915599999999</v>
      </c>
      <c r="J1850" s="1" t="str">
        <f t="shared" si="304"/>
        <v>NGR lake sediment grab sample</v>
      </c>
      <c r="K1850" s="1" t="str">
        <f t="shared" si="305"/>
        <v>&lt;177 micron (NGR)</v>
      </c>
      <c r="L1850">
        <v>53</v>
      </c>
      <c r="M1850" t="s">
        <v>62</v>
      </c>
      <c r="N1850">
        <v>1038</v>
      </c>
      <c r="O1850">
        <v>60</v>
      </c>
      <c r="P1850">
        <v>22</v>
      </c>
      <c r="Q1850">
        <v>4</v>
      </c>
      <c r="R1850">
        <v>7</v>
      </c>
      <c r="S1850">
        <v>3</v>
      </c>
      <c r="T1850">
        <v>0.1</v>
      </c>
      <c r="U1850">
        <v>90</v>
      </c>
      <c r="V1850">
        <v>0.4</v>
      </c>
      <c r="W1850">
        <v>0.5</v>
      </c>
      <c r="X1850">
        <v>1</v>
      </c>
      <c r="Y1850">
        <v>44.6</v>
      </c>
    </row>
    <row r="1851" spans="1:25" x14ac:dyDescent="0.25">
      <c r="A1851" t="s">
        <v>7077</v>
      </c>
      <c r="B1851" t="s">
        <v>7078</v>
      </c>
      <c r="C1851" s="1" t="str">
        <f t="shared" si="302"/>
        <v>21:0398</v>
      </c>
      <c r="D1851" s="1" t="str">
        <f t="shared" si="303"/>
        <v>21:0133</v>
      </c>
      <c r="E1851" t="s">
        <v>7079</v>
      </c>
      <c r="F1851" t="s">
        <v>7080</v>
      </c>
      <c r="H1851">
        <v>48.970618899999998</v>
      </c>
      <c r="I1851">
        <v>-84.9661349</v>
      </c>
      <c r="J1851" s="1" t="str">
        <f t="shared" si="304"/>
        <v>NGR lake sediment grab sample</v>
      </c>
      <c r="K1851" s="1" t="str">
        <f t="shared" si="305"/>
        <v>&lt;177 micron (NGR)</v>
      </c>
      <c r="L1851">
        <v>53</v>
      </c>
      <c r="M1851" t="s">
        <v>67</v>
      </c>
      <c r="N1851">
        <v>1039</v>
      </c>
      <c r="O1851">
        <v>52</v>
      </c>
      <c r="P1851">
        <v>28</v>
      </c>
      <c r="Q1851">
        <v>2</v>
      </c>
      <c r="R1851">
        <v>6</v>
      </c>
      <c r="S1851">
        <v>3</v>
      </c>
      <c r="T1851">
        <v>0.1</v>
      </c>
      <c r="U1851">
        <v>45</v>
      </c>
      <c r="V1851">
        <v>0.25</v>
      </c>
      <c r="W1851">
        <v>0.5</v>
      </c>
      <c r="X1851">
        <v>2</v>
      </c>
      <c r="Y1851">
        <v>77.400000000000006</v>
      </c>
    </row>
    <row r="1852" spans="1:25" x14ac:dyDescent="0.25">
      <c r="A1852" t="s">
        <v>7081</v>
      </c>
      <c r="B1852" t="s">
        <v>7082</v>
      </c>
      <c r="C1852" s="1" t="str">
        <f t="shared" si="302"/>
        <v>21:0398</v>
      </c>
      <c r="D1852" s="1" t="str">
        <f t="shared" si="303"/>
        <v>21:0133</v>
      </c>
      <c r="E1852" t="s">
        <v>7083</v>
      </c>
      <c r="F1852" t="s">
        <v>7084</v>
      </c>
      <c r="H1852">
        <v>48.983040299999999</v>
      </c>
      <c r="I1852">
        <v>-84.987006100000002</v>
      </c>
      <c r="J1852" s="1" t="str">
        <f t="shared" si="304"/>
        <v>NGR lake sediment grab sample</v>
      </c>
      <c r="K1852" s="1" t="str">
        <f t="shared" si="305"/>
        <v>&lt;177 micron (NGR)</v>
      </c>
      <c r="L1852">
        <v>53</v>
      </c>
      <c r="M1852" t="s">
        <v>72</v>
      </c>
      <c r="N1852">
        <v>1040</v>
      </c>
      <c r="O1852">
        <v>72</v>
      </c>
      <c r="P1852">
        <v>22</v>
      </c>
      <c r="Q1852">
        <v>2</v>
      </c>
      <c r="R1852">
        <v>10</v>
      </c>
      <c r="S1852">
        <v>1</v>
      </c>
      <c r="T1852">
        <v>0.1</v>
      </c>
      <c r="U1852">
        <v>40</v>
      </c>
      <c r="V1852">
        <v>0.2</v>
      </c>
      <c r="W1852">
        <v>0.5</v>
      </c>
      <c r="X1852">
        <v>2</v>
      </c>
      <c r="Y1852">
        <v>78</v>
      </c>
    </row>
    <row r="1853" spans="1:25" x14ac:dyDescent="0.25">
      <c r="A1853" t="s">
        <v>7085</v>
      </c>
      <c r="B1853" t="s">
        <v>7086</v>
      </c>
      <c r="C1853" s="1" t="str">
        <f t="shared" si="302"/>
        <v>21:0398</v>
      </c>
      <c r="D1853" s="1" t="str">
        <f t="shared" si="303"/>
        <v>21:0133</v>
      </c>
      <c r="E1853" t="s">
        <v>7087</v>
      </c>
      <c r="F1853" t="s">
        <v>7088</v>
      </c>
      <c r="H1853">
        <v>48.970222300000003</v>
      </c>
      <c r="I1853">
        <v>-85.030879799999994</v>
      </c>
      <c r="J1853" s="1" t="str">
        <f t="shared" si="304"/>
        <v>NGR lake sediment grab sample</v>
      </c>
      <c r="K1853" s="1" t="str">
        <f t="shared" si="305"/>
        <v>&lt;177 micron (NGR)</v>
      </c>
      <c r="L1853">
        <v>53</v>
      </c>
      <c r="M1853" t="s">
        <v>77</v>
      </c>
      <c r="N1853">
        <v>1041</v>
      </c>
      <c r="O1853">
        <v>78</v>
      </c>
      <c r="P1853">
        <v>40</v>
      </c>
      <c r="Q1853">
        <v>4</v>
      </c>
      <c r="R1853">
        <v>12</v>
      </c>
      <c r="S1853">
        <v>4</v>
      </c>
      <c r="T1853">
        <v>0.1</v>
      </c>
      <c r="U1853">
        <v>60</v>
      </c>
      <c r="V1853">
        <v>0.35</v>
      </c>
      <c r="W1853">
        <v>0.5</v>
      </c>
      <c r="X1853">
        <v>1</v>
      </c>
      <c r="Y1853">
        <v>65.400000000000006</v>
      </c>
    </row>
    <row r="1854" spans="1:25" x14ac:dyDescent="0.25">
      <c r="A1854" t="s">
        <v>7089</v>
      </c>
      <c r="B1854" t="s">
        <v>7090</v>
      </c>
      <c r="C1854" s="1" t="str">
        <f t="shared" si="302"/>
        <v>21:0398</v>
      </c>
      <c r="D1854" s="1" t="str">
        <f t="shared" si="303"/>
        <v>21:0133</v>
      </c>
      <c r="E1854" t="s">
        <v>7091</v>
      </c>
      <c r="F1854" t="s">
        <v>7092</v>
      </c>
      <c r="H1854">
        <v>48.981404300000001</v>
      </c>
      <c r="I1854">
        <v>-85.025067800000002</v>
      </c>
      <c r="J1854" s="1" t="str">
        <f t="shared" si="304"/>
        <v>NGR lake sediment grab sample</v>
      </c>
      <c r="K1854" s="1" t="str">
        <f t="shared" si="305"/>
        <v>&lt;177 micron (NGR)</v>
      </c>
      <c r="L1854">
        <v>53</v>
      </c>
      <c r="M1854" t="s">
        <v>82</v>
      </c>
      <c r="N1854">
        <v>1042</v>
      </c>
      <c r="O1854">
        <v>162</v>
      </c>
      <c r="P1854">
        <v>50</v>
      </c>
      <c r="Q1854">
        <v>4</v>
      </c>
      <c r="R1854">
        <v>13</v>
      </c>
      <c r="S1854">
        <v>3</v>
      </c>
      <c r="T1854">
        <v>0.1</v>
      </c>
      <c r="U1854">
        <v>465</v>
      </c>
      <c r="V1854">
        <v>1</v>
      </c>
      <c r="W1854">
        <v>0.5</v>
      </c>
      <c r="X1854">
        <v>1</v>
      </c>
      <c r="Y1854">
        <v>59.2</v>
      </c>
    </row>
    <row r="1855" spans="1:25" x14ac:dyDescent="0.25">
      <c r="A1855" t="s">
        <v>7093</v>
      </c>
      <c r="B1855" t="s">
        <v>7094</v>
      </c>
      <c r="C1855" s="1" t="str">
        <f t="shared" si="302"/>
        <v>21:0398</v>
      </c>
      <c r="D1855" s="1" t="str">
        <f t="shared" si="303"/>
        <v>21:0133</v>
      </c>
      <c r="E1855" t="s">
        <v>7095</v>
      </c>
      <c r="F1855" t="s">
        <v>7096</v>
      </c>
      <c r="H1855">
        <v>48.959641699999999</v>
      </c>
      <c r="I1855">
        <v>-85.124741299999997</v>
      </c>
      <c r="J1855" s="1" t="str">
        <f t="shared" si="304"/>
        <v>NGR lake sediment grab sample</v>
      </c>
      <c r="K1855" s="1" t="str">
        <f t="shared" si="305"/>
        <v>&lt;177 micron (NGR)</v>
      </c>
      <c r="L1855">
        <v>53</v>
      </c>
      <c r="M1855" t="s">
        <v>87</v>
      </c>
      <c r="N1855">
        <v>1043</v>
      </c>
      <c r="O1855">
        <v>68</v>
      </c>
      <c r="P1855">
        <v>36</v>
      </c>
      <c r="Q1855">
        <v>4</v>
      </c>
      <c r="R1855">
        <v>10</v>
      </c>
      <c r="S1855">
        <v>2</v>
      </c>
      <c r="T1855">
        <v>0.1</v>
      </c>
      <c r="U1855">
        <v>30</v>
      </c>
      <c r="V1855">
        <v>0.2</v>
      </c>
      <c r="W1855">
        <v>0.5</v>
      </c>
      <c r="X1855">
        <v>2</v>
      </c>
      <c r="Y1855">
        <v>63</v>
      </c>
    </row>
    <row r="1856" spans="1:25" x14ac:dyDescent="0.25">
      <c r="A1856" t="s">
        <v>7097</v>
      </c>
      <c r="B1856" t="s">
        <v>7098</v>
      </c>
      <c r="C1856" s="1" t="str">
        <f t="shared" si="302"/>
        <v>21:0398</v>
      </c>
      <c r="D1856" s="1" t="str">
        <f t="shared" si="303"/>
        <v>21:0133</v>
      </c>
      <c r="E1856" t="s">
        <v>7046</v>
      </c>
      <c r="F1856" t="s">
        <v>7099</v>
      </c>
      <c r="H1856">
        <v>48.974609000000001</v>
      </c>
      <c r="I1856">
        <v>-85.110254499999996</v>
      </c>
      <c r="J1856" s="1" t="str">
        <f t="shared" si="304"/>
        <v>NGR lake sediment grab sample</v>
      </c>
      <c r="K1856" s="1" t="str">
        <f t="shared" si="305"/>
        <v>&lt;177 micron (NGR)</v>
      </c>
      <c r="L1856">
        <v>53</v>
      </c>
      <c r="M1856" t="s">
        <v>3335</v>
      </c>
      <c r="N1856">
        <v>1044</v>
      </c>
      <c r="O1856">
        <v>66</v>
      </c>
      <c r="P1856">
        <v>12</v>
      </c>
      <c r="Q1856">
        <v>20</v>
      </c>
      <c r="R1856">
        <v>8</v>
      </c>
      <c r="S1856">
        <v>4</v>
      </c>
      <c r="T1856">
        <v>0.1</v>
      </c>
      <c r="U1856">
        <v>3300</v>
      </c>
      <c r="V1856">
        <v>2.2999999999999998</v>
      </c>
      <c r="W1856">
        <v>6</v>
      </c>
      <c r="X1856">
        <v>1</v>
      </c>
      <c r="Y1856">
        <v>20.2</v>
      </c>
    </row>
    <row r="1857" spans="1:25" x14ac:dyDescent="0.25">
      <c r="A1857" t="s">
        <v>7100</v>
      </c>
      <c r="B1857" t="s">
        <v>7101</v>
      </c>
      <c r="C1857" s="1" t="str">
        <f t="shared" si="302"/>
        <v>21:0398</v>
      </c>
      <c r="D1857" s="1" t="str">
        <f t="shared" si="303"/>
        <v>21:0133</v>
      </c>
      <c r="E1857" t="s">
        <v>7102</v>
      </c>
      <c r="F1857" t="s">
        <v>7103</v>
      </c>
      <c r="H1857">
        <v>48.962069</v>
      </c>
      <c r="I1857">
        <v>-85.084674800000002</v>
      </c>
      <c r="J1857" s="1" t="str">
        <f t="shared" si="304"/>
        <v>NGR lake sediment grab sample</v>
      </c>
      <c r="K1857" s="1" t="str">
        <f t="shared" si="305"/>
        <v>&lt;177 micron (NGR)</v>
      </c>
      <c r="L1857">
        <v>53</v>
      </c>
      <c r="M1857" t="s">
        <v>92</v>
      </c>
      <c r="N1857">
        <v>1045</v>
      </c>
      <c r="O1857">
        <v>26</v>
      </c>
      <c r="P1857">
        <v>4</v>
      </c>
      <c r="Q1857">
        <v>4</v>
      </c>
      <c r="R1857">
        <v>4</v>
      </c>
      <c r="S1857">
        <v>2</v>
      </c>
      <c r="T1857">
        <v>0.2</v>
      </c>
      <c r="U1857">
        <v>180</v>
      </c>
      <c r="V1857">
        <v>0.6</v>
      </c>
      <c r="W1857">
        <v>0.5</v>
      </c>
      <c r="X1857">
        <v>1</v>
      </c>
      <c r="Y1857">
        <v>2.8</v>
      </c>
    </row>
    <row r="1858" spans="1:25" x14ac:dyDescent="0.25">
      <c r="A1858" t="s">
        <v>7104</v>
      </c>
      <c r="B1858" t="s">
        <v>7105</v>
      </c>
      <c r="C1858" s="1" t="str">
        <f t="shared" si="302"/>
        <v>21:0398</v>
      </c>
      <c r="D1858" s="1" t="str">
        <f t="shared" si="303"/>
        <v>21:0133</v>
      </c>
      <c r="E1858" t="s">
        <v>7106</v>
      </c>
      <c r="F1858" t="s">
        <v>7107</v>
      </c>
      <c r="H1858">
        <v>48.928528100000001</v>
      </c>
      <c r="I1858">
        <v>-85.084538499999994</v>
      </c>
      <c r="J1858" s="1" t="str">
        <f t="shared" si="304"/>
        <v>NGR lake sediment grab sample</v>
      </c>
      <c r="K1858" s="1" t="str">
        <f t="shared" si="305"/>
        <v>&lt;177 micron (NGR)</v>
      </c>
      <c r="L1858">
        <v>53</v>
      </c>
      <c r="M1858" t="s">
        <v>97</v>
      </c>
      <c r="N1858">
        <v>1046</v>
      </c>
      <c r="O1858">
        <v>14</v>
      </c>
      <c r="P1858">
        <v>4</v>
      </c>
      <c r="Q1858">
        <v>4</v>
      </c>
      <c r="R1858">
        <v>2</v>
      </c>
      <c r="S1858">
        <v>1</v>
      </c>
      <c r="T1858">
        <v>0.1</v>
      </c>
      <c r="U1858">
        <v>105</v>
      </c>
      <c r="V1858">
        <v>0.4</v>
      </c>
      <c r="W1858">
        <v>0.5</v>
      </c>
      <c r="X1858">
        <v>1</v>
      </c>
      <c r="Y1858">
        <v>5.6</v>
      </c>
    </row>
    <row r="1859" spans="1:25" x14ac:dyDescent="0.25">
      <c r="A1859" t="s">
        <v>7108</v>
      </c>
      <c r="B1859" t="s">
        <v>7109</v>
      </c>
      <c r="C1859" s="1" t="str">
        <f t="shared" si="302"/>
        <v>21:0398</v>
      </c>
      <c r="D1859" s="1" t="str">
        <f t="shared" si="303"/>
        <v>21:0133</v>
      </c>
      <c r="E1859" t="s">
        <v>7110</v>
      </c>
      <c r="F1859" t="s">
        <v>7111</v>
      </c>
      <c r="H1859">
        <v>48.896912800000003</v>
      </c>
      <c r="I1859">
        <v>-85.079020400000005</v>
      </c>
      <c r="J1859" s="1" t="str">
        <f t="shared" si="304"/>
        <v>NGR lake sediment grab sample</v>
      </c>
      <c r="K1859" s="1" t="str">
        <f t="shared" si="305"/>
        <v>&lt;177 micron (NGR)</v>
      </c>
      <c r="L1859">
        <v>53</v>
      </c>
      <c r="M1859" t="s">
        <v>107</v>
      </c>
      <c r="N1859">
        <v>1047</v>
      </c>
      <c r="O1859">
        <v>130</v>
      </c>
      <c r="P1859">
        <v>46</v>
      </c>
      <c r="Q1859">
        <v>5</v>
      </c>
      <c r="R1859">
        <v>12</v>
      </c>
      <c r="S1859">
        <v>6</v>
      </c>
      <c r="T1859">
        <v>0.1</v>
      </c>
      <c r="U1859">
        <v>290</v>
      </c>
      <c r="V1859">
        <v>1</v>
      </c>
      <c r="W1859">
        <v>3</v>
      </c>
      <c r="X1859">
        <v>6</v>
      </c>
      <c r="Y1859">
        <v>64.599999999999994</v>
      </c>
    </row>
    <row r="1860" spans="1:25" x14ac:dyDescent="0.25">
      <c r="A1860" t="s">
        <v>7112</v>
      </c>
      <c r="B1860" t="s">
        <v>7113</v>
      </c>
      <c r="C1860" s="1" t="str">
        <f t="shared" si="302"/>
        <v>21:0398</v>
      </c>
      <c r="D1860" s="1" t="str">
        <f t="shared" si="303"/>
        <v>21:0133</v>
      </c>
      <c r="E1860" t="s">
        <v>7114</v>
      </c>
      <c r="F1860" t="s">
        <v>7115</v>
      </c>
      <c r="H1860">
        <v>48.864680300000003</v>
      </c>
      <c r="I1860">
        <v>-85.026939400000003</v>
      </c>
      <c r="J1860" s="1" t="str">
        <f t="shared" si="304"/>
        <v>NGR lake sediment grab sample</v>
      </c>
      <c r="K1860" s="1" t="str">
        <f t="shared" si="305"/>
        <v>&lt;177 micron (NGR)</v>
      </c>
      <c r="L1860">
        <v>53</v>
      </c>
      <c r="M1860" t="s">
        <v>112</v>
      </c>
      <c r="N1860">
        <v>1048</v>
      </c>
      <c r="O1860">
        <v>100</v>
      </c>
      <c r="P1860">
        <v>18</v>
      </c>
      <c r="Q1860">
        <v>3</v>
      </c>
      <c r="R1860">
        <v>10</v>
      </c>
      <c r="S1860">
        <v>2</v>
      </c>
      <c r="T1860">
        <v>0.1</v>
      </c>
      <c r="U1860">
        <v>60</v>
      </c>
      <c r="V1860">
        <v>0.45</v>
      </c>
      <c r="W1860">
        <v>0.5</v>
      </c>
      <c r="X1860">
        <v>2</v>
      </c>
      <c r="Y1860">
        <v>59.4</v>
      </c>
    </row>
    <row r="1861" spans="1:25" x14ac:dyDescent="0.25">
      <c r="A1861" t="s">
        <v>7116</v>
      </c>
      <c r="B1861" t="s">
        <v>7117</v>
      </c>
      <c r="C1861" s="1" t="str">
        <f t="shared" si="302"/>
        <v>21:0398</v>
      </c>
      <c r="D1861" s="1" t="str">
        <f t="shared" si="303"/>
        <v>21:0133</v>
      </c>
      <c r="E1861" t="s">
        <v>7118</v>
      </c>
      <c r="F1861" t="s">
        <v>7119</v>
      </c>
      <c r="H1861">
        <v>48.840623000000001</v>
      </c>
      <c r="I1861">
        <v>-85.025336199999998</v>
      </c>
      <c r="J1861" s="1" t="str">
        <f t="shared" si="304"/>
        <v>NGR lake sediment grab sample</v>
      </c>
      <c r="K1861" s="1" t="str">
        <f t="shared" si="305"/>
        <v>&lt;177 micron (NGR)</v>
      </c>
      <c r="L1861">
        <v>53</v>
      </c>
      <c r="M1861" t="s">
        <v>117</v>
      </c>
      <c r="N1861">
        <v>1049</v>
      </c>
      <c r="O1861">
        <v>76</v>
      </c>
      <c r="P1861">
        <v>68</v>
      </c>
      <c r="Q1861">
        <v>4</v>
      </c>
      <c r="R1861">
        <v>36</v>
      </c>
      <c r="S1861">
        <v>2</v>
      </c>
      <c r="T1861">
        <v>0.1</v>
      </c>
      <c r="U1861">
        <v>90</v>
      </c>
      <c r="V1861">
        <v>1.35</v>
      </c>
      <c r="W1861">
        <v>0.5</v>
      </c>
      <c r="X1861">
        <v>1</v>
      </c>
      <c r="Y1861">
        <v>56</v>
      </c>
    </row>
    <row r="1862" spans="1:25" x14ac:dyDescent="0.25">
      <c r="A1862" t="s">
        <v>7120</v>
      </c>
      <c r="B1862" t="s">
        <v>7121</v>
      </c>
      <c r="C1862" s="1" t="str">
        <f t="shared" si="302"/>
        <v>21:0398</v>
      </c>
      <c r="D1862" s="1" t="str">
        <f t="shared" si="303"/>
        <v>21:0133</v>
      </c>
      <c r="E1862" t="s">
        <v>7122</v>
      </c>
      <c r="F1862" t="s">
        <v>7123</v>
      </c>
      <c r="H1862">
        <v>48.258924499999999</v>
      </c>
      <c r="I1862">
        <v>-84.854742799999997</v>
      </c>
      <c r="J1862" s="1" t="str">
        <f t="shared" si="304"/>
        <v>NGR lake sediment grab sample</v>
      </c>
      <c r="K1862" s="1" t="str">
        <f t="shared" si="305"/>
        <v>&lt;177 micron (NGR)</v>
      </c>
      <c r="L1862">
        <v>54</v>
      </c>
      <c r="M1862" t="s">
        <v>29</v>
      </c>
      <c r="N1862">
        <v>1050</v>
      </c>
      <c r="O1862">
        <v>68</v>
      </c>
      <c r="P1862">
        <v>32</v>
      </c>
      <c r="Q1862">
        <v>10</v>
      </c>
      <c r="R1862">
        <v>14</v>
      </c>
      <c r="S1862">
        <v>3</v>
      </c>
      <c r="T1862">
        <v>0.1</v>
      </c>
      <c r="U1862">
        <v>70</v>
      </c>
      <c r="V1862">
        <v>0.75</v>
      </c>
      <c r="W1862">
        <v>0.5</v>
      </c>
      <c r="X1862">
        <v>1</v>
      </c>
      <c r="Y1862">
        <v>35.6</v>
      </c>
    </row>
    <row r="1863" spans="1:25" x14ac:dyDescent="0.25">
      <c r="A1863" t="s">
        <v>7124</v>
      </c>
      <c r="B1863" t="s">
        <v>7125</v>
      </c>
      <c r="C1863" s="1" t="str">
        <f t="shared" si="302"/>
        <v>21:0398</v>
      </c>
      <c r="D1863" s="1" t="str">
        <f t="shared" si="303"/>
        <v>21:0133</v>
      </c>
      <c r="E1863" t="s">
        <v>7126</v>
      </c>
      <c r="F1863" t="s">
        <v>7127</v>
      </c>
      <c r="H1863">
        <v>48.806682100000003</v>
      </c>
      <c r="I1863">
        <v>-84.9922112</v>
      </c>
      <c r="J1863" s="1" t="str">
        <f t="shared" si="304"/>
        <v>NGR lake sediment grab sample</v>
      </c>
      <c r="K1863" s="1" t="str">
        <f t="shared" si="305"/>
        <v>&lt;177 micron (NGR)</v>
      </c>
      <c r="L1863">
        <v>54</v>
      </c>
      <c r="M1863" t="s">
        <v>34</v>
      </c>
      <c r="N1863">
        <v>1051</v>
      </c>
      <c r="O1863">
        <v>64</v>
      </c>
      <c r="P1863">
        <v>52</v>
      </c>
      <c r="Q1863">
        <v>6</v>
      </c>
      <c r="R1863">
        <v>13</v>
      </c>
      <c r="S1863">
        <v>2</v>
      </c>
      <c r="T1863">
        <v>0.1</v>
      </c>
      <c r="U1863">
        <v>55</v>
      </c>
      <c r="V1863">
        <v>0.45</v>
      </c>
      <c r="W1863">
        <v>0.5</v>
      </c>
      <c r="X1863">
        <v>4</v>
      </c>
      <c r="Y1863">
        <v>42.8</v>
      </c>
    </row>
    <row r="1864" spans="1:25" x14ac:dyDescent="0.25">
      <c r="A1864" t="s">
        <v>7128</v>
      </c>
      <c r="B1864" t="s">
        <v>7129</v>
      </c>
      <c r="C1864" s="1" t="str">
        <f t="shared" si="302"/>
        <v>21:0398</v>
      </c>
      <c r="D1864" s="1" t="str">
        <f t="shared" si="303"/>
        <v>21:0133</v>
      </c>
      <c r="E1864" t="s">
        <v>7130</v>
      </c>
      <c r="F1864" t="s">
        <v>7131</v>
      </c>
      <c r="H1864">
        <v>48.058006499999998</v>
      </c>
      <c r="I1864">
        <v>-84.824573999999998</v>
      </c>
      <c r="J1864" s="1" t="str">
        <f t="shared" si="304"/>
        <v>NGR lake sediment grab sample</v>
      </c>
      <c r="K1864" s="1" t="str">
        <f t="shared" si="305"/>
        <v>&lt;177 micron (NGR)</v>
      </c>
      <c r="L1864">
        <v>54</v>
      </c>
      <c r="M1864" t="s">
        <v>39</v>
      </c>
      <c r="N1864">
        <v>1052</v>
      </c>
      <c r="O1864">
        <v>160</v>
      </c>
      <c r="P1864">
        <v>22</v>
      </c>
      <c r="Q1864">
        <v>5</v>
      </c>
      <c r="R1864">
        <v>37</v>
      </c>
      <c r="S1864">
        <v>11</v>
      </c>
      <c r="T1864">
        <v>0.1</v>
      </c>
      <c r="U1864">
        <v>475</v>
      </c>
      <c r="V1864">
        <v>2</v>
      </c>
      <c r="W1864">
        <v>1</v>
      </c>
      <c r="X1864">
        <v>1</v>
      </c>
      <c r="Y1864">
        <v>15.2</v>
      </c>
    </row>
    <row r="1865" spans="1:25" x14ac:dyDescent="0.25">
      <c r="A1865" t="s">
        <v>7132</v>
      </c>
      <c r="B1865" t="s">
        <v>7133</v>
      </c>
      <c r="C1865" s="1" t="str">
        <f t="shared" si="302"/>
        <v>21:0398</v>
      </c>
      <c r="D1865" s="1" t="str">
        <f t="shared" si="303"/>
        <v>21:0133</v>
      </c>
      <c r="E1865" t="s">
        <v>7134</v>
      </c>
      <c r="F1865" t="s">
        <v>7135</v>
      </c>
      <c r="H1865">
        <v>48.072730900000003</v>
      </c>
      <c r="I1865">
        <v>-84.862644299999999</v>
      </c>
      <c r="J1865" s="1" t="str">
        <f t="shared" si="304"/>
        <v>NGR lake sediment grab sample</v>
      </c>
      <c r="K1865" s="1" t="str">
        <f t="shared" si="305"/>
        <v>&lt;177 micron (NGR)</v>
      </c>
      <c r="L1865">
        <v>54</v>
      </c>
      <c r="M1865" t="s">
        <v>44</v>
      </c>
      <c r="N1865">
        <v>1053</v>
      </c>
      <c r="O1865">
        <v>118</v>
      </c>
      <c r="P1865">
        <v>40</v>
      </c>
      <c r="Q1865">
        <v>14</v>
      </c>
      <c r="R1865">
        <v>8</v>
      </c>
      <c r="S1865">
        <v>3</v>
      </c>
      <c r="T1865">
        <v>0.2</v>
      </c>
      <c r="U1865">
        <v>205</v>
      </c>
      <c r="V1865">
        <v>1.7</v>
      </c>
      <c r="W1865">
        <v>0.5</v>
      </c>
      <c r="X1865">
        <v>5</v>
      </c>
      <c r="Y1865">
        <v>66.599999999999994</v>
      </c>
    </row>
    <row r="1866" spans="1:25" x14ac:dyDescent="0.25">
      <c r="A1866" t="s">
        <v>7136</v>
      </c>
      <c r="B1866" t="s">
        <v>7137</v>
      </c>
      <c r="C1866" s="1" t="str">
        <f t="shared" si="302"/>
        <v>21:0398</v>
      </c>
      <c r="D1866" s="1" t="str">
        <f t="shared" si="303"/>
        <v>21:0133</v>
      </c>
      <c r="E1866" t="s">
        <v>7138</v>
      </c>
      <c r="F1866" t="s">
        <v>7139</v>
      </c>
      <c r="H1866">
        <v>48.1246565</v>
      </c>
      <c r="I1866">
        <v>-84.872813199999996</v>
      </c>
      <c r="J1866" s="1" t="str">
        <f t="shared" si="304"/>
        <v>NGR lake sediment grab sample</v>
      </c>
      <c r="K1866" s="1" t="str">
        <f t="shared" si="305"/>
        <v>&lt;177 micron (NGR)</v>
      </c>
      <c r="L1866">
        <v>54</v>
      </c>
      <c r="M1866" t="s">
        <v>62</v>
      </c>
      <c r="N1866">
        <v>1054</v>
      </c>
      <c r="O1866">
        <v>128</v>
      </c>
      <c r="P1866">
        <v>42</v>
      </c>
      <c r="Q1866">
        <v>4</v>
      </c>
      <c r="R1866">
        <v>24</v>
      </c>
      <c r="S1866">
        <v>7</v>
      </c>
      <c r="T1866">
        <v>0.1</v>
      </c>
      <c r="U1866">
        <v>80</v>
      </c>
      <c r="V1866">
        <v>0.4</v>
      </c>
      <c r="W1866">
        <v>0.5</v>
      </c>
      <c r="X1866">
        <v>5</v>
      </c>
      <c r="Y1866">
        <v>59.4</v>
      </c>
    </row>
    <row r="1867" spans="1:25" x14ac:dyDescent="0.25">
      <c r="A1867" t="s">
        <v>7140</v>
      </c>
      <c r="B1867" t="s">
        <v>7141</v>
      </c>
      <c r="C1867" s="1" t="str">
        <f t="shared" si="302"/>
        <v>21:0398</v>
      </c>
      <c r="D1867" s="1" t="str">
        <f t="shared" si="303"/>
        <v>21:0133</v>
      </c>
      <c r="E1867" t="s">
        <v>7142</v>
      </c>
      <c r="F1867" t="s">
        <v>7143</v>
      </c>
      <c r="H1867">
        <v>48.163588099999998</v>
      </c>
      <c r="I1867">
        <v>-84.852913000000001</v>
      </c>
      <c r="J1867" s="1" t="str">
        <f t="shared" si="304"/>
        <v>NGR lake sediment grab sample</v>
      </c>
      <c r="K1867" s="1" t="str">
        <f t="shared" si="305"/>
        <v>&lt;177 micron (NGR)</v>
      </c>
      <c r="L1867">
        <v>54</v>
      </c>
      <c r="M1867" t="s">
        <v>67</v>
      </c>
      <c r="N1867">
        <v>1055</v>
      </c>
      <c r="O1867">
        <v>112</v>
      </c>
      <c r="P1867">
        <v>34</v>
      </c>
      <c r="Q1867">
        <v>4</v>
      </c>
      <c r="R1867">
        <v>23</v>
      </c>
      <c r="S1867">
        <v>8</v>
      </c>
      <c r="T1867">
        <v>0.1</v>
      </c>
      <c r="U1867">
        <v>265</v>
      </c>
      <c r="V1867">
        <v>0.85</v>
      </c>
      <c r="W1867">
        <v>0.5</v>
      </c>
      <c r="X1867">
        <v>1</v>
      </c>
      <c r="Y1867">
        <v>34.6</v>
      </c>
    </row>
    <row r="1868" spans="1:25" x14ac:dyDescent="0.25">
      <c r="A1868" t="s">
        <v>7144</v>
      </c>
      <c r="B1868" t="s">
        <v>7145</v>
      </c>
      <c r="C1868" s="1" t="str">
        <f t="shared" si="302"/>
        <v>21:0398</v>
      </c>
      <c r="D1868" s="1" t="str">
        <f t="shared" si="303"/>
        <v>21:0133</v>
      </c>
      <c r="E1868" t="s">
        <v>7146</v>
      </c>
      <c r="F1868" t="s">
        <v>7147</v>
      </c>
      <c r="H1868">
        <v>48.2011167</v>
      </c>
      <c r="I1868">
        <v>-84.866902699999997</v>
      </c>
      <c r="J1868" s="1" t="str">
        <f t="shared" si="304"/>
        <v>NGR lake sediment grab sample</v>
      </c>
      <c r="K1868" s="1" t="str">
        <f t="shared" si="305"/>
        <v>&lt;177 micron (NGR)</v>
      </c>
      <c r="L1868">
        <v>54</v>
      </c>
      <c r="M1868" t="s">
        <v>72</v>
      </c>
      <c r="N1868">
        <v>1056</v>
      </c>
      <c r="O1868">
        <v>150</v>
      </c>
      <c r="P1868">
        <v>70</v>
      </c>
      <c r="Q1868">
        <v>4</v>
      </c>
      <c r="R1868">
        <v>32</v>
      </c>
      <c r="S1868">
        <v>10</v>
      </c>
      <c r="T1868">
        <v>0.1</v>
      </c>
      <c r="U1868">
        <v>280</v>
      </c>
      <c r="V1868">
        <v>1.2</v>
      </c>
      <c r="W1868">
        <v>0.5</v>
      </c>
      <c r="X1868">
        <v>1</v>
      </c>
      <c r="Y1868">
        <v>30.8</v>
      </c>
    </row>
    <row r="1869" spans="1:25" x14ac:dyDescent="0.25">
      <c r="A1869" t="s">
        <v>7148</v>
      </c>
      <c r="B1869" t="s">
        <v>7149</v>
      </c>
      <c r="C1869" s="1" t="str">
        <f t="shared" si="302"/>
        <v>21:0398</v>
      </c>
      <c r="D1869" s="1" t="str">
        <f t="shared" si="303"/>
        <v>21:0133</v>
      </c>
      <c r="E1869" t="s">
        <v>7150</v>
      </c>
      <c r="F1869" t="s">
        <v>7151</v>
      </c>
      <c r="H1869">
        <v>48.254383900000001</v>
      </c>
      <c r="I1869">
        <v>-84.844329900000005</v>
      </c>
      <c r="J1869" s="1" t="str">
        <f t="shared" si="304"/>
        <v>NGR lake sediment grab sample</v>
      </c>
      <c r="K1869" s="1" t="str">
        <f t="shared" si="305"/>
        <v>&lt;177 micron (NGR)</v>
      </c>
      <c r="L1869">
        <v>54</v>
      </c>
      <c r="M1869" t="s">
        <v>49</v>
      </c>
      <c r="N1869">
        <v>1057</v>
      </c>
      <c r="O1869">
        <v>90</v>
      </c>
      <c r="P1869">
        <v>36</v>
      </c>
      <c r="Q1869">
        <v>9</v>
      </c>
      <c r="R1869">
        <v>20</v>
      </c>
      <c r="S1869">
        <v>4</v>
      </c>
      <c r="T1869">
        <v>0.1</v>
      </c>
      <c r="U1869">
        <v>90</v>
      </c>
      <c r="V1869">
        <v>0.9</v>
      </c>
      <c r="W1869">
        <v>0.5</v>
      </c>
      <c r="X1869">
        <v>2</v>
      </c>
      <c r="Y1869">
        <v>36</v>
      </c>
    </row>
    <row r="1870" spans="1:25" x14ac:dyDescent="0.25">
      <c r="A1870" t="s">
        <v>7152</v>
      </c>
      <c r="B1870" t="s">
        <v>7153</v>
      </c>
      <c r="C1870" s="1" t="str">
        <f t="shared" si="302"/>
        <v>21:0398</v>
      </c>
      <c r="D1870" s="1" t="str">
        <f t="shared" si="303"/>
        <v>21:0133</v>
      </c>
      <c r="E1870" t="s">
        <v>7122</v>
      </c>
      <c r="F1870" t="s">
        <v>7154</v>
      </c>
      <c r="H1870">
        <v>48.258924499999999</v>
      </c>
      <c r="I1870">
        <v>-84.854742799999997</v>
      </c>
      <c r="J1870" s="1" t="str">
        <f t="shared" si="304"/>
        <v>NGR lake sediment grab sample</v>
      </c>
      <c r="K1870" s="1" t="str">
        <f t="shared" si="305"/>
        <v>&lt;177 micron (NGR)</v>
      </c>
      <c r="L1870">
        <v>54</v>
      </c>
      <c r="M1870" t="s">
        <v>57</v>
      </c>
      <c r="N1870">
        <v>1058</v>
      </c>
      <c r="O1870">
        <v>70</v>
      </c>
      <c r="P1870">
        <v>32</v>
      </c>
      <c r="Q1870">
        <v>11</v>
      </c>
      <c r="R1870">
        <v>13</v>
      </c>
      <c r="S1870">
        <v>3</v>
      </c>
      <c r="T1870">
        <v>0.1</v>
      </c>
      <c r="U1870">
        <v>70</v>
      </c>
      <c r="V1870">
        <v>0.65</v>
      </c>
      <c r="W1870">
        <v>0.5</v>
      </c>
      <c r="X1870">
        <v>1</v>
      </c>
      <c r="Y1870">
        <v>34</v>
      </c>
    </row>
    <row r="1871" spans="1:25" x14ac:dyDescent="0.25">
      <c r="A1871" t="s">
        <v>7155</v>
      </c>
      <c r="B1871" t="s">
        <v>7156</v>
      </c>
      <c r="C1871" s="1" t="str">
        <f t="shared" si="302"/>
        <v>21:0398</v>
      </c>
      <c r="D1871" s="1" t="str">
        <f t="shared" si="303"/>
        <v>21:0133</v>
      </c>
      <c r="E1871" t="s">
        <v>7122</v>
      </c>
      <c r="F1871" t="s">
        <v>7157</v>
      </c>
      <c r="H1871">
        <v>48.258924499999999</v>
      </c>
      <c r="I1871">
        <v>-84.854742799999997</v>
      </c>
      <c r="J1871" s="1" t="str">
        <f t="shared" si="304"/>
        <v>NGR lake sediment grab sample</v>
      </c>
      <c r="K1871" s="1" t="str">
        <f t="shared" si="305"/>
        <v>&lt;177 micron (NGR)</v>
      </c>
      <c r="L1871">
        <v>54</v>
      </c>
      <c r="M1871" t="s">
        <v>53</v>
      </c>
      <c r="N1871">
        <v>1059</v>
      </c>
      <c r="O1871">
        <v>64</v>
      </c>
      <c r="P1871">
        <v>28</v>
      </c>
      <c r="Q1871">
        <v>6</v>
      </c>
      <c r="R1871">
        <v>12</v>
      </c>
      <c r="S1871">
        <v>2</v>
      </c>
      <c r="T1871">
        <v>0.1</v>
      </c>
      <c r="U1871">
        <v>65</v>
      </c>
      <c r="V1871">
        <v>0.7</v>
      </c>
      <c r="W1871">
        <v>0.5</v>
      </c>
      <c r="X1871">
        <v>1</v>
      </c>
      <c r="Y1871">
        <v>30.4</v>
      </c>
    </row>
    <row r="1872" spans="1:25" x14ac:dyDescent="0.25">
      <c r="A1872" t="s">
        <v>7158</v>
      </c>
      <c r="B1872" t="s">
        <v>7159</v>
      </c>
      <c r="C1872" s="1" t="str">
        <f t="shared" si="302"/>
        <v>21:0398</v>
      </c>
      <c r="D1872" s="1" t="str">
        <f t="shared" si="303"/>
        <v>21:0133</v>
      </c>
      <c r="E1872" t="s">
        <v>7160</v>
      </c>
      <c r="F1872" t="s">
        <v>7161</v>
      </c>
      <c r="H1872">
        <v>48.279243399999999</v>
      </c>
      <c r="I1872">
        <v>-84.843337700000006</v>
      </c>
      <c r="J1872" s="1" t="str">
        <f t="shared" si="304"/>
        <v>NGR lake sediment grab sample</v>
      </c>
      <c r="K1872" s="1" t="str">
        <f t="shared" si="305"/>
        <v>&lt;177 micron (NGR)</v>
      </c>
      <c r="L1872">
        <v>54</v>
      </c>
      <c r="M1872" t="s">
        <v>77</v>
      </c>
      <c r="N1872">
        <v>1060</v>
      </c>
      <c r="O1872">
        <v>38</v>
      </c>
      <c r="P1872">
        <v>24</v>
      </c>
      <c r="Q1872">
        <v>6</v>
      </c>
      <c r="R1872">
        <v>12</v>
      </c>
      <c r="S1872">
        <v>4</v>
      </c>
      <c r="T1872">
        <v>0.1</v>
      </c>
      <c r="U1872">
        <v>90</v>
      </c>
      <c r="V1872">
        <v>0.45</v>
      </c>
      <c r="W1872">
        <v>0.5</v>
      </c>
      <c r="X1872">
        <v>1</v>
      </c>
      <c r="Y1872">
        <v>46.6</v>
      </c>
    </row>
    <row r="1873" spans="1:25" x14ac:dyDescent="0.25">
      <c r="A1873" t="s">
        <v>7162</v>
      </c>
      <c r="B1873" t="s">
        <v>7163</v>
      </c>
      <c r="C1873" s="1" t="str">
        <f t="shared" si="302"/>
        <v>21:0398</v>
      </c>
      <c r="D1873" s="1" t="str">
        <f t="shared" si="303"/>
        <v>21:0133</v>
      </c>
      <c r="E1873" t="s">
        <v>7164</v>
      </c>
      <c r="F1873" t="s">
        <v>7165</v>
      </c>
      <c r="H1873">
        <v>48.316443599999999</v>
      </c>
      <c r="I1873">
        <v>-84.842632899999998</v>
      </c>
      <c r="J1873" s="1" t="str">
        <f t="shared" si="304"/>
        <v>NGR lake sediment grab sample</v>
      </c>
      <c r="K1873" s="1" t="str">
        <f t="shared" si="305"/>
        <v>&lt;177 micron (NGR)</v>
      </c>
      <c r="L1873">
        <v>54</v>
      </c>
      <c r="M1873" t="s">
        <v>82</v>
      </c>
      <c r="N1873">
        <v>1061</v>
      </c>
      <c r="O1873">
        <v>120</v>
      </c>
      <c r="P1873">
        <v>28</v>
      </c>
      <c r="Q1873">
        <v>4</v>
      </c>
      <c r="R1873">
        <v>12</v>
      </c>
      <c r="S1873">
        <v>4</v>
      </c>
      <c r="T1873">
        <v>0.1</v>
      </c>
      <c r="U1873">
        <v>90</v>
      </c>
      <c r="V1873">
        <v>0.8</v>
      </c>
      <c r="W1873">
        <v>0.5</v>
      </c>
      <c r="X1873">
        <v>2</v>
      </c>
      <c r="Y1873">
        <v>60.4</v>
      </c>
    </row>
    <row r="1874" spans="1:25" x14ac:dyDescent="0.25">
      <c r="A1874" t="s">
        <v>7166</v>
      </c>
      <c r="B1874" t="s">
        <v>7167</v>
      </c>
      <c r="C1874" s="1" t="str">
        <f t="shared" si="302"/>
        <v>21:0398</v>
      </c>
      <c r="D1874" s="1" t="str">
        <f t="shared" si="303"/>
        <v>21:0133</v>
      </c>
      <c r="E1874" t="s">
        <v>7168</v>
      </c>
      <c r="F1874" t="s">
        <v>7169</v>
      </c>
      <c r="H1874">
        <v>48.3428878</v>
      </c>
      <c r="I1874">
        <v>-84.877969300000004</v>
      </c>
      <c r="J1874" s="1" t="str">
        <f t="shared" si="304"/>
        <v>NGR lake sediment grab sample</v>
      </c>
      <c r="K1874" s="1" t="str">
        <f t="shared" si="305"/>
        <v>&lt;177 micron (NGR)</v>
      </c>
      <c r="L1874">
        <v>54</v>
      </c>
      <c r="M1874" t="s">
        <v>87</v>
      </c>
      <c r="N1874">
        <v>1062</v>
      </c>
      <c r="O1874">
        <v>84</v>
      </c>
      <c r="P1874">
        <v>24</v>
      </c>
      <c r="Q1874">
        <v>7</v>
      </c>
      <c r="R1874">
        <v>10</v>
      </c>
      <c r="S1874">
        <v>6</v>
      </c>
      <c r="T1874">
        <v>0.1</v>
      </c>
      <c r="U1874">
        <v>140</v>
      </c>
      <c r="V1874">
        <v>0.9</v>
      </c>
      <c r="W1874">
        <v>0.5</v>
      </c>
      <c r="X1874">
        <v>1</v>
      </c>
      <c r="Y1874">
        <v>32.200000000000003</v>
      </c>
    </row>
    <row r="1875" spans="1:25" x14ac:dyDescent="0.25">
      <c r="A1875" t="s">
        <v>7170</v>
      </c>
      <c r="B1875" t="s">
        <v>7171</v>
      </c>
      <c r="C1875" s="1" t="str">
        <f t="shared" si="302"/>
        <v>21:0398</v>
      </c>
      <c r="D1875" s="1" t="str">
        <f t="shared" si="303"/>
        <v>21:0133</v>
      </c>
      <c r="E1875" t="s">
        <v>7172</v>
      </c>
      <c r="F1875" t="s">
        <v>7173</v>
      </c>
      <c r="H1875">
        <v>48.387775599999998</v>
      </c>
      <c r="I1875">
        <v>-84.843630200000007</v>
      </c>
      <c r="J1875" s="1" t="str">
        <f t="shared" si="304"/>
        <v>NGR lake sediment grab sample</v>
      </c>
      <c r="K1875" s="1" t="str">
        <f t="shared" si="305"/>
        <v>&lt;177 micron (NGR)</v>
      </c>
      <c r="L1875">
        <v>54</v>
      </c>
      <c r="M1875" t="s">
        <v>92</v>
      </c>
      <c r="N1875">
        <v>1063</v>
      </c>
      <c r="O1875">
        <v>116</v>
      </c>
      <c r="P1875">
        <v>48</v>
      </c>
      <c r="Q1875">
        <v>4</v>
      </c>
      <c r="R1875">
        <v>9</v>
      </c>
      <c r="S1875">
        <v>6</v>
      </c>
      <c r="T1875">
        <v>0.1</v>
      </c>
      <c r="U1875">
        <v>50</v>
      </c>
      <c r="V1875">
        <v>0.5</v>
      </c>
      <c r="W1875">
        <v>0.5</v>
      </c>
      <c r="X1875">
        <v>1</v>
      </c>
      <c r="Y1875">
        <v>55.6</v>
      </c>
    </row>
    <row r="1876" spans="1:25" x14ac:dyDescent="0.25">
      <c r="A1876" t="s">
        <v>7174</v>
      </c>
      <c r="B1876" t="s">
        <v>7175</v>
      </c>
      <c r="C1876" s="1" t="str">
        <f t="shared" si="302"/>
        <v>21:0398</v>
      </c>
      <c r="D1876" s="1" t="str">
        <f t="shared" si="303"/>
        <v>21:0133</v>
      </c>
      <c r="E1876" t="s">
        <v>7176</v>
      </c>
      <c r="F1876" t="s">
        <v>7177</v>
      </c>
      <c r="H1876">
        <v>48.419302299999998</v>
      </c>
      <c r="I1876">
        <v>-84.834538199999997</v>
      </c>
      <c r="J1876" s="1" t="str">
        <f t="shared" si="304"/>
        <v>NGR lake sediment grab sample</v>
      </c>
      <c r="K1876" s="1" t="str">
        <f t="shared" si="305"/>
        <v>&lt;177 micron (NGR)</v>
      </c>
      <c r="L1876">
        <v>54</v>
      </c>
      <c r="M1876" t="s">
        <v>97</v>
      </c>
      <c r="N1876">
        <v>1064</v>
      </c>
      <c r="O1876">
        <v>128</v>
      </c>
      <c r="P1876">
        <v>42</v>
      </c>
      <c r="Q1876">
        <v>5</v>
      </c>
      <c r="R1876">
        <v>14</v>
      </c>
      <c r="S1876">
        <v>7</v>
      </c>
      <c r="T1876">
        <v>0.1</v>
      </c>
      <c r="U1876">
        <v>40</v>
      </c>
      <c r="V1876">
        <v>0.5</v>
      </c>
      <c r="W1876">
        <v>0.5</v>
      </c>
      <c r="X1876">
        <v>1</v>
      </c>
      <c r="Y1876">
        <v>56.2</v>
      </c>
    </row>
    <row r="1877" spans="1:25" x14ac:dyDescent="0.25">
      <c r="A1877" t="s">
        <v>7178</v>
      </c>
      <c r="B1877" t="s">
        <v>7179</v>
      </c>
      <c r="C1877" s="1" t="str">
        <f t="shared" si="302"/>
        <v>21:0398</v>
      </c>
      <c r="D1877" s="1" t="str">
        <f t="shared" si="303"/>
        <v>21:0133</v>
      </c>
      <c r="E1877" t="s">
        <v>7180</v>
      </c>
      <c r="F1877" t="s">
        <v>7181</v>
      </c>
      <c r="H1877">
        <v>48.441819799999998</v>
      </c>
      <c r="I1877">
        <v>-84.835352299999997</v>
      </c>
      <c r="J1877" s="1" t="str">
        <f t="shared" si="304"/>
        <v>NGR lake sediment grab sample</v>
      </c>
      <c r="K1877" s="1" t="str">
        <f t="shared" si="305"/>
        <v>&lt;177 micron (NGR)</v>
      </c>
      <c r="L1877">
        <v>54</v>
      </c>
      <c r="M1877" t="s">
        <v>107</v>
      </c>
      <c r="N1877">
        <v>1065</v>
      </c>
      <c r="O1877">
        <v>146</v>
      </c>
      <c r="P1877">
        <v>24</v>
      </c>
      <c r="Q1877">
        <v>6</v>
      </c>
      <c r="R1877">
        <v>8</v>
      </c>
      <c r="S1877">
        <v>2</v>
      </c>
      <c r="T1877">
        <v>0.1</v>
      </c>
      <c r="U1877">
        <v>55</v>
      </c>
      <c r="V1877">
        <v>0.4</v>
      </c>
      <c r="W1877">
        <v>0.5</v>
      </c>
      <c r="X1877">
        <v>2</v>
      </c>
      <c r="Y1877">
        <v>59</v>
      </c>
    </row>
    <row r="1878" spans="1:25" x14ac:dyDescent="0.25">
      <c r="A1878" t="s">
        <v>7182</v>
      </c>
      <c r="B1878" t="s">
        <v>7183</v>
      </c>
      <c r="C1878" s="1" t="str">
        <f t="shared" si="302"/>
        <v>21:0398</v>
      </c>
      <c r="D1878" s="1" t="str">
        <f t="shared" si="303"/>
        <v>21:0133</v>
      </c>
      <c r="E1878" t="s">
        <v>7184</v>
      </c>
      <c r="F1878" t="s">
        <v>7185</v>
      </c>
      <c r="H1878">
        <v>48.462285399999999</v>
      </c>
      <c r="I1878">
        <v>-84.836619200000001</v>
      </c>
      <c r="J1878" s="1" t="str">
        <f t="shared" si="304"/>
        <v>NGR lake sediment grab sample</v>
      </c>
      <c r="K1878" s="1" t="str">
        <f t="shared" si="305"/>
        <v>&lt;177 micron (NGR)</v>
      </c>
      <c r="L1878">
        <v>54</v>
      </c>
      <c r="M1878" t="s">
        <v>112</v>
      </c>
      <c r="N1878">
        <v>1066</v>
      </c>
      <c r="O1878">
        <v>82</v>
      </c>
      <c r="P1878">
        <v>28</v>
      </c>
      <c r="Q1878">
        <v>4</v>
      </c>
      <c r="R1878">
        <v>10</v>
      </c>
      <c r="S1878">
        <v>5</v>
      </c>
      <c r="T1878">
        <v>0.1</v>
      </c>
      <c r="U1878">
        <v>190</v>
      </c>
      <c r="V1878">
        <v>0.95</v>
      </c>
      <c r="W1878">
        <v>0.5</v>
      </c>
      <c r="X1878">
        <v>1</v>
      </c>
      <c r="Y1878">
        <v>38.4</v>
      </c>
    </row>
    <row r="1879" spans="1:25" x14ac:dyDescent="0.25">
      <c r="A1879" t="s">
        <v>7186</v>
      </c>
      <c r="B1879" t="s">
        <v>7187</v>
      </c>
      <c r="C1879" s="1" t="str">
        <f t="shared" si="302"/>
        <v>21:0398</v>
      </c>
      <c r="D1879" s="1" t="str">
        <f t="shared" si="303"/>
        <v>21:0133</v>
      </c>
      <c r="E1879" t="s">
        <v>7188</v>
      </c>
      <c r="F1879" t="s">
        <v>7189</v>
      </c>
      <c r="H1879">
        <v>48.482707099999999</v>
      </c>
      <c r="I1879">
        <v>-84.886851300000004</v>
      </c>
      <c r="J1879" s="1" t="str">
        <f t="shared" si="304"/>
        <v>NGR lake sediment grab sample</v>
      </c>
      <c r="K1879" s="1" t="str">
        <f t="shared" si="305"/>
        <v>&lt;177 micron (NGR)</v>
      </c>
      <c r="L1879">
        <v>54</v>
      </c>
      <c r="M1879" t="s">
        <v>117</v>
      </c>
      <c r="N1879">
        <v>1067</v>
      </c>
      <c r="O1879">
        <v>46</v>
      </c>
      <c r="P1879">
        <v>6</v>
      </c>
      <c r="Q1879">
        <v>3</v>
      </c>
      <c r="R1879">
        <v>5</v>
      </c>
      <c r="S1879">
        <v>3</v>
      </c>
      <c r="T1879">
        <v>0.1</v>
      </c>
      <c r="U1879">
        <v>180</v>
      </c>
      <c r="V1879">
        <v>1.45</v>
      </c>
      <c r="W1879">
        <v>0.5</v>
      </c>
      <c r="X1879">
        <v>1</v>
      </c>
      <c r="Y1879">
        <v>15.8</v>
      </c>
    </row>
    <row r="1880" spans="1:25" x14ac:dyDescent="0.25">
      <c r="A1880" t="s">
        <v>7190</v>
      </c>
      <c r="B1880" t="s">
        <v>7191</v>
      </c>
      <c r="C1880" s="1" t="str">
        <f t="shared" si="302"/>
        <v>21:0398</v>
      </c>
      <c r="D1880" s="1" t="str">
        <f>HYPERLINK("http://geochem.nrcan.gc.ca/cdogs/content/svy/svy_e.htm", "")</f>
        <v/>
      </c>
      <c r="G1880" s="1" t="str">
        <f>HYPERLINK("http://geochem.nrcan.gc.ca/cdogs/content/cr_/cr_00034_e.htm", "34")</f>
        <v>34</v>
      </c>
      <c r="J1880" t="s">
        <v>100</v>
      </c>
      <c r="K1880" t="s">
        <v>101</v>
      </c>
      <c r="L1880">
        <v>54</v>
      </c>
      <c r="M1880" t="s">
        <v>102</v>
      </c>
      <c r="N1880">
        <v>1068</v>
      </c>
      <c r="O1880">
        <v>98</v>
      </c>
      <c r="P1880">
        <v>48</v>
      </c>
      <c r="Q1880">
        <v>15</v>
      </c>
      <c r="R1880">
        <v>19</v>
      </c>
      <c r="S1880">
        <v>11</v>
      </c>
      <c r="T1880">
        <v>0.1</v>
      </c>
      <c r="U1880">
        <v>790</v>
      </c>
      <c r="V1880">
        <v>2.95</v>
      </c>
      <c r="W1880">
        <v>19</v>
      </c>
      <c r="X1880">
        <v>6</v>
      </c>
      <c r="Y1880">
        <v>17.399999999999999</v>
      </c>
    </row>
    <row r="1881" spans="1:25" x14ac:dyDescent="0.25">
      <c r="A1881" t="s">
        <v>7192</v>
      </c>
      <c r="B1881" t="s">
        <v>7193</v>
      </c>
      <c r="C1881" s="1" t="str">
        <f t="shared" si="302"/>
        <v>21:0398</v>
      </c>
      <c r="D1881" s="1" t="str">
        <f t="shared" ref="D1881:D1889" si="306">HYPERLINK("http://geochem.nrcan.gc.ca/cdogs/content/svy/svy210133_e.htm", "21:0133")</f>
        <v>21:0133</v>
      </c>
      <c r="E1881" t="s">
        <v>7194</v>
      </c>
      <c r="F1881" t="s">
        <v>7195</v>
      </c>
      <c r="H1881">
        <v>48.508211000000003</v>
      </c>
      <c r="I1881">
        <v>-84.892574199999999</v>
      </c>
      <c r="J1881" s="1" t="str">
        <f t="shared" ref="J1881:J1889" si="307">HYPERLINK("http://geochem.nrcan.gc.ca/cdogs/content/kwd/kwd020027_e.htm", "NGR lake sediment grab sample")</f>
        <v>NGR lake sediment grab sample</v>
      </c>
      <c r="K1881" s="1" t="str">
        <f t="shared" ref="K1881:K1889" si="308">HYPERLINK("http://geochem.nrcan.gc.ca/cdogs/content/kwd/kwd080006_e.htm", "&lt;177 micron (NGR)")</f>
        <v>&lt;177 micron (NGR)</v>
      </c>
      <c r="L1881">
        <v>54</v>
      </c>
      <c r="M1881" t="s">
        <v>122</v>
      </c>
      <c r="N1881">
        <v>1069</v>
      </c>
      <c r="O1881">
        <v>102</v>
      </c>
      <c r="P1881">
        <v>20</v>
      </c>
      <c r="Q1881">
        <v>4</v>
      </c>
      <c r="R1881">
        <v>9</v>
      </c>
      <c r="S1881">
        <v>6</v>
      </c>
      <c r="T1881">
        <v>0.1</v>
      </c>
      <c r="U1881">
        <v>105</v>
      </c>
      <c r="V1881">
        <v>0.65</v>
      </c>
      <c r="W1881">
        <v>0.5</v>
      </c>
      <c r="X1881">
        <v>2</v>
      </c>
      <c r="Y1881">
        <v>38.799999999999997</v>
      </c>
    </row>
    <row r="1882" spans="1:25" x14ac:dyDescent="0.25">
      <c r="A1882" t="s">
        <v>7196</v>
      </c>
      <c r="B1882" t="s">
        <v>7197</v>
      </c>
      <c r="C1882" s="1" t="str">
        <f t="shared" si="302"/>
        <v>21:0398</v>
      </c>
      <c r="D1882" s="1" t="str">
        <f t="shared" si="306"/>
        <v>21:0133</v>
      </c>
      <c r="E1882" t="s">
        <v>7198</v>
      </c>
      <c r="F1882" t="s">
        <v>7199</v>
      </c>
      <c r="H1882">
        <v>48.545162699999999</v>
      </c>
      <c r="I1882">
        <v>-84.883289399999995</v>
      </c>
      <c r="J1882" s="1" t="str">
        <f t="shared" si="307"/>
        <v>NGR lake sediment grab sample</v>
      </c>
      <c r="K1882" s="1" t="str">
        <f t="shared" si="308"/>
        <v>&lt;177 micron (NGR)</v>
      </c>
      <c r="L1882">
        <v>55</v>
      </c>
      <c r="M1882" t="s">
        <v>29</v>
      </c>
      <c r="N1882">
        <v>1070</v>
      </c>
      <c r="O1882">
        <v>122</v>
      </c>
      <c r="P1882">
        <v>28</v>
      </c>
      <c r="Q1882">
        <v>4</v>
      </c>
      <c r="R1882">
        <v>10</v>
      </c>
      <c r="S1882">
        <v>7</v>
      </c>
      <c r="T1882">
        <v>0.1</v>
      </c>
      <c r="U1882">
        <v>55</v>
      </c>
      <c r="V1882">
        <v>0.55000000000000004</v>
      </c>
      <c r="W1882">
        <v>0.5</v>
      </c>
      <c r="X1882">
        <v>1</v>
      </c>
      <c r="Y1882">
        <v>57</v>
      </c>
    </row>
    <row r="1883" spans="1:25" x14ac:dyDescent="0.25">
      <c r="A1883" t="s">
        <v>7200</v>
      </c>
      <c r="B1883" t="s">
        <v>7201</v>
      </c>
      <c r="C1883" s="1" t="str">
        <f t="shared" si="302"/>
        <v>21:0398</v>
      </c>
      <c r="D1883" s="1" t="str">
        <f t="shared" si="306"/>
        <v>21:0133</v>
      </c>
      <c r="E1883" t="s">
        <v>7202</v>
      </c>
      <c r="F1883" t="s">
        <v>7203</v>
      </c>
      <c r="H1883">
        <v>48.533876399999997</v>
      </c>
      <c r="I1883">
        <v>-84.894353600000002</v>
      </c>
      <c r="J1883" s="1" t="str">
        <f t="shared" si="307"/>
        <v>NGR lake sediment grab sample</v>
      </c>
      <c r="K1883" s="1" t="str">
        <f t="shared" si="308"/>
        <v>&lt;177 micron (NGR)</v>
      </c>
      <c r="L1883">
        <v>55</v>
      </c>
      <c r="M1883" t="s">
        <v>49</v>
      </c>
      <c r="N1883">
        <v>1071</v>
      </c>
      <c r="O1883">
        <v>116</v>
      </c>
      <c r="P1883">
        <v>44</v>
      </c>
      <c r="Q1883">
        <v>3</v>
      </c>
      <c r="R1883">
        <v>8</v>
      </c>
      <c r="S1883">
        <v>4</v>
      </c>
      <c r="T1883">
        <v>0.1</v>
      </c>
      <c r="U1883">
        <v>40</v>
      </c>
      <c r="V1883">
        <v>0.3</v>
      </c>
      <c r="W1883">
        <v>0.5</v>
      </c>
      <c r="X1883">
        <v>3</v>
      </c>
      <c r="Y1883">
        <v>64.2</v>
      </c>
    </row>
    <row r="1884" spans="1:25" x14ac:dyDescent="0.25">
      <c r="A1884" t="s">
        <v>7204</v>
      </c>
      <c r="B1884" t="s">
        <v>7205</v>
      </c>
      <c r="C1884" s="1" t="str">
        <f t="shared" si="302"/>
        <v>21:0398</v>
      </c>
      <c r="D1884" s="1" t="str">
        <f t="shared" si="306"/>
        <v>21:0133</v>
      </c>
      <c r="E1884" t="s">
        <v>7198</v>
      </c>
      <c r="F1884" t="s">
        <v>7206</v>
      </c>
      <c r="H1884">
        <v>48.545162699999999</v>
      </c>
      <c r="I1884">
        <v>-84.883289399999995</v>
      </c>
      <c r="J1884" s="1" t="str">
        <f t="shared" si="307"/>
        <v>NGR lake sediment grab sample</v>
      </c>
      <c r="K1884" s="1" t="str">
        <f t="shared" si="308"/>
        <v>&lt;177 micron (NGR)</v>
      </c>
      <c r="L1884">
        <v>55</v>
      </c>
      <c r="M1884" t="s">
        <v>53</v>
      </c>
      <c r="N1884">
        <v>1072</v>
      </c>
      <c r="O1884">
        <v>102</v>
      </c>
      <c r="P1884">
        <v>28</v>
      </c>
      <c r="Q1884">
        <v>4</v>
      </c>
      <c r="R1884">
        <v>9</v>
      </c>
      <c r="S1884">
        <v>7</v>
      </c>
      <c r="T1884">
        <v>0.1</v>
      </c>
      <c r="U1884">
        <v>55</v>
      </c>
      <c r="V1884">
        <v>0.6</v>
      </c>
      <c r="W1884">
        <v>0.5</v>
      </c>
      <c r="X1884">
        <v>1</v>
      </c>
      <c r="Y1884">
        <v>56.8</v>
      </c>
    </row>
    <row r="1885" spans="1:25" x14ac:dyDescent="0.25">
      <c r="A1885" t="s">
        <v>7207</v>
      </c>
      <c r="B1885" t="s">
        <v>7208</v>
      </c>
      <c r="C1885" s="1" t="str">
        <f t="shared" si="302"/>
        <v>21:0398</v>
      </c>
      <c r="D1885" s="1" t="str">
        <f t="shared" si="306"/>
        <v>21:0133</v>
      </c>
      <c r="E1885" t="s">
        <v>7198</v>
      </c>
      <c r="F1885" t="s">
        <v>7209</v>
      </c>
      <c r="H1885">
        <v>48.545162699999999</v>
      </c>
      <c r="I1885">
        <v>-84.883289399999995</v>
      </c>
      <c r="J1885" s="1" t="str">
        <f t="shared" si="307"/>
        <v>NGR lake sediment grab sample</v>
      </c>
      <c r="K1885" s="1" t="str">
        <f t="shared" si="308"/>
        <v>&lt;177 micron (NGR)</v>
      </c>
      <c r="L1885">
        <v>55</v>
      </c>
      <c r="M1885" t="s">
        <v>57</v>
      </c>
      <c r="N1885">
        <v>1073</v>
      </c>
      <c r="O1885">
        <v>124</v>
      </c>
      <c r="P1885">
        <v>30</v>
      </c>
      <c r="Q1885">
        <v>4</v>
      </c>
      <c r="R1885">
        <v>10</v>
      </c>
      <c r="S1885">
        <v>6</v>
      </c>
      <c r="T1885">
        <v>0.1</v>
      </c>
      <c r="U1885">
        <v>55</v>
      </c>
      <c r="V1885">
        <v>0.6</v>
      </c>
      <c r="W1885">
        <v>0.5</v>
      </c>
      <c r="X1885">
        <v>1</v>
      </c>
      <c r="Y1885">
        <v>55.8</v>
      </c>
    </row>
    <row r="1886" spans="1:25" x14ac:dyDescent="0.25">
      <c r="A1886" t="s">
        <v>7210</v>
      </c>
      <c r="B1886" t="s">
        <v>7211</v>
      </c>
      <c r="C1886" s="1" t="str">
        <f t="shared" si="302"/>
        <v>21:0398</v>
      </c>
      <c r="D1886" s="1" t="str">
        <f t="shared" si="306"/>
        <v>21:0133</v>
      </c>
      <c r="E1886" t="s">
        <v>7212</v>
      </c>
      <c r="F1886" t="s">
        <v>7213</v>
      </c>
      <c r="H1886">
        <v>48.5622361</v>
      </c>
      <c r="I1886">
        <v>-84.9017968</v>
      </c>
      <c r="J1886" s="1" t="str">
        <f t="shared" si="307"/>
        <v>NGR lake sediment grab sample</v>
      </c>
      <c r="K1886" s="1" t="str">
        <f t="shared" si="308"/>
        <v>&lt;177 micron (NGR)</v>
      </c>
      <c r="L1886">
        <v>55</v>
      </c>
      <c r="M1886" t="s">
        <v>34</v>
      </c>
      <c r="N1886">
        <v>1074</v>
      </c>
      <c r="O1886">
        <v>162</v>
      </c>
      <c r="P1886">
        <v>40</v>
      </c>
      <c r="Q1886">
        <v>3</v>
      </c>
      <c r="R1886">
        <v>9</v>
      </c>
      <c r="S1886">
        <v>5</v>
      </c>
      <c r="T1886">
        <v>0.1</v>
      </c>
      <c r="U1886">
        <v>95</v>
      </c>
      <c r="V1886">
        <v>0.6</v>
      </c>
      <c r="W1886">
        <v>0.5</v>
      </c>
      <c r="X1886">
        <v>3</v>
      </c>
      <c r="Y1886">
        <v>59</v>
      </c>
    </row>
    <row r="1887" spans="1:25" x14ac:dyDescent="0.25">
      <c r="A1887" t="s">
        <v>7214</v>
      </c>
      <c r="B1887" t="s">
        <v>7215</v>
      </c>
      <c r="C1887" s="1" t="str">
        <f t="shared" si="302"/>
        <v>21:0398</v>
      </c>
      <c r="D1887" s="1" t="str">
        <f t="shared" si="306"/>
        <v>21:0133</v>
      </c>
      <c r="E1887" t="s">
        <v>7216</v>
      </c>
      <c r="F1887" t="s">
        <v>7217</v>
      </c>
      <c r="H1887">
        <v>48.576437599999998</v>
      </c>
      <c r="I1887">
        <v>-84.863870000000006</v>
      </c>
      <c r="J1887" s="1" t="str">
        <f t="shared" si="307"/>
        <v>NGR lake sediment grab sample</v>
      </c>
      <c r="K1887" s="1" t="str">
        <f t="shared" si="308"/>
        <v>&lt;177 micron (NGR)</v>
      </c>
      <c r="L1887">
        <v>55</v>
      </c>
      <c r="M1887" t="s">
        <v>39</v>
      </c>
      <c r="N1887">
        <v>1075</v>
      </c>
      <c r="O1887">
        <v>116</v>
      </c>
      <c r="P1887">
        <v>32</v>
      </c>
      <c r="Q1887">
        <v>6</v>
      </c>
      <c r="R1887">
        <v>8</v>
      </c>
      <c r="S1887">
        <v>6</v>
      </c>
      <c r="T1887">
        <v>0.1</v>
      </c>
      <c r="U1887">
        <v>220</v>
      </c>
      <c r="V1887">
        <v>0.9</v>
      </c>
      <c r="W1887">
        <v>0.5</v>
      </c>
      <c r="X1887">
        <v>2</v>
      </c>
      <c r="Y1887">
        <v>49.6</v>
      </c>
    </row>
    <row r="1888" spans="1:25" x14ac:dyDescent="0.25">
      <c r="A1888" t="s">
        <v>7218</v>
      </c>
      <c r="B1888" t="s">
        <v>7219</v>
      </c>
      <c r="C1888" s="1" t="str">
        <f t="shared" si="302"/>
        <v>21:0398</v>
      </c>
      <c r="D1888" s="1" t="str">
        <f t="shared" si="306"/>
        <v>21:0133</v>
      </c>
      <c r="E1888" t="s">
        <v>7220</v>
      </c>
      <c r="F1888" t="s">
        <v>7221</v>
      </c>
      <c r="H1888">
        <v>48.611770200000002</v>
      </c>
      <c r="I1888">
        <v>-84.893231900000004</v>
      </c>
      <c r="J1888" s="1" t="str">
        <f t="shared" si="307"/>
        <v>NGR lake sediment grab sample</v>
      </c>
      <c r="K1888" s="1" t="str">
        <f t="shared" si="308"/>
        <v>&lt;177 micron (NGR)</v>
      </c>
      <c r="L1888">
        <v>55</v>
      </c>
      <c r="M1888" t="s">
        <v>44</v>
      </c>
      <c r="N1888">
        <v>1076</v>
      </c>
      <c r="O1888">
        <v>112</v>
      </c>
      <c r="P1888">
        <v>64</v>
      </c>
      <c r="Q1888">
        <v>5</v>
      </c>
      <c r="R1888">
        <v>7</v>
      </c>
      <c r="S1888">
        <v>3</v>
      </c>
      <c r="T1888">
        <v>0.1</v>
      </c>
      <c r="U1888">
        <v>55</v>
      </c>
      <c r="V1888">
        <v>0.45</v>
      </c>
      <c r="W1888">
        <v>0.5</v>
      </c>
      <c r="X1888">
        <v>3</v>
      </c>
      <c r="Y1888">
        <v>49.8</v>
      </c>
    </row>
    <row r="1889" spans="1:25" x14ac:dyDescent="0.25">
      <c r="A1889" t="s">
        <v>7222</v>
      </c>
      <c r="B1889" t="s">
        <v>7223</v>
      </c>
      <c r="C1889" s="1" t="str">
        <f t="shared" si="302"/>
        <v>21:0398</v>
      </c>
      <c r="D1889" s="1" t="str">
        <f t="shared" si="306"/>
        <v>21:0133</v>
      </c>
      <c r="E1889" t="s">
        <v>7224</v>
      </c>
      <c r="F1889" t="s">
        <v>7225</v>
      </c>
      <c r="H1889">
        <v>48.624388799999998</v>
      </c>
      <c r="I1889">
        <v>-84.888092499999999</v>
      </c>
      <c r="J1889" s="1" t="str">
        <f t="shared" si="307"/>
        <v>NGR lake sediment grab sample</v>
      </c>
      <c r="K1889" s="1" t="str">
        <f t="shared" si="308"/>
        <v>&lt;177 micron (NGR)</v>
      </c>
      <c r="L1889">
        <v>55</v>
      </c>
      <c r="M1889" t="s">
        <v>62</v>
      </c>
      <c r="N1889">
        <v>1077</v>
      </c>
      <c r="O1889">
        <v>106</v>
      </c>
      <c r="P1889">
        <v>42</v>
      </c>
      <c r="Q1889">
        <v>3</v>
      </c>
      <c r="R1889">
        <v>7</v>
      </c>
      <c r="S1889">
        <v>2</v>
      </c>
      <c r="T1889">
        <v>0.1</v>
      </c>
      <c r="U1889">
        <v>45</v>
      </c>
      <c r="V1889">
        <v>0.45</v>
      </c>
      <c r="W1889">
        <v>0.5</v>
      </c>
      <c r="X1889">
        <v>2</v>
      </c>
      <c r="Y1889">
        <v>57.2</v>
      </c>
    </row>
    <row r="1890" spans="1:25" x14ac:dyDescent="0.25">
      <c r="A1890" t="s">
        <v>7226</v>
      </c>
      <c r="B1890" t="s">
        <v>7227</v>
      </c>
      <c r="C1890" s="1" t="str">
        <f t="shared" si="302"/>
        <v>21:0398</v>
      </c>
      <c r="D1890" s="1" t="str">
        <f>HYPERLINK("http://geochem.nrcan.gc.ca/cdogs/content/svy/svy_e.htm", "")</f>
        <v/>
      </c>
      <c r="G1890" s="1" t="str">
        <f>HYPERLINK("http://geochem.nrcan.gc.ca/cdogs/content/cr_/cr_00034_e.htm", "34")</f>
        <v>34</v>
      </c>
      <c r="J1890" t="s">
        <v>100</v>
      </c>
      <c r="K1890" t="s">
        <v>101</v>
      </c>
      <c r="L1890">
        <v>55</v>
      </c>
      <c r="M1890" t="s">
        <v>102</v>
      </c>
      <c r="N1890">
        <v>1078</v>
      </c>
      <c r="O1890">
        <v>98</v>
      </c>
      <c r="P1890">
        <v>50</v>
      </c>
      <c r="Q1890">
        <v>13</v>
      </c>
      <c r="R1890">
        <v>19</v>
      </c>
      <c r="S1890">
        <v>11</v>
      </c>
      <c r="T1890">
        <v>0.1</v>
      </c>
      <c r="U1890">
        <v>785</v>
      </c>
      <c r="V1890">
        <v>3</v>
      </c>
      <c r="W1890">
        <v>16</v>
      </c>
      <c r="X1890">
        <v>6</v>
      </c>
      <c r="Y1890">
        <v>17</v>
      </c>
    </row>
    <row r="1891" spans="1:25" x14ac:dyDescent="0.25">
      <c r="A1891" t="s">
        <v>7228</v>
      </c>
      <c r="B1891" t="s">
        <v>7229</v>
      </c>
      <c r="C1891" s="1" t="str">
        <f t="shared" si="302"/>
        <v>21:0398</v>
      </c>
      <c r="D1891" s="1" t="str">
        <f t="shared" ref="D1891:D1905" si="309">HYPERLINK("http://geochem.nrcan.gc.ca/cdogs/content/svy/svy210133_e.htm", "21:0133")</f>
        <v>21:0133</v>
      </c>
      <c r="E1891" t="s">
        <v>7230</v>
      </c>
      <c r="F1891" t="s">
        <v>7231</v>
      </c>
      <c r="H1891">
        <v>48.658957700000002</v>
      </c>
      <c r="I1891">
        <v>-84.884312399999999</v>
      </c>
      <c r="J1891" s="1" t="str">
        <f t="shared" ref="J1891:J1905" si="310">HYPERLINK("http://geochem.nrcan.gc.ca/cdogs/content/kwd/kwd020027_e.htm", "NGR lake sediment grab sample")</f>
        <v>NGR lake sediment grab sample</v>
      </c>
      <c r="K1891" s="1" t="str">
        <f t="shared" ref="K1891:K1905" si="311">HYPERLINK("http://geochem.nrcan.gc.ca/cdogs/content/kwd/kwd080006_e.htm", "&lt;177 micron (NGR)")</f>
        <v>&lt;177 micron (NGR)</v>
      </c>
      <c r="L1891">
        <v>55</v>
      </c>
      <c r="M1891" t="s">
        <v>67</v>
      </c>
      <c r="N1891">
        <v>1079</v>
      </c>
      <c r="O1891">
        <v>116</v>
      </c>
      <c r="P1891">
        <v>52</v>
      </c>
      <c r="Q1891">
        <v>6</v>
      </c>
      <c r="R1891">
        <v>11</v>
      </c>
      <c r="S1891">
        <v>5</v>
      </c>
      <c r="T1891">
        <v>0.1</v>
      </c>
      <c r="U1891">
        <v>395</v>
      </c>
      <c r="V1891">
        <v>1.3</v>
      </c>
      <c r="W1891">
        <v>0.5</v>
      </c>
      <c r="X1891">
        <v>1</v>
      </c>
      <c r="Y1891">
        <v>51</v>
      </c>
    </row>
    <row r="1892" spans="1:25" x14ac:dyDescent="0.25">
      <c r="A1892" t="s">
        <v>7232</v>
      </c>
      <c r="B1892" t="s">
        <v>7233</v>
      </c>
      <c r="C1892" s="1" t="str">
        <f t="shared" si="302"/>
        <v>21:0398</v>
      </c>
      <c r="D1892" s="1" t="str">
        <f t="shared" si="309"/>
        <v>21:0133</v>
      </c>
      <c r="E1892" t="s">
        <v>7234</v>
      </c>
      <c r="F1892" t="s">
        <v>7235</v>
      </c>
      <c r="H1892">
        <v>48.700207300000002</v>
      </c>
      <c r="I1892">
        <v>-84.904914000000005</v>
      </c>
      <c r="J1892" s="1" t="str">
        <f t="shared" si="310"/>
        <v>NGR lake sediment grab sample</v>
      </c>
      <c r="K1892" s="1" t="str">
        <f t="shared" si="311"/>
        <v>&lt;177 micron (NGR)</v>
      </c>
      <c r="L1892">
        <v>55</v>
      </c>
      <c r="M1892" t="s">
        <v>72</v>
      </c>
      <c r="N1892">
        <v>1080</v>
      </c>
      <c r="O1892">
        <v>124</v>
      </c>
      <c r="P1892">
        <v>28</v>
      </c>
      <c r="Q1892">
        <v>3</v>
      </c>
      <c r="R1892">
        <v>10</v>
      </c>
      <c r="S1892">
        <v>5</v>
      </c>
      <c r="T1892">
        <v>0.1</v>
      </c>
      <c r="U1892">
        <v>85</v>
      </c>
      <c r="V1892">
        <v>0.55000000000000004</v>
      </c>
      <c r="W1892">
        <v>0.5</v>
      </c>
      <c r="X1892">
        <v>1</v>
      </c>
      <c r="Y1892">
        <v>57.4</v>
      </c>
    </row>
    <row r="1893" spans="1:25" x14ac:dyDescent="0.25">
      <c r="A1893" t="s">
        <v>7236</v>
      </c>
      <c r="B1893" t="s">
        <v>7237</v>
      </c>
      <c r="C1893" s="1" t="str">
        <f t="shared" si="302"/>
        <v>21:0398</v>
      </c>
      <c r="D1893" s="1" t="str">
        <f t="shared" si="309"/>
        <v>21:0133</v>
      </c>
      <c r="E1893" t="s">
        <v>7238</v>
      </c>
      <c r="F1893" t="s">
        <v>7239</v>
      </c>
      <c r="H1893">
        <v>48.703245799999998</v>
      </c>
      <c r="I1893">
        <v>-84.934663200000003</v>
      </c>
      <c r="J1893" s="1" t="str">
        <f t="shared" si="310"/>
        <v>NGR lake sediment grab sample</v>
      </c>
      <c r="K1893" s="1" t="str">
        <f t="shared" si="311"/>
        <v>&lt;177 micron (NGR)</v>
      </c>
      <c r="L1893">
        <v>55</v>
      </c>
      <c r="M1893" t="s">
        <v>77</v>
      </c>
      <c r="N1893">
        <v>1081</v>
      </c>
      <c r="O1893">
        <v>178</v>
      </c>
      <c r="P1893">
        <v>58</v>
      </c>
      <c r="Q1893">
        <v>2</v>
      </c>
      <c r="R1893">
        <v>10</v>
      </c>
      <c r="S1893">
        <v>5</v>
      </c>
      <c r="T1893">
        <v>0.1</v>
      </c>
      <c r="U1893">
        <v>100</v>
      </c>
      <c r="V1893">
        <v>0.7</v>
      </c>
      <c r="W1893">
        <v>0.5</v>
      </c>
      <c r="X1893">
        <v>3</v>
      </c>
      <c r="Y1893">
        <v>60.8</v>
      </c>
    </row>
    <row r="1894" spans="1:25" x14ac:dyDescent="0.25">
      <c r="A1894" t="s">
        <v>7240</v>
      </c>
      <c r="B1894" t="s">
        <v>7241</v>
      </c>
      <c r="C1894" s="1" t="str">
        <f t="shared" si="302"/>
        <v>21:0398</v>
      </c>
      <c r="D1894" s="1" t="str">
        <f t="shared" si="309"/>
        <v>21:0133</v>
      </c>
      <c r="E1894" t="s">
        <v>7242</v>
      </c>
      <c r="F1894" t="s">
        <v>7243</v>
      </c>
      <c r="H1894">
        <v>48.706564200000003</v>
      </c>
      <c r="I1894">
        <v>-84.962868700000001</v>
      </c>
      <c r="J1894" s="1" t="str">
        <f t="shared" si="310"/>
        <v>NGR lake sediment grab sample</v>
      </c>
      <c r="K1894" s="1" t="str">
        <f t="shared" si="311"/>
        <v>&lt;177 micron (NGR)</v>
      </c>
      <c r="L1894">
        <v>55</v>
      </c>
      <c r="M1894" t="s">
        <v>82</v>
      </c>
      <c r="N1894">
        <v>1082</v>
      </c>
      <c r="O1894">
        <v>78</v>
      </c>
      <c r="P1894">
        <v>64</v>
      </c>
      <c r="Q1894">
        <v>12</v>
      </c>
      <c r="R1894">
        <v>11</v>
      </c>
      <c r="S1894">
        <v>5</v>
      </c>
      <c r="T1894">
        <v>0.1</v>
      </c>
      <c r="U1894">
        <v>155</v>
      </c>
      <c r="V1894">
        <v>0.55000000000000004</v>
      </c>
      <c r="W1894">
        <v>0.5</v>
      </c>
      <c r="X1894">
        <v>1</v>
      </c>
      <c r="Y1894">
        <v>69</v>
      </c>
    </row>
    <row r="1895" spans="1:25" x14ac:dyDescent="0.25">
      <c r="A1895" t="s">
        <v>7244</v>
      </c>
      <c r="B1895" t="s">
        <v>7245</v>
      </c>
      <c r="C1895" s="1" t="str">
        <f t="shared" si="302"/>
        <v>21:0398</v>
      </c>
      <c r="D1895" s="1" t="str">
        <f t="shared" si="309"/>
        <v>21:0133</v>
      </c>
      <c r="E1895" t="s">
        <v>7246</v>
      </c>
      <c r="F1895" t="s">
        <v>7247</v>
      </c>
      <c r="H1895">
        <v>48.654910299999997</v>
      </c>
      <c r="I1895">
        <v>-85.006910500000004</v>
      </c>
      <c r="J1895" s="1" t="str">
        <f t="shared" si="310"/>
        <v>NGR lake sediment grab sample</v>
      </c>
      <c r="K1895" s="1" t="str">
        <f t="shared" si="311"/>
        <v>&lt;177 micron (NGR)</v>
      </c>
      <c r="L1895">
        <v>55</v>
      </c>
      <c r="M1895" t="s">
        <v>87</v>
      </c>
      <c r="N1895">
        <v>1083</v>
      </c>
      <c r="O1895">
        <v>70</v>
      </c>
      <c r="P1895">
        <v>26</v>
      </c>
      <c r="Q1895">
        <v>6</v>
      </c>
      <c r="R1895">
        <v>9</v>
      </c>
      <c r="S1895">
        <v>5</v>
      </c>
      <c r="T1895">
        <v>0.1</v>
      </c>
      <c r="U1895">
        <v>270</v>
      </c>
      <c r="V1895">
        <v>1.2</v>
      </c>
      <c r="W1895">
        <v>1</v>
      </c>
      <c r="X1895">
        <v>1</v>
      </c>
      <c r="Y1895">
        <v>14.6</v>
      </c>
    </row>
    <row r="1896" spans="1:25" x14ac:dyDescent="0.25">
      <c r="A1896" t="s">
        <v>7248</v>
      </c>
      <c r="B1896" t="s">
        <v>7249</v>
      </c>
      <c r="C1896" s="1" t="str">
        <f t="shared" si="302"/>
        <v>21:0398</v>
      </c>
      <c r="D1896" s="1" t="str">
        <f t="shared" si="309"/>
        <v>21:0133</v>
      </c>
      <c r="E1896" t="s">
        <v>7250</v>
      </c>
      <c r="F1896" t="s">
        <v>7251</v>
      </c>
      <c r="H1896">
        <v>48.711514999999999</v>
      </c>
      <c r="I1896">
        <v>-85.023951600000004</v>
      </c>
      <c r="J1896" s="1" t="str">
        <f t="shared" si="310"/>
        <v>NGR lake sediment grab sample</v>
      </c>
      <c r="K1896" s="1" t="str">
        <f t="shared" si="311"/>
        <v>&lt;177 micron (NGR)</v>
      </c>
      <c r="L1896">
        <v>55</v>
      </c>
      <c r="M1896" t="s">
        <v>92</v>
      </c>
      <c r="N1896">
        <v>1084</v>
      </c>
      <c r="O1896">
        <v>118</v>
      </c>
      <c r="P1896">
        <v>54</v>
      </c>
      <c r="Q1896">
        <v>2</v>
      </c>
      <c r="R1896">
        <v>7</v>
      </c>
      <c r="S1896">
        <v>1</v>
      </c>
      <c r="T1896">
        <v>0.1</v>
      </c>
      <c r="U1896">
        <v>40</v>
      </c>
      <c r="V1896">
        <v>0.3</v>
      </c>
      <c r="W1896">
        <v>0.5</v>
      </c>
      <c r="X1896">
        <v>4</v>
      </c>
      <c r="Y1896">
        <v>55.4</v>
      </c>
    </row>
    <row r="1897" spans="1:25" x14ac:dyDescent="0.25">
      <c r="A1897" t="s">
        <v>7252</v>
      </c>
      <c r="B1897" t="s">
        <v>7253</v>
      </c>
      <c r="C1897" s="1" t="str">
        <f t="shared" si="302"/>
        <v>21:0398</v>
      </c>
      <c r="D1897" s="1" t="str">
        <f t="shared" si="309"/>
        <v>21:0133</v>
      </c>
      <c r="E1897" t="s">
        <v>7254</v>
      </c>
      <c r="F1897" t="s">
        <v>7255</v>
      </c>
      <c r="H1897">
        <v>48.7257927</v>
      </c>
      <c r="I1897">
        <v>-85.014526099999998</v>
      </c>
      <c r="J1897" s="1" t="str">
        <f t="shared" si="310"/>
        <v>NGR lake sediment grab sample</v>
      </c>
      <c r="K1897" s="1" t="str">
        <f t="shared" si="311"/>
        <v>&lt;177 micron (NGR)</v>
      </c>
      <c r="L1897">
        <v>55</v>
      </c>
      <c r="M1897" t="s">
        <v>97</v>
      </c>
      <c r="N1897">
        <v>1085</v>
      </c>
      <c r="O1897">
        <v>110</v>
      </c>
      <c r="P1897">
        <v>96</v>
      </c>
      <c r="Q1897">
        <v>1</v>
      </c>
      <c r="R1897">
        <v>19</v>
      </c>
      <c r="S1897">
        <v>4</v>
      </c>
      <c r="T1897">
        <v>0.1</v>
      </c>
      <c r="U1897">
        <v>1100</v>
      </c>
      <c r="V1897">
        <v>2.75</v>
      </c>
      <c r="W1897">
        <v>8</v>
      </c>
      <c r="X1897">
        <v>6</v>
      </c>
      <c r="Y1897">
        <v>37.6</v>
      </c>
    </row>
    <row r="1898" spans="1:25" x14ac:dyDescent="0.25">
      <c r="A1898" t="s">
        <v>7256</v>
      </c>
      <c r="B1898" t="s">
        <v>7257</v>
      </c>
      <c r="C1898" s="1" t="str">
        <f t="shared" si="302"/>
        <v>21:0398</v>
      </c>
      <c r="D1898" s="1" t="str">
        <f t="shared" si="309"/>
        <v>21:0133</v>
      </c>
      <c r="E1898" t="s">
        <v>7258</v>
      </c>
      <c r="F1898" t="s">
        <v>7259</v>
      </c>
      <c r="H1898">
        <v>48.735019200000004</v>
      </c>
      <c r="I1898">
        <v>-84.994550700000005</v>
      </c>
      <c r="J1898" s="1" t="str">
        <f t="shared" si="310"/>
        <v>NGR lake sediment grab sample</v>
      </c>
      <c r="K1898" s="1" t="str">
        <f t="shared" si="311"/>
        <v>&lt;177 micron (NGR)</v>
      </c>
      <c r="L1898">
        <v>55</v>
      </c>
      <c r="M1898" t="s">
        <v>107</v>
      </c>
      <c r="N1898">
        <v>1086</v>
      </c>
      <c r="O1898">
        <v>142</v>
      </c>
      <c r="P1898">
        <v>64</v>
      </c>
      <c r="Q1898">
        <v>4</v>
      </c>
      <c r="R1898">
        <v>17</v>
      </c>
      <c r="S1898">
        <v>3</v>
      </c>
      <c r="T1898">
        <v>0.1</v>
      </c>
      <c r="U1898">
        <v>45</v>
      </c>
      <c r="V1898">
        <v>0.4</v>
      </c>
      <c r="W1898">
        <v>0.5</v>
      </c>
      <c r="X1898">
        <v>2</v>
      </c>
      <c r="Y1898">
        <v>66.400000000000006</v>
      </c>
    </row>
    <row r="1899" spans="1:25" x14ac:dyDescent="0.25">
      <c r="A1899" t="s">
        <v>7260</v>
      </c>
      <c r="B1899" t="s">
        <v>7261</v>
      </c>
      <c r="C1899" s="1" t="str">
        <f t="shared" si="302"/>
        <v>21:0398</v>
      </c>
      <c r="D1899" s="1" t="str">
        <f t="shared" si="309"/>
        <v>21:0133</v>
      </c>
      <c r="E1899" t="s">
        <v>7262</v>
      </c>
      <c r="F1899" t="s">
        <v>7263</v>
      </c>
      <c r="H1899">
        <v>48.720328100000003</v>
      </c>
      <c r="I1899">
        <v>-84.929503999999994</v>
      </c>
      <c r="J1899" s="1" t="str">
        <f t="shared" si="310"/>
        <v>NGR lake sediment grab sample</v>
      </c>
      <c r="K1899" s="1" t="str">
        <f t="shared" si="311"/>
        <v>&lt;177 micron (NGR)</v>
      </c>
      <c r="L1899">
        <v>55</v>
      </c>
      <c r="M1899" t="s">
        <v>112</v>
      </c>
      <c r="N1899">
        <v>1087</v>
      </c>
      <c r="O1899">
        <v>126</v>
      </c>
      <c r="P1899">
        <v>28</v>
      </c>
      <c r="Q1899">
        <v>9</v>
      </c>
      <c r="R1899">
        <v>9</v>
      </c>
      <c r="S1899">
        <v>1</v>
      </c>
      <c r="T1899">
        <v>0.1</v>
      </c>
      <c r="U1899">
        <v>55</v>
      </c>
      <c r="V1899">
        <v>0.4</v>
      </c>
      <c r="W1899">
        <v>0.5</v>
      </c>
      <c r="X1899">
        <v>2</v>
      </c>
      <c r="Y1899">
        <v>70</v>
      </c>
    </row>
    <row r="1900" spans="1:25" x14ac:dyDescent="0.25">
      <c r="A1900" t="s">
        <v>7264</v>
      </c>
      <c r="B1900" t="s">
        <v>7265</v>
      </c>
      <c r="C1900" s="1" t="str">
        <f t="shared" si="302"/>
        <v>21:0398</v>
      </c>
      <c r="D1900" s="1" t="str">
        <f t="shared" si="309"/>
        <v>21:0133</v>
      </c>
      <c r="E1900" t="s">
        <v>7266</v>
      </c>
      <c r="F1900" t="s">
        <v>7267</v>
      </c>
      <c r="H1900">
        <v>48.7496692</v>
      </c>
      <c r="I1900">
        <v>-84.9161766</v>
      </c>
      <c r="J1900" s="1" t="str">
        <f t="shared" si="310"/>
        <v>NGR lake sediment grab sample</v>
      </c>
      <c r="K1900" s="1" t="str">
        <f t="shared" si="311"/>
        <v>&lt;177 micron (NGR)</v>
      </c>
      <c r="L1900">
        <v>55</v>
      </c>
      <c r="M1900" t="s">
        <v>117</v>
      </c>
      <c r="N1900">
        <v>1088</v>
      </c>
      <c r="O1900">
        <v>140</v>
      </c>
      <c r="P1900">
        <v>26</v>
      </c>
      <c r="Q1900">
        <v>5</v>
      </c>
      <c r="R1900">
        <v>10</v>
      </c>
      <c r="S1900">
        <v>1</v>
      </c>
      <c r="T1900">
        <v>0.1</v>
      </c>
      <c r="U1900">
        <v>45</v>
      </c>
      <c r="V1900">
        <v>0.35</v>
      </c>
      <c r="W1900">
        <v>0.5</v>
      </c>
      <c r="X1900">
        <v>1</v>
      </c>
      <c r="Y1900">
        <v>55.2</v>
      </c>
    </row>
    <row r="1901" spans="1:25" x14ac:dyDescent="0.25">
      <c r="A1901" t="s">
        <v>7268</v>
      </c>
      <c r="B1901" t="s">
        <v>7269</v>
      </c>
      <c r="C1901" s="1" t="str">
        <f t="shared" ref="C1901:C1964" si="312">HYPERLINK("http://geochem.nrcan.gc.ca/cdogs/content/bdl/bdl210398_e.htm", "21:0398")</f>
        <v>21:0398</v>
      </c>
      <c r="D1901" s="1" t="str">
        <f t="shared" si="309"/>
        <v>21:0133</v>
      </c>
      <c r="E1901" t="s">
        <v>7270</v>
      </c>
      <c r="F1901" t="s">
        <v>7271</v>
      </c>
      <c r="H1901">
        <v>48.741351700000003</v>
      </c>
      <c r="I1901">
        <v>-84.878474600000004</v>
      </c>
      <c r="J1901" s="1" t="str">
        <f t="shared" si="310"/>
        <v>NGR lake sediment grab sample</v>
      </c>
      <c r="K1901" s="1" t="str">
        <f t="shared" si="311"/>
        <v>&lt;177 micron (NGR)</v>
      </c>
      <c r="L1901">
        <v>55</v>
      </c>
      <c r="M1901" t="s">
        <v>122</v>
      </c>
      <c r="N1901">
        <v>1089</v>
      </c>
      <c r="O1901">
        <v>86</v>
      </c>
      <c r="P1901">
        <v>54</v>
      </c>
      <c r="Q1901">
        <v>1</v>
      </c>
      <c r="R1901">
        <v>7</v>
      </c>
      <c r="S1901">
        <v>3</v>
      </c>
      <c r="T1901">
        <v>0.1</v>
      </c>
      <c r="U1901">
        <v>95</v>
      </c>
      <c r="V1901">
        <v>0.95</v>
      </c>
      <c r="W1901">
        <v>0.5</v>
      </c>
      <c r="X1901">
        <v>3</v>
      </c>
      <c r="Y1901">
        <v>43.6</v>
      </c>
    </row>
    <row r="1902" spans="1:25" x14ac:dyDescent="0.25">
      <c r="A1902" t="s">
        <v>7272</v>
      </c>
      <c r="B1902" t="s">
        <v>7273</v>
      </c>
      <c r="C1902" s="1" t="str">
        <f t="shared" si="312"/>
        <v>21:0398</v>
      </c>
      <c r="D1902" s="1" t="str">
        <f t="shared" si="309"/>
        <v>21:0133</v>
      </c>
      <c r="E1902" t="s">
        <v>7274</v>
      </c>
      <c r="F1902" t="s">
        <v>7275</v>
      </c>
      <c r="H1902">
        <v>48.757016499999999</v>
      </c>
      <c r="I1902">
        <v>-84.990953599999997</v>
      </c>
      <c r="J1902" s="1" t="str">
        <f t="shared" si="310"/>
        <v>NGR lake sediment grab sample</v>
      </c>
      <c r="K1902" s="1" t="str">
        <f t="shared" si="311"/>
        <v>&lt;177 micron (NGR)</v>
      </c>
      <c r="L1902">
        <v>56</v>
      </c>
      <c r="M1902" t="s">
        <v>29</v>
      </c>
      <c r="N1902">
        <v>1090</v>
      </c>
      <c r="O1902">
        <v>120</v>
      </c>
      <c r="P1902">
        <v>42</v>
      </c>
      <c r="Q1902">
        <v>3</v>
      </c>
      <c r="R1902">
        <v>12</v>
      </c>
      <c r="S1902">
        <v>4</v>
      </c>
      <c r="T1902">
        <v>0.1</v>
      </c>
      <c r="U1902">
        <v>70</v>
      </c>
      <c r="V1902">
        <v>0.5</v>
      </c>
      <c r="W1902">
        <v>0.5</v>
      </c>
      <c r="X1902">
        <v>5</v>
      </c>
      <c r="Y1902">
        <v>63.6</v>
      </c>
    </row>
    <row r="1903" spans="1:25" x14ac:dyDescent="0.25">
      <c r="A1903" t="s">
        <v>7276</v>
      </c>
      <c r="B1903" t="s">
        <v>7277</v>
      </c>
      <c r="C1903" s="1" t="str">
        <f t="shared" si="312"/>
        <v>21:0398</v>
      </c>
      <c r="D1903" s="1" t="str">
        <f t="shared" si="309"/>
        <v>21:0133</v>
      </c>
      <c r="E1903" t="s">
        <v>7278</v>
      </c>
      <c r="F1903" t="s">
        <v>7279</v>
      </c>
      <c r="H1903">
        <v>48.776111399999998</v>
      </c>
      <c r="I1903">
        <v>-84.884618700000004</v>
      </c>
      <c r="J1903" s="1" t="str">
        <f t="shared" si="310"/>
        <v>NGR lake sediment grab sample</v>
      </c>
      <c r="K1903" s="1" t="str">
        <f t="shared" si="311"/>
        <v>&lt;177 micron (NGR)</v>
      </c>
      <c r="L1903">
        <v>56</v>
      </c>
      <c r="M1903" t="s">
        <v>34</v>
      </c>
      <c r="N1903">
        <v>1091</v>
      </c>
      <c r="O1903">
        <v>136</v>
      </c>
      <c r="P1903">
        <v>36</v>
      </c>
      <c r="Q1903">
        <v>2</v>
      </c>
      <c r="R1903">
        <v>10</v>
      </c>
      <c r="S1903">
        <v>3</v>
      </c>
      <c r="T1903">
        <v>0.1</v>
      </c>
      <c r="U1903">
        <v>45</v>
      </c>
      <c r="V1903">
        <v>0.4</v>
      </c>
      <c r="W1903">
        <v>0.5</v>
      </c>
      <c r="X1903">
        <v>2</v>
      </c>
      <c r="Y1903">
        <v>63.4</v>
      </c>
    </row>
    <row r="1904" spans="1:25" x14ac:dyDescent="0.25">
      <c r="A1904" t="s">
        <v>7280</v>
      </c>
      <c r="B1904" t="s">
        <v>7281</v>
      </c>
      <c r="C1904" s="1" t="str">
        <f t="shared" si="312"/>
        <v>21:0398</v>
      </c>
      <c r="D1904" s="1" t="str">
        <f t="shared" si="309"/>
        <v>21:0133</v>
      </c>
      <c r="E1904" t="s">
        <v>7282</v>
      </c>
      <c r="F1904" t="s">
        <v>7283</v>
      </c>
      <c r="H1904">
        <v>48.7477199</v>
      </c>
      <c r="I1904">
        <v>-84.970768699999994</v>
      </c>
      <c r="J1904" s="1" t="str">
        <f t="shared" si="310"/>
        <v>NGR lake sediment grab sample</v>
      </c>
      <c r="K1904" s="1" t="str">
        <f t="shared" si="311"/>
        <v>&lt;177 micron (NGR)</v>
      </c>
      <c r="L1904">
        <v>56</v>
      </c>
      <c r="M1904" t="s">
        <v>49</v>
      </c>
      <c r="N1904">
        <v>1092</v>
      </c>
      <c r="O1904">
        <v>48</v>
      </c>
      <c r="P1904">
        <v>10</v>
      </c>
      <c r="Q1904">
        <v>5</v>
      </c>
      <c r="R1904">
        <v>5</v>
      </c>
      <c r="S1904">
        <v>3</v>
      </c>
      <c r="T1904">
        <v>0.1</v>
      </c>
      <c r="U1904">
        <v>190</v>
      </c>
      <c r="V1904">
        <v>1.3</v>
      </c>
      <c r="W1904">
        <v>1</v>
      </c>
      <c r="X1904">
        <v>1</v>
      </c>
      <c r="Y1904">
        <v>2.2000000000000002</v>
      </c>
    </row>
    <row r="1905" spans="1:25" x14ac:dyDescent="0.25">
      <c r="A1905" t="s">
        <v>7284</v>
      </c>
      <c r="B1905" t="s">
        <v>7285</v>
      </c>
      <c r="C1905" s="1" t="str">
        <f t="shared" si="312"/>
        <v>21:0398</v>
      </c>
      <c r="D1905" s="1" t="str">
        <f t="shared" si="309"/>
        <v>21:0133</v>
      </c>
      <c r="E1905" t="s">
        <v>7274</v>
      </c>
      <c r="F1905" t="s">
        <v>7286</v>
      </c>
      <c r="H1905">
        <v>48.757016499999999</v>
      </c>
      <c r="I1905">
        <v>-84.990953599999997</v>
      </c>
      <c r="J1905" s="1" t="str">
        <f t="shared" si="310"/>
        <v>NGR lake sediment grab sample</v>
      </c>
      <c r="K1905" s="1" t="str">
        <f t="shared" si="311"/>
        <v>&lt;177 micron (NGR)</v>
      </c>
      <c r="L1905">
        <v>56</v>
      </c>
      <c r="M1905" t="s">
        <v>57</v>
      </c>
      <c r="N1905">
        <v>1093</v>
      </c>
      <c r="O1905">
        <v>122</v>
      </c>
      <c r="P1905">
        <v>44</v>
      </c>
      <c r="Q1905">
        <v>3</v>
      </c>
      <c r="R1905">
        <v>12</v>
      </c>
      <c r="S1905">
        <v>5</v>
      </c>
      <c r="T1905">
        <v>0.1</v>
      </c>
      <c r="U1905">
        <v>70</v>
      </c>
      <c r="V1905">
        <v>0.5</v>
      </c>
      <c r="W1905">
        <v>0.5</v>
      </c>
      <c r="X1905">
        <v>5</v>
      </c>
      <c r="Y1905">
        <v>62.8</v>
      </c>
    </row>
    <row r="1906" spans="1:25" x14ac:dyDescent="0.25">
      <c r="A1906" t="s">
        <v>7287</v>
      </c>
      <c r="B1906" t="s">
        <v>7288</v>
      </c>
      <c r="C1906" s="1" t="str">
        <f t="shared" si="312"/>
        <v>21:0398</v>
      </c>
      <c r="D1906" s="1" t="str">
        <f>HYPERLINK("http://geochem.nrcan.gc.ca/cdogs/content/svy/svy_e.htm", "")</f>
        <v/>
      </c>
      <c r="G1906" s="1" t="str">
        <f>HYPERLINK("http://geochem.nrcan.gc.ca/cdogs/content/cr_/cr_00022_e.htm", "22")</f>
        <v>22</v>
      </c>
      <c r="J1906" t="s">
        <v>100</v>
      </c>
      <c r="K1906" t="s">
        <v>101</v>
      </c>
      <c r="L1906">
        <v>56</v>
      </c>
      <c r="M1906" t="s">
        <v>102</v>
      </c>
      <c r="N1906">
        <v>1094</v>
      </c>
      <c r="O1906">
        <v>78</v>
      </c>
      <c r="P1906">
        <v>22</v>
      </c>
      <c r="Q1906">
        <v>22</v>
      </c>
      <c r="R1906">
        <v>8</v>
      </c>
      <c r="S1906">
        <v>5</v>
      </c>
      <c r="T1906">
        <v>0.1</v>
      </c>
      <c r="U1906">
        <v>1000</v>
      </c>
      <c r="V1906">
        <v>1.9</v>
      </c>
      <c r="W1906">
        <v>6</v>
      </c>
      <c r="X1906">
        <v>7</v>
      </c>
      <c r="Y1906">
        <v>19.8</v>
      </c>
    </row>
    <row r="1907" spans="1:25" x14ac:dyDescent="0.25">
      <c r="A1907" t="s">
        <v>7289</v>
      </c>
      <c r="B1907" t="s">
        <v>7290</v>
      </c>
      <c r="C1907" s="1" t="str">
        <f t="shared" si="312"/>
        <v>21:0398</v>
      </c>
      <c r="D1907" s="1" t="str">
        <f t="shared" ref="D1907:D1930" si="313">HYPERLINK("http://geochem.nrcan.gc.ca/cdogs/content/svy/svy210133_e.htm", "21:0133")</f>
        <v>21:0133</v>
      </c>
      <c r="E1907" t="s">
        <v>7274</v>
      </c>
      <c r="F1907" t="s">
        <v>7291</v>
      </c>
      <c r="H1907">
        <v>48.757016499999999</v>
      </c>
      <c r="I1907">
        <v>-84.990953599999997</v>
      </c>
      <c r="J1907" s="1" t="str">
        <f t="shared" ref="J1907:J1930" si="314">HYPERLINK("http://geochem.nrcan.gc.ca/cdogs/content/kwd/kwd020027_e.htm", "NGR lake sediment grab sample")</f>
        <v>NGR lake sediment grab sample</v>
      </c>
      <c r="K1907" s="1" t="str">
        <f t="shared" ref="K1907:K1930" si="315">HYPERLINK("http://geochem.nrcan.gc.ca/cdogs/content/kwd/kwd080006_e.htm", "&lt;177 micron (NGR)")</f>
        <v>&lt;177 micron (NGR)</v>
      </c>
      <c r="L1907">
        <v>56</v>
      </c>
      <c r="M1907" t="s">
        <v>53</v>
      </c>
      <c r="N1907">
        <v>1095</v>
      </c>
      <c r="O1907">
        <v>112</v>
      </c>
      <c r="P1907">
        <v>44</v>
      </c>
      <c r="Q1907">
        <v>3</v>
      </c>
      <c r="R1907">
        <v>13</v>
      </c>
      <c r="S1907">
        <v>5</v>
      </c>
      <c r="T1907">
        <v>0.1</v>
      </c>
      <c r="U1907">
        <v>70</v>
      </c>
      <c r="V1907">
        <v>0.45</v>
      </c>
      <c r="W1907">
        <v>0.5</v>
      </c>
      <c r="X1907">
        <v>6</v>
      </c>
      <c r="Y1907">
        <v>64</v>
      </c>
    </row>
    <row r="1908" spans="1:25" x14ac:dyDescent="0.25">
      <c r="A1908" t="s">
        <v>7292</v>
      </c>
      <c r="B1908" t="s">
        <v>7293</v>
      </c>
      <c r="C1908" s="1" t="str">
        <f t="shared" si="312"/>
        <v>21:0398</v>
      </c>
      <c r="D1908" s="1" t="str">
        <f t="shared" si="313"/>
        <v>21:0133</v>
      </c>
      <c r="E1908" t="s">
        <v>7294</v>
      </c>
      <c r="F1908" t="s">
        <v>7295</v>
      </c>
      <c r="H1908">
        <v>48.763170600000002</v>
      </c>
      <c r="I1908">
        <v>-85.017978799999995</v>
      </c>
      <c r="J1908" s="1" t="str">
        <f t="shared" si="314"/>
        <v>NGR lake sediment grab sample</v>
      </c>
      <c r="K1908" s="1" t="str">
        <f t="shared" si="315"/>
        <v>&lt;177 micron (NGR)</v>
      </c>
      <c r="L1908">
        <v>56</v>
      </c>
      <c r="M1908" t="s">
        <v>39</v>
      </c>
      <c r="N1908">
        <v>1096</v>
      </c>
      <c r="O1908">
        <v>102</v>
      </c>
      <c r="P1908">
        <v>56</v>
      </c>
      <c r="Q1908">
        <v>5</v>
      </c>
      <c r="R1908">
        <v>25</v>
      </c>
      <c r="S1908">
        <v>5</v>
      </c>
      <c r="T1908">
        <v>0.1</v>
      </c>
      <c r="U1908">
        <v>40</v>
      </c>
      <c r="V1908">
        <v>0.2</v>
      </c>
      <c r="W1908">
        <v>0.5</v>
      </c>
      <c r="X1908">
        <v>2</v>
      </c>
      <c r="Y1908">
        <v>53.6</v>
      </c>
    </row>
    <row r="1909" spans="1:25" x14ac:dyDescent="0.25">
      <c r="A1909" t="s">
        <v>7296</v>
      </c>
      <c r="B1909" t="s">
        <v>7297</v>
      </c>
      <c r="C1909" s="1" t="str">
        <f t="shared" si="312"/>
        <v>21:0398</v>
      </c>
      <c r="D1909" s="1" t="str">
        <f t="shared" si="313"/>
        <v>21:0133</v>
      </c>
      <c r="E1909" t="s">
        <v>7298</v>
      </c>
      <c r="F1909" t="s">
        <v>7299</v>
      </c>
      <c r="H1909">
        <v>48.784816800000002</v>
      </c>
      <c r="I1909">
        <v>-85.006521000000006</v>
      </c>
      <c r="J1909" s="1" t="str">
        <f t="shared" si="314"/>
        <v>NGR lake sediment grab sample</v>
      </c>
      <c r="K1909" s="1" t="str">
        <f t="shared" si="315"/>
        <v>&lt;177 micron (NGR)</v>
      </c>
      <c r="L1909">
        <v>56</v>
      </c>
      <c r="M1909" t="s">
        <v>44</v>
      </c>
      <c r="N1909">
        <v>1097</v>
      </c>
      <c r="O1909">
        <v>98</v>
      </c>
      <c r="P1909">
        <v>100</v>
      </c>
      <c r="Q1909">
        <v>6</v>
      </c>
      <c r="R1909">
        <v>26</v>
      </c>
      <c r="S1909">
        <v>6</v>
      </c>
      <c r="T1909">
        <v>0.1</v>
      </c>
      <c r="U1909">
        <v>270</v>
      </c>
      <c r="V1909">
        <v>0.9</v>
      </c>
      <c r="W1909">
        <v>0.5</v>
      </c>
      <c r="X1909">
        <v>3</v>
      </c>
      <c r="Y1909">
        <v>41.4</v>
      </c>
    </row>
    <row r="1910" spans="1:25" x14ac:dyDescent="0.25">
      <c r="A1910" t="s">
        <v>7300</v>
      </c>
      <c r="B1910" t="s">
        <v>7301</v>
      </c>
      <c r="C1910" s="1" t="str">
        <f t="shared" si="312"/>
        <v>21:0398</v>
      </c>
      <c r="D1910" s="1" t="str">
        <f t="shared" si="313"/>
        <v>21:0133</v>
      </c>
      <c r="E1910" t="s">
        <v>7302</v>
      </c>
      <c r="F1910" t="s">
        <v>7303</v>
      </c>
      <c r="H1910">
        <v>48.805990000000001</v>
      </c>
      <c r="I1910">
        <v>-85.084730399999998</v>
      </c>
      <c r="J1910" s="1" t="str">
        <f t="shared" si="314"/>
        <v>NGR lake sediment grab sample</v>
      </c>
      <c r="K1910" s="1" t="str">
        <f t="shared" si="315"/>
        <v>&lt;177 micron (NGR)</v>
      </c>
      <c r="L1910">
        <v>56</v>
      </c>
      <c r="M1910" t="s">
        <v>62</v>
      </c>
      <c r="N1910">
        <v>1098</v>
      </c>
      <c r="O1910">
        <v>98</v>
      </c>
      <c r="P1910">
        <v>116</v>
      </c>
      <c r="Q1910">
        <v>4</v>
      </c>
      <c r="R1910">
        <v>25</v>
      </c>
      <c r="S1910">
        <v>6</v>
      </c>
      <c r="T1910">
        <v>0.1</v>
      </c>
      <c r="U1910">
        <v>140</v>
      </c>
      <c r="V1910">
        <v>0.7</v>
      </c>
      <c r="W1910">
        <v>0.5</v>
      </c>
      <c r="X1910">
        <v>3</v>
      </c>
      <c r="Y1910">
        <v>55.6</v>
      </c>
    </row>
    <row r="1911" spans="1:25" x14ac:dyDescent="0.25">
      <c r="A1911" t="s">
        <v>7304</v>
      </c>
      <c r="B1911" t="s">
        <v>7305</v>
      </c>
      <c r="C1911" s="1" t="str">
        <f t="shared" si="312"/>
        <v>21:0398</v>
      </c>
      <c r="D1911" s="1" t="str">
        <f t="shared" si="313"/>
        <v>21:0133</v>
      </c>
      <c r="E1911" t="s">
        <v>7306</v>
      </c>
      <c r="F1911" t="s">
        <v>7307</v>
      </c>
      <c r="H1911">
        <v>48.832686699999996</v>
      </c>
      <c r="I1911">
        <v>-85.084966399999999</v>
      </c>
      <c r="J1911" s="1" t="str">
        <f t="shared" si="314"/>
        <v>NGR lake sediment grab sample</v>
      </c>
      <c r="K1911" s="1" t="str">
        <f t="shared" si="315"/>
        <v>&lt;177 micron (NGR)</v>
      </c>
      <c r="L1911">
        <v>56</v>
      </c>
      <c r="M1911" t="s">
        <v>67</v>
      </c>
      <c r="N1911">
        <v>1099</v>
      </c>
      <c r="O1911">
        <v>60</v>
      </c>
      <c r="P1911">
        <v>38</v>
      </c>
      <c r="Q1911">
        <v>3</v>
      </c>
      <c r="R1911">
        <v>9</v>
      </c>
      <c r="S1911">
        <v>4</v>
      </c>
      <c r="T1911">
        <v>0.1</v>
      </c>
      <c r="U1911">
        <v>140</v>
      </c>
      <c r="V1911">
        <v>1.3</v>
      </c>
      <c r="W1911">
        <v>3</v>
      </c>
      <c r="X1911">
        <v>3</v>
      </c>
      <c r="Y1911">
        <v>64.8</v>
      </c>
    </row>
    <row r="1912" spans="1:25" x14ac:dyDescent="0.25">
      <c r="A1912" t="s">
        <v>7308</v>
      </c>
      <c r="B1912" t="s">
        <v>7309</v>
      </c>
      <c r="C1912" s="1" t="str">
        <f t="shared" si="312"/>
        <v>21:0398</v>
      </c>
      <c r="D1912" s="1" t="str">
        <f t="shared" si="313"/>
        <v>21:0133</v>
      </c>
      <c r="E1912" t="s">
        <v>7310</v>
      </c>
      <c r="F1912" t="s">
        <v>7311</v>
      </c>
      <c r="H1912">
        <v>48.877940099999996</v>
      </c>
      <c r="I1912">
        <v>-85.075832800000001</v>
      </c>
      <c r="J1912" s="1" t="str">
        <f t="shared" si="314"/>
        <v>NGR lake sediment grab sample</v>
      </c>
      <c r="K1912" s="1" t="str">
        <f t="shared" si="315"/>
        <v>&lt;177 micron (NGR)</v>
      </c>
      <c r="L1912">
        <v>56</v>
      </c>
      <c r="M1912" t="s">
        <v>72</v>
      </c>
      <c r="N1912">
        <v>1100</v>
      </c>
      <c r="O1912">
        <v>10</v>
      </c>
      <c r="P1912">
        <v>12</v>
      </c>
      <c r="Q1912">
        <v>1</v>
      </c>
      <c r="R1912">
        <v>1</v>
      </c>
      <c r="S1912">
        <v>1</v>
      </c>
      <c r="T1912">
        <v>0.1</v>
      </c>
      <c r="U1912">
        <v>430</v>
      </c>
      <c r="V1912">
        <v>0.3</v>
      </c>
      <c r="W1912">
        <v>0.5</v>
      </c>
      <c r="X1912">
        <v>4</v>
      </c>
      <c r="Y1912">
        <v>5.2</v>
      </c>
    </row>
    <row r="1913" spans="1:25" x14ac:dyDescent="0.25">
      <c r="A1913" t="s">
        <v>7312</v>
      </c>
      <c r="B1913" t="s">
        <v>7313</v>
      </c>
      <c r="C1913" s="1" t="str">
        <f t="shared" si="312"/>
        <v>21:0398</v>
      </c>
      <c r="D1913" s="1" t="str">
        <f t="shared" si="313"/>
        <v>21:0133</v>
      </c>
      <c r="E1913" t="s">
        <v>7314</v>
      </c>
      <c r="F1913" t="s">
        <v>7315</v>
      </c>
      <c r="H1913">
        <v>48.884093900000003</v>
      </c>
      <c r="I1913">
        <v>-85.141645800000006</v>
      </c>
      <c r="J1913" s="1" t="str">
        <f t="shared" si="314"/>
        <v>NGR lake sediment grab sample</v>
      </c>
      <c r="K1913" s="1" t="str">
        <f t="shared" si="315"/>
        <v>&lt;177 micron (NGR)</v>
      </c>
      <c r="L1913">
        <v>56</v>
      </c>
      <c r="M1913" t="s">
        <v>77</v>
      </c>
      <c r="N1913">
        <v>1101</v>
      </c>
      <c r="O1913">
        <v>88</v>
      </c>
      <c r="P1913">
        <v>26</v>
      </c>
      <c r="Q1913">
        <v>4</v>
      </c>
      <c r="R1913">
        <v>10</v>
      </c>
      <c r="S1913">
        <v>4</v>
      </c>
      <c r="T1913">
        <v>0.1</v>
      </c>
      <c r="U1913">
        <v>145</v>
      </c>
      <c r="V1913">
        <v>0.75</v>
      </c>
      <c r="W1913">
        <v>0.5</v>
      </c>
      <c r="X1913">
        <v>1</v>
      </c>
      <c r="Y1913">
        <v>49.4</v>
      </c>
    </row>
    <row r="1914" spans="1:25" x14ac:dyDescent="0.25">
      <c r="A1914" t="s">
        <v>7316</v>
      </c>
      <c r="B1914" t="s">
        <v>7317</v>
      </c>
      <c r="C1914" s="1" t="str">
        <f t="shared" si="312"/>
        <v>21:0398</v>
      </c>
      <c r="D1914" s="1" t="str">
        <f t="shared" si="313"/>
        <v>21:0133</v>
      </c>
      <c r="E1914" t="s">
        <v>7318</v>
      </c>
      <c r="F1914" t="s">
        <v>7319</v>
      </c>
      <c r="H1914">
        <v>48.928549799999999</v>
      </c>
      <c r="I1914">
        <v>-85.118083100000007</v>
      </c>
      <c r="J1914" s="1" t="str">
        <f t="shared" si="314"/>
        <v>NGR lake sediment grab sample</v>
      </c>
      <c r="K1914" s="1" t="str">
        <f t="shared" si="315"/>
        <v>&lt;177 micron (NGR)</v>
      </c>
      <c r="L1914">
        <v>56</v>
      </c>
      <c r="M1914" t="s">
        <v>82</v>
      </c>
      <c r="N1914">
        <v>1102</v>
      </c>
      <c r="O1914">
        <v>14</v>
      </c>
      <c r="P1914">
        <v>6</v>
      </c>
      <c r="Q1914">
        <v>2</v>
      </c>
      <c r="R1914">
        <v>3</v>
      </c>
      <c r="S1914">
        <v>1</v>
      </c>
      <c r="T1914">
        <v>0.1</v>
      </c>
      <c r="U1914">
        <v>90</v>
      </c>
      <c r="V1914">
        <v>0.6</v>
      </c>
      <c r="W1914">
        <v>2</v>
      </c>
      <c r="X1914">
        <v>1</v>
      </c>
      <c r="Y1914">
        <v>10.4</v>
      </c>
    </row>
    <row r="1915" spans="1:25" x14ac:dyDescent="0.25">
      <c r="A1915" t="s">
        <v>7320</v>
      </c>
      <c r="B1915" t="s">
        <v>7321</v>
      </c>
      <c r="C1915" s="1" t="str">
        <f t="shared" si="312"/>
        <v>21:0398</v>
      </c>
      <c r="D1915" s="1" t="str">
        <f t="shared" si="313"/>
        <v>21:0133</v>
      </c>
      <c r="E1915" t="s">
        <v>7322</v>
      </c>
      <c r="F1915" t="s">
        <v>7323</v>
      </c>
      <c r="H1915">
        <v>48.929823200000001</v>
      </c>
      <c r="I1915">
        <v>-85.163582599999998</v>
      </c>
      <c r="J1915" s="1" t="str">
        <f t="shared" si="314"/>
        <v>NGR lake sediment grab sample</v>
      </c>
      <c r="K1915" s="1" t="str">
        <f t="shared" si="315"/>
        <v>&lt;177 micron (NGR)</v>
      </c>
      <c r="L1915">
        <v>56</v>
      </c>
      <c r="M1915" t="s">
        <v>87</v>
      </c>
      <c r="N1915">
        <v>1103</v>
      </c>
      <c r="O1915">
        <v>82</v>
      </c>
      <c r="P1915">
        <v>58</v>
      </c>
      <c r="Q1915">
        <v>5</v>
      </c>
      <c r="R1915">
        <v>14</v>
      </c>
      <c r="S1915">
        <v>8</v>
      </c>
      <c r="T1915">
        <v>0.1</v>
      </c>
      <c r="U1915">
        <v>105</v>
      </c>
      <c r="V1915">
        <v>0.6</v>
      </c>
      <c r="W1915">
        <v>0.5</v>
      </c>
      <c r="X1915">
        <v>2</v>
      </c>
      <c r="Y1915">
        <v>52.8</v>
      </c>
    </row>
    <row r="1916" spans="1:25" x14ac:dyDescent="0.25">
      <c r="A1916" t="s">
        <v>7324</v>
      </c>
      <c r="B1916" t="s">
        <v>7325</v>
      </c>
      <c r="C1916" s="1" t="str">
        <f t="shared" si="312"/>
        <v>21:0398</v>
      </c>
      <c r="D1916" s="1" t="str">
        <f t="shared" si="313"/>
        <v>21:0133</v>
      </c>
      <c r="E1916" t="s">
        <v>7326</v>
      </c>
      <c r="F1916" t="s">
        <v>7327</v>
      </c>
      <c r="H1916">
        <v>48.953307899999999</v>
      </c>
      <c r="I1916">
        <v>-85.167241899999993</v>
      </c>
      <c r="J1916" s="1" t="str">
        <f t="shared" si="314"/>
        <v>NGR lake sediment grab sample</v>
      </c>
      <c r="K1916" s="1" t="str">
        <f t="shared" si="315"/>
        <v>&lt;177 micron (NGR)</v>
      </c>
      <c r="L1916">
        <v>56</v>
      </c>
      <c r="M1916" t="s">
        <v>92</v>
      </c>
      <c r="N1916">
        <v>1104</v>
      </c>
      <c r="O1916">
        <v>90</v>
      </c>
      <c r="P1916">
        <v>34</v>
      </c>
      <c r="Q1916">
        <v>2</v>
      </c>
      <c r="R1916">
        <v>9</v>
      </c>
      <c r="S1916">
        <v>2</v>
      </c>
      <c r="T1916">
        <v>0.1</v>
      </c>
      <c r="U1916">
        <v>40</v>
      </c>
      <c r="V1916">
        <v>0.2</v>
      </c>
      <c r="W1916">
        <v>0.5</v>
      </c>
      <c r="X1916">
        <v>2</v>
      </c>
      <c r="Y1916">
        <v>69.599999999999994</v>
      </c>
    </row>
    <row r="1917" spans="1:25" x14ac:dyDescent="0.25">
      <c r="A1917" t="s">
        <v>7328</v>
      </c>
      <c r="B1917" t="s">
        <v>7329</v>
      </c>
      <c r="C1917" s="1" t="str">
        <f t="shared" si="312"/>
        <v>21:0398</v>
      </c>
      <c r="D1917" s="1" t="str">
        <f t="shared" si="313"/>
        <v>21:0133</v>
      </c>
      <c r="E1917" t="s">
        <v>7330</v>
      </c>
      <c r="F1917" t="s">
        <v>7331</v>
      </c>
      <c r="H1917">
        <v>48.978458000000003</v>
      </c>
      <c r="I1917">
        <v>-85.160238100000001</v>
      </c>
      <c r="J1917" s="1" t="str">
        <f t="shared" si="314"/>
        <v>NGR lake sediment grab sample</v>
      </c>
      <c r="K1917" s="1" t="str">
        <f t="shared" si="315"/>
        <v>&lt;177 micron (NGR)</v>
      </c>
      <c r="L1917">
        <v>56</v>
      </c>
      <c r="M1917" t="s">
        <v>97</v>
      </c>
      <c r="N1917">
        <v>1105</v>
      </c>
      <c r="O1917">
        <v>136</v>
      </c>
      <c r="P1917">
        <v>56</v>
      </c>
      <c r="Q1917">
        <v>5</v>
      </c>
      <c r="R1917">
        <v>13</v>
      </c>
      <c r="S1917">
        <v>6</v>
      </c>
      <c r="T1917">
        <v>0.1</v>
      </c>
      <c r="U1917">
        <v>290</v>
      </c>
      <c r="V1917">
        <v>0.85</v>
      </c>
      <c r="W1917">
        <v>0.5</v>
      </c>
      <c r="X1917">
        <v>1</v>
      </c>
      <c r="Y1917">
        <v>58</v>
      </c>
    </row>
    <row r="1918" spans="1:25" x14ac:dyDescent="0.25">
      <c r="A1918" t="s">
        <v>7332</v>
      </c>
      <c r="B1918" t="s">
        <v>7333</v>
      </c>
      <c r="C1918" s="1" t="str">
        <f t="shared" si="312"/>
        <v>21:0398</v>
      </c>
      <c r="D1918" s="1" t="str">
        <f t="shared" si="313"/>
        <v>21:0133</v>
      </c>
      <c r="E1918" t="s">
        <v>7334</v>
      </c>
      <c r="F1918" t="s">
        <v>7335</v>
      </c>
      <c r="H1918">
        <v>48.985876099999999</v>
      </c>
      <c r="I1918">
        <v>-85.2389419</v>
      </c>
      <c r="J1918" s="1" t="str">
        <f t="shared" si="314"/>
        <v>NGR lake sediment grab sample</v>
      </c>
      <c r="K1918" s="1" t="str">
        <f t="shared" si="315"/>
        <v>&lt;177 micron (NGR)</v>
      </c>
      <c r="L1918">
        <v>56</v>
      </c>
      <c r="M1918" t="s">
        <v>107</v>
      </c>
      <c r="N1918">
        <v>1106</v>
      </c>
      <c r="O1918">
        <v>68</v>
      </c>
      <c r="P1918">
        <v>52</v>
      </c>
      <c r="Q1918">
        <v>4</v>
      </c>
      <c r="R1918">
        <v>9</v>
      </c>
      <c r="S1918">
        <v>2</v>
      </c>
      <c r="T1918">
        <v>0.1</v>
      </c>
      <c r="U1918">
        <v>50</v>
      </c>
      <c r="V1918">
        <v>0.3</v>
      </c>
      <c r="W1918">
        <v>0.5</v>
      </c>
      <c r="X1918">
        <v>1</v>
      </c>
      <c r="Y1918">
        <v>56</v>
      </c>
    </row>
    <row r="1919" spans="1:25" x14ac:dyDescent="0.25">
      <c r="A1919" t="s">
        <v>7336</v>
      </c>
      <c r="B1919" t="s">
        <v>7337</v>
      </c>
      <c r="C1919" s="1" t="str">
        <f t="shared" si="312"/>
        <v>21:0398</v>
      </c>
      <c r="D1919" s="1" t="str">
        <f t="shared" si="313"/>
        <v>21:0133</v>
      </c>
      <c r="E1919" t="s">
        <v>7338</v>
      </c>
      <c r="F1919" t="s">
        <v>7339</v>
      </c>
      <c r="H1919">
        <v>48.945930699999998</v>
      </c>
      <c r="I1919">
        <v>-85.216570399999995</v>
      </c>
      <c r="J1919" s="1" t="str">
        <f t="shared" si="314"/>
        <v>NGR lake sediment grab sample</v>
      </c>
      <c r="K1919" s="1" t="str">
        <f t="shared" si="315"/>
        <v>&lt;177 micron (NGR)</v>
      </c>
      <c r="L1919">
        <v>56</v>
      </c>
      <c r="M1919" t="s">
        <v>112</v>
      </c>
      <c r="N1919">
        <v>1107</v>
      </c>
      <c r="O1919">
        <v>68</v>
      </c>
      <c r="P1919">
        <v>56</v>
      </c>
      <c r="Q1919">
        <v>3</v>
      </c>
      <c r="R1919">
        <v>10</v>
      </c>
      <c r="S1919">
        <v>3</v>
      </c>
      <c r="T1919">
        <v>0.1</v>
      </c>
      <c r="U1919">
        <v>55</v>
      </c>
      <c r="V1919">
        <v>0.45</v>
      </c>
      <c r="W1919">
        <v>0.5</v>
      </c>
      <c r="X1919">
        <v>2</v>
      </c>
      <c r="Y1919">
        <v>67</v>
      </c>
    </row>
    <row r="1920" spans="1:25" x14ac:dyDescent="0.25">
      <c r="A1920" t="s">
        <v>7340</v>
      </c>
      <c r="B1920" t="s">
        <v>7341</v>
      </c>
      <c r="C1920" s="1" t="str">
        <f t="shared" si="312"/>
        <v>21:0398</v>
      </c>
      <c r="D1920" s="1" t="str">
        <f t="shared" si="313"/>
        <v>21:0133</v>
      </c>
      <c r="E1920" t="s">
        <v>7342</v>
      </c>
      <c r="F1920" t="s">
        <v>7343</v>
      </c>
      <c r="H1920">
        <v>48.927061500000001</v>
      </c>
      <c r="I1920">
        <v>-85.238554199999996</v>
      </c>
      <c r="J1920" s="1" t="str">
        <f t="shared" si="314"/>
        <v>NGR lake sediment grab sample</v>
      </c>
      <c r="K1920" s="1" t="str">
        <f t="shared" si="315"/>
        <v>&lt;177 micron (NGR)</v>
      </c>
      <c r="L1920">
        <v>56</v>
      </c>
      <c r="M1920" t="s">
        <v>117</v>
      </c>
      <c r="N1920">
        <v>1108</v>
      </c>
      <c r="O1920">
        <v>22</v>
      </c>
      <c r="P1920">
        <v>18</v>
      </c>
      <c r="Q1920">
        <v>4</v>
      </c>
      <c r="R1920">
        <v>6</v>
      </c>
      <c r="S1920">
        <v>2</v>
      </c>
      <c r="T1920">
        <v>0.1</v>
      </c>
      <c r="U1920">
        <v>130</v>
      </c>
      <c r="V1920">
        <v>0.5</v>
      </c>
      <c r="W1920">
        <v>1</v>
      </c>
      <c r="X1920">
        <v>2</v>
      </c>
      <c r="Y1920">
        <v>9.8000000000000007</v>
      </c>
    </row>
    <row r="1921" spans="1:25" x14ac:dyDescent="0.25">
      <c r="A1921" t="s">
        <v>7344</v>
      </c>
      <c r="B1921" t="s">
        <v>7345</v>
      </c>
      <c r="C1921" s="1" t="str">
        <f t="shared" si="312"/>
        <v>21:0398</v>
      </c>
      <c r="D1921" s="1" t="str">
        <f t="shared" si="313"/>
        <v>21:0133</v>
      </c>
      <c r="E1921" t="s">
        <v>7346</v>
      </c>
      <c r="F1921" t="s">
        <v>7347</v>
      </c>
      <c r="H1921">
        <v>48.883470799999998</v>
      </c>
      <c r="I1921">
        <v>-85.178703299999995</v>
      </c>
      <c r="J1921" s="1" t="str">
        <f t="shared" si="314"/>
        <v>NGR lake sediment grab sample</v>
      </c>
      <c r="K1921" s="1" t="str">
        <f t="shared" si="315"/>
        <v>&lt;177 micron (NGR)</v>
      </c>
      <c r="L1921">
        <v>56</v>
      </c>
      <c r="M1921" t="s">
        <v>122</v>
      </c>
      <c r="N1921">
        <v>1109</v>
      </c>
      <c r="O1921">
        <v>62</v>
      </c>
      <c r="P1921">
        <v>14</v>
      </c>
      <c r="Q1921">
        <v>12</v>
      </c>
      <c r="R1921">
        <v>8</v>
      </c>
      <c r="S1921">
        <v>3</v>
      </c>
      <c r="T1921">
        <v>0.1</v>
      </c>
      <c r="U1921">
        <v>150</v>
      </c>
      <c r="V1921">
        <v>0.85</v>
      </c>
      <c r="W1921">
        <v>0.5</v>
      </c>
      <c r="X1921">
        <v>2</v>
      </c>
      <c r="Y1921">
        <v>24.4</v>
      </c>
    </row>
    <row r="1922" spans="1:25" x14ac:dyDescent="0.25">
      <c r="A1922" t="s">
        <v>7348</v>
      </c>
      <c r="B1922" t="s">
        <v>7349</v>
      </c>
      <c r="C1922" s="1" t="str">
        <f t="shared" si="312"/>
        <v>21:0398</v>
      </c>
      <c r="D1922" s="1" t="str">
        <f t="shared" si="313"/>
        <v>21:0133</v>
      </c>
      <c r="E1922" t="s">
        <v>7350</v>
      </c>
      <c r="F1922" t="s">
        <v>7351</v>
      </c>
      <c r="H1922">
        <v>48.679491400000003</v>
      </c>
      <c r="I1922">
        <v>-85.165638299999998</v>
      </c>
      <c r="J1922" s="1" t="str">
        <f t="shared" si="314"/>
        <v>NGR lake sediment grab sample</v>
      </c>
      <c r="K1922" s="1" t="str">
        <f t="shared" si="315"/>
        <v>&lt;177 micron (NGR)</v>
      </c>
      <c r="L1922">
        <v>57</v>
      </c>
      <c r="M1922" t="s">
        <v>29</v>
      </c>
      <c r="N1922">
        <v>1110</v>
      </c>
      <c r="O1922">
        <v>86</v>
      </c>
      <c r="P1922">
        <v>54</v>
      </c>
      <c r="Q1922">
        <v>12</v>
      </c>
      <c r="R1922">
        <v>11</v>
      </c>
      <c r="S1922">
        <v>7</v>
      </c>
      <c r="T1922">
        <v>0.1</v>
      </c>
      <c r="U1922">
        <v>245</v>
      </c>
      <c r="V1922">
        <v>1.1000000000000001</v>
      </c>
      <c r="W1922">
        <v>0.5</v>
      </c>
      <c r="X1922">
        <v>2</v>
      </c>
      <c r="Y1922">
        <v>45.2</v>
      </c>
    </row>
    <row r="1923" spans="1:25" x14ac:dyDescent="0.25">
      <c r="A1923" t="s">
        <v>7352</v>
      </c>
      <c r="B1923" t="s">
        <v>7353</v>
      </c>
      <c r="C1923" s="1" t="str">
        <f t="shared" si="312"/>
        <v>21:0398</v>
      </c>
      <c r="D1923" s="1" t="str">
        <f t="shared" si="313"/>
        <v>21:0133</v>
      </c>
      <c r="E1923" t="s">
        <v>7354</v>
      </c>
      <c r="F1923" t="s">
        <v>7355</v>
      </c>
      <c r="H1923">
        <v>48.869752499999997</v>
      </c>
      <c r="I1923">
        <v>-85.185624300000001</v>
      </c>
      <c r="J1923" s="1" t="str">
        <f t="shared" si="314"/>
        <v>NGR lake sediment grab sample</v>
      </c>
      <c r="K1923" s="1" t="str">
        <f t="shared" si="315"/>
        <v>&lt;177 micron (NGR)</v>
      </c>
      <c r="L1923">
        <v>57</v>
      </c>
      <c r="M1923" t="s">
        <v>34</v>
      </c>
      <c r="N1923">
        <v>1111</v>
      </c>
      <c r="O1923">
        <v>76</v>
      </c>
      <c r="P1923">
        <v>22</v>
      </c>
      <c r="Q1923">
        <v>14</v>
      </c>
      <c r="R1923">
        <v>10</v>
      </c>
      <c r="S1923">
        <v>4</v>
      </c>
      <c r="T1923">
        <v>0.1</v>
      </c>
      <c r="U1923">
        <v>120</v>
      </c>
      <c r="V1923">
        <v>0.6</v>
      </c>
      <c r="W1923">
        <v>0.5</v>
      </c>
      <c r="X1923">
        <v>4</v>
      </c>
      <c r="Y1923">
        <v>49</v>
      </c>
    </row>
    <row r="1924" spans="1:25" x14ac:dyDescent="0.25">
      <c r="A1924" t="s">
        <v>7356</v>
      </c>
      <c r="B1924" t="s">
        <v>7357</v>
      </c>
      <c r="C1924" s="1" t="str">
        <f t="shared" si="312"/>
        <v>21:0398</v>
      </c>
      <c r="D1924" s="1" t="str">
        <f t="shared" si="313"/>
        <v>21:0133</v>
      </c>
      <c r="E1924" t="s">
        <v>7358</v>
      </c>
      <c r="F1924" t="s">
        <v>7359</v>
      </c>
      <c r="H1924">
        <v>48.849732500000002</v>
      </c>
      <c r="I1924">
        <v>-85.2352712</v>
      </c>
      <c r="J1924" s="1" t="str">
        <f t="shared" si="314"/>
        <v>NGR lake sediment grab sample</v>
      </c>
      <c r="K1924" s="1" t="str">
        <f t="shared" si="315"/>
        <v>&lt;177 micron (NGR)</v>
      </c>
      <c r="L1924">
        <v>57</v>
      </c>
      <c r="M1924" t="s">
        <v>39</v>
      </c>
      <c r="N1924">
        <v>1112</v>
      </c>
      <c r="O1924">
        <v>64</v>
      </c>
      <c r="P1924">
        <v>34</v>
      </c>
      <c r="Q1924">
        <v>4</v>
      </c>
      <c r="R1924">
        <v>8</v>
      </c>
      <c r="S1924">
        <v>3</v>
      </c>
      <c r="T1924">
        <v>0.1</v>
      </c>
      <c r="U1924">
        <v>75</v>
      </c>
      <c r="V1924">
        <v>0.55000000000000004</v>
      </c>
      <c r="W1924">
        <v>0.5</v>
      </c>
      <c r="X1924">
        <v>1</v>
      </c>
      <c r="Y1924">
        <v>56.6</v>
      </c>
    </row>
    <row r="1925" spans="1:25" x14ac:dyDescent="0.25">
      <c r="A1925" t="s">
        <v>7360</v>
      </c>
      <c r="B1925" t="s">
        <v>7361</v>
      </c>
      <c r="C1925" s="1" t="str">
        <f t="shared" si="312"/>
        <v>21:0398</v>
      </c>
      <c r="D1925" s="1" t="str">
        <f t="shared" si="313"/>
        <v>21:0133</v>
      </c>
      <c r="E1925" t="s">
        <v>7362</v>
      </c>
      <c r="F1925" t="s">
        <v>7363</v>
      </c>
      <c r="H1925">
        <v>48.827399999999997</v>
      </c>
      <c r="I1925">
        <v>-85.215767600000007</v>
      </c>
      <c r="J1925" s="1" t="str">
        <f t="shared" si="314"/>
        <v>NGR lake sediment grab sample</v>
      </c>
      <c r="K1925" s="1" t="str">
        <f t="shared" si="315"/>
        <v>&lt;177 micron (NGR)</v>
      </c>
      <c r="L1925">
        <v>57</v>
      </c>
      <c r="M1925" t="s">
        <v>44</v>
      </c>
      <c r="N1925">
        <v>1113</v>
      </c>
      <c r="O1925">
        <v>92</v>
      </c>
      <c r="P1925">
        <v>30</v>
      </c>
      <c r="Q1925">
        <v>7</v>
      </c>
      <c r="R1925">
        <v>9</v>
      </c>
      <c r="S1925">
        <v>2</v>
      </c>
      <c r="T1925">
        <v>0.1</v>
      </c>
      <c r="U1925">
        <v>35</v>
      </c>
      <c r="V1925">
        <v>0.2</v>
      </c>
      <c r="W1925">
        <v>0.5</v>
      </c>
      <c r="X1925">
        <v>1</v>
      </c>
      <c r="Y1925">
        <v>60</v>
      </c>
    </row>
    <row r="1926" spans="1:25" x14ac:dyDescent="0.25">
      <c r="A1926" t="s">
        <v>7364</v>
      </c>
      <c r="B1926" t="s">
        <v>7365</v>
      </c>
      <c r="C1926" s="1" t="str">
        <f t="shared" si="312"/>
        <v>21:0398</v>
      </c>
      <c r="D1926" s="1" t="str">
        <f t="shared" si="313"/>
        <v>21:0133</v>
      </c>
      <c r="E1926" t="s">
        <v>7366</v>
      </c>
      <c r="F1926" t="s">
        <v>7367</v>
      </c>
      <c r="H1926">
        <v>48.8078541</v>
      </c>
      <c r="I1926">
        <v>-85.202677800000004</v>
      </c>
      <c r="J1926" s="1" t="str">
        <f t="shared" si="314"/>
        <v>NGR lake sediment grab sample</v>
      </c>
      <c r="K1926" s="1" t="str">
        <f t="shared" si="315"/>
        <v>&lt;177 micron (NGR)</v>
      </c>
      <c r="L1926">
        <v>57</v>
      </c>
      <c r="M1926" t="s">
        <v>62</v>
      </c>
      <c r="N1926">
        <v>1114</v>
      </c>
      <c r="O1926">
        <v>64</v>
      </c>
      <c r="P1926">
        <v>30</v>
      </c>
      <c r="Q1926">
        <v>8</v>
      </c>
      <c r="R1926">
        <v>9</v>
      </c>
      <c r="S1926">
        <v>1</v>
      </c>
      <c r="T1926">
        <v>0.1</v>
      </c>
      <c r="U1926">
        <v>40</v>
      </c>
      <c r="V1926">
        <v>0.2</v>
      </c>
      <c r="W1926">
        <v>0.5</v>
      </c>
      <c r="X1926">
        <v>2</v>
      </c>
      <c r="Y1926">
        <v>55.2</v>
      </c>
    </row>
    <row r="1927" spans="1:25" x14ac:dyDescent="0.25">
      <c r="A1927" t="s">
        <v>7368</v>
      </c>
      <c r="B1927" t="s">
        <v>7369</v>
      </c>
      <c r="C1927" s="1" t="str">
        <f t="shared" si="312"/>
        <v>21:0398</v>
      </c>
      <c r="D1927" s="1" t="str">
        <f t="shared" si="313"/>
        <v>21:0133</v>
      </c>
      <c r="E1927" t="s">
        <v>7370</v>
      </c>
      <c r="F1927" t="s">
        <v>7371</v>
      </c>
      <c r="H1927">
        <v>48.771433500000001</v>
      </c>
      <c r="I1927">
        <v>-85.234506199999998</v>
      </c>
      <c r="J1927" s="1" t="str">
        <f t="shared" si="314"/>
        <v>NGR lake sediment grab sample</v>
      </c>
      <c r="K1927" s="1" t="str">
        <f t="shared" si="315"/>
        <v>&lt;177 micron (NGR)</v>
      </c>
      <c r="L1927">
        <v>57</v>
      </c>
      <c r="M1927" t="s">
        <v>67</v>
      </c>
      <c r="N1927">
        <v>1115</v>
      </c>
      <c r="O1927">
        <v>76</v>
      </c>
      <c r="P1927">
        <v>28</v>
      </c>
      <c r="Q1927">
        <v>2</v>
      </c>
      <c r="R1927">
        <v>10</v>
      </c>
      <c r="S1927">
        <v>1</v>
      </c>
      <c r="T1927">
        <v>0.1</v>
      </c>
      <c r="U1927">
        <v>40</v>
      </c>
      <c r="V1927">
        <v>0.25</v>
      </c>
      <c r="W1927">
        <v>0.5</v>
      </c>
      <c r="X1927">
        <v>4</v>
      </c>
      <c r="Y1927">
        <v>68</v>
      </c>
    </row>
    <row r="1928" spans="1:25" x14ac:dyDescent="0.25">
      <c r="A1928" t="s">
        <v>7372</v>
      </c>
      <c r="B1928" t="s">
        <v>7373</v>
      </c>
      <c r="C1928" s="1" t="str">
        <f t="shared" si="312"/>
        <v>21:0398</v>
      </c>
      <c r="D1928" s="1" t="str">
        <f t="shared" si="313"/>
        <v>21:0133</v>
      </c>
      <c r="E1928" t="s">
        <v>7374</v>
      </c>
      <c r="F1928" t="s">
        <v>7375</v>
      </c>
      <c r="H1928">
        <v>48.726228999999996</v>
      </c>
      <c r="I1928">
        <v>-85.216617200000002</v>
      </c>
      <c r="J1928" s="1" t="str">
        <f t="shared" si="314"/>
        <v>NGR lake sediment grab sample</v>
      </c>
      <c r="K1928" s="1" t="str">
        <f t="shared" si="315"/>
        <v>&lt;177 micron (NGR)</v>
      </c>
      <c r="L1928">
        <v>57</v>
      </c>
      <c r="M1928" t="s">
        <v>72</v>
      </c>
      <c r="N1928">
        <v>1116</v>
      </c>
      <c r="O1928">
        <v>94</v>
      </c>
      <c r="P1928">
        <v>54</v>
      </c>
      <c r="Q1928">
        <v>10</v>
      </c>
      <c r="R1928">
        <v>15</v>
      </c>
      <c r="S1928">
        <v>7</v>
      </c>
      <c r="T1928">
        <v>0.1</v>
      </c>
      <c r="U1928">
        <v>275</v>
      </c>
      <c r="V1928">
        <v>1.4</v>
      </c>
      <c r="W1928">
        <v>1</v>
      </c>
      <c r="X1928">
        <v>1</v>
      </c>
      <c r="Y1928">
        <v>39</v>
      </c>
    </row>
    <row r="1929" spans="1:25" x14ac:dyDescent="0.25">
      <c r="A1929" t="s">
        <v>7376</v>
      </c>
      <c r="B1929" t="s">
        <v>7377</v>
      </c>
      <c r="C1929" s="1" t="str">
        <f t="shared" si="312"/>
        <v>21:0398</v>
      </c>
      <c r="D1929" s="1" t="str">
        <f t="shared" si="313"/>
        <v>21:0133</v>
      </c>
      <c r="E1929" t="s">
        <v>7378</v>
      </c>
      <c r="F1929" t="s">
        <v>7379</v>
      </c>
      <c r="H1929">
        <v>48.702044700000002</v>
      </c>
      <c r="I1929">
        <v>-85.2452258</v>
      </c>
      <c r="J1929" s="1" t="str">
        <f t="shared" si="314"/>
        <v>NGR lake sediment grab sample</v>
      </c>
      <c r="K1929" s="1" t="str">
        <f t="shared" si="315"/>
        <v>&lt;177 micron (NGR)</v>
      </c>
      <c r="L1929">
        <v>57</v>
      </c>
      <c r="M1929" t="s">
        <v>77</v>
      </c>
      <c r="N1929">
        <v>1117</v>
      </c>
      <c r="O1929">
        <v>66</v>
      </c>
      <c r="P1929">
        <v>26</v>
      </c>
      <c r="Q1929">
        <v>6</v>
      </c>
      <c r="R1929">
        <v>9</v>
      </c>
      <c r="S1929">
        <v>5</v>
      </c>
      <c r="T1929">
        <v>0.1</v>
      </c>
      <c r="U1929">
        <v>75</v>
      </c>
      <c r="V1929">
        <v>0.65</v>
      </c>
      <c r="W1929">
        <v>0.5</v>
      </c>
      <c r="X1929">
        <v>1</v>
      </c>
      <c r="Y1929">
        <v>41.8</v>
      </c>
    </row>
    <row r="1930" spans="1:25" x14ac:dyDescent="0.25">
      <c r="A1930" t="s">
        <v>7380</v>
      </c>
      <c r="B1930" t="s">
        <v>7381</v>
      </c>
      <c r="C1930" s="1" t="str">
        <f t="shared" si="312"/>
        <v>21:0398</v>
      </c>
      <c r="D1930" s="1" t="str">
        <f t="shared" si="313"/>
        <v>21:0133</v>
      </c>
      <c r="E1930" t="s">
        <v>7382</v>
      </c>
      <c r="F1930" t="s">
        <v>7383</v>
      </c>
      <c r="H1930">
        <v>48.671122799999999</v>
      </c>
      <c r="I1930">
        <v>-85.234020900000004</v>
      </c>
      <c r="J1930" s="1" t="str">
        <f t="shared" si="314"/>
        <v>NGR lake sediment grab sample</v>
      </c>
      <c r="K1930" s="1" t="str">
        <f t="shared" si="315"/>
        <v>&lt;177 micron (NGR)</v>
      </c>
      <c r="L1930">
        <v>57</v>
      </c>
      <c r="M1930" t="s">
        <v>82</v>
      </c>
      <c r="N1930">
        <v>1118</v>
      </c>
      <c r="O1930">
        <v>102</v>
      </c>
      <c r="P1930">
        <v>38</v>
      </c>
      <c r="Q1930">
        <v>10</v>
      </c>
      <c r="R1930">
        <v>9</v>
      </c>
      <c r="S1930">
        <v>9</v>
      </c>
      <c r="T1930">
        <v>0.1</v>
      </c>
      <c r="U1930">
        <v>220</v>
      </c>
      <c r="V1930">
        <v>0.85</v>
      </c>
      <c r="W1930">
        <v>0.5</v>
      </c>
      <c r="X1930">
        <v>1</v>
      </c>
      <c r="Y1930">
        <v>54.8</v>
      </c>
    </row>
    <row r="1931" spans="1:25" x14ac:dyDescent="0.25">
      <c r="A1931" t="s">
        <v>7384</v>
      </c>
      <c r="B1931" t="s">
        <v>7385</v>
      </c>
      <c r="C1931" s="1" t="str">
        <f t="shared" si="312"/>
        <v>21:0398</v>
      </c>
      <c r="D1931" s="1" t="str">
        <f>HYPERLINK("http://geochem.nrcan.gc.ca/cdogs/content/svy/svy_e.htm", "")</f>
        <v/>
      </c>
      <c r="G1931" s="1" t="str">
        <f>HYPERLINK("http://geochem.nrcan.gc.ca/cdogs/content/cr_/cr_00034_e.htm", "34")</f>
        <v>34</v>
      </c>
      <c r="J1931" t="s">
        <v>100</v>
      </c>
      <c r="K1931" t="s">
        <v>101</v>
      </c>
      <c r="L1931">
        <v>57</v>
      </c>
      <c r="M1931" t="s">
        <v>102</v>
      </c>
      <c r="N1931">
        <v>1119</v>
      </c>
      <c r="O1931">
        <v>96</v>
      </c>
      <c r="P1931">
        <v>46</v>
      </c>
      <c r="Q1931">
        <v>21</v>
      </c>
      <c r="R1931">
        <v>19</v>
      </c>
      <c r="S1931">
        <v>11</v>
      </c>
      <c r="T1931">
        <v>0.1</v>
      </c>
      <c r="U1931">
        <v>765</v>
      </c>
      <c r="V1931">
        <v>3</v>
      </c>
      <c r="W1931">
        <v>23</v>
      </c>
      <c r="X1931">
        <v>6</v>
      </c>
      <c r="Y1931">
        <v>18.2</v>
      </c>
    </row>
    <row r="1932" spans="1:25" x14ac:dyDescent="0.25">
      <c r="A1932" t="s">
        <v>7386</v>
      </c>
      <c r="B1932" t="s">
        <v>7387</v>
      </c>
      <c r="C1932" s="1" t="str">
        <f t="shared" si="312"/>
        <v>21:0398</v>
      </c>
      <c r="D1932" s="1" t="str">
        <f t="shared" ref="D1932:D1944" si="316">HYPERLINK("http://geochem.nrcan.gc.ca/cdogs/content/svy/svy210133_e.htm", "21:0133")</f>
        <v>21:0133</v>
      </c>
      <c r="E1932" t="s">
        <v>7388</v>
      </c>
      <c r="F1932" t="s">
        <v>7389</v>
      </c>
      <c r="H1932">
        <v>48.661139499999997</v>
      </c>
      <c r="I1932">
        <v>-85.176489900000007</v>
      </c>
      <c r="J1932" s="1" t="str">
        <f t="shared" ref="J1932:J1944" si="317">HYPERLINK("http://geochem.nrcan.gc.ca/cdogs/content/kwd/kwd020027_e.htm", "NGR lake sediment grab sample")</f>
        <v>NGR lake sediment grab sample</v>
      </c>
      <c r="K1932" s="1" t="str">
        <f t="shared" ref="K1932:K1944" si="318">HYPERLINK("http://geochem.nrcan.gc.ca/cdogs/content/kwd/kwd080006_e.htm", "&lt;177 micron (NGR)")</f>
        <v>&lt;177 micron (NGR)</v>
      </c>
      <c r="L1932">
        <v>57</v>
      </c>
      <c r="M1932" t="s">
        <v>49</v>
      </c>
      <c r="N1932">
        <v>1120</v>
      </c>
      <c r="O1932">
        <v>94</v>
      </c>
      <c r="P1932">
        <v>32</v>
      </c>
      <c r="Q1932">
        <v>12</v>
      </c>
      <c r="R1932">
        <v>13</v>
      </c>
      <c r="S1932">
        <v>8</v>
      </c>
      <c r="T1932">
        <v>0.1</v>
      </c>
      <c r="U1932">
        <v>430</v>
      </c>
      <c r="V1932">
        <v>1.55</v>
      </c>
      <c r="W1932">
        <v>0.5</v>
      </c>
      <c r="X1932">
        <v>1</v>
      </c>
      <c r="Y1932">
        <v>41.2</v>
      </c>
    </row>
    <row r="1933" spans="1:25" x14ac:dyDescent="0.25">
      <c r="A1933" t="s">
        <v>7390</v>
      </c>
      <c r="B1933" t="s">
        <v>7391</v>
      </c>
      <c r="C1933" s="1" t="str">
        <f t="shared" si="312"/>
        <v>21:0398</v>
      </c>
      <c r="D1933" s="1" t="str">
        <f t="shared" si="316"/>
        <v>21:0133</v>
      </c>
      <c r="E1933" t="s">
        <v>7350</v>
      </c>
      <c r="F1933" t="s">
        <v>7392</v>
      </c>
      <c r="H1933">
        <v>48.679491400000003</v>
      </c>
      <c r="I1933">
        <v>-85.165638299999998</v>
      </c>
      <c r="J1933" s="1" t="str">
        <f t="shared" si="317"/>
        <v>NGR lake sediment grab sample</v>
      </c>
      <c r="K1933" s="1" t="str">
        <f t="shared" si="318"/>
        <v>&lt;177 micron (NGR)</v>
      </c>
      <c r="L1933">
        <v>57</v>
      </c>
      <c r="M1933" t="s">
        <v>57</v>
      </c>
      <c r="N1933">
        <v>1121</v>
      </c>
      <c r="O1933">
        <v>90</v>
      </c>
      <c r="P1933">
        <v>52</v>
      </c>
      <c r="Q1933">
        <v>11</v>
      </c>
      <c r="R1933">
        <v>10</v>
      </c>
      <c r="S1933">
        <v>7</v>
      </c>
      <c r="T1933">
        <v>0.1</v>
      </c>
      <c r="U1933">
        <v>245</v>
      </c>
      <c r="V1933">
        <v>1.1000000000000001</v>
      </c>
      <c r="W1933">
        <v>0.5</v>
      </c>
      <c r="X1933">
        <v>2</v>
      </c>
      <c r="Y1933">
        <v>41.8</v>
      </c>
    </row>
    <row r="1934" spans="1:25" x14ac:dyDescent="0.25">
      <c r="A1934" t="s">
        <v>7393</v>
      </c>
      <c r="B1934" t="s">
        <v>7394</v>
      </c>
      <c r="C1934" s="1" t="str">
        <f t="shared" si="312"/>
        <v>21:0398</v>
      </c>
      <c r="D1934" s="1" t="str">
        <f t="shared" si="316"/>
        <v>21:0133</v>
      </c>
      <c r="E1934" t="s">
        <v>7350</v>
      </c>
      <c r="F1934" t="s">
        <v>7395</v>
      </c>
      <c r="H1934">
        <v>48.679491400000003</v>
      </c>
      <c r="I1934">
        <v>-85.165638299999998</v>
      </c>
      <c r="J1934" s="1" t="str">
        <f t="shared" si="317"/>
        <v>NGR lake sediment grab sample</v>
      </c>
      <c r="K1934" s="1" t="str">
        <f t="shared" si="318"/>
        <v>&lt;177 micron (NGR)</v>
      </c>
      <c r="L1934">
        <v>57</v>
      </c>
      <c r="M1934" t="s">
        <v>53</v>
      </c>
      <c r="N1934">
        <v>1122</v>
      </c>
      <c r="O1934">
        <v>86</v>
      </c>
      <c r="P1934">
        <v>56</v>
      </c>
      <c r="Q1934">
        <v>11</v>
      </c>
      <c r="R1934">
        <v>11</v>
      </c>
      <c r="S1934">
        <v>7</v>
      </c>
      <c r="T1934">
        <v>0.1</v>
      </c>
      <c r="U1934">
        <v>255</v>
      </c>
      <c r="V1934">
        <v>1.05</v>
      </c>
      <c r="W1934">
        <v>0.5</v>
      </c>
      <c r="X1934">
        <v>1</v>
      </c>
      <c r="Y1934">
        <v>42.4</v>
      </c>
    </row>
    <row r="1935" spans="1:25" x14ac:dyDescent="0.25">
      <c r="A1935" t="s">
        <v>7396</v>
      </c>
      <c r="B1935" t="s">
        <v>7397</v>
      </c>
      <c r="C1935" s="1" t="str">
        <f t="shared" si="312"/>
        <v>21:0398</v>
      </c>
      <c r="D1935" s="1" t="str">
        <f t="shared" si="316"/>
        <v>21:0133</v>
      </c>
      <c r="E1935" t="s">
        <v>7398</v>
      </c>
      <c r="F1935" t="s">
        <v>7399</v>
      </c>
      <c r="H1935">
        <v>48.702466899999997</v>
      </c>
      <c r="I1935">
        <v>-85.173434</v>
      </c>
      <c r="J1935" s="1" t="str">
        <f t="shared" si="317"/>
        <v>NGR lake sediment grab sample</v>
      </c>
      <c r="K1935" s="1" t="str">
        <f t="shared" si="318"/>
        <v>&lt;177 micron (NGR)</v>
      </c>
      <c r="L1935">
        <v>57</v>
      </c>
      <c r="M1935" t="s">
        <v>87</v>
      </c>
      <c r="N1935">
        <v>1123</v>
      </c>
      <c r="O1935">
        <v>64</v>
      </c>
      <c r="P1935">
        <v>34</v>
      </c>
      <c r="Q1935">
        <v>4</v>
      </c>
      <c r="R1935">
        <v>7</v>
      </c>
      <c r="S1935">
        <v>4</v>
      </c>
      <c r="T1935">
        <v>0.1</v>
      </c>
      <c r="U1935">
        <v>45</v>
      </c>
      <c r="V1935">
        <v>0.4</v>
      </c>
      <c r="W1935">
        <v>0.5</v>
      </c>
      <c r="X1935">
        <v>2</v>
      </c>
      <c r="Y1935">
        <v>60.4</v>
      </c>
    </row>
    <row r="1936" spans="1:25" x14ac:dyDescent="0.25">
      <c r="A1936" t="s">
        <v>7400</v>
      </c>
      <c r="B1936" t="s">
        <v>7401</v>
      </c>
      <c r="C1936" s="1" t="str">
        <f t="shared" si="312"/>
        <v>21:0398</v>
      </c>
      <c r="D1936" s="1" t="str">
        <f t="shared" si="316"/>
        <v>21:0133</v>
      </c>
      <c r="E1936" t="s">
        <v>7402</v>
      </c>
      <c r="F1936" t="s">
        <v>7403</v>
      </c>
      <c r="H1936">
        <v>48.736189199999998</v>
      </c>
      <c r="I1936">
        <v>-85.178726999999995</v>
      </c>
      <c r="J1936" s="1" t="str">
        <f t="shared" si="317"/>
        <v>NGR lake sediment grab sample</v>
      </c>
      <c r="K1936" s="1" t="str">
        <f t="shared" si="318"/>
        <v>&lt;177 micron (NGR)</v>
      </c>
      <c r="L1936">
        <v>57</v>
      </c>
      <c r="M1936" t="s">
        <v>92</v>
      </c>
      <c r="N1936">
        <v>1124</v>
      </c>
      <c r="O1936">
        <v>116</v>
      </c>
      <c r="P1936">
        <v>64</v>
      </c>
      <c r="Q1936">
        <v>6</v>
      </c>
      <c r="R1936">
        <v>16</v>
      </c>
      <c r="S1936">
        <v>11</v>
      </c>
      <c r="T1936">
        <v>0.1</v>
      </c>
      <c r="U1936">
        <v>780</v>
      </c>
      <c r="V1936">
        <v>3.15</v>
      </c>
      <c r="W1936">
        <v>2</v>
      </c>
      <c r="X1936">
        <v>1</v>
      </c>
      <c r="Y1936">
        <v>51.4</v>
      </c>
    </row>
    <row r="1937" spans="1:25" x14ac:dyDescent="0.25">
      <c r="A1937" t="s">
        <v>7404</v>
      </c>
      <c r="B1937" t="s">
        <v>7405</v>
      </c>
      <c r="C1937" s="1" t="str">
        <f t="shared" si="312"/>
        <v>21:0398</v>
      </c>
      <c r="D1937" s="1" t="str">
        <f t="shared" si="316"/>
        <v>21:0133</v>
      </c>
      <c r="E1937" t="s">
        <v>7406</v>
      </c>
      <c r="F1937" t="s">
        <v>7407</v>
      </c>
      <c r="H1937">
        <v>48.774306600000003</v>
      </c>
      <c r="I1937">
        <v>-85.191217800000004</v>
      </c>
      <c r="J1937" s="1" t="str">
        <f t="shared" si="317"/>
        <v>NGR lake sediment grab sample</v>
      </c>
      <c r="K1937" s="1" t="str">
        <f t="shared" si="318"/>
        <v>&lt;177 micron (NGR)</v>
      </c>
      <c r="L1937">
        <v>57</v>
      </c>
      <c r="M1937" t="s">
        <v>97</v>
      </c>
      <c r="N1937">
        <v>1125</v>
      </c>
      <c r="O1937">
        <v>32</v>
      </c>
      <c r="P1937">
        <v>10</v>
      </c>
      <c r="Q1937">
        <v>4</v>
      </c>
      <c r="R1937">
        <v>5</v>
      </c>
      <c r="S1937">
        <v>2</v>
      </c>
      <c r="T1937">
        <v>0.1</v>
      </c>
      <c r="U1937">
        <v>80</v>
      </c>
      <c r="V1937">
        <v>0.45</v>
      </c>
      <c r="W1937">
        <v>0.5</v>
      </c>
      <c r="X1937">
        <v>1</v>
      </c>
      <c r="Y1937">
        <v>10.6</v>
      </c>
    </row>
    <row r="1938" spans="1:25" x14ac:dyDescent="0.25">
      <c r="A1938" t="s">
        <v>7408</v>
      </c>
      <c r="B1938" t="s">
        <v>7409</v>
      </c>
      <c r="C1938" s="1" t="str">
        <f t="shared" si="312"/>
        <v>21:0398</v>
      </c>
      <c r="D1938" s="1" t="str">
        <f t="shared" si="316"/>
        <v>21:0133</v>
      </c>
      <c r="E1938" t="s">
        <v>7410</v>
      </c>
      <c r="F1938" t="s">
        <v>7411</v>
      </c>
      <c r="H1938">
        <v>48.791513899999998</v>
      </c>
      <c r="I1938">
        <v>-85.167112099999997</v>
      </c>
      <c r="J1938" s="1" t="str">
        <f t="shared" si="317"/>
        <v>NGR lake sediment grab sample</v>
      </c>
      <c r="K1938" s="1" t="str">
        <f t="shared" si="318"/>
        <v>&lt;177 micron (NGR)</v>
      </c>
      <c r="L1938">
        <v>57</v>
      </c>
      <c r="M1938" t="s">
        <v>107</v>
      </c>
      <c r="N1938">
        <v>1126</v>
      </c>
      <c r="O1938">
        <v>28</v>
      </c>
      <c r="P1938">
        <v>12</v>
      </c>
      <c r="Q1938">
        <v>6</v>
      </c>
      <c r="R1938">
        <v>3</v>
      </c>
      <c r="S1938">
        <v>1</v>
      </c>
      <c r="T1938">
        <v>0.1</v>
      </c>
      <c r="U1938">
        <v>155</v>
      </c>
      <c r="V1938">
        <v>0.45</v>
      </c>
      <c r="W1938">
        <v>0.5</v>
      </c>
      <c r="X1938">
        <v>1</v>
      </c>
      <c r="Y1938">
        <v>22.6</v>
      </c>
    </row>
    <row r="1939" spans="1:25" x14ac:dyDescent="0.25">
      <c r="A1939" t="s">
        <v>7412</v>
      </c>
      <c r="B1939" t="s">
        <v>7413</v>
      </c>
      <c r="C1939" s="1" t="str">
        <f t="shared" si="312"/>
        <v>21:0398</v>
      </c>
      <c r="D1939" s="1" t="str">
        <f t="shared" si="316"/>
        <v>21:0133</v>
      </c>
      <c r="E1939" t="s">
        <v>7414</v>
      </c>
      <c r="F1939" t="s">
        <v>7415</v>
      </c>
      <c r="H1939">
        <v>48.835742799999998</v>
      </c>
      <c r="I1939">
        <v>-85.158766600000007</v>
      </c>
      <c r="J1939" s="1" t="str">
        <f t="shared" si="317"/>
        <v>NGR lake sediment grab sample</v>
      </c>
      <c r="K1939" s="1" t="str">
        <f t="shared" si="318"/>
        <v>&lt;177 micron (NGR)</v>
      </c>
      <c r="L1939">
        <v>57</v>
      </c>
      <c r="M1939" t="s">
        <v>112</v>
      </c>
      <c r="N1939">
        <v>1127</v>
      </c>
      <c r="O1939">
        <v>66</v>
      </c>
      <c r="P1939">
        <v>102</v>
      </c>
      <c r="Q1939">
        <v>3</v>
      </c>
      <c r="R1939">
        <v>19</v>
      </c>
      <c r="S1939">
        <v>4</v>
      </c>
      <c r="T1939">
        <v>0.1</v>
      </c>
      <c r="U1939">
        <v>70</v>
      </c>
      <c r="V1939">
        <v>1.3</v>
      </c>
      <c r="W1939">
        <v>0.5</v>
      </c>
      <c r="X1939">
        <v>4</v>
      </c>
      <c r="Y1939">
        <v>59.8</v>
      </c>
    </row>
    <row r="1940" spans="1:25" x14ac:dyDescent="0.25">
      <c r="A1940" t="s">
        <v>7416</v>
      </c>
      <c r="B1940" t="s">
        <v>7417</v>
      </c>
      <c r="C1940" s="1" t="str">
        <f t="shared" si="312"/>
        <v>21:0398</v>
      </c>
      <c r="D1940" s="1" t="str">
        <f t="shared" si="316"/>
        <v>21:0133</v>
      </c>
      <c r="E1940" t="s">
        <v>7418</v>
      </c>
      <c r="F1940" t="s">
        <v>7419</v>
      </c>
      <c r="H1940">
        <v>48.849968500000003</v>
      </c>
      <c r="I1940">
        <v>-85.128746199999995</v>
      </c>
      <c r="J1940" s="1" t="str">
        <f t="shared" si="317"/>
        <v>NGR lake sediment grab sample</v>
      </c>
      <c r="K1940" s="1" t="str">
        <f t="shared" si="318"/>
        <v>&lt;177 micron (NGR)</v>
      </c>
      <c r="L1940">
        <v>57</v>
      </c>
      <c r="M1940" t="s">
        <v>117</v>
      </c>
      <c r="N1940">
        <v>1128</v>
      </c>
      <c r="O1940">
        <v>24</v>
      </c>
      <c r="P1940">
        <v>6</v>
      </c>
      <c r="Q1940">
        <v>3</v>
      </c>
      <c r="R1940">
        <v>5</v>
      </c>
      <c r="S1940">
        <v>3</v>
      </c>
      <c r="T1940">
        <v>0.1</v>
      </c>
      <c r="U1940">
        <v>60</v>
      </c>
      <c r="V1940">
        <v>0.45</v>
      </c>
      <c r="W1940">
        <v>0.5</v>
      </c>
      <c r="X1940">
        <v>1</v>
      </c>
      <c r="Y1940">
        <v>9.6</v>
      </c>
    </row>
    <row r="1941" spans="1:25" x14ac:dyDescent="0.25">
      <c r="A1941" t="s">
        <v>7420</v>
      </c>
      <c r="B1941" t="s">
        <v>7421</v>
      </c>
      <c r="C1941" s="1" t="str">
        <f t="shared" si="312"/>
        <v>21:0398</v>
      </c>
      <c r="D1941" s="1" t="str">
        <f t="shared" si="316"/>
        <v>21:0133</v>
      </c>
      <c r="E1941" t="s">
        <v>7422</v>
      </c>
      <c r="F1941" t="s">
        <v>7423</v>
      </c>
      <c r="H1941">
        <v>48.845222300000003</v>
      </c>
      <c r="I1941">
        <v>-85.119041100000004</v>
      </c>
      <c r="J1941" s="1" t="str">
        <f t="shared" si="317"/>
        <v>NGR lake sediment grab sample</v>
      </c>
      <c r="K1941" s="1" t="str">
        <f t="shared" si="318"/>
        <v>&lt;177 micron (NGR)</v>
      </c>
      <c r="L1941">
        <v>57</v>
      </c>
      <c r="M1941" t="s">
        <v>122</v>
      </c>
      <c r="N1941">
        <v>1129</v>
      </c>
      <c r="O1941">
        <v>46</v>
      </c>
      <c r="P1941">
        <v>16</v>
      </c>
      <c r="Q1941">
        <v>2</v>
      </c>
      <c r="R1941">
        <v>8</v>
      </c>
      <c r="S1941">
        <v>2</v>
      </c>
      <c r="T1941">
        <v>0.1</v>
      </c>
      <c r="U1941">
        <v>40</v>
      </c>
      <c r="V1941">
        <v>0.25</v>
      </c>
      <c r="W1941">
        <v>0.5</v>
      </c>
      <c r="X1941">
        <v>1</v>
      </c>
      <c r="Y1941">
        <v>47.6</v>
      </c>
    </row>
    <row r="1942" spans="1:25" x14ac:dyDescent="0.25">
      <c r="A1942" t="s">
        <v>7424</v>
      </c>
      <c r="B1942" t="s">
        <v>7425</v>
      </c>
      <c r="C1942" s="1" t="str">
        <f t="shared" si="312"/>
        <v>21:0398</v>
      </c>
      <c r="D1942" s="1" t="str">
        <f t="shared" si="316"/>
        <v>21:0133</v>
      </c>
      <c r="E1942" t="s">
        <v>7426</v>
      </c>
      <c r="F1942" t="s">
        <v>7427</v>
      </c>
      <c r="H1942">
        <v>48.734744599999999</v>
      </c>
      <c r="I1942">
        <v>-85.121820900000003</v>
      </c>
      <c r="J1942" s="1" t="str">
        <f t="shared" si="317"/>
        <v>NGR lake sediment grab sample</v>
      </c>
      <c r="K1942" s="1" t="str">
        <f t="shared" si="318"/>
        <v>&lt;177 micron (NGR)</v>
      </c>
      <c r="L1942">
        <v>58</v>
      </c>
      <c r="M1942" t="s">
        <v>29</v>
      </c>
      <c r="N1942">
        <v>1130</v>
      </c>
      <c r="O1942">
        <v>82</v>
      </c>
      <c r="P1942">
        <v>106</v>
      </c>
      <c r="Q1942">
        <v>6</v>
      </c>
      <c r="R1942">
        <v>27</v>
      </c>
      <c r="S1942">
        <v>8</v>
      </c>
      <c r="T1942">
        <v>0.1</v>
      </c>
      <c r="U1942">
        <v>175</v>
      </c>
      <c r="V1942">
        <v>1.2</v>
      </c>
      <c r="W1942">
        <v>1</v>
      </c>
      <c r="X1942">
        <v>2</v>
      </c>
      <c r="Y1942">
        <v>45.6</v>
      </c>
    </row>
    <row r="1943" spans="1:25" x14ac:dyDescent="0.25">
      <c r="A1943" t="s">
        <v>7428</v>
      </c>
      <c r="B1943" t="s">
        <v>7429</v>
      </c>
      <c r="C1943" s="1" t="str">
        <f t="shared" si="312"/>
        <v>21:0398</v>
      </c>
      <c r="D1943" s="1" t="str">
        <f t="shared" si="316"/>
        <v>21:0133</v>
      </c>
      <c r="E1943" t="s">
        <v>7430</v>
      </c>
      <c r="F1943" t="s">
        <v>7431</v>
      </c>
      <c r="H1943">
        <v>48.808539000000003</v>
      </c>
      <c r="I1943">
        <v>-85.143173599999997</v>
      </c>
      <c r="J1943" s="1" t="str">
        <f t="shared" si="317"/>
        <v>NGR lake sediment grab sample</v>
      </c>
      <c r="K1943" s="1" t="str">
        <f t="shared" si="318"/>
        <v>&lt;177 micron (NGR)</v>
      </c>
      <c r="L1943">
        <v>58</v>
      </c>
      <c r="M1943" t="s">
        <v>34</v>
      </c>
      <c r="N1943">
        <v>1131</v>
      </c>
      <c r="O1943">
        <v>88</v>
      </c>
      <c r="P1943">
        <v>30</v>
      </c>
      <c r="Q1943">
        <v>5</v>
      </c>
      <c r="R1943">
        <v>12</v>
      </c>
      <c r="S1943">
        <v>5</v>
      </c>
      <c r="T1943">
        <v>0.1</v>
      </c>
      <c r="U1943">
        <v>150</v>
      </c>
      <c r="V1943">
        <v>0.6</v>
      </c>
      <c r="W1943">
        <v>0.5</v>
      </c>
      <c r="X1943">
        <v>1</v>
      </c>
      <c r="Y1943">
        <v>49.8</v>
      </c>
    </row>
    <row r="1944" spans="1:25" x14ac:dyDescent="0.25">
      <c r="A1944" t="s">
        <v>7432</v>
      </c>
      <c r="B1944" t="s">
        <v>7433</v>
      </c>
      <c r="C1944" s="1" t="str">
        <f t="shared" si="312"/>
        <v>21:0398</v>
      </c>
      <c r="D1944" s="1" t="str">
        <f t="shared" si="316"/>
        <v>21:0133</v>
      </c>
      <c r="E1944" t="s">
        <v>7434</v>
      </c>
      <c r="F1944" t="s">
        <v>7435</v>
      </c>
      <c r="H1944">
        <v>48.774358200000002</v>
      </c>
      <c r="I1944">
        <v>-85.137983199999994</v>
      </c>
      <c r="J1944" s="1" t="str">
        <f t="shared" si="317"/>
        <v>NGR lake sediment grab sample</v>
      </c>
      <c r="K1944" s="1" t="str">
        <f t="shared" si="318"/>
        <v>&lt;177 micron (NGR)</v>
      </c>
      <c r="L1944">
        <v>58</v>
      </c>
      <c r="M1944" t="s">
        <v>39</v>
      </c>
      <c r="N1944">
        <v>1132</v>
      </c>
      <c r="O1944">
        <v>56</v>
      </c>
      <c r="P1944">
        <v>48</v>
      </c>
      <c r="Q1944">
        <v>4</v>
      </c>
      <c r="R1944">
        <v>11</v>
      </c>
      <c r="S1944">
        <v>4</v>
      </c>
      <c r="T1944">
        <v>0.1</v>
      </c>
      <c r="U1944">
        <v>85</v>
      </c>
      <c r="V1944">
        <v>0.4</v>
      </c>
      <c r="W1944">
        <v>0.5</v>
      </c>
      <c r="X1944">
        <v>1</v>
      </c>
      <c r="Y1944">
        <v>49.2</v>
      </c>
    </row>
    <row r="1945" spans="1:25" x14ac:dyDescent="0.25">
      <c r="A1945" t="s">
        <v>7436</v>
      </c>
      <c r="B1945" t="s">
        <v>7437</v>
      </c>
      <c r="C1945" s="1" t="str">
        <f t="shared" si="312"/>
        <v>21:0398</v>
      </c>
      <c r="D1945" s="1" t="str">
        <f>HYPERLINK("http://geochem.nrcan.gc.ca/cdogs/content/svy/svy_e.htm", "")</f>
        <v/>
      </c>
      <c r="G1945" s="1" t="str">
        <f>HYPERLINK("http://geochem.nrcan.gc.ca/cdogs/content/cr_/cr_00035_e.htm", "35")</f>
        <v>35</v>
      </c>
      <c r="J1945" t="s">
        <v>100</v>
      </c>
      <c r="K1945" t="s">
        <v>101</v>
      </c>
      <c r="L1945">
        <v>58</v>
      </c>
      <c r="M1945" t="s">
        <v>102</v>
      </c>
      <c r="N1945">
        <v>1133</v>
      </c>
      <c r="O1945">
        <v>116</v>
      </c>
      <c r="P1945">
        <v>68</v>
      </c>
      <c r="Q1945">
        <v>11</v>
      </c>
      <c r="R1945">
        <v>33</v>
      </c>
      <c r="S1945">
        <v>10</v>
      </c>
      <c r="T1945">
        <v>0.1</v>
      </c>
      <c r="U1945">
        <v>330</v>
      </c>
      <c r="V1945">
        <v>2.5499999999999998</v>
      </c>
      <c r="W1945">
        <v>14</v>
      </c>
      <c r="X1945">
        <v>1</v>
      </c>
      <c r="Y1945">
        <v>9.6</v>
      </c>
    </row>
    <row r="1946" spans="1:25" x14ac:dyDescent="0.25">
      <c r="A1946" t="s">
        <v>7438</v>
      </c>
      <c r="B1946" t="s">
        <v>7439</v>
      </c>
      <c r="C1946" s="1" t="str">
        <f t="shared" si="312"/>
        <v>21:0398</v>
      </c>
      <c r="D1946" s="1" t="str">
        <f t="shared" ref="D1946:D1973" si="319">HYPERLINK("http://geochem.nrcan.gc.ca/cdogs/content/svy/svy210133_e.htm", "21:0133")</f>
        <v>21:0133</v>
      </c>
      <c r="E1946" t="s">
        <v>7440</v>
      </c>
      <c r="F1946" t="s">
        <v>7441</v>
      </c>
      <c r="H1946">
        <v>48.768108499999997</v>
      </c>
      <c r="I1946">
        <v>-85.093058400000004</v>
      </c>
      <c r="J1946" s="1" t="str">
        <f t="shared" ref="J1946:J1973" si="320">HYPERLINK("http://geochem.nrcan.gc.ca/cdogs/content/kwd/kwd020027_e.htm", "NGR lake sediment grab sample")</f>
        <v>NGR lake sediment grab sample</v>
      </c>
      <c r="K1946" s="1" t="str">
        <f t="shared" ref="K1946:K1973" si="321">HYPERLINK("http://geochem.nrcan.gc.ca/cdogs/content/kwd/kwd080006_e.htm", "&lt;177 micron (NGR)")</f>
        <v>&lt;177 micron (NGR)</v>
      </c>
      <c r="L1946">
        <v>58</v>
      </c>
      <c r="M1946" t="s">
        <v>44</v>
      </c>
      <c r="N1946">
        <v>1134</v>
      </c>
      <c r="O1946">
        <v>20</v>
      </c>
      <c r="P1946">
        <v>10</v>
      </c>
      <c r="Q1946">
        <v>7</v>
      </c>
      <c r="R1946">
        <v>3</v>
      </c>
      <c r="S1946">
        <v>2</v>
      </c>
      <c r="T1946">
        <v>0.1</v>
      </c>
      <c r="U1946">
        <v>120</v>
      </c>
      <c r="V1946">
        <v>0.3</v>
      </c>
      <c r="W1946">
        <v>0.5</v>
      </c>
      <c r="X1946">
        <v>1</v>
      </c>
      <c r="Y1946">
        <v>3.8</v>
      </c>
    </row>
    <row r="1947" spans="1:25" x14ac:dyDescent="0.25">
      <c r="A1947" t="s">
        <v>7442</v>
      </c>
      <c r="B1947" t="s">
        <v>7443</v>
      </c>
      <c r="C1947" s="1" t="str">
        <f t="shared" si="312"/>
        <v>21:0398</v>
      </c>
      <c r="D1947" s="1" t="str">
        <f t="shared" si="319"/>
        <v>21:0133</v>
      </c>
      <c r="E1947" t="s">
        <v>7444</v>
      </c>
      <c r="F1947" t="s">
        <v>7445</v>
      </c>
      <c r="H1947">
        <v>48.745143900000002</v>
      </c>
      <c r="I1947">
        <v>-85.110768399999998</v>
      </c>
      <c r="J1947" s="1" t="str">
        <f t="shared" si="320"/>
        <v>NGR lake sediment grab sample</v>
      </c>
      <c r="K1947" s="1" t="str">
        <f t="shared" si="321"/>
        <v>&lt;177 micron (NGR)</v>
      </c>
      <c r="L1947">
        <v>58</v>
      </c>
      <c r="M1947" t="s">
        <v>49</v>
      </c>
      <c r="N1947">
        <v>1135</v>
      </c>
      <c r="O1947">
        <v>64</v>
      </c>
      <c r="P1947">
        <v>118</v>
      </c>
      <c r="Q1947">
        <v>3</v>
      </c>
      <c r="R1947">
        <v>29</v>
      </c>
      <c r="S1947">
        <v>3</v>
      </c>
      <c r="T1947">
        <v>0.1</v>
      </c>
      <c r="U1947">
        <v>45</v>
      </c>
      <c r="V1947">
        <v>0.45</v>
      </c>
      <c r="W1947">
        <v>0.5</v>
      </c>
      <c r="X1947">
        <v>2</v>
      </c>
      <c r="Y1947">
        <v>68.599999999999994</v>
      </c>
    </row>
    <row r="1948" spans="1:25" x14ac:dyDescent="0.25">
      <c r="A1948" t="s">
        <v>7446</v>
      </c>
      <c r="B1948" t="s">
        <v>7447</v>
      </c>
      <c r="C1948" s="1" t="str">
        <f t="shared" si="312"/>
        <v>21:0398</v>
      </c>
      <c r="D1948" s="1" t="str">
        <f t="shared" si="319"/>
        <v>21:0133</v>
      </c>
      <c r="E1948" t="s">
        <v>7426</v>
      </c>
      <c r="F1948" t="s">
        <v>7448</v>
      </c>
      <c r="H1948">
        <v>48.734744599999999</v>
      </c>
      <c r="I1948">
        <v>-85.121820900000003</v>
      </c>
      <c r="J1948" s="1" t="str">
        <f t="shared" si="320"/>
        <v>NGR lake sediment grab sample</v>
      </c>
      <c r="K1948" s="1" t="str">
        <f t="shared" si="321"/>
        <v>&lt;177 micron (NGR)</v>
      </c>
      <c r="L1948">
        <v>58</v>
      </c>
      <c r="M1948" t="s">
        <v>53</v>
      </c>
      <c r="N1948">
        <v>1136</v>
      </c>
      <c r="O1948">
        <v>80</v>
      </c>
      <c r="P1948">
        <v>104</v>
      </c>
      <c r="Q1948">
        <v>5</v>
      </c>
      <c r="R1948">
        <v>24</v>
      </c>
      <c r="S1948">
        <v>7</v>
      </c>
      <c r="T1948">
        <v>0.1</v>
      </c>
      <c r="U1948">
        <v>160</v>
      </c>
      <c r="V1948">
        <v>1.05</v>
      </c>
      <c r="W1948">
        <v>0.5</v>
      </c>
      <c r="X1948">
        <v>1</v>
      </c>
      <c r="Y1948">
        <v>45.2</v>
      </c>
    </row>
    <row r="1949" spans="1:25" x14ac:dyDescent="0.25">
      <c r="A1949" t="s">
        <v>7449</v>
      </c>
      <c r="B1949" t="s">
        <v>7450</v>
      </c>
      <c r="C1949" s="1" t="str">
        <f t="shared" si="312"/>
        <v>21:0398</v>
      </c>
      <c r="D1949" s="1" t="str">
        <f t="shared" si="319"/>
        <v>21:0133</v>
      </c>
      <c r="E1949" t="s">
        <v>7426</v>
      </c>
      <c r="F1949" t="s">
        <v>7451</v>
      </c>
      <c r="H1949">
        <v>48.734744599999999</v>
      </c>
      <c r="I1949">
        <v>-85.121820900000003</v>
      </c>
      <c r="J1949" s="1" t="str">
        <f t="shared" si="320"/>
        <v>NGR lake sediment grab sample</v>
      </c>
      <c r="K1949" s="1" t="str">
        <f t="shared" si="321"/>
        <v>&lt;177 micron (NGR)</v>
      </c>
      <c r="L1949">
        <v>58</v>
      </c>
      <c r="M1949" t="s">
        <v>57</v>
      </c>
      <c r="N1949">
        <v>1137</v>
      </c>
      <c r="O1949">
        <v>78</v>
      </c>
      <c r="P1949">
        <v>98</v>
      </c>
      <c r="Q1949">
        <v>7</v>
      </c>
      <c r="R1949">
        <v>23</v>
      </c>
      <c r="S1949">
        <v>7</v>
      </c>
      <c r="T1949">
        <v>0.1</v>
      </c>
      <c r="U1949">
        <v>165</v>
      </c>
      <c r="V1949">
        <v>1.05</v>
      </c>
      <c r="W1949">
        <v>0.5</v>
      </c>
      <c r="X1949">
        <v>1</v>
      </c>
      <c r="Y1949">
        <v>44.8</v>
      </c>
    </row>
    <row r="1950" spans="1:25" x14ac:dyDescent="0.25">
      <c r="A1950" t="s">
        <v>7452</v>
      </c>
      <c r="B1950" t="s">
        <v>7453</v>
      </c>
      <c r="C1950" s="1" t="str">
        <f t="shared" si="312"/>
        <v>21:0398</v>
      </c>
      <c r="D1950" s="1" t="str">
        <f t="shared" si="319"/>
        <v>21:0133</v>
      </c>
      <c r="E1950" t="s">
        <v>7454</v>
      </c>
      <c r="F1950" t="s">
        <v>7455</v>
      </c>
      <c r="H1950">
        <v>48.722709299999998</v>
      </c>
      <c r="I1950">
        <v>-85.066493699999995</v>
      </c>
      <c r="J1950" s="1" t="str">
        <f t="shared" si="320"/>
        <v>NGR lake sediment grab sample</v>
      </c>
      <c r="K1950" s="1" t="str">
        <f t="shared" si="321"/>
        <v>&lt;177 micron (NGR)</v>
      </c>
      <c r="L1950">
        <v>58</v>
      </c>
      <c r="M1950" t="s">
        <v>62</v>
      </c>
      <c r="N1950">
        <v>1138</v>
      </c>
      <c r="O1950">
        <v>90</v>
      </c>
      <c r="P1950">
        <v>54</v>
      </c>
      <c r="Q1950">
        <v>4</v>
      </c>
      <c r="R1950">
        <v>21</v>
      </c>
      <c r="S1950">
        <v>12</v>
      </c>
      <c r="T1950">
        <v>0.1</v>
      </c>
      <c r="U1950">
        <v>105</v>
      </c>
      <c r="V1950">
        <v>0.6</v>
      </c>
      <c r="W1950">
        <v>0.5</v>
      </c>
      <c r="X1950">
        <v>1</v>
      </c>
      <c r="Y1950">
        <v>68.599999999999994</v>
      </c>
    </row>
    <row r="1951" spans="1:25" x14ac:dyDescent="0.25">
      <c r="A1951" t="s">
        <v>7456</v>
      </c>
      <c r="B1951" t="s">
        <v>7457</v>
      </c>
      <c r="C1951" s="1" t="str">
        <f t="shared" si="312"/>
        <v>21:0398</v>
      </c>
      <c r="D1951" s="1" t="str">
        <f t="shared" si="319"/>
        <v>21:0133</v>
      </c>
      <c r="E1951" t="s">
        <v>7458</v>
      </c>
      <c r="F1951" t="s">
        <v>7459</v>
      </c>
      <c r="H1951">
        <v>48.683376299999999</v>
      </c>
      <c r="I1951">
        <v>-85.061193399999993</v>
      </c>
      <c r="J1951" s="1" t="str">
        <f t="shared" si="320"/>
        <v>NGR lake sediment grab sample</v>
      </c>
      <c r="K1951" s="1" t="str">
        <f t="shared" si="321"/>
        <v>&lt;177 micron (NGR)</v>
      </c>
      <c r="L1951">
        <v>58</v>
      </c>
      <c r="M1951" t="s">
        <v>67</v>
      </c>
      <c r="N1951">
        <v>1139</v>
      </c>
      <c r="O1951">
        <v>66</v>
      </c>
      <c r="P1951">
        <v>82</v>
      </c>
      <c r="Q1951">
        <v>5</v>
      </c>
      <c r="R1951">
        <v>12</v>
      </c>
      <c r="S1951">
        <v>3</v>
      </c>
      <c r="T1951">
        <v>0.1</v>
      </c>
      <c r="U1951">
        <v>185</v>
      </c>
      <c r="V1951">
        <v>0.7</v>
      </c>
      <c r="W1951">
        <v>0.5</v>
      </c>
      <c r="X1951">
        <v>2</v>
      </c>
      <c r="Y1951">
        <v>45.2</v>
      </c>
    </row>
    <row r="1952" spans="1:25" x14ac:dyDescent="0.25">
      <c r="A1952" t="s">
        <v>7460</v>
      </c>
      <c r="B1952" t="s">
        <v>7461</v>
      </c>
      <c r="C1952" s="1" t="str">
        <f t="shared" si="312"/>
        <v>21:0398</v>
      </c>
      <c r="D1952" s="1" t="str">
        <f t="shared" si="319"/>
        <v>21:0133</v>
      </c>
      <c r="E1952" t="s">
        <v>7462</v>
      </c>
      <c r="F1952" t="s">
        <v>7463</v>
      </c>
      <c r="H1952">
        <v>48.6348074</v>
      </c>
      <c r="I1952">
        <v>-85.019715399999995</v>
      </c>
      <c r="J1952" s="1" t="str">
        <f t="shared" si="320"/>
        <v>NGR lake sediment grab sample</v>
      </c>
      <c r="K1952" s="1" t="str">
        <f t="shared" si="321"/>
        <v>&lt;177 micron (NGR)</v>
      </c>
      <c r="L1952">
        <v>58</v>
      </c>
      <c r="M1952" t="s">
        <v>72</v>
      </c>
      <c r="N1952">
        <v>1140</v>
      </c>
      <c r="O1952">
        <v>54</v>
      </c>
      <c r="P1952">
        <v>34</v>
      </c>
      <c r="Q1952">
        <v>4</v>
      </c>
      <c r="R1952">
        <v>6</v>
      </c>
      <c r="S1952">
        <v>2</v>
      </c>
      <c r="T1952">
        <v>0.1</v>
      </c>
      <c r="U1952">
        <v>30</v>
      </c>
      <c r="V1952">
        <v>0.2</v>
      </c>
      <c r="W1952">
        <v>0.5</v>
      </c>
      <c r="X1952">
        <v>1</v>
      </c>
      <c r="Y1952">
        <v>52.4</v>
      </c>
    </row>
    <row r="1953" spans="1:25" x14ac:dyDescent="0.25">
      <c r="A1953" t="s">
        <v>7464</v>
      </c>
      <c r="B1953" t="s">
        <v>7465</v>
      </c>
      <c r="C1953" s="1" t="str">
        <f t="shared" si="312"/>
        <v>21:0398</v>
      </c>
      <c r="D1953" s="1" t="str">
        <f t="shared" si="319"/>
        <v>21:0133</v>
      </c>
      <c r="E1953" t="s">
        <v>7466</v>
      </c>
      <c r="F1953" t="s">
        <v>7467</v>
      </c>
      <c r="H1953">
        <v>48.641807300000004</v>
      </c>
      <c r="I1953">
        <v>-84.995819999999995</v>
      </c>
      <c r="J1953" s="1" t="str">
        <f t="shared" si="320"/>
        <v>NGR lake sediment grab sample</v>
      </c>
      <c r="K1953" s="1" t="str">
        <f t="shared" si="321"/>
        <v>&lt;177 micron (NGR)</v>
      </c>
      <c r="L1953">
        <v>58</v>
      </c>
      <c r="M1953" t="s">
        <v>77</v>
      </c>
      <c r="N1953">
        <v>1141</v>
      </c>
      <c r="O1953">
        <v>60</v>
      </c>
      <c r="P1953">
        <v>24</v>
      </c>
      <c r="Q1953">
        <v>11</v>
      </c>
      <c r="R1953">
        <v>9</v>
      </c>
      <c r="S1953">
        <v>4</v>
      </c>
      <c r="T1953">
        <v>0.1</v>
      </c>
      <c r="U1953">
        <v>225</v>
      </c>
      <c r="V1953">
        <v>0.9</v>
      </c>
      <c r="W1953">
        <v>1</v>
      </c>
      <c r="X1953">
        <v>1</v>
      </c>
      <c r="Y1953">
        <v>19.600000000000001</v>
      </c>
    </row>
    <row r="1954" spans="1:25" x14ac:dyDescent="0.25">
      <c r="A1954" t="s">
        <v>7468</v>
      </c>
      <c r="B1954" t="s">
        <v>7469</v>
      </c>
      <c r="C1954" s="1" t="str">
        <f t="shared" si="312"/>
        <v>21:0398</v>
      </c>
      <c r="D1954" s="1" t="str">
        <f t="shared" si="319"/>
        <v>21:0133</v>
      </c>
      <c r="E1954" t="s">
        <v>7470</v>
      </c>
      <c r="F1954" t="s">
        <v>7471</v>
      </c>
      <c r="H1954">
        <v>48.6649569</v>
      </c>
      <c r="I1954">
        <v>-84.936269600000003</v>
      </c>
      <c r="J1954" s="1" t="str">
        <f t="shared" si="320"/>
        <v>NGR lake sediment grab sample</v>
      </c>
      <c r="K1954" s="1" t="str">
        <f t="shared" si="321"/>
        <v>&lt;177 micron (NGR)</v>
      </c>
      <c r="L1954">
        <v>58</v>
      </c>
      <c r="M1954" t="s">
        <v>82</v>
      </c>
      <c r="N1954">
        <v>1142</v>
      </c>
      <c r="O1954">
        <v>64</v>
      </c>
      <c r="P1954">
        <v>48</v>
      </c>
      <c r="Q1954">
        <v>8</v>
      </c>
      <c r="R1954">
        <v>9</v>
      </c>
      <c r="S1954">
        <v>4</v>
      </c>
      <c r="T1954">
        <v>0.1</v>
      </c>
      <c r="U1954">
        <v>190</v>
      </c>
      <c r="V1954">
        <v>0.55000000000000004</v>
      </c>
      <c r="W1954">
        <v>0.5</v>
      </c>
      <c r="X1954">
        <v>1</v>
      </c>
      <c r="Y1954">
        <v>42.4</v>
      </c>
    </row>
    <row r="1955" spans="1:25" x14ac:dyDescent="0.25">
      <c r="A1955" t="s">
        <v>7472</v>
      </c>
      <c r="B1955" t="s">
        <v>7473</v>
      </c>
      <c r="C1955" s="1" t="str">
        <f t="shared" si="312"/>
        <v>21:0398</v>
      </c>
      <c r="D1955" s="1" t="str">
        <f t="shared" si="319"/>
        <v>21:0133</v>
      </c>
      <c r="E1955" t="s">
        <v>7474</v>
      </c>
      <c r="F1955" t="s">
        <v>7475</v>
      </c>
      <c r="H1955">
        <v>48.633721000000001</v>
      </c>
      <c r="I1955">
        <v>-84.919844699999999</v>
      </c>
      <c r="J1955" s="1" t="str">
        <f t="shared" si="320"/>
        <v>NGR lake sediment grab sample</v>
      </c>
      <c r="K1955" s="1" t="str">
        <f t="shared" si="321"/>
        <v>&lt;177 micron (NGR)</v>
      </c>
      <c r="L1955">
        <v>58</v>
      </c>
      <c r="M1955" t="s">
        <v>87</v>
      </c>
      <c r="N1955">
        <v>1143</v>
      </c>
      <c r="O1955">
        <v>54</v>
      </c>
      <c r="P1955">
        <v>36</v>
      </c>
      <c r="Q1955">
        <v>5</v>
      </c>
      <c r="R1955">
        <v>5</v>
      </c>
      <c r="S1955">
        <v>2</v>
      </c>
      <c r="T1955">
        <v>0.1</v>
      </c>
      <c r="U1955">
        <v>40</v>
      </c>
      <c r="V1955">
        <v>0.3</v>
      </c>
      <c r="W1955">
        <v>0.5</v>
      </c>
      <c r="X1955">
        <v>1</v>
      </c>
      <c r="Y1955">
        <v>63</v>
      </c>
    </row>
    <row r="1956" spans="1:25" x14ac:dyDescent="0.25">
      <c r="A1956" t="s">
        <v>7476</v>
      </c>
      <c r="B1956" t="s">
        <v>7477</v>
      </c>
      <c r="C1956" s="1" t="str">
        <f t="shared" si="312"/>
        <v>21:0398</v>
      </c>
      <c r="D1956" s="1" t="str">
        <f t="shared" si="319"/>
        <v>21:0133</v>
      </c>
      <c r="E1956" t="s">
        <v>7478</v>
      </c>
      <c r="F1956" t="s">
        <v>7479</v>
      </c>
      <c r="H1956">
        <v>48.600633600000002</v>
      </c>
      <c r="I1956">
        <v>-84.924025599999993</v>
      </c>
      <c r="J1956" s="1" t="str">
        <f t="shared" si="320"/>
        <v>NGR lake sediment grab sample</v>
      </c>
      <c r="K1956" s="1" t="str">
        <f t="shared" si="321"/>
        <v>&lt;177 micron (NGR)</v>
      </c>
      <c r="L1956">
        <v>58</v>
      </c>
      <c r="M1956" t="s">
        <v>92</v>
      </c>
      <c r="N1956">
        <v>1144</v>
      </c>
      <c r="O1956">
        <v>52</v>
      </c>
      <c r="P1956">
        <v>28</v>
      </c>
      <c r="Q1956">
        <v>6</v>
      </c>
      <c r="R1956">
        <v>9</v>
      </c>
      <c r="S1956">
        <v>4</v>
      </c>
      <c r="T1956">
        <v>0.1</v>
      </c>
      <c r="U1956">
        <v>65</v>
      </c>
      <c r="V1956">
        <v>0.4</v>
      </c>
      <c r="W1956">
        <v>0.5</v>
      </c>
      <c r="X1956">
        <v>1</v>
      </c>
      <c r="Y1956">
        <v>41.4</v>
      </c>
    </row>
    <row r="1957" spans="1:25" x14ac:dyDescent="0.25">
      <c r="A1957" t="s">
        <v>7480</v>
      </c>
      <c r="B1957" t="s">
        <v>7481</v>
      </c>
      <c r="C1957" s="1" t="str">
        <f t="shared" si="312"/>
        <v>21:0398</v>
      </c>
      <c r="D1957" s="1" t="str">
        <f t="shared" si="319"/>
        <v>21:0133</v>
      </c>
      <c r="E1957" t="s">
        <v>7482</v>
      </c>
      <c r="F1957" t="s">
        <v>7483</v>
      </c>
      <c r="H1957">
        <v>48.580568</v>
      </c>
      <c r="I1957">
        <v>-84.945959200000004</v>
      </c>
      <c r="J1957" s="1" t="str">
        <f t="shared" si="320"/>
        <v>NGR lake sediment grab sample</v>
      </c>
      <c r="K1957" s="1" t="str">
        <f t="shared" si="321"/>
        <v>&lt;177 micron (NGR)</v>
      </c>
      <c r="L1957">
        <v>58</v>
      </c>
      <c r="M1957" t="s">
        <v>97</v>
      </c>
      <c r="N1957">
        <v>1145</v>
      </c>
      <c r="O1957">
        <v>22</v>
      </c>
      <c r="P1957">
        <v>22</v>
      </c>
      <c r="Q1957">
        <v>2</v>
      </c>
      <c r="R1957">
        <v>4</v>
      </c>
      <c r="S1957">
        <v>1</v>
      </c>
      <c r="T1957">
        <v>0.1</v>
      </c>
      <c r="U1957">
        <v>75</v>
      </c>
      <c r="V1957">
        <v>0.45</v>
      </c>
      <c r="W1957">
        <v>0.5</v>
      </c>
      <c r="X1957">
        <v>1</v>
      </c>
      <c r="Y1957">
        <v>8.8000000000000007</v>
      </c>
    </row>
    <row r="1958" spans="1:25" x14ac:dyDescent="0.25">
      <c r="A1958" t="s">
        <v>7484</v>
      </c>
      <c r="B1958" t="s">
        <v>7485</v>
      </c>
      <c r="C1958" s="1" t="str">
        <f t="shared" si="312"/>
        <v>21:0398</v>
      </c>
      <c r="D1958" s="1" t="str">
        <f t="shared" si="319"/>
        <v>21:0133</v>
      </c>
      <c r="E1958" t="s">
        <v>7486</v>
      </c>
      <c r="F1958" t="s">
        <v>7487</v>
      </c>
      <c r="H1958">
        <v>48.547431699999997</v>
      </c>
      <c r="I1958">
        <v>-84.923886300000007</v>
      </c>
      <c r="J1958" s="1" t="str">
        <f t="shared" si="320"/>
        <v>NGR lake sediment grab sample</v>
      </c>
      <c r="K1958" s="1" t="str">
        <f t="shared" si="321"/>
        <v>&lt;177 micron (NGR)</v>
      </c>
      <c r="L1958">
        <v>58</v>
      </c>
      <c r="M1958" t="s">
        <v>107</v>
      </c>
      <c r="N1958">
        <v>1146</v>
      </c>
      <c r="O1958">
        <v>60</v>
      </c>
      <c r="P1958">
        <v>22</v>
      </c>
      <c r="Q1958">
        <v>10</v>
      </c>
      <c r="R1958">
        <v>8</v>
      </c>
      <c r="S1958">
        <v>5</v>
      </c>
      <c r="T1958">
        <v>0.1</v>
      </c>
      <c r="U1958">
        <v>375</v>
      </c>
      <c r="V1958">
        <v>1.25</v>
      </c>
      <c r="W1958">
        <v>1</v>
      </c>
      <c r="X1958">
        <v>1</v>
      </c>
      <c r="Y1958">
        <v>18.8</v>
      </c>
    </row>
    <row r="1959" spans="1:25" x14ac:dyDescent="0.25">
      <c r="A1959" t="s">
        <v>7488</v>
      </c>
      <c r="B1959" t="s">
        <v>7489</v>
      </c>
      <c r="C1959" s="1" t="str">
        <f t="shared" si="312"/>
        <v>21:0398</v>
      </c>
      <c r="D1959" s="1" t="str">
        <f t="shared" si="319"/>
        <v>21:0133</v>
      </c>
      <c r="E1959" t="s">
        <v>7490</v>
      </c>
      <c r="F1959" t="s">
        <v>7491</v>
      </c>
      <c r="H1959">
        <v>48.504291700000003</v>
      </c>
      <c r="I1959">
        <v>-84.928438499999999</v>
      </c>
      <c r="J1959" s="1" t="str">
        <f t="shared" si="320"/>
        <v>NGR lake sediment grab sample</v>
      </c>
      <c r="K1959" s="1" t="str">
        <f t="shared" si="321"/>
        <v>&lt;177 micron (NGR)</v>
      </c>
      <c r="L1959">
        <v>58</v>
      </c>
      <c r="M1959" t="s">
        <v>112</v>
      </c>
      <c r="N1959">
        <v>1147</v>
      </c>
      <c r="O1959">
        <v>70</v>
      </c>
      <c r="P1959">
        <v>16</v>
      </c>
      <c r="Q1959">
        <v>4</v>
      </c>
      <c r="R1959">
        <v>7</v>
      </c>
      <c r="S1959">
        <v>5</v>
      </c>
      <c r="T1959">
        <v>0.1</v>
      </c>
      <c r="U1959">
        <v>160</v>
      </c>
      <c r="V1959">
        <v>0.75</v>
      </c>
      <c r="W1959">
        <v>0.5</v>
      </c>
      <c r="X1959">
        <v>1</v>
      </c>
      <c r="Y1959">
        <v>29.4</v>
      </c>
    </row>
    <row r="1960" spans="1:25" x14ac:dyDescent="0.25">
      <c r="A1960" t="s">
        <v>7492</v>
      </c>
      <c r="B1960" t="s">
        <v>7493</v>
      </c>
      <c r="C1960" s="1" t="str">
        <f t="shared" si="312"/>
        <v>21:0398</v>
      </c>
      <c r="D1960" s="1" t="str">
        <f t="shared" si="319"/>
        <v>21:0133</v>
      </c>
      <c r="E1960" t="s">
        <v>7494</v>
      </c>
      <c r="F1960" t="s">
        <v>7495</v>
      </c>
      <c r="H1960">
        <v>48.456401200000002</v>
      </c>
      <c r="I1960">
        <v>-84.931010499999999</v>
      </c>
      <c r="J1960" s="1" t="str">
        <f t="shared" si="320"/>
        <v>NGR lake sediment grab sample</v>
      </c>
      <c r="K1960" s="1" t="str">
        <f t="shared" si="321"/>
        <v>&lt;177 micron (NGR)</v>
      </c>
      <c r="L1960">
        <v>58</v>
      </c>
      <c r="M1960" t="s">
        <v>117</v>
      </c>
      <c r="N1960">
        <v>1148</v>
      </c>
      <c r="O1960">
        <v>60</v>
      </c>
      <c r="P1960">
        <v>20</v>
      </c>
      <c r="Q1960">
        <v>7</v>
      </c>
      <c r="R1960">
        <v>8</v>
      </c>
      <c r="S1960">
        <v>5</v>
      </c>
      <c r="T1960">
        <v>0.1</v>
      </c>
      <c r="U1960">
        <v>265</v>
      </c>
      <c r="V1960">
        <v>1.1000000000000001</v>
      </c>
      <c r="W1960">
        <v>1</v>
      </c>
      <c r="X1960">
        <v>1</v>
      </c>
      <c r="Y1960">
        <v>16.600000000000001</v>
      </c>
    </row>
    <row r="1961" spans="1:25" x14ac:dyDescent="0.25">
      <c r="A1961" t="s">
        <v>7496</v>
      </c>
      <c r="B1961" t="s">
        <v>7497</v>
      </c>
      <c r="C1961" s="1" t="str">
        <f t="shared" si="312"/>
        <v>21:0398</v>
      </c>
      <c r="D1961" s="1" t="str">
        <f t="shared" si="319"/>
        <v>21:0133</v>
      </c>
      <c r="E1961" t="s">
        <v>7498</v>
      </c>
      <c r="F1961" t="s">
        <v>7499</v>
      </c>
      <c r="H1961">
        <v>48.419507000000003</v>
      </c>
      <c r="I1961">
        <v>-84.892541300000005</v>
      </c>
      <c r="J1961" s="1" t="str">
        <f t="shared" si="320"/>
        <v>NGR lake sediment grab sample</v>
      </c>
      <c r="K1961" s="1" t="str">
        <f t="shared" si="321"/>
        <v>&lt;177 micron (NGR)</v>
      </c>
      <c r="L1961">
        <v>58</v>
      </c>
      <c r="M1961" t="s">
        <v>122</v>
      </c>
      <c r="N1961">
        <v>1149</v>
      </c>
      <c r="O1961">
        <v>56</v>
      </c>
      <c r="P1961">
        <v>40</v>
      </c>
      <c r="Q1961">
        <v>5</v>
      </c>
      <c r="R1961">
        <v>8</v>
      </c>
      <c r="S1961">
        <v>9</v>
      </c>
      <c r="T1961">
        <v>0.1</v>
      </c>
      <c r="U1961">
        <v>245</v>
      </c>
      <c r="V1961">
        <v>0.7</v>
      </c>
      <c r="W1961">
        <v>0.5</v>
      </c>
      <c r="X1961">
        <v>1</v>
      </c>
      <c r="Y1961">
        <v>50.6</v>
      </c>
    </row>
    <row r="1962" spans="1:25" x14ac:dyDescent="0.25">
      <c r="A1962" t="s">
        <v>7500</v>
      </c>
      <c r="B1962" t="s">
        <v>7501</v>
      </c>
      <c r="C1962" s="1" t="str">
        <f t="shared" si="312"/>
        <v>21:0398</v>
      </c>
      <c r="D1962" s="1" t="str">
        <f t="shared" si="319"/>
        <v>21:0133</v>
      </c>
      <c r="E1962" t="s">
        <v>7502</v>
      </c>
      <c r="F1962" t="s">
        <v>7503</v>
      </c>
      <c r="H1962">
        <v>48.0203208</v>
      </c>
      <c r="I1962">
        <v>-85.286141000000001</v>
      </c>
      <c r="J1962" s="1" t="str">
        <f t="shared" si="320"/>
        <v>NGR lake sediment grab sample</v>
      </c>
      <c r="K1962" s="1" t="str">
        <f t="shared" si="321"/>
        <v>&lt;177 micron (NGR)</v>
      </c>
      <c r="L1962">
        <v>59</v>
      </c>
      <c r="M1962" t="s">
        <v>29</v>
      </c>
      <c r="N1962">
        <v>1150</v>
      </c>
      <c r="O1962">
        <v>88</v>
      </c>
      <c r="P1962">
        <v>42</v>
      </c>
      <c r="Q1962">
        <v>13</v>
      </c>
      <c r="R1962">
        <v>19</v>
      </c>
      <c r="S1962">
        <v>5</v>
      </c>
      <c r="T1962">
        <v>0.1</v>
      </c>
      <c r="U1962">
        <v>110</v>
      </c>
      <c r="V1962">
        <v>0.75</v>
      </c>
      <c r="W1962">
        <v>0.5</v>
      </c>
      <c r="X1962">
        <v>1</v>
      </c>
      <c r="Y1962">
        <v>57.2</v>
      </c>
    </row>
    <row r="1963" spans="1:25" x14ac:dyDescent="0.25">
      <c r="A1963" t="s">
        <v>7504</v>
      </c>
      <c r="B1963" t="s">
        <v>7505</v>
      </c>
      <c r="C1963" s="1" t="str">
        <f t="shared" si="312"/>
        <v>21:0398</v>
      </c>
      <c r="D1963" s="1" t="str">
        <f t="shared" si="319"/>
        <v>21:0133</v>
      </c>
      <c r="E1963" t="s">
        <v>7506</v>
      </c>
      <c r="F1963" t="s">
        <v>7507</v>
      </c>
      <c r="H1963">
        <v>48.396620800000001</v>
      </c>
      <c r="I1963">
        <v>-84.881922399999993</v>
      </c>
      <c r="J1963" s="1" t="str">
        <f t="shared" si="320"/>
        <v>NGR lake sediment grab sample</v>
      </c>
      <c r="K1963" s="1" t="str">
        <f t="shared" si="321"/>
        <v>&lt;177 micron (NGR)</v>
      </c>
      <c r="L1963">
        <v>59</v>
      </c>
      <c r="M1963" t="s">
        <v>34</v>
      </c>
      <c r="N1963">
        <v>1151</v>
      </c>
      <c r="O1963">
        <v>68</v>
      </c>
      <c r="P1963">
        <v>32</v>
      </c>
      <c r="Q1963">
        <v>5</v>
      </c>
      <c r="R1963">
        <v>15</v>
      </c>
      <c r="S1963">
        <v>7</v>
      </c>
      <c r="T1963">
        <v>0.1</v>
      </c>
      <c r="U1963">
        <v>240</v>
      </c>
      <c r="V1963">
        <v>0.6</v>
      </c>
      <c r="W1963">
        <v>0.5</v>
      </c>
      <c r="X1963">
        <v>1</v>
      </c>
      <c r="Y1963">
        <v>24.6</v>
      </c>
    </row>
    <row r="1964" spans="1:25" x14ac:dyDescent="0.25">
      <c r="A1964" t="s">
        <v>7508</v>
      </c>
      <c r="B1964" t="s">
        <v>7509</v>
      </c>
      <c r="C1964" s="1" t="str">
        <f t="shared" si="312"/>
        <v>21:0398</v>
      </c>
      <c r="D1964" s="1" t="str">
        <f t="shared" si="319"/>
        <v>21:0133</v>
      </c>
      <c r="E1964" t="s">
        <v>7510</v>
      </c>
      <c r="F1964" t="s">
        <v>7511</v>
      </c>
      <c r="H1964">
        <v>48.363937100000001</v>
      </c>
      <c r="I1964">
        <v>-84.886518800000005</v>
      </c>
      <c r="J1964" s="1" t="str">
        <f t="shared" si="320"/>
        <v>NGR lake sediment grab sample</v>
      </c>
      <c r="K1964" s="1" t="str">
        <f t="shared" si="321"/>
        <v>&lt;177 micron (NGR)</v>
      </c>
      <c r="L1964">
        <v>59</v>
      </c>
      <c r="M1964" t="s">
        <v>39</v>
      </c>
      <c r="N1964">
        <v>1152</v>
      </c>
      <c r="O1964">
        <v>66</v>
      </c>
      <c r="P1964">
        <v>44</v>
      </c>
      <c r="Q1964">
        <v>5</v>
      </c>
      <c r="R1964">
        <v>12</v>
      </c>
      <c r="S1964">
        <v>9</v>
      </c>
      <c r="T1964">
        <v>0.1</v>
      </c>
      <c r="U1964">
        <v>220</v>
      </c>
      <c r="V1964">
        <v>1.1000000000000001</v>
      </c>
      <c r="W1964">
        <v>0.5</v>
      </c>
      <c r="X1964">
        <v>1</v>
      </c>
      <c r="Y1964">
        <v>47.2</v>
      </c>
    </row>
    <row r="1965" spans="1:25" x14ac:dyDescent="0.25">
      <c r="A1965" t="s">
        <v>7512</v>
      </c>
      <c r="B1965" t="s">
        <v>7513</v>
      </c>
      <c r="C1965" s="1" t="str">
        <f t="shared" ref="C1965:C2028" si="322">HYPERLINK("http://geochem.nrcan.gc.ca/cdogs/content/bdl/bdl210398_e.htm", "21:0398")</f>
        <v>21:0398</v>
      </c>
      <c r="D1965" s="1" t="str">
        <f t="shared" si="319"/>
        <v>21:0133</v>
      </c>
      <c r="E1965" t="s">
        <v>7514</v>
      </c>
      <c r="F1965" t="s">
        <v>7515</v>
      </c>
      <c r="H1965">
        <v>48.351543399999997</v>
      </c>
      <c r="I1965">
        <v>-84.890689600000002</v>
      </c>
      <c r="J1965" s="1" t="str">
        <f t="shared" si="320"/>
        <v>NGR lake sediment grab sample</v>
      </c>
      <c r="K1965" s="1" t="str">
        <f t="shared" si="321"/>
        <v>&lt;177 micron (NGR)</v>
      </c>
      <c r="L1965">
        <v>59</v>
      </c>
      <c r="M1965" t="s">
        <v>44</v>
      </c>
      <c r="N1965">
        <v>1153</v>
      </c>
      <c r="O1965">
        <v>70</v>
      </c>
      <c r="P1965">
        <v>26</v>
      </c>
      <c r="Q1965">
        <v>7</v>
      </c>
      <c r="R1965">
        <v>11</v>
      </c>
      <c r="S1965">
        <v>7</v>
      </c>
      <c r="T1965">
        <v>0.1</v>
      </c>
      <c r="U1965">
        <v>215</v>
      </c>
      <c r="V1965">
        <v>0.95</v>
      </c>
      <c r="W1965">
        <v>0.5</v>
      </c>
      <c r="X1965">
        <v>1</v>
      </c>
      <c r="Y1965">
        <v>36.799999999999997</v>
      </c>
    </row>
    <row r="1966" spans="1:25" x14ac:dyDescent="0.25">
      <c r="A1966" t="s">
        <v>7516</v>
      </c>
      <c r="B1966" t="s">
        <v>7517</v>
      </c>
      <c r="C1966" s="1" t="str">
        <f t="shared" si="322"/>
        <v>21:0398</v>
      </c>
      <c r="D1966" s="1" t="str">
        <f t="shared" si="319"/>
        <v>21:0133</v>
      </c>
      <c r="E1966" t="s">
        <v>7518</v>
      </c>
      <c r="F1966" t="s">
        <v>7519</v>
      </c>
      <c r="H1966">
        <v>48.305857000000003</v>
      </c>
      <c r="I1966">
        <v>-84.904589700000002</v>
      </c>
      <c r="J1966" s="1" t="str">
        <f t="shared" si="320"/>
        <v>NGR lake sediment grab sample</v>
      </c>
      <c r="K1966" s="1" t="str">
        <f t="shared" si="321"/>
        <v>&lt;177 micron (NGR)</v>
      </c>
      <c r="L1966">
        <v>59</v>
      </c>
      <c r="M1966" t="s">
        <v>62</v>
      </c>
      <c r="N1966">
        <v>1154</v>
      </c>
      <c r="O1966">
        <v>76</v>
      </c>
      <c r="P1966">
        <v>70</v>
      </c>
      <c r="Q1966">
        <v>4</v>
      </c>
      <c r="R1966">
        <v>13</v>
      </c>
      <c r="S1966">
        <v>8</v>
      </c>
      <c r="T1966">
        <v>0.1</v>
      </c>
      <c r="U1966">
        <v>150</v>
      </c>
      <c r="V1966">
        <v>0.75</v>
      </c>
      <c r="W1966">
        <v>0.5</v>
      </c>
      <c r="X1966">
        <v>1</v>
      </c>
      <c r="Y1966">
        <v>48.6</v>
      </c>
    </row>
    <row r="1967" spans="1:25" x14ac:dyDescent="0.25">
      <c r="A1967" t="s">
        <v>7520</v>
      </c>
      <c r="B1967" t="s">
        <v>7521</v>
      </c>
      <c r="C1967" s="1" t="str">
        <f t="shared" si="322"/>
        <v>21:0398</v>
      </c>
      <c r="D1967" s="1" t="str">
        <f t="shared" si="319"/>
        <v>21:0133</v>
      </c>
      <c r="E1967" t="s">
        <v>7522</v>
      </c>
      <c r="F1967" t="s">
        <v>7523</v>
      </c>
      <c r="H1967">
        <v>48.2671299</v>
      </c>
      <c r="I1967">
        <v>-84.892172400000007</v>
      </c>
      <c r="J1967" s="1" t="str">
        <f t="shared" si="320"/>
        <v>NGR lake sediment grab sample</v>
      </c>
      <c r="K1967" s="1" t="str">
        <f t="shared" si="321"/>
        <v>&lt;177 micron (NGR)</v>
      </c>
      <c r="L1967">
        <v>59</v>
      </c>
      <c r="M1967" t="s">
        <v>67</v>
      </c>
      <c r="N1967">
        <v>1155</v>
      </c>
      <c r="O1967">
        <v>102</v>
      </c>
      <c r="P1967">
        <v>72</v>
      </c>
      <c r="Q1967">
        <v>4</v>
      </c>
      <c r="R1967">
        <v>24</v>
      </c>
      <c r="S1967">
        <v>10</v>
      </c>
      <c r="T1967">
        <v>0.1</v>
      </c>
      <c r="U1967">
        <v>250</v>
      </c>
      <c r="V1967">
        <v>0.85</v>
      </c>
      <c r="W1967">
        <v>0.5</v>
      </c>
      <c r="X1967">
        <v>1</v>
      </c>
      <c r="Y1967">
        <v>55</v>
      </c>
    </row>
    <row r="1968" spans="1:25" x14ac:dyDescent="0.25">
      <c r="A1968" t="s">
        <v>7524</v>
      </c>
      <c r="B1968" t="s">
        <v>7525</v>
      </c>
      <c r="C1968" s="1" t="str">
        <f t="shared" si="322"/>
        <v>21:0398</v>
      </c>
      <c r="D1968" s="1" t="str">
        <f t="shared" si="319"/>
        <v>21:0133</v>
      </c>
      <c r="E1968" t="s">
        <v>7526</v>
      </c>
      <c r="F1968" t="s">
        <v>7527</v>
      </c>
      <c r="H1968">
        <v>48.249124799999997</v>
      </c>
      <c r="I1968">
        <v>-84.914304999999999</v>
      </c>
      <c r="J1968" s="1" t="str">
        <f t="shared" si="320"/>
        <v>NGR lake sediment grab sample</v>
      </c>
      <c r="K1968" s="1" t="str">
        <f t="shared" si="321"/>
        <v>&lt;177 micron (NGR)</v>
      </c>
      <c r="L1968">
        <v>59</v>
      </c>
      <c r="M1968" t="s">
        <v>72</v>
      </c>
      <c r="N1968">
        <v>1156</v>
      </c>
      <c r="O1968">
        <v>110</v>
      </c>
      <c r="P1968">
        <v>48</v>
      </c>
      <c r="Q1968">
        <v>8</v>
      </c>
      <c r="R1968">
        <v>19</v>
      </c>
      <c r="S1968">
        <v>9</v>
      </c>
      <c r="T1968">
        <v>0.1</v>
      </c>
      <c r="U1968">
        <v>480</v>
      </c>
      <c r="V1968">
        <v>1</v>
      </c>
      <c r="W1968">
        <v>0.5</v>
      </c>
      <c r="X1968">
        <v>1</v>
      </c>
      <c r="Y1968">
        <v>45</v>
      </c>
    </row>
    <row r="1969" spans="1:25" x14ac:dyDescent="0.25">
      <c r="A1969" t="s">
        <v>7528</v>
      </c>
      <c r="B1969" t="s">
        <v>7529</v>
      </c>
      <c r="C1969" s="1" t="str">
        <f t="shared" si="322"/>
        <v>21:0398</v>
      </c>
      <c r="D1969" s="1" t="str">
        <f t="shared" si="319"/>
        <v>21:0133</v>
      </c>
      <c r="E1969" t="s">
        <v>7530</v>
      </c>
      <c r="F1969" t="s">
        <v>7531</v>
      </c>
      <c r="H1969">
        <v>48.018079700000001</v>
      </c>
      <c r="I1969">
        <v>-85.338757700000002</v>
      </c>
      <c r="J1969" s="1" t="str">
        <f t="shared" si="320"/>
        <v>NGR lake sediment grab sample</v>
      </c>
      <c r="K1969" s="1" t="str">
        <f t="shared" si="321"/>
        <v>&lt;177 micron (NGR)</v>
      </c>
      <c r="L1969">
        <v>59</v>
      </c>
      <c r="M1969" t="s">
        <v>77</v>
      </c>
      <c r="N1969">
        <v>1157</v>
      </c>
      <c r="O1969">
        <v>90</v>
      </c>
      <c r="P1969">
        <v>18</v>
      </c>
      <c r="Q1969">
        <v>19</v>
      </c>
      <c r="R1969">
        <v>10</v>
      </c>
      <c r="S1969">
        <v>4</v>
      </c>
      <c r="T1969">
        <v>0.1</v>
      </c>
      <c r="U1969">
        <v>80</v>
      </c>
      <c r="V1969">
        <v>0.5</v>
      </c>
      <c r="W1969">
        <v>0.5</v>
      </c>
      <c r="X1969">
        <v>1</v>
      </c>
      <c r="Y1969">
        <v>39.200000000000003</v>
      </c>
    </row>
    <row r="1970" spans="1:25" x14ac:dyDescent="0.25">
      <c r="A1970" t="s">
        <v>7532</v>
      </c>
      <c r="B1970" t="s">
        <v>7533</v>
      </c>
      <c r="C1970" s="1" t="str">
        <f t="shared" si="322"/>
        <v>21:0398</v>
      </c>
      <c r="D1970" s="1" t="str">
        <f t="shared" si="319"/>
        <v>21:0133</v>
      </c>
      <c r="E1970" t="s">
        <v>7534</v>
      </c>
      <c r="F1970" t="s">
        <v>7535</v>
      </c>
      <c r="H1970">
        <v>48.0280871</v>
      </c>
      <c r="I1970">
        <v>-85.293488699999997</v>
      </c>
      <c r="J1970" s="1" t="str">
        <f t="shared" si="320"/>
        <v>NGR lake sediment grab sample</v>
      </c>
      <c r="K1970" s="1" t="str">
        <f t="shared" si="321"/>
        <v>&lt;177 micron (NGR)</v>
      </c>
      <c r="L1970">
        <v>59</v>
      </c>
      <c r="M1970" t="s">
        <v>49</v>
      </c>
      <c r="N1970">
        <v>1158</v>
      </c>
      <c r="O1970">
        <v>86</v>
      </c>
      <c r="P1970">
        <v>42</v>
      </c>
      <c r="Q1970">
        <v>17</v>
      </c>
      <c r="R1970">
        <v>14</v>
      </c>
      <c r="S1970">
        <v>6</v>
      </c>
      <c r="T1970">
        <v>0.1</v>
      </c>
      <c r="U1970">
        <v>230</v>
      </c>
      <c r="V1970">
        <v>1.85</v>
      </c>
      <c r="W1970">
        <v>0.5</v>
      </c>
      <c r="X1970">
        <v>4</v>
      </c>
      <c r="Y1970">
        <v>61.6</v>
      </c>
    </row>
    <row r="1971" spans="1:25" x14ac:dyDescent="0.25">
      <c r="A1971" t="s">
        <v>7536</v>
      </c>
      <c r="B1971" t="s">
        <v>7537</v>
      </c>
      <c r="C1971" s="1" t="str">
        <f t="shared" si="322"/>
        <v>21:0398</v>
      </c>
      <c r="D1971" s="1" t="str">
        <f t="shared" si="319"/>
        <v>21:0133</v>
      </c>
      <c r="E1971" t="s">
        <v>7502</v>
      </c>
      <c r="F1971" t="s">
        <v>7538</v>
      </c>
      <c r="H1971">
        <v>48.0203208</v>
      </c>
      <c r="I1971">
        <v>-85.286141000000001</v>
      </c>
      <c r="J1971" s="1" t="str">
        <f t="shared" si="320"/>
        <v>NGR lake sediment grab sample</v>
      </c>
      <c r="K1971" s="1" t="str">
        <f t="shared" si="321"/>
        <v>&lt;177 micron (NGR)</v>
      </c>
      <c r="L1971">
        <v>59</v>
      </c>
      <c r="M1971" t="s">
        <v>57</v>
      </c>
      <c r="N1971">
        <v>1159</v>
      </c>
      <c r="O1971">
        <v>88</v>
      </c>
      <c r="P1971">
        <v>44</v>
      </c>
      <c r="Q1971">
        <v>12</v>
      </c>
      <c r="R1971">
        <v>17</v>
      </c>
      <c r="S1971">
        <v>5</v>
      </c>
      <c r="T1971">
        <v>0.1</v>
      </c>
      <c r="U1971">
        <v>120</v>
      </c>
      <c r="V1971">
        <v>0.75</v>
      </c>
      <c r="W1971">
        <v>0.5</v>
      </c>
      <c r="X1971">
        <v>2</v>
      </c>
      <c r="Y1971">
        <v>57.8</v>
      </c>
    </row>
    <row r="1972" spans="1:25" x14ac:dyDescent="0.25">
      <c r="A1972" t="s">
        <v>7539</v>
      </c>
      <c r="B1972" t="s">
        <v>7540</v>
      </c>
      <c r="C1972" s="1" t="str">
        <f t="shared" si="322"/>
        <v>21:0398</v>
      </c>
      <c r="D1972" s="1" t="str">
        <f t="shared" si="319"/>
        <v>21:0133</v>
      </c>
      <c r="E1972" t="s">
        <v>7502</v>
      </c>
      <c r="F1972" t="s">
        <v>7541</v>
      </c>
      <c r="H1972">
        <v>48.0203208</v>
      </c>
      <c r="I1972">
        <v>-85.286141000000001</v>
      </c>
      <c r="J1972" s="1" t="str">
        <f t="shared" si="320"/>
        <v>NGR lake sediment grab sample</v>
      </c>
      <c r="K1972" s="1" t="str">
        <f t="shared" si="321"/>
        <v>&lt;177 micron (NGR)</v>
      </c>
      <c r="L1972">
        <v>59</v>
      </c>
      <c r="M1972" t="s">
        <v>53</v>
      </c>
      <c r="N1972">
        <v>1160</v>
      </c>
      <c r="O1972">
        <v>76</v>
      </c>
      <c r="P1972">
        <v>42</v>
      </c>
      <c r="Q1972">
        <v>12</v>
      </c>
      <c r="R1972">
        <v>18</v>
      </c>
      <c r="S1972">
        <v>4</v>
      </c>
      <c r="T1972">
        <v>0.1</v>
      </c>
      <c r="U1972">
        <v>110</v>
      </c>
      <c r="V1972">
        <v>0.75</v>
      </c>
      <c r="W1972">
        <v>0.5</v>
      </c>
      <c r="X1972">
        <v>1</v>
      </c>
      <c r="Y1972">
        <v>58.6</v>
      </c>
    </row>
    <row r="1973" spans="1:25" x14ac:dyDescent="0.25">
      <c r="A1973" t="s">
        <v>7542</v>
      </c>
      <c r="B1973" t="s">
        <v>7543</v>
      </c>
      <c r="C1973" s="1" t="str">
        <f t="shared" si="322"/>
        <v>21:0398</v>
      </c>
      <c r="D1973" s="1" t="str">
        <f t="shared" si="319"/>
        <v>21:0133</v>
      </c>
      <c r="E1973" t="s">
        <v>7544</v>
      </c>
      <c r="F1973" t="s">
        <v>7545</v>
      </c>
      <c r="H1973">
        <v>48.016158599999997</v>
      </c>
      <c r="I1973">
        <v>-85.276167799999996</v>
      </c>
      <c r="J1973" s="1" t="str">
        <f t="shared" si="320"/>
        <v>NGR lake sediment grab sample</v>
      </c>
      <c r="K1973" s="1" t="str">
        <f t="shared" si="321"/>
        <v>&lt;177 micron (NGR)</v>
      </c>
      <c r="L1973">
        <v>59</v>
      </c>
      <c r="M1973" t="s">
        <v>82</v>
      </c>
      <c r="N1973">
        <v>1161</v>
      </c>
      <c r="O1973">
        <v>160</v>
      </c>
      <c r="P1973">
        <v>58</v>
      </c>
      <c r="Q1973">
        <v>9</v>
      </c>
      <c r="R1973">
        <v>33</v>
      </c>
      <c r="S1973">
        <v>7</v>
      </c>
      <c r="T1973">
        <v>0.1</v>
      </c>
      <c r="U1973">
        <v>110</v>
      </c>
      <c r="V1973">
        <v>0.65</v>
      </c>
      <c r="W1973">
        <v>0.5</v>
      </c>
      <c r="X1973">
        <v>1</v>
      </c>
      <c r="Y1973">
        <v>53.2</v>
      </c>
    </row>
    <row r="1974" spans="1:25" x14ac:dyDescent="0.25">
      <c r="A1974" t="s">
        <v>7546</v>
      </c>
      <c r="B1974" t="s">
        <v>7547</v>
      </c>
      <c r="C1974" s="1" t="str">
        <f t="shared" si="322"/>
        <v>21:0398</v>
      </c>
      <c r="D1974" s="1" t="str">
        <f>HYPERLINK("http://geochem.nrcan.gc.ca/cdogs/content/svy/svy_e.htm", "")</f>
        <v/>
      </c>
      <c r="G1974" s="1" t="str">
        <f>HYPERLINK("http://geochem.nrcan.gc.ca/cdogs/content/cr_/cr_00022_e.htm", "22")</f>
        <v>22</v>
      </c>
      <c r="J1974" t="s">
        <v>100</v>
      </c>
      <c r="K1974" t="s">
        <v>101</v>
      </c>
      <c r="L1974">
        <v>59</v>
      </c>
      <c r="M1974" t="s">
        <v>102</v>
      </c>
      <c r="N1974">
        <v>1162</v>
      </c>
      <c r="O1974">
        <v>80</v>
      </c>
      <c r="P1974">
        <v>20</v>
      </c>
      <c r="Q1974">
        <v>19</v>
      </c>
      <c r="R1974">
        <v>7</v>
      </c>
      <c r="S1974">
        <v>5</v>
      </c>
      <c r="T1974">
        <v>0.1</v>
      </c>
      <c r="U1974">
        <v>945</v>
      </c>
      <c r="V1974">
        <v>1.75</v>
      </c>
      <c r="W1974">
        <v>10</v>
      </c>
      <c r="X1974">
        <v>5</v>
      </c>
      <c r="Y1974">
        <v>21</v>
      </c>
    </row>
    <row r="1975" spans="1:25" x14ac:dyDescent="0.25">
      <c r="A1975" t="s">
        <v>7548</v>
      </c>
      <c r="B1975" t="s">
        <v>7549</v>
      </c>
      <c r="C1975" s="1" t="str">
        <f t="shared" si="322"/>
        <v>21:0398</v>
      </c>
      <c r="D1975" s="1" t="str">
        <f t="shared" ref="D1975:D1997" si="323">HYPERLINK("http://geochem.nrcan.gc.ca/cdogs/content/svy/svy210133_e.htm", "21:0133")</f>
        <v>21:0133</v>
      </c>
      <c r="E1975" t="s">
        <v>7550</v>
      </c>
      <c r="F1975" t="s">
        <v>7551</v>
      </c>
      <c r="H1975">
        <v>48.013418199999997</v>
      </c>
      <c r="I1975">
        <v>-85.191015899999996</v>
      </c>
      <c r="J1975" s="1" t="str">
        <f t="shared" ref="J1975:J1997" si="324">HYPERLINK("http://geochem.nrcan.gc.ca/cdogs/content/kwd/kwd020027_e.htm", "NGR lake sediment grab sample")</f>
        <v>NGR lake sediment grab sample</v>
      </c>
      <c r="K1975" s="1" t="str">
        <f t="shared" ref="K1975:K1997" si="325">HYPERLINK("http://geochem.nrcan.gc.ca/cdogs/content/kwd/kwd080006_e.htm", "&lt;177 micron (NGR)")</f>
        <v>&lt;177 micron (NGR)</v>
      </c>
      <c r="L1975">
        <v>59</v>
      </c>
      <c r="M1975" t="s">
        <v>87</v>
      </c>
      <c r="N1975">
        <v>1163</v>
      </c>
      <c r="O1975">
        <v>116</v>
      </c>
      <c r="P1975">
        <v>22</v>
      </c>
      <c r="Q1975">
        <v>12</v>
      </c>
      <c r="R1975">
        <v>17</v>
      </c>
      <c r="S1975">
        <v>5</v>
      </c>
      <c r="T1975">
        <v>0.1</v>
      </c>
      <c r="U1975">
        <v>90</v>
      </c>
      <c r="V1975">
        <v>0.65</v>
      </c>
      <c r="W1975">
        <v>0.5</v>
      </c>
      <c r="X1975">
        <v>1</v>
      </c>
      <c r="Y1975">
        <v>41</v>
      </c>
    </row>
    <row r="1976" spans="1:25" x14ac:dyDescent="0.25">
      <c r="A1976" t="s">
        <v>7552</v>
      </c>
      <c r="B1976" t="s">
        <v>7553</v>
      </c>
      <c r="C1976" s="1" t="str">
        <f t="shared" si="322"/>
        <v>21:0398</v>
      </c>
      <c r="D1976" s="1" t="str">
        <f t="shared" si="323"/>
        <v>21:0133</v>
      </c>
      <c r="E1976" t="s">
        <v>7554</v>
      </c>
      <c r="F1976" t="s">
        <v>7555</v>
      </c>
      <c r="H1976">
        <v>48.011659399999999</v>
      </c>
      <c r="I1976">
        <v>-85.152875399999999</v>
      </c>
      <c r="J1976" s="1" t="str">
        <f t="shared" si="324"/>
        <v>NGR lake sediment grab sample</v>
      </c>
      <c r="K1976" s="1" t="str">
        <f t="shared" si="325"/>
        <v>&lt;177 micron (NGR)</v>
      </c>
      <c r="L1976">
        <v>59</v>
      </c>
      <c r="M1976" t="s">
        <v>92</v>
      </c>
      <c r="N1976">
        <v>1164</v>
      </c>
      <c r="O1976">
        <v>54</v>
      </c>
      <c r="P1976">
        <v>32</v>
      </c>
      <c r="Q1976">
        <v>11</v>
      </c>
      <c r="R1976">
        <v>10</v>
      </c>
      <c r="S1976">
        <v>2</v>
      </c>
      <c r="T1976">
        <v>0.1</v>
      </c>
      <c r="U1976">
        <v>95</v>
      </c>
      <c r="V1976">
        <v>0.55000000000000004</v>
      </c>
      <c r="W1976">
        <v>0.5</v>
      </c>
      <c r="X1976">
        <v>1</v>
      </c>
      <c r="Y1976">
        <v>53.8</v>
      </c>
    </row>
    <row r="1977" spans="1:25" x14ac:dyDescent="0.25">
      <c r="A1977" t="s">
        <v>7556</v>
      </c>
      <c r="B1977" t="s">
        <v>7557</v>
      </c>
      <c r="C1977" s="1" t="str">
        <f t="shared" si="322"/>
        <v>21:0398</v>
      </c>
      <c r="D1977" s="1" t="str">
        <f t="shared" si="323"/>
        <v>21:0133</v>
      </c>
      <c r="E1977" t="s">
        <v>7558</v>
      </c>
      <c r="F1977" t="s">
        <v>7559</v>
      </c>
      <c r="H1977">
        <v>48.0302255</v>
      </c>
      <c r="I1977">
        <v>-85.127007300000002</v>
      </c>
      <c r="J1977" s="1" t="str">
        <f t="shared" si="324"/>
        <v>NGR lake sediment grab sample</v>
      </c>
      <c r="K1977" s="1" t="str">
        <f t="shared" si="325"/>
        <v>&lt;177 micron (NGR)</v>
      </c>
      <c r="L1977">
        <v>59</v>
      </c>
      <c r="M1977" t="s">
        <v>97</v>
      </c>
      <c r="N1977">
        <v>1165</v>
      </c>
      <c r="O1977">
        <v>80</v>
      </c>
      <c r="P1977">
        <v>36</v>
      </c>
      <c r="Q1977">
        <v>7</v>
      </c>
      <c r="R1977">
        <v>12</v>
      </c>
      <c r="S1977">
        <v>2</v>
      </c>
      <c r="T1977">
        <v>0.1</v>
      </c>
      <c r="U1977">
        <v>75</v>
      </c>
      <c r="V1977">
        <v>0.45</v>
      </c>
      <c r="W1977">
        <v>0.5</v>
      </c>
      <c r="X1977">
        <v>1</v>
      </c>
      <c r="Y1977">
        <v>46.4</v>
      </c>
    </row>
    <row r="1978" spans="1:25" x14ac:dyDescent="0.25">
      <c r="A1978" t="s">
        <v>7560</v>
      </c>
      <c r="B1978" t="s">
        <v>7561</v>
      </c>
      <c r="C1978" s="1" t="str">
        <f t="shared" si="322"/>
        <v>21:0398</v>
      </c>
      <c r="D1978" s="1" t="str">
        <f t="shared" si="323"/>
        <v>21:0133</v>
      </c>
      <c r="E1978" t="s">
        <v>7562</v>
      </c>
      <c r="F1978" t="s">
        <v>7563</v>
      </c>
      <c r="H1978">
        <v>48.035772299999998</v>
      </c>
      <c r="I1978">
        <v>-85.035703100000006</v>
      </c>
      <c r="J1978" s="1" t="str">
        <f t="shared" si="324"/>
        <v>NGR lake sediment grab sample</v>
      </c>
      <c r="K1978" s="1" t="str">
        <f t="shared" si="325"/>
        <v>&lt;177 micron (NGR)</v>
      </c>
      <c r="L1978">
        <v>59</v>
      </c>
      <c r="M1978" t="s">
        <v>107</v>
      </c>
      <c r="N1978">
        <v>1166</v>
      </c>
      <c r="O1978">
        <v>76</v>
      </c>
      <c r="P1978">
        <v>20</v>
      </c>
      <c r="Q1978">
        <v>12</v>
      </c>
      <c r="R1978">
        <v>10</v>
      </c>
      <c r="S1978">
        <v>3</v>
      </c>
      <c r="T1978">
        <v>0.1</v>
      </c>
      <c r="U1978">
        <v>80</v>
      </c>
      <c r="V1978">
        <v>0.4</v>
      </c>
      <c r="W1978">
        <v>0.5</v>
      </c>
      <c r="X1978">
        <v>1</v>
      </c>
      <c r="Y1978">
        <v>41</v>
      </c>
    </row>
    <row r="1979" spans="1:25" x14ac:dyDescent="0.25">
      <c r="A1979" t="s">
        <v>7564</v>
      </c>
      <c r="B1979" t="s">
        <v>7565</v>
      </c>
      <c r="C1979" s="1" t="str">
        <f t="shared" si="322"/>
        <v>21:0398</v>
      </c>
      <c r="D1979" s="1" t="str">
        <f t="shared" si="323"/>
        <v>21:0133</v>
      </c>
      <c r="E1979" t="s">
        <v>7566</v>
      </c>
      <c r="F1979" t="s">
        <v>7567</v>
      </c>
      <c r="H1979">
        <v>48.013234199999999</v>
      </c>
      <c r="I1979">
        <v>-85.016928100000001</v>
      </c>
      <c r="J1979" s="1" t="str">
        <f t="shared" si="324"/>
        <v>NGR lake sediment grab sample</v>
      </c>
      <c r="K1979" s="1" t="str">
        <f t="shared" si="325"/>
        <v>&lt;177 micron (NGR)</v>
      </c>
      <c r="L1979">
        <v>59</v>
      </c>
      <c r="M1979" t="s">
        <v>112</v>
      </c>
      <c r="N1979">
        <v>1167</v>
      </c>
      <c r="O1979">
        <v>158</v>
      </c>
      <c r="P1979">
        <v>28</v>
      </c>
      <c r="Q1979">
        <v>6</v>
      </c>
      <c r="R1979">
        <v>15</v>
      </c>
      <c r="S1979">
        <v>11</v>
      </c>
      <c r="T1979">
        <v>0.1</v>
      </c>
      <c r="U1979">
        <v>200</v>
      </c>
      <c r="V1979">
        <v>1.2</v>
      </c>
      <c r="W1979">
        <v>0.5</v>
      </c>
      <c r="X1979">
        <v>1</v>
      </c>
      <c r="Y1979">
        <v>53</v>
      </c>
    </row>
    <row r="1980" spans="1:25" x14ac:dyDescent="0.25">
      <c r="A1980" t="s">
        <v>7568</v>
      </c>
      <c r="B1980" t="s">
        <v>7569</v>
      </c>
      <c r="C1980" s="1" t="str">
        <f t="shared" si="322"/>
        <v>21:0398</v>
      </c>
      <c r="D1980" s="1" t="str">
        <f t="shared" si="323"/>
        <v>21:0133</v>
      </c>
      <c r="E1980" t="s">
        <v>7570</v>
      </c>
      <c r="F1980" t="s">
        <v>7571</v>
      </c>
      <c r="H1980">
        <v>48.043091699999998</v>
      </c>
      <c r="I1980">
        <v>-85.1615058</v>
      </c>
      <c r="J1980" s="1" t="str">
        <f t="shared" si="324"/>
        <v>NGR lake sediment grab sample</v>
      </c>
      <c r="K1980" s="1" t="str">
        <f t="shared" si="325"/>
        <v>&lt;177 micron (NGR)</v>
      </c>
      <c r="L1980">
        <v>59</v>
      </c>
      <c r="M1980" t="s">
        <v>117</v>
      </c>
      <c r="N1980">
        <v>1168</v>
      </c>
      <c r="O1980">
        <v>154</v>
      </c>
      <c r="P1980">
        <v>40</v>
      </c>
      <c r="Q1980">
        <v>8</v>
      </c>
      <c r="R1980">
        <v>18</v>
      </c>
      <c r="S1980">
        <v>9</v>
      </c>
      <c r="T1980">
        <v>0.1</v>
      </c>
      <c r="U1980">
        <v>280</v>
      </c>
      <c r="V1980">
        <v>3.25</v>
      </c>
      <c r="W1980">
        <v>0.5</v>
      </c>
      <c r="X1980">
        <v>1</v>
      </c>
      <c r="Y1980">
        <v>46.2</v>
      </c>
    </row>
    <row r="1981" spans="1:25" x14ac:dyDescent="0.25">
      <c r="A1981" t="s">
        <v>7572</v>
      </c>
      <c r="B1981" t="s">
        <v>7573</v>
      </c>
      <c r="C1981" s="1" t="str">
        <f t="shared" si="322"/>
        <v>21:0398</v>
      </c>
      <c r="D1981" s="1" t="str">
        <f t="shared" si="323"/>
        <v>21:0133</v>
      </c>
      <c r="E1981" t="s">
        <v>7574</v>
      </c>
      <c r="F1981" t="s">
        <v>7575</v>
      </c>
      <c r="H1981">
        <v>48.048845300000004</v>
      </c>
      <c r="I1981">
        <v>-85.229923600000006</v>
      </c>
      <c r="J1981" s="1" t="str">
        <f t="shared" si="324"/>
        <v>NGR lake sediment grab sample</v>
      </c>
      <c r="K1981" s="1" t="str">
        <f t="shared" si="325"/>
        <v>&lt;177 micron (NGR)</v>
      </c>
      <c r="L1981">
        <v>59</v>
      </c>
      <c r="M1981" t="s">
        <v>122</v>
      </c>
      <c r="N1981">
        <v>1169</v>
      </c>
      <c r="O1981">
        <v>72</v>
      </c>
      <c r="P1981">
        <v>26</v>
      </c>
      <c r="Q1981">
        <v>6</v>
      </c>
      <c r="R1981">
        <v>14</v>
      </c>
      <c r="S1981">
        <v>6</v>
      </c>
      <c r="T1981">
        <v>0.1</v>
      </c>
      <c r="U1981">
        <v>90</v>
      </c>
      <c r="V1981">
        <v>0.45</v>
      </c>
      <c r="W1981">
        <v>0.5</v>
      </c>
      <c r="X1981">
        <v>1</v>
      </c>
      <c r="Y1981">
        <v>41</v>
      </c>
    </row>
    <row r="1982" spans="1:25" x14ac:dyDescent="0.25">
      <c r="A1982" t="s">
        <v>7576</v>
      </c>
      <c r="B1982" t="s">
        <v>7577</v>
      </c>
      <c r="C1982" s="1" t="str">
        <f t="shared" si="322"/>
        <v>21:0398</v>
      </c>
      <c r="D1982" s="1" t="str">
        <f t="shared" si="323"/>
        <v>21:0133</v>
      </c>
      <c r="E1982" t="s">
        <v>7578</v>
      </c>
      <c r="F1982" t="s">
        <v>7579</v>
      </c>
      <c r="H1982">
        <v>48.048782500000002</v>
      </c>
      <c r="I1982">
        <v>-85.366579700000003</v>
      </c>
      <c r="J1982" s="1" t="str">
        <f t="shared" si="324"/>
        <v>NGR lake sediment grab sample</v>
      </c>
      <c r="K1982" s="1" t="str">
        <f t="shared" si="325"/>
        <v>&lt;177 micron (NGR)</v>
      </c>
      <c r="L1982">
        <v>60</v>
      </c>
      <c r="M1982" t="s">
        <v>29</v>
      </c>
      <c r="N1982">
        <v>1170</v>
      </c>
      <c r="O1982">
        <v>230</v>
      </c>
      <c r="P1982">
        <v>36</v>
      </c>
      <c r="Q1982">
        <v>42</v>
      </c>
      <c r="R1982">
        <v>20</v>
      </c>
      <c r="S1982">
        <v>27</v>
      </c>
      <c r="T1982">
        <v>0.1</v>
      </c>
      <c r="U1982">
        <v>2700</v>
      </c>
      <c r="V1982">
        <v>3.65</v>
      </c>
      <c r="W1982">
        <v>18</v>
      </c>
      <c r="X1982">
        <v>2</v>
      </c>
      <c r="Y1982">
        <v>27.8</v>
      </c>
    </row>
    <row r="1983" spans="1:25" x14ac:dyDescent="0.25">
      <c r="A1983" t="s">
        <v>7580</v>
      </c>
      <c r="B1983" t="s">
        <v>7581</v>
      </c>
      <c r="C1983" s="1" t="str">
        <f t="shared" si="322"/>
        <v>21:0398</v>
      </c>
      <c r="D1983" s="1" t="str">
        <f t="shared" si="323"/>
        <v>21:0133</v>
      </c>
      <c r="E1983" t="s">
        <v>7582</v>
      </c>
      <c r="F1983" t="s">
        <v>7583</v>
      </c>
      <c r="H1983">
        <v>48.039742699999998</v>
      </c>
      <c r="I1983">
        <v>-85.296766300000002</v>
      </c>
      <c r="J1983" s="1" t="str">
        <f t="shared" si="324"/>
        <v>NGR lake sediment grab sample</v>
      </c>
      <c r="K1983" s="1" t="str">
        <f t="shared" si="325"/>
        <v>&lt;177 micron (NGR)</v>
      </c>
      <c r="L1983">
        <v>60</v>
      </c>
      <c r="M1983" t="s">
        <v>34</v>
      </c>
      <c r="N1983">
        <v>1171</v>
      </c>
      <c r="O1983">
        <v>88</v>
      </c>
      <c r="P1983">
        <v>32</v>
      </c>
      <c r="Q1983">
        <v>9</v>
      </c>
      <c r="R1983">
        <v>10</v>
      </c>
      <c r="S1983">
        <v>6</v>
      </c>
      <c r="T1983">
        <v>0.2</v>
      </c>
      <c r="U1983">
        <v>145</v>
      </c>
      <c r="V1983">
        <v>0.8</v>
      </c>
      <c r="W1983">
        <v>0.5</v>
      </c>
      <c r="X1983">
        <v>1</v>
      </c>
      <c r="Y1983">
        <v>53.4</v>
      </c>
    </row>
    <row r="1984" spans="1:25" x14ac:dyDescent="0.25">
      <c r="A1984" t="s">
        <v>7584</v>
      </c>
      <c r="B1984" t="s">
        <v>7585</v>
      </c>
      <c r="C1984" s="1" t="str">
        <f t="shared" si="322"/>
        <v>21:0398</v>
      </c>
      <c r="D1984" s="1" t="str">
        <f t="shared" si="323"/>
        <v>21:0133</v>
      </c>
      <c r="E1984" t="s">
        <v>7586</v>
      </c>
      <c r="F1984" t="s">
        <v>7587</v>
      </c>
      <c r="H1984">
        <v>48.059627999999996</v>
      </c>
      <c r="I1984">
        <v>-85.342950700000003</v>
      </c>
      <c r="J1984" s="1" t="str">
        <f t="shared" si="324"/>
        <v>NGR lake sediment grab sample</v>
      </c>
      <c r="K1984" s="1" t="str">
        <f t="shared" si="325"/>
        <v>&lt;177 micron (NGR)</v>
      </c>
      <c r="L1984">
        <v>60</v>
      </c>
      <c r="M1984" t="s">
        <v>49</v>
      </c>
      <c r="N1984">
        <v>1172</v>
      </c>
      <c r="O1984">
        <v>124</v>
      </c>
      <c r="P1984">
        <v>18</v>
      </c>
      <c r="Q1984">
        <v>4</v>
      </c>
      <c r="R1984">
        <v>11</v>
      </c>
      <c r="S1984">
        <v>5</v>
      </c>
      <c r="T1984">
        <v>0.1</v>
      </c>
      <c r="U1984">
        <v>180</v>
      </c>
      <c r="V1984">
        <v>1.1000000000000001</v>
      </c>
      <c r="W1984">
        <v>2</v>
      </c>
      <c r="X1984">
        <v>1</v>
      </c>
      <c r="Y1984">
        <v>15.8</v>
      </c>
    </row>
    <row r="1985" spans="1:25" x14ac:dyDescent="0.25">
      <c r="A1985" t="s">
        <v>7588</v>
      </c>
      <c r="B1985" t="s">
        <v>7589</v>
      </c>
      <c r="C1985" s="1" t="str">
        <f t="shared" si="322"/>
        <v>21:0398</v>
      </c>
      <c r="D1985" s="1" t="str">
        <f t="shared" si="323"/>
        <v>21:0133</v>
      </c>
      <c r="E1985" t="s">
        <v>7578</v>
      </c>
      <c r="F1985" t="s">
        <v>7590</v>
      </c>
      <c r="H1985">
        <v>48.048782500000002</v>
      </c>
      <c r="I1985">
        <v>-85.366579700000003</v>
      </c>
      <c r="J1985" s="1" t="str">
        <f t="shared" si="324"/>
        <v>NGR lake sediment grab sample</v>
      </c>
      <c r="K1985" s="1" t="str">
        <f t="shared" si="325"/>
        <v>&lt;177 micron (NGR)</v>
      </c>
      <c r="L1985">
        <v>60</v>
      </c>
      <c r="M1985" t="s">
        <v>57</v>
      </c>
      <c r="N1985">
        <v>1173</v>
      </c>
      <c r="O1985">
        <v>245</v>
      </c>
      <c r="P1985">
        <v>36</v>
      </c>
      <c r="Q1985">
        <v>44</v>
      </c>
      <c r="R1985">
        <v>20</v>
      </c>
      <c r="S1985">
        <v>28</v>
      </c>
      <c r="T1985">
        <v>0.2</v>
      </c>
      <c r="U1985">
        <v>2750</v>
      </c>
      <c r="V1985">
        <v>3.7</v>
      </c>
      <c r="W1985">
        <v>19</v>
      </c>
      <c r="X1985">
        <v>2</v>
      </c>
      <c r="Y1985">
        <v>24.8</v>
      </c>
    </row>
    <row r="1986" spans="1:25" x14ac:dyDescent="0.25">
      <c r="A1986" t="s">
        <v>7591</v>
      </c>
      <c r="B1986" t="s">
        <v>7592</v>
      </c>
      <c r="C1986" s="1" t="str">
        <f t="shared" si="322"/>
        <v>21:0398</v>
      </c>
      <c r="D1986" s="1" t="str">
        <f t="shared" si="323"/>
        <v>21:0133</v>
      </c>
      <c r="E1986" t="s">
        <v>7578</v>
      </c>
      <c r="F1986" t="s">
        <v>7593</v>
      </c>
      <c r="H1986">
        <v>48.048782500000002</v>
      </c>
      <c r="I1986">
        <v>-85.366579700000003</v>
      </c>
      <c r="J1986" s="1" t="str">
        <f t="shared" si="324"/>
        <v>NGR lake sediment grab sample</v>
      </c>
      <c r="K1986" s="1" t="str">
        <f t="shared" si="325"/>
        <v>&lt;177 micron (NGR)</v>
      </c>
      <c r="L1986">
        <v>60</v>
      </c>
      <c r="M1986" t="s">
        <v>53</v>
      </c>
      <c r="N1986">
        <v>1174</v>
      </c>
      <c r="O1986">
        <v>110</v>
      </c>
      <c r="P1986">
        <v>10</v>
      </c>
      <c r="Q1986">
        <v>10</v>
      </c>
      <c r="R1986">
        <v>10</v>
      </c>
      <c r="S1986">
        <v>5</v>
      </c>
      <c r="T1986">
        <v>0.1</v>
      </c>
      <c r="U1986">
        <v>190</v>
      </c>
      <c r="V1986">
        <v>0.8</v>
      </c>
      <c r="W1986">
        <v>6</v>
      </c>
      <c r="X1986">
        <v>1</v>
      </c>
      <c r="Y1986">
        <v>8.6</v>
      </c>
    </row>
    <row r="1987" spans="1:25" x14ac:dyDescent="0.25">
      <c r="A1987" t="s">
        <v>7594</v>
      </c>
      <c r="B1987" t="s">
        <v>7595</v>
      </c>
      <c r="C1987" s="1" t="str">
        <f t="shared" si="322"/>
        <v>21:0398</v>
      </c>
      <c r="D1987" s="1" t="str">
        <f t="shared" si="323"/>
        <v>21:0133</v>
      </c>
      <c r="E1987" t="s">
        <v>7596</v>
      </c>
      <c r="F1987" t="s">
        <v>7597</v>
      </c>
      <c r="H1987">
        <v>48.059718799999999</v>
      </c>
      <c r="I1987">
        <v>-85.387264799999997</v>
      </c>
      <c r="J1987" s="1" t="str">
        <f t="shared" si="324"/>
        <v>NGR lake sediment grab sample</v>
      </c>
      <c r="K1987" s="1" t="str">
        <f t="shared" si="325"/>
        <v>&lt;177 micron (NGR)</v>
      </c>
      <c r="L1987">
        <v>60</v>
      </c>
      <c r="M1987" t="s">
        <v>39</v>
      </c>
      <c r="N1987">
        <v>1175</v>
      </c>
      <c r="O1987">
        <v>174</v>
      </c>
      <c r="P1987">
        <v>26</v>
      </c>
      <c r="Q1987">
        <v>8</v>
      </c>
      <c r="R1987">
        <v>9</v>
      </c>
      <c r="S1987">
        <v>4</v>
      </c>
      <c r="T1987">
        <v>0.1</v>
      </c>
      <c r="U1987">
        <v>240</v>
      </c>
      <c r="V1987">
        <v>0.95</v>
      </c>
      <c r="W1987">
        <v>0.5</v>
      </c>
      <c r="X1987">
        <v>1</v>
      </c>
      <c r="Y1987">
        <v>36</v>
      </c>
    </row>
    <row r="1988" spans="1:25" x14ac:dyDescent="0.25">
      <c r="A1988" t="s">
        <v>7598</v>
      </c>
      <c r="B1988" t="s">
        <v>7599</v>
      </c>
      <c r="C1988" s="1" t="str">
        <f t="shared" si="322"/>
        <v>21:0398</v>
      </c>
      <c r="D1988" s="1" t="str">
        <f t="shared" si="323"/>
        <v>21:0133</v>
      </c>
      <c r="E1988" t="s">
        <v>7600</v>
      </c>
      <c r="F1988" t="s">
        <v>7601</v>
      </c>
      <c r="H1988">
        <v>48.032125499999999</v>
      </c>
      <c r="I1988">
        <v>-85.379098499999998</v>
      </c>
      <c r="J1988" s="1" t="str">
        <f t="shared" si="324"/>
        <v>NGR lake sediment grab sample</v>
      </c>
      <c r="K1988" s="1" t="str">
        <f t="shared" si="325"/>
        <v>&lt;177 micron (NGR)</v>
      </c>
      <c r="L1988">
        <v>60</v>
      </c>
      <c r="M1988" t="s">
        <v>44</v>
      </c>
      <c r="N1988">
        <v>1176</v>
      </c>
      <c r="O1988">
        <v>375</v>
      </c>
      <c r="P1988">
        <v>34</v>
      </c>
      <c r="Q1988">
        <v>17</v>
      </c>
      <c r="R1988">
        <v>29</v>
      </c>
      <c r="S1988">
        <v>25</v>
      </c>
      <c r="T1988">
        <v>0.1</v>
      </c>
      <c r="U1988">
        <v>325</v>
      </c>
      <c r="V1988">
        <v>1.4</v>
      </c>
      <c r="W1988">
        <v>13</v>
      </c>
      <c r="X1988">
        <v>3</v>
      </c>
      <c r="Y1988">
        <v>34.6</v>
      </c>
    </row>
    <row r="1989" spans="1:25" x14ac:dyDescent="0.25">
      <c r="A1989" t="s">
        <v>7602</v>
      </c>
      <c r="B1989" t="s">
        <v>7603</v>
      </c>
      <c r="C1989" s="1" t="str">
        <f t="shared" si="322"/>
        <v>21:0398</v>
      </c>
      <c r="D1989" s="1" t="str">
        <f t="shared" si="323"/>
        <v>21:0133</v>
      </c>
      <c r="E1989" t="s">
        <v>7604</v>
      </c>
      <c r="F1989" t="s">
        <v>7605</v>
      </c>
      <c r="H1989">
        <v>48.027517600000003</v>
      </c>
      <c r="I1989">
        <v>-85.444738099999995</v>
      </c>
      <c r="J1989" s="1" t="str">
        <f t="shared" si="324"/>
        <v>NGR lake sediment grab sample</v>
      </c>
      <c r="K1989" s="1" t="str">
        <f t="shared" si="325"/>
        <v>&lt;177 micron (NGR)</v>
      </c>
      <c r="L1989">
        <v>60</v>
      </c>
      <c r="M1989" t="s">
        <v>62</v>
      </c>
      <c r="N1989">
        <v>1177</v>
      </c>
      <c r="O1989">
        <v>76</v>
      </c>
      <c r="P1989">
        <v>22</v>
      </c>
      <c r="Q1989">
        <v>9</v>
      </c>
      <c r="R1989">
        <v>14</v>
      </c>
      <c r="S1989">
        <v>5</v>
      </c>
      <c r="T1989">
        <v>0.1</v>
      </c>
      <c r="U1989">
        <v>80</v>
      </c>
      <c r="V1989">
        <v>0.6</v>
      </c>
      <c r="W1989">
        <v>1</v>
      </c>
      <c r="X1989">
        <v>1</v>
      </c>
      <c r="Y1989">
        <v>41.4</v>
      </c>
    </row>
    <row r="1990" spans="1:25" x14ac:dyDescent="0.25">
      <c r="A1990" t="s">
        <v>7606</v>
      </c>
      <c r="B1990" t="s">
        <v>7607</v>
      </c>
      <c r="C1990" s="1" t="str">
        <f t="shared" si="322"/>
        <v>21:0398</v>
      </c>
      <c r="D1990" s="1" t="str">
        <f t="shared" si="323"/>
        <v>21:0133</v>
      </c>
      <c r="E1990" t="s">
        <v>7608</v>
      </c>
      <c r="F1990" t="s">
        <v>7609</v>
      </c>
      <c r="H1990">
        <v>48.001600199999999</v>
      </c>
      <c r="I1990">
        <v>-85.452394799999993</v>
      </c>
      <c r="J1990" s="1" t="str">
        <f t="shared" si="324"/>
        <v>NGR lake sediment grab sample</v>
      </c>
      <c r="K1990" s="1" t="str">
        <f t="shared" si="325"/>
        <v>&lt;177 micron (NGR)</v>
      </c>
      <c r="L1990">
        <v>60</v>
      </c>
      <c r="M1990" t="s">
        <v>67</v>
      </c>
      <c r="N1990">
        <v>1178</v>
      </c>
      <c r="O1990">
        <v>164</v>
      </c>
      <c r="P1990">
        <v>32</v>
      </c>
      <c r="Q1990">
        <v>20</v>
      </c>
      <c r="R1990">
        <v>21</v>
      </c>
      <c r="S1990">
        <v>8</v>
      </c>
      <c r="T1990">
        <v>0.1</v>
      </c>
      <c r="U1990">
        <v>90</v>
      </c>
      <c r="V1990">
        <v>0.55000000000000004</v>
      </c>
      <c r="W1990">
        <v>0.5</v>
      </c>
      <c r="X1990">
        <v>1</v>
      </c>
      <c r="Y1990">
        <v>60.2</v>
      </c>
    </row>
    <row r="1991" spans="1:25" x14ac:dyDescent="0.25">
      <c r="A1991" t="s">
        <v>7610</v>
      </c>
      <c r="B1991" t="s">
        <v>7611</v>
      </c>
      <c r="C1991" s="1" t="str">
        <f t="shared" si="322"/>
        <v>21:0398</v>
      </c>
      <c r="D1991" s="1" t="str">
        <f t="shared" si="323"/>
        <v>21:0133</v>
      </c>
      <c r="E1991" t="s">
        <v>7612</v>
      </c>
      <c r="F1991" t="s">
        <v>7613</v>
      </c>
      <c r="H1991">
        <v>48.001556700000002</v>
      </c>
      <c r="I1991">
        <v>-85.490362200000007</v>
      </c>
      <c r="J1991" s="1" t="str">
        <f t="shared" si="324"/>
        <v>NGR lake sediment grab sample</v>
      </c>
      <c r="K1991" s="1" t="str">
        <f t="shared" si="325"/>
        <v>&lt;177 micron (NGR)</v>
      </c>
      <c r="L1991">
        <v>60</v>
      </c>
      <c r="M1991" t="s">
        <v>72</v>
      </c>
      <c r="N1991">
        <v>1179</v>
      </c>
      <c r="O1991">
        <v>134</v>
      </c>
      <c r="P1991">
        <v>38</v>
      </c>
      <c r="Q1991">
        <v>10</v>
      </c>
      <c r="R1991">
        <v>15</v>
      </c>
      <c r="S1991">
        <v>6</v>
      </c>
      <c r="T1991">
        <v>0.1</v>
      </c>
      <c r="U1991">
        <v>130</v>
      </c>
      <c r="V1991">
        <v>1.05</v>
      </c>
      <c r="W1991">
        <v>0.5</v>
      </c>
      <c r="X1991">
        <v>1</v>
      </c>
      <c r="Y1991">
        <v>47.4</v>
      </c>
    </row>
    <row r="1992" spans="1:25" x14ac:dyDescent="0.25">
      <c r="A1992" t="s">
        <v>7614</v>
      </c>
      <c r="B1992" t="s">
        <v>7615</v>
      </c>
      <c r="C1992" s="1" t="str">
        <f t="shared" si="322"/>
        <v>21:0398</v>
      </c>
      <c r="D1992" s="1" t="str">
        <f t="shared" si="323"/>
        <v>21:0133</v>
      </c>
      <c r="E1992" t="s">
        <v>7616</v>
      </c>
      <c r="F1992" t="s">
        <v>7617</v>
      </c>
      <c r="H1992">
        <v>48.021802700000002</v>
      </c>
      <c r="I1992">
        <v>-85.495283099999995</v>
      </c>
      <c r="J1992" s="1" t="str">
        <f t="shared" si="324"/>
        <v>NGR lake sediment grab sample</v>
      </c>
      <c r="K1992" s="1" t="str">
        <f t="shared" si="325"/>
        <v>&lt;177 micron (NGR)</v>
      </c>
      <c r="L1992">
        <v>60</v>
      </c>
      <c r="M1992" t="s">
        <v>77</v>
      </c>
      <c r="N1992">
        <v>1180</v>
      </c>
      <c r="O1992">
        <v>56</v>
      </c>
      <c r="P1992">
        <v>12</v>
      </c>
      <c r="Q1992">
        <v>6</v>
      </c>
      <c r="R1992">
        <v>10</v>
      </c>
      <c r="S1992">
        <v>2</v>
      </c>
      <c r="T1992">
        <v>0.1</v>
      </c>
      <c r="U1992">
        <v>50</v>
      </c>
      <c r="V1992">
        <v>0.3</v>
      </c>
      <c r="W1992">
        <v>0.5</v>
      </c>
      <c r="X1992">
        <v>1</v>
      </c>
      <c r="Y1992">
        <v>41.4</v>
      </c>
    </row>
    <row r="1993" spans="1:25" x14ac:dyDescent="0.25">
      <c r="A1993" t="s">
        <v>7618</v>
      </c>
      <c r="B1993" t="s">
        <v>7619</v>
      </c>
      <c r="C1993" s="1" t="str">
        <f t="shared" si="322"/>
        <v>21:0398</v>
      </c>
      <c r="D1993" s="1" t="str">
        <f t="shared" si="323"/>
        <v>21:0133</v>
      </c>
      <c r="E1993" t="s">
        <v>7620</v>
      </c>
      <c r="F1993" t="s">
        <v>7621</v>
      </c>
      <c r="H1993">
        <v>48.0005065</v>
      </c>
      <c r="I1993">
        <v>-85.550625100000005</v>
      </c>
      <c r="J1993" s="1" t="str">
        <f t="shared" si="324"/>
        <v>NGR lake sediment grab sample</v>
      </c>
      <c r="K1993" s="1" t="str">
        <f t="shared" si="325"/>
        <v>&lt;177 micron (NGR)</v>
      </c>
      <c r="L1993">
        <v>60</v>
      </c>
      <c r="M1993" t="s">
        <v>82</v>
      </c>
      <c r="N1993">
        <v>1181</v>
      </c>
      <c r="O1993">
        <v>86</v>
      </c>
      <c r="P1993">
        <v>22</v>
      </c>
      <c r="Q1993">
        <v>12</v>
      </c>
      <c r="R1993">
        <v>8</v>
      </c>
      <c r="S1993">
        <v>5</v>
      </c>
      <c r="T1993">
        <v>0.1</v>
      </c>
      <c r="U1993">
        <v>110</v>
      </c>
      <c r="V1993">
        <v>0.9</v>
      </c>
      <c r="W1993">
        <v>0.5</v>
      </c>
      <c r="X1993">
        <v>1</v>
      </c>
      <c r="Y1993">
        <v>43.8</v>
      </c>
    </row>
    <row r="1994" spans="1:25" x14ac:dyDescent="0.25">
      <c r="A1994" t="s">
        <v>7622</v>
      </c>
      <c r="B1994" t="s">
        <v>7623</v>
      </c>
      <c r="C1994" s="1" t="str">
        <f t="shared" si="322"/>
        <v>21:0398</v>
      </c>
      <c r="D1994" s="1" t="str">
        <f t="shared" si="323"/>
        <v>21:0133</v>
      </c>
      <c r="E1994" t="s">
        <v>7624</v>
      </c>
      <c r="F1994" t="s">
        <v>7625</v>
      </c>
      <c r="H1994">
        <v>48.003133800000001</v>
      </c>
      <c r="I1994">
        <v>-85.583075600000001</v>
      </c>
      <c r="J1994" s="1" t="str">
        <f t="shared" si="324"/>
        <v>NGR lake sediment grab sample</v>
      </c>
      <c r="K1994" s="1" t="str">
        <f t="shared" si="325"/>
        <v>&lt;177 micron (NGR)</v>
      </c>
      <c r="L1994">
        <v>60</v>
      </c>
      <c r="M1994" t="s">
        <v>87</v>
      </c>
      <c r="N1994">
        <v>1182</v>
      </c>
      <c r="O1994">
        <v>98</v>
      </c>
      <c r="P1994">
        <v>20</v>
      </c>
      <c r="Q1994">
        <v>10</v>
      </c>
      <c r="R1994">
        <v>8</v>
      </c>
      <c r="S1994">
        <v>5</v>
      </c>
      <c r="T1994">
        <v>0.1</v>
      </c>
      <c r="U1994">
        <v>100</v>
      </c>
      <c r="V1994">
        <v>0.9</v>
      </c>
      <c r="W1994">
        <v>0.5</v>
      </c>
      <c r="X1994">
        <v>2</v>
      </c>
      <c r="Y1994">
        <v>53</v>
      </c>
    </row>
    <row r="1995" spans="1:25" x14ac:dyDescent="0.25">
      <c r="A1995" t="s">
        <v>7626</v>
      </c>
      <c r="B1995" t="s">
        <v>7627</v>
      </c>
      <c r="C1995" s="1" t="str">
        <f t="shared" si="322"/>
        <v>21:0398</v>
      </c>
      <c r="D1995" s="1" t="str">
        <f t="shared" si="323"/>
        <v>21:0133</v>
      </c>
      <c r="E1995" t="s">
        <v>7628</v>
      </c>
      <c r="F1995" t="s">
        <v>7629</v>
      </c>
      <c r="H1995">
        <v>48.020231099999997</v>
      </c>
      <c r="I1995">
        <v>-85.596433700000006</v>
      </c>
      <c r="J1995" s="1" t="str">
        <f t="shared" si="324"/>
        <v>NGR lake sediment grab sample</v>
      </c>
      <c r="K1995" s="1" t="str">
        <f t="shared" si="325"/>
        <v>&lt;177 micron (NGR)</v>
      </c>
      <c r="L1995">
        <v>60</v>
      </c>
      <c r="M1995" t="s">
        <v>92</v>
      </c>
      <c r="N1995">
        <v>1183</v>
      </c>
      <c r="O1995">
        <v>148</v>
      </c>
      <c r="P1995">
        <v>20</v>
      </c>
      <c r="Q1995">
        <v>5</v>
      </c>
      <c r="R1995">
        <v>14</v>
      </c>
      <c r="S1995">
        <v>7</v>
      </c>
      <c r="T1995">
        <v>0.1</v>
      </c>
      <c r="U1995">
        <v>60</v>
      </c>
      <c r="V1995">
        <v>0.45</v>
      </c>
      <c r="W1995">
        <v>0.5</v>
      </c>
      <c r="X1995">
        <v>1</v>
      </c>
      <c r="Y1995">
        <v>91.4</v>
      </c>
    </row>
    <row r="1996" spans="1:25" x14ac:dyDescent="0.25">
      <c r="A1996" t="s">
        <v>7630</v>
      </c>
      <c r="B1996" t="s">
        <v>7631</v>
      </c>
      <c r="C1996" s="1" t="str">
        <f t="shared" si="322"/>
        <v>21:0398</v>
      </c>
      <c r="D1996" s="1" t="str">
        <f t="shared" si="323"/>
        <v>21:0133</v>
      </c>
      <c r="E1996" t="s">
        <v>7632</v>
      </c>
      <c r="F1996" t="s">
        <v>7633</v>
      </c>
      <c r="H1996">
        <v>48.0054789</v>
      </c>
      <c r="I1996">
        <v>-85.625753000000003</v>
      </c>
      <c r="J1996" s="1" t="str">
        <f t="shared" si="324"/>
        <v>NGR lake sediment grab sample</v>
      </c>
      <c r="K1996" s="1" t="str">
        <f t="shared" si="325"/>
        <v>&lt;177 micron (NGR)</v>
      </c>
      <c r="L1996">
        <v>60</v>
      </c>
      <c r="M1996" t="s">
        <v>97</v>
      </c>
      <c r="N1996">
        <v>1184</v>
      </c>
      <c r="O1996">
        <v>96</v>
      </c>
      <c r="P1996">
        <v>20</v>
      </c>
      <c r="Q1996">
        <v>9</v>
      </c>
      <c r="R1996">
        <v>8</v>
      </c>
      <c r="S1996">
        <v>5</v>
      </c>
      <c r="T1996">
        <v>0.1</v>
      </c>
      <c r="U1996">
        <v>220</v>
      </c>
      <c r="V1996">
        <v>1.9</v>
      </c>
      <c r="W1996">
        <v>0.5</v>
      </c>
      <c r="X1996">
        <v>2</v>
      </c>
      <c r="Y1996">
        <v>51.4</v>
      </c>
    </row>
    <row r="1997" spans="1:25" x14ac:dyDescent="0.25">
      <c r="A1997" t="s">
        <v>7634</v>
      </c>
      <c r="B1997" t="s">
        <v>7635</v>
      </c>
      <c r="C1997" s="1" t="str">
        <f t="shared" si="322"/>
        <v>21:0398</v>
      </c>
      <c r="D1997" s="1" t="str">
        <f t="shared" si="323"/>
        <v>21:0133</v>
      </c>
      <c r="E1997" t="s">
        <v>7636</v>
      </c>
      <c r="F1997" t="s">
        <v>7637</v>
      </c>
      <c r="H1997">
        <v>48.0172861</v>
      </c>
      <c r="I1997">
        <v>-85.631996799999996</v>
      </c>
      <c r="J1997" s="1" t="str">
        <f t="shared" si="324"/>
        <v>NGR lake sediment grab sample</v>
      </c>
      <c r="K1997" s="1" t="str">
        <f t="shared" si="325"/>
        <v>&lt;177 micron (NGR)</v>
      </c>
      <c r="L1997">
        <v>60</v>
      </c>
      <c r="M1997" t="s">
        <v>107</v>
      </c>
      <c r="N1997">
        <v>1185</v>
      </c>
      <c r="O1997">
        <v>92</v>
      </c>
      <c r="P1997">
        <v>16</v>
      </c>
      <c r="Q1997">
        <v>17</v>
      </c>
      <c r="R1997">
        <v>7</v>
      </c>
      <c r="S1997">
        <v>6</v>
      </c>
      <c r="T1997">
        <v>0.1</v>
      </c>
      <c r="U1997">
        <v>65</v>
      </c>
      <c r="V1997">
        <v>0.5</v>
      </c>
      <c r="W1997">
        <v>0.5</v>
      </c>
      <c r="X1997">
        <v>1</v>
      </c>
      <c r="Y1997">
        <v>54</v>
      </c>
    </row>
    <row r="1998" spans="1:25" x14ac:dyDescent="0.25">
      <c r="A1998" t="s">
        <v>7638</v>
      </c>
      <c r="B1998" t="s">
        <v>7639</v>
      </c>
      <c r="C1998" s="1" t="str">
        <f t="shared" si="322"/>
        <v>21:0398</v>
      </c>
      <c r="D1998" s="1" t="str">
        <f>HYPERLINK("http://geochem.nrcan.gc.ca/cdogs/content/svy/svy_e.htm", "")</f>
        <v/>
      </c>
      <c r="G1998" s="1" t="str">
        <f>HYPERLINK("http://geochem.nrcan.gc.ca/cdogs/content/cr_/cr_00034_e.htm", "34")</f>
        <v>34</v>
      </c>
      <c r="J1998" t="s">
        <v>100</v>
      </c>
      <c r="K1998" t="s">
        <v>101</v>
      </c>
      <c r="L1998">
        <v>60</v>
      </c>
      <c r="M1998" t="s">
        <v>102</v>
      </c>
      <c r="N1998">
        <v>1186</v>
      </c>
      <c r="O1998">
        <v>98</v>
      </c>
      <c r="P1998">
        <v>46</v>
      </c>
      <c r="Q1998">
        <v>15</v>
      </c>
      <c r="R1998">
        <v>18</v>
      </c>
      <c r="S1998">
        <v>11</v>
      </c>
      <c r="T1998">
        <v>0.1</v>
      </c>
      <c r="U1998">
        <v>750</v>
      </c>
      <c r="V1998">
        <v>2.95</v>
      </c>
      <c r="W1998">
        <v>18</v>
      </c>
      <c r="X1998">
        <v>6</v>
      </c>
      <c r="Y1998">
        <v>16.2</v>
      </c>
    </row>
    <row r="1999" spans="1:25" x14ac:dyDescent="0.25">
      <c r="A1999" t="s">
        <v>7640</v>
      </c>
      <c r="B1999" t="s">
        <v>7641</v>
      </c>
      <c r="C1999" s="1" t="str">
        <f t="shared" si="322"/>
        <v>21:0398</v>
      </c>
      <c r="D1999" s="1" t="str">
        <f t="shared" ref="D1999:D2014" si="326">HYPERLINK("http://geochem.nrcan.gc.ca/cdogs/content/svy/svy210133_e.htm", "21:0133")</f>
        <v>21:0133</v>
      </c>
      <c r="E1999" t="s">
        <v>7642</v>
      </c>
      <c r="F1999" t="s">
        <v>7643</v>
      </c>
      <c r="H1999">
        <v>48.015728799999998</v>
      </c>
      <c r="I1999">
        <v>-85.674130899999994</v>
      </c>
      <c r="J1999" s="1" t="str">
        <f t="shared" ref="J1999:J2014" si="327">HYPERLINK("http://geochem.nrcan.gc.ca/cdogs/content/kwd/kwd020027_e.htm", "NGR lake sediment grab sample")</f>
        <v>NGR lake sediment grab sample</v>
      </c>
      <c r="K1999" s="1" t="str">
        <f t="shared" ref="K1999:K2014" si="328">HYPERLINK("http://geochem.nrcan.gc.ca/cdogs/content/kwd/kwd080006_e.htm", "&lt;177 micron (NGR)")</f>
        <v>&lt;177 micron (NGR)</v>
      </c>
      <c r="L1999">
        <v>60</v>
      </c>
      <c r="M1999" t="s">
        <v>112</v>
      </c>
      <c r="N1999">
        <v>1187</v>
      </c>
      <c r="O1999">
        <v>124</v>
      </c>
      <c r="P1999">
        <v>44</v>
      </c>
      <c r="Q1999">
        <v>8</v>
      </c>
      <c r="R1999">
        <v>14</v>
      </c>
      <c r="S1999">
        <v>7</v>
      </c>
      <c r="T1999">
        <v>0.1</v>
      </c>
      <c r="U1999">
        <v>100</v>
      </c>
      <c r="V1999">
        <v>0.8</v>
      </c>
      <c r="W1999">
        <v>0.5</v>
      </c>
      <c r="X1999">
        <v>2</v>
      </c>
      <c r="Y1999">
        <v>54.8</v>
      </c>
    </row>
    <row r="2000" spans="1:25" x14ac:dyDescent="0.25">
      <c r="A2000" t="s">
        <v>7644</v>
      </c>
      <c r="B2000" t="s">
        <v>7645</v>
      </c>
      <c r="C2000" s="1" t="str">
        <f t="shared" si="322"/>
        <v>21:0398</v>
      </c>
      <c r="D2000" s="1" t="str">
        <f t="shared" si="326"/>
        <v>21:0133</v>
      </c>
      <c r="E2000" t="s">
        <v>7646</v>
      </c>
      <c r="F2000" t="s">
        <v>7647</v>
      </c>
      <c r="H2000">
        <v>48.006007799999999</v>
      </c>
      <c r="I2000">
        <v>-85.687907899999999</v>
      </c>
      <c r="J2000" s="1" t="str">
        <f t="shared" si="327"/>
        <v>NGR lake sediment grab sample</v>
      </c>
      <c r="K2000" s="1" t="str">
        <f t="shared" si="328"/>
        <v>&lt;177 micron (NGR)</v>
      </c>
      <c r="L2000">
        <v>60</v>
      </c>
      <c r="M2000" t="s">
        <v>117</v>
      </c>
      <c r="N2000">
        <v>1188</v>
      </c>
      <c r="O2000">
        <v>176</v>
      </c>
      <c r="P2000">
        <v>46</v>
      </c>
      <c r="Q2000">
        <v>21</v>
      </c>
      <c r="R2000">
        <v>12</v>
      </c>
      <c r="S2000">
        <v>11</v>
      </c>
      <c r="T2000">
        <v>0.2</v>
      </c>
      <c r="U2000">
        <v>285</v>
      </c>
      <c r="V2000">
        <v>1.85</v>
      </c>
      <c r="W2000">
        <v>0.5</v>
      </c>
      <c r="X2000">
        <v>2</v>
      </c>
      <c r="Y2000">
        <v>44.8</v>
      </c>
    </row>
    <row r="2001" spans="1:25" x14ac:dyDescent="0.25">
      <c r="A2001" t="s">
        <v>7648</v>
      </c>
      <c r="B2001" t="s">
        <v>7649</v>
      </c>
      <c r="C2001" s="1" t="str">
        <f t="shared" si="322"/>
        <v>21:0398</v>
      </c>
      <c r="D2001" s="1" t="str">
        <f t="shared" si="326"/>
        <v>21:0133</v>
      </c>
      <c r="E2001" t="s">
        <v>7650</v>
      </c>
      <c r="F2001" t="s">
        <v>7651</v>
      </c>
      <c r="H2001">
        <v>48.006626799999999</v>
      </c>
      <c r="I2001">
        <v>-85.736694700000001</v>
      </c>
      <c r="J2001" s="1" t="str">
        <f t="shared" si="327"/>
        <v>NGR lake sediment grab sample</v>
      </c>
      <c r="K2001" s="1" t="str">
        <f t="shared" si="328"/>
        <v>&lt;177 micron (NGR)</v>
      </c>
      <c r="L2001">
        <v>60</v>
      </c>
      <c r="M2001" t="s">
        <v>122</v>
      </c>
      <c r="N2001">
        <v>1189</v>
      </c>
      <c r="O2001">
        <v>74</v>
      </c>
      <c r="P2001">
        <v>38</v>
      </c>
      <c r="Q2001">
        <v>6</v>
      </c>
      <c r="R2001">
        <v>14</v>
      </c>
      <c r="S2001">
        <v>5</v>
      </c>
      <c r="T2001">
        <v>0.1</v>
      </c>
      <c r="U2001">
        <v>45</v>
      </c>
      <c r="V2001">
        <v>0.4</v>
      </c>
      <c r="W2001">
        <v>0.5</v>
      </c>
      <c r="X2001">
        <v>1</v>
      </c>
      <c r="Y2001">
        <v>47.2</v>
      </c>
    </row>
    <row r="2002" spans="1:25" x14ac:dyDescent="0.25">
      <c r="A2002" t="s">
        <v>7652</v>
      </c>
      <c r="B2002" t="s">
        <v>7653</v>
      </c>
      <c r="C2002" s="1" t="str">
        <f t="shared" si="322"/>
        <v>21:0398</v>
      </c>
      <c r="D2002" s="1" t="str">
        <f t="shared" si="326"/>
        <v>21:0133</v>
      </c>
      <c r="E2002" t="s">
        <v>7654</v>
      </c>
      <c r="F2002" t="s">
        <v>7655</v>
      </c>
      <c r="H2002">
        <v>48.036532200000003</v>
      </c>
      <c r="I2002">
        <v>-85.768830500000007</v>
      </c>
      <c r="J2002" s="1" t="str">
        <f t="shared" si="327"/>
        <v>NGR lake sediment grab sample</v>
      </c>
      <c r="K2002" s="1" t="str">
        <f t="shared" si="328"/>
        <v>&lt;177 micron (NGR)</v>
      </c>
      <c r="L2002">
        <v>61</v>
      </c>
      <c r="M2002" t="s">
        <v>29</v>
      </c>
      <c r="N2002">
        <v>1190</v>
      </c>
      <c r="O2002">
        <v>188</v>
      </c>
      <c r="P2002">
        <v>28</v>
      </c>
      <c r="Q2002">
        <v>15</v>
      </c>
      <c r="R2002">
        <v>13</v>
      </c>
      <c r="S2002">
        <v>10</v>
      </c>
      <c r="T2002">
        <v>0.1</v>
      </c>
      <c r="U2002">
        <v>285</v>
      </c>
      <c r="V2002">
        <v>1.3</v>
      </c>
      <c r="W2002">
        <v>1</v>
      </c>
      <c r="X2002">
        <v>2</v>
      </c>
      <c r="Y2002">
        <v>36.6</v>
      </c>
    </row>
    <row r="2003" spans="1:25" x14ac:dyDescent="0.25">
      <c r="A2003" t="s">
        <v>7656</v>
      </c>
      <c r="B2003" t="s">
        <v>7657</v>
      </c>
      <c r="C2003" s="1" t="str">
        <f t="shared" si="322"/>
        <v>21:0398</v>
      </c>
      <c r="D2003" s="1" t="str">
        <f t="shared" si="326"/>
        <v>21:0133</v>
      </c>
      <c r="E2003" t="s">
        <v>7658</v>
      </c>
      <c r="F2003" t="s">
        <v>7659</v>
      </c>
      <c r="H2003">
        <v>48.003509999999999</v>
      </c>
      <c r="I2003">
        <v>-85.7949682</v>
      </c>
      <c r="J2003" s="1" t="str">
        <f t="shared" si="327"/>
        <v>NGR lake sediment grab sample</v>
      </c>
      <c r="K2003" s="1" t="str">
        <f t="shared" si="328"/>
        <v>&lt;177 micron (NGR)</v>
      </c>
      <c r="L2003">
        <v>61</v>
      </c>
      <c r="M2003" t="s">
        <v>34</v>
      </c>
      <c r="N2003">
        <v>1191</v>
      </c>
      <c r="O2003">
        <v>128</v>
      </c>
      <c r="P2003">
        <v>52</v>
      </c>
      <c r="Q2003">
        <v>7</v>
      </c>
      <c r="R2003">
        <v>14</v>
      </c>
      <c r="S2003">
        <v>8</v>
      </c>
      <c r="T2003">
        <v>0.1</v>
      </c>
      <c r="U2003">
        <v>210</v>
      </c>
      <c r="V2003">
        <v>0.95</v>
      </c>
      <c r="W2003">
        <v>0.5</v>
      </c>
      <c r="X2003">
        <v>2</v>
      </c>
      <c r="Y2003">
        <v>49.8</v>
      </c>
    </row>
    <row r="2004" spans="1:25" x14ac:dyDescent="0.25">
      <c r="A2004" t="s">
        <v>7660</v>
      </c>
      <c r="B2004" t="s">
        <v>7661</v>
      </c>
      <c r="C2004" s="1" t="str">
        <f t="shared" si="322"/>
        <v>21:0398</v>
      </c>
      <c r="D2004" s="1" t="str">
        <f t="shared" si="326"/>
        <v>21:0133</v>
      </c>
      <c r="E2004" t="s">
        <v>7662</v>
      </c>
      <c r="F2004" t="s">
        <v>7663</v>
      </c>
      <c r="H2004">
        <v>48.033166899999998</v>
      </c>
      <c r="I2004">
        <v>-85.778072600000002</v>
      </c>
      <c r="J2004" s="1" t="str">
        <f t="shared" si="327"/>
        <v>NGR lake sediment grab sample</v>
      </c>
      <c r="K2004" s="1" t="str">
        <f t="shared" si="328"/>
        <v>&lt;177 micron (NGR)</v>
      </c>
      <c r="L2004">
        <v>61</v>
      </c>
      <c r="M2004" t="s">
        <v>49</v>
      </c>
      <c r="N2004">
        <v>1192</v>
      </c>
      <c r="O2004">
        <v>142</v>
      </c>
      <c r="P2004">
        <v>44</v>
      </c>
      <c r="Q2004">
        <v>8</v>
      </c>
      <c r="R2004">
        <v>9</v>
      </c>
      <c r="S2004">
        <v>8</v>
      </c>
      <c r="T2004">
        <v>0.1</v>
      </c>
      <c r="U2004">
        <v>260</v>
      </c>
      <c r="V2004">
        <v>1.1000000000000001</v>
      </c>
      <c r="W2004">
        <v>0.5</v>
      </c>
      <c r="X2004">
        <v>1</v>
      </c>
      <c r="Y2004">
        <v>56.4</v>
      </c>
    </row>
    <row r="2005" spans="1:25" x14ac:dyDescent="0.25">
      <c r="A2005" t="s">
        <v>7664</v>
      </c>
      <c r="B2005" t="s">
        <v>7665</v>
      </c>
      <c r="C2005" s="1" t="str">
        <f t="shared" si="322"/>
        <v>21:0398</v>
      </c>
      <c r="D2005" s="1" t="str">
        <f t="shared" si="326"/>
        <v>21:0133</v>
      </c>
      <c r="E2005" t="s">
        <v>7654</v>
      </c>
      <c r="F2005" t="s">
        <v>7666</v>
      </c>
      <c r="H2005">
        <v>48.036532200000003</v>
      </c>
      <c r="I2005">
        <v>-85.768830500000007</v>
      </c>
      <c r="J2005" s="1" t="str">
        <f t="shared" si="327"/>
        <v>NGR lake sediment grab sample</v>
      </c>
      <c r="K2005" s="1" t="str">
        <f t="shared" si="328"/>
        <v>&lt;177 micron (NGR)</v>
      </c>
      <c r="L2005">
        <v>61</v>
      </c>
      <c r="M2005" t="s">
        <v>57</v>
      </c>
      <c r="N2005">
        <v>1193</v>
      </c>
      <c r="O2005">
        <v>194</v>
      </c>
      <c r="P2005">
        <v>28</v>
      </c>
      <c r="Q2005">
        <v>14</v>
      </c>
      <c r="R2005">
        <v>14</v>
      </c>
      <c r="S2005">
        <v>11</v>
      </c>
      <c r="T2005">
        <v>0.1</v>
      </c>
      <c r="U2005">
        <v>295</v>
      </c>
      <c r="V2005">
        <v>1.3</v>
      </c>
      <c r="W2005">
        <v>1</v>
      </c>
      <c r="X2005">
        <v>1</v>
      </c>
      <c r="Y2005">
        <v>37.6</v>
      </c>
    </row>
    <row r="2006" spans="1:25" x14ac:dyDescent="0.25">
      <c r="A2006" t="s">
        <v>7667</v>
      </c>
      <c r="B2006" t="s">
        <v>7668</v>
      </c>
      <c r="C2006" s="1" t="str">
        <f t="shared" si="322"/>
        <v>21:0398</v>
      </c>
      <c r="D2006" s="1" t="str">
        <f t="shared" si="326"/>
        <v>21:0133</v>
      </c>
      <c r="E2006" t="s">
        <v>7654</v>
      </c>
      <c r="F2006" t="s">
        <v>7669</v>
      </c>
      <c r="H2006">
        <v>48.036532200000003</v>
      </c>
      <c r="I2006">
        <v>-85.768830500000007</v>
      </c>
      <c r="J2006" s="1" t="str">
        <f t="shared" si="327"/>
        <v>NGR lake sediment grab sample</v>
      </c>
      <c r="K2006" s="1" t="str">
        <f t="shared" si="328"/>
        <v>&lt;177 micron (NGR)</v>
      </c>
      <c r="L2006">
        <v>61</v>
      </c>
      <c r="M2006" t="s">
        <v>53</v>
      </c>
      <c r="N2006">
        <v>1194</v>
      </c>
      <c r="O2006">
        <v>210</v>
      </c>
      <c r="P2006">
        <v>28</v>
      </c>
      <c r="Q2006">
        <v>22</v>
      </c>
      <c r="R2006">
        <v>13</v>
      </c>
      <c r="S2006">
        <v>11</v>
      </c>
      <c r="T2006">
        <v>0.2</v>
      </c>
      <c r="U2006">
        <v>315</v>
      </c>
      <c r="V2006">
        <v>1.4</v>
      </c>
      <c r="W2006">
        <v>2</v>
      </c>
      <c r="X2006">
        <v>1</v>
      </c>
      <c r="Y2006">
        <v>38</v>
      </c>
    </row>
    <row r="2007" spans="1:25" x14ac:dyDescent="0.25">
      <c r="A2007" t="s">
        <v>7670</v>
      </c>
      <c r="B2007" t="s">
        <v>7671</v>
      </c>
      <c r="C2007" s="1" t="str">
        <f t="shared" si="322"/>
        <v>21:0398</v>
      </c>
      <c r="D2007" s="1" t="str">
        <f t="shared" si="326"/>
        <v>21:0133</v>
      </c>
      <c r="E2007" t="s">
        <v>7672</v>
      </c>
      <c r="F2007" t="s">
        <v>7673</v>
      </c>
      <c r="H2007">
        <v>48.0464105</v>
      </c>
      <c r="I2007">
        <v>-85.737264999999994</v>
      </c>
      <c r="J2007" s="1" t="str">
        <f t="shared" si="327"/>
        <v>NGR lake sediment grab sample</v>
      </c>
      <c r="K2007" s="1" t="str">
        <f t="shared" si="328"/>
        <v>&lt;177 micron (NGR)</v>
      </c>
      <c r="L2007">
        <v>61</v>
      </c>
      <c r="M2007" t="s">
        <v>39</v>
      </c>
      <c r="N2007">
        <v>1195</v>
      </c>
      <c r="O2007">
        <v>164</v>
      </c>
      <c r="P2007">
        <v>22</v>
      </c>
      <c r="Q2007">
        <v>9</v>
      </c>
      <c r="R2007">
        <v>18</v>
      </c>
      <c r="S2007">
        <v>12</v>
      </c>
      <c r="T2007">
        <v>0.1</v>
      </c>
      <c r="U2007">
        <v>150</v>
      </c>
      <c r="V2007">
        <v>0.75</v>
      </c>
      <c r="W2007">
        <v>8</v>
      </c>
      <c r="X2007">
        <v>1</v>
      </c>
      <c r="Y2007">
        <v>38.6</v>
      </c>
    </row>
    <row r="2008" spans="1:25" x14ac:dyDescent="0.25">
      <c r="A2008" t="s">
        <v>7674</v>
      </c>
      <c r="B2008" t="s">
        <v>7675</v>
      </c>
      <c r="C2008" s="1" t="str">
        <f t="shared" si="322"/>
        <v>21:0398</v>
      </c>
      <c r="D2008" s="1" t="str">
        <f t="shared" si="326"/>
        <v>21:0133</v>
      </c>
      <c r="E2008" t="s">
        <v>7676</v>
      </c>
      <c r="F2008" t="s">
        <v>7677</v>
      </c>
      <c r="H2008">
        <v>48.066585400000001</v>
      </c>
      <c r="I2008">
        <v>-85.715603799999997</v>
      </c>
      <c r="J2008" s="1" t="str">
        <f t="shared" si="327"/>
        <v>NGR lake sediment grab sample</v>
      </c>
      <c r="K2008" s="1" t="str">
        <f t="shared" si="328"/>
        <v>&lt;177 micron (NGR)</v>
      </c>
      <c r="L2008">
        <v>61</v>
      </c>
      <c r="M2008" t="s">
        <v>44</v>
      </c>
      <c r="N2008">
        <v>1196</v>
      </c>
      <c r="O2008">
        <v>154</v>
      </c>
      <c r="P2008">
        <v>56</v>
      </c>
      <c r="Q2008">
        <v>7</v>
      </c>
      <c r="R2008">
        <v>10</v>
      </c>
      <c r="S2008">
        <v>10</v>
      </c>
      <c r="T2008">
        <v>0.1</v>
      </c>
      <c r="U2008">
        <v>300</v>
      </c>
      <c r="V2008">
        <v>0.7</v>
      </c>
      <c r="W2008">
        <v>0.5</v>
      </c>
      <c r="X2008">
        <v>1</v>
      </c>
      <c r="Y2008">
        <v>36</v>
      </c>
    </row>
    <row r="2009" spans="1:25" x14ac:dyDescent="0.25">
      <c r="A2009" t="s">
        <v>7678</v>
      </c>
      <c r="B2009" t="s">
        <v>7679</v>
      </c>
      <c r="C2009" s="1" t="str">
        <f t="shared" si="322"/>
        <v>21:0398</v>
      </c>
      <c r="D2009" s="1" t="str">
        <f t="shared" si="326"/>
        <v>21:0133</v>
      </c>
      <c r="E2009" t="s">
        <v>7680</v>
      </c>
      <c r="F2009" t="s">
        <v>7681</v>
      </c>
      <c r="H2009">
        <v>48.057099299999997</v>
      </c>
      <c r="I2009">
        <v>-85.678853099999998</v>
      </c>
      <c r="J2009" s="1" t="str">
        <f t="shared" si="327"/>
        <v>NGR lake sediment grab sample</v>
      </c>
      <c r="K2009" s="1" t="str">
        <f t="shared" si="328"/>
        <v>&lt;177 micron (NGR)</v>
      </c>
      <c r="L2009">
        <v>61</v>
      </c>
      <c r="M2009" t="s">
        <v>62</v>
      </c>
      <c r="N2009">
        <v>1197</v>
      </c>
      <c r="O2009">
        <v>58</v>
      </c>
      <c r="P2009">
        <v>28</v>
      </c>
      <c r="Q2009">
        <v>4</v>
      </c>
      <c r="R2009">
        <v>12</v>
      </c>
      <c r="S2009">
        <v>4</v>
      </c>
      <c r="T2009">
        <v>0.1</v>
      </c>
      <c r="U2009">
        <v>70</v>
      </c>
      <c r="V2009">
        <v>0.35</v>
      </c>
      <c r="W2009">
        <v>1</v>
      </c>
      <c r="X2009">
        <v>1</v>
      </c>
      <c r="Y2009">
        <v>41.2</v>
      </c>
    </row>
    <row r="2010" spans="1:25" x14ac:dyDescent="0.25">
      <c r="A2010" t="s">
        <v>7682</v>
      </c>
      <c r="B2010" t="s">
        <v>7683</v>
      </c>
      <c r="C2010" s="1" t="str">
        <f t="shared" si="322"/>
        <v>21:0398</v>
      </c>
      <c r="D2010" s="1" t="str">
        <f t="shared" si="326"/>
        <v>21:0133</v>
      </c>
      <c r="E2010" t="s">
        <v>7684</v>
      </c>
      <c r="F2010" t="s">
        <v>7685</v>
      </c>
      <c r="H2010">
        <v>48.076430999999999</v>
      </c>
      <c r="I2010">
        <v>-85.650675000000007</v>
      </c>
      <c r="J2010" s="1" t="str">
        <f t="shared" si="327"/>
        <v>NGR lake sediment grab sample</v>
      </c>
      <c r="K2010" s="1" t="str">
        <f t="shared" si="328"/>
        <v>&lt;177 micron (NGR)</v>
      </c>
      <c r="L2010">
        <v>61</v>
      </c>
      <c r="M2010" t="s">
        <v>67</v>
      </c>
      <c r="N2010">
        <v>1198</v>
      </c>
      <c r="O2010">
        <v>140</v>
      </c>
      <c r="P2010">
        <v>30</v>
      </c>
      <c r="Q2010">
        <v>7</v>
      </c>
      <c r="R2010">
        <v>13</v>
      </c>
      <c r="S2010">
        <v>6</v>
      </c>
      <c r="T2010">
        <v>0.1</v>
      </c>
      <c r="U2010">
        <v>40</v>
      </c>
      <c r="V2010">
        <v>0.4</v>
      </c>
      <c r="W2010">
        <v>0.5</v>
      </c>
      <c r="X2010">
        <v>1</v>
      </c>
      <c r="Y2010">
        <v>65.2</v>
      </c>
    </row>
    <row r="2011" spans="1:25" x14ac:dyDescent="0.25">
      <c r="A2011" t="s">
        <v>7686</v>
      </c>
      <c r="B2011" t="s">
        <v>7687</v>
      </c>
      <c r="C2011" s="1" t="str">
        <f t="shared" si="322"/>
        <v>21:0398</v>
      </c>
      <c r="D2011" s="1" t="str">
        <f t="shared" si="326"/>
        <v>21:0133</v>
      </c>
      <c r="E2011" t="s">
        <v>7688</v>
      </c>
      <c r="F2011" t="s">
        <v>7689</v>
      </c>
      <c r="H2011">
        <v>48.033856100000001</v>
      </c>
      <c r="I2011">
        <v>-85.527663500000003</v>
      </c>
      <c r="J2011" s="1" t="str">
        <f t="shared" si="327"/>
        <v>NGR lake sediment grab sample</v>
      </c>
      <c r="K2011" s="1" t="str">
        <f t="shared" si="328"/>
        <v>&lt;177 micron (NGR)</v>
      </c>
      <c r="L2011">
        <v>61</v>
      </c>
      <c r="M2011" t="s">
        <v>72</v>
      </c>
      <c r="N2011">
        <v>1199</v>
      </c>
      <c r="O2011">
        <v>84</v>
      </c>
      <c r="P2011">
        <v>16</v>
      </c>
      <c r="Q2011">
        <v>9</v>
      </c>
      <c r="R2011">
        <v>12</v>
      </c>
      <c r="S2011">
        <v>4</v>
      </c>
      <c r="T2011">
        <v>0.1</v>
      </c>
      <c r="U2011">
        <v>40</v>
      </c>
      <c r="V2011">
        <v>0.25</v>
      </c>
      <c r="W2011">
        <v>0.5</v>
      </c>
      <c r="X2011">
        <v>1</v>
      </c>
      <c r="Y2011">
        <v>52</v>
      </c>
    </row>
    <row r="2012" spans="1:25" x14ac:dyDescent="0.25">
      <c r="A2012" t="s">
        <v>7690</v>
      </c>
      <c r="B2012" t="s">
        <v>7691</v>
      </c>
      <c r="C2012" s="1" t="str">
        <f t="shared" si="322"/>
        <v>21:0398</v>
      </c>
      <c r="D2012" s="1" t="str">
        <f t="shared" si="326"/>
        <v>21:0133</v>
      </c>
      <c r="E2012" t="s">
        <v>7692</v>
      </c>
      <c r="F2012" t="s">
        <v>7693</v>
      </c>
      <c r="H2012">
        <v>48.045644299999999</v>
      </c>
      <c r="I2012">
        <v>-85.523584</v>
      </c>
      <c r="J2012" s="1" t="str">
        <f t="shared" si="327"/>
        <v>NGR lake sediment grab sample</v>
      </c>
      <c r="K2012" s="1" t="str">
        <f t="shared" si="328"/>
        <v>&lt;177 micron (NGR)</v>
      </c>
      <c r="L2012">
        <v>61</v>
      </c>
      <c r="M2012" t="s">
        <v>77</v>
      </c>
      <c r="N2012">
        <v>1200</v>
      </c>
      <c r="O2012">
        <v>68</v>
      </c>
      <c r="P2012">
        <v>12</v>
      </c>
      <c r="Q2012">
        <v>17</v>
      </c>
      <c r="R2012">
        <v>9</v>
      </c>
      <c r="S2012">
        <v>4</v>
      </c>
      <c r="T2012">
        <v>0.1</v>
      </c>
      <c r="U2012">
        <v>60</v>
      </c>
      <c r="V2012">
        <v>0.65</v>
      </c>
      <c r="W2012">
        <v>0.5</v>
      </c>
      <c r="X2012">
        <v>1</v>
      </c>
      <c r="Y2012">
        <v>28</v>
      </c>
    </row>
    <row r="2013" spans="1:25" x14ac:dyDescent="0.25">
      <c r="A2013" t="s">
        <v>7694</v>
      </c>
      <c r="B2013" t="s">
        <v>7695</v>
      </c>
      <c r="C2013" s="1" t="str">
        <f t="shared" si="322"/>
        <v>21:0398</v>
      </c>
      <c r="D2013" s="1" t="str">
        <f t="shared" si="326"/>
        <v>21:0133</v>
      </c>
      <c r="E2013" t="s">
        <v>7696</v>
      </c>
      <c r="F2013" t="s">
        <v>7697</v>
      </c>
      <c r="H2013">
        <v>48.073540299999998</v>
      </c>
      <c r="I2013">
        <v>-85.485867799999994</v>
      </c>
      <c r="J2013" s="1" t="str">
        <f t="shared" si="327"/>
        <v>NGR lake sediment grab sample</v>
      </c>
      <c r="K2013" s="1" t="str">
        <f t="shared" si="328"/>
        <v>&lt;177 micron (NGR)</v>
      </c>
      <c r="L2013">
        <v>61</v>
      </c>
      <c r="M2013" t="s">
        <v>82</v>
      </c>
      <c r="N2013">
        <v>1201</v>
      </c>
      <c r="O2013">
        <v>128</v>
      </c>
      <c r="P2013">
        <v>40</v>
      </c>
      <c r="Q2013">
        <v>6</v>
      </c>
      <c r="R2013">
        <v>12</v>
      </c>
      <c r="S2013">
        <v>6</v>
      </c>
      <c r="T2013">
        <v>0.1</v>
      </c>
      <c r="U2013">
        <v>160</v>
      </c>
      <c r="V2013">
        <v>0.65</v>
      </c>
      <c r="W2013">
        <v>2</v>
      </c>
      <c r="X2013">
        <v>1</v>
      </c>
      <c r="Y2013">
        <v>53.6</v>
      </c>
    </row>
    <row r="2014" spans="1:25" x14ac:dyDescent="0.25">
      <c r="A2014" t="s">
        <v>7698</v>
      </c>
      <c r="B2014" t="s">
        <v>7699</v>
      </c>
      <c r="C2014" s="1" t="str">
        <f t="shared" si="322"/>
        <v>21:0398</v>
      </c>
      <c r="D2014" s="1" t="str">
        <f t="shared" si="326"/>
        <v>21:0133</v>
      </c>
      <c r="E2014" t="s">
        <v>7700</v>
      </c>
      <c r="F2014" t="s">
        <v>7701</v>
      </c>
      <c r="H2014">
        <v>48.062055800000003</v>
      </c>
      <c r="I2014">
        <v>-85.464568799999995</v>
      </c>
      <c r="J2014" s="1" t="str">
        <f t="shared" si="327"/>
        <v>NGR lake sediment grab sample</v>
      </c>
      <c r="K2014" s="1" t="str">
        <f t="shared" si="328"/>
        <v>&lt;177 micron (NGR)</v>
      </c>
      <c r="L2014">
        <v>61</v>
      </c>
      <c r="M2014" t="s">
        <v>87</v>
      </c>
      <c r="N2014">
        <v>1202</v>
      </c>
      <c r="O2014">
        <v>92</v>
      </c>
      <c r="P2014">
        <v>28</v>
      </c>
      <c r="Q2014">
        <v>12</v>
      </c>
      <c r="R2014">
        <v>9</v>
      </c>
      <c r="S2014">
        <v>58</v>
      </c>
      <c r="T2014">
        <v>0.1</v>
      </c>
      <c r="U2014">
        <v>1250</v>
      </c>
      <c r="V2014">
        <v>4.0999999999999996</v>
      </c>
      <c r="W2014">
        <v>8</v>
      </c>
      <c r="X2014">
        <v>1</v>
      </c>
      <c r="Y2014">
        <v>58.2</v>
      </c>
    </row>
    <row r="2015" spans="1:25" x14ac:dyDescent="0.25">
      <c r="A2015" t="s">
        <v>7702</v>
      </c>
      <c r="B2015" t="s">
        <v>7703</v>
      </c>
      <c r="C2015" s="1" t="str">
        <f t="shared" si="322"/>
        <v>21:0398</v>
      </c>
      <c r="D2015" s="1" t="str">
        <f>HYPERLINK("http://geochem.nrcan.gc.ca/cdogs/content/svy/svy_e.htm", "")</f>
        <v/>
      </c>
      <c r="G2015" s="1" t="str">
        <f>HYPERLINK("http://geochem.nrcan.gc.ca/cdogs/content/cr_/cr_00033_e.htm", "33")</f>
        <v>33</v>
      </c>
      <c r="J2015" t="s">
        <v>100</v>
      </c>
      <c r="K2015" t="s">
        <v>101</v>
      </c>
      <c r="L2015">
        <v>61</v>
      </c>
      <c r="M2015" t="s">
        <v>102</v>
      </c>
      <c r="N2015">
        <v>1203</v>
      </c>
      <c r="O2015">
        <v>150</v>
      </c>
      <c r="P2015">
        <v>16</v>
      </c>
      <c r="Q2015">
        <v>25</v>
      </c>
      <c r="R2015">
        <v>11</v>
      </c>
      <c r="S2015">
        <v>11</v>
      </c>
      <c r="T2015">
        <v>0.1</v>
      </c>
      <c r="U2015">
        <v>2450</v>
      </c>
      <c r="V2015">
        <v>3.4</v>
      </c>
      <c r="W2015">
        <v>2</v>
      </c>
      <c r="X2015">
        <v>1</v>
      </c>
      <c r="Y2015">
        <v>12.6</v>
      </c>
    </row>
    <row r="2016" spans="1:25" x14ac:dyDescent="0.25">
      <c r="A2016" t="s">
        <v>7704</v>
      </c>
      <c r="B2016" t="s">
        <v>7705</v>
      </c>
      <c r="C2016" s="1" t="str">
        <f t="shared" si="322"/>
        <v>21:0398</v>
      </c>
      <c r="D2016" s="1" t="str">
        <f t="shared" ref="D2016:D2025" si="329">HYPERLINK("http://geochem.nrcan.gc.ca/cdogs/content/svy/svy210133_e.htm", "21:0133")</f>
        <v>21:0133</v>
      </c>
      <c r="E2016" t="s">
        <v>7706</v>
      </c>
      <c r="F2016" t="s">
        <v>7707</v>
      </c>
      <c r="H2016">
        <v>48.082876400000004</v>
      </c>
      <c r="I2016">
        <v>-85.437255699999994</v>
      </c>
      <c r="J2016" s="1" t="str">
        <f t="shared" ref="J2016:J2025" si="330">HYPERLINK("http://geochem.nrcan.gc.ca/cdogs/content/kwd/kwd020027_e.htm", "NGR lake sediment grab sample")</f>
        <v>NGR lake sediment grab sample</v>
      </c>
      <c r="K2016" s="1" t="str">
        <f t="shared" ref="K2016:K2025" si="331">HYPERLINK("http://geochem.nrcan.gc.ca/cdogs/content/kwd/kwd080006_e.htm", "&lt;177 micron (NGR)")</f>
        <v>&lt;177 micron (NGR)</v>
      </c>
      <c r="L2016">
        <v>61</v>
      </c>
      <c r="M2016" t="s">
        <v>92</v>
      </c>
      <c r="N2016">
        <v>1204</v>
      </c>
      <c r="O2016">
        <v>98</v>
      </c>
      <c r="P2016">
        <v>28</v>
      </c>
      <c r="Q2016">
        <v>6</v>
      </c>
      <c r="R2016">
        <v>20</v>
      </c>
      <c r="S2016">
        <v>5</v>
      </c>
      <c r="T2016">
        <v>0.1</v>
      </c>
      <c r="U2016">
        <v>75</v>
      </c>
      <c r="V2016">
        <v>0.55000000000000004</v>
      </c>
      <c r="W2016">
        <v>0.5</v>
      </c>
      <c r="X2016">
        <v>1</v>
      </c>
      <c r="Y2016">
        <v>39.4</v>
      </c>
    </row>
    <row r="2017" spans="1:25" x14ac:dyDescent="0.25">
      <c r="A2017" t="s">
        <v>7708</v>
      </c>
      <c r="B2017" t="s">
        <v>7709</v>
      </c>
      <c r="C2017" s="1" t="str">
        <f t="shared" si="322"/>
        <v>21:0398</v>
      </c>
      <c r="D2017" s="1" t="str">
        <f t="shared" si="329"/>
        <v>21:0133</v>
      </c>
      <c r="E2017" t="s">
        <v>7710</v>
      </c>
      <c r="F2017" t="s">
        <v>7711</v>
      </c>
      <c r="H2017">
        <v>48.079914799999997</v>
      </c>
      <c r="I2017">
        <v>-85.378080800000006</v>
      </c>
      <c r="J2017" s="1" t="str">
        <f t="shared" si="330"/>
        <v>NGR lake sediment grab sample</v>
      </c>
      <c r="K2017" s="1" t="str">
        <f t="shared" si="331"/>
        <v>&lt;177 micron (NGR)</v>
      </c>
      <c r="L2017">
        <v>61</v>
      </c>
      <c r="M2017" t="s">
        <v>97</v>
      </c>
      <c r="N2017">
        <v>1205</v>
      </c>
      <c r="O2017">
        <v>176</v>
      </c>
      <c r="P2017">
        <v>40</v>
      </c>
      <c r="Q2017">
        <v>9</v>
      </c>
      <c r="R2017">
        <v>18</v>
      </c>
      <c r="S2017">
        <v>10</v>
      </c>
      <c r="T2017">
        <v>0.1</v>
      </c>
      <c r="U2017">
        <v>2450</v>
      </c>
      <c r="V2017">
        <v>2.0499999999999998</v>
      </c>
      <c r="W2017">
        <v>6</v>
      </c>
      <c r="X2017">
        <v>2</v>
      </c>
      <c r="Y2017">
        <v>23.6</v>
      </c>
    </row>
    <row r="2018" spans="1:25" x14ac:dyDescent="0.25">
      <c r="A2018" t="s">
        <v>7712</v>
      </c>
      <c r="B2018" t="s">
        <v>7713</v>
      </c>
      <c r="C2018" s="1" t="str">
        <f t="shared" si="322"/>
        <v>21:0398</v>
      </c>
      <c r="D2018" s="1" t="str">
        <f t="shared" si="329"/>
        <v>21:0133</v>
      </c>
      <c r="E2018" t="s">
        <v>7714</v>
      </c>
      <c r="F2018" t="s">
        <v>7715</v>
      </c>
      <c r="H2018">
        <v>48.099349699999998</v>
      </c>
      <c r="I2018">
        <v>-85.308847299999996</v>
      </c>
      <c r="J2018" s="1" t="str">
        <f t="shared" si="330"/>
        <v>NGR lake sediment grab sample</v>
      </c>
      <c r="K2018" s="1" t="str">
        <f t="shared" si="331"/>
        <v>&lt;177 micron (NGR)</v>
      </c>
      <c r="L2018">
        <v>61</v>
      </c>
      <c r="M2018" t="s">
        <v>107</v>
      </c>
      <c r="N2018">
        <v>1206</v>
      </c>
      <c r="O2018">
        <v>108</v>
      </c>
      <c r="P2018">
        <v>16</v>
      </c>
      <c r="Q2018">
        <v>6</v>
      </c>
      <c r="R2018">
        <v>9</v>
      </c>
      <c r="S2018">
        <v>5</v>
      </c>
      <c r="T2018">
        <v>0.1</v>
      </c>
      <c r="U2018">
        <v>110</v>
      </c>
      <c r="V2018">
        <v>0.5</v>
      </c>
      <c r="W2018">
        <v>0.5</v>
      </c>
      <c r="X2018">
        <v>1</v>
      </c>
      <c r="Y2018">
        <v>57.8</v>
      </c>
    </row>
    <row r="2019" spans="1:25" x14ac:dyDescent="0.25">
      <c r="A2019" t="s">
        <v>7716</v>
      </c>
      <c r="B2019" t="s">
        <v>7717</v>
      </c>
      <c r="C2019" s="1" t="str">
        <f t="shared" si="322"/>
        <v>21:0398</v>
      </c>
      <c r="D2019" s="1" t="str">
        <f t="shared" si="329"/>
        <v>21:0133</v>
      </c>
      <c r="E2019" t="s">
        <v>7718</v>
      </c>
      <c r="F2019" t="s">
        <v>7719</v>
      </c>
      <c r="H2019">
        <v>48.120040099999997</v>
      </c>
      <c r="I2019">
        <v>-85.260385999999997</v>
      </c>
      <c r="J2019" s="1" t="str">
        <f t="shared" si="330"/>
        <v>NGR lake sediment grab sample</v>
      </c>
      <c r="K2019" s="1" t="str">
        <f t="shared" si="331"/>
        <v>&lt;177 micron (NGR)</v>
      </c>
      <c r="L2019">
        <v>61</v>
      </c>
      <c r="M2019" t="s">
        <v>112</v>
      </c>
      <c r="N2019">
        <v>1207</v>
      </c>
      <c r="O2019">
        <v>72</v>
      </c>
      <c r="P2019">
        <v>16</v>
      </c>
      <c r="Q2019">
        <v>10</v>
      </c>
      <c r="R2019">
        <v>12</v>
      </c>
      <c r="S2019">
        <v>5</v>
      </c>
      <c r="T2019">
        <v>0.1</v>
      </c>
      <c r="U2019">
        <v>50</v>
      </c>
      <c r="V2019">
        <v>0.4</v>
      </c>
      <c r="W2019">
        <v>0.5</v>
      </c>
      <c r="X2019">
        <v>1</v>
      </c>
      <c r="Y2019">
        <v>40.799999999999997</v>
      </c>
    </row>
    <row r="2020" spans="1:25" x14ac:dyDescent="0.25">
      <c r="A2020" t="s">
        <v>7720</v>
      </c>
      <c r="B2020" t="s">
        <v>7721</v>
      </c>
      <c r="C2020" s="1" t="str">
        <f t="shared" si="322"/>
        <v>21:0398</v>
      </c>
      <c r="D2020" s="1" t="str">
        <f t="shared" si="329"/>
        <v>21:0133</v>
      </c>
      <c r="E2020" t="s">
        <v>7722</v>
      </c>
      <c r="F2020" t="s">
        <v>7723</v>
      </c>
      <c r="H2020">
        <v>48.129334399999998</v>
      </c>
      <c r="I2020">
        <v>-85.215788799999999</v>
      </c>
      <c r="J2020" s="1" t="str">
        <f t="shared" si="330"/>
        <v>NGR lake sediment grab sample</v>
      </c>
      <c r="K2020" s="1" t="str">
        <f t="shared" si="331"/>
        <v>&lt;177 micron (NGR)</v>
      </c>
      <c r="L2020">
        <v>61</v>
      </c>
      <c r="M2020" t="s">
        <v>117</v>
      </c>
      <c r="N2020">
        <v>1208</v>
      </c>
      <c r="O2020">
        <v>64</v>
      </c>
      <c r="P2020">
        <v>18</v>
      </c>
      <c r="Q2020">
        <v>5</v>
      </c>
      <c r="R2020">
        <v>9</v>
      </c>
      <c r="S2020">
        <v>4</v>
      </c>
      <c r="T2020">
        <v>0.1</v>
      </c>
      <c r="U2020">
        <v>70</v>
      </c>
      <c r="V2020">
        <v>0.45</v>
      </c>
      <c r="W2020">
        <v>0.5</v>
      </c>
      <c r="X2020">
        <v>1</v>
      </c>
      <c r="Y2020">
        <v>48.8</v>
      </c>
    </row>
    <row r="2021" spans="1:25" x14ac:dyDescent="0.25">
      <c r="A2021" t="s">
        <v>7724</v>
      </c>
      <c r="B2021" t="s">
        <v>7725</v>
      </c>
      <c r="C2021" s="1" t="str">
        <f t="shared" si="322"/>
        <v>21:0398</v>
      </c>
      <c r="D2021" s="1" t="str">
        <f t="shared" si="329"/>
        <v>21:0133</v>
      </c>
      <c r="E2021" t="s">
        <v>7726</v>
      </c>
      <c r="F2021" t="s">
        <v>7727</v>
      </c>
      <c r="H2021">
        <v>48.100186000000001</v>
      </c>
      <c r="I2021">
        <v>-85.206764300000003</v>
      </c>
      <c r="J2021" s="1" t="str">
        <f t="shared" si="330"/>
        <v>NGR lake sediment grab sample</v>
      </c>
      <c r="K2021" s="1" t="str">
        <f t="shared" si="331"/>
        <v>&lt;177 micron (NGR)</v>
      </c>
      <c r="L2021">
        <v>61</v>
      </c>
      <c r="M2021" t="s">
        <v>122</v>
      </c>
      <c r="N2021">
        <v>1209</v>
      </c>
      <c r="O2021">
        <v>84</v>
      </c>
      <c r="P2021">
        <v>18</v>
      </c>
      <c r="Q2021">
        <v>5</v>
      </c>
      <c r="R2021">
        <v>8</v>
      </c>
      <c r="S2021">
        <v>13</v>
      </c>
      <c r="T2021">
        <v>0.1</v>
      </c>
      <c r="U2021">
        <v>310</v>
      </c>
      <c r="V2021">
        <v>0.6</v>
      </c>
      <c r="W2021">
        <v>0.5</v>
      </c>
      <c r="X2021">
        <v>1</v>
      </c>
      <c r="Y2021">
        <v>38.4</v>
      </c>
    </row>
    <row r="2022" spans="1:25" x14ac:dyDescent="0.25">
      <c r="A2022" t="s">
        <v>7728</v>
      </c>
      <c r="B2022" t="s">
        <v>7729</v>
      </c>
      <c r="C2022" s="1" t="str">
        <f t="shared" si="322"/>
        <v>21:0398</v>
      </c>
      <c r="D2022" s="1" t="str">
        <f t="shared" si="329"/>
        <v>21:0133</v>
      </c>
      <c r="E2022" t="s">
        <v>7730</v>
      </c>
      <c r="F2022" t="s">
        <v>7731</v>
      </c>
      <c r="H2022">
        <v>48.205925800000003</v>
      </c>
      <c r="I2022">
        <v>-85.090162300000003</v>
      </c>
      <c r="J2022" s="1" t="str">
        <f t="shared" si="330"/>
        <v>NGR lake sediment grab sample</v>
      </c>
      <c r="K2022" s="1" t="str">
        <f t="shared" si="331"/>
        <v>&lt;177 micron (NGR)</v>
      </c>
      <c r="L2022">
        <v>62</v>
      </c>
      <c r="M2022" t="s">
        <v>29</v>
      </c>
      <c r="N2022">
        <v>1210</v>
      </c>
      <c r="O2022">
        <v>128</v>
      </c>
      <c r="P2022">
        <v>46</v>
      </c>
      <c r="Q2022">
        <v>4</v>
      </c>
      <c r="R2022">
        <v>18</v>
      </c>
      <c r="S2022">
        <v>9</v>
      </c>
      <c r="T2022">
        <v>0.1</v>
      </c>
      <c r="U2022">
        <v>265</v>
      </c>
      <c r="V2022">
        <v>2.5</v>
      </c>
      <c r="W2022">
        <v>0.5</v>
      </c>
      <c r="X2022">
        <v>1</v>
      </c>
      <c r="Y2022">
        <v>42.6</v>
      </c>
    </row>
    <row r="2023" spans="1:25" x14ac:dyDescent="0.25">
      <c r="A2023" t="s">
        <v>7732</v>
      </c>
      <c r="B2023" t="s">
        <v>7733</v>
      </c>
      <c r="C2023" s="1" t="str">
        <f t="shared" si="322"/>
        <v>21:0398</v>
      </c>
      <c r="D2023" s="1" t="str">
        <f t="shared" si="329"/>
        <v>21:0133</v>
      </c>
      <c r="E2023" t="s">
        <v>7734</v>
      </c>
      <c r="F2023" t="s">
        <v>7735</v>
      </c>
      <c r="H2023">
        <v>48.098313599999997</v>
      </c>
      <c r="I2023">
        <v>-85.142720999999995</v>
      </c>
      <c r="J2023" s="1" t="str">
        <f t="shared" si="330"/>
        <v>NGR lake sediment grab sample</v>
      </c>
      <c r="K2023" s="1" t="str">
        <f t="shared" si="331"/>
        <v>&lt;177 micron (NGR)</v>
      </c>
      <c r="L2023">
        <v>62</v>
      </c>
      <c r="M2023" t="s">
        <v>34</v>
      </c>
      <c r="N2023">
        <v>1211</v>
      </c>
      <c r="O2023">
        <v>98</v>
      </c>
      <c r="P2023">
        <v>28</v>
      </c>
      <c r="Q2023">
        <v>7</v>
      </c>
      <c r="R2023">
        <v>9</v>
      </c>
      <c r="S2023">
        <v>8</v>
      </c>
      <c r="T2023">
        <v>0.1</v>
      </c>
      <c r="U2023">
        <v>245</v>
      </c>
      <c r="V2023">
        <v>0.8</v>
      </c>
      <c r="W2023">
        <v>0.5</v>
      </c>
      <c r="X2023">
        <v>1</v>
      </c>
      <c r="Y2023">
        <v>53</v>
      </c>
    </row>
    <row r="2024" spans="1:25" x14ac:dyDescent="0.25">
      <c r="A2024" t="s">
        <v>7736</v>
      </c>
      <c r="B2024" t="s">
        <v>7737</v>
      </c>
      <c r="C2024" s="1" t="str">
        <f t="shared" si="322"/>
        <v>21:0398</v>
      </c>
      <c r="D2024" s="1" t="str">
        <f t="shared" si="329"/>
        <v>21:0133</v>
      </c>
      <c r="E2024" t="s">
        <v>7738</v>
      </c>
      <c r="F2024" t="s">
        <v>7739</v>
      </c>
      <c r="H2024">
        <v>48.137105699999999</v>
      </c>
      <c r="I2024">
        <v>-85.093509999999995</v>
      </c>
      <c r="J2024" s="1" t="str">
        <f t="shared" si="330"/>
        <v>NGR lake sediment grab sample</v>
      </c>
      <c r="K2024" s="1" t="str">
        <f t="shared" si="331"/>
        <v>&lt;177 micron (NGR)</v>
      </c>
      <c r="L2024">
        <v>62</v>
      </c>
      <c r="M2024" t="s">
        <v>39</v>
      </c>
      <c r="N2024">
        <v>1212</v>
      </c>
      <c r="O2024">
        <v>90</v>
      </c>
      <c r="P2024">
        <v>24</v>
      </c>
      <c r="Q2024">
        <v>5</v>
      </c>
      <c r="R2024">
        <v>18</v>
      </c>
      <c r="S2024">
        <v>8</v>
      </c>
      <c r="T2024">
        <v>0.2</v>
      </c>
      <c r="U2024">
        <v>70</v>
      </c>
      <c r="V2024">
        <v>0.45</v>
      </c>
      <c r="W2024">
        <v>0.5</v>
      </c>
      <c r="X2024">
        <v>1</v>
      </c>
      <c r="Y2024">
        <v>50.2</v>
      </c>
    </row>
    <row r="2025" spans="1:25" x14ac:dyDescent="0.25">
      <c r="A2025" t="s">
        <v>7740</v>
      </c>
      <c r="B2025" t="s">
        <v>7741</v>
      </c>
      <c r="C2025" s="1" t="str">
        <f t="shared" si="322"/>
        <v>21:0398</v>
      </c>
      <c r="D2025" s="1" t="str">
        <f t="shared" si="329"/>
        <v>21:0133</v>
      </c>
      <c r="E2025" t="s">
        <v>7742</v>
      </c>
      <c r="F2025" t="s">
        <v>7743</v>
      </c>
      <c r="H2025">
        <v>48.176486799999999</v>
      </c>
      <c r="I2025">
        <v>-85.097255799999999</v>
      </c>
      <c r="J2025" s="1" t="str">
        <f t="shared" si="330"/>
        <v>NGR lake sediment grab sample</v>
      </c>
      <c r="K2025" s="1" t="str">
        <f t="shared" si="331"/>
        <v>&lt;177 micron (NGR)</v>
      </c>
      <c r="L2025">
        <v>62</v>
      </c>
      <c r="M2025" t="s">
        <v>44</v>
      </c>
      <c r="N2025">
        <v>1213</v>
      </c>
      <c r="O2025">
        <v>136</v>
      </c>
      <c r="P2025">
        <v>78</v>
      </c>
      <c r="Q2025">
        <v>4</v>
      </c>
      <c r="R2025">
        <v>18</v>
      </c>
      <c r="S2025">
        <v>21</v>
      </c>
      <c r="T2025">
        <v>0.1</v>
      </c>
      <c r="U2025">
        <v>1750</v>
      </c>
      <c r="V2025">
        <v>4.6500000000000004</v>
      </c>
      <c r="W2025">
        <v>4</v>
      </c>
      <c r="X2025">
        <v>2</v>
      </c>
      <c r="Y2025">
        <v>49.6</v>
      </c>
    </row>
    <row r="2026" spans="1:25" x14ac:dyDescent="0.25">
      <c r="A2026" t="s">
        <v>7744</v>
      </c>
      <c r="B2026" t="s">
        <v>7745</v>
      </c>
      <c r="C2026" s="1" t="str">
        <f t="shared" si="322"/>
        <v>21:0398</v>
      </c>
      <c r="D2026" s="1" t="str">
        <f>HYPERLINK("http://geochem.nrcan.gc.ca/cdogs/content/svy/svy_e.htm", "")</f>
        <v/>
      </c>
      <c r="G2026" s="1" t="str">
        <f>HYPERLINK("http://geochem.nrcan.gc.ca/cdogs/content/cr_/cr_00033_e.htm", "33")</f>
        <v>33</v>
      </c>
      <c r="J2026" t="s">
        <v>100</v>
      </c>
      <c r="K2026" t="s">
        <v>101</v>
      </c>
      <c r="L2026">
        <v>62</v>
      </c>
      <c r="M2026" t="s">
        <v>102</v>
      </c>
      <c r="N2026">
        <v>1214</v>
      </c>
      <c r="O2026">
        <v>148</v>
      </c>
      <c r="P2026">
        <v>16</v>
      </c>
      <c r="Q2026">
        <v>25</v>
      </c>
      <c r="R2026">
        <v>10</v>
      </c>
      <c r="S2026">
        <v>10</v>
      </c>
      <c r="T2026">
        <v>0.1</v>
      </c>
      <c r="U2026">
        <v>2400</v>
      </c>
      <c r="V2026">
        <v>3.3</v>
      </c>
      <c r="W2026">
        <v>2</v>
      </c>
      <c r="X2026">
        <v>1</v>
      </c>
      <c r="Y2026">
        <v>13.2</v>
      </c>
    </row>
    <row r="2027" spans="1:25" x14ac:dyDescent="0.25">
      <c r="A2027" t="s">
        <v>7746</v>
      </c>
      <c r="B2027" t="s">
        <v>7747</v>
      </c>
      <c r="C2027" s="1" t="str">
        <f t="shared" si="322"/>
        <v>21:0398</v>
      </c>
      <c r="D2027" s="1" t="str">
        <f t="shared" ref="D2027:D2051" si="332">HYPERLINK("http://geochem.nrcan.gc.ca/cdogs/content/svy/svy210133_e.htm", "21:0133")</f>
        <v>21:0133</v>
      </c>
      <c r="E2027" t="s">
        <v>7748</v>
      </c>
      <c r="F2027" t="s">
        <v>7749</v>
      </c>
      <c r="H2027">
        <v>48.197411099999997</v>
      </c>
      <c r="I2027">
        <v>-85.096480900000003</v>
      </c>
      <c r="J2027" s="1" t="str">
        <f t="shared" ref="J2027:J2051" si="333">HYPERLINK("http://geochem.nrcan.gc.ca/cdogs/content/kwd/kwd020027_e.htm", "NGR lake sediment grab sample")</f>
        <v>NGR lake sediment grab sample</v>
      </c>
      <c r="K2027" s="1" t="str">
        <f t="shared" ref="K2027:K2051" si="334">HYPERLINK("http://geochem.nrcan.gc.ca/cdogs/content/kwd/kwd080006_e.htm", "&lt;177 micron (NGR)")</f>
        <v>&lt;177 micron (NGR)</v>
      </c>
      <c r="L2027">
        <v>62</v>
      </c>
      <c r="M2027" t="s">
        <v>49</v>
      </c>
      <c r="N2027">
        <v>1215</v>
      </c>
      <c r="O2027">
        <v>62</v>
      </c>
      <c r="P2027">
        <v>12</v>
      </c>
      <c r="Q2027">
        <v>3</v>
      </c>
      <c r="R2027">
        <v>7</v>
      </c>
      <c r="S2027">
        <v>6</v>
      </c>
      <c r="T2027">
        <v>0.1</v>
      </c>
      <c r="U2027">
        <v>240</v>
      </c>
      <c r="V2027">
        <v>1.25</v>
      </c>
      <c r="W2027">
        <v>1</v>
      </c>
      <c r="X2027">
        <v>1</v>
      </c>
      <c r="Y2027">
        <v>6.6</v>
      </c>
    </row>
    <row r="2028" spans="1:25" x14ac:dyDescent="0.25">
      <c r="A2028" t="s">
        <v>7750</v>
      </c>
      <c r="B2028" t="s">
        <v>7751</v>
      </c>
      <c r="C2028" s="1" t="str">
        <f t="shared" si="322"/>
        <v>21:0398</v>
      </c>
      <c r="D2028" s="1" t="str">
        <f t="shared" si="332"/>
        <v>21:0133</v>
      </c>
      <c r="E2028" t="s">
        <v>7730</v>
      </c>
      <c r="F2028" t="s">
        <v>7752</v>
      </c>
      <c r="H2028">
        <v>48.205925800000003</v>
      </c>
      <c r="I2028">
        <v>-85.090162300000003</v>
      </c>
      <c r="J2028" s="1" t="str">
        <f t="shared" si="333"/>
        <v>NGR lake sediment grab sample</v>
      </c>
      <c r="K2028" s="1" t="str">
        <f t="shared" si="334"/>
        <v>&lt;177 micron (NGR)</v>
      </c>
      <c r="L2028">
        <v>62</v>
      </c>
      <c r="M2028" t="s">
        <v>57</v>
      </c>
      <c r="N2028">
        <v>1216</v>
      </c>
      <c r="O2028">
        <v>130</v>
      </c>
      <c r="P2028">
        <v>48</v>
      </c>
      <c r="Q2028">
        <v>4</v>
      </c>
      <c r="R2028">
        <v>17</v>
      </c>
      <c r="S2028">
        <v>9</v>
      </c>
      <c r="T2028">
        <v>0.1</v>
      </c>
      <c r="U2028">
        <v>275</v>
      </c>
      <c r="V2028">
        <v>2.5499999999999998</v>
      </c>
      <c r="W2028">
        <v>0.5</v>
      </c>
      <c r="X2028">
        <v>1</v>
      </c>
      <c r="Y2028">
        <v>41.4</v>
      </c>
    </row>
    <row r="2029" spans="1:25" x14ac:dyDescent="0.25">
      <c r="A2029" t="s">
        <v>7753</v>
      </c>
      <c r="B2029" t="s">
        <v>7754</v>
      </c>
      <c r="C2029" s="1" t="str">
        <f t="shared" ref="C2029:C2092" si="335">HYPERLINK("http://geochem.nrcan.gc.ca/cdogs/content/bdl/bdl210398_e.htm", "21:0398")</f>
        <v>21:0398</v>
      </c>
      <c r="D2029" s="1" t="str">
        <f t="shared" si="332"/>
        <v>21:0133</v>
      </c>
      <c r="E2029" t="s">
        <v>7730</v>
      </c>
      <c r="F2029" t="s">
        <v>7755</v>
      </c>
      <c r="H2029">
        <v>48.205925800000003</v>
      </c>
      <c r="I2029">
        <v>-85.090162300000003</v>
      </c>
      <c r="J2029" s="1" t="str">
        <f t="shared" si="333"/>
        <v>NGR lake sediment grab sample</v>
      </c>
      <c r="K2029" s="1" t="str">
        <f t="shared" si="334"/>
        <v>&lt;177 micron (NGR)</v>
      </c>
      <c r="L2029">
        <v>62</v>
      </c>
      <c r="M2029" t="s">
        <v>53</v>
      </c>
      <c r="N2029">
        <v>1217</v>
      </c>
      <c r="O2029">
        <v>124</v>
      </c>
      <c r="P2029">
        <v>46</v>
      </c>
      <c r="Q2029">
        <v>5</v>
      </c>
      <c r="R2029">
        <v>16</v>
      </c>
      <c r="S2029">
        <v>8</v>
      </c>
      <c r="T2029">
        <v>0.1</v>
      </c>
      <c r="U2029">
        <v>265</v>
      </c>
      <c r="V2029">
        <v>2.5</v>
      </c>
      <c r="W2029">
        <v>0.5</v>
      </c>
      <c r="X2029">
        <v>1</v>
      </c>
      <c r="Y2029">
        <v>41.6</v>
      </c>
    </row>
    <row r="2030" spans="1:25" x14ac:dyDescent="0.25">
      <c r="A2030" t="s">
        <v>7756</v>
      </c>
      <c r="B2030" t="s">
        <v>7757</v>
      </c>
      <c r="C2030" s="1" t="str">
        <f t="shared" si="335"/>
        <v>21:0398</v>
      </c>
      <c r="D2030" s="1" t="str">
        <f t="shared" si="332"/>
        <v>21:0133</v>
      </c>
      <c r="E2030" t="s">
        <v>7758</v>
      </c>
      <c r="F2030" t="s">
        <v>7759</v>
      </c>
      <c r="H2030">
        <v>48.169649800000002</v>
      </c>
      <c r="I2030">
        <v>-85.158061399999994</v>
      </c>
      <c r="J2030" s="1" t="str">
        <f t="shared" si="333"/>
        <v>NGR lake sediment grab sample</v>
      </c>
      <c r="K2030" s="1" t="str">
        <f t="shared" si="334"/>
        <v>&lt;177 micron (NGR)</v>
      </c>
      <c r="L2030">
        <v>62</v>
      </c>
      <c r="M2030" t="s">
        <v>62</v>
      </c>
      <c r="N2030">
        <v>1218</v>
      </c>
      <c r="O2030">
        <v>64</v>
      </c>
      <c r="P2030">
        <v>14</v>
      </c>
      <c r="Q2030">
        <v>3</v>
      </c>
      <c r="R2030">
        <v>12</v>
      </c>
      <c r="S2030">
        <v>7</v>
      </c>
      <c r="T2030">
        <v>0.1</v>
      </c>
      <c r="U2030">
        <v>150</v>
      </c>
      <c r="V2030">
        <v>1</v>
      </c>
      <c r="W2030">
        <v>0.5</v>
      </c>
      <c r="X2030">
        <v>1</v>
      </c>
      <c r="Y2030">
        <v>12.6</v>
      </c>
    </row>
    <row r="2031" spans="1:25" x14ac:dyDescent="0.25">
      <c r="A2031" t="s">
        <v>7760</v>
      </c>
      <c r="B2031" t="s">
        <v>7761</v>
      </c>
      <c r="C2031" s="1" t="str">
        <f t="shared" si="335"/>
        <v>21:0398</v>
      </c>
      <c r="D2031" s="1" t="str">
        <f t="shared" si="332"/>
        <v>21:0133</v>
      </c>
      <c r="E2031" t="s">
        <v>7762</v>
      </c>
      <c r="F2031" t="s">
        <v>7763</v>
      </c>
      <c r="H2031">
        <v>48.136724999999998</v>
      </c>
      <c r="I2031">
        <v>-85.173649100000006</v>
      </c>
      <c r="J2031" s="1" t="str">
        <f t="shared" si="333"/>
        <v>NGR lake sediment grab sample</v>
      </c>
      <c r="K2031" s="1" t="str">
        <f t="shared" si="334"/>
        <v>&lt;177 micron (NGR)</v>
      </c>
      <c r="L2031">
        <v>62</v>
      </c>
      <c r="M2031" t="s">
        <v>67</v>
      </c>
      <c r="N2031">
        <v>1219</v>
      </c>
      <c r="O2031">
        <v>78</v>
      </c>
      <c r="P2031">
        <v>12</v>
      </c>
      <c r="Q2031">
        <v>10</v>
      </c>
      <c r="R2031">
        <v>13</v>
      </c>
      <c r="S2031">
        <v>6</v>
      </c>
      <c r="T2031">
        <v>0.1</v>
      </c>
      <c r="U2031">
        <v>60</v>
      </c>
      <c r="V2031">
        <v>0.6</v>
      </c>
      <c r="W2031">
        <v>0.5</v>
      </c>
      <c r="X2031">
        <v>1</v>
      </c>
      <c r="Y2031">
        <v>42</v>
      </c>
    </row>
    <row r="2032" spans="1:25" x14ac:dyDescent="0.25">
      <c r="A2032" t="s">
        <v>7764</v>
      </c>
      <c r="B2032" t="s">
        <v>7765</v>
      </c>
      <c r="C2032" s="1" t="str">
        <f t="shared" si="335"/>
        <v>21:0398</v>
      </c>
      <c r="D2032" s="1" t="str">
        <f t="shared" si="332"/>
        <v>21:0133</v>
      </c>
      <c r="E2032" t="s">
        <v>7766</v>
      </c>
      <c r="F2032" t="s">
        <v>7767</v>
      </c>
      <c r="H2032">
        <v>48.143685499999997</v>
      </c>
      <c r="I2032">
        <v>-85.203098299999994</v>
      </c>
      <c r="J2032" s="1" t="str">
        <f t="shared" si="333"/>
        <v>NGR lake sediment grab sample</v>
      </c>
      <c r="K2032" s="1" t="str">
        <f t="shared" si="334"/>
        <v>&lt;177 micron (NGR)</v>
      </c>
      <c r="L2032">
        <v>62</v>
      </c>
      <c r="M2032" t="s">
        <v>72</v>
      </c>
      <c r="N2032">
        <v>1220</v>
      </c>
      <c r="O2032">
        <v>82</v>
      </c>
      <c r="P2032">
        <v>22</v>
      </c>
      <c r="Q2032">
        <v>5</v>
      </c>
      <c r="R2032">
        <v>9</v>
      </c>
      <c r="S2032">
        <v>13</v>
      </c>
      <c r="T2032">
        <v>0.1</v>
      </c>
      <c r="U2032">
        <v>295</v>
      </c>
      <c r="V2032">
        <v>1.8</v>
      </c>
      <c r="W2032">
        <v>0.5</v>
      </c>
      <c r="X2032">
        <v>2</v>
      </c>
      <c r="Y2032">
        <v>56.8</v>
      </c>
    </row>
    <row r="2033" spans="1:25" x14ac:dyDescent="0.25">
      <c r="A2033" t="s">
        <v>7768</v>
      </c>
      <c r="B2033" t="s">
        <v>7769</v>
      </c>
      <c r="C2033" s="1" t="str">
        <f t="shared" si="335"/>
        <v>21:0398</v>
      </c>
      <c r="D2033" s="1" t="str">
        <f t="shared" si="332"/>
        <v>21:0133</v>
      </c>
      <c r="E2033" t="s">
        <v>7770</v>
      </c>
      <c r="F2033" t="s">
        <v>7771</v>
      </c>
      <c r="H2033">
        <v>48.153326499999999</v>
      </c>
      <c r="I2033">
        <v>-85.237088799999995</v>
      </c>
      <c r="J2033" s="1" t="str">
        <f t="shared" si="333"/>
        <v>NGR lake sediment grab sample</v>
      </c>
      <c r="K2033" s="1" t="str">
        <f t="shared" si="334"/>
        <v>&lt;177 micron (NGR)</v>
      </c>
      <c r="L2033">
        <v>62</v>
      </c>
      <c r="M2033" t="s">
        <v>77</v>
      </c>
      <c r="N2033">
        <v>1221</v>
      </c>
      <c r="O2033">
        <v>76</v>
      </c>
      <c r="P2033">
        <v>20</v>
      </c>
      <c r="Q2033">
        <v>6</v>
      </c>
      <c r="R2033">
        <v>9</v>
      </c>
      <c r="S2033">
        <v>6</v>
      </c>
      <c r="T2033">
        <v>0.1</v>
      </c>
      <c r="U2033">
        <v>230</v>
      </c>
      <c r="V2033">
        <v>0.65</v>
      </c>
      <c r="W2033">
        <v>0.5</v>
      </c>
      <c r="X2033">
        <v>1</v>
      </c>
      <c r="Y2033">
        <v>59</v>
      </c>
    </row>
    <row r="2034" spans="1:25" x14ac:dyDescent="0.25">
      <c r="A2034" t="s">
        <v>7772</v>
      </c>
      <c r="B2034" t="s">
        <v>7773</v>
      </c>
      <c r="C2034" s="1" t="str">
        <f t="shared" si="335"/>
        <v>21:0398</v>
      </c>
      <c r="D2034" s="1" t="str">
        <f t="shared" si="332"/>
        <v>21:0133</v>
      </c>
      <c r="E2034" t="s">
        <v>7774</v>
      </c>
      <c r="F2034" t="s">
        <v>7775</v>
      </c>
      <c r="H2034">
        <v>48.189974800000002</v>
      </c>
      <c r="I2034">
        <v>-85.223775799999999</v>
      </c>
      <c r="J2034" s="1" t="str">
        <f t="shared" si="333"/>
        <v>NGR lake sediment grab sample</v>
      </c>
      <c r="K2034" s="1" t="str">
        <f t="shared" si="334"/>
        <v>&lt;177 micron (NGR)</v>
      </c>
      <c r="L2034">
        <v>62</v>
      </c>
      <c r="M2034" t="s">
        <v>82</v>
      </c>
      <c r="N2034">
        <v>1222</v>
      </c>
      <c r="O2034">
        <v>168</v>
      </c>
      <c r="P2034">
        <v>38</v>
      </c>
      <c r="Q2034">
        <v>4</v>
      </c>
      <c r="R2034">
        <v>10</v>
      </c>
      <c r="S2034">
        <v>7</v>
      </c>
      <c r="T2034">
        <v>0.2</v>
      </c>
      <c r="U2034">
        <v>140</v>
      </c>
      <c r="V2034">
        <v>0.7</v>
      </c>
      <c r="W2034">
        <v>0.5</v>
      </c>
      <c r="X2034">
        <v>1</v>
      </c>
      <c r="Y2034">
        <v>42.2</v>
      </c>
    </row>
    <row r="2035" spans="1:25" x14ac:dyDescent="0.25">
      <c r="A2035" t="s">
        <v>7776</v>
      </c>
      <c r="B2035" t="s">
        <v>7777</v>
      </c>
      <c r="C2035" s="1" t="str">
        <f t="shared" si="335"/>
        <v>21:0398</v>
      </c>
      <c r="D2035" s="1" t="str">
        <f t="shared" si="332"/>
        <v>21:0133</v>
      </c>
      <c r="E2035" t="s">
        <v>7778</v>
      </c>
      <c r="F2035" t="s">
        <v>7779</v>
      </c>
      <c r="H2035">
        <v>48.177409300000001</v>
      </c>
      <c r="I2035">
        <v>-85.199740599999998</v>
      </c>
      <c r="J2035" s="1" t="str">
        <f t="shared" si="333"/>
        <v>NGR lake sediment grab sample</v>
      </c>
      <c r="K2035" s="1" t="str">
        <f t="shared" si="334"/>
        <v>&lt;177 micron (NGR)</v>
      </c>
      <c r="L2035">
        <v>62</v>
      </c>
      <c r="M2035" t="s">
        <v>87</v>
      </c>
      <c r="N2035">
        <v>1223</v>
      </c>
      <c r="O2035">
        <v>68</v>
      </c>
      <c r="P2035">
        <v>18</v>
      </c>
      <c r="Q2035">
        <v>4</v>
      </c>
      <c r="R2035">
        <v>13</v>
      </c>
      <c r="S2035">
        <v>6</v>
      </c>
      <c r="T2035">
        <v>0.1</v>
      </c>
      <c r="U2035">
        <v>45</v>
      </c>
      <c r="V2035">
        <v>0.35</v>
      </c>
      <c r="W2035">
        <v>0.5</v>
      </c>
      <c r="X2035">
        <v>1</v>
      </c>
      <c r="Y2035">
        <v>49.6</v>
      </c>
    </row>
    <row r="2036" spans="1:25" x14ac:dyDescent="0.25">
      <c r="A2036" t="s">
        <v>7780</v>
      </c>
      <c r="B2036" t="s">
        <v>7781</v>
      </c>
      <c r="C2036" s="1" t="str">
        <f t="shared" si="335"/>
        <v>21:0398</v>
      </c>
      <c r="D2036" s="1" t="str">
        <f t="shared" si="332"/>
        <v>21:0133</v>
      </c>
      <c r="E2036" t="s">
        <v>7782</v>
      </c>
      <c r="F2036" t="s">
        <v>7783</v>
      </c>
      <c r="H2036">
        <v>48.215430499999997</v>
      </c>
      <c r="I2036">
        <v>-85.177931900000004</v>
      </c>
      <c r="J2036" s="1" t="str">
        <f t="shared" si="333"/>
        <v>NGR lake sediment grab sample</v>
      </c>
      <c r="K2036" s="1" t="str">
        <f t="shared" si="334"/>
        <v>&lt;177 micron (NGR)</v>
      </c>
      <c r="L2036">
        <v>62</v>
      </c>
      <c r="M2036" t="s">
        <v>92</v>
      </c>
      <c r="N2036">
        <v>1224</v>
      </c>
      <c r="O2036">
        <v>64</v>
      </c>
      <c r="P2036">
        <v>36</v>
      </c>
      <c r="Q2036">
        <v>2</v>
      </c>
      <c r="R2036">
        <v>10</v>
      </c>
      <c r="S2036">
        <v>5</v>
      </c>
      <c r="T2036">
        <v>0.1</v>
      </c>
      <c r="U2036">
        <v>110</v>
      </c>
      <c r="V2036">
        <v>0.6</v>
      </c>
      <c r="W2036">
        <v>0.5</v>
      </c>
      <c r="X2036">
        <v>2</v>
      </c>
      <c r="Y2036">
        <v>42.6</v>
      </c>
    </row>
    <row r="2037" spans="1:25" x14ac:dyDescent="0.25">
      <c r="A2037" t="s">
        <v>7784</v>
      </c>
      <c r="B2037" t="s">
        <v>7785</v>
      </c>
      <c r="C2037" s="1" t="str">
        <f t="shared" si="335"/>
        <v>21:0398</v>
      </c>
      <c r="D2037" s="1" t="str">
        <f t="shared" si="332"/>
        <v>21:0133</v>
      </c>
      <c r="E2037" t="s">
        <v>7786</v>
      </c>
      <c r="F2037" t="s">
        <v>7787</v>
      </c>
      <c r="H2037">
        <v>48.224694900000003</v>
      </c>
      <c r="I2037">
        <v>-85.157433100000006</v>
      </c>
      <c r="J2037" s="1" t="str">
        <f t="shared" si="333"/>
        <v>NGR lake sediment grab sample</v>
      </c>
      <c r="K2037" s="1" t="str">
        <f t="shared" si="334"/>
        <v>&lt;177 micron (NGR)</v>
      </c>
      <c r="L2037">
        <v>62</v>
      </c>
      <c r="M2037" t="s">
        <v>97</v>
      </c>
      <c r="N2037">
        <v>1225</v>
      </c>
      <c r="O2037">
        <v>76</v>
      </c>
      <c r="P2037">
        <v>26</v>
      </c>
      <c r="Q2037">
        <v>10</v>
      </c>
      <c r="R2037">
        <v>10</v>
      </c>
      <c r="S2037">
        <v>7</v>
      </c>
      <c r="T2037">
        <v>0.1</v>
      </c>
      <c r="U2037">
        <v>235</v>
      </c>
      <c r="V2037">
        <v>0.95</v>
      </c>
      <c r="W2037">
        <v>0.5</v>
      </c>
      <c r="X2037">
        <v>1</v>
      </c>
      <c r="Y2037">
        <v>24.8</v>
      </c>
    </row>
    <row r="2038" spans="1:25" x14ac:dyDescent="0.25">
      <c r="A2038" t="s">
        <v>7788</v>
      </c>
      <c r="B2038" t="s">
        <v>7789</v>
      </c>
      <c r="C2038" s="1" t="str">
        <f t="shared" si="335"/>
        <v>21:0398</v>
      </c>
      <c r="D2038" s="1" t="str">
        <f t="shared" si="332"/>
        <v>21:0133</v>
      </c>
      <c r="E2038" t="s">
        <v>7790</v>
      </c>
      <c r="F2038" t="s">
        <v>7791</v>
      </c>
      <c r="H2038">
        <v>48.042564900000002</v>
      </c>
      <c r="I2038">
        <v>-84.875445299999996</v>
      </c>
      <c r="J2038" s="1" t="str">
        <f t="shared" si="333"/>
        <v>NGR lake sediment grab sample</v>
      </c>
      <c r="K2038" s="1" t="str">
        <f t="shared" si="334"/>
        <v>&lt;177 micron (NGR)</v>
      </c>
      <c r="L2038">
        <v>62</v>
      </c>
      <c r="M2038" t="s">
        <v>107</v>
      </c>
      <c r="N2038">
        <v>1226</v>
      </c>
      <c r="O2038">
        <v>154</v>
      </c>
      <c r="P2038">
        <v>44</v>
      </c>
      <c r="Q2038">
        <v>7</v>
      </c>
      <c r="R2038">
        <v>10</v>
      </c>
      <c r="S2038">
        <v>6</v>
      </c>
      <c r="T2038">
        <v>0.1</v>
      </c>
      <c r="U2038">
        <v>385</v>
      </c>
      <c r="V2038">
        <v>0.7</v>
      </c>
      <c r="W2038">
        <v>0.5</v>
      </c>
      <c r="X2038">
        <v>2</v>
      </c>
      <c r="Y2038">
        <v>60.4</v>
      </c>
    </row>
    <row r="2039" spans="1:25" x14ac:dyDescent="0.25">
      <c r="A2039" t="s">
        <v>7792</v>
      </c>
      <c r="B2039" t="s">
        <v>7793</v>
      </c>
      <c r="C2039" s="1" t="str">
        <f t="shared" si="335"/>
        <v>21:0398</v>
      </c>
      <c r="D2039" s="1" t="str">
        <f t="shared" si="332"/>
        <v>21:0133</v>
      </c>
      <c r="E2039" t="s">
        <v>7794</v>
      </c>
      <c r="F2039" t="s">
        <v>7795</v>
      </c>
      <c r="H2039">
        <v>48.079295799999997</v>
      </c>
      <c r="I2039">
        <v>-84.883841700000005</v>
      </c>
      <c r="J2039" s="1" t="str">
        <f t="shared" si="333"/>
        <v>NGR lake sediment grab sample</v>
      </c>
      <c r="K2039" s="1" t="str">
        <f t="shared" si="334"/>
        <v>&lt;177 micron (NGR)</v>
      </c>
      <c r="L2039">
        <v>62</v>
      </c>
      <c r="M2039" t="s">
        <v>112</v>
      </c>
      <c r="N2039">
        <v>1227</v>
      </c>
      <c r="O2039">
        <v>126</v>
      </c>
      <c r="P2039">
        <v>22</v>
      </c>
      <c r="Q2039">
        <v>7</v>
      </c>
      <c r="R2039">
        <v>11</v>
      </c>
      <c r="S2039">
        <v>3</v>
      </c>
      <c r="T2039">
        <v>0.1</v>
      </c>
      <c r="U2039">
        <v>95</v>
      </c>
      <c r="V2039">
        <v>0.55000000000000004</v>
      </c>
      <c r="W2039">
        <v>0.5</v>
      </c>
      <c r="X2039">
        <v>1</v>
      </c>
      <c r="Y2039">
        <v>50.6</v>
      </c>
    </row>
    <row r="2040" spans="1:25" x14ac:dyDescent="0.25">
      <c r="A2040" t="s">
        <v>7796</v>
      </c>
      <c r="B2040" t="s">
        <v>7797</v>
      </c>
      <c r="C2040" s="1" t="str">
        <f t="shared" si="335"/>
        <v>21:0398</v>
      </c>
      <c r="D2040" s="1" t="str">
        <f t="shared" si="332"/>
        <v>21:0133</v>
      </c>
      <c r="E2040" t="s">
        <v>7798</v>
      </c>
      <c r="F2040" t="s">
        <v>7799</v>
      </c>
      <c r="H2040">
        <v>48.114969299999998</v>
      </c>
      <c r="I2040">
        <v>-84.911237400000005</v>
      </c>
      <c r="J2040" s="1" t="str">
        <f t="shared" si="333"/>
        <v>NGR lake sediment grab sample</v>
      </c>
      <c r="K2040" s="1" t="str">
        <f t="shared" si="334"/>
        <v>&lt;177 micron (NGR)</v>
      </c>
      <c r="L2040">
        <v>62</v>
      </c>
      <c r="M2040" t="s">
        <v>117</v>
      </c>
      <c r="N2040">
        <v>1228</v>
      </c>
      <c r="O2040">
        <v>172</v>
      </c>
      <c r="P2040">
        <v>40</v>
      </c>
      <c r="Q2040">
        <v>6</v>
      </c>
      <c r="R2040">
        <v>26</v>
      </c>
      <c r="S2040">
        <v>9</v>
      </c>
      <c r="T2040">
        <v>0.1</v>
      </c>
      <c r="U2040">
        <v>85</v>
      </c>
      <c r="V2040">
        <v>0.4</v>
      </c>
      <c r="W2040">
        <v>0.5</v>
      </c>
      <c r="X2040">
        <v>4</v>
      </c>
      <c r="Y2040">
        <v>66.2</v>
      </c>
    </row>
    <row r="2041" spans="1:25" x14ac:dyDescent="0.25">
      <c r="A2041" t="s">
        <v>7800</v>
      </c>
      <c r="B2041" t="s">
        <v>7801</v>
      </c>
      <c r="C2041" s="1" t="str">
        <f t="shared" si="335"/>
        <v>21:0398</v>
      </c>
      <c r="D2041" s="1" t="str">
        <f t="shared" si="332"/>
        <v>21:0133</v>
      </c>
      <c r="E2041" t="s">
        <v>7802</v>
      </c>
      <c r="F2041" t="s">
        <v>7803</v>
      </c>
      <c r="H2041">
        <v>48.153404000000002</v>
      </c>
      <c r="I2041">
        <v>-84.8972531</v>
      </c>
      <c r="J2041" s="1" t="str">
        <f t="shared" si="333"/>
        <v>NGR lake sediment grab sample</v>
      </c>
      <c r="K2041" s="1" t="str">
        <f t="shared" si="334"/>
        <v>&lt;177 micron (NGR)</v>
      </c>
      <c r="L2041">
        <v>62</v>
      </c>
      <c r="M2041" t="s">
        <v>122</v>
      </c>
      <c r="N2041">
        <v>1229</v>
      </c>
      <c r="O2041">
        <v>164</v>
      </c>
      <c r="P2041">
        <v>92</v>
      </c>
      <c r="Q2041">
        <v>3</v>
      </c>
      <c r="R2041">
        <v>37</v>
      </c>
      <c r="S2041">
        <v>10</v>
      </c>
      <c r="T2041">
        <v>0.1</v>
      </c>
      <c r="U2041">
        <v>90</v>
      </c>
      <c r="V2041">
        <v>0.5</v>
      </c>
      <c r="W2041">
        <v>0.5</v>
      </c>
      <c r="X2041">
        <v>1</v>
      </c>
      <c r="Y2041">
        <v>64.8</v>
      </c>
    </row>
    <row r="2042" spans="1:25" x14ac:dyDescent="0.25">
      <c r="A2042" t="s">
        <v>7804</v>
      </c>
      <c r="B2042" t="s">
        <v>7805</v>
      </c>
      <c r="C2042" s="1" t="str">
        <f t="shared" si="335"/>
        <v>21:0398</v>
      </c>
      <c r="D2042" s="1" t="str">
        <f t="shared" si="332"/>
        <v>21:0133</v>
      </c>
      <c r="E2042" t="s">
        <v>7806</v>
      </c>
      <c r="F2042" t="s">
        <v>7807</v>
      </c>
      <c r="H2042">
        <v>48.225451100000001</v>
      </c>
      <c r="I2042">
        <v>-84.911753099999999</v>
      </c>
      <c r="J2042" s="1" t="str">
        <f t="shared" si="333"/>
        <v>NGR lake sediment grab sample</v>
      </c>
      <c r="K2042" s="1" t="str">
        <f t="shared" si="334"/>
        <v>&lt;177 micron (NGR)</v>
      </c>
      <c r="L2042">
        <v>63</v>
      </c>
      <c r="M2042" t="s">
        <v>29</v>
      </c>
      <c r="N2042">
        <v>1230</v>
      </c>
      <c r="O2042">
        <v>128</v>
      </c>
      <c r="P2042">
        <v>52</v>
      </c>
      <c r="Q2042">
        <v>4</v>
      </c>
      <c r="R2042">
        <v>33</v>
      </c>
      <c r="S2042">
        <v>13</v>
      </c>
      <c r="T2042">
        <v>0.1</v>
      </c>
      <c r="U2042">
        <v>385</v>
      </c>
      <c r="V2042">
        <v>1.6</v>
      </c>
      <c r="W2042">
        <v>0.5</v>
      </c>
      <c r="X2042">
        <v>1</v>
      </c>
      <c r="Y2042">
        <v>44</v>
      </c>
    </row>
    <row r="2043" spans="1:25" x14ac:dyDescent="0.25">
      <c r="A2043" t="s">
        <v>7808</v>
      </c>
      <c r="B2043" t="s">
        <v>7809</v>
      </c>
      <c r="C2043" s="1" t="str">
        <f t="shared" si="335"/>
        <v>21:0398</v>
      </c>
      <c r="D2043" s="1" t="str">
        <f t="shared" si="332"/>
        <v>21:0133</v>
      </c>
      <c r="E2043" t="s">
        <v>7810</v>
      </c>
      <c r="F2043" t="s">
        <v>7811</v>
      </c>
      <c r="H2043">
        <v>48.2131288</v>
      </c>
      <c r="I2043">
        <v>-84.895225300000007</v>
      </c>
      <c r="J2043" s="1" t="str">
        <f t="shared" si="333"/>
        <v>NGR lake sediment grab sample</v>
      </c>
      <c r="K2043" s="1" t="str">
        <f t="shared" si="334"/>
        <v>&lt;177 micron (NGR)</v>
      </c>
      <c r="L2043">
        <v>63</v>
      </c>
      <c r="M2043" t="s">
        <v>49</v>
      </c>
      <c r="N2043">
        <v>1231</v>
      </c>
      <c r="O2043">
        <v>166</v>
      </c>
      <c r="P2043">
        <v>52</v>
      </c>
      <c r="Q2043">
        <v>5</v>
      </c>
      <c r="R2043">
        <v>56</v>
      </c>
      <c r="S2043">
        <v>16</v>
      </c>
      <c r="T2043">
        <v>0.1</v>
      </c>
      <c r="U2043">
        <v>610</v>
      </c>
      <c r="V2043">
        <v>2.4500000000000002</v>
      </c>
      <c r="W2043">
        <v>0.5</v>
      </c>
      <c r="X2043">
        <v>1</v>
      </c>
      <c r="Y2043">
        <v>24.6</v>
      </c>
    </row>
    <row r="2044" spans="1:25" x14ac:dyDescent="0.25">
      <c r="A2044" t="s">
        <v>7812</v>
      </c>
      <c r="B2044" t="s">
        <v>7813</v>
      </c>
      <c r="C2044" s="1" t="str">
        <f t="shared" si="335"/>
        <v>21:0398</v>
      </c>
      <c r="D2044" s="1" t="str">
        <f t="shared" si="332"/>
        <v>21:0133</v>
      </c>
      <c r="E2044" t="s">
        <v>7806</v>
      </c>
      <c r="F2044" t="s">
        <v>7814</v>
      </c>
      <c r="H2044">
        <v>48.225451100000001</v>
      </c>
      <c r="I2044">
        <v>-84.911753099999999</v>
      </c>
      <c r="J2044" s="1" t="str">
        <f t="shared" si="333"/>
        <v>NGR lake sediment grab sample</v>
      </c>
      <c r="K2044" s="1" t="str">
        <f t="shared" si="334"/>
        <v>&lt;177 micron (NGR)</v>
      </c>
      <c r="L2044">
        <v>63</v>
      </c>
      <c r="M2044" t="s">
        <v>57</v>
      </c>
      <c r="N2044">
        <v>1232</v>
      </c>
      <c r="O2044">
        <v>132</v>
      </c>
      <c r="P2044">
        <v>54</v>
      </c>
      <c r="Q2044">
        <v>4</v>
      </c>
      <c r="R2044">
        <v>33</v>
      </c>
      <c r="S2044">
        <v>14</v>
      </c>
      <c r="T2044">
        <v>0.1</v>
      </c>
      <c r="U2044">
        <v>380</v>
      </c>
      <c r="V2044">
        <v>1.65</v>
      </c>
      <c r="W2044">
        <v>0.5</v>
      </c>
      <c r="X2044">
        <v>1</v>
      </c>
      <c r="Y2044">
        <v>43.6</v>
      </c>
    </row>
    <row r="2045" spans="1:25" x14ac:dyDescent="0.25">
      <c r="A2045" t="s">
        <v>7815</v>
      </c>
      <c r="B2045" t="s">
        <v>7816</v>
      </c>
      <c r="C2045" s="1" t="str">
        <f t="shared" si="335"/>
        <v>21:0398</v>
      </c>
      <c r="D2045" s="1" t="str">
        <f t="shared" si="332"/>
        <v>21:0133</v>
      </c>
      <c r="E2045" t="s">
        <v>7806</v>
      </c>
      <c r="F2045" t="s">
        <v>7817</v>
      </c>
      <c r="H2045">
        <v>48.225451100000001</v>
      </c>
      <c r="I2045">
        <v>-84.911753099999999</v>
      </c>
      <c r="J2045" s="1" t="str">
        <f t="shared" si="333"/>
        <v>NGR lake sediment grab sample</v>
      </c>
      <c r="K2045" s="1" t="str">
        <f t="shared" si="334"/>
        <v>&lt;177 micron (NGR)</v>
      </c>
      <c r="L2045">
        <v>63</v>
      </c>
      <c r="M2045" t="s">
        <v>53</v>
      </c>
      <c r="N2045">
        <v>1233</v>
      </c>
      <c r="O2045">
        <v>146</v>
      </c>
      <c r="P2045">
        <v>48</v>
      </c>
      <c r="Q2045">
        <v>4</v>
      </c>
      <c r="R2045">
        <v>32</v>
      </c>
      <c r="S2045">
        <v>16</v>
      </c>
      <c r="T2045">
        <v>0.1</v>
      </c>
      <c r="U2045">
        <v>475</v>
      </c>
      <c r="V2045">
        <v>1.95</v>
      </c>
      <c r="W2045">
        <v>0.5</v>
      </c>
      <c r="X2045">
        <v>1</v>
      </c>
      <c r="Y2045">
        <v>41.2</v>
      </c>
    </row>
    <row r="2046" spans="1:25" x14ac:dyDescent="0.25">
      <c r="A2046" t="s">
        <v>7818</v>
      </c>
      <c r="B2046" t="s">
        <v>7819</v>
      </c>
      <c r="C2046" s="1" t="str">
        <f t="shared" si="335"/>
        <v>21:0398</v>
      </c>
      <c r="D2046" s="1" t="str">
        <f t="shared" si="332"/>
        <v>21:0133</v>
      </c>
      <c r="E2046" t="s">
        <v>7820</v>
      </c>
      <c r="F2046" t="s">
        <v>7821</v>
      </c>
      <c r="H2046">
        <v>48.258668900000004</v>
      </c>
      <c r="I2046">
        <v>-84.945148700000004</v>
      </c>
      <c r="J2046" s="1" t="str">
        <f t="shared" si="333"/>
        <v>NGR lake sediment grab sample</v>
      </c>
      <c r="K2046" s="1" t="str">
        <f t="shared" si="334"/>
        <v>&lt;177 micron (NGR)</v>
      </c>
      <c r="L2046">
        <v>63</v>
      </c>
      <c r="M2046" t="s">
        <v>34</v>
      </c>
      <c r="N2046">
        <v>1234</v>
      </c>
      <c r="O2046">
        <v>116</v>
      </c>
      <c r="P2046">
        <v>34</v>
      </c>
      <c r="Q2046">
        <v>9</v>
      </c>
      <c r="R2046">
        <v>13</v>
      </c>
      <c r="S2046">
        <v>8</v>
      </c>
      <c r="T2046">
        <v>0.1</v>
      </c>
      <c r="U2046">
        <v>240</v>
      </c>
      <c r="V2046">
        <v>1</v>
      </c>
      <c r="W2046">
        <v>0.5</v>
      </c>
      <c r="X2046">
        <v>1</v>
      </c>
      <c r="Y2046">
        <v>55.2</v>
      </c>
    </row>
    <row r="2047" spans="1:25" x14ac:dyDescent="0.25">
      <c r="A2047" t="s">
        <v>7822</v>
      </c>
      <c r="B2047" t="s">
        <v>7823</v>
      </c>
      <c r="C2047" s="1" t="str">
        <f t="shared" si="335"/>
        <v>21:0398</v>
      </c>
      <c r="D2047" s="1" t="str">
        <f t="shared" si="332"/>
        <v>21:0133</v>
      </c>
      <c r="E2047" t="s">
        <v>7824</v>
      </c>
      <c r="F2047" t="s">
        <v>7825</v>
      </c>
      <c r="H2047">
        <v>48.264390300000002</v>
      </c>
      <c r="I2047">
        <v>-84.947614299999998</v>
      </c>
      <c r="J2047" s="1" t="str">
        <f t="shared" si="333"/>
        <v>NGR lake sediment grab sample</v>
      </c>
      <c r="K2047" s="1" t="str">
        <f t="shared" si="334"/>
        <v>&lt;177 micron (NGR)</v>
      </c>
      <c r="L2047">
        <v>63</v>
      </c>
      <c r="M2047" t="s">
        <v>39</v>
      </c>
      <c r="N2047">
        <v>1235</v>
      </c>
      <c r="O2047">
        <v>134</v>
      </c>
      <c r="P2047">
        <v>42</v>
      </c>
      <c r="Q2047">
        <v>5</v>
      </c>
      <c r="R2047">
        <v>12</v>
      </c>
      <c r="S2047">
        <v>13</v>
      </c>
      <c r="T2047">
        <v>0.1</v>
      </c>
      <c r="U2047">
        <v>530</v>
      </c>
      <c r="V2047">
        <v>1.65</v>
      </c>
      <c r="W2047">
        <v>0.5</v>
      </c>
      <c r="X2047">
        <v>1</v>
      </c>
      <c r="Y2047">
        <v>59.8</v>
      </c>
    </row>
    <row r="2048" spans="1:25" x14ac:dyDescent="0.25">
      <c r="A2048" t="s">
        <v>7826</v>
      </c>
      <c r="B2048" t="s">
        <v>7827</v>
      </c>
      <c r="C2048" s="1" t="str">
        <f t="shared" si="335"/>
        <v>21:0398</v>
      </c>
      <c r="D2048" s="1" t="str">
        <f t="shared" si="332"/>
        <v>21:0133</v>
      </c>
      <c r="E2048" t="s">
        <v>7828</v>
      </c>
      <c r="F2048" t="s">
        <v>7829</v>
      </c>
      <c r="H2048">
        <v>48.313055200000001</v>
      </c>
      <c r="I2048">
        <v>-84.960135300000005</v>
      </c>
      <c r="J2048" s="1" t="str">
        <f t="shared" si="333"/>
        <v>NGR lake sediment grab sample</v>
      </c>
      <c r="K2048" s="1" t="str">
        <f t="shared" si="334"/>
        <v>&lt;177 micron (NGR)</v>
      </c>
      <c r="L2048">
        <v>63</v>
      </c>
      <c r="M2048" t="s">
        <v>44</v>
      </c>
      <c r="N2048">
        <v>1236</v>
      </c>
      <c r="O2048">
        <v>104</v>
      </c>
      <c r="P2048">
        <v>22</v>
      </c>
      <c r="Q2048">
        <v>12</v>
      </c>
      <c r="R2048">
        <v>15</v>
      </c>
      <c r="S2048">
        <v>8</v>
      </c>
      <c r="T2048">
        <v>0.1</v>
      </c>
      <c r="U2048">
        <v>370</v>
      </c>
      <c r="V2048">
        <v>1.65</v>
      </c>
      <c r="W2048">
        <v>2</v>
      </c>
      <c r="X2048">
        <v>1</v>
      </c>
      <c r="Y2048">
        <v>20.399999999999999</v>
      </c>
    </row>
    <row r="2049" spans="1:25" x14ac:dyDescent="0.25">
      <c r="A2049" t="s">
        <v>7830</v>
      </c>
      <c r="B2049" t="s">
        <v>7831</v>
      </c>
      <c r="C2049" s="1" t="str">
        <f t="shared" si="335"/>
        <v>21:0398</v>
      </c>
      <c r="D2049" s="1" t="str">
        <f t="shared" si="332"/>
        <v>21:0133</v>
      </c>
      <c r="E2049" t="s">
        <v>7832</v>
      </c>
      <c r="F2049" t="s">
        <v>7833</v>
      </c>
      <c r="H2049">
        <v>48.346905</v>
      </c>
      <c r="I2049">
        <v>-84.971430900000001</v>
      </c>
      <c r="J2049" s="1" t="str">
        <f t="shared" si="333"/>
        <v>NGR lake sediment grab sample</v>
      </c>
      <c r="K2049" s="1" t="str">
        <f t="shared" si="334"/>
        <v>&lt;177 micron (NGR)</v>
      </c>
      <c r="L2049">
        <v>63</v>
      </c>
      <c r="M2049" t="s">
        <v>62</v>
      </c>
      <c r="N2049">
        <v>1237</v>
      </c>
      <c r="O2049">
        <v>94</v>
      </c>
      <c r="P2049">
        <v>18</v>
      </c>
      <c r="Q2049">
        <v>5</v>
      </c>
      <c r="R2049">
        <v>14</v>
      </c>
      <c r="S2049">
        <v>11</v>
      </c>
      <c r="T2049">
        <v>0.1</v>
      </c>
      <c r="U2049">
        <v>530</v>
      </c>
      <c r="V2049">
        <v>1.7</v>
      </c>
      <c r="W2049">
        <v>1</v>
      </c>
      <c r="X2049">
        <v>1</v>
      </c>
      <c r="Y2049">
        <v>16.399999999999999</v>
      </c>
    </row>
    <row r="2050" spans="1:25" x14ac:dyDescent="0.25">
      <c r="A2050" t="s">
        <v>7834</v>
      </c>
      <c r="B2050" t="s">
        <v>7835</v>
      </c>
      <c r="C2050" s="1" t="str">
        <f t="shared" si="335"/>
        <v>21:0398</v>
      </c>
      <c r="D2050" s="1" t="str">
        <f t="shared" si="332"/>
        <v>21:0133</v>
      </c>
      <c r="E2050" t="s">
        <v>7836</v>
      </c>
      <c r="F2050" t="s">
        <v>7837</v>
      </c>
      <c r="H2050">
        <v>48.376472100000001</v>
      </c>
      <c r="I2050">
        <v>-84.948716000000005</v>
      </c>
      <c r="J2050" s="1" t="str">
        <f t="shared" si="333"/>
        <v>NGR lake sediment grab sample</v>
      </c>
      <c r="K2050" s="1" t="str">
        <f t="shared" si="334"/>
        <v>&lt;177 micron (NGR)</v>
      </c>
      <c r="L2050">
        <v>63</v>
      </c>
      <c r="M2050" t="s">
        <v>67</v>
      </c>
      <c r="N2050">
        <v>1238</v>
      </c>
      <c r="O2050">
        <v>38</v>
      </c>
      <c r="P2050">
        <v>38</v>
      </c>
      <c r="Q2050">
        <v>1</v>
      </c>
      <c r="R2050">
        <v>4</v>
      </c>
      <c r="S2050">
        <v>3</v>
      </c>
      <c r="T2050">
        <v>0.1</v>
      </c>
      <c r="U2050">
        <v>420</v>
      </c>
      <c r="V2050">
        <v>0.9</v>
      </c>
      <c r="W2050">
        <v>0.5</v>
      </c>
      <c r="X2050">
        <v>4</v>
      </c>
      <c r="Y2050">
        <v>23.2</v>
      </c>
    </row>
    <row r="2051" spans="1:25" x14ac:dyDescent="0.25">
      <c r="A2051" t="s">
        <v>7838</v>
      </c>
      <c r="B2051" t="s">
        <v>7839</v>
      </c>
      <c r="C2051" s="1" t="str">
        <f t="shared" si="335"/>
        <v>21:0398</v>
      </c>
      <c r="D2051" s="1" t="str">
        <f t="shared" si="332"/>
        <v>21:0133</v>
      </c>
      <c r="E2051" t="s">
        <v>7840</v>
      </c>
      <c r="F2051" t="s">
        <v>7841</v>
      </c>
      <c r="H2051">
        <v>48.412277500000002</v>
      </c>
      <c r="I2051">
        <v>-84.964208999999997</v>
      </c>
      <c r="J2051" s="1" t="str">
        <f t="shared" si="333"/>
        <v>NGR lake sediment grab sample</v>
      </c>
      <c r="K2051" s="1" t="str">
        <f t="shared" si="334"/>
        <v>&lt;177 micron (NGR)</v>
      </c>
      <c r="L2051">
        <v>63</v>
      </c>
      <c r="M2051" t="s">
        <v>72</v>
      </c>
      <c r="N2051">
        <v>1239</v>
      </c>
      <c r="O2051">
        <v>68</v>
      </c>
      <c r="P2051">
        <v>34</v>
      </c>
      <c r="Q2051">
        <v>3</v>
      </c>
      <c r="R2051">
        <v>7</v>
      </c>
      <c r="S2051">
        <v>4</v>
      </c>
      <c r="T2051">
        <v>0.1</v>
      </c>
      <c r="U2051">
        <v>100</v>
      </c>
      <c r="V2051">
        <v>0.85</v>
      </c>
      <c r="W2051">
        <v>0.5</v>
      </c>
      <c r="X2051">
        <v>1</v>
      </c>
      <c r="Y2051">
        <v>50.6</v>
      </c>
    </row>
    <row r="2052" spans="1:25" x14ac:dyDescent="0.25">
      <c r="A2052" t="s">
        <v>7842</v>
      </c>
      <c r="B2052" t="s">
        <v>7843</v>
      </c>
      <c r="C2052" s="1" t="str">
        <f t="shared" si="335"/>
        <v>21:0398</v>
      </c>
      <c r="D2052" s="1" t="str">
        <f>HYPERLINK("http://geochem.nrcan.gc.ca/cdogs/content/svy/svy_e.htm", "")</f>
        <v/>
      </c>
      <c r="G2052" s="1" t="str">
        <f>HYPERLINK("http://geochem.nrcan.gc.ca/cdogs/content/cr_/cr_00034_e.htm", "34")</f>
        <v>34</v>
      </c>
      <c r="J2052" t="s">
        <v>100</v>
      </c>
      <c r="K2052" t="s">
        <v>101</v>
      </c>
      <c r="L2052">
        <v>63</v>
      </c>
      <c r="M2052" t="s">
        <v>102</v>
      </c>
      <c r="N2052">
        <v>1240</v>
      </c>
      <c r="O2052">
        <v>104</v>
      </c>
      <c r="P2052">
        <v>48</v>
      </c>
      <c r="Q2052">
        <v>15</v>
      </c>
      <c r="R2052">
        <v>19</v>
      </c>
      <c r="S2052">
        <v>12</v>
      </c>
      <c r="T2052">
        <v>0.1</v>
      </c>
      <c r="U2052">
        <v>790</v>
      </c>
      <c r="V2052">
        <v>3.1</v>
      </c>
      <c r="W2052">
        <v>21</v>
      </c>
      <c r="X2052">
        <v>7</v>
      </c>
      <c r="Y2052">
        <v>17.399999999999999</v>
      </c>
    </row>
    <row r="2053" spans="1:25" x14ac:dyDescent="0.25">
      <c r="A2053" t="s">
        <v>7844</v>
      </c>
      <c r="B2053" t="s">
        <v>7845</v>
      </c>
      <c r="C2053" s="1" t="str">
        <f t="shared" si="335"/>
        <v>21:0398</v>
      </c>
      <c r="D2053" s="1" t="str">
        <f t="shared" ref="D2053:D2073" si="336">HYPERLINK("http://geochem.nrcan.gc.ca/cdogs/content/svy/svy210133_e.htm", "21:0133")</f>
        <v>21:0133</v>
      </c>
      <c r="E2053" t="s">
        <v>7846</v>
      </c>
      <c r="F2053" t="s">
        <v>7847</v>
      </c>
      <c r="H2053">
        <v>48.425818499999998</v>
      </c>
      <c r="I2053">
        <v>-84.961680999999999</v>
      </c>
      <c r="J2053" s="1" t="str">
        <f t="shared" ref="J2053:J2073" si="337">HYPERLINK("http://geochem.nrcan.gc.ca/cdogs/content/kwd/kwd020027_e.htm", "NGR lake sediment grab sample")</f>
        <v>NGR lake sediment grab sample</v>
      </c>
      <c r="K2053" s="1" t="str">
        <f t="shared" ref="K2053:K2073" si="338">HYPERLINK("http://geochem.nrcan.gc.ca/cdogs/content/kwd/kwd080006_e.htm", "&lt;177 micron (NGR)")</f>
        <v>&lt;177 micron (NGR)</v>
      </c>
      <c r="L2053">
        <v>63</v>
      </c>
      <c r="M2053" t="s">
        <v>77</v>
      </c>
      <c r="N2053">
        <v>1241</v>
      </c>
      <c r="O2053">
        <v>96</v>
      </c>
      <c r="P2053">
        <v>116</v>
      </c>
      <c r="Q2053">
        <v>5</v>
      </c>
      <c r="R2053">
        <v>9</v>
      </c>
      <c r="S2053">
        <v>5</v>
      </c>
      <c r="T2053">
        <v>0.1</v>
      </c>
      <c r="U2053">
        <v>90</v>
      </c>
      <c r="V2053">
        <v>0.85</v>
      </c>
      <c r="W2053">
        <v>1</v>
      </c>
      <c r="X2053">
        <v>2</v>
      </c>
      <c r="Y2053">
        <v>63.2</v>
      </c>
    </row>
    <row r="2054" spans="1:25" x14ac:dyDescent="0.25">
      <c r="A2054" t="s">
        <v>7848</v>
      </c>
      <c r="B2054" t="s">
        <v>7849</v>
      </c>
      <c r="C2054" s="1" t="str">
        <f t="shared" si="335"/>
        <v>21:0398</v>
      </c>
      <c r="D2054" s="1" t="str">
        <f t="shared" si="336"/>
        <v>21:0133</v>
      </c>
      <c r="E2054" t="s">
        <v>7850</v>
      </c>
      <c r="F2054" t="s">
        <v>7851</v>
      </c>
      <c r="H2054">
        <v>48.5029386</v>
      </c>
      <c r="I2054">
        <v>-84.971667400000001</v>
      </c>
      <c r="J2054" s="1" t="str">
        <f t="shared" si="337"/>
        <v>NGR lake sediment grab sample</v>
      </c>
      <c r="K2054" s="1" t="str">
        <f t="shared" si="338"/>
        <v>&lt;177 micron (NGR)</v>
      </c>
      <c r="L2054">
        <v>63</v>
      </c>
      <c r="M2054" t="s">
        <v>82</v>
      </c>
      <c r="N2054">
        <v>1242</v>
      </c>
      <c r="O2054">
        <v>18</v>
      </c>
      <c r="P2054">
        <v>2</v>
      </c>
      <c r="Q2054">
        <v>3</v>
      </c>
      <c r="R2054">
        <v>2</v>
      </c>
      <c r="S2054">
        <v>2</v>
      </c>
      <c r="T2054">
        <v>0.1</v>
      </c>
      <c r="U2054">
        <v>55</v>
      </c>
      <c r="V2054">
        <v>0.3</v>
      </c>
      <c r="W2054">
        <v>1</v>
      </c>
      <c r="X2054">
        <v>1</v>
      </c>
      <c r="Y2054">
        <v>5.6</v>
      </c>
    </row>
    <row r="2055" spans="1:25" x14ac:dyDescent="0.25">
      <c r="A2055" t="s">
        <v>7852</v>
      </c>
      <c r="B2055" t="s">
        <v>7853</v>
      </c>
      <c r="C2055" s="1" t="str">
        <f t="shared" si="335"/>
        <v>21:0398</v>
      </c>
      <c r="D2055" s="1" t="str">
        <f t="shared" si="336"/>
        <v>21:0133</v>
      </c>
      <c r="E2055" t="s">
        <v>7854</v>
      </c>
      <c r="F2055" t="s">
        <v>7855</v>
      </c>
      <c r="H2055">
        <v>48.560221599999998</v>
      </c>
      <c r="I2055">
        <v>-84.981833199999997</v>
      </c>
      <c r="J2055" s="1" t="str">
        <f t="shared" si="337"/>
        <v>NGR lake sediment grab sample</v>
      </c>
      <c r="K2055" s="1" t="str">
        <f t="shared" si="338"/>
        <v>&lt;177 micron (NGR)</v>
      </c>
      <c r="L2055">
        <v>63</v>
      </c>
      <c r="M2055" t="s">
        <v>87</v>
      </c>
      <c r="N2055">
        <v>1243</v>
      </c>
      <c r="O2055">
        <v>118</v>
      </c>
      <c r="P2055">
        <v>30</v>
      </c>
      <c r="Q2055">
        <v>6</v>
      </c>
      <c r="R2055">
        <v>9</v>
      </c>
      <c r="S2055">
        <v>8</v>
      </c>
      <c r="T2055">
        <v>0.1</v>
      </c>
      <c r="U2055">
        <v>245</v>
      </c>
      <c r="V2055">
        <v>1.1000000000000001</v>
      </c>
      <c r="W2055">
        <v>0.5</v>
      </c>
      <c r="X2055">
        <v>1</v>
      </c>
      <c r="Y2055">
        <v>37.200000000000003</v>
      </c>
    </row>
    <row r="2056" spans="1:25" x14ac:dyDescent="0.25">
      <c r="A2056" t="s">
        <v>7856</v>
      </c>
      <c r="B2056" t="s">
        <v>7857</v>
      </c>
      <c r="C2056" s="1" t="str">
        <f t="shared" si="335"/>
        <v>21:0398</v>
      </c>
      <c r="D2056" s="1" t="str">
        <f t="shared" si="336"/>
        <v>21:0133</v>
      </c>
      <c r="E2056" t="s">
        <v>7858</v>
      </c>
      <c r="F2056" t="s">
        <v>7859</v>
      </c>
      <c r="H2056">
        <v>48.584902200000002</v>
      </c>
      <c r="I2056">
        <v>-84.972212400000004</v>
      </c>
      <c r="J2056" s="1" t="str">
        <f t="shared" si="337"/>
        <v>NGR lake sediment grab sample</v>
      </c>
      <c r="K2056" s="1" t="str">
        <f t="shared" si="338"/>
        <v>&lt;177 micron (NGR)</v>
      </c>
      <c r="L2056">
        <v>63</v>
      </c>
      <c r="M2056" t="s">
        <v>92</v>
      </c>
      <c r="N2056">
        <v>1244</v>
      </c>
      <c r="O2056">
        <v>100</v>
      </c>
      <c r="P2056">
        <v>22</v>
      </c>
      <c r="Q2056">
        <v>4</v>
      </c>
      <c r="R2056">
        <v>7</v>
      </c>
      <c r="S2056">
        <v>7</v>
      </c>
      <c r="T2056">
        <v>0.1</v>
      </c>
      <c r="U2056">
        <v>315</v>
      </c>
      <c r="V2056">
        <v>1</v>
      </c>
      <c r="W2056">
        <v>0.5</v>
      </c>
      <c r="X2056">
        <v>1</v>
      </c>
      <c r="Y2056">
        <v>29.2</v>
      </c>
    </row>
    <row r="2057" spans="1:25" x14ac:dyDescent="0.25">
      <c r="A2057" t="s">
        <v>7860</v>
      </c>
      <c r="B2057" t="s">
        <v>7861</v>
      </c>
      <c r="C2057" s="1" t="str">
        <f t="shared" si="335"/>
        <v>21:0398</v>
      </c>
      <c r="D2057" s="1" t="str">
        <f t="shared" si="336"/>
        <v>21:0133</v>
      </c>
      <c r="E2057" t="s">
        <v>7862</v>
      </c>
      <c r="F2057" t="s">
        <v>7863</v>
      </c>
      <c r="H2057">
        <v>48.616903499999999</v>
      </c>
      <c r="I2057">
        <v>-84.969614500000006</v>
      </c>
      <c r="J2057" s="1" t="str">
        <f t="shared" si="337"/>
        <v>NGR lake sediment grab sample</v>
      </c>
      <c r="K2057" s="1" t="str">
        <f t="shared" si="338"/>
        <v>&lt;177 micron (NGR)</v>
      </c>
      <c r="L2057">
        <v>63</v>
      </c>
      <c r="M2057" t="s">
        <v>97</v>
      </c>
      <c r="N2057">
        <v>1245</v>
      </c>
      <c r="O2057">
        <v>98</v>
      </c>
      <c r="P2057">
        <v>44</v>
      </c>
      <c r="Q2057">
        <v>12</v>
      </c>
      <c r="R2057">
        <v>9</v>
      </c>
      <c r="S2057">
        <v>8</v>
      </c>
      <c r="T2057">
        <v>0.1</v>
      </c>
      <c r="U2057">
        <v>395</v>
      </c>
      <c r="V2057">
        <v>1.3</v>
      </c>
      <c r="W2057">
        <v>0.5</v>
      </c>
      <c r="X2057">
        <v>1</v>
      </c>
      <c r="Y2057">
        <v>46.6</v>
      </c>
    </row>
    <row r="2058" spans="1:25" x14ac:dyDescent="0.25">
      <c r="A2058" t="s">
        <v>7864</v>
      </c>
      <c r="B2058" t="s">
        <v>7865</v>
      </c>
      <c r="C2058" s="1" t="str">
        <f t="shared" si="335"/>
        <v>21:0398</v>
      </c>
      <c r="D2058" s="1" t="str">
        <f t="shared" si="336"/>
        <v>21:0133</v>
      </c>
      <c r="E2058" t="s">
        <v>7866</v>
      </c>
      <c r="F2058" t="s">
        <v>7867</v>
      </c>
      <c r="H2058">
        <v>48.615634499999999</v>
      </c>
      <c r="I2058">
        <v>-85.046544100000006</v>
      </c>
      <c r="J2058" s="1" t="str">
        <f t="shared" si="337"/>
        <v>NGR lake sediment grab sample</v>
      </c>
      <c r="K2058" s="1" t="str">
        <f t="shared" si="338"/>
        <v>&lt;177 micron (NGR)</v>
      </c>
      <c r="L2058">
        <v>63</v>
      </c>
      <c r="M2058" t="s">
        <v>107</v>
      </c>
      <c r="N2058">
        <v>1246</v>
      </c>
      <c r="O2058">
        <v>34</v>
      </c>
      <c r="P2058">
        <v>8</v>
      </c>
      <c r="Q2058">
        <v>3</v>
      </c>
      <c r="R2058">
        <v>5</v>
      </c>
      <c r="S2058">
        <v>4</v>
      </c>
      <c r="T2058">
        <v>0.1</v>
      </c>
      <c r="U2058">
        <v>305</v>
      </c>
      <c r="V2058">
        <v>0.75</v>
      </c>
      <c r="W2058">
        <v>0.5</v>
      </c>
      <c r="X2058">
        <v>1</v>
      </c>
      <c r="Y2058">
        <v>8.4</v>
      </c>
    </row>
    <row r="2059" spans="1:25" x14ac:dyDescent="0.25">
      <c r="A2059" t="s">
        <v>7868</v>
      </c>
      <c r="B2059" t="s">
        <v>7869</v>
      </c>
      <c r="C2059" s="1" t="str">
        <f t="shared" si="335"/>
        <v>21:0398</v>
      </c>
      <c r="D2059" s="1" t="str">
        <f t="shared" si="336"/>
        <v>21:0133</v>
      </c>
      <c r="E2059" t="s">
        <v>7870</v>
      </c>
      <c r="F2059" t="s">
        <v>7871</v>
      </c>
      <c r="H2059">
        <v>48.6327</v>
      </c>
      <c r="I2059">
        <v>-85.075297800000001</v>
      </c>
      <c r="J2059" s="1" t="str">
        <f t="shared" si="337"/>
        <v>NGR lake sediment grab sample</v>
      </c>
      <c r="K2059" s="1" t="str">
        <f t="shared" si="338"/>
        <v>&lt;177 micron (NGR)</v>
      </c>
      <c r="L2059">
        <v>63</v>
      </c>
      <c r="M2059" t="s">
        <v>112</v>
      </c>
      <c r="N2059">
        <v>1247</v>
      </c>
      <c r="O2059">
        <v>86</v>
      </c>
      <c r="P2059">
        <v>52</v>
      </c>
      <c r="Q2059">
        <v>5</v>
      </c>
      <c r="R2059">
        <v>11</v>
      </c>
      <c r="S2059">
        <v>5</v>
      </c>
      <c r="T2059">
        <v>0.1</v>
      </c>
      <c r="U2059">
        <v>180</v>
      </c>
      <c r="V2059">
        <v>0.85</v>
      </c>
      <c r="W2059">
        <v>1</v>
      </c>
      <c r="X2059">
        <v>2</v>
      </c>
      <c r="Y2059">
        <v>39.6</v>
      </c>
    </row>
    <row r="2060" spans="1:25" x14ac:dyDescent="0.25">
      <c r="A2060" t="s">
        <v>7872</v>
      </c>
      <c r="B2060" t="s">
        <v>7873</v>
      </c>
      <c r="C2060" s="1" t="str">
        <f t="shared" si="335"/>
        <v>21:0398</v>
      </c>
      <c r="D2060" s="1" t="str">
        <f t="shared" si="336"/>
        <v>21:0133</v>
      </c>
      <c r="E2060" t="s">
        <v>7874</v>
      </c>
      <c r="F2060" t="s">
        <v>7875</v>
      </c>
      <c r="H2060">
        <v>48.659751</v>
      </c>
      <c r="I2060">
        <v>-85.1006134</v>
      </c>
      <c r="J2060" s="1" t="str">
        <f t="shared" si="337"/>
        <v>NGR lake sediment grab sample</v>
      </c>
      <c r="K2060" s="1" t="str">
        <f t="shared" si="338"/>
        <v>&lt;177 micron (NGR)</v>
      </c>
      <c r="L2060">
        <v>63</v>
      </c>
      <c r="M2060" t="s">
        <v>117</v>
      </c>
      <c r="N2060">
        <v>1248</v>
      </c>
      <c r="O2060">
        <v>90</v>
      </c>
      <c r="P2060">
        <v>38</v>
      </c>
      <c r="Q2060">
        <v>6</v>
      </c>
      <c r="R2060">
        <v>9</v>
      </c>
      <c r="S2060">
        <v>6</v>
      </c>
      <c r="T2060">
        <v>0.1</v>
      </c>
      <c r="U2060">
        <v>110</v>
      </c>
      <c r="V2060">
        <v>0.55000000000000004</v>
      </c>
      <c r="W2060">
        <v>0.5</v>
      </c>
      <c r="X2060">
        <v>2</v>
      </c>
      <c r="Y2060">
        <v>60.2</v>
      </c>
    </row>
    <row r="2061" spans="1:25" x14ac:dyDescent="0.25">
      <c r="A2061" t="s">
        <v>7876</v>
      </c>
      <c r="B2061" t="s">
        <v>7877</v>
      </c>
      <c r="C2061" s="1" t="str">
        <f t="shared" si="335"/>
        <v>21:0398</v>
      </c>
      <c r="D2061" s="1" t="str">
        <f t="shared" si="336"/>
        <v>21:0133</v>
      </c>
      <c r="E2061" t="s">
        <v>7878</v>
      </c>
      <c r="F2061" t="s">
        <v>7879</v>
      </c>
      <c r="H2061">
        <v>48.677582600000001</v>
      </c>
      <c r="I2061">
        <v>-85.107170100000005</v>
      </c>
      <c r="J2061" s="1" t="str">
        <f t="shared" si="337"/>
        <v>NGR lake sediment grab sample</v>
      </c>
      <c r="K2061" s="1" t="str">
        <f t="shared" si="338"/>
        <v>&lt;177 micron (NGR)</v>
      </c>
      <c r="L2061">
        <v>63</v>
      </c>
      <c r="M2061" t="s">
        <v>122</v>
      </c>
      <c r="N2061">
        <v>1249</v>
      </c>
      <c r="O2061">
        <v>72</v>
      </c>
      <c r="P2061">
        <v>36</v>
      </c>
      <c r="Q2061">
        <v>10</v>
      </c>
      <c r="R2061">
        <v>10</v>
      </c>
      <c r="S2061">
        <v>5</v>
      </c>
      <c r="T2061">
        <v>0.1</v>
      </c>
      <c r="U2061">
        <v>115</v>
      </c>
      <c r="V2061">
        <v>0.7</v>
      </c>
      <c r="W2061">
        <v>1</v>
      </c>
      <c r="X2061">
        <v>1</v>
      </c>
      <c r="Y2061">
        <v>47.2</v>
      </c>
    </row>
    <row r="2062" spans="1:25" x14ac:dyDescent="0.25">
      <c r="A2062" t="s">
        <v>7880</v>
      </c>
      <c r="B2062" t="s">
        <v>7881</v>
      </c>
      <c r="C2062" s="1" t="str">
        <f t="shared" si="335"/>
        <v>21:0398</v>
      </c>
      <c r="D2062" s="1" t="str">
        <f t="shared" si="336"/>
        <v>21:0133</v>
      </c>
      <c r="E2062" t="s">
        <v>7882</v>
      </c>
      <c r="F2062" t="s">
        <v>7883</v>
      </c>
      <c r="H2062">
        <v>48.641248500000003</v>
      </c>
      <c r="I2062">
        <v>-85.170867599999994</v>
      </c>
      <c r="J2062" s="1" t="str">
        <f t="shared" si="337"/>
        <v>NGR lake sediment grab sample</v>
      </c>
      <c r="K2062" s="1" t="str">
        <f t="shared" si="338"/>
        <v>&lt;177 micron (NGR)</v>
      </c>
      <c r="L2062">
        <v>64</v>
      </c>
      <c r="M2062" t="s">
        <v>29</v>
      </c>
      <c r="N2062">
        <v>1250</v>
      </c>
      <c r="O2062">
        <v>76</v>
      </c>
      <c r="P2062">
        <v>12</v>
      </c>
      <c r="Q2062">
        <v>9</v>
      </c>
      <c r="R2062">
        <v>9</v>
      </c>
      <c r="S2062">
        <v>6</v>
      </c>
      <c r="T2062">
        <v>0.1</v>
      </c>
      <c r="U2062">
        <v>60</v>
      </c>
      <c r="V2062">
        <v>0.5</v>
      </c>
      <c r="W2062">
        <v>0.5</v>
      </c>
      <c r="X2062">
        <v>1</v>
      </c>
      <c r="Y2062">
        <v>35.4</v>
      </c>
    </row>
    <row r="2063" spans="1:25" x14ac:dyDescent="0.25">
      <c r="A2063" t="s">
        <v>7884</v>
      </c>
      <c r="B2063" t="s">
        <v>7885</v>
      </c>
      <c r="C2063" s="1" t="str">
        <f t="shared" si="335"/>
        <v>21:0398</v>
      </c>
      <c r="D2063" s="1" t="str">
        <f t="shared" si="336"/>
        <v>21:0133</v>
      </c>
      <c r="E2063" t="s">
        <v>7886</v>
      </c>
      <c r="F2063" t="s">
        <v>7887</v>
      </c>
      <c r="H2063">
        <v>48.6978218</v>
      </c>
      <c r="I2063">
        <v>-85.125111599999997</v>
      </c>
      <c r="J2063" s="1" t="str">
        <f t="shared" si="337"/>
        <v>NGR lake sediment grab sample</v>
      </c>
      <c r="K2063" s="1" t="str">
        <f t="shared" si="338"/>
        <v>&lt;177 micron (NGR)</v>
      </c>
      <c r="L2063">
        <v>64</v>
      </c>
      <c r="M2063" t="s">
        <v>34</v>
      </c>
      <c r="N2063">
        <v>1251</v>
      </c>
      <c r="O2063">
        <v>86</v>
      </c>
      <c r="P2063">
        <v>32</v>
      </c>
      <c r="Q2063">
        <v>6</v>
      </c>
      <c r="R2063">
        <v>14</v>
      </c>
      <c r="S2063">
        <v>6</v>
      </c>
      <c r="T2063">
        <v>0.1</v>
      </c>
      <c r="U2063">
        <v>50</v>
      </c>
      <c r="V2063">
        <v>0.3</v>
      </c>
      <c r="W2063">
        <v>0.5</v>
      </c>
      <c r="X2063">
        <v>1</v>
      </c>
      <c r="Y2063">
        <v>46.2</v>
      </c>
    </row>
    <row r="2064" spans="1:25" x14ac:dyDescent="0.25">
      <c r="A2064" t="s">
        <v>7888</v>
      </c>
      <c r="B2064" t="s">
        <v>7889</v>
      </c>
      <c r="C2064" s="1" t="str">
        <f t="shared" si="335"/>
        <v>21:0398</v>
      </c>
      <c r="D2064" s="1" t="str">
        <f t="shared" si="336"/>
        <v>21:0133</v>
      </c>
      <c r="E2064" t="s">
        <v>7890</v>
      </c>
      <c r="F2064" t="s">
        <v>7891</v>
      </c>
      <c r="H2064">
        <v>48.642159100000001</v>
      </c>
      <c r="I2064">
        <v>-85.140100000000004</v>
      </c>
      <c r="J2064" s="1" t="str">
        <f t="shared" si="337"/>
        <v>NGR lake sediment grab sample</v>
      </c>
      <c r="K2064" s="1" t="str">
        <f t="shared" si="338"/>
        <v>&lt;177 micron (NGR)</v>
      </c>
      <c r="L2064">
        <v>64</v>
      </c>
      <c r="M2064" t="s">
        <v>39</v>
      </c>
      <c r="N2064">
        <v>1252</v>
      </c>
      <c r="O2064">
        <v>56</v>
      </c>
      <c r="P2064">
        <v>20</v>
      </c>
      <c r="Q2064">
        <v>5</v>
      </c>
      <c r="R2064">
        <v>10</v>
      </c>
      <c r="S2064">
        <v>3</v>
      </c>
      <c r="T2064">
        <v>0.1</v>
      </c>
      <c r="U2064">
        <v>55</v>
      </c>
      <c r="V2064">
        <v>0.45</v>
      </c>
      <c r="W2064">
        <v>0.5</v>
      </c>
      <c r="X2064">
        <v>2</v>
      </c>
      <c r="Y2064">
        <v>33.6</v>
      </c>
    </row>
    <row r="2065" spans="1:25" x14ac:dyDescent="0.25">
      <c r="A2065" t="s">
        <v>7892</v>
      </c>
      <c r="B2065" t="s">
        <v>7893</v>
      </c>
      <c r="C2065" s="1" t="str">
        <f t="shared" si="335"/>
        <v>21:0398</v>
      </c>
      <c r="D2065" s="1" t="str">
        <f t="shared" si="336"/>
        <v>21:0133</v>
      </c>
      <c r="E2065" t="s">
        <v>7894</v>
      </c>
      <c r="F2065" t="s">
        <v>7895</v>
      </c>
      <c r="H2065">
        <v>48.642563600000003</v>
      </c>
      <c r="I2065">
        <v>-85.158547799999994</v>
      </c>
      <c r="J2065" s="1" t="str">
        <f t="shared" si="337"/>
        <v>NGR lake sediment grab sample</v>
      </c>
      <c r="K2065" s="1" t="str">
        <f t="shared" si="338"/>
        <v>&lt;177 micron (NGR)</v>
      </c>
      <c r="L2065">
        <v>64</v>
      </c>
      <c r="M2065" t="s">
        <v>49</v>
      </c>
      <c r="N2065">
        <v>1253</v>
      </c>
      <c r="O2065">
        <v>96</v>
      </c>
      <c r="P2065">
        <v>40</v>
      </c>
      <c r="Q2065">
        <v>7</v>
      </c>
      <c r="R2065">
        <v>14</v>
      </c>
      <c r="S2065">
        <v>8</v>
      </c>
      <c r="T2065">
        <v>0.1</v>
      </c>
      <c r="U2065">
        <v>90</v>
      </c>
      <c r="V2065">
        <v>0.5</v>
      </c>
      <c r="W2065">
        <v>0.5</v>
      </c>
      <c r="X2065">
        <v>1</v>
      </c>
      <c r="Y2065">
        <v>49</v>
      </c>
    </row>
    <row r="2066" spans="1:25" x14ac:dyDescent="0.25">
      <c r="A2066" t="s">
        <v>7896</v>
      </c>
      <c r="B2066" t="s">
        <v>7897</v>
      </c>
      <c r="C2066" s="1" t="str">
        <f t="shared" si="335"/>
        <v>21:0398</v>
      </c>
      <c r="D2066" s="1" t="str">
        <f t="shared" si="336"/>
        <v>21:0133</v>
      </c>
      <c r="E2066" t="s">
        <v>7882</v>
      </c>
      <c r="F2066" t="s">
        <v>7898</v>
      </c>
      <c r="H2066">
        <v>48.641248500000003</v>
      </c>
      <c r="I2066">
        <v>-85.170867599999994</v>
      </c>
      <c r="J2066" s="1" t="str">
        <f t="shared" si="337"/>
        <v>NGR lake sediment grab sample</v>
      </c>
      <c r="K2066" s="1" t="str">
        <f t="shared" si="338"/>
        <v>&lt;177 micron (NGR)</v>
      </c>
      <c r="L2066">
        <v>64</v>
      </c>
      <c r="M2066" t="s">
        <v>57</v>
      </c>
      <c r="N2066">
        <v>1254</v>
      </c>
      <c r="O2066">
        <v>72</v>
      </c>
      <c r="P2066">
        <v>12</v>
      </c>
      <c r="Q2066">
        <v>10</v>
      </c>
      <c r="R2066">
        <v>8</v>
      </c>
      <c r="S2066">
        <v>6</v>
      </c>
      <c r="T2066">
        <v>0.1</v>
      </c>
      <c r="U2066">
        <v>55</v>
      </c>
      <c r="V2066">
        <v>0.5</v>
      </c>
      <c r="W2066">
        <v>0.5</v>
      </c>
      <c r="X2066">
        <v>1</v>
      </c>
      <c r="Y2066">
        <v>36.4</v>
      </c>
    </row>
    <row r="2067" spans="1:25" x14ac:dyDescent="0.25">
      <c r="A2067" t="s">
        <v>7899</v>
      </c>
      <c r="B2067" t="s">
        <v>7900</v>
      </c>
      <c r="C2067" s="1" t="str">
        <f t="shared" si="335"/>
        <v>21:0398</v>
      </c>
      <c r="D2067" s="1" t="str">
        <f t="shared" si="336"/>
        <v>21:0133</v>
      </c>
      <c r="E2067" t="s">
        <v>7882</v>
      </c>
      <c r="F2067" t="s">
        <v>7901</v>
      </c>
      <c r="H2067">
        <v>48.641248500000003</v>
      </c>
      <c r="I2067">
        <v>-85.170867599999994</v>
      </c>
      <c r="J2067" s="1" t="str">
        <f t="shared" si="337"/>
        <v>NGR lake sediment grab sample</v>
      </c>
      <c r="K2067" s="1" t="str">
        <f t="shared" si="338"/>
        <v>&lt;177 micron (NGR)</v>
      </c>
      <c r="L2067">
        <v>64</v>
      </c>
      <c r="M2067" t="s">
        <v>53</v>
      </c>
      <c r="N2067">
        <v>1255</v>
      </c>
      <c r="O2067">
        <v>84</v>
      </c>
      <c r="P2067">
        <v>14</v>
      </c>
      <c r="Q2067">
        <v>9</v>
      </c>
      <c r="R2067">
        <v>9</v>
      </c>
      <c r="S2067">
        <v>6</v>
      </c>
      <c r="T2067">
        <v>0.1</v>
      </c>
      <c r="U2067">
        <v>55</v>
      </c>
      <c r="V2067">
        <v>0.55000000000000004</v>
      </c>
      <c r="W2067">
        <v>0.5</v>
      </c>
      <c r="X2067">
        <v>1</v>
      </c>
      <c r="Y2067">
        <v>34.4</v>
      </c>
    </row>
    <row r="2068" spans="1:25" x14ac:dyDescent="0.25">
      <c r="A2068" t="s">
        <v>7902</v>
      </c>
      <c r="B2068" t="s">
        <v>7903</v>
      </c>
      <c r="C2068" s="1" t="str">
        <f t="shared" si="335"/>
        <v>21:0398</v>
      </c>
      <c r="D2068" s="1" t="str">
        <f t="shared" si="336"/>
        <v>21:0133</v>
      </c>
      <c r="E2068" t="s">
        <v>7904</v>
      </c>
      <c r="F2068" t="s">
        <v>7905</v>
      </c>
      <c r="H2068">
        <v>48.576949999999997</v>
      </c>
      <c r="I2068">
        <v>-85.161935999999997</v>
      </c>
      <c r="J2068" s="1" t="str">
        <f t="shared" si="337"/>
        <v>NGR lake sediment grab sample</v>
      </c>
      <c r="K2068" s="1" t="str">
        <f t="shared" si="338"/>
        <v>&lt;177 micron (NGR)</v>
      </c>
      <c r="L2068">
        <v>64</v>
      </c>
      <c r="M2068" t="s">
        <v>44</v>
      </c>
      <c r="N2068">
        <v>1256</v>
      </c>
      <c r="O2068">
        <v>102</v>
      </c>
      <c r="P2068">
        <v>26</v>
      </c>
      <c r="Q2068">
        <v>4</v>
      </c>
      <c r="R2068">
        <v>6</v>
      </c>
      <c r="S2068">
        <v>3</v>
      </c>
      <c r="T2068">
        <v>0.1</v>
      </c>
      <c r="U2068">
        <v>80</v>
      </c>
      <c r="V2068">
        <v>0.6</v>
      </c>
      <c r="W2068">
        <v>0.5</v>
      </c>
      <c r="X2068">
        <v>1</v>
      </c>
      <c r="Y2068">
        <v>73.400000000000006</v>
      </c>
    </row>
    <row r="2069" spans="1:25" x14ac:dyDescent="0.25">
      <c r="A2069" t="s">
        <v>7906</v>
      </c>
      <c r="B2069" t="s">
        <v>7907</v>
      </c>
      <c r="C2069" s="1" t="str">
        <f t="shared" si="335"/>
        <v>21:0398</v>
      </c>
      <c r="D2069" s="1" t="str">
        <f t="shared" si="336"/>
        <v>21:0133</v>
      </c>
      <c r="E2069" t="s">
        <v>7908</v>
      </c>
      <c r="F2069" t="s">
        <v>7909</v>
      </c>
      <c r="H2069">
        <v>48.595890599999997</v>
      </c>
      <c r="I2069">
        <v>-85.082651100000007</v>
      </c>
      <c r="J2069" s="1" t="str">
        <f t="shared" si="337"/>
        <v>NGR lake sediment grab sample</v>
      </c>
      <c r="K2069" s="1" t="str">
        <f t="shared" si="338"/>
        <v>&lt;177 micron (NGR)</v>
      </c>
      <c r="L2069">
        <v>64</v>
      </c>
      <c r="M2069" t="s">
        <v>62</v>
      </c>
      <c r="N2069">
        <v>1257</v>
      </c>
      <c r="O2069">
        <v>108</v>
      </c>
      <c r="P2069">
        <v>36</v>
      </c>
      <c r="Q2069">
        <v>6</v>
      </c>
      <c r="R2069">
        <v>8</v>
      </c>
      <c r="S2069">
        <v>6</v>
      </c>
      <c r="T2069">
        <v>0.1</v>
      </c>
      <c r="U2069">
        <v>475</v>
      </c>
      <c r="V2069">
        <v>1</v>
      </c>
      <c r="W2069">
        <v>0.5</v>
      </c>
      <c r="X2069">
        <v>1</v>
      </c>
      <c r="Y2069">
        <v>39.200000000000003</v>
      </c>
    </row>
    <row r="2070" spans="1:25" x14ac:dyDescent="0.25">
      <c r="A2070" t="s">
        <v>7910</v>
      </c>
      <c r="B2070" t="s">
        <v>7911</v>
      </c>
      <c r="C2070" s="1" t="str">
        <f t="shared" si="335"/>
        <v>21:0398</v>
      </c>
      <c r="D2070" s="1" t="str">
        <f t="shared" si="336"/>
        <v>21:0133</v>
      </c>
      <c r="E2070" t="s">
        <v>7912</v>
      </c>
      <c r="F2070" t="s">
        <v>7913</v>
      </c>
      <c r="H2070">
        <v>48.566360299999999</v>
      </c>
      <c r="I2070">
        <v>-85.109699000000006</v>
      </c>
      <c r="J2070" s="1" t="str">
        <f t="shared" si="337"/>
        <v>NGR lake sediment grab sample</v>
      </c>
      <c r="K2070" s="1" t="str">
        <f t="shared" si="338"/>
        <v>&lt;177 micron (NGR)</v>
      </c>
      <c r="L2070">
        <v>64</v>
      </c>
      <c r="M2070" t="s">
        <v>67</v>
      </c>
      <c r="N2070">
        <v>1258</v>
      </c>
      <c r="O2070">
        <v>64</v>
      </c>
      <c r="P2070">
        <v>22</v>
      </c>
      <c r="Q2070">
        <v>4</v>
      </c>
      <c r="R2070">
        <v>7</v>
      </c>
      <c r="S2070">
        <v>4</v>
      </c>
      <c r="T2070">
        <v>0.1</v>
      </c>
      <c r="U2070">
        <v>150</v>
      </c>
      <c r="V2070">
        <v>0.8</v>
      </c>
      <c r="W2070">
        <v>0.5</v>
      </c>
      <c r="X2070">
        <v>1</v>
      </c>
      <c r="Y2070">
        <v>26</v>
      </c>
    </row>
    <row r="2071" spans="1:25" x14ac:dyDescent="0.25">
      <c r="A2071" t="s">
        <v>7914</v>
      </c>
      <c r="B2071" t="s">
        <v>7915</v>
      </c>
      <c r="C2071" s="1" t="str">
        <f t="shared" si="335"/>
        <v>21:0398</v>
      </c>
      <c r="D2071" s="1" t="str">
        <f t="shared" si="336"/>
        <v>21:0133</v>
      </c>
      <c r="E2071" t="s">
        <v>7916</v>
      </c>
      <c r="F2071" t="s">
        <v>7917</v>
      </c>
      <c r="H2071">
        <v>48.594203200000003</v>
      </c>
      <c r="I2071">
        <v>-85.134917400000006</v>
      </c>
      <c r="J2071" s="1" t="str">
        <f t="shared" si="337"/>
        <v>NGR lake sediment grab sample</v>
      </c>
      <c r="K2071" s="1" t="str">
        <f t="shared" si="338"/>
        <v>&lt;177 micron (NGR)</v>
      </c>
      <c r="L2071">
        <v>64</v>
      </c>
      <c r="M2071" t="s">
        <v>72</v>
      </c>
      <c r="N2071">
        <v>1259</v>
      </c>
      <c r="O2071">
        <v>120</v>
      </c>
      <c r="P2071">
        <v>20</v>
      </c>
      <c r="Q2071">
        <v>7</v>
      </c>
      <c r="R2071">
        <v>12</v>
      </c>
      <c r="S2071">
        <v>6</v>
      </c>
      <c r="T2071">
        <v>0.1</v>
      </c>
      <c r="U2071">
        <v>50</v>
      </c>
      <c r="V2071">
        <v>0.55000000000000004</v>
      </c>
      <c r="W2071">
        <v>0.5</v>
      </c>
      <c r="X2071">
        <v>2</v>
      </c>
      <c r="Y2071">
        <v>58</v>
      </c>
    </row>
    <row r="2072" spans="1:25" x14ac:dyDescent="0.25">
      <c r="A2072" t="s">
        <v>7918</v>
      </c>
      <c r="B2072" t="s">
        <v>7919</v>
      </c>
      <c r="C2072" s="1" t="str">
        <f t="shared" si="335"/>
        <v>21:0398</v>
      </c>
      <c r="D2072" s="1" t="str">
        <f t="shared" si="336"/>
        <v>21:0133</v>
      </c>
      <c r="E2072" t="s">
        <v>7920</v>
      </c>
      <c r="F2072" t="s">
        <v>7921</v>
      </c>
      <c r="H2072">
        <v>48.594157199999998</v>
      </c>
      <c r="I2072">
        <v>-85.186660099999997</v>
      </c>
      <c r="J2072" s="1" t="str">
        <f t="shared" si="337"/>
        <v>NGR lake sediment grab sample</v>
      </c>
      <c r="K2072" s="1" t="str">
        <f t="shared" si="338"/>
        <v>&lt;177 micron (NGR)</v>
      </c>
      <c r="L2072">
        <v>64</v>
      </c>
      <c r="M2072" t="s">
        <v>77</v>
      </c>
      <c r="N2072">
        <v>1260</v>
      </c>
      <c r="O2072">
        <v>134</v>
      </c>
      <c r="P2072">
        <v>44</v>
      </c>
      <c r="Q2072">
        <v>6</v>
      </c>
      <c r="R2072">
        <v>12</v>
      </c>
      <c r="S2072">
        <v>10</v>
      </c>
      <c r="T2072">
        <v>0.2</v>
      </c>
      <c r="U2072">
        <v>90</v>
      </c>
      <c r="V2072">
        <v>0.6</v>
      </c>
      <c r="W2072">
        <v>0.5</v>
      </c>
      <c r="X2072">
        <v>2</v>
      </c>
      <c r="Y2072">
        <v>52.8</v>
      </c>
    </row>
    <row r="2073" spans="1:25" x14ac:dyDescent="0.25">
      <c r="A2073" t="s">
        <v>7922</v>
      </c>
      <c r="B2073" t="s">
        <v>7923</v>
      </c>
      <c r="C2073" s="1" t="str">
        <f t="shared" si="335"/>
        <v>21:0398</v>
      </c>
      <c r="D2073" s="1" t="str">
        <f t="shared" si="336"/>
        <v>21:0133</v>
      </c>
      <c r="E2073" t="s">
        <v>7924</v>
      </c>
      <c r="F2073" t="s">
        <v>7925</v>
      </c>
      <c r="H2073">
        <v>48.568709699999999</v>
      </c>
      <c r="I2073">
        <v>-85.220971599999999</v>
      </c>
      <c r="J2073" s="1" t="str">
        <f t="shared" si="337"/>
        <v>NGR lake sediment grab sample</v>
      </c>
      <c r="K2073" s="1" t="str">
        <f t="shared" si="338"/>
        <v>&lt;177 micron (NGR)</v>
      </c>
      <c r="L2073">
        <v>64</v>
      </c>
      <c r="M2073" t="s">
        <v>82</v>
      </c>
      <c r="N2073">
        <v>1261</v>
      </c>
      <c r="O2073">
        <v>86</v>
      </c>
      <c r="P2073">
        <v>24</v>
      </c>
      <c r="Q2073">
        <v>4</v>
      </c>
      <c r="R2073">
        <v>11</v>
      </c>
      <c r="S2073">
        <v>5</v>
      </c>
      <c r="T2073">
        <v>0.1</v>
      </c>
      <c r="U2073">
        <v>80</v>
      </c>
      <c r="V2073">
        <v>0.5</v>
      </c>
      <c r="W2073">
        <v>0.5</v>
      </c>
      <c r="X2073">
        <v>1</v>
      </c>
      <c r="Y2073">
        <v>35.4</v>
      </c>
    </row>
    <row r="2074" spans="1:25" x14ac:dyDescent="0.25">
      <c r="A2074" t="s">
        <v>7926</v>
      </c>
      <c r="B2074" t="s">
        <v>7927</v>
      </c>
      <c r="C2074" s="1" t="str">
        <f t="shared" si="335"/>
        <v>21:0398</v>
      </c>
      <c r="D2074" s="1" t="str">
        <f>HYPERLINK("http://geochem.nrcan.gc.ca/cdogs/content/svy/svy_e.htm", "")</f>
        <v/>
      </c>
      <c r="G2074" s="1" t="str">
        <f>HYPERLINK("http://geochem.nrcan.gc.ca/cdogs/content/cr_/cr_00035_e.htm", "35")</f>
        <v>35</v>
      </c>
      <c r="J2074" t="s">
        <v>100</v>
      </c>
      <c r="K2074" t="s">
        <v>101</v>
      </c>
      <c r="L2074">
        <v>64</v>
      </c>
      <c r="M2074" t="s">
        <v>102</v>
      </c>
      <c r="N2074">
        <v>1262</v>
      </c>
      <c r="O2074">
        <v>110</v>
      </c>
      <c r="P2074">
        <v>68</v>
      </c>
      <c r="Q2074">
        <v>11</v>
      </c>
      <c r="R2074">
        <v>32</v>
      </c>
      <c r="S2074">
        <v>10</v>
      </c>
      <c r="T2074">
        <v>0.1</v>
      </c>
      <c r="U2074">
        <v>320</v>
      </c>
      <c r="V2074">
        <v>2.6</v>
      </c>
      <c r="W2074">
        <v>15</v>
      </c>
      <c r="X2074">
        <v>2</v>
      </c>
      <c r="Y2074">
        <v>9.4</v>
      </c>
    </row>
    <row r="2075" spans="1:25" x14ac:dyDescent="0.25">
      <c r="A2075" t="s">
        <v>7928</v>
      </c>
      <c r="B2075" t="s">
        <v>7929</v>
      </c>
      <c r="C2075" s="1" t="str">
        <f t="shared" si="335"/>
        <v>21:0398</v>
      </c>
      <c r="D2075" s="1" t="str">
        <f t="shared" ref="D2075:D2099" si="339">HYPERLINK("http://geochem.nrcan.gc.ca/cdogs/content/svy/svy210133_e.htm", "21:0133")</f>
        <v>21:0133</v>
      </c>
      <c r="E2075" t="s">
        <v>7930</v>
      </c>
      <c r="F2075" t="s">
        <v>7931</v>
      </c>
      <c r="H2075">
        <v>48.593910100000002</v>
      </c>
      <c r="I2075">
        <v>-85.233255799999995</v>
      </c>
      <c r="J2075" s="1" t="str">
        <f t="shared" ref="J2075:J2099" si="340">HYPERLINK("http://geochem.nrcan.gc.ca/cdogs/content/kwd/kwd020027_e.htm", "NGR lake sediment grab sample")</f>
        <v>NGR lake sediment grab sample</v>
      </c>
      <c r="K2075" s="1" t="str">
        <f t="shared" ref="K2075:K2099" si="341">HYPERLINK("http://geochem.nrcan.gc.ca/cdogs/content/kwd/kwd080006_e.htm", "&lt;177 micron (NGR)")</f>
        <v>&lt;177 micron (NGR)</v>
      </c>
      <c r="L2075">
        <v>64</v>
      </c>
      <c r="M2075" t="s">
        <v>87</v>
      </c>
      <c r="N2075">
        <v>1263</v>
      </c>
      <c r="O2075">
        <v>88</v>
      </c>
      <c r="P2075">
        <v>28</v>
      </c>
      <c r="Q2075">
        <v>3</v>
      </c>
      <c r="R2075">
        <v>10</v>
      </c>
      <c r="S2075">
        <v>3</v>
      </c>
      <c r="T2075">
        <v>0.1</v>
      </c>
      <c r="U2075">
        <v>40</v>
      </c>
      <c r="V2075">
        <v>0.35</v>
      </c>
      <c r="W2075">
        <v>0.5</v>
      </c>
      <c r="X2075">
        <v>3</v>
      </c>
      <c r="Y2075">
        <v>42.6</v>
      </c>
    </row>
    <row r="2076" spans="1:25" x14ac:dyDescent="0.25">
      <c r="A2076" t="s">
        <v>7932</v>
      </c>
      <c r="B2076" t="s">
        <v>7933</v>
      </c>
      <c r="C2076" s="1" t="str">
        <f t="shared" si="335"/>
        <v>21:0398</v>
      </c>
      <c r="D2076" s="1" t="str">
        <f t="shared" si="339"/>
        <v>21:0133</v>
      </c>
      <c r="E2076" t="s">
        <v>7934</v>
      </c>
      <c r="F2076" t="s">
        <v>7935</v>
      </c>
      <c r="H2076">
        <v>48.636031899999999</v>
      </c>
      <c r="I2076">
        <v>-85.230848499999993</v>
      </c>
      <c r="J2076" s="1" t="str">
        <f t="shared" si="340"/>
        <v>NGR lake sediment grab sample</v>
      </c>
      <c r="K2076" s="1" t="str">
        <f t="shared" si="341"/>
        <v>&lt;177 micron (NGR)</v>
      </c>
      <c r="L2076">
        <v>64</v>
      </c>
      <c r="M2076" t="s">
        <v>92</v>
      </c>
      <c r="N2076">
        <v>1264</v>
      </c>
      <c r="O2076">
        <v>118</v>
      </c>
      <c r="P2076">
        <v>30</v>
      </c>
      <c r="Q2076">
        <v>9</v>
      </c>
      <c r="R2076">
        <v>9</v>
      </c>
      <c r="S2076">
        <v>5</v>
      </c>
      <c r="T2076">
        <v>0.1</v>
      </c>
      <c r="U2076">
        <v>250</v>
      </c>
      <c r="V2076">
        <v>0.75</v>
      </c>
      <c r="W2076">
        <v>0.5</v>
      </c>
      <c r="X2076">
        <v>1</v>
      </c>
      <c r="Y2076">
        <v>38.799999999999997</v>
      </c>
    </row>
    <row r="2077" spans="1:25" x14ac:dyDescent="0.25">
      <c r="A2077" t="s">
        <v>7936</v>
      </c>
      <c r="B2077" t="s">
        <v>7937</v>
      </c>
      <c r="C2077" s="1" t="str">
        <f t="shared" si="335"/>
        <v>21:0398</v>
      </c>
      <c r="D2077" s="1" t="str">
        <f t="shared" si="339"/>
        <v>21:0133</v>
      </c>
      <c r="E2077" t="s">
        <v>7938</v>
      </c>
      <c r="F2077" t="s">
        <v>7939</v>
      </c>
      <c r="H2077">
        <v>48.605021399999998</v>
      </c>
      <c r="I2077">
        <v>-85.2766029</v>
      </c>
      <c r="J2077" s="1" t="str">
        <f t="shared" si="340"/>
        <v>NGR lake sediment grab sample</v>
      </c>
      <c r="K2077" s="1" t="str">
        <f t="shared" si="341"/>
        <v>&lt;177 micron (NGR)</v>
      </c>
      <c r="L2077">
        <v>64</v>
      </c>
      <c r="M2077" t="s">
        <v>97</v>
      </c>
      <c r="N2077">
        <v>1265</v>
      </c>
      <c r="O2077">
        <v>82</v>
      </c>
      <c r="P2077">
        <v>16</v>
      </c>
      <c r="Q2077">
        <v>9</v>
      </c>
      <c r="R2077">
        <v>8</v>
      </c>
      <c r="S2077">
        <v>5</v>
      </c>
      <c r="T2077">
        <v>0.1</v>
      </c>
      <c r="U2077">
        <v>130</v>
      </c>
      <c r="V2077">
        <v>0.8</v>
      </c>
      <c r="W2077">
        <v>0.5</v>
      </c>
      <c r="X2077">
        <v>1</v>
      </c>
      <c r="Y2077">
        <v>18.8</v>
      </c>
    </row>
    <row r="2078" spans="1:25" x14ac:dyDescent="0.25">
      <c r="A2078" t="s">
        <v>7940</v>
      </c>
      <c r="B2078" t="s">
        <v>7941</v>
      </c>
      <c r="C2078" s="1" t="str">
        <f t="shared" si="335"/>
        <v>21:0398</v>
      </c>
      <c r="D2078" s="1" t="str">
        <f t="shared" si="339"/>
        <v>21:0133</v>
      </c>
      <c r="E2078" t="s">
        <v>7942</v>
      </c>
      <c r="F2078" t="s">
        <v>7943</v>
      </c>
      <c r="H2078">
        <v>48.628092000000002</v>
      </c>
      <c r="I2078">
        <v>-85.296147399999995</v>
      </c>
      <c r="J2078" s="1" t="str">
        <f t="shared" si="340"/>
        <v>NGR lake sediment grab sample</v>
      </c>
      <c r="K2078" s="1" t="str">
        <f t="shared" si="341"/>
        <v>&lt;177 micron (NGR)</v>
      </c>
      <c r="L2078">
        <v>64</v>
      </c>
      <c r="M2078" t="s">
        <v>107</v>
      </c>
      <c r="N2078">
        <v>1266</v>
      </c>
      <c r="O2078">
        <v>178</v>
      </c>
      <c r="P2078">
        <v>34</v>
      </c>
      <c r="Q2078">
        <v>15</v>
      </c>
      <c r="R2078">
        <v>24</v>
      </c>
      <c r="S2078">
        <v>26</v>
      </c>
      <c r="T2078">
        <v>0.1</v>
      </c>
      <c r="U2078">
        <v>920</v>
      </c>
      <c r="V2078">
        <v>3.8</v>
      </c>
      <c r="W2078">
        <v>0.5</v>
      </c>
      <c r="X2078">
        <v>1</v>
      </c>
      <c r="Y2078">
        <v>37.799999999999997</v>
      </c>
    </row>
    <row r="2079" spans="1:25" x14ac:dyDescent="0.25">
      <c r="A2079" t="s">
        <v>7944</v>
      </c>
      <c r="B2079" t="s">
        <v>7945</v>
      </c>
      <c r="C2079" s="1" t="str">
        <f t="shared" si="335"/>
        <v>21:0398</v>
      </c>
      <c r="D2079" s="1" t="str">
        <f t="shared" si="339"/>
        <v>21:0133</v>
      </c>
      <c r="E2079" t="s">
        <v>7946</v>
      </c>
      <c r="F2079" t="s">
        <v>7947</v>
      </c>
      <c r="H2079">
        <v>48.660285700000003</v>
      </c>
      <c r="I2079">
        <v>-85.282459900000006</v>
      </c>
      <c r="J2079" s="1" t="str">
        <f t="shared" si="340"/>
        <v>NGR lake sediment grab sample</v>
      </c>
      <c r="K2079" s="1" t="str">
        <f t="shared" si="341"/>
        <v>&lt;177 micron (NGR)</v>
      </c>
      <c r="L2079">
        <v>64</v>
      </c>
      <c r="M2079" t="s">
        <v>112</v>
      </c>
      <c r="N2079">
        <v>1267</v>
      </c>
      <c r="O2079">
        <v>140</v>
      </c>
      <c r="P2079">
        <v>56</v>
      </c>
      <c r="Q2079">
        <v>4</v>
      </c>
      <c r="R2079">
        <v>12</v>
      </c>
      <c r="S2079">
        <v>7</v>
      </c>
      <c r="T2079">
        <v>0.1</v>
      </c>
      <c r="U2079">
        <v>515</v>
      </c>
      <c r="V2079">
        <v>1</v>
      </c>
      <c r="W2079">
        <v>0.5</v>
      </c>
      <c r="X2079">
        <v>3</v>
      </c>
      <c r="Y2079">
        <v>40.200000000000003</v>
      </c>
    </row>
    <row r="2080" spans="1:25" x14ac:dyDescent="0.25">
      <c r="A2080" t="s">
        <v>7948</v>
      </c>
      <c r="B2080" t="s">
        <v>7949</v>
      </c>
      <c r="C2080" s="1" t="str">
        <f t="shared" si="335"/>
        <v>21:0398</v>
      </c>
      <c r="D2080" s="1" t="str">
        <f t="shared" si="339"/>
        <v>21:0133</v>
      </c>
      <c r="E2080" t="s">
        <v>7950</v>
      </c>
      <c r="F2080" t="s">
        <v>7951</v>
      </c>
      <c r="H2080">
        <v>48.692425700000001</v>
      </c>
      <c r="I2080">
        <v>-85.259950700000005</v>
      </c>
      <c r="J2080" s="1" t="str">
        <f t="shared" si="340"/>
        <v>NGR lake sediment grab sample</v>
      </c>
      <c r="K2080" s="1" t="str">
        <f t="shared" si="341"/>
        <v>&lt;177 micron (NGR)</v>
      </c>
      <c r="L2080">
        <v>64</v>
      </c>
      <c r="M2080" t="s">
        <v>117</v>
      </c>
      <c r="N2080">
        <v>1268</v>
      </c>
      <c r="O2080">
        <v>140</v>
      </c>
      <c r="P2080">
        <v>64</v>
      </c>
      <c r="Q2080">
        <v>5</v>
      </c>
      <c r="R2080">
        <v>10</v>
      </c>
      <c r="S2080">
        <v>5</v>
      </c>
      <c r="T2080">
        <v>0.1</v>
      </c>
      <c r="U2080">
        <v>295</v>
      </c>
      <c r="V2080">
        <v>0.7</v>
      </c>
      <c r="W2080">
        <v>0.5</v>
      </c>
      <c r="X2080">
        <v>1</v>
      </c>
      <c r="Y2080">
        <v>42.4</v>
      </c>
    </row>
    <row r="2081" spans="1:25" x14ac:dyDescent="0.25">
      <c r="A2081" t="s">
        <v>7952</v>
      </c>
      <c r="B2081" t="s">
        <v>7953</v>
      </c>
      <c r="C2081" s="1" t="str">
        <f t="shared" si="335"/>
        <v>21:0398</v>
      </c>
      <c r="D2081" s="1" t="str">
        <f t="shared" si="339"/>
        <v>21:0133</v>
      </c>
      <c r="E2081" t="s">
        <v>7954</v>
      </c>
      <c r="F2081" t="s">
        <v>7955</v>
      </c>
      <c r="H2081">
        <v>48.733522600000001</v>
      </c>
      <c r="I2081">
        <v>-85.259974200000002</v>
      </c>
      <c r="J2081" s="1" t="str">
        <f t="shared" si="340"/>
        <v>NGR lake sediment grab sample</v>
      </c>
      <c r="K2081" s="1" t="str">
        <f t="shared" si="341"/>
        <v>&lt;177 micron (NGR)</v>
      </c>
      <c r="L2081">
        <v>64</v>
      </c>
      <c r="M2081" t="s">
        <v>122</v>
      </c>
      <c r="N2081">
        <v>1269</v>
      </c>
      <c r="O2081">
        <v>84</v>
      </c>
      <c r="P2081">
        <v>24</v>
      </c>
      <c r="Q2081">
        <v>6</v>
      </c>
      <c r="R2081">
        <v>10</v>
      </c>
      <c r="S2081">
        <v>3</v>
      </c>
      <c r="T2081">
        <v>0.1</v>
      </c>
      <c r="U2081">
        <v>105</v>
      </c>
      <c r="V2081">
        <v>0.7</v>
      </c>
      <c r="W2081">
        <v>0.5</v>
      </c>
      <c r="X2081">
        <v>1</v>
      </c>
      <c r="Y2081">
        <v>55.6</v>
      </c>
    </row>
    <row r="2082" spans="1:25" x14ac:dyDescent="0.25">
      <c r="A2082" t="s">
        <v>7956</v>
      </c>
      <c r="B2082" t="s">
        <v>7957</v>
      </c>
      <c r="C2082" s="1" t="str">
        <f t="shared" si="335"/>
        <v>21:0398</v>
      </c>
      <c r="D2082" s="1" t="str">
        <f t="shared" si="339"/>
        <v>21:0133</v>
      </c>
      <c r="E2082" t="s">
        <v>7958</v>
      </c>
      <c r="F2082" t="s">
        <v>7959</v>
      </c>
      <c r="H2082">
        <v>48.786036500000002</v>
      </c>
      <c r="I2082">
        <v>-85.277409199999994</v>
      </c>
      <c r="J2082" s="1" t="str">
        <f t="shared" si="340"/>
        <v>NGR lake sediment grab sample</v>
      </c>
      <c r="K2082" s="1" t="str">
        <f t="shared" si="341"/>
        <v>&lt;177 micron (NGR)</v>
      </c>
      <c r="L2082">
        <v>65</v>
      </c>
      <c r="M2082" t="s">
        <v>29</v>
      </c>
      <c r="N2082">
        <v>1270</v>
      </c>
      <c r="O2082">
        <v>98</v>
      </c>
      <c r="P2082">
        <v>22</v>
      </c>
      <c r="Q2082">
        <v>5</v>
      </c>
      <c r="R2082">
        <v>9</v>
      </c>
      <c r="S2082">
        <v>4</v>
      </c>
      <c r="T2082">
        <v>0.1</v>
      </c>
      <c r="U2082">
        <v>170</v>
      </c>
      <c r="V2082">
        <v>0.7</v>
      </c>
      <c r="W2082">
        <v>0.5</v>
      </c>
      <c r="X2082">
        <v>2</v>
      </c>
      <c r="Y2082">
        <v>45.4</v>
      </c>
    </row>
    <row r="2083" spans="1:25" x14ac:dyDescent="0.25">
      <c r="A2083" t="s">
        <v>7960</v>
      </c>
      <c r="B2083" t="s">
        <v>7961</v>
      </c>
      <c r="C2083" s="1" t="str">
        <f t="shared" si="335"/>
        <v>21:0398</v>
      </c>
      <c r="D2083" s="1" t="str">
        <f t="shared" si="339"/>
        <v>21:0133</v>
      </c>
      <c r="E2083" t="s">
        <v>7962</v>
      </c>
      <c r="F2083" t="s">
        <v>7963</v>
      </c>
      <c r="H2083">
        <v>48.777020200000003</v>
      </c>
      <c r="I2083">
        <v>-85.259927399999995</v>
      </c>
      <c r="J2083" s="1" t="str">
        <f t="shared" si="340"/>
        <v>NGR lake sediment grab sample</v>
      </c>
      <c r="K2083" s="1" t="str">
        <f t="shared" si="341"/>
        <v>&lt;177 micron (NGR)</v>
      </c>
      <c r="L2083">
        <v>65</v>
      </c>
      <c r="M2083" t="s">
        <v>49</v>
      </c>
      <c r="N2083">
        <v>1271</v>
      </c>
      <c r="O2083">
        <v>90</v>
      </c>
      <c r="P2083">
        <v>22</v>
      </c>
      <c r="Q2083">
        <v>4</v>
      </c>
      <c r="R2083">
        <v>10</v>
      </c>
      <c r="S2083">
        <v>2</v>
      </c>
      <c r="T2083">
        <v>0.1</v>
      </c>
      <c r="U2083">
        <v>40</v>
      </c>
      <c r="V2083">
        <v>0.25</v>
      </c>
      <c r="W2083">
        <v>0.5</v>
      </c>
      <c r="X2083">
        <v>3</v>
      </c>
      <c r="Y2083">
        <v>65.400000000000006</v>
      </c>
    </row>
    <row r="2084" spans="1:25" x14ac:dyDescent="0.25">
      <c r="A2084" t="s">
        <v>7964</v>
      </c>
      <c r="B2084" t="s">
        <v>7965</v>
      </c>
      <c r="C2084" s="1" t="str">
        <f t="shared" si="335"/>
        <v>21:0398</v>
      </c>
      <c r="D2084" s="1" t="str">
        <f t="shared" si="339"/>
        <v>21:0133</v>
      </c>
      <c r="E2084" t="s">
        <v>7958</v>
      </c>
      <c r="F2084" t="s">
        <v>7966</v>
      </c>
      <c r="H2084">
        <v>48.786036500000002</v>
      </c>
      <c r="I2084">
        <v>-85.277409199999994</v>
      </c>
      <c r="J2084" s="1" t="str">
        <f t="shared" si="340"/>
        <v>NGR lake sediment grab sample</v>
      </c>
      <c r="K2084" s="1" t="str">
        <f t="shared" si="341"/>
        <v>&lt;177 micron (NGR)</v>
      </c>
      <c r="L2084">
        <v>65</v>
      </c>
      <c r="M2084" t="s">
        <v>57</v>
      </c>
      <c r="N2084">
        <v>1272</v>
      </c>
      <c r="O2084">
        <v>94</v>
      </c>
      <c r="P2084">
        <v>22</v>
      </c>
      <c r="Q2084">
        <v>4</v>
      </c>
      <c r="R2084">
        <v>8</v>
      </c>
      <c r="S2084">
        <v>3</v>
      </c>
      <c r="T2084">
        <v>0.1</v>
      </c>
      <c r="U2084">
        <v>170</v>
      </c>
      <c r="V2084">
        <v>0.6</v>
      </c>
      <c r="W2084">
        <v>0.5</v>
      </c>
      <c r="X2084">
        <v>2</v>
      </c>
      <c r="Y2084">
        <v>45.4</v>
      </c>
    </row>
    <row r="2085" spans="1:25" x14ac:dyDescent="0.25">
      <c r="A2085" t="s">
        <v>7967</v>
      </c>
      <c r="B2085" t="s">
        <v>7968</v>
      </c>
      <c r="C2085" s="1" t="str">
        <f t="shared" si="335"/>
        <v>21:0398</v>
      </c>
      <c r="D2085" s="1" t="str">
        <f t="shared" si="339"/>
        <v>21:0133</v>
      </c>
      <c r="E2085" t="s">
        <v>7958</v>
      </c>
      <c r="F2085" t="s">
        <v>7969</v>
      </c>
      <c r="H2085">
        <v>48.786036500000002</v>
      </c>
      <c r="I2085">
        <v>-85.277409199999994</v>
      </c>
      <c r="J2085" s="1" t="str">
        <f t="shared" si="340"/>
        <v>NGR lake sediment grab sample</v>
      </c>
      <c r="K2085" s="1" t="str">
        <f t="shared" si="341"/>
        <v>&lt;177 micron (NGR)</v>
      </c>
      <c r="L2085">
        <v>65</v>
      </c>
      <c r="M2085" t="s">
        <v>53</v>
      </c>
      <c r="N2085">
        <v>1273</v>
      </c>
      <c r="O2085">
        <v>96</v>
      </c>
      <c r="P2085">
        <v>24</v>
      </c>
      <c r="Q2085">
        <v>5</v>
      </c>
      <c r="R2085">
        <v>9</v>
      </c>
      <c r="S2085">
        <v>5</v>
      </c>
      <c r="T2085">
        <v>0.1</v>
      </c>
      <c r="U2085">
        <v>165</v>
      </c>
      <c r="V2085">
        <v>0.7</v>
      </c>
      <c r="W2085">
        <v>0.5</v>
      </c>
      <c r="X2085">
        <v>1</v>
      </c>
      <c r="Y2085">
        <v>46.6</v>
      </c>
    </row>
    <row r="2086" spans="1:25" x14ac:dyDescent="0.25">
      <c r="A2086" t="s">
        <v>7970</v>
      </c>
      <c r="B2086" t="s">
        <v>7971</v>
      </c>
      <c r="C2086" s="1" t="str">
        <f t="shared" si="335"/>
        <v>21:0398</v>
      </c>
      <c r="D2086" s="1" t="str">
        <f t="shared" si="339"/>
        <v>21:0133</v>
      </c>
      <c r="E2086" t="s">
        <v>7972</v>
      </c>
      <c r="F2086" t="s">
        <v>7973</v>
      </c>
      <c r="H2086">
        <v>48.807477300000002</v>
      </c>
      <c r="I2086">
        <v>-85.267358799999997</v>
      </c>
      <c r="J2086" s="1" t="str">
        <f t="shared" si="340"/>
        <v>NGR lake sediment grab sample</v>
      </c>
      <c r="K2086" s="1" t="str">
        <f t="shared" si="341"/>
        <v>&lt;177 micron (NGR)</v>
      </c>
      <c r="L2086">
        <v>65</v>
      </c>
      <c r="M2086" t="s">
        <v>34</v>
      </c>
      <c r="N2086">
        <v>1274</v>
      </c>
      <c r="O2086">
        <v>118</v>
      </c>
      <c r="P2086">
        <v>44</v>
      </c>
      <c r="Q2086">
        <v>5</v>
      </c>
      <c r="R2086">
        <v>11</v>
      </c>
      <c r="S2086">
        <v>7</v>
      </c>
      <c r="T2086">
        <v>0.1</v>
      </c>
      <c r="U2086">
        <v>455</v>
      </c>
      <c r="V2086">
        <v>1.1000000000000001</v>
      </c>
      <c r="W2086">
        <v>0.5</v>
      </c>
      <c r="X2086">
        <v>1</v>
      </c>
      <c r="Y2086">
        <v>39.6</v>
      </c>
    </row>
    <row r="2087" spans="1:25" x14ac:dyDescent="0.25">
      <c r="A2087" t="s">
        <v>7974</v>
      </c>
      <c r="B2087" t="s">
        <v>7975</v>
      </c>
      <c r="C2087" s="1" t="str">
        <f t="shared" si="335"/>
        <v>21:0398</v>
      </c>
      <c r="D2087" s="1" t="str">
        <f t="shared" si="339"/>
        <v>21:0133</v>
      </c>
      <c r="E2087" t="s">
        <v>7976</v>
      </c>
      <c r="F2087" t="s">
        <v>7977</v>
      </c>
      <c r="H2087">
        <v>48.838011799999997</v>
      </c>
      <c r="I2087">
        <v>-85.245986000000002</v>
      </c>
      <c r="J2087" s="1" t="str">
        <f t="shared" si="340"/>
        <v>NGR lake sediment grab sample</v>
      </c>
      <c r="K2087" s="1" t="str">
        <f t="shared" si="341"/>
        <v>&lt;177 micron (NGR)</v>
      </c>
      <c r="L2087">
        <v>65</v>
      </c>
      <c r="M2087" t="s">
        <v>39</v>
      </c>
      <c r="N2087">
        <v>1275</v>
      </c>
      <c r="O2087">
        <v>84</v>
      </c>
      <c r="P2087">
        <v>36</v>
      </c>
      <c r="Q2087">
        <v>2</v>
      </c>
      <c r="R2087">
        <v>11</v>
      </c>
      <c r="S2087">
        <v>4</v>
      </c>
      <c r="T2087">
        <v>0.1</v>
      </c>
      <c r="U2087">
        <v>90</v>
      </c>
      <c r="V2087">
        <v>0.7</v>
      </c>
      <c r="W2087">
        <v>0.5</v>
      </c>
      <c r="X2087">
        <v>2</v>
      </c>
      <c r="Y2087">
        <v>59.4</v>
      </c>
    </row>
    <row r="2088" spans="1:25" x14ac:dyDescent="0.25">
      <c r="A2088" t="s">
        <v>7978</v>
      </c>
      <c r="B2088" t="s">
        <v>7979</v>
      </c>
      <c r="C2088" s="1" t="str">
        <f t="shared" si="335"/>
        <v>21:0398</v>
      </c>
      <c r="D2088" s="1" t="str">
        <f t="shared" si="339"/>
        <v>21:0133</v>
      </c>
      <c r="E2088" t="s">
        <v>7980</v>
      </c>
      <c r="F2088" t="s">
        <v>7981</v>
      </c>
      <c r="H2088">
        <v>48.873863900000003</v>
      </c>
      <c r="I2088">
        <v>-85.292820000000006</v>
      </c>
      <c r="J2088" s="1" t="str">
        <f t="shared" si="340"/>
        <v>NGR lake sediment grab sample</v>
      </c>
      <c r="K2088" s="1" t="str">
        <f t="shared" si="341"/>
        <v>&lt;177 micron (NGR)</v>
      </c>
      <c r="L2088">
        <v>65</v>
      </c>
      <c r="M2088" t="s">
        <v>44</v>
      </c>
      <c r="N2088">
        <v>1276</v>
      </c>
      <c r="O2088">
        <v>66</v>
      </c>
      <c r="P2088">
        <v>14</v>
      </c>
      <c r="Q2088">
        <v>4</v>
      </c>
      <c r="R2088">
        <v>7</v>
      </c>
      <c r="S2088">
        <v>5</v>
      </c>
      <c r="T2088">
        <v>0.1</v>
      </c>
      <c r="U2088">
        <v>245</v>
      </c>
      <c r="V2088">
        <v>1.1000000000000001</v>
      </c>
      <c r="W2088">
        <v>1</v>
      </c>
      <c r="X2088">
        <v>1</v>
      </c>
      <c r="Y2088">
        <v>14</v>
      </c>
    </row>
    <row r="2089" spans="1:25" x14ac:dyDescent="0.25">
      <c r="A2089" t="s">
        <v>7982</v>
      </c>
      <c r="B2089" t="s">
        <v>7983</v>
      </c>
      <c r="C2089" s="1" t="str">
        <f t="shared" si="335"/>
        <v>21:0398</v>
      </c>
      <c r="D2089" s="1" t="str">
        <f t="shared" si="339"/>
        <v>21:0133</v>
      </c>
      <c r="E2089" t="s">
        <v>7984</v>
      </c>
      <c r="F2089" t="s">
        <v>7985</v>
      </c>
      <c r="H2089">
        <v>48.910919</v>
      </c>
      <c r="I2089">
        <v>-85.272832500000007</v>
      </c>
      <c r="J2089" s="1" t="str">
        <f t="shared" si="340"/>
        <v>NGR lake sediment grab sample</v>
      </c>
      <c r="K2089" s="1" t="str">
        <f t="shared" si="341"/>
        <v>&lt;177 micron (NGR)</v>
      </c>
      <c r="L2089">
        <v>65</v>
      </c>
      <c r="M2089" t="s">
        <v>62</v>
      </c>
      <c r="N2089">
        <v>1277</v>
      </c>
      <c r="O2089">
        <v>76</v>
      </c>
      <c r="P2089">
        <v>32</v>
      </c>
      <c r="Q2089">
        <v>5</v>
      </c>
      <c r="R2089">
        <v>9</v>
      </c>
      <c r="S2089">
        <v>8</v>
      </c>
      <c r="T2089">
        <v>0.1</v>
      </c>
      <c r="U2089">
        <v>70</v>
      </c>
      <c r="V2089">
        <v>0.7</v>
      </c>
      <c r="W2089">
        <v>0.5</v>
      </c>
      <c r="X2089">
        <v>1</v>
      </c>
      <c r="Y2089">
        <v>46.2</v>
      </c>
    </row>
    <row r="2090" spans="1:25" x14ac:dyDescent="0.25">
      <c r="A2090" t="s">
        <v>7986</v>
      </c>
      <c r="B2090" t="s">
        <v>7987</v>
      </c>
      <c r="C2090" s="1" t="str">
        <f t="shared" si="335"/>
        <v>21:0398</v>
      </c>
      <c r="D2090" s="1" t="str">
        <f t="shared" si="339"/>
        <v>21:0133</v>
      </c>
      <c r="E2090" t="s">
        <v>7988</v>
      </c>
      <c r="F2090" t="s">
        <v>7989</v>
      </c>
      <c r="H2090">
        <v>48.925904500000001</v>
      </c>
      <c r="I2090">
        <v>-85.258922900000002</v>
      </c>
      <c r="J2090" s="1" t="str">
        <f t="shared" si="340"/>
        <v>NGR lake sediment grab sample</v>
      </c>
      <c r="K2090" s="1" t="str">
        <f t="shared" si="341"/>
        <v>&lt;177 micron (NGR)</v>
      </c>
      <c r="L2090">
        <v>65</v>
      </c>
      <c r="M2090" t="s">
        <v>67</v>
      </c>
      <c r="N2090">
        <v>1278</v>
      </c>
      <c r="O2090">
        <v>120</v>
      </c>
      <c r="P2090">
        <v>100</v>
      </c>
      <c r="Q2090">
        <v>7</v>
      </c>
      <c r="R2090">
        <v>12</v>
      </c>
      <c r="S2090">
        <v>3</v>
      </c>
      <c r="T2090">
        <v>0.1</v>
      </c>
      <c r="U2090">
        <v>60</v>
      </c>
      <c r="V2090">
        <v>1.2</v>
      </c>
      <c r="W2090">
        <v>0.5</v>
      </c>
      <c r="X2090">
        <v>1</v>
      </c>
      <c r="Y2090">
        <v>61.6</v>
      </c>
    </row>
    <row r="2091" spans="1:25" x14ac:dyDescent="0.25">
      <c r="A2091" t="s">
        <v>7990</v>
      </c>
      <c r="B2091" t="s">
        <v>7991</v>
      </c>
      <c r="C2091" s="1" t="str">
        <f t="shared" si="335"/>
        <v>21:0398</v>
      </c>
      <c r="D2091" s="1" t="str">
        <f t="shared" si="339"/>
        <v>21:0133</v>
      </c>
      <c r="E2091" t="s">
        <v>7992</v>
      </c>
      <c r="F2091" t="s">
        <v>7993</v>
      </c>
      <c r="H2091">
        <v>48.972689000000003</v>
      </c>
      <c r="I2091">
        <v>-85.289242400000006</v>
      </c>
      <c r="J2091" s="1" t="str">
        <f t="shared" si="340"/>
        <v>NGR lake sediment grab sample</v>
      </c>
      <c r="K2091" s="1" t="str">
        <f t="shared" si="341"/>
        <v>&lt;177 micron (NGR)</v>
      </c>
      <c r="L2091">
        <v>65</v>
      </c>
      <c r="M2091" t="s">
        <v>72</v>
      </c>
      <c r="N2091">
        <v>1279</v>
      </c>
      <c r="O2091">
        <v>38</v>
      </c>
      <c r="P2091">
        <v>38</v>
      </c>
      <c r="Q2091">
        <v>1</v>
      </c>
      <c r="R2091">
        <v>6</v>
      </c>
      <c r="S2091">
        <v>1</v>
      </c>
      <c r="T2091">
        <v>0.1</v>
      </c>
      <c r="U2091">
        <v>110</v>
      </c>
      <c r="V2091">
        <v>0.35</v>
      </c>
      <c r="W2091">
        <v>0.5</v>
      </c>
      <c r="X2091">
        <v>4</v>
      </c>
      <c r="Y2091">
        <v>25.2</v>
      </c>
    </row>
    <row r="2092" spans="1:25" x14ac:dyDescent="0.25">
      <c r="A2092" t="s">
        <v>7994</v>
      </c>
      <c r="B2092" t="s">
        <v>7995</v>
      </c>
      <c r="C2092" s="1" t="str">
        <f t="shared" si="335"/>
        <v>21:0398</v>
      </c>
      <c r="D2092" s="1" t="str">
        <f t="shared" si="339"/>
        <v>21:0133</v>
      </c>
      <c r="E2092" t="s">
        <v>7996</v>
      </c>
      <c r="F2092" t="s">
        <v>7997</v>
      </c>
      <c r="H2092">
        <v>48.969065499999999</v>
      </c>
      <c r="I2092">
        <v>-85.388046500000002</v>
      </c>
      <c r="J2092" s="1" t="str">
        <f t="shared" si="340"/>
        <v>NGR lake sediment grab sample</v>
      </c>
      <c r="K2092" s="1" t="str">
        <f t="shared" si="341"/>
        <v>&lt;177 micron (NGR)</v>
      </c>
      <c r="L2092">
        <v>65</v>
      </c>
      <c r="M2092" t="s">
        <v>77</v>
      </c>
      <c r="N2092">
        <v>1280</v>
      </c>
      <c r="O2092">
        <v>84</v>
      </c>
      <c r="P2092">
        <v>20</v>
      </c>
      <c r="Q2092">
        <v>6</v>
      </c>
      <c r="R2092">
        <v>10</v>
      </c>
      <c r="S2092">
        <v>3</v>
      </c>
      <c r="T2092">
        <v>0.1</v>
      </c>
      <c r="U2092">
        <v>90</v>
      </c>
      <c r="V2092">
        <v>0.6</v>
      </c>
      <c r="W2092">
        <v>0.5</v>
      </c>
      <c r="X2092">
        <v>1</v>
      </c>
      <c r="Y2092">
        <v>46.6</v>
      </c>
    </row>
    <row r="2093" spans="1:25" x14ac:dyDescent="0.25">
      <c r="A2093" t="s">
        <v>7998</v>
      </c>
      <c r="B2093" t="s">
        <v>7999</v>
      </c>
      <c r="C2093" s="1" t="str">
        <f t="shared" ref="C2093:C2156" si="342">HYPERLINK("http://geochem.nrcan.gc.ca/cdogs/content/bdl/bdl210398_e.htm", "21:0398")</f>
        <v>21:0398</v>
      </c>
      <c r="D2093" s="1" t="str">
        <f t="shared" si="339"/>
        <v>21:0133</v>
      </c>
      <c r="E2093" t="s">
        <v>8000</v>
      </c>
      <c r="F2093" t="s">
        <v>8001</v>
      </c>
      <c r="H2093">
        <v>48.969901999999998</v>
      </c>
      <c r="I2093">
        <v>-85.328007099999994</v>
      </c>
      <c r="J2093" s="1" t="str">
        <f t="shared" si="340"/>
        <v>NGR lake sediment grab sample</v>
      </c>
      <c r="K2093" s="1" t="str">
        <f t="shared" si="341"/>
        <v>&lt;177 micron (NGR)</v>
      </c>
      <c r="L2093">
        <v>65</v>
      </c>
      <c r="M2093" t="s">
        <v>82</v>
      </c>
      <c r="N2093">
        <v>1281</v>
      </c>
      <c r="O2093">
        <v>152</v>
      </c>
      <c r="P2093">
        <v>8</v>
      </c>
      <c r="Q2093">
        <v>7</v>
      </c>
      <c r="R2093">
        <v>4</v>
      </c>
      <c r="S2093">
        <v>2</v>
      </c>
      <c r="T2093">
        <v>0.1</v>
      </c>
      <c r="U2093">
        <v>150</v>
      </c>
      <c r="V2093">
        <v>0.3</v>
      </c>
      <c r="W2093">
        <v>0.5</v>
      </c>
      <c r="X2093">
        <v>1</v>
      </c>
      <c r="Y2093">
        <v>78</v>
      </c>
    </row>
    <row r="2094" spans="1:25" x14ac:dyDescent="0.25">
      <c r="A2094" t="s">
        <v>8002</v>
      </c>
      <c r="B2094" t="s">
        <v>8003</v>
      </c>
      <c r="C2094" s="1" t="str">
        <f t="shared" si="342"/>
        <v>21:0398</v>
      </c>
      <c r="D2094" s="1" t="str">
        <f t="shared" si="339"/>
        <v>21:0133</v>
      </c>
      <c r="E2094" t="s">
        <v>8004</v>
      </c>
      <c r="F2094" t="s">
        <v>8005</v>
      </c>
      <c r="H2094">
        <v>48.9333125</v>
      </c>
      <c r="I2094">
        <v>-85.334718600000002</v>
      </c>
      <c r="J2094" s="1" t="str">
        <f t="shared" si="340"/>
        <v>NGR lake sediment grab sample</v>
      </c>
      <c r="K2094" s="1" t="str">
        <f t="shared" si="341"/>
        <v>&lt;177 micron (NGR)</v>
      </c>
      <c r="L2094">
        <v>65</v>
      </c>
      <c r="M2094" t="s">
        <v>87</v>
      </c>
      <c r="N2094">
        <v>1282</v>
      </c>
      <c r="O2094">
        <v>128</v>
      </c>
      <c r="P2094">
        <v>24</v>
      </c>
      <c r="Q2094">
        <v>8</v>
      </c>
      <c r="R2094">
        <v>16</v>
      </c>
      <c r="S2094">
        <v>2</v>
      </c>
      <c r="T2094">
        <v>0.1</v>
      </c>
      <c r="U2094">
        <v>45</v>
      </c>
      <c r="V2094">
        <v>0.35</v>
      </c>
      <c r="W2094">
        <v>0.5</v>
      </c>
      <c r="X2094">
        <v>1</v>
      </c>
      <c r="Y2094">
        <v>69.400000000000006</v>
      </c>
    </row>
    <row r="2095" spans="1:25" x14ac:dyDescent="0.25">
      <c r="A2095" t="s">
        <v>8006</v>
      </c>
      <c r="B2095" t="s">
        <v>8007</v>
      </c>
      <c r="C2095" s="1" t="str">
        <f t="shared" si="342"/>
        <v>21:0398</v>
      </c>
      <c r="D2095" s="1" t="str">
        <f t="shared" si="339"/>
        <v>21:0133</v>
      </c>
      <c r="E2095" t="s">
        <v>8008</v>
      </c>
      <c r="F2095" t="s">
        <v>8009</v>
      </c>
      <c r="H2095">
        <v>48.900526300000003</v>
      </c>
      <c r="I2095">
        <v>-85.325137799999993</v>
      </c>
      <c r="J2095" s="1" t="str">
        <f t="shared" si="340"/>
        <v>NGR lake sediment grab sample</v>
      </c>
      <c r="K2095" s="1" t="str">
        <f t="shared" si="341"/>
        <v>&lt;177 micron (NGR)</v>
      </c>
      <c r="L2095">
        <v>65</v>
      </c>
      <c r="M2095" t="s">
        <v>92</v>
      </c>
      <c r="N2095">
        <v>1283</v>
      </c>
      <c r="O2095">
        <v>138</v>
      </c>
      <c r="P2095">
        <v>52</v>
      </c>
      <c r="Q2095">
        <v>4</v>
      </c>
      <c r="R2095">
        <v>11</v>
      </c>
      <c r="S2095">
        <v>4</v>
      </c>
      <c r="T2095">
        <v>0.1</v>
      </c>
      <c r="U2095">
        <v>70</v>
      </c>
      <c r="V2095">
        <v>0.45</v>
      </c>
      <c r="W2095">
        <v>0.5</v>
      </c>
      <c r="X2095">
        <v>1</v>
      </c>
      <c r="Y2095">
        <v>58.4</v>
      </c>
    </row>
    <row r="2096" spans="1:25" x14ac:dyDescent="0.25">
      <c r="A2096" t="s">
        <v>8010</v>
      </c>
      <c r="B2096" t="s">
        <v>8011</v>
      </c>
      <c r="C2096" s="1" t="str">
        <f t="shared" si="342"/>
        <v>21:0398</v>
      </c>
      <c r="D2096" s="1" t="str">
        <f t="shared" si="339"/>
        <v>21:0133</v>
      </c>
      <c r="E2096" t="s">
        <v>8012</v>
      </c>
      <c r="F2096" t="s">
        <v>8013</v>
      </c>
      <c r="H2096">
        <v>48.870847099999999</v>
      </c>
      <c r="I2096">
        <v>-85.335674900000001</v>
      </c>
      <c r="J2096" s="1" t="str">
        <f t="shared" si="340"/>
        <v>NGR lake sediment grab sample</v>
      </c>
      <c r="K2096" s="1" t="str">
        <f t="shared" si="341"/>
        <v>&lt;177 micron (NGR)</v>
      </c>
      <c r="L2096">
        <v>65</v>
      </c>
      <c r="M2096" t="s">
        <v>97</v>
      </c>
      <c r="N2096">
        <v>1284</v>
      </c>
      <c r="O2096">
        <v>78</v>
      </c>
      <c r="P2096">
        <v>38</v>
      </c>
      <c r="Q2096">
        <v>4</v>
      </c>
      <c r="R2096">
        <v>9</v>
      </c>
      <c r="S2096">
        <v>3</v>
      </c>
      <c r="T2096">
        <v>0.1</v>
      </c>
      <c r="U2096">
        <v>60</v>
      </c>
      <c r="V2096">
        <v>0.75</v>
      </c>
      <c r="W2096">
        <v>0.5</v>
      </c>
      <c r="X2096">
        <v>2</v>
      </c>
      <c r="Y2096">
        <v>60.8</v>
      </c>
    </row>
    <row r="2097" spans="1:25" x14ac:dyDescent="0.25">
      <c r="A2097" t="s">
        <v>8014</v>
      </c>
      <c r="B2097" t="s">
        <v>8015</v>
      </c>
      <c r="C2097" s="1" t="str">
        <f t="shared" si="342"/>
        <v>21:0398</v>
      </c>
      <c r="D2097" s="1" t="str">
        <f t="shared" si="339"/>
        <v>21:0133</v>
      </c>
      <c r="E2097" t="s">
        <v>8016</v>
      </c>
      <c r="F2097" t="s">
        <v>8017</v>
      </c>
      <c r="H2097">
        <v>48.846525399999997</v>
      </c>
      <c r="I2097">
        <v>-85.312464399999996</v>
      </c>
      <c r="J2097" s="1" t="str">
        <f t="shared" si="340"/>
        <v>NGR lake sediment grab sample</v>
      </c>
      <c r="K2097" s="1" t="str">
        <f t="shared" si="341"/>
        <v>&lt;177 micron (NGR)</v>
      </c>
      <c r="L2097">
        <v>65</v>
      </c>
      <c r="M2097" t="s">
        <v>107</v>
      </c>
      <c r="N2097">
        <v>1285</v>
      </c>
      <c r="O2097">
        <v>70</v>
      </c>
      <c r="P2097">
        <v>26</v>
      </c>
      <c r="Q2097">
        <v>5</v>
      </c>
      <c r="R2097">
        <v>10</v>
      </c>
      <c r="S2097">
        <v>4</v>
      </c>
      <c r="T2097">
        <v>0.1</v>
      </c>
      <c r="U2097">
        <v>205</v>
      </c>
      <c r="V2097">
        <v>0.9</v>
      </c>
      <c r="W2097">
        <v>0.5</v>
      </c>
      <c r="X2097">
        <v>1</v>
      </c>
      <c r="Y2097">
        <v>33</v>
      </c>
    </row>
    <row r="2098" spans="1:25" x14ac:dyDescent="0.25">
      <c r="A2098" t="s">
        <v>8018</v>
      </c>
      <c r="B2098" t="s">
        <v>8019</v>
      </c>
      <c r="C2098" s="1" t="str">
        <f t="shared" si="342"/>
        <v>21:0398</v>
      </c>
      <c r="D2098" s="1" t="str">
        <f t="shared" si="339"/>
        <v>21:0133</v>
      </c>
      <c r="E2098" t="s">
        <v>8020</v>
      </c>
      <c r="F2098" t="s">
        <v>8021</v>
      </c>
      <c r="H2098">
        <v>48.800349599999997</v>
      </c>
      <c r="I2098">
        <v>-85.311426900000001</v>
      </c>
      <c r="J2098" s="1" t="str">
        <f t="shared" si="340"/>
        <v>NGR lake sediment grab sample</v>
      </c>
      <c r="K2098" s="1" t="str">
        <f t="shared" si="341"/>
        <v>&lt;177 micron (NGR)</v>
      </c>
      <c r="L2098">
        <v>65</v>
      </c>
      <c r="M2098" t="s">
        <v>112</v>
      </c>
      <c r="N2098">
        <v>1286</v>
      </c>
      <c r="O2098">
        <v>98</v>
      </c>
      <c r="P2098">
        <v>40</v>
      </c>
      <c r="Q2098">
        <v>4</v>
      </c>
      <c r="R2098">
        <v>16</v>
      </c>
      <c r="S2098">
        <v>4</v>
      </c>
      <c r="T2098">
        <v>0.1</v>
      </c>
      <c r="U2098">
        <v>65</v>
      </c>
      <c r="V2098">
        <v>0.5</v>
      </c>
      <c r="W2098">
        <v>0.5</v>
      </c>
      <c r="X2098">
        <v>2</v>
      </c>
      <c r="Y2098">
        <v>57</v>
      </c>
    </row>
    <row r="2099" spans="1:25" x14ac:dyDescent="0.25">
      <c r="A2099" t="s">
        <v>8022</v>
      </c>
      <c r="B2099" t="s">
        <v>8023</v>
      </c>
      <c r="C2099" s="1" t="str">
        <f t="shared" si="342"/>
        <v>21:0398</v>
      </c>
      <c r="D2099" s="1" t="str">
        <f t="shared" si="339"/>
        <v>21:0133</v>
      </c>
      <c r="E2099" t="s">
        <v>8024</v>
      </c>
      <c r="F2099" t="s">
        <v>8025</v>
      </c>
      <c r="H2099">
        <v>48.778883299999997</v>
      </c>
      <c r="I2099">
        <v>-85.331136099999995</v>
      </c>
      <c r="J2099" s="1" t="str">
        <f t="shared" si="340"/>
        <v>NGR lake sediment grab sample</v>
      </c>
      <c r="K2099" s="1" t="str">
        <f t="shared" si="341"/>
        <v>&lt;177 micron (NGR)</v>
      </c>
      <c r="L2099">
        <v>65</v>
      </c>
      <c r="M2099" t="s">
        <v>117</v>
      </c>
      <c r="N2099">
        <v>1287</v>
      </c>
      <c r="O2099">
        <v>72</v>
      </c>
      <c r="P2099">
        <v>16</v>
      </c>
      <c r="Q2099">
        <v>5</v>
      </c>
      <c r="R2099">
        <v>8</v>
      </c>
      <c r="S2099">
        <v>2</v>
      </c>
      <c r="T2099">
        <v>0.1</v>
      </c>
      <c r="U2099">
        <v>30</v>
      </c>
      <c r="V2099">
        <v>0.25</v>
      </c>
      <c r="W2099">
        <v>0.5</v>
      </c>
      <c r="X2099">
        <v>1</v>
      </c>
      <c r="Y2099">
        <v>47.4</v>
      </c>
    </row>
    <row r="2100" spans="1:25" x14ac:dyDescent="0.25">
      <c r="A2100" t="s">
        <v>8026</v>
      </c>
      <c r="B2100" t="s">
        <v>8027</v>
      </c>
      <c r="C2100" s="1" t="str">
        <f t="shared" si="342"/>
        <v>21:0398</v>
      </c>
      <c r="D2100" s="1" t="str">
        <f>HYPERLINK("http://geochem.nrcan.gc.ca/cdogs/content/svy/svy_e.htm", "")</f>
        <v/>
      </c>
      <c r="G2100" s="1" t="str">
        <f>HYPERLINK("http://geochem.nrcan.gc.ca/cdogs/content/cr_/cr_00034_e.htm", "34")</f>
        <v>34</v>
      </c>
      <c r="J2100" t="s">
        <v>100</v>
      </c>
      <c r="K2100" t="s">
        <v>101</v>
      </c>
      <c r="L2100">
        <v>65</v>
      </c>
      <c r="M2100" t="s">
        <v>102</v>
      </c>
      <c r="N2100">
        <v>1288</v>
      </c>
      <c r="O2100">
        <v>96</v>
      </c>
      <c r="P2100">
        <v>44</v>
      </c>
      <c r="Q2100">
        <v>16</v>
      </c>
      <c r="R2100">
        <v>18</v>
      </c>
      <c r="S2100">
        <v>11</v>
      </c>
      <c r="T2100">
        <v>0.1</v>
      </c>
      <c r="U2100">
        <v>755</v>
      </c>
      <c r="V2100">
        <v>2.95</v>
      </c>
      <c r="W2100">
        <v>17</v>
      </c>
      <c r="X2100">
        <v>4</v>
      </c>
      <c r="Y2100">
        <v>17.600000000000001</v>
      </c>
    </row>
    <row r="2101" spans="1:25" x14ac:dyDescent="0.25">
      <c r="A2101" t="s">
        <v>8028</v>
      </c>
      <c r="B2101" t="s">
        <v>8029</v>
      </c>
      <c r="C2101" s="1" t="str">
        <f t="shared" si="342"/>
        <v>21:0398</v>
      </c>
      <c r="D2101" s="1" t="str">
        <f t="shared" ref="D2101:D2118" si="343">HYPERLINK("http://geochem.nrcan.gc.ca/cdogs/content/svy/svy210133_e.htm", "21:0133")</f>
        <v>21:0133</v>
      </c>
      <c r="E2101" t="s">
        <v>8030</v>
      </c>
      <c r="F2101" t="s">
        <v>8031</v>
      </c>
      <c r="H2101">
        <v>48.726612799999998</v>
      </c>
      <c r="I2101">
        <v>-85.311939499999994</v>
      </c>
      <c r="J2101" s="1" t="str">
        <f t="shared" ref="J2101:J2118" si="344">HYPERLINK("http://geochem.nrcan.gc.ca/cdogs/content/kwd/kwd020027_e.htm", "NGR lake sediment grab sample")</f>
        <v>NGR lake sediment grab sample</v>
      </c>
      <c r="K2101" s="1" t="str">
        <f t="shared" ref="K2101:K2118" si="345">HYPERLINK("http://geochem.nrcan.gc.ca/cdogs/content/kwd/kwd080006_e.htm", "&lt;177 micron (NGR)")</f>
        <v>&lt;177 micron (NGR)</v>
      </c>
      <c r="L2101">
        <v>65</v>
      </c>
      <c r="M2101" t="s">
        <v>122</v>
      </c>
      <c r="N2101">
        <v>1289</v>
      </c>
      <c r="O2101">
        <v>112</v>
      </c>
      <c r="P2101">
        <v>12</v>
      </c>
      <c r="Q2101">
        <v>4</v>
      </c>
      <c r="R2101">
        <v>5</v>
      </c>
      <c r="S2101">
        <v>2</v>
      </c>
      <c r="T2101">
        <v>0.1</v>
      </c>
      <c r="U2101">
        <v>50</v>
      </c>
      <c r="V2101">
        <v>0.4</v>
      </c>
      <c r="W2101">
        <v>0.5</v>
      </c>
      <c r="X2101">
        <v>1</v>
      </c>
      <c r="Y2101">
        <v>73.8</v>
      </c>
    </row>
    <row r="2102" spans="1:25" x14ac:dyDescent="0.25">
      <c r="A2102" t="s">
        <v>8032</v>
      </c>
      <c r="B2102" t="s">
        <v>8033</v>
      </c>
      <c r="C2102" s="1" t="str">
        <f t="shared" si="342"/>
        <v>21:0398</v>
      </c>
      <c r="D2102" s="1" t="str">
        <f t="shared" si="343"/>
        <v>21:0133</v>
      </c>
      <c r="E2102" t="s">
        <v>8034</v>
      </c>
      <c r="F2102" t="s">
        <v>8035</v>
      </c>
      <c r="H2102">
        <v>48.684008900000002</v>
      </c>
      <c r="I2102">
        <v>-85.331352699999997</v>
      </c>
      <c r="J2102" s="1" t="str">
        <f t="shared" si="344"/>
        <v>NGR lake sediment grab sample</v>
      </c>
      <c r="K2102" s="1" t="str">
        <f t="shared" si="345"/>
        <v>&lt;177 micron (NGR)</v>
      </c>
      <c r="L2102">
        <v>66</v>
      </c>
      <c r="M2102" t="s">
        <v>3279</v>
      </c>
      <c r="N2102">
        <v>1290</v>
      </c>
      <c r="O2102">
        <v>126</v>
      </c>
      <c r="P2102">
        <v>54</v>
      </c>
      <c r="Q2102">
        <v>5</v>
      </c>
      <c r="R2102">
        <v>11</v>
      </c>
      <c r="S2102">
        <v>7</v>
      </c>
      <c r="T2102">
        <v>0.1</v>
      </c>
      <c r="U2102">
        <v>95</v>
      </c>
      <c r="V2102">
        <v>0.5</v>
      </c>
      <c r="W2102">
        <v>0.5</v>
      </c>
      <c r="X2102">
        <v>2</v>
      </c>
      <c r="Y2102">
        <v>49</v>
      </c>
    </row>
    <row r="2103" spans="1:25" x14ac:dyDescent="0.25">
      <c r="A2103" t="s">
        <v>8036</v>
      </c>
      <c r="B2103" t="s">
        <v>8037</v>
      </c>
      <c r="C2103" s="1" t="str">
        <f t="shared" si="342"/>
        <v>21:0398</v>
      </c>
      <c r="D2103" s="1" t="str">
        <f t="shared" si="343"/>
        <v>21:0133</v>
      </c>
      <c r="E2103" t="s">
        <v>8038</v>
      </c>
      <c r="F2103" t="s">
        <v>8039</v>
      </c>
      <c r="H2103">
        <v>48.705891200000003</v>
      </c>
      <c r="I2103">
        <v>-85.334638999999996</v>
      </c>
      <c r="J2103" s="1" t="str">
        <f t="shared" si="344"/>
        <v>NGR lake sediment grab sample</v>
      </c>
      <c r="K2103" s="1" t="str">
        <f t="shared" si="345"/>
        <v>&lt;177 micron (NGR)</v>
      </c>
      <c r="L2103">
        <v>66</v>
      </c>
      <c r="M2103" t="s">
        <v>3302</v>
      </c>
      <c r="N2103">
        <v>1291</v>
      </c>
      <c r="O2103">
        <v>112</v>
      </c>
      <c r="P2103">
        <v>86</v>
      </c>
      <c r="Q2103">
        <v>4</v>
      </c>
      <c r="R2103">
        <v>9</v>
      </c>
      <c r="S2103">
        <v>4</v>
      </c>
      <c r="T2103">
        <v>0.1</v>
      </c>
      <c r="U2103">
        <v>70</v>
      </c>
      <c r="V2103">
        <v>0.3</v>
      </c>
      <c r="W2103">
        <v>0.5</v>
      </c>
      <c r="X2103">
        <v>2</v>
      </c>
      <c r="Y2103">
        <v>60.4</v>
      </c>
    </row>
    <row r="2104" spans="1:25" x14ac:dyDescent="0.25">
      <c r="A2104" t="s">
        <v>8040</v>
      </c>
      <c r="B2104" t="s">
        <v>8041</v>
      </c>
      <c r="C2104" s="1" t="str">
        <f t="shared" si="342"/>
        <v>21:0398</v>
      </c>
      <c r="D2104" s="1" t="str">
        <f t="shared" si="343"/>
        <v>21:0133</v>
      </c>
      <c r="E2104" t="s">
        <v>8042</v>
      </c>
      <c r="F2104" t="s">
        <v>8043</v>
      </c>
      <c r="H2104">
        <v>48.700504100000003</v>
      </c>
      <c r="I2104">
        <v>-85.346002100000007</v>
      </c>
      <c r="J2104" s="1" t="str">
        <f t="shared" si="344"/>
        <v>NGR lake sediment grab sample</v>
      </c>
      <c r="K2104" s="1" t="str">
        <f t="shared" si="345"/>
        <v>&lt;177 micron (NGR)</v>
      </c>
      <c r="L2104">
        <v>66</v>
      </c>
      <c r="M2104" t="s">
        <v>3307</v>
      </c>
      <c r="N2104">
        <v>1292</v>
      </c>
      <c r="O2104">
        <v>84</v>
      </c>
      <c r="P2104">
        <v>38</v>
      </c>
      <c r="Q2104">
        <v>5</v>
      </c>
      <c r="R2104">
        <v>9</v>
      </c>
      <c r="S2104">
        <v>2</v>
      </c>
      <c r="T2104">
        <v>0.1</v>
      </c>
      <c r="U2104">
        <v>30</v>
      </c>
      <c r="V2104">
        <v>0.75</v>
      </c>
      <c r="W2104">
        <v>0.5</v>
      </c>
      <c r="X2104">
        <v>1</v>
      </c>
      <c r="Y2104">
        <v>46.4</v>
      </c>
    </row>
    <row r="2105" spans="1:25" x14ac:dyDescent="0.25">
      <c r="A2105" t="s">
        <v>8044</v>
      </c>
      <c r="B2105" t="s">
        <v>8045</v>
      </c>
      <c r="C2105" s="1" t="str">
        <f t="shared" si="342"/>
        <v>21:0398</v>
      </c>
      <c r="D2105" s="1" t="str">
        <f t="shared" si="343"/>
        <v>21:0133</v>
      </c>
      <c r="E2105" t="s">
        <v>8042</v>
      </c>
      <c r="F2105" t="s">
        <v>8046</v>
      </c>
      <c r="H2105">
        <v>48.700504100000003</v>
      </c>
      <c r="I2105">
        <v>-85.346002100000007</v>
      </c>
      <c r="J2105" s="1" t="str">
        <f t="shared" si="344"/>
        <v>NGR lake sediment grab sample</v>
      </c>
      <c r="K2105" s="1" t="str">
        <f t="shared" si="345"/>
        <v>&lt;177 micron (NGR)</v>
      </c>
      <c r="L2105">
        <v>66</v>
      </c>
      <c r="M2105" t="s">
        <v>3311</v>
      </c>
      <c r="N2105">
        <v>1293</v>
      </c>
      <c r="O2105">
        <v>76</v>
      </c>
      <c r="P2105">
        <v>46</v>
      </c>
      <c r="Q2105">
        <v>5</v>
      </c>
      <c r="R2105">
        <v>10</v>
      </c>
      <c r="S2105">
        <v>2</v>
      </c>
      <c r="T2105">
        <v>0.1</v>
      </c>
      <c r="U2105">
        <v>35</v>
      </c>
      <c r="V2105">
        <v>0.65</v>
      </c>
      <c r="W2105">
        <v>0.5</v>
      </c>
      <c r="X2105">
        <v>2</v>
      </c>
      <c r="Y2105">
        <v>48.2</v>
      </c>
    </row>
    <row r="2106" spans="1:25" x14ac:dyDescent="0.25">
      <c r="A2106" t="s">
        <v>8047</v>
      </c>
      <c r="B2106" t="s">
        <v>8048</v>
      </c>
      <c r="C2106" s="1" t="str">
        <f t="shared" si="342"/>
        <v>21:0398</v>
      </c>
      <c r="D2106" s="1" t="str">
        <f t="shared" si="343"/>
        <v>21:0133</v>
      </c>
      <c r="E2106" t="s">
        <v>8034</v>
      </c>
      <c r="F2106" t="s">
        <v>8049</v>
      </c>
      <c r="H2106">
        <v>48.684008900000002</v>
      </c>
      <c r="I2106">
        <v>-85.331352699999997</v>
      </c>
      <c r="J2106" s="1" t="str">
        <f t="shared" si="344"/>
        <v>NGR lake sediment grab sample</v>
      </c>
      <c r="K2106" s="1" t="str">
        <f t="shared" si="345"/>
        <v>&lt;177 micron (NGR)</v>
      </c>
      <c r="L2106">
        <v>66</v>
      </c>
      <c r="M2106" t="s">
        <v>3335</v>
      </c>
      <c r="N2106">
        <v>1294</v>
      </c>
      <c r="O2106">
        <v>128</v>
      </c>
      <c r="P2106">
        <v>54</v>
      </c>
      <c r="Q2106">
        <v>4</v>
      </c>
      <c r="R2106">
        <v>11</v>
      </c>
      <c r="S2106">
        <v>7</v>
      </c>
      <c r="T2106">
        <v>0.1</v>
      </c>
      <c r="U2106">
        <v>95</v>
      </c>
      <c r="V2106">
        <v>0.55000000000000004</v>
      </c>
      <c r="W2106">
        <v>1</v>
      </c>
      <c r="X2106">
        <v>1</v>
      </c>
      <c r="Y2106">
        <v>49</v>
      </c>
    </row>
    <row r="2107" spans="1:25" x14ac:dyDescent="0.25">
      <c r="A2107" t="s">
        <v>8050</v>
      </c>
      <c r="B2107" t="s">
        <v>8051</v>
      </c>
      <c r="C2107" s="1" t="str">
        <f t="shared" si="342"/>
        <v>21:0398</v>
      </c>
      <c r="D2107" s="1" t="str">
        <f t="shared" si="343"/>
        <v>21:0133</v>
      </c>
      <c r="E2107" t="s">
        <v>8052</v>
      </c>
      <c r="F2107" t="s">
        <v>8053</v>
      </c>
      <c r="H2107">
        <v>48.6481821</v>
      </c>
      <c r="I2107">
        <v>-85.325000200000005</v>
      </c>
      <c r="J2107" s="1" t="str">
        <f t="shared" si="344"/>
        <v>NGR lake sediment grab sample</v>
      </c>
      <c r="K2107" s="1" t="str">
        <f t="shared" si="345"/>
        <v>&lt;177 micron (NGR)</v>
      </c>
      <c r="L2107">
        <v>66</v>
      </c>
      <c r="M2107" t="s">
        <v>34</v>
      </c>
      <c r="N2107">
        <v>1295</v>
      </c>
      <c r="O2107">
        <v>122</v>
      </c>
      <c r="P2107">
        <v>52</v>
      </c>
      <c r="Q2107">
        <v>7</v>
      </c>
      <c r="R2107">
        <v>11</v>
      </c>
      <c r="S2107">
        <v>7</v>
      </c>
      <c r="T2107">
        <v>0.1</v>
      </c>
      <c r="U2107">
        <v>365</v>
      </c>
      <c r="V2107">
        <v>1.2</v>
      </c>
      <c r="W2107">
        <v>0.5</v>
      </c>
      <c r="X2107">
        <v>1</v>
      </c>
      <c r="Y2107">
        <v>27.4</v>
      </c>
    </row>
    <row r="2108" spans="1:25" x14ac:dyDescent="0.25">
      <c r="A2108" t="s">
        <v>8054</v>
      </c>
      <c r="B2108" t="s">
        <v>8055</v>
      </c>
      <c r="C2108" s="1" t="str">
        <f t="shared" si="342"/>
        <v>21:0398</v>
      </c>
      <c r="D2108" s="1" t="str">
        <f t="shared" si="343"/>
        <v>21:0133</v>
      </c>
      <c r="E2108" t="s">
        <v>8056</v>
      </c>
      <c r="F2108" t="s">
        <v>8057</v>
      </c>
      <c r="H2108">
        <v>48.617364799999997</v>
      </c>
      <c r="I2108">
        <v>-85.326603700000007</v>
      </c>
      <c r="J2108" s="1" t="str">
        <f t="shared" si="344"/>
        <v>NGR lake sediment grab sample</v>
      </c>
      <c r="K2108" s="1" t="str">
        <f t="shared" si="345"/>
        <v>&lt;177 micron (NGR)</v>
      </c>
      <c r="L2108">
        <v>66</v>
      </c>
      <c r="M2108" t="s">
        <v>39</v>
      </c>
      <c r="N2108">
        <v>1296</v>
      </c>
      <c r="O2108">
        <v>128</v>
      </c>
      <c r="P2108">
        <v>50</v>
      </c>
      <c r="Q2108">
        <v>4</v>
      </c>
      <c r="R2108">
        <v>8</v>
      </c>
      <c r="S2108">
        <v>3</v>
      </c>
      <c r="T2108">
        <v>0.1</v>
      </c>
      <c r="U2108">
        <v>40</v>
      </c>
      <c r="V2108">
        <v>0.4</v>
      </c>
      <c r="W2108">
        <v>0.5</v>
      </c>
      <c r="X2108">
        <v>3</v>
      </c>
      <c r="Y2108">
        <v>64</v>
      </c>
    </row>
    <row r="2109" spans="1:25" x14ac:dyDescent="0.25">
      <c r="A2109" t="s">
        <v>8058</v>
      </c>
      <c r="B2109" t="s">
        <v>8059</v>
      </c>
      <c r="C2109" s="1" t="str">
        <f t="shared" si="342"/>
        <v>21:0398</v>
      </c>
      <c r="D2109" s="1" t="str">
        <f t="shared" si="343"/>
        <v>21:0133</v>
      </c>
      <c r="E2109" t="s">
        <v>8060</v>
      </c>
      <c r="F2109" t="s">
        <v>8061</v>
      </c>
      <c r="H2109">
        <v>48.565766400000001</v>
      </c>
      <c r="I2109">
        <v>-85.076565599999995</v>
      </c>
      <c r="J2109" s="1" t="str">
        <f t="shared" si="344"/>
        <v>NGR lake sediment grab sample</v>
      </c>
      <c r="K2109" s="1" t="str">
        <f t="shared" si="345"/>
        <v>&lt;177 micron (NGR)</v>
      </c>
      <c r="L2109">
        <v>66</v>
      </c>
      <c r="M2109" t="s">
        <v>44</v>
      </c>
      <c r="N2109">
        <v>1297</v>
      </c>
      <c r="O2109">
        <v>68</v>
      </c>
      <c r="P2109">
        <v>34</v>
      </c>
      <c r="Q2109">
        <v>5</v>
      </c>
      <c r="R2109">
        <v>6</v>
      </c>
      <c r="S2109">
        <v>2</v>
      </c>
      <c r="T2109">
        <v>0.1</v>
      </c>
      <c r="U2109">
        <v>35</v>
      </c>
      <c r="V2109">
        <v>0.35</v>
      </c>
      <c r="W2109">
        <v>0.5</v>
      </c>
      <c r="X2109">
        <v>1</v>
      </c>
      <c r="Y2109">
        <v>44</v>
      </c>
    </row>
    <row r="2110" spans="1:25" x14ac:dyDescent="0.25">
      <c r="A2110" t="s">
        <v>8062</v>
      </c>
      <c r="B2110" t="s">
        <v>8063</v>
      </c>
      <c r="C2110" s="1" t="str">
        <f t="shared" si="342"/>
        <v>21:0398</v>
      </c>
      <c r="D2110" s="1" t="str">
        <f t="shared" si="343"/>
        <v>21:0133</v>
      </c>
      <c r="E2110" t="s">
        <v>8064</v>
      </c>
      <c r="F2110" t="s">
        <v>8065</v>
      </c>
      <c r="H2110">
        <v>48.586918799999999</v>
      </c>
      <c r="I2110">
        <v>-85.024544000000006</v>
      </c>
      <c r="J2110" s="1" t="str">
        <f t="shared" si="344"/>
        <v>NGR lake sediment grab sample</v>
      </c>
      <c r="K2110" s="1" t="str">
        <f t="shared" si="345"/>
        <v>&lt;177 micron (NGR)</v>
      </c>
      <c r="L2110">
        <v>66</v>
      </c>
      <c r="M2110" t="s">
        <v>62</v>
      </c>
      <c r="N2110">
        <v>1298</v>
      </c>
      <c r="O2110">
        <v>100</v>
      </c>
      <c r="P2110">
        <v>30</v>
      </c>
      <c r="Q2110">
        <v>6</v>
      </c>
      <c r="R2110">
        <v>8</v>
      </c>
      <c r="S2110">
        <v>3</v>
      </c>
      <c r="T2110">
        <v>0.1</v>
      </c>
      <c r="U2110">
        <v>80</v>
      </c>
      <c r="V2110">
        <v>0.9</v>
      </c>
      <c r="W2110">
        <v>0.5</v>
      </c>
      <c r="X2110">
        <v>2</v>
      </c>
      <c r="Y2110">
        <v>62.2</v>
      </c>
    </row>
    <row r="2111" spans="1:25" x14ac:dyDescent="0.25">
      <c r="A2111" t="s">
        <v>8066</v>
      </c>
      <c r="B2111" t="s">
        <v>8067</v>
      </c>
      <c r="C2111" s="1" t="str">
        <f t="shared" si="342"/>
        <v>21:0398</v>
      </c>
      <c r="D2111" s="1" t="str">
        <f t="shared" si="343"/>
        <v>21:0133</v>
      </c>
      <c r="E2111" t="s">
        <v>8068</v>
      </c>
      <c r="F2111" t="s">
        <v>8069</v>
      </c>
      <c r="H2111">
        <v>48.5447986</v>
      </c>
      <c r="I2111">
        <v>-85.027376700000005</v>
      </c>
      <c r="J2111" s="1" t="str">
        <f t="shared" si="344"/>
        <v>NGR lake sediment grab sample</v>
      </c>
      <c r="K2111" s="1" t="str">
        <f t="shared" si="345"/>
        <v>&lt;177 micron (NGR)</v>
      </c>
      <c r="L2111">
        <v>66</v>
      </c>
      <c r="M2111" t="s">
        <v>67</v>
      </c>
      <c r="N2111">
        <v>1299</v>
      </c>
      <c r="O2111">
        <v>68</v>
      </c>
      <c r="P2111">
        <v>20</v>
      </c>
      <c r="Q2111">
        <v>11</v>
      </c>
      <c r="R2111">
        <v>7</v>
      </c>
      <c r="S2111">
        <v>4</v>
      </c>
      <c r="T2111">
        <v>0.1</v>
      </c>
      <c r="U2111">
        <v>110</v>
      </c>
      <c r="V2111">
        <v>0.7</v>
      </c>
      <c r="W2111">
        <v>0.5</v>
      </c>
      <c r="X2111">
        <v>1</v>
      </c>
      <c r="Y2111">
        <v>46.8</v>
      </c>
    </row>
    <row r="2112" spans="1:25" x14ac:dyDescent="0.25">
      <c r="A2112" t="s">
        <v>8070</v>
      </c>
      <c r="B2112" t="s">
        <v>8071</v>
      </c>
      <c r="C2112" s="1" t="str">
        <f t="shared" si="342"/>
        <v>21:0398</v>
      </c>
      <c r="D2112" s="1" t="str">
        <f t="shared" si="343"/>
        <v>21:0133</v>
      </c>
      <c r="E2112" t="s">
        <v>8072</v>
      </c>
      <c r="F2112" t="s">
        <v>8073</v>
      </c>
      <c r="H2112">
        <v>48.502145300000002</v>
      </c>
      <c r="I2112">
        <v>-85.060278800000006</v>
      </c>
      <c r="J2112" s="1" t="str">
        <f t="shared" si="344"/>
        <v>NGR lake sediment grab sample</v>
      </c>
      <c r="K2112" s="1" t="str">
        <f t="shared" si="345"/>
        <v>&lt;177 micron (NGR)</v>
      </c>
      <c r="L2112">
        <v>66</v>
      </c>
      <c r="M2112" t="s">
        <v>72</v>
      </c>
      <c r="N2112">
        <v>1300</v>
      </c>
      <c r="O2112">
        <v>48</v>
      </c>
      <c r="P2112">
        <v>14</v>
      </c>
      <c r="Q2112">
        <v>9</v>
      </c>
      <c r="R2112">
        <v>7</v>
      </c>
      <c r="S2112">
        <v>3</v>
      </c>
      <c r="T2112">
        <v>0.1</v>
      </c>
      <c r="U2112">
        <v>250</v>
      </c>
      <c r="V2112">
        <v>0.8</v>
      </c>
      <c r="W2112">
        <v>0.5</v>
      </c>
      <c r="X2112">
        <v>1</v>
      </c>
      <c r="Y2112">
        <v>22.6</v>
      </c>
    </row>
    <row r="2113" spans="1:25" x14ac:dyDescent="0.25">
      <c r="A2113" t="s">
        <v>8074</v>
      </c>
      <c r="B2113" t="s">
        <v>8075</v>
      </c>
      <c r="C2113" s="1" t="str">
        <f t="shared" si="342"/>
        <v>21:0398</v>
      </c>
      <c r="D2113" s="1" t="str">
        <f t="shared" si="343"/>
        <v>21:0133</v>
      </c>
      <c r="E2113" t="s">
        <v>8076</v>
      </c>
      <c r="F2113" t="s">
        <v>8077</v>
      </c>
      <c r="H2113">
        <v>48.473497299999998</v>
      </c>
      <c r="I2113">
        <v>-85.050614699999997</v>
      </c>
      <c r="J2113" s="1" t="str">
        <f t="shared" si="344"/>
        <v>NGR lake sediment grab sample</v>
      </c>
      <c r="K2113" s="1" t="str">
        <f t="shared" si="345"/>
        <v>&lt;177 micron (NGR)</v>
      </c>
      <c r="L2113">
        <v>66</v>
      </c>
      <c r="M2113" t="s">
        <v>77</v>
      </c>
      <c r="N2113">
        <v>1301</v>
      </c>
      <c r="O2113">
        <v>38</v>
      </c>
      <c r="P2113">
        <v>12</v>
      </c>
      <c r="Q2113">
        <v>8</v>
      </c>
      <c r="R2113">
        <v>8</v>
      </c>
      <c r="S2113">
        <v>3</v>
      </c>
      <c r="T2113">
        <v>0.2</v>
      </c>
      <c r="U2113">
        <v>190</v>
      </c>
      <c r="V2113">
        <v>0.85</v>
      </c>
      <c r="W2113">
        <v>0.5</v>
      </c>
      <c r="X2113">
        <v>1</v>
      </c>
      <c r="Y2113">
        <v>16.600000000000001</v>
      </c>
    </row>
    <row r="2114" spans="1:25" x14ac:dyDescent="0.25">
      <c r="A2114" t="s">
        <v>8078</v>
      </c>
      <c r="B2114" t="s">
        <v>8079</v>
      </c>
      <c r="C2114" s="1" t="str">
        <f t="shared" si="342"/>
        <v>21:0398</v>
      </c>
      <c r="D2114" s="1" t="str">
        <f t="shared" si="343"/>
        <v>21:0133</v>
      </c>
      <c r="E2114" t="s">
        <v>8080</v>
      </c>
      <c r="F2114" t="s">
        <v>8081</v>
      </c>
      <c r="H2114">
        <v>48.447141199999997</v>
      </c>
      <c r="I2114">
        <v>-84.994920199999996</v>
      </c>
      <c r="J2114" s="1" t="str">
        <f t="shared" si="344"/>
        <v>NGR lake sediment grab sample</v>
      </c>
      <c r="K2114" s="1" t="str">
        <f t="shared" si="345"/>
        <v>&lt;177 micron (NGR)</v>
      </c>
      <c r="L2114">
        <v>66</v>
      </c>
      <c r="M2114" t="s">
        <v>82</v>
      </c>
      <c r="N2114">
        <v>1302</v>
      </c>
      <c r="O2114">
        <v>66</v>
      </c>
      <c r="P2114">
        <v>30</v>
      </c>
      <c r="Q2114">
        <v>4</v>
      </c>
      <c r="R2114">
        <v>7</v>
      </c>
      <c r="S2114">
        <v>2</v>
      </c>
      <c r="T2114">
        <v>0.1</v>
      </c>
      <c r="U2114">
        <v>30</v>
      </c>
      <c r="V2114">
        <v>0.25</v>
      </c>
      <c r="W2114">
        <v>0.5</v>
      </c>
      <c r="X2114">
        <v>2</v>
      </c>
      <c r="Y2114">
        <v>64</v>
      </c>
    </row>
    <row r="2115" spans="1:25" x14ac:dyDescent="0.25">
      <c r="A2115" t="s">
        <v>8082</v>
      </c>
      <c r="B2115" t="s">
        <v>8083</v>
      </c>
      <c r="C2115" s="1" t="str">
        <f t="shared" si="342"/>
        <v>21:0398</v>
      </c>
      <c r="D2115" s="1" t="str">
        <f t="shared" si="343"/>
        <v>21:0133</v>
      </c>
      <c r="E2115" t="s">
        <v>8084</v>
      </c>
      <c r="F2115" t="s">
        <v>8085</v>
      </c>
      <c r="H2115">
        <v>48.4016515</v>
      </c>
      <c r="I2115">
        <v>-84.999573699999999</v>
      </c>
      <c r="J2115" s="1" t="str">
        <f t="shared" si="344"/>
        <v>NGR lake sediment grab sample</v>
      </c>
      <c r="K2115" s="1" t="str">
        <f t="shared" si="345"/>
        <v>&lt;177 micron (NGR)</v>
      </c>
      <c r="L2115">
        <v>66</v>
      </c>
      <c r="M2115" t="s">
        <v>87</v>
      </c>
      <c r="N2115">
        <v>1303</v>
      </c>
      <c r="O2115">
        <v>108</v>
      </c>
      <c r="P2115">
        <v>66</v>
      </c>
      <c r="Q2115">
        <v>5</v>
      </c>
      <c r="R2115">
        <v>12</v>
      </c>
      <c r="S2115">
        <v>10</v>
      </c>
      <c r="T2115">
        <v>0.1</v>
      </c>
      <c r="U2115">
        <v>265</v>
      </c>
      <c r="V2115">
        <v>1.05</v>
      </c>
      <c r="W2115">
        <v>2</v>
      </c>
      <c r="X2115">
        <v>1</v>
      </c>
      <c r="Y2115">
        <v>44.2</v>
      </c>
    </row>
    <row r="2116" spans="1:25" x14ac:dyDescent="0.25">
      <c r="A2116" t="s">
        <v>8086</v>
      </c>
      <c r="B2116" t="s">
        <v>8087</v>
      </c>
      <c r="C2116" s="1" t="str">
        <f t="shared" si="342"/>
        <v>21:0398</v>
      </c>
      <c r="D2116" s="1" t="str">
        <f t="shared" si="343"/>
        <v>21:0133</v>
      </c>
      <c r="E2116" t="s">
        <v>8088</v>
      </c>
      <c r="F2116" t="s">
        <v>8089</v>
      </c>
      <c r="H2116">
        <v>48.3827353</v>
      </c>
      <c r="I2116">
        <v>-85.002962600000004</v>
      </c>
      <c r="J2116" s="1" t="str">
        <f t="shared" si="344"/>
        <v>NGR lake sediment grab sample</v>
      </c>
      <c r="K2116" s="1" t="str">
        <f t="shared" si="345"/>
        <v>&lt;177 micron (NGR)</v>
      </c>
      <c r="L2116">
        <v>66</v>
      </c>
      <c r="M2116" t="s">
        <v>92</v>
      </c>
      <c r="N2116">
        <v>1304</v>
      </c>
      <c r="O2116">
        <v>46</v>
      </c>
      <c r="P2116">
        <v>10</v>
      </c>
      <c r="Q2116">
        <v>5</v>
      </c>
      <c r="R2116">
        <v>7</v>
      </c>
      <c r="S2116">
        <v>3</v>
      </c>
      <c r="T2116">
        <v>0.1</v>
      </c>
      <c r="U2116">
        <v>230</v>
      </c>
      <c r="V2116">
        <v>0.9</v>
      </c>
      <c r="W2116">
        <v>0.5</v>
      </c>
      <c r="X2116">
        <v>1</v>
      </c>
      <c r="Y2116">
        <v>21.2</v>
      </c>
    </row>
    <row r="2117" spans="1:25" x14ac:dyDescent="0.25">
      <c r="A2117" t="s">
        <v>8090</v>
      </c>
      <c r="B2117" t="s">
        <v>8091</v>
      </c>
      <c r="C2117" s="1" t="str">
        <f t="shared" si="342"/>
        <v>21:0398</v>
      </c>
      <c r="D2117" s="1" t="str">
        <f t="shared" si="343"/>
        <v>21:0133</v>
      </c>
      <c r="E2117" t="s">
        <v>8092</v>
      </c>
      <c r="F2117" t="s">
        <v>8093</v>
      </c>
      <c r="H2117">
        <v>48.340454200000003</v>
      </c>
      <c r="I2117">
        <v>-85.011619199999998</v>
      </c>
      <c r="J2117" s="1" t="str">
        <f t="shared" si="344"/>
        <v>NGR lake sediment grab sample</v>
      </c>
      <c r="K2117" s="1" t="str">
        <f t="shared" si="345"/>
        <v>&lt;177 micron (NGR)</v>
      </c>
      <c r="L2117">
        <v>66</v>
      </c>
      <c r="M2117" t="s">
        <v>97</v>
      </c>
      <c r="N2117">
        <v>1305</v>
      </c>
      <c r="O2117">
        <v>44</v>
      </c>
      <c r="P2117">
        <v>12</v>
      </c>
      <c r="Q2117">
        <v>5</v>
      </c>
      <c r="R2117">
        <v>8</v>
      </c>
      <c r="S2117">
        <v>4</v>
      </c>
      <c r="T2117">
        <v>0.1</v>
      </c>
      <c r="U2117">
        <v>105</v>
      </c>
      <c r="V2117">
        <v>0.7</v>
      </c>
      <c r="W2117">
        <v>0.5</v>
      </c>
      <c r="X2117">
        <v>1</v>
      </c>
      <c r="Y2117">
        <v>22.8</v>
      </c>
    </row>
    <row r="2118" spans="1:25" x14ac:dyDescent="0.25">
      <c r="A2118" t="s">
        <v>8094</v>
      </c>
      <c r="B2118" t="s">
        <v>8095</v>
      </c>
      <c r="C2118" s="1" t="str">
        <f t="shared" si="342"/>
        <v>21:0398</v>
      </c>
      <c r="D2118" s="1" t="str">
        <f t="shared" si="343"/>
        <v>21:0133</v>
      </c>
      <c r="E2118" t="s">
        <v>8096</v>
      </c>
      <c r="F2118" t="s">
        <v>8097</v>
      </c>
      <c r="H2118">
        <v>48.300918199999998</v>
      </c>
      <c r="I2118">
        <v>-84.984136500000005</v>
      </c>
      <c r="J2118" s="1" t="str">
        <f t="shared" si="344"/>
        <v>NGR lake sediment grab sample</v>
      </c>
      <c r="K2118" s="1" t="str">
        <f t="shared" si="345"/>
        <v>&lt;177 micron (NGR)</v>
      </c>
      <c r="L2118">
        <v>66</v>
      </c>
      <c r="M2118" t="s">
        <v>107</v>
      </c>
      <c r="N2118">
        <v>1306</v>
      </c>
      <c r="O2118">
        <v>52</v>
      </c>
      <c r="P2118">
        <v>12</v>
      </c>
      <c r="Q2118">
        <v>10</v>
      </c>
      <c r="R2118">
        <v>8</v>
      </c>
      <c r="S2118">
        <v>4</v>
      </c>
      <c r="T2118">
        <v>0.1</v>
      </c>
      <c r="U2118">
        <v>190</v>
      </c>
      <c r="V2118">
        <v>0.85</v>
      </c>
      <c r="W2118">
        <v>1</v>
      </c>
      <c r="X2118">
        <v>2</v>
      </c>
      <c r="Y2118">
        <v>11.4</v>
      </c>
    </row>
    <row r="2119" spans="1:25" x14ac:dyDescent="0.25">
      <c r="A2119" t="s">
        <v>8098</v>
      </c>
      <c r="B2119" t="s">
        <v>8099</v>
      </c>
      <c r="C2119" s="1" t="str">
        <f t="shared" si="342"/>
        <v>21:0398</v>
      </c>
      <c r="D2119" s="1" t="str">
        <f>HYPERLINK("http://geochem.nrcan.gc.ca/cdogs/content/svy/svy_e.htm", "")</f>
        <v/>
      </c>
      <c r="G2119" s="1" t="str">
        <f>HYPERLINK("http://geochem.nrcan.gc.ca/cdogs/content/cr_/cr_00035_e.htm", "35")</f>
        <v>35</v>
      </c>
      <c r="J2119" t="s">
        <v>100</v>
      </c>
      <c r="K2119" t="s">
        <v>101</v>
      </c>
      <c r="L2119">
        <v>66</v>
      </c>
      <c r="M2119" t="s">
        <v>102</v>
      </c>
      <c r="N2119">
        <v>1307</v>
      </c>
      <c r="O2119">
        <v>112</v>
      </c>
      <c r="P2119">
        <v>62</v>
      </c>
      <c r="Q2119">
        <v>11</v>
      </c>
      <c r="R2119">
        <v>30</v>
      </c>
      <c r="S2119">
        <v>9</v>
      </c>
      <c r="T2119">
        <v>0.1</v>
      </c>
      <c r="U2119">
        <v>310</v>
      </c>
      <c r="V2119">
        <v>2.5</v>
      </c>
      <c r="W2119">
        <v>13</v>
      </c>
      <c r="X2119">
        <v>1</v>
      </c>
      <c r="Y2119">
        <v>7.4</v>
      </c>
    </row>
    <row r="2120" spans="1:25" x14ac:dyDescent="0.25">
      <c r="A2120" t="s">
        <v>8100</v>
      </c>
      <c r="B2120" t="s">
        <v>8101</v>
      </c>
      <c r="C2120" s="1" t="str">
        <f t="shared" si="342"/>
        <v>21:0398</v>
      </c>
      <c r="D2120" s="1" t="str">
        <f>HYPERLINK("http://geochem.nrcan.gc.ca/cdogs/content/svy/svy210133_e.htm", "21:0133")</f>
        <v>21:0133</v>
      </c>
      <c r="E2120" t="s">
        <v>8102</v>
      </c>
      <c r="F2120" t="s">
        <v>8103</v>
      </c>
      <c r="H2120">
        <v>48.274768999999999</v>
      </c>
      <c r="I2120">
        <v>-85.000975299999993</v>
      </c>
      <c r="J2120" s="1" t="str">
        <f>HYPERLINK("http://geochem.nrcan.gc.ca/cdogs/content/kwd/kwd020027_e.htm", "NGR lake sediment grab sample")</f>
        <v>NGR lake sediment grab sample</v>
      </c>
      <c r="K2120" s="1" t="str">
        <f>HYPERLINK("http://geochem.nrcan.gc.ca/cdogs/content/kwd/kwd080006_e.htm", "&lt;177 micron (NGR)")</f>
        <v>&lt;177 micron (NGR)</v>
      </c>
      <c r="L2120">
        <v>66</v>
      </c>
      <c r="M2120" t="s">
        <v>112</v>
      </c>
      <c r="N2120">
        <v>1308</v>
      </c>
      <c r="O2120">
        <v>162</v>
      </c>
      <c r="P2120">
        <v>36</v>
      </c>
      <c r="Q2120">
        <v>6</v>
      </c>
      <c r="R2120">
        <v>16</v>
      </c>
      <c r="S2120">
        <v>21</v>
      </c>
      <c r="T2120">
        <v>0.1</v>
      </c>
      <c r="U2120">
        <v>1950</v>
      </c>
      <c r="V2120">
        <v>4.45</v>
      </c>
      <c r="W2120">
        <v>1</v>
      </c>
      <c r="X2120">
        <v>1</v>
      </c>
      <c r="Y2120">
        <v>30.4</v>
      </c>
    </row>
    <row r="2121" spans="1:25" x14ac:dyDescent="0.25">
      <c r="A2121" t="s">
        <v>8104</v>
      </c>
      <c r="B2121" t="s">
        <v>8105</v>
      </c>
      <c r="C2121" s="1" t="str">
        <f t="shared" si="342"/>
        <v>21:0398</v>
      </c>
      <c r="D2121" s="1" t="str">
        <f>HYPERLINK("http://geochem.nrcan.gc.ca/cdogs/content/svy/svy210133_e.htm", "21:0133")</f>
        <v>21:0133</v>
      </c>
      <c r="E2121" t="s">
        <v>8106</v>
      </c>
      <c r="F2121" t="s">
        <v>8107</v>
      </c>
      <c r="H2121">
        <v>48.239166699999998</v>
      </c>
      <c r="I2121">
        <v>-85.005662999999998</v>
      </c>
      <c r="J2121" s="1" t="str">
        <f>HYPERLINK("http://geochem.nrcan.gc.ca/cdogs/content/kwd/kwd020027_e.htm", "NGR lake sediment grab sample")</f>
        <v>NGR lake sediment grab sample</v>
      </c>
      <c r="K2121" s="1" t="str">
        <f>HYPERLINK("http://geochem.nrcan.gc.ca/cdogs/content/kwd/kwd080006_e.htm", "&lt;177 micron (NGR)")</f>
        <v>&lt;177 micron (NGR)</v>
      </c>
      <c r="L2121">
        <v>66</v>
      </c>
      <c r="M2121" t="s">
        <v>117</v>
      </c>
      <c r="N2121">
        <v>1309</v>
      </c>
      <c r="O2121">
        <v>94</v>
      </c>
      <c r="P2121">
        <v>34</v>
      </c>
      <c r="Q2121">
        <v>9</v>
      </c>
      <c r="R2121">
        <v>16</v>
      </c>
      <c r="S2121">
        <v>8</v>
      </c>
      <c r="T2121">
        <v>0.1</v>
      </c>
      <c r="U2121">
        <v>250</v>
      </c>
      <c r="V2121">
        <v>0.95</v>
      </c>
      <c r="W2121">
        <v>1</v>
      </c>
      <c r="X2121">
        <v>3</v>
      </c>
      <c r="Y2121">
        <v>25.8</v>
      </c>
    </row>
    <row r="2122" spans="1:25" x14ac:dyDescent="0.25">
      <c r="A2122" t="s">
        <v>8108</v>
      </c>
      <c r="B2122" t="s">
        <v>8109</v>
      </c>
      <c r="C2122" s="1" t="str">
        <f t="shared" si="342"/>
        <v>21:0398</v>
      </c>
      <c r="D2122" s="1" t="str">
        <f>HYPERLINK("http://geochem.nrcan.gc.ca/cdogs/content/svy/svy210133_e.htm", "21:0133")</f>
        <v>21:0133</v>
      </c>
      <c r="E2122" t="s">
        <v>8110</v>
      </c>
      <c r="F2122" t="s">
        <v>8111</v>
      </c>
      <c r="H2122">
        <v>48.722999199999997</v>
      </c>
      <c r="I2122">
        <v>-85.449104300000002</v>
      </c>
      <c r="J2122" s="1" t="str">
        <f>HYPERLINK("http://geochem.nrcan.gc.ca/cdogs/content/kwd/kwd020027_e.htm", "NGR lake sediment grab sample")</f>
        <v>NGR lake sediment grab sample</v>
      </c>
      <c r="K2122" s="1" t="str">
        <f>HYPERLINK("http://geochem.nrcan.gc.ca/cdogs/content/kwd/kwd080006_e.htm", "&lt;177 micron (NGR)")</f>
        <v>&lt;177 micron (NGR)</v>
      </c>
      <c r="L2122">
        <v>67</v>
      </c>
      <c r="M2122" t="s">
        <v>29</v>
      </c>
      <c r="N2122">
        <v>1310</v>
      </c>
      <c r="O2122">
        <v>98</v>
      </c>
      <c r="P2122">
        <v>106</v>
      </c>
      <c r="Q2122">
        <v>6</v>
      </c>
      <c r="R2122">
        <v>11</v>
      </c>
      <c r="S2122">
        <v>5</v>
      </c>
      <c r="T2122">
        <v>0.1</v>
      </c>
      <c r="U2122">
        <v>250</v>
      </c>
      <c r="V2122">
        <v>1.2</v>
      </c>
      <c r="W2122">
        <v>1</v>
      </c>
      <c r="X2122">
        <v>1</v>
      </c>
      <c r="Y2122">
        <v>54.8</v>
      </c>
    </row>
    <row r="2123" spans="1:25" x14ac:dyDescent="0.25">
      <c r="A2123" t="s">
        <v>8112</v>
      </c>
      <c r="B2123" t="s">
        <v>8113</v>
      </c>
      <c r="C2123" s="1" t="str">
        <f t="shared" si="342"/>
        <v>21:0398</v>
      </c>
      <c r="D2123" s="1" t="str">
        <f>HYPERLINK("http://geochem.nrcan.gc.ca/cdogs/content/svy/svy210133_e.htm", "21:0133")</f>
        <v>21:0133</v>
      </c>
      <c r="E2123" t="s">
        <v>8114</v>
      </c>
      <c r="F2123" t="s">
        <v>8115</v>
      </c>
      <c r="H2123">
        <v>48.211669100000002</v>
      </c>
      <c r="I2123">
        <v>-84.964530199999999</v>
      </c>
      <c r="J2123" s="1" t="str">
        <f>HYPERLINK("http://geochem.nrcan.gc.ca/cdogs/content/kwd/kwd020027_e.htm", "NGR lake sediment grab sample")</f>
        <v>NGR lake sediment grab sample</v>
      </c>
      <c r="K2123" s="1" t="str">
        <f>HYPERLINK("http://geochem.nrcan.gc.ca/cdogs/content/kwd/kwd080006_e.htm", "&lt;177 micron (NGR)")</f>
        <v>&lt;177 micron (NGR)</v>
      </c>
      <c r="L2123">
        <v>67</v>
      </c>
      <c r="M2123" t="s">
        <v>34</v>
      </c>
      <c r="N2123">
        <v>1311</v>
      </c>
      <c r="O2123">
        <v>60</v>
      </c>
      <c r="P2123">
        <v>70</v>
      </c>
      <c r="Q2123">
        <v>5</v>
      </c>
      <c r="R2123">
        <v>13</v>
      </c>
      <c r="S2123">
        <v>5</v>
      </c>
      <c r="T2123">
        <v>0.1</v>
      </c>
      <c r="U2123">
        <v>40</v>
      </c>
      <c r="V2123">
        <v>0.45</v>
      </c>
      <c r="W2123">
        <v>0.5</v>
      </c>
      <c r="X2123">
        <v>1</v>
      </c>
      <c r="Y2123">
        <v>40.4</v>
      </c>
    </row>
    <row r="2124" spans="1:25" x14ac:dyDescent="0.25">
      <c r="A2124" t="s">
        <v>8116</v>
      </c>
      <c r="B2124" t="s">
        <v>8117</v>
      </c>
      <c r="C2124" s="1" t="str">
        <f t="shared" si="342"/>
        <v>21:0398</v>
      </c>
      <c r="D2124" s="1" t="str">
        <f>HYPERLINK("http://geochem.nrcan.gc.ca/cdogs/content/svy/svy_e.htm", "")</f>
        <v/>
      </c>
      <c r="G2124" s="1" t="str">
        <f>HYPERLINK("http://geochem.nrcan.gc.ca/cdogs/content/cr_/cr_00034_e.htm", "34")</f>
        <v>34</v>
      </c>
      <c r="J2124" t="s">
        <v>100</v>
      </c>
      <c r="K2124" t="s">
        <v>101</v>
      </c>
      <c r="L2124">
        <v>67</v>
      </c>
      <c r="M2124" t="s">
        <v>102</v>
      </c>
      <c r="N2124">
        <v>1312</v>
      </c>
      <c r="O2124">
        <v>102</v>
      </c>
      <c r="P2124">
        <v>50</v>
      </c>
      <c r="Q2124">
        <v>14</v>
      </c>
      <c r="R2124">
        <v>19</v>
      </c>
      <c r="S2124">
        <v>11</v>
      </c>
      <c r="T2124">
        <v>0.1</v>
      </c>
      <c r="U2124">
        <v>780</v>
      </c>
      <c r="V2124">
        <v>3.1</v>
      </c>
      <c r="W2124">
        <v>18</v>
      </c>
      <c r="X2124">
        <v>7</v>
      </c>
      <c r="Y2124">
        <v>16.8</v>
      </c>
    </row>
    <row r="2125" spans="1:25" x14ac:dyDescent="0.25">
      <c r="A2125" t="s">
        <v>8118</v>
      </c>
      <c r="B2125" t="s">
        <v>8119</v>
      </c>
      <c r="C2125" s="1" t="str">
        <f t="shared" si="342"/>
        <v>21:0398</v>
      </c>
      <c r="D2125" s="1" t="str">
        <f t="shared" ref="D2125:D2158" si="346">HYPERLINK("http://geochem.nrcan.gc.ca/cdogs/content/svy/svy210133_e.htm", "21:0133")</f>
        <v>21:0133</v>
      </c>
      <c r="E2125" t="s">
        <v>8120</v>
      </c>
      <c r="F2125" t="s">
        <v>8121</v>
      </c>
      <c r="H2125">
        <v>48.179235200000001</v>
      </c>
      <c r="I2125">
        <v>-84.953007900000003</v>
      </c>
      <c r="J2125" s="1" t="str">
        <f t="shared" ref="J2125:J2158" si="347">HYPERLINK("http://geochem.nrcan.gc.ca/cdogs/content/kwd/kwd020027_e.htm", "NGR lake sediment grab sample")</f>
        <v>NGR lake sediment grab sample</v>
      </c>
      <c r="K2125" s="1" t="str">
        <f t="shared" ref="K2125:K2158" si="348">HYPERLINK("http://geochem.nrcan.gc.ca/cdogs/content/kwd/kwd080006_e.htm", "&lt;177 micron (NGR)")</f>
        <v>&lt;177 micron (NGR)</v>
      </c>
      <c r="L2125">
        <v>67</v>
      </c>
      <c r="M2125" t="s">
        <v>39</v>
      </c>
      <c r="N2125">
        <v>1313</v>
      </c>
      <c r="O2125">
        <v>178</v>
      </c>
      <c r="P2125">
        <v>58</v>
      </c>
      <c r="Q2125">
        <v>5</v>
      </c>
      <c r="R2125">
        <v>15</v>
      </c>
      <c r="S2125">
        <v>9</v>
      </c>
      <c r="T2125">
        <v>0.1</v>
      </c>
      <c r="U2125">
        <v>530</v>
      </c>
      <c r="V2125">
        <v>1.35</v>
      </c>
      <c r="W2125">
        <v>0.5</v>
      </c>
      <c r="X2125">
        <v>1</v>
      </c>
      <c r="Y2125">
        <v>52.6</v>
      </c>
    </row>
    <row r="2126" spans="1:25" x14ac:dyDescent="0.25">
      <c r="A2126" t="s">
        <v>8122</v>
      </c>
      <c r="B2126" t="s">
        <v>8123</v>
      </c>
      <c r="C2126" s="1" t="str">
        <f t="shared" si="342"/>
        <v>21:0398</v>
      </c>
      <c r="D2126" s="1" t="str">
        <f t="shared" si="346"/>
        <v>21:0133</v>
      </c>
      <c r="E2126" t="s">
        <v>8124</v>
      </c>
      <c r="F2126" t="s">
        <v>8125</v>
      </c>
      <c r="H2126">
        <v>48.145181200000003</v>
      </c>
      <c r="I2126">
        <v>-84.959175799999997</v>
      </c>
      <c r="J2126" s="1" t="str">
        <f t="shared" si="347"/>
        <v>NGR lake sediment grab sample</v>
      </c>
      <c r="K2126" s="1" t="str">
        <f t="shared" si="348"/>
        <v>&lt;177 micron (NGR)</v>
      </c>
      <c r="L2126">
        <v>67</v>
      </c>
      <c r="M2126" t="s">
        <v>44</v>
      </c>
      <c r="N2126">
        <v>1314</v>
      </c>
      <c r="O2126">
        <v>100</v>
      </c>
      <c r="P2126">
        <v>50</v>
      </c>
      <c r="Q2126">
        <v>4</v>
      </c>
      <c r="R2126">
        <v>16</v>
      </c>
      <c r="S2126">
        <v>12</v>
      </c>
      <c r="T2126">
        <v>0.1</v>
      </c>
      <c r="U2126">
        <v>215</v>
      </c>
      <c r="V2126">
        <v>0.7</v>
      </c>
      <c r="W2126">
        <v>0.5</v>
      </c>
      <c r="X2126">
        <v>1</v>
      </c>
      <c r="Y2126">
        <v>44</v>
      </c>
    </row>
    <row r="2127" spans="1:25" x14ac:dyDescent="0.25">
      <c r="A2127" t="s">
        <v>8126</v>
      </c>
      <c r="B2127" t="s">
        <v>8127</v>
      </c>
      <c r="C2127" s="1" t="str">
        <f t="shared" si="342"/>
        <v>21:0398</v>
      </c>
      <c r="D2127" s="1" t="str">
        <f t="shared" si="346"/>
        <v>21:0133</v>
      </c>
      <c r="E2127" t="s">
        <v>8128</v>
      </c>
      <c r="F2127" t="s">
        <v>8129</v>
      </c>
      <c r="H2127">
        <v>48.057706699999997</v>
      </c>
      <c r="I2127">
        <v>-84.9131529</v>
      </c>
      <c r="J2127" s="1" t="str">
        <f t="shared" si="347"/>
        <v>NGR lake sediment grab sample</v>
      </c>
      <c r="K2127" s="1" t="str">
        <f t="shared" si="348"/>
        <v>&lt;177 micron (NGR)</v>
      </c>
      <c r="L2127">
        <v>67</v>
      </c>
      <c r="M2127" t="s">
        <v>62</v>
      </c>
      <c r="N2127">
        <v>1315</v>
      </c>
      <c r="O2127">
        <v>166</v>
      </c>
      <c r="P2127">
        <v>28</v>
      </c>
      <c r="Q2127">
        <v>14</v>
      </c>
      <c r="R2127">
        <v>12</v>
      </c>
      <c r="S2127">
        <v>7</v>
      </c>
      <c r="T2127">
        <v>0.1</v>
      </c>
      <c r="U2127">
        <v>280</v>
      </c>
      <c r="V2127">
        <v>1.5</v>
      </c>
      <c r="W2127">
        <v>2</v>
      </c>
      <c r="X2127">
        <v>1</v>
      </c>
      <c r="Y2127">
        <v>46.2</v>
      </c>
    </row>
    <row r="2128" spans="1:25" x14ac:dyDescent="0.25">
      <c r="A2128" t="s">
        <v>8130</v>
      </c>
      <c r="B2128" t="s">
        <v>8131</v>
      </c>
      <c r="C2128" s="1" t="str">
        <f t="shared" si="342"/>
        <v>21:0398</v>
      </c>
      <c r="D2128" s="1" t="str">
        <f t="shared" si="346"/>
        <v>21:0133</v>
      </c>
      <c r="E2128" t="s">
        <v>8132</v>
      </c>
      <c r="F2128" t="s">
        <v>8133</v>
      </c>
      <c r="H2128">
        <v>48.019650599999999</v>
      </c>
      <c r="I2128">
        <v>-84.8726992</v>
      </c>
      <c r="J2128" s="1" t="str">
        <f t="shared" si="347"/>
        <v>NGR lake sediment grab sample</v>
      </c>
      <c r="K2128" s="1" t="str">
        <f t="shared" si="348"/>
        <v>&lt;177 micron (NGR)</v>
      </c>
      <c r="L2128">
        <v>67</v>
      </c>
      <c r="M2128" t="s">
        <v>67</v>
      </c>
      <c r="N2128">
        <v>1316</v>
      </c>
      <c r="O2128">
        <v>178</v>
      </c>
      <c r="P2128">
        <v>40</v>
      </c>
      <c r="Q2128">
        <v>16</v>
      </c>
      <c r="R2128">
        <v>19</v>
      </c>
      <c r="S2128">
        <v>9</v>
      </c>
      <c r="T2128">
        <v>0.2</v>
      </c>
      <c r="U2128">
        <v>155</v>
      </c>
      <c r="V2128">
        <v>1.05</v>
      </c>
      <c r="W2128">
        <v>3</v>
      </c>
      <c r="X2128">
        <v>1</v>
      </c>
      <c r="Y2128">
        <v>47.2</v>
      </c>
    </row>
    <row r="2129" spans="1:25" x14ac:dyDescent="0.25">
      <c r="A2129" t="s">
        <v>8134</v>
      </c>
      <c r="B2129" t="s">
        <v>8135</v>
      </c>
      <c r="C2129" s="1" t="str">
        <f t="shared" si="342"/>
        <v>21:0398</v>
      </c>
      <c r="D2129" s="1" t="str">
        <f t="shared" si="346"/>
        <v>21:0133</v>
      </c>
      <c r="E2129" t="s">
        <v>8136</v>
      </c>
      <c r="F2129" t="s">
        <v>8137</v>
      </c>
      <c r="H2129">
        <v>48.706380099999997</v>
      </c>
      <c r="I2129">
        <v>-85.439583900000002</v>
      </c>
      <c r="J2129" s="1" t="str">
        <f t="shared" si="347"/>
        <v>NGR lake sediment grab sample</v>
      </c>
      <c r="K2129" s="1" t="str">
        <f t="shared" si="348"/>
        <v>&lt;177 micron (NGR)</v>
      </c>
      <c r="L2129">
        <v>67</v>
      </c>
      <c r="M2129" t="s">
        <v>72</v>
      </c>
      <c r="N2129">
        <v>1317</v>
      </c>
      <c r="O2129">
        <v>36</v>
      </c>
      <c r="P2129">
        <v>78</v>
      </c>
      <c r="Q2129">
        <v>3</v>
      </c>
      <c r="R2129">
        <v>6</v>
      </c>
      <c r="S2129">
        <v>2</v>
      </c>
      <c r="T2129">
        <v>0.1</v>
      </c>
      <c r="U2129">
        <v>290</v>
      </c>
      <c r="V2129">
        <v>1</v>
      </c>
      <c r="W2129">
        <v>5</v>
      </c>
      <c r="X2129">
        <v>7</v>
      </c>
      <c r="Y2129">
        <v>8.8000000000000007</v>
      </c>
    </row>
    <row r="2130" spans="1:25" x14ac:dyDescent="0.25">
      <c r="A2130" t="s">
        <v>8138</v>
      </c>
      <c r="B2130" t="s">
        <v>8139</v>
      </c>
      <c r="C2130" s="1" t="str">
        <f t="shared" si="342"/>
        <v>21:0398</v>
      </c>
      <c r="D2130" s="1" t="str">
        <f t="shared" si="346"/>
        <v>21:0133</v>
      </c>
      <c r="E2130" t="s">
        <v>8140</v>
      </c>
      <c r="F2130" t="s">
        <v>8141</v>
      </c>
      <c r="H2130">
        <v>48.712683300000002</v>
      </c>
      <c r="I2130">
        <v>-85.459385900000001</v>
      </c>
      <c r="J2130" s="1" t="str">
        <f t="shared" si="347"/>
        <v>NGR lake sediment grab sample</v>
      </c>
      <c r="K2130" s="1" t="str">
        <f t="shared" si="348"/>
        <v>&lt;177 micron (NGR)</v>
      </c>
      <c r="L2130">
        <v>67</v>
      </c>
      <c r="M2130" t="s">
        <v>49</v>
      </c>
      <c r="N2130">
        <v>1318</v>
      </c>
      <c r="O2130">
        <v>68</v>
      </c>
      <c r="P2130">
        <v>48</v>
      </c>
      <c r="Q2130">
        <v>9</v>
      </c>
      <c r="R2130">
        <v>11</v>
      </c>
      <c r="S2130">
        <v>5</v>
      </c>
      <c r="T2130">
        <v>0.1</v>
      </c>
      <c r="U2130">
        <v>175</v>
      </c>
      <c r="V2130">
        <v>1.2</v>
      </c>
      <c r="W2130">
        <v>0.5</v>
      </c>
      <c r="X2130">
        <v>1</v>
      </c>
      <c r="Y2130">
        <v>29.8</v>
      </c>
    </row>
    <row r="2131" spans="1:25" x14ac:dyDescent="0.25">
      <c r="A2131" t="s">
        <v>8142</v>
      </c>
      <c r="B2131" t="s">
        <v>8143</v>
      </c>
      <c r="C2131" s="1" t="str">
        <f t="shared" si="342"/>
        <v>21:0398</v>
      </c>
      <c r="D2131" s="1" t="str">
        <f t="shared" si="346"/>
        <v>21:0133</v>
      </c>
      <c r="E2131" t="s">
        <v>8110</v>
      </c>
      <c r="F2131" t="s">
        <v>8144</v>
      </c>
      <c r="H2131">
        <v>48.722999199999997</v>
      </c>
      <c r="I2131">
        <v>-85.449104300000002</v>
      </c>
      <c r="J2131" s="1" t="str">
        <f t="shared" si="347"/>
        <v>NGR lake sediment grab sample</v>
      </c>
      <c r="K2131" s="1" t="str">
        <f t="shared" si="348"/>
        <v>&lt;177 micron (NGR)</v>
      </c>
      <c r="L2131">
        <v>67</v>
      </c>
      <c r="M2131" t="s">
        <v>57</v>
      </c>
      <c r="N2131">
        <v>1319</v>
      </c>
      <c r="O2131">
        <v>98</v>
      </c>
      <c r="P2131">
        <v>110</v>
      </c>
      <c r="Q2131">
        <v>7</v>
      </c>
      <c r="R2131">
        <v>11</v>
      </c>
      <c r="S2131">
        <v>6</v>
      </c>
      <c r="T2131">
        <v>0.1</v>
      </c>
      <c r="U2131">
        <v>260</v>
      </c>
      <c r="V2131">
        <v>1.2</v>
      </c>
      <c r="W2131">
        <v>0.5</v>
      </c>
      <c r="X2131">
        <v>2</v>
      </c>
      <c r="Y2131">
        <v>55.6</v>
      </c>
    </row>
    <row r="2132" spans="1:25" x14ac:dyDescent="0.25">
      <c r="A2132" t="s">
        <v>8145</v>
      </c>
      <c r="B2132" t="s">
        <v>8146</v>
      </c>
      <c r="C2132" s="1" t="str">
        <f t="shared" si="342"/>
        <v>21:0398</v>
      </c>
      <c r="D2132" s="1" t="str">
        <f t="shared" si="346"/>
        <v>21:0133</v>
      </c>
      <c r="E2132" t="s">
        <v>8110</v>
      </c>
      <c r="F2132" t="s">
        <v>8147</v>
      </c>
      <c r="H2132">
        <v>48.722999199999997</v>
      </c>
      <c r="I2132">
        <v>-85.449104300000002</v>
      </c>
      <c r="J2132" s="1" t="str">
        <f t="shared" si="347"/>
        <v>NGR lake sediment grab sample</v>
      </c>
      <c r="K2132" s="1" t="str">
        <f t="shared" si="348"/>
        <v>&lt;177 micron (NGR)</v>
      </c>
      <c r="L2132">
        <v>67</v>
      </c>
      <c r="M2132" t="s">
        <v>53</v>
      </c>
      <c r="N2132">
        <v>1320</v>
      </c>
      <c r="O2132">
        <v>94</v>
      </c>
      <c r="P2132">
        <v>106</v>
      </c>
      <c r="Q2132">
        <v>7</v>
      </c>
      <c r="R2132">
        <v>11</v>
      </c>
      <c r="S2132">
        <v>6</v>
      </c>
      <c r="T2132">
        <v>0.1</v>
      </c>
      <c r="U2132">
        <v>250</v>
      </c>
      <c r="V2132">
        <v>1.2</v>
      </c>
      <c r="W2132">
        <v>1</v>
      </c>
      <c r="X2132">
        <v>1</v>
      </c>
      <c r="Y2132">
        <v>47.2</v>
      </c>
    </row>
    <row r="2133" spans="1:25" x14ac:dyDescent="0.25">
      <c r="A2133" t="s">
        <v>8148</v>
      </c>
      <c r="B2133" t="s">
        <v>8149</v>
      </c>
      <c r="C2133" s="1" t="str">
        <f t="shared" si="342"/>
        <v>21:0398</v>
      </c>
      <c r="D2133" s="1" t="str">
        <f t="shared" si="346"/>
        <v>21:0133</v>
      </c>
      <c r="E2133" t="s">
        <v>8150</v>
      </c>
      <c r="F2133" t="s">
        <v>8151</v>
      </c>
      <c r="H2133">
        <v>48.738917800000003</v>
      </c>
      <c r="I2133">
        <v>-85.436074199999993</v>
      </c>
      <c r="J2133" s="1" t="str">
        <f t="shared" si="347"/>
        <v>NGR lake sediment grab sample</v>
      </c>
      <c r="K2133" s="1" t="str">
        <f t="shared" si="348"/>
        <v>&lt;177 micron (NGR)</v>
      </c>
      <c r="L2133">
        <v>67</v>
      </c>
      <c r="M2133" t="s">
        <v>77</v>
      </c>
      <c r="N2133">
        <v>1321</v>
      </c>
      <c r="O2133">
        <v>102</v>
      </c>
      <c r="P2133">
        <v>235</v>
      </c>
      <c r="Q2133">
        <v>5</v>
      </c>
      <c r="R2133">
        <v>14</v>
      </c>
      <c r="S2133">
        <v>7</v>
      </c>
      <c r="T2133">
        <v>0.1</v>
      </c>
      <c r="U2133">
        <v>655</v>
      </c>
      <c r="V2133">
        <v>2</v>
      </c>
      <c r="W2133">
        <v>3</v>
      </c>
      <c r="X2133">
        <v>4</v>
      </c>
      <c r="Y2133">
        <v>56</v>
      </c>
    </row>
    <row r="2134" spans="1:25" x14ac:dyDescent="0.25">
      <c r="A2134" t="s">
        <v>8152</v>
      </c>
      <c r="B2134" t="s">
        <v>8153</v>
      </c>
      <c r="C2134" s="1" t="str">
        <f t="shared" si="342"/>
        <v>21:0398</v>
      </c>
      <c r="D2134" s="1" t="str">
        <f t="shared" si="346"/>
        <v>21:0133</v>
      </c>
      <c r="E2134" t="s">
        <v>8154</v>
      </c>
      <c r="F2134" t="s">
        <v>8155</v>
      </c>
      <c r="H2134">
        <v>48.780619899999998</v>
      </c>
      <c r="I2134">
        <v>-85.420512900000006</v>
      </c>
      <c r="J2134" s="1" t="str">
        <f t="shared" si="347"/>
        <v>NGR lake sediment grab sample</v>
      </c>
      <c r="K2134" s="1" t="str">
        <f t="shared" si="348"/>
        <v>&lt;177 micron (NGR)</v>
      </c>
      <c r="L2134">
        <v>67</v>
      </c>
      <c r="M2134" t="s">
        <v>82</v>
      </c>
      <c r="N2134">
        <v>1322</v>
      </c>
      <c r="O2134">
        <v>98</v>
      </c>
      <c r="P2134">
        <v>30</v>
      </c>
      <c r="Q2134">
        <v>5</v>
      </c>
      <c r="R2134">
        <v>11</v>
      </c>
      <c r="S2134">
        <v>2</v>
      </c>
      <c r="T2134">
        <v>0.1</v>
      </c>
      <c r="U2134">
        <v>45</v>
      </c>
      <c r="V2134">
        <v>0.35</v>
      </c>
      <c r="W2134">
        <v>0.5</v>
      </c>
      <c r="X2134">
        <v>2</v>
      </c>
      <c r="Y2134">
        <v>66.599999999999994</v>
      </c>
    </row>
    <row r="2135" spans="1:25" x14ac:dyDescent="0.25">
      <c r="A2135" t="s">
        <v>8156</v>
      </c>
      <c r="B2135" t="s">
        <v>8157</v>
      </c>
      <c r="C2135" s="1" t="str">
        <f t="shared" si="342"/>
        <v>21:0398</v>
      </c>
      <c r="D2135" s="1" t="str">
        <f t="shared" si="346"/>
        <v>21:0133</v>
      </c>
      <c r="E2135" t="s">
        <v>8158</v>
      </c>
      <c r="F2135" t="s">
        <v>8159</v>
      </c>
      <c r="H2135">
        <v>48.803012600000002</v>
      </c>
      <c r="I2135">
        <v>-85.427136500000003</v>
      </c>
      <c r="J2135" s="1" t="str">
        <f t="shared" si="347"/>
        <v>NGR lake sediment grab sample</v>
      </c>
      <c r="K2135" s="1" t="str">
        <f t="shared" si="348"/>
        <v>&lt;177 micron (NGR)</v>
      </c>
      <c r="L2135">
        <v>67</v>
      </c>
      <c r="M2135" t="s">
        <v>87</v>
      </c>
      <c r="N2135">
        <v>1323</v>
      </c>
      <c r="O2135">
        <v>66</v>
      </c>
      <c r="P2135">
        <v>34</v>
      </c>
      <c r="Q2135">
        <v>7</v>
      </c>
      <c r="R2135">
        <v>7</v>
      </c>
      <c r="S2135">
        <v>2</v>
      </c>
      <c r="T2135">
        <v>0.1</v>
      </c>
      <c r="U2135">
        <v>110</v>
      </c>
      <c r="V2135">
        <v>0.8</v>
      </c>
      <c r="W2135">
        <v>0.5</v>
      </c>
      <c r="X2135">
        <v>1</v>
      </c>
      <c r="Y2135">
        <v>40.6</v>
      </c>
    </row>
    <row r="2136" spans="1:25" x14ac:dyDescent="0.25">
      <c r="A2136" t="s">
        <v>8160</v>
      </c>
      <c r="B2136" t="s">
        <v>8161</v>
      </c>
      <c r="C2136" s="1" t="str">
        <f t="shared" si="342"/>
        <v>21:0398</v>
      </c>
      <c r="D2136" s="1" t="str">
        <f t="shared" si="346"/>
        <v>21:0133</v>
      </c>
      <c r="E2136" t="s">
        <v>8162</v>
      </c>
      <c r="F2136" t="s">
        <v>8163</v>
      </c>
      <c r="H2136">
        <v>48.834266599999999</v>
      </c>
      <c r="I2136">
        <v>-85.478799199999997</v>
      </c>
      <c r="J2136" s="1" t="str">
        <f t="shared" si="347"/>
        <v>NGR lake sediment grab sample</v>
      </c>
      <c r="K2136" s="1" t="str">
        <f t="shared" si="348"/>
        <v>&lt;177 micron (NGR)</v>
      </c>
      <c r="L2136">
        <v>67</v>
      </c>
      <c r="M2136" t="s">
        <v>92</v>
      </c>
      <c r="N2136">
        <v>1324</v>
      </c>
      <c r="O2136">
        <v>56</v>
      </c>
      <c r="P2136">
        <v>48</v>
      </c>
      <c r="Q2136">
        <v>4</v>
      </c>
      <c r="R2136">
        <v>6</v>
      </c>
      <c r="S2136">
        <v>3</v>
      </c>
      <c r="T2136">
        <v>0.1</v>
      </c>
      <c r="U2136">
        <v>655</v>
      </c>
      <c r="V2136">
        <v>1.2</v>
      </c>
      <c r="W2136">
        <v>1</v>
      </c>
      <c r="X2136">
        <v>4</v>
      </c>
      <c r="Y2136">
        <v>41.4</v>
      </c>
    </row>
    <row r="2137" spans="1:25" x14ac:dyDescent="0.25">
      <c r="A2137" t="s">
        <v>8164</v>
      </c>
      <c r="B2137" t="s">
        <v>8165</v>
      </c>
      <c r="C2137" s="1" t="str">
        <f t="shared" si="342"/>
        <v>21:0398</v>
      </c>
      <c r="D2137" s="1" t="str">
        <f t="shared" si="346"/>
        <v>21:0133</v>
      </c>
      <c r="E2137" t="s">
        <v>8166</v>
      </c>
      <c r="F2137" t="s">
        <v>8167</v>
      </c>
      <c r="H2137">
        <v>48.847851200000001</v>
      </c>
      <c r="I2137">
        <v>-85.504940199999993</v>
      </c>
      <c r="J2137" s="1" t="str">
        <f t="shared" si="347"/>
        <v>NGR lake sediment grab sample</v>
      </c>
      <c r="K2137" s="1" t="str">
        <f t="shared" si="348"/>
        <v>&lt;177 micron (NGR)</v>
      </c>
      <c r="L2137">
        <v>67</v>
      </c>
      <c r="M2137" t="s">
        <v>97</v>
      </c>
      <c r="N2137">
        <v>1325</v>
      </c>
      <c r="O2137">
        <v>26</v>
      </c>
      <c r="P2137">
        <v>8</v>
      </c>
      <c r="Q2137">
        <v>6</v>
      </c>
      <c r="R2137">
        <v>5</v>
      </c>
      <c r="S2137">
        <v>2</v>
      </c>
      <c r="T2137">
        <v>0.1</v>
      </c>
      <c r="U2137">
        <v>240</v>
      </c>
      <c r="V2137">
        <v>0.75</v>
      </c>
      <c r="W2137">
        <v>1</v>
      </c>
      <c r="X2137">
        <v>1</v>
      </c>
      <c r="Y2137">
        <v>3.8</v>
      </c>
    </row>
    <row r="2138" spans="1:25" x14ac:dyDescent="0.25">
      <c r="A2138" t="s">
        <v>8168</v>
      </c>
      <c r="B2138" t="s">
        <v>8169</v>
      </c>
      <c r="C2138" s="1" t="str">
        <f t="shared" si="342"/>
        <v>21:0398</v>
      </c>
      <c r="D2138" s="1" t="str">
        <f t="shared" si="346"/>
        <v>21:0133</v>
      </c>
      <c r="E2138" t="s">
        <v>8170</v>
      </c>
      <c r="F2138" t="s">
        <v>8171</v>
      </c>
      <c r="H2138">
        <v>48.845831400000002</v>
      </c>
      <c r="I2138">
        <v>-85.582909799999996</v>
      </c>
      <c r="J2138" s="1" t="str">
        <f t="shared" si="347"/>
        <v>NGR lake sediment grab sample</v>
      </c>
      <c r="K2138" s="1" t="str">
        <f t="shared" si="348"/>
        <v>&lt;177 micron (NGR)</v>
      </c>
      <c r="L2138">
        <v>67</v>
      </c>
      <c r="M2138" t="s">
        <v>107</v>
      </c>
      <c r="N2138">
        <v>1326</v>
      </c>
      <c r="O2138">
        <v>24</v>
      </c>
      <c r="P2138">
        <v>6</v>
      </c>
      <c r="Q2138">
        <v>7</v>
      </c>
      <c r="R2138">
        <v>4</v>
      </c>
      <c r="S2138">
        <v>2</v>
      </c>
      <c r="T2138">
        <v>0.1</v>
      </c>
      <c r="U2138">
        <v>160</v>
      </c>
      <c r="V2138">
        <v>0.55000000000000004</v>
      </c>
      <c r="W2138">
        <v>1</v>
      </c>
      <c r="X2138">
        <v>1</v>
      </c>
      <c r="Y2138">
        <v>5.6</v>
      </c>
    </row>
    <row r="2139" spans="1:25" x14ac:dyDescent="0.25">
      <c r="A2139" t="s">
        <v>8172</v>
      </c>
      <c r="B2139" t="s">
        <v>8173</v>
      </c>
      <c r="C2139" s="1" t="str">
        <f t="shared" si="342"/>
        <v>21:0398</v>
      </c>
      <c r="D2139" s="1" t="str">
        <f t="shared" si="346"/>
        <v>21:0133</v>
      </c>
      <c r="E2139" t="s">
        <v>8174</v>
      </c>
      <c r="F2139" t="s">
        <v>8175</v>
      </c>
      <c r="H2139">
        <v>48.840726699999998</v>
      </c>
      <c r="I2139">
        <v>-85.634011299999997</v>
      </c>
      <c r="J2139" s="1" t="str">
        <f t="shared" si="347"/>
        <v>NGR lake sediment grab sample</v>
      </c>
      <c r="K2139" s="1" t="str">
        <f t="shared" si="348"/>
        <v>&lt;177 micron (NGR)</v>
      </c>
      <c r="L2139">
        <v>67</v>
      </c>
      <c r="M2139" t="s">
        <v>112</v>
      </c>
      <c r="N2139">
        <v>1327</v>
      </c>
      <c r="O2139">
        <v>74</v>
      </c>
      <c r="P2139">
        <v>16</v>
      </c>
      <c r="Q2139">
        <v>6</v>
      </c>
      <c r="R2139">
        <v>16</v>
      </c>
      <c r="S2139">
        <v>8</v>
      </c>
      <c r="T2139">
        <v>0.1</v>
      </c>
      <c r="U2139">
        <v>820</v>
      </c>
      <c r="V2139">
        <v>2.2999999999999998</v>
      </c>
      <c r="W2139">
        <v>0.5</v>
      </c>
      <c r="X2139">
        <v>1</v>
      </c>
      <c r="Y2139">
        <v>8.4</v>
      </c>
    </row>
    <row r="2140" spans="1:25" x14ac:dyDescent="0.25">
      <c r="A2140" t="s">
        <v>8176</v>
      </c>
      <c r="B2140" t="s">
        <v>8177</v>
      </c>
      <c r="C2140" s="1" t="str">
        <f t="shared" si="342"/>
        <v>21:0398</v>
      </c>
      <c r="D2140" s="1" t="str">
        <f t="shared" si="346"/>
        <v>21:0133</v>
      </c>
      <c r="E2140" t="s">
        <v>8178</v>
      </c>
      <c r="F2140" t="s">
        <v>8179</v>
      </c>
      <c r="H2140">
        <v>48.847117699999998</v>
      </c>
      <c r="I2140">
        <v>-85.676745800000006</v>
      </c>
      <c r="J2140" s="1" t="str">
        <f t="shared" si="347"/>
        <v>NGR lake sediment grab sample</v>
      </c>
      <c r="K2140" s="1" t="str">
        <f t="shared" si="348"/>
        <v>&lt;177 micron (NGR)</v>
      </c>
      <c r="L2140">
        <v>67</v>
      </c>
      <c r="M2140" t="s">
        <v>117</v>
      </c>
      <c r="N2140">
        <v>1328</v>
      </c>
      <c r="O2140">
        <v>76</v>
      </c>
      <c r="P2140">
        <v>22</v>
      </c>
      <c r="Q2140">
        <v>3</v>
      </c>
      <c r="R2140">
        <v>11</v>
      </c>
      <c r="S2140">
        <v>5</v>
      </c>
      <c r="T2140">
        <v>0.1</v>
      </c>
      <c r="U2140">
        <v>165</v>
      </c>
      <c r="V2140">
        <v>1</v>
      </c>
      <c r="W2140">
        <v>0.5</v>
      </c>
      <c r="X2140">
        <v>1</v>
      </c>
      <c r="Y2140">
        <v>25.4</v>
      </c>
    </row>
    <row r="2141" spans="1:25" x14ac:dyDescent="0.25">
      <c r="A2141" t="s">
        <v>8180</v>
      </c>
      <c r="B2141" t="s">
        <v>8181</v>
      </c>
      <c r="C2141" s="1" t="str">
        <f t="shared" si="342"/>
        <v>21:0398</v>
      </c>
      <c r="D2141" s="1" t="str">
        <f t="shared" si="346"/>
        <v>21:0133</v>
      </c>
      <c r="E2141" t="s">
        <v>8182</v>
      </c>
      <c r="F2141" t="s">
        <v>8183</v>
      </c>
      <c r="H2141">
        <v>48.839594499999997</v>
      </c>
      <c r="I2141">
        <v>-85.710673900000003</v>
      </c>
      <c r="J2141" s="1" t="str">
        <f t="shared" si="347"/>
        <v>NGR lake sediment grab sample</v>
      </c>
      <c r="K2141" s="1" t="str">
        <f t="shared" si="348"/>
        <v>&lt;177 micron (NGR)</v>
      </c>
      <c r="L2141">
        <v>67</v>
      </c>
      <c r="M2141" t="s">
        <v>122</v>
      </c>
      <c r="N2141">
        <v>1329</v>
      </c>
      <c r="O2141">
        <v>76</v>
      </c>
      <c r="P2141">
        <v>22</v>
      </c>
      <c r="Q2141">
        <v>4</v>
      </c>
      <c r="R2141">
        <v>10</v>
      </c>
      <c r="S2141">
        <v>5</v>
      </c>
      <c r="T2141">
        <v>0.1</v>
      </c>
      <c r="U2141">
        <v>160</v>
      </c>
      <c r="V2141">
        <v>0.7</v>
      </c>
      <c r="W2141">
        <v>0.5</v>
      </c>
      <c r="X2141">
        <v>1</v>
      </c>
      <c r="Y2141">
        <v>52</v>
      </c>
    </row>
    <row r="2142" spans="1:25" x14ac:dyDescent="0.25">
      <c r="A2142" t="s">
        <v>8184</v>
      </c>
      <c r="B2142" t="s">
        <v>8185</v>
      </c>
      <c r="C2142" s="1" t="str">
        <f t="shared" si="342"/>
        <v>21:0398</v>
      </c>
      <c r="D2142" s="1" t="str">
        <f t="shared" si="346"/>
        <v>21:0133</v>
      </c>
      <c r="E2142" t="s">
        <v>8186</v>
      </c>
      <c r="F2142" t="s">
        <v>8187</v>
      </c>
      <c r="H2142">
        <v>48.8184282</v>
      </c>
      <c r="I2142">
        <v>-85.702811800000006</v>
      </c>
      <c r="J2142" s="1" t="str">
        <f t="shared" si="347"/>
        <v>NGR lake sediment grab sample</v>
      </c>
      <c r="K2142" s="1" t="str">
        <f t="shared" si="348"/>
        <v>&lt;177 micron (NGR)</v>
      </c>
      <c r="L2142">
        <v>68</v>
      </c>
      <c r="M2142" t="s">
        <v>29</v>
      </c>
      <c r="N2142">
        <v>1330</v>
      </c>
      <c r="O2142">
        <v>56</v>
      </c>
      <c r="P2142">
        <v>24</v>
      </c>
      <c r="Q2142">
        <v>4</v>
      </c>
      <c r="R2142">
        <v>11</v>
      </c>
      <c r="S2142">
        <v>5</v>
      </c>
      <c r="T2142">
        <v>0.1</v>
      </c>
      <c r="U2142">
        <v>70</v>
      </c>
      <c r="V2142">
        <v>0.55000000000000004</v>
      </c>
      <c r="W2142">
        <v>0.5</v>
      </c>
      <c r="X2142">
        <v>1</v>
      </c>
      <c r="Y2142">
        <v>44</v>
      </c>
    </row>
    <row r="2143" spans="1:25" x14ac:dyDescent="0.25">
      <c r="A2143" t="s">
        <v>8188</v>
      </c>
      <c r="B2143" t="s">
        <v>8189</v>
      </c>
      <c r="C2143" s="1" t="str">
        <f t="shared" si="342"/>
        <v>21:0398</v>
      </c>
      <c r="D2143" s="1" t="str">
        <f t="shared" si="346"/>
        <v>21:0133</v>
      </c>
      <c r="E2143" t="s">
        <v>8190</v>
      </c>
      <c r="F2143" t="s">
        <v>8191</v>
      </c>
      <c r="H2143">
        <v>48.847238599999997</v>
      </c>
      <c r="I2143">
        <v>-85.737247600000003</v>
      </c>
      <c r="J2143" s="1" t="str">
        <f t="shared" si="347"/>
        <v>NGR lake sediment grab sample</v>
      </c>
      <c r="K2143" s="1" t="str">
        <f t="shared" si="348"/>
        <v>&lt;177 micron (NGR)</v>
      </c>
      <c r="L2143">
        <v>68</v>
      </c>
      <c r="M2143" t="s">
        <v>34</v>
      </c>
      <c r="N2143">
        <v>1331</v>
      </c>
      <c r="O2143">
        <v>24</v>
      </c>
      <c r="P2143">
        <v>12</v>
      </c>
      <c r="Q2143">
        <v>4</v>
      </c>
      <c r="R2143">
        <v>8</v>
      </c>
      <c r="S2143">
        <v>5</v>
      </c>
      <c r="T2143">
        <v>0.1</v>
      </c>
      <c r="U2143">
        <v>115</v>
      </c>
      <c r="V2143">
        <v>0.6</v>
      </c>
      <c r="W2143">
        <v>0.5</v>
      </c>
      <c r="X2143">
        <v>1</v>
      </c>
      <c r="Y2143">
        <v>2.8</v>
      </c>
    </row>
    <row r="2144" spans="1:25" x14ac:dyDescent="0.25">
      <c r="A2144" t="s">
        <v>8192</v>
      </c>
      <c r="B2144" t="s">
        <v>8193</v>
      </c>
      <c r="C2144" s="1" t="str">
        <f t="shared" si="342"/>
        <v>21:0398</v>
      </c>
      <c r="D2144" s="1" t="str">
        <f t="shared" si="346"/>
        <v>21:0133</v>
      </c>
      <c r="E2144" t="s">
        <v>8194</v>
      </c>
      <c r="F2144" t="s">
        <v>8195</v>
      </c>
      <c r="H2144">
        <v>48.8185377</v>
      </c>
      <c r="I2144">
        <v>-85.794938000000002</v>
      </c>
      <c r="J2144" s="1" t="str">
        <f t="shared" si="347"/>
        <v>NGR lake sediment grab sample</v>
      </c>
      <c r="K2144" s="1" t="str">
        <f t="shared" si="348"/>
        <v>&lt;177 micron (NGR)</v>
      </c>
      <c r="L2144">
        <v>68</v>
      </c>
      <c r="M2144" t="s">
        <v>39</v>
      </c>
      <c r="N2144">
        <v>1332</v>
      </c>
      <c r="O2144">
        <v>124</v>
      </c>
      <c r="P2144">
        <v>74</v>
      </c>
      <c r="Q2144">
        <v>4</v>
      </c>
      <c r="R2144">
        <v>18</v>
      </c>
      <c r="S2144">
        <v>10</v>
      </c>
      <c r="T2144">
        <v>0.1</v>
      </c>
      <c r="U2144">
        <v>300</v>
      </c>
      <c r="V2144">
        <v>1.2</v>
      </c>
      <c r="W2144">
        <v>0.5</v>
      </c>
      <c r="X2144">
        <v>1</v>
      </c>
      <c r="Y2144">
        <v>37.4</v>
      </c>
    </row>
    <row r="2145" spans="1:25" x14ac:dyDescent="0.25">
      <c r="A2145" t="s">
        <v>8196</v>
      </c>
      <c r="B2145" t="s">
        <v>8197</v>
      </c>
      <c r="C2145" s="1" t="str">
        <f t="shared" si="342"/>
        <v>21:0398</v>
      </c>
      <c r="D2145" s="1" t="str">
        <f t="shared" si="346"/>
        <v>21:0133</v>
      </c>
      <c r="E2145" t="s">
        <v>8198</v>
      </c>
      <c r="F2145" t="s">
        <v>8199</v>
      </c>
      <c r="H2145">
        <v>48.808473900000003</v>
      </c>
      <c r="I2145">
        <v>-85.762110500000006</v>
      </c>
      <c r="J2145" s="1" t="str">
        <f t="shared" si="347"/>
        <v>NGR lake sediment grab sample</v>
      </c>
      <c r="K2145" s="1" t="str">
        <f t="shared" si="348"/>
        <v>&lt;177 micron (NGR)</v>
      </c>
      <c r="L2145">
        <v>68</v>
      </c>
      <c r="M2145" t="s">
        <v>44</v>
      </c>
      <c r="N2145">
        <v>1333</v>
      </c>
      <c r="O2145">
        <v>66</v>
      </c>
      <c r="P2145">
        <v>12</v>
      </c>
      <c r="Q2145">
        <v>9</v>
      </c>
      <c r="R2145">
        <v>12</v>
      </c>
      <c r="S2145">
        <v>7</v>
      </c>
      <c r="T2145">
        <v>0.1</v>
      </c>
      <c r="U2145">
        <v>600</v>
      </c>
      <c r="V2145">
        <v>1.65</v>
      </c>
      <c r="W2145">
        <v>0.5</v>
      </c>
      <c r="X2145">
        <v>1</v>
      </c>
      <c r="Y2145">
        <v>11.2</v>
      </c>
    </row>
    <row r="2146" spans="1:25" x14ac:dyDescent="0.25">
      <c r="A2146" t="s">
        <v>8200</v>
      </c>
      <c r="B2146" t="s">
        <v>8201</v>
      </c>
      <c r="C2146" s="1" t="str">
        <f t="shared" si="342"/>
        <v>21:0398</v>
      </c>
      <c r="D2146" s="1" t="str">
        <f t="shared" si="346"/>
        <v>21:0133</v>
      </c>
      <c r="E2146" t="s">
        <v>8202</v>
      </c>
      <c r="F2146" t="s">
        <v>8203</v>
      </c>
      <c r="H2146">
        <v>48.815338199999999</v>
      </c>
      <c r="I2146">
        <v>-85.702428400000002</v>
      </c>
      <c r="J2146" s="1" t="str">
        <f t="shared" si="347"/>
        <v>NGR lake sediment grab sample</v>
      </c>
      <c r="K2146" s="1" t="str">
        <f t="shared" si="348"/>
        <v>&lt;177 micron (NGR)</v>
      </c>
      <c r="L2146">
        <v>68</v>
      </c>
      <c r="M2146" t="s">
        <v>49</v>
      </c>
      <c r="N2146">
        <v>1334</v>
      </c>
      <c r="O2146">
        <v>72</v>
      </c>
      <c r="P2146">
        <v>48</v>
      </c>
      <c r="Q2146">
        <v>3</v>
      </c>
      <c r="R2146">
        <v>11</v>
      </c>
      <c r="S2146">
        <v>6</v>
      </c>
      <c r="T2146">
        <v>0.1</v>
      </c>
      <c r="U2146">
        <v>90</v>
      </c>
      <c r="V2146">
        <v>0.6</v>
      </c>
      <c r="W2146">
        <v>0.5</v>
      </c>
      <c r="X2146">
        <v>1</v>
      </c>
      <c r="Y2146">
        <v>50.2</v>
      </c>
    </row>
    <row r="2147" spans="1:25" x14ac:dyDescent="0.25">
      <c r="A2147" t="s">
        <v>8204</v>
      </c>
      <c r="B2147" t="s">
        <v>8205</v>
      </c>
      <c r="C2147" s="1" t="str">
        <f t="shared" si="342"/>
        <v>21:0398</v>
      </c>
      <c r="D2147" s="1" t="str">
        <f t="shared" si="346"/>
        <v>21:0133</v>
      </c>
      <c r="E2147" t="s">
        <v>8186</v>
      </c>
      <c r="F2147" t="s">
        <v>8206</v>
      </c>
      <c r="H2147">
        <v>48.8184282</v>
      </c>
      <c r="I2147">
        <v>-85.702811800000006</v>
      </c>
      <c r="J2147" s="1" t="str">
        <f t="shared" si="347"/>
        <v>NGR lake sediment grab sample</v>
      </c>
      <c r="K2147" s="1" t="str">
        <f t="shared" si="348"/>
        <v>&lt;177 micron (NGR)</v>
      </c>
      <c r="L2147">
        <v>68</v>
      </c>
      <c r="M2147" t="s">
        <v>53</v>
      </c>
      <c r="N2147">
        <v>1335</v>
      </c>
      <c r="O2147">
        <v>64</v>
      </c>
      <c r="P2147">
        <v>24</v>
      </c>
      <c r="Q2147">
        <v>5</v>
      </c>
      <c r="R2147">
        <v>11</v>
      </c>
      <c r="S2147">
        <v>6</v>
      </c>
      <c r="T2147">
        <v>0.1</v>
      </c>
      <c r="U2147">
        <v>85</v>
      </c>
      <c r="V2147">
        <v>0.5</v>
      </c>
      <c r="W2147">
        <v>0.5</v>
      </c>
      <c r="X2147">
        <v>1</v>
      </c>
      <c r="Y2147">
        <v>45.2</v>
      </c>
    </row>
    <row r="2148" spans="1:25" x14ac:dyDescent="0.25">
      <c r="A2148" t="s">
        <v>8207</v>
      </c>
      <c r="B2148" t="s">
        <v>8208</v>
      </c>
      <c r="C2148" s="1" t="str">
        <f t="shared" si="342"/>
        <v>21:0398</v>
      </c>
      <c r="D2148" s="1" t="str">
        <f t="shared" si="346"/>
        <v>21:0133</v>
      </c>
      <c r="E2148" t="s">
        <v>8186</v>
      </c>
      <c r="F2148" t="s">
        <v>8209</v>
      </c>
      <c r="H2148">
        <v>48.8184282</v>
      </c>
      <c r="I2148">
        <v>-85.702811800000006</v>
      </c>
      <c r="J2148" s="1" t="str">
        <f t="shared" si="347"/>
        <v>NGR lake sediment grab sample</v>
      </c>
      <c r="K2148" s="1" t="str">
        <f t="shared" si="348"/>
        <v>&lt;177 micron (NGR)</v>
      </c>
      <c r="L2148">
        <v>68</v>
      </c>
      <c r="M2148" t="s">
        <v>57</v>
      </c>
      <c r="N2148">
        <v>1336</v>
      </c>
      <c r="O2148">
        <v>54</v>
      </c>
      <c r="P2148">
        <v>22</v>
      </c>
      <c r="Q2148">
        <v>4</v>
      </c>
      <c r="R2148">
        <v>11</v>
      </c>
      <c r="S2148">
        <v>5</v>
      </c>
      <c r="T2148">
        <v>0.1</v>
      </c>
      <c r="U2148">
        <v>80</v>
      </c>
      <c r="V2148">
        <v>0.55000000000000004</v>
      </c>
      <c r="W2148">
        <v>0.5</v>
      </c>
      <c r="X2148">
        <v>1</v>
      </c>
      <c r="Y2148">
        <v>45</v>
      </c>
    </row>
    <row r="2149" spans="1:25" x14ac:dyDescent="0.25">
      <c r="A2149" t="s">
        <v>8210</v>
      </c>
      <c r="B2149" t="s">
        <v>8211</v>
      </c>
      <c r="C2149" s="1" t="str">
        <f t="shared" si="342"/>
        <v>21:0398</v>
      </c>
      <c r="D2149" s="1" t="str">
        <f t="shared" si="346"/>
        <v>21:0133</v>
      </c>
      <c r="E2149" t="s">
        <v>8212</v>
      </c>
      <c r="F2149" t="s">
        <v>8213</v>
      </c>
      <c r="H2149">
        <v>48.814975699999998</v>
      </c>
      <c r="I2149">
        <v>-85.681583099999997</v>
      </c>
      <c r="J2149" s="1" t="str">
        <f t="shared" si="347"/>
        <v>NGR lake sediment grab sample</v>
      </c>
      <c r="K2149" s="1" t="str">
        <f t="shared" si="348"/>
        <v>&lt;177 micron (NGR)</v>
      </c>
      <c r="L2149">
        <v>68</v>
      </c>
      <c r="M2149" t="s">
        <v>62</v>
      </c>
      <c r="N2149">
        <v>1337</v>
      </c>
      <c r="O2149">
        <v>76</v>
      </c>
      <c r="P2149">
        <v>20</v>
      </c>
      <c r="Q2149">
        <v>5</v>
      </c>
      <c r="R2149">
        <v>15</v>
      </c>
      <c r="S2149">
        <v>7</v>
      </c>
      <c r="T2149">
        <v>0.1</v>
      </c>
      <c r="U2149">
        <v>245</v>
      </c>
      <c r="V2149">
        <v>1.4</v>
      </c>
      <c r="W2149">
        <v>0.5</v>
      </c>
      <c r="X2149">
        <v>1</v>
      </c>
      <c r="Y2149">
        <v>17.8</v>
      </c>
    </row>
    <row r="2150" spans="1:25" x14ac:dyDescent="0.25">
      <c r="A2150" t="s">
        <v>8214</v>
      </c>
      <c r="B2150" t="s">
        <v>8215</v>
      </c>
      <c r="C2150" s="1" t="str">
        <f t="shared" si="342"/>
        <v>21:0398</v>
      </c>
      <c r="D2150" s="1" t="str">
        <f t="shared" si="346"/>
        <v>21:0133</v>
      </c>
      <c r="E2150" t="s">
        <v>8216</v>
      </c>
      <c r="F2150" t="s">
        <v>8217</v>
      </c>
      <c r="H2150">
        <v>48.8135227</v>
      </c>
      <c r="I2150">
        <v>-85.516885700000003</v>
      </c>
      <c r="J2150" s="1" t="str">
        <f t="shared" si="347"/>
        <v>NGR lake sediment grab sample</v>
      </c>
      <c r="K2150" s="1" t="str">
        <f t="shared" si="348"/>
        <v>&lt;177 micron (NGR)</v>
      </c>
      <c r="L2150">
        <v>68</v>
      </c>
      <c r="M2150" t="s">
        <v>67</v>
      </c>
      <c r="N2150">
        <v>1338</v>
      </c>
      <c r="O2150">
        <v>84</v>
      </c>
      <c r="P2150">
        <v>12</v>
      </c>
      <c r="Q2150">
        <v>2</v>
      </c>
      <c r="R2150">
        <v>8</v>
      </c>
      <c r="S2150">
        <v>2</v>
      </c>
      <c r="T2150">
        <v>0.1</v>
      </c>
      <c r="U2150">
        <v>50</v>
      </c>
      <c r="V2150">
        <v>0.3</v>
      </c>
      <c r="W2150">
        <v>0.5</v>
      </c>
      <c r="X2150">
        <v>2</v>
      </c>
      <c r="Y2150">
        <v>65.8</v>
      </c>
    </row>
    <row r="2151" spans="1:25" x14ac:dyDescent="0.25">
      <c r="A2151" t="s">
        <v>8218</v>
      </c>
      <c r="B2151" t="s">
        <v>8219</v>
      </c>
      <c r="C2151" s="1" t="str">
        <f t="shared" si="342"/>
        <v>21:0398</v>
      </c>
      <c r="D2151" s="1" t="str">
        <f t="shared" si="346"/>
        <v>21:0133</v>
      </c>
      <c r="E2151" t="s">
        <v>8220</v>
      </c>
      <c r="F2151" t="s">
        <v>8221</v>
      </c>
      <c r="H2151">
        <v>48.793577300000003</v>
      </c>
      <c r="I2151">
        <v>-85.451191399999999</v>
      </c>
      <c r="J2151" s="1" t="str">
        <f t="shared" si="347"/>
        <v>NGR lake sediment grab sample</v>
      </c>
      <c r="K2151" s="1" t="str">
        <f t="shared" si="348"/>
        <v>&lt;177 micron (NGR)</v>
      </c>
      <c r="L2151">
        <v>68</v>
      </c>
      <c r="M2151" t="s">
        <v>72</v>
      </c>
      <c r="N2151">
        <v>1339</v>
      </c>
      <c r="O2151">
        <v>102</v>
      </c>
      <c r="P2151">
        <v>48</v>
      </c>
      <c r="Q2151">
        <v>4</v>
      </c>
      <c r="R2151">
        <v>14</v>
      </c>
      <c r="S2151">
        <v>9</v>
      </c>
      <c r="T2151">
        <v>0.1</v>
      </c>
      <c r="U2151">
        <v>270</v>
      </c>
      <c r="V2151">
        <v>1.45</v>
      </c>
      <c r="W2151">
        <v>0.5</v>
      </c>
      <c r="X2151">
        <v>1</v>
      </c>
      <c r="Y2151">
        <v>42.6</v>
      </c>
    </row>
    <row r="2152" spans="1:25" x14ac:dyDescent="0.25">
      <c r="A2152" t="s">
        <v>8222</v>
      </c>
      <c r="B2152" t="s">
        <v>8223</v>
      </c>
      <c r="C2152" s="1" t="str">
        <f t="shared" si="342"/>
        <v>21:0398</v>
      </c>
      <c r="D2152" s="1" t="str">
        <f t="shared" si="346"/>
        <v>21:0133</v>
      </c>
      <c r="E2152" t="s">
        <v>8224</v>
      </c>
      <c r="F2152" t="s">
        <v>8225</v>
      </c>
      <c r="H2152">
        <v>48.759399899999998</v>
      </c>
      <c r="I2152">
        <v>-85.449847899999995</v>
      </c>
      <c r="J2152" s="1" t="str">
        <f t="shared" si="347"/>
        <v>NGR lake sediment grab sample</v>
      </c>
      <c r="K2152" s="1" t="str">
        <f t="shared" si="348"/>
        <v>&lt;177 micron (NGR)</v>
      </c>
      <c r="L2152">
        <v>68</v>
      </c>
      <c r="M2152" t="s">
        <v>77</v>
      </c>
      <c r="N2152">
        <v>1340</v>
      </c>
      <c r="O2152">
        <v>28</v>
      </c>
      <c r="P2152">
        <v>48</v>
      </c>
      <c r="Q2152">
        <v>1</v>
      </c>
      <c r="R2152">
        <v>7</v>
      </c>
      <c r="S2152">
        <v>1</v>
      </c>
      <c r="T2152">
        <v>0.1</v>
      </c>
      <c r="U2152">
        <v>245</v>
      </c>
      <c r="V2152">
        <v>0.4</v>
      </c>
      <c r="W2152">
        <v>0.5</v>
      </c>
      <c r="X2152">
        <v>4</v>
      </c>
      <c r="Y2152">
        <v>30</v>
      </c>
    </row>
    <row r="2153" spans="1:25" x14ac:dyDescent="0.25">
      <c r="A2153" t="s">
        <v>8226</v>
      </c>
      <c r="B2153" t="s">
        <v>8227</v>
      </c>
      <c r="C2153" s="1" t="str">
        <f t="shared" si="342"/>
        <v>21:0398</v>
      </c>
      <c r="D2153" s="1" t="str">
        <f t="shared" si="346"/>
        <v>21:0133</v>
      </c>
      <c r="E2153" t="s">
        <v>8228</v>
      </c>
      <c r="F2153" t="s">
        <v>8229</v>
      </c>
      <c r="H2153">
        <v>48.742715500000003</v>
      </c>
      <c r="I2153">
        <v>-85.472369499999999</v>
      </c>
      <c r="J2153" s="1" t="str">
        <f t="shared" si="347"/>
        <v>NGR lake sediment grab sample</v>
      </c>
      <c r="K2153" s="1" t="str">
        <f t="shared" si="348"/>
        <v>&lt;177 micron (NGR)</v>
      </c>
      <c r="L2153">
        <v>68</v>
      </c>
      <c r="M2153" t="s">
        <v>82</v>
      </c>
      <c r="N2153">
        <v>1341</v>
      </c>
      <c r="O2153">
        <v>98</v>
      </c>
      <c r="P2153">
        <v>34</v>
      </c>
      <c r="Q2153">
        <v>4</v>
      </c>
      <c r="R2153">
        <v>11</v>
      </c>
      <c r="S2153">
        <v>5</v>
      </c>
      <c r="T2153">
        <v>0.1</v>
      </c>
      <c r="U2153">
        <v>160</v>
      </c>
      <c r="V2153">
        <v>0.65</v>
      </c>
      <c r="W2153">
        <v>0.5</v>
      </c>
      <c r="X2153">
        <v>1</v>
      </c>
      <c r="Y2153">
        <v>48.8</v>
      </c>
    </row>
    <row r="2154" spans="1:25" x14ac:dyDescent="0.25">
      <c r="A2154" t="s">
        <v>8230</v>
      </c>
      <c r="B2154" t="s">
        <v>8231</v>
      </c>
      <c r="C2154" s="1" t="str">
        <f t="shared" si="342"/>
        <v>21:0398</v>
      </c>
      <c r="D2154" s="1" t="str">
        <f t="shared" si="346"/>
        <v>21:0133</v>
      </c>
      <c r="E2154" t="s">
        <v>8232</v>
      </c>
      <c r="F2154" t="s">
        <v>8233</v>
      </c>
      <c r="H2154">
        <v>48.728076999999999</v>
      </c>
      <c r="I2154">
        <v>-85.513539800000004</v>
      </c>
      <c r="J2154" s="1" t="str">
        <f t="shared" si="347"/>
        <v>NGR lake sediment grab sample</v>
      </c>
      <c r="K2154" s="1" t="str">
        <f t="shared" si="348"/>
        <v>&lt;177 micron (NGR)</v>
      </c>
      <c r="L2154">
        <v>68</v>
      </c>
      <c r="M2154" t="s">
        <v>87</v>
      </c>
      <c r="N2154">
        <v>1342</v>
      </c>
      <c r="O2154">
        <v>82</v>
      </c>
      <c r="P2154">
        <v>48</v>
      </c>
      <c r="Q2154">
        <v>3</v>
      </c>
      <c r="R2154">
        <v>11</v>
      </c>
      <c r="S2154">
        <v>6</v>
      </c>
      <c r="T2154">
        <v>0.1</v>
      </c>
      <c r="U2154">
        <v>250</v>
      </c>
      <c r="V2154">
        <v>0.7</v>
      </c>
      <c r="W2154">
        <v>0.5</v>
      </c>
      <c r="X2154">
        <v>1</v>
      </c>
      <c r="Y2154">
        <v>44</v>
      </c>
    </row>
    <row r="2155" spans="1:25" x14ac:dyDescent="0.25">
      <c r="A2155" t="s">
        <v>8234</v>
      </c>
      <c r="B2155" t="s">
        <v>8235</v>
      </c>
      <c r="C2155" s="1" t="str">
        <f t="shared" si="342"/>
        <v>21:0398</v>
      </c>
      <c r="D2155" s="1" t="str">
        <f t="shared" si="346"/>
        <v>21:0133</v>
      </c>
      <c r="E2155" t="s">
        <v>8236</v>
      </c>
      <c r="F2155" t="s">
        <v>8237</v>
      </c>
      <c r="H2155">
        <v>48.760520999999997</v>
      </c>
      <c r="I2155">
        <v>-85.523563300000006</v>
      </c>
      <c r="J2155" s="1" t="str">
        <f t="shared" si="347"/>
        <v>NGR lake sediment grab sample</v>
      </c>
      <c r="K2155" s="1" t="str">
        <f t="shared" si="348"/>
        <v>&lt;177 micron (NGR)</v>
      </c>
      <c r="L2155">
        <v>68</v>
      </c>
      <c r="M2155" t="s">
        <v>92</v>
      </c>
      <c r="N2155">
        <v>1343</v>
      </c>
      <c r="O2155">
        <v>74</v>
      </c>
      <c r="P2155">
        <v>22</v>
      </c>
      <c r="Q2155">
        <v>1</v>
      </c>
      <c r="R2155">
        <v>12</v>
      </c>
      <c r="S2155">
        <v>2</v>
      </c>
      <c r="T2155">
        <v>0.1</v>
      </c>
      <c r="U2155">
        <v>45</v>
      </c>
      <c r="V2155">
        <v>0.2</v>
      </c>
      <c r="W2155">
        <v>0.5</v>
      </c>
      <c r="X2155">
        <v>1</v>
      </c>
      <c r="Y2155">
        <v>70.400000000000006</v>
      </c>
    </row>
    <row r="2156" spans="1:25" x14ac:dyDescent="0.25">
      <c r="A2156" t="s">
        <v>8238</v>
      </c>
      <c r="B2156" t="s">
        <v>8239</v>
      </c>
      <c r="C2156" s="1" t="str">
        <f t="shared" si="342"/>
        <v>21:0398</v>
      </c>
      <c r="D2156" s="1" t="str">
        <f t="shared" si="346"/>
        <v>21:0133</v>
      </c>
      <c r="E2156" t="s">
        <v>8240</v>
      </c>
      <c r="F2156" t="s">
        <v>8241</v>
      </c>
      <c r="H2156">
        <v>48.7727814</v>
      </c>
      <c r="I2156">
        <v>-85.550356300000004</v>
      </c>
      <c r="J2156" s="1" t="str">
        <f t="shared" si="347"/>
        <v>NGR lake sediment grab sample</v>
      </c>
      <c r="K2156" s="1" t="str">
        <f t="shared" si="348"/>
        <v>&lt;177 micron (NGR)</v>
      </c>
      <c r="L2156">
        <v>68</v>
      </c>
      <c r="M2156" t="s">
        <v>97</v>
      </c>
      <c r="N2156">
        <v>1344</v>
      </c>
      <c r="O2156">
        <v>90</v>
      </c>
      <c r="P2156">
        <v>18</v>
      </c>
      <c r="Q2156">
        <v>6</v>
      </c>
      <c r="R2156">
        <v>8</v>
      </c>
      <c r="S2156">
        <v>4</v>
      </c>
      <c r="T2156">
        <v>0.1</v>
      </c>
      <c r="U2156">
        <v>85</v>
      </c>
      <c r="V2156">
        <v>0.7</v>
      </c>
      <c r="W2156">
        <v>0.5</v>
      </c>
      <c r="X2156">
        <v>1</v>
      </c>
      <c r="Y2156">
        <v>67.599999999999994</v>
      </c>
    </row>
    <row r="2157" spans="1:25" x14ac:dyDescent="0.25">
      <c r="A2157" t="s">
        <v>8242</v>
      </c>
      <c r="B2157" t="s">
        <v>8243</v>
      </c>
      <c r="C2157" s="1" t="str">
        <f t="shared" ref="C2157:C2220" si="349">HYPERLINK("http://geochem.nrcan.gc.ca/cdogs/content/bdl/bdl210398_e.htm", "21:0398")</f>
        <v>21:0398</v>
      </c>
      <c r="D2157" s="1" t="str">
        <f t="shared" si="346"/>
        <v>21:0133</v>
      </c>
      <c r="E2157" t="s">
        <v>8244</v>
      </c>
      <c r="F2157" t="s">
        <v>8245</v>
      </c>
      <c r="H2157">
        <v>48.774236299999998</v>
      </c>
      <c r="I2157">
        <v>-85.665569099999999</v>
      </c>
      <c r="J2157" s="1" t="str">
        <f t="shared" si="347"/>
        <v>NGR lake sediment grab sample</v>
      </c>
      <c r="K2157" s="1" t="str">
        <f t="shared" si="348"/>
        <v>&lt;177 micron (NGR)</v>
      </c>
      <c r="L2157">
        <v>68</v>
      </c>
      <c r="M2157" t="s">
        <v>107</v>
      </c>
      <c r="N2157">
        <v>1345</v>
      </c>
      <c r="O2157">
        <v>106</v>
      </c>
      <c r="P2157">
        <v>44</v>
      </c>
      <c r="Q2157">
        <v>3</v>
      </c>
      <c r="R2157">
        <v>13</v>
      </c>
      <c r="S2157">
        <v>4</v>
      </c>
      <c r="T2157">
        <v>0.1</v>
      </c>
      <c r="U2157">
        <v>65</v>
      </c>
      <c r="V2157">
        <v>0.55000000000000004</v>
      </c>
      <c r="W2157">
        <v>0.5</v>
      </c>
      <c r="X2157">
        <v>1</v>
      </c>
      <c r="Y2157">
        <v>66.2</v>
      </c>
    </row>
    <row r="2158" spans="1:25" x14ac:dyDescent="0.25">
      <c r="A2158" t="s">
        <v>8246</v>
      </c>
      <c r="B2158" t="s">
        <v>8247</v>
      </c>
      <c r="C2158" s="1" t="str">
        <f t="shared" si="349"/>
        <v>21:0398</v>
      </c>
      <c r="D2158" s="1" t="str">
        <f t="shared" si="346"/>
        <v>21:0133</v>
      </c>
      <c r="E2158" t="s">
        <v>8248</v>
      </c>
      <c r="F2158" t="s">
        <v>8249</v>
      </c>
      <c r="H2158">
        <v>48.776983100000002</v>
      </c>
      <c r="I2158">
        <v>-85.727060199999997</v>
      </c>
      <c r="J2158" s="1" t="str">
        <f t="shared" si="347"/>
        <v>NGR lake sediment grab sample</v>
      </c>
      <c r="K2158" s="1" t="str">
        <f t="shared" si="348"/>
        <v>&lt;177 micron (NGR)</v>
      </c>
      <c r="L2158">
        <v>68</v>
      </c>
      <c r="M2158" t="s">
        <v>112</v>
      </c>
      <c r="N2158">
        <v>1346</v>
      </c>
      <c r="O2158">
        <v>108</v>
      </c>
      <c r="P2158">
        <v>46</v>
      </c>
      <c r="Q2158">
        <v>6</v>
      </c>
      <c r="R2158">
        <v>18</v>
      </c>
      <c r="S2158">
        <v>8</v>
      </c>
      <c r="T2158">
        <v>0.1</v>
      </c>
      <c r="U2158">
        <v>270</v>
      </c>
      <c r="V2158">
        <v>1.1000000000000001</v>
      </c>
      <c r="W2158">
        <v>0.5</v>
      </c>
      <c r="X2158">
        <v>1</v>
      </c>
      <c r="Y2158">
        <v>37.6</v>
      </c>
    </row>
    <row r="2159" spans="1:25" x14ac:dyDescent="0.25">
      <c r="A2159" t="s">
        <v>8250</v>
      </c>
      <c r="B2159" t="s">
        <v>8251</v>
      </c>
      <c r="C2159" s="1" t="str">
        <f t="shared" si="349"/>
        <v>21:0398</v>
      </c>
      <c r="D2159" s="1" t="str">
        <f>HYPERLINK("http://geochem.nrcan.gc.ca/cdogs/content/svy/svy_e.htm", "")</f>
        <v/>
      </c>
      <c r="G2159" s="1" t="str">
        <f>HYPERLINK("http://geochem.nrcan.gc.ca/cdogs/content/cr_/cr_00034_e.htm", "34")</f>
        <v>34</v>
      </c>
      <c r="J2159" t="s">
        <v>100</v>
      </c>
      <c r="K2159" t="s">
        <v>101</v>
      </c>
      <c r="L2159">
        <v>68</v>
      </c>
      <c r="M2159" t="s">
        <v>102</v>
      </c>
      <c r="N2159">
        <v>1347</v>
      </c>
      <c r="O2159">
        <v>100</v>
      </c>
      <c r="P2159">
        <v>46</v>
      </c>
      <c r="Q2159">
        <v>17</v>
      </c>
      <c r="R2159">
        <v>20</v>
      </c>
      <c r="S2159">
        <v>12</v>
      </c>
      <c r="T2159">
        <v>0.1</v>
      </c>
      <c r="U2159">
        <v>760</v>
      </c>
      <c r="V2159">
        <v>3</v>
      </c>
      <c r="W2159">
        <v>18</v>
      </c>
      <c r="X2159">
        <v>6</v>
      </c>
      <c r="Y2159">
        <v>15.6</v>
      </c>
    </row>
    <row r="2160" spans="1:25" x14ac:dyDescent="0.25">
      <c r="A2160" t="s">
        <v>8252</v>
      </c>
      <c r="B2160" t="s">
        <v>8253</v>
      </c>
      <c r="C2160" s="1" t="str">
        <f t="shared" si="349"/>
        <v>21:0398</v>
      </c>
      <c r="D2160" s="1" t="str">
        <f t="shared" ref="D2160:D2173" si="350">HYPERLINK("http://geochem.nrcan.gc.ca/cdogs/content/svy/svy210133_e.htm", "21:0133")</f>
        <v>21:0133</v>
      </c>
      <c r="E2160" t="s">
        <v>8254</v>
      </c>
      <c r="F2160" t="s">
        <v>8255</v>
      </c>
      <c r="H2160">
        <v>48.785581000000001</v>
      </c>
      <c r="I2160">
        <v>-85.757323499999998</v>
      </c>
      <c r="J2160" s="1" t="str">
        <f t="shared" ref="J2160:J2173" si="351">HYPERLINK("http://geochem.nrcan.gc.ca/cdogs/content/kwd/kwd020027_e.htm", "NGR lake sediment grab sample")</f>
        <v>NGR lake sediment grab sample</v>
      </c>
      <c r="K2160" s="1" t="str">
        <f t="shared" ref="K2160:K2173" si="352">HYPERLINK("http://geochem.nrcan.gc.ca/cdogs/content/kwd/kwd080006_e.htm", "&lt;177 micron (NGR)")</f>
        <v>&lt;177 micron (NGR)</v>
      </c>
      <c r="L2160">
        <v>68</v>
      </c>
      <c r="M2160" t="s">
        <v>117</v>
      </c>
      <c r="N2160">
        <v>1348</v>
      </c>
      <c r="O2160">
        <v>56</v>
      </c>
      <c r="P2160">
        <v>14</v>
      </c>
      <c r="Q2160">
        <v>9</v>
      </c>
      <c r="R2160">
        <v>13</v>
      </c>
      <c r="S2160">
        <v>5</v>
      </c>
      <c r="T2160">
        <v>0.1</v>
      </c>
      <c r="U2160">
        <v>245</v>
      </c>
      <c r="V2160">
        <v>1.35</v>
      </c>
      <c r="W2160">
        <v>1</v>
      </c>
      <c r="X2160">
        <v>1</v>
      </c>
      <c r="Y2160">
        <v>7.8</v>
      </c>
    </row>
    <row r="2161" spans="1:25" x14ac:dyDescent="0.25">
      <c r="A2161" t="s">
        <v>8256</v>
      </c>
      <c r="B2161" t="s">
        <v>8257</v>
      </c>
      <c r="C2161" s="1" t="str">
        <f t="shared" si="349"/>
        <v>21:0398</v>
      </c>
      <c r="D2161" s="1" t="str">
        <f t="shared" si="350"/>
        <v>21:0133</v>
      </c>
      <c r="E2161" t="s">
        <v>8258</v>
      </c>
      <c r="F2161" t="s">
        <v>8259</v>
      </c>
      <c r="H2161">
        <v>48.765233899999998</v>
      </c>
      <c r="I2161">
        <v>-85.829730600000005</v>
      </c>
      <c r="J2161" s="1" t="str">
        <f t="shared" si="351"/>
        <v>NGR lake sediment grab sample</v>
      </c>
      <c r="K2161" s="1" t="str">
        <f t="shared" si="352"/>
        <v>&lt;177 micron (NGR)</v>
      </c>
      <c r="L2161">
        <v>68</v>
      </c>
      <c r="M2161" t="s">
        <v>122</v>
      </c>
      <c r="N2161">
        <v>1349</v>
      </c>
      <c r="O2161">
        <v>88</v>
      </c>
      <c r="P2161">
        <v>40</v>
      </c>
      <c r="Q2161">
        <v>5</v>
      </c>
      <c r="R2161">
        <v>19</v>
      </c>
      <c r="S2161">
        <v>5</v>
      </c>
      <c r="T2161">
        <v>0.1</v>
      </c>
      <c r="U2161">
        <v>45</v>
      </c>
      <c r="V2161">
        <v>0.35</v>
      </c>
      <c r="W2161">
        <v>0.5</v>
      </c>
      <c r="X2161">
        <v>2</v>
      </c>
      <c r="Y2161">
        <v>54.2</v>
      </c>
    </row>
    <row r="2162" spans="1:25" x14ac:dyDescent="0.25">
      <c r="A2162" t="s">
        <v>8260</v>
      </c>
      <c r="B2162" t="s">
        <v>8261</v>
      </c>
      <c r="C2162" s="1" t="str">
        <f t="shared" si="349"/>
        <v>21:0398</v>
      </c>
      <c r="D2162" s="1" t="str">
        <f t="shared" si="350"/>
        <v>21:0133</v>
      </c>
      <c r="E2162" t="s">
        <v>8262</v>
      </c>
      <c r="F2162" t="s">
        <v>8263</v>
      </c>
      <c r="H2162">
        <v>48.153421799999997</v>
      </c>
      <c r="I2162">
        <v>-84.999523100000005</v>
      </c>
      <c r="J2162" s="1" t="str">
        <f t="shared" si="351"/>
        <v>NGR lake sediment grab sample</v>
      </c>
      <c r="K2162" s="1" t="str">
        <f t="shared" si="352"/>
        <v>&lt;177 micron (NGR)</v>
      </c>
      <c r="L2162">
        <v>69</v>
      </c>
      <c r="M2162" t="s">
        <v>29</v>
      </c>
      <c r="N2162">
        <v>1350</v>
      </c>
      <c r="O2162">
        <v>124</v>
      </c>
      <c r="P2162">
        <v>52</v>
      </c>
      <c r="Q2162">
        <v>5</v>
      </c>
      <c r="R2162">
        <v>11</v>
      </c>
      <c r="S2162">
        <v>9</v>
      </c>
      <c r="T2162">
        <v>0.1</v>
      </c>
      <c r="U2162">
        <v>85</v>
      </c>
      <c r="V2162">
        <v>0.8</v>
      </c>
      <c r="W2162">
        <v>0.5</v>
      </c>
      <c r="X2162">
        <v>2</v>
      </c>
      <c r="Y2162">
        <v>46.8</v>
      </c>
    </row>
    <row r="2163" spans="1:25" x14ac:dyDescent="0.25">
      <c r="A2163" t="s">
        <v>8264</v>
      </c>
      <c r="B2163" t="s">
        <v>8265</v>
      </c>
      <c r="C2163" s="1" t="str">
        <f t="shared" si="349"/>
        <v>21:0398</v>
      </c>
      <c r="D2163" s="1" t="str">
        <f t="shared" si="350"/>
        <v>21:0133</v>
      </c>
      <c r="E2163" t="s">
        <v>8266</v>
      </c>
      <c r="F2163" t="s">
        <v>8267</v>
      </c>
      <c r="H2163">
        <v>48.853005400000001</v>
      </c>
      <c r="I2163">
        <v>-85.972769</v>
      </c>
      <c r="J2163" s="1" t="str">
        <f t="shared" si="351"/>
        <v>NGR lake sediment grab sample</v>
      </c>
      <c r="K2163" s="1" t="str">
        <f t="shared" si="352"/>
        <v>&lt;177 micron (NGR)</v>
      </c>
      <c r="L2163">
        <v>69</v>
      </c>
      <c r="M2163" t="s">
        <v>34</v>
      </c>
      <c r="N2163">
        <v>1351</v>
      </c>
      <c r="O2163">
        <v>60</v>
      </c>
      <c r="P2163">
        <v>28</v>
      </c>
      <c r="Q2163">
        <v>11</v>
      </c>
      <c r="R2163">
        <v>22</v>
      </c>
      <c r="S2163">
        <v>10</v>
      </c>
      <c r="T2163">
        <v>0.1</v>
      </c>
      <c r="U2163">
        <v>355</v>
      </c>
      <c r="V2163">
        <v>2.2000000000000002</v>
      </c>
      <c r="W2163">
        <v>0.5</v>
      </c>
      <c r="X2163">
        <v>1</v>
      </c>
      <c r="Y2163">
        <v>18.600000000000001</v>
      </c>
    </row>
    <row r="2164" spans="1:25" x14ac:dyDescent="0.25">
      <c r="A2164" t="s">
        <v>8268</v>
      </c>
      <c r="B2164" t="s">
        <v>8269</v>
      </c>
      <c r="C2164" s="1" t="str">
        <f t="shared" si="349"/>
        <v>21:0398</v>
      </c>
      <c r="D2164" s="1" t="str">
        <f t="shared" si="350"/>
        <v>21:0133</v>
      </c>
      <c r="E2164" t="s">
        <v>8270</v>
      </c>
      <c r="F2164" t="s">
        <v>8271</v>
      </c>
      <c r="H2164">
        <v>48.884700100000003</v>
      </c>
      <c r="I2164">
        <v>-85.967932399999995</v>
      </c>
      <c r="J2164" s="1" t="str">
        <f t="shared" si="351"/>
        <v>NGR lake sediment grab sample</v>
      </c>
      <c r="K2164" s="1" t="str">
        <f t="shared" si="352"/>
        <v>&lt;177 micron (NGR)</v>
      </c>
      <c r="L2164">
        <v>69</v>
      </c>
      <c r="M2164" t="s">
        <v>39</v>
      </c>
      <c r="N2164">
        <v>1352</v>
      </c>
      <c r="O2164">
        <v>42</v>
      </c>
      <c r="P2164">
        <v>26</v>
      </c>
      <c r="Q2164">
        <v>4</v>
      </c>
      <c r="R2164">
        <v>10</v>
      </c>
      <c r="S2164">
        <v>7</v>
      </c>
      <c r="T2164">
        <v>0.1</v>
      </c>
      <c r="U2164">
        <v>50</v>
      </c>
      <c r="V2164">
        <v>0.35</v>
      </c>
      <c r="W2164">
        <v>0.5</v>
      </c>
      <c r="X2164">
        <v>1</v>
      </c>
      <c r="Y2164">
        <v>67.599999999999994</v>
      </c>
    </row>
    <row r="2165" spans="1:25" x14ac:dyDescent="0.25">
      <c r="A2165" t="s">
        <v>8272</v>
      </c>
      <c r="B2165" t="s">
        <v>8273</v>
      </c>
      <c r="C2165" s="1" t="str">
        <f t="shared" si="349"/>
        <v>21:0398</v>
      </c>
      <c r="D2165" s="1" t="str">
        <f t="shared" si="350"/>
        <v>21:0133</v>
      </c>
      <c r="E2165" t="s">
        <v>8274</v>
      </c>
      <c r="F2165" t="s">
        <v>8275</v>
      </c>
      <c r="H2165">
        <v>48.895262000000002</v>
      </c>
      <c r="I2165">
        <v>-85.979106999999999</v>
      </c>
      <c r="J2165" s="1" t="str">
        <f t="shared" si="351"/>
        <v>NGR lake sediment grab sample</v>
      </c>
      <c r="K2165" s="1" t="str">
        <f t="shared" si="352"/>
        <v>&lt;177 micron (NGR)</v>
      </c>
      <c r="L2165">
        <v>69</v>
      </c>
      <c r="M2165" t="s">
        <v>44</v>
      </c>
      <c r="N2165">
        <v>1353</v>
      </c>
      <c r="O2165">
        <v>54</v>
      </c>
      <c r="P2165">
        <v>28</v>
      </c>
      <c r="Q2165">
        <v>4</v>
      </c>
      <c r="R2165">
        <v>13</v>
      </c>
      <c r="S2165">
        <v>6</v>
      </c>
      <c r="T2165">
        <v>0.1</v>
      </c>
      <c r="U2165">
        <v>60</v>
      </c>
      <c r="V2165">
        <v>0.35</v>
      </c>
      <c r="W2165">
        <v>0.5</v>
      </c>
      <c r="X2165">
        <v>1</v>
      </c>
      <c r="Y2165">
        <v>62.2</v>
      </c>
    </row>
    <row r="2166" spans="1:25" x14ac:dyDescent="0.25">
      <c r="A2166" t="s">
        <v>8276</v>
      </c>
      <c r="B2166" t="s">
        <v>8277</v>
      </c>
      <c r="C2166" s="1" t="str">
        <f t="shared" si="349"/>
        <v>21:0398</v>
      </c>
      <c r="D2166" s="1" t="str">
        <f t="shared" si="350"/>
        <v>21:0133</v>
      </c>
      <c r="E2166" t="s">
        <v>8278</v>
      </c>
      <c r="F2166" t="s">
        <v>8279</v>
      </c>
      <c r="H2166">
        <v>48.904760500000002</v>
      </c>
      <c r="I2166">
        <v>-85.985081500000007</v>
      </c>
      <c r="J2166" s="1" t="str">
        <f t="shared" si="351"/>
        <v>NGR lake sediment grab sample</v>
      </c>
      <c r="K2166" s="1" t="str">
        <f t="shared" si="352"/>
        <v>&lt;177 micron (NGR)</v>
      </c>
      <c r="L2166">
        <v>69</v>
      </c>
      <c r="M2166" t="s">
        <v>62</v>
      </c>
      <c r="N2166">
        <v>1354</v>
      </c>
      <c r="O2166">
        <v>80</v>
      </c>
      <c r="P2166">
        <v>60</v>
      </c>
      <c r="Q2166">
        <v>5</v>
      </c>
      <c r="R2166">
        <v>12</v>
      </c>
      <c r="S2166">
        <v>9</v>
      </c>
      <c r="T2166">
        <v>0.1</v>
      </c>
      <c r="U2166">
        <v>190</v>
      </c>
      <c r="V2166">
        <v>0.7</v>
      </c>
      <c r="W2166">
        <v>0.5</v>
      </c>
      <c r="X2166">
        <v>4</v>
      </c>
      <c r="Y2166">
        <v>54.6</v>
      </c>
    </row>
    <row r="2167" spans="1:25" x14ac:dyDescent="0.25">
      <c r="A2167" t="s">
        <v>8280</v>
      </c>
      <c r="B2167" t="s">
        <v>8281</v>
      </c>
      <c r="C2167" s="1" t="str">
        <f t="shared" si="349"/>
        <v>21:0398</v>
      </c>
      <c r="D2167" s="1" t="str">
        <f t="shared" si="350"/>
        <v>21:0133</v>
      </c>
      <c r="E2167" t="s">
        <v>8282</v>
      </c>
      <c r="F2167" t="s">
        <v>8283</v>
      </c>
      <c r="H2167">
        <v>48.927586300000002</v>
      </c>
      <c r="I2167">
        <v>-85.998817000000003</v>
      </c>
      <c r="J2167" s="1" t="str">
        <f t="shared" si="351"/>
        <v>NGR lake sediment grab sample</v>
      </c>
      <c r="K2167" s="1" t="str">
        <f t="shared" si="352"/>
        <v>&lt;177 micron (NGR)</v>
      </c>
      <c r="L2167">
        <v>69</v>
      </c>
      <c r="M2167" t="s">
        <v>67</v>
      </c>
      <c r="N2167">
        <v>1355</v>
      </c>
      <c r="O2167">
        <v>72</v>
      </c>
      <c r="P2167">
        <v>18</v>
      </c>
      <c r="Q2167">
        <v>4</v>
      </c>
      <c r="R2167">
        <v>7</v>
      </c>
      <c r="S2167">
        <v>6</v>
      </c>
      <c r="T2167">
        <v>0.1</v>
      </c>
      <c r="U2167">
        <v>110</v>
      </c>
      <c r="V2167">
        <v>0.95</v>
      </c>
      <c r="W2167">
        <v>0.5</v>
      </c>
      <c r="X2167">
        <v>1</v>
      </c>
      <c r="Y2167">
        <v>40.200000000000003</v>
      </c>
    </row>
    <row r="2168" spans="1:25" x14ac:dyDescent="0.25">
      <c r="A2168" t="s">
        <v>8284</v>
      </c>
      <c r="B2168" t="s">
        <v>8285</v>
      </c>
      <c r="C2168" s="1" t="str">
        <f t="shared" si="349"/>
        <v>21:0398</v>
      </c>
      <c r="D2168" s="1" t="str">
        <f t="shared" si="350"/>
        <v>21:0133</v>
      </c>
      <c r="E2168" t="s">
        <v>8286</v>
      </c>
      <c r="F2168" t="s">
        <v>8287</v>
      </c>
      <c r="H2168">
        <v>48.9384467</v>
      </c>
      <c r="I2168">
        <v>-85.983661299999994</v>
      </c>
      <c r="J2168" s="1" t="str">
        <f t="shared" si="351"/>
        <v>NGR lake sediment grab sample</v>
      </c>
      <c r="K2168" s="1" t="str">
        <f t="shared" si="352"/>
        <v>&lt;177 micron (NGR)</v>
      </c>
      <c r="L2168">
        <v>69</v>
      </c>
      <c r="M2168" t="s">
        <v>72</v>
      </c>
      <c r="N2168">
        <v>1356</v>
      </c>
      <c r="O2168">
        <v>104</v>
      </c>
      <c r="P2168">
        <v>36</v>
      </c>
      <c r="Q2168">
        <v>3</v>
      </c>
      <c r="R2168">
        <v>9</v>
      </c>
      <c r="S2168">
        <v>8</v>
      </c>
      <c r="T2168">
        <v>0.1</v>
      </c>
      <c r="U2168">
        <v>255</v>
      </c>
      <c r="V2168">
        <v>0.9</v>
      </c>
      <c r="W2168">
        <v>0.5</v>
      </c>
      <c r="X2168">
        <v>3</v>
      </c>
      <c r="Y2168">
        <v>56.2</v>
      </c>
    </row>
    <row r="2169" spans="1:25" x14ac:dyDescent="0.25">
      <c r="A2169" t="s">
        <v>8288</v>
      </c>
      <c r="B2169" t="s">
        <v>8289</v>
      </c>
      <c r="C2169" s="1" t="str">
        <f t="shared" si="349"/>
        <v>21:0398</v>
      </c>
      <c r="D2169" s="1" t="str">
        <f t="shared" si="350"/>
        <v>21:0133</v>
      </c>
      <c r="E2169" t="s">
        <v>8290</v>
      </c>
      <c r="F2169" t="s">
        <v>8291</v>
      </c>
      <c r="H2169">
        <v>48.965830099999998</v>
      </c>
      <c r="I2169">
        <v>-85.974497499999998</v>
      </c>
      <c r="J2169" s="1" t="str">
        <f t="shared" si="351"/>
        <v>NGR lake sediment grab sample</v>
      </c>
      <c r="K2169" s="1" t="str">
        <f t="shared" si="352"/>
        <v>&lt;177 micron (NGR)</v>
      </c>
      <c r="L2169">
        <v>69</v>
      </c>
      <c r="M2169" t="s">
        <v>77</v>
      </c>
      <c r="N2169">
        <v>1357</v>
      </c>
      <c r="O2169">
        <v>86</v>
      </c>
      <c r="P2169">
        <v>18</v>
      </c>
      <c r="Q2169">
        <v>12</v>
      </c>
      <c r="R2169">
        <v>25</v>
      </c>
      <c r="S2169">
        <v>13</v>
      </c>
      <c r="T2169">
        <v>0.2</v>
      </c>
      <c r="U2169">
        <v>510</v>
      </c>
      <c r="V2169">
        <v>2.8</v>
      </c>
      <c r="W2169">
        <v>0.5</v>
      </c>
      <c r="X2169">
        <v>1</v>
      </c>
      <c r="Y2169">
        <v>9.4</v>
      </c>
    </row>
    <row r="2170" spans="1:25" x14ac:dyDescent="0.25">
      <c r="A2170" t="s">
        <v>8292</v>
      </c>
      <c r="B2170" t="s">
        <v>8293</v>
      </c>
      <c r="C2170" s="1" t="str">
        <f t="shared" si="349"/>
        <v>21:0398</v>
      </c>
      <c r="D2170" s="1" t="str">
        <f t="shared" si="350"/>
        <v>21:0133</v>
      </c>
      <c r="E2170" t="s">
        <v>8294</v>
      </c>
      <c r="F2170" t="s">
        <v>8295</v>
      </c>
      <c r="H2170">
        <v>48.897061600000001</v>
      </c>
      <c r="I2170">
        <v>-85.887739300000007</v>
      </c>
      <c r="J2170" s="1" t="str">
        <f t="shared" si="351"/>
        <v>NGR lake sediment grab sample</v>
      </c>
      <c r="K2170" s="1" t="str">
        <f t="shared" si="352"/>
        <v>&lt;177 micron (NGR)</v>
      </c>
      <c r="L2170">
        <v>69</v>
      </c>
      <c r="M2170" t="s">
        <v>82</v>
      </c>
      <c r="N2170">
        <v>1358</v>
      </c>
      <c r="O2170">
        <v>56</v>
      </c>
      <c r="P2170">
        <v>32</v>
      </c>
      <c r="Q2170">
        <v>3</v>
      </c>
      <c r="R2170">
        <v>12</v>
      </c>
      <c r="S2170">
        <v>6</v>
      </c>
      <c r="T2170">
        <v>0.1</v>
      </c>
      <c r="U2170">
        <v>180</v>
      </c>
      <c r="V2170">
        <v>1</v>
      </c>
      <c r="W2170">
        <v>0.5</v>
      </c>
      <c r="X2170">
        <v>1</v>
      </c>
      <c r="Y2170">
        <v>45.8</v>
      </c>
    </row>
    <row r="2171" spans="1:25" x14ac:dyDescent="0.25">
      <c r="A2171" t="s">
        <v>8296</v>
      </c>
      <c r="B2171" t="s">
        <v>8297</v>
      </c>
      <c r="C2171" s="1" t="str">
        <f t="shared" si="349"/>
        <v>21:0398</v>
      </c>
      <c r="D2171" s="1" t="str">
        <f t="shared" si="350"/>
        <v>21:0133</v>
      </c>
      <c r="E2171" t="s">
        <v>8298</v>
      </c>
      <c r="F2171" t="s">
        <v>8299</v>
      </c>
      <c r="H2171">
        <v>48.868058499999997</v>
      </c>
      <c r="I2171">
        <v>-85.822520999999995</v>
      </c>
      <c r="J2171" s="1" t="str">
        <f t="shared" si="351"/>
        <v>NGR lake sediment grab sample</v>
      </c>
      <c r="K2171" s="1" t="str">
        <f t="shared" si="352"/>
        <v>&lt;177 micron (NGR)</v>
      </c>
      <c r="L2171">
        <v>69</v>
      </c>
      <c r="M2171" t="s">
        <v>87</v>
      </c>
      <c r="N2171">
        <v>1359</v>
      </c>
      <c r="O2171">
        <v>78</v>
      </c>
      <c r="P2171">
        <v>58</v>
      </c>
      <c r="Q2171">
        <v>4</v>
      </c>
      <c r="R2171">
        <v>12</v>
      </c>
      <c r="S2171">
        <v>3</v>
      </c>
      <c r="T2171">
        <v>0.1</v>
      </c>
      <c r="U2171">
        <v>80</v>
      </c>
      <c r="V2171">
        <v>0.45</v>
      </c>
      <c r="W2171">
        <v>0.5</v>
      </c>
      <c r="X2171">
        <v>4</v>
      </c>
      <c r="Y2171">
        <v>68.400000000000006</v>
      </c>
    </row>
    <row r="2172" spans="1:25" x14ac:dyDescent="0.25">
      <c r="A2172" t="s">
        <v>8300</v>
      </c>
      <c r="B2172" t="s">
        <v>8301</v>
      </c>
      <c r="C2172" s="1" t="str">
        <f t="shared" si="349"/>
        <v>21:0398</v>
      </c>
      <c r="D2172" s="1" t="str">
        <f t="shared" si="350"/>
        <v>21:0133</v>
      </c>
      <c r="E2172" t="s">
        <v>8302</v>
      </c>
      <c r="F2172" t="s">
        <v>8303</v>
      </c>
      <c r="H2172">
        <v>48.857292399999999</v>
      </c>
      <c r="I2172">
        <v>-85.815711699999994</v>
      </c>
      <c r="J2172" s="1" t="str">
        <f t="shared" si="351"/>
        <v>NGR lake sediment grab sample</v>
      </c>
      <c r="K2172" s="1" t="str">
        <f t="shared" si="352"/>
        <v>&lt;177 micron (NGR)</v>
      </c>
      <c r="L2172">
        <v>69</v>
      </c>
      <c r="M2172" t="s">
        <v>92</v>
      </c>
      <c r="N2172">
        <v>1360</v>
      </c>
      <c r="O2172">
        <v>34</v>
      </c>
      <c r="P2172">
        <v>10</v>
      </c>
      <c r="Q2172">
        <v>5</v>
      </c>
      <c r="R2172">
        <v>4</v>
      </c>
      <c r="S2172">
        <v>2</v>
      </c>
      <c r="T2172">
        <v>0.1</v>
      </c>
      <c r="U2172">
        <v>80</v>
      </c>
      <c r="V2172">
        <v>0.65</v>
      </c>
      <c r="W2172">
        <v>0.5</v>
      </c>
      <c r="X2172">
        <v>1</v>
      </c>
      <c r="Y2172">
        <v>5.2</v>
      </c>
    </row>
    <row r="2173" spans="1:25" x14ac:dyDescent="0.25">
      <c r="A2173" t="s">
        <v>8304</v>
      </c>
      <c r="B2173" t="s">
        <v>8305</v>
      </c>
      <c r="C2173" s="1" t="str">
        <f t="shared" si="349"/>
        <v>21:0398</v>
      </c>
      <c r="D2173" s="1" t="str">
        <f t="shared" si="350"/>
        <v>21:0133</v>
      </c>
      <c r="E2173" t="s">
        <v>8306</v>
      </c>
      <c r="F2173" t="s">
        <v>8307</v>
      </c>
      <c r="H2173">
        <v>48.875262900000003</v>
      </c>
      <c r="I2173">
        <v>-85.757244700000001</v>
      </c>
      <c r="J2173" s="1" t="str">
        <f t="shared" si="351"/>
        <v>NGR lake sediment grab sample</v>
      </c>
      <c r="K2173" s="1" t="str">
        <f t="shared" si="352"/>
        <v>&lt;177 micron (NGR)</v>
      </c>
      <c r="L2173">
        <v>69</v>
      </c>
      <c r="M2173" t="s">
        <v>97</v>
      </c>
      <c r="N2173">
        <v>1361</v>
      </c>
      <c r="O2173">
        <v>68</v>
      </c>
      <c r="P2173">
        <v>16</v>
      </c>
      <c r="Q2173">
        <v>6</v>
      </c>
      <c r="R2173">
        <v>11</v>
      </c>
      <c r="S2173">
        <v>6</v>
      </c>
      <c r="T2173">
        <v>0.1</v>
      </c>
      <c r="U2173">
        <v>130</v>
      </c>
      <c r="V2173">
        <v>0.7</v>
      </c>
      <c r="W2173">
        <v>0.5</v>
      </c>
      <c r="X2173">
        <v>1</v>
      </c>
      <c r="Y2173">
        <v>34</v>
      </c>
    </row>
    <row r="2174" spans="1:25" x14ac:dyDescent="0.25">
      <c r="A2174" t="s">
        <v>8308</v>
      </c>
      <c r="B2174" t="s">
        <v>8309</v>
      </c>
      <c r="C2174" s="1" t="str">
        <f t="shared" si="349"/>
        <v>21:0398</v>
      </c>
      <c r="D2174" s="1" t="str">
        <f>HYPERLINK("http://geochem.nrcan.gc.ca/cdogs/content/svy/svy_e.htm", "")</f>
        <v/>
      </c>
      <c r="G2174" s="1" t="str">
        <f>HYPERLINK("http://geochem.nrcan.gc.ca/cdogs/content/cr_/cr_00034_e.htm", "34")</f>
        <v>34</v>
      </c>
      <c r="J2174" t="s">
        <v>100</v>
      </c>
      <c r="K2174" t="s">
        <v>101</v>
      </c>
      <c r="L2174">
        <v>69</v>
      </c>
      <c r="M2174" t="s">
        <v>102</v>
      </c>
      <c r="N2174">
        <v>1362</v>
      </c>
      <c r="O2174">
        <v>100</v>
      </c>
      <c r="P2174">
        <v>48</v>
      </c>
      <c r="Q2174">
        <v>15</v>
      </c>
      <c r="R2174">
        <v>19</v>
      </c>
      <c r="S2174">
        <v>12</v>
      </c>
      <c r="T2174">
        <v>0.1</v>
      </c>
      <c r="U2174">
        <v>790</v>
      </c>
      <c r="V2174">
        <v>3</v>
      </c>
      <c r="W2174">
        <v>17</v>
      </c>
      <c r="X2174">
        <v>4</v>
      </c>
      <c r="Y2174">
        <v>15.2</v>
      </c>
    </row>
    <row r="2175" spans="1:25" x14ac:dyDescent="0.25">
      <c r="A2175" t="s">
        <v>8310</v>
      </c>
      <c r="B2175" t="s">
        <v>8311</v>
      </c>
      <c r="C2175" s="1" t="str">
        <f t="shared" si="349"/>
        <v>21:0398</v>
      </c>
      <c r="D2175" s="1" t="str">
        <f t="shared" ref="D2175:D2189" si="353">HYPERLINK("http://geochem.nrcan.gc.ca/cdogs/content/svy/svy210133_e.htm", "21:0133")</f>
        <v>21:0133</v>
      </c>
      <c r="E2175" t="s">
        <v>8312</v>
      </c>
      <c r="F2175" t="s">
        <v>8313</v>
      </c>
      <c r="H2175">
        <v>48.145524600000002</v>
      </c>
      <c r="I2175">
        <v>-84.993484600000002</v>
      </c>
      <c r="J2175" s="1" t="str">
        <f t="shared" ref="J2175:J2189" si="354">HYPERLINK("http://geochem.nrcan.gc.ca/cdogs/content/kwd/kwd020027_e.htm", "NGR lake sediment grab sample")</f>
        <v>NGR lake sediment grab sample</v>
      </c>
      <c r="K2175" s="1" t="str">
        <f t="shared" ref="K2175:K2189" si="355">HYPERLINK("http://geochem.nrcan.gc.ca/cdogs/content/kwd/kwd080006_e.htm", "&lt;177 micron (NGR)")</f>
        <v>&lt;177 micron (NGR)</v>
      </c>
      <c r="L2175">
        <v>69</v>
      </c>
      <c r="M2175" t="s">
        <v>49</v>
      </c>
      <c r="N2175">
        <v>1363</v>
      </c>
      <c r="O2175">
        <v>100</v>
      </c>
      <c r="P2175">
        <v>38</v>
      </c>
      <c r="Q2175">
        <v>3</v>
      </c>
      <c r="R2175">
        <v>18</v>
      </c>
      <c r="S2175">
        <v>6</v>
      </c>
      <c r="T2175">
        <v>0.1</v>
      </c>
      <c r="U2175">
        <v>50</v>
      </c>
      <c r="V2175">
        <v>0.45</v>
      </c>
      <c r="W2175">
        <v>0.5</v>
      </c>
      <c r="X2175">
        <v>1</v>
      </c>
      <c r="Y2175">
        <v>54.2</v>
      </c>
    </row>
    <row r="2176" spans="1:25" x14ac:dyDescent="0.25">
      <c r="A2176" t="s">
        <v>8314</v>
      </c>
      <c r="B2176" t="s">
        <v>8315</v>
      </c>
      <c r="C2176" s="1" t="str">
        <f t="shared" si="349"/>
        <v>21:0398</v>
      </c>
      <c r="D2176" s="1" t="str">
        <f t="shared" si="353"/>
        <v>21:0133</v>
      </c>
      <c r="E2176" t="s">
        <v>8262</v>
      </c>
      <c r="F2176" t="s">
        <v>8316</v>
      </c>
      <c r="H2176">
        <v>48.153421799999997</v>
      </c>
      <c r="I2176">
        <v>-84.999523100000005</v>
      </c>
      <c r="J2176" s="1" t="str">
        <f t="shared" si="354"/>
        <v>NGR lake sediment grab sample</v>
      </c>
      <c r="K2176" s="1" t="str">
        <f t="shared" si="355"/>
        <v>&lt;177 micron (NGR)</v>
      </c>
      <c r="L2176">
        <v>69</v>
      </c>
      <c r="M2176" t="s">
        <v>53</v>
      </c>
      <c r="N2176">
        <v>1364</v>
      </c>
      <c r="O2176">
        <v>114</v>
      </c>
      <c r="P2176">
        <v>48</v>
      </c>
      <c r="Q2176">
        <v>5</v>
      </c>
      <c r="R2176">
        <v>9</v>
      </c>
      <c r="S2176">
        <v>7</v>
      </c>
      <c r="T2176">
        <v>0.1</v>
      </c>
      <c r="U2176">
        <v>60</v>
      </c>
      <c r="V2176">
        <v>0.7</v>
      </c>
      <c r="W2176">
        <v>0.5</v>
      </c>
      <c r="X2176">
        <v>2</v>
      </c>
      <c r="Y2176">
        <v>44.4</v>
      </c>
    </row>
    <row r="2177" spans="1:25" x14ac:dyDescent="0.25">
      <c r="A2177" t="s">
        <v>8317</v>
      </c>
      <c r="B2177" t="s">
        <v>8318</v>
      </c>
      <c r="C2177" s="1" t="str">
        <f t="shared" si="349"/>
        <v>21:0398</v>
      </c>
      <c r="D2177" s="1" t="str">
        <f t="shared" si="353"/>
        <v>21:0133</v>
      </c>
      <c r="E2177" t="s">
        <v>8262</v>
      </c>
      <c r="F2177" t="s">
        <v>8319</v>
      </c>
      <c r="H2177">
        <v>48.153421799999997</v>
      </c>
      <c r="I2177">
        <v>-84.999523100000005</v>
      </c>
      <c r="J2177" s="1" t="str">
        <f t="shared" si="354"/>
        <v>NGR lake sediment grab sample</v>
      </c>
      <c r="K2177" s="1" t="str">
        <f t="shared" si="355"/>
        <v>&lt;177 micron (NGR)</v>
      </c>
      <c r="L2177">
        <v>69</v>
      </c>
      <c r="M2177" t="s">
        <v>57</v>
      </c>
      <c r="N2177">
        <v>1365</v>
      </c>
      <c r="O2177">
        <v>120</v>
      </c>
      <c r="P2177">
        <v>56</v>
      </c>
      <c r="Q2177">
        <v>5</v>
      </c>
      <c r="R2177">
        <v>10</v>
      </c>
      <c r="S2177">
        <v>10</v>
      </c>
      <c r="T2177">
        <v>0.1</v>
      </c>
      <c r="U2177">
        <v>70</v>
      </c>
      <c r="V2177">
        <v>0.8</v>
      </c>
      <c r="W2177">
        <v>0.5</v>
      </c>
      <c r="X2177">
        <v>1</v>
      </c>
      <c r="Y2177">
        <v>46</v>
      </c>
    </row>
    <row r="2178" spans="1:25" x14ac:dyDescent="0.25">
      <c r="A2178" t="s">
        <v>8320</v>
      </c>
      <c r="B2178" t="s">
        <v>8321</v>
      </c>
      <c r="C2178" s="1" t="str">
        <f t="shared" si="349"/>
        <v>21:0398</v>
      </c>
      <c r="D2178" s="1" t="str">
        <f t="shared" si="353"/>
        <v>21:0133</v>
      </c>
      <c r="E2178" t="s">
        <v>8322</v>
      </c>
      <c r="F2178" t="s">
        <v>8323</v>
      </c>
      <c r="H2178">
        <v>48.213517099999997</v>
      </c>
      <c r="I2178">
        <v>-85.019313600000004</v>
      </c>
      <c r="J2178" s="1" t="str">
        <f t="shared" si="354"/>
        <v>NGR lake sediment grab sample</v>
      </c>
      <c r="K2178" s="1" t="str">
        <f t="shared" si="355"/>
        <v>&lt;177 micron (NGR)</v>
      </c>
      <c r="L2178">
        <v>69</v>
      </c>
      <c r="M2178" t="s">
        <v>107</v>
      </c>
      <c r="N2178">
        <v>1366</v>
      </c>
      <c r="O2178">
        <v>162</v>
      </c>
      <c r="P2178">
        <v>36</v>
      </c>
      <c r="Q2178">
        <v>27</v>
      </c>
      <c r="R2178">
        <v>8</v>
      </c>
      <c r="S2178">
        <v>34</v>
      </c>
      <c r="T2178">
        <v>0.1</v>
      </c>
      <c r="U2178">
        <v>1200</v>
      </c>
      <c r="V2178">
        <v>3.6</v>
      </c>
      <c r="W2178">
        <v>0.5</v>
      </c>
      <c r="X2178">
        <v>1</v>
      </c>
      <c r="Y2178">
        <v>52</v>
      </c>
    </row>
    <row r="2179" spans="1:25" x14ac:dyDescent="0.25">
      <c r="A2179" t="s">
        <v>8324</v>
      </c>
      <c r="B2179" t="s">
        <v>8325</v>
      </c>
      <c r="C2179" s="1" t="str">
        <f t="shared" si="349"/>
        <v>21:0398</v>
      </c>
      <c r="D2179" s="1" t="str">
        <f t="shared" si="353"/>
        <v>21:0133</v>
      </c>
      <c r="E2179" t="s">
        <v>8326</v>
      </c>
      <c r="F2179" t="s">
        <v>8327</v>
      </c>
      <c r="H2179">
        <v>48.190629899999998</v>
      </c>
      <c r="I2179">
        <v>-84.998680399999998</v>
      </c>
      <c r="J2179" s="1" t="str">
        <f t="shared" si="354"/>
        <v>NGR lake sediment grab sample</v>
      </c>
      <c r="K2179" s="1" t="str">
        <f t="shared" si="355"/>
        <v>&lt;177 micron (NGR)</v>
      </c>
      <c r="L2179">
        <v>69</v>
      </c>
      <c r="M2179" t="s">
        <v>112</v>
      </c>
      <c r="N2179">
        <v>1367</v>
      </c>
      <c r="O2179">
        <v>112</v>
      </c>
      <c r="P2179">
        <v>24</v>
      </c>
      <c r="Q2179">
        <v>6</v>
      </c>
      <c r="R2179">
        <v>10</v>
      </c>
      <c r="S2179">
        <v>9</v>
      </c>
      <c r="T2179">
        <v>0.1</v>
      </c>
      <c r="U2179">
        <v>180</v>
      </c>
      <c r="V2179">
        <v>0.8</v>
      </c>
      <c r="W2179">
        <v>0.5</v>
      </c>
      <c r="X2179">
        <v>1</v>
      </c>
      <c r="Y2179">
        <v>49.2</v>
      </c>
    </row>
    <row r="2180" spans="1:25" x14ac:dyDescent="0.25">
      <c r="A2180" t="s">
        <v>8328</v>
      </c>
      <c r="B2180" t="s">
        <v>8329</v>
      </c>
      <c r="C2180" s="1" t="str">
        <f t="shared" si="349"/>
        <v>21:0398</v>
      </c>
      <c r="D2180" s="1" t="str">
        <f t="shared" si="353"/>
        <v>21:0133</v>
      </c>
      <c r="E2180" t="s">
        <v>8330</v>
      </c>
      <c r="F2180" t="s">
        <v>8331</v>
      </c>
      <c r="H2180">
        <v>48.2456155</v>
      </c>
      <c r="I2180">
        <v>-85.047977900000006</v>
      </c>
      <c r="J2180" s="1" t="str">
        <f t="shared" si="354"/>
        <v>NGR lake sediment grab sample</v>
      </c>
      <c r="K2180" s="1" t="str">
        <f t="shared" si="355"/>
        <v>&lt;177 micron (NGR)</v>
      </c>
      <c r="L2180">
        <v>69</v>
      </c>
      <c r="M2180" t="s">
        <v>117</v>
      </c>
      <c r="N2180">
        <v>1368</v>
      </c>
      <c r="O2180">
        <v>162</v>
      </c>
      <c r="P2180">
        <v>42</v>
      </c>
      <c r="Q2180">
        <v>5</v>
      </c>
      <c r="R2180">
        <v>13</v>
      </c>
      <c r="S2180">
        <v>9</v>
      </c>
      <c r="T2180">
        <v>0.1</v>
      </c>
      <c r="U2180">
        <v>1200</v>
      </c>
      <c r="V2180">
        <v>3.05</v>
      </c>
      <c r="W2180">
        <v>0.5</v>
      </c>
      <c r="X2180">
        <v>1</v>
      </c>
      <c r="Y2180">
        <v>26</v>
      </c>
    </row>
    <row r="2181" spans="1:25" x14ac:dyDescent="0.25">
      <c r="A2181" t="s">
        <v>8332</v>
      </c>
      <c r="B2181" t="s">
        <v>8333</v>
      </c>
      <c r="C2181" s="1" t="str">
        <f t="shared" si="349"/>
        <v>21:0398</v>
      </c>
      <c r="D2181" s="1" t="str">
        <f t="shared" si="353"/>
        <v>21:0133</v>
      </c>
      <c r="E2181" t="s">
        <v>8334</v>
      </c>
      <c r="F2181" t="s">
        <v>8335</v>
      </c>
      <c r="H2181">
        <v>48.286891900000001</v>
      </c>
      <c r="I2181">
        <v>-85.057863800000007</v>
      </c>
      <c r="J2181" s="1" t="str">
        <f t="shared" si="354"/>
        <v>NGR lake sediment grab sample</v>
      </c>
      <c r="K2181" s="1" t="str">
        <f t="shared" si="355"/>
        <v>&lt;177 micron (NGR)</v>
      </c>
      <c r="L2181">
        <v>69</v>
      </c>
      <c r="M2181" t="s">
        <v>122</v>
      </c>
      <c r="N2181">
        <v>1369</v>
      </c>
      <c r="O2181">
        <v>200</v>
      </c>
      <c r="P2181">
        <v>112</v>
      </c>
      <c r="Q2181">
        <v>11</v>
      </c>
      <c r="R2181">
        <v>12</v>
      </c>
      <c r="S2181">
        <v>41</v>
      </c>
      <c r="T2181">
        <v>0.1</v>
      </c>
      <c r="U2181">
        <v>1100</v>
      </c>
      <c r="V2181">
        <v>2.6</v>
      </c>
      <c r="W2181">
        <v>0.5</v>
      </c>
      <c r="X2181">
        <v>1</v>
      </c>
      <c r="Y2181">
        <v>53.6</v>
      </c>
    </row>
    <row r="2182" spans="1:25" x14ac:dyDescent="0.25">
      <c r="A2182" t="s">
        <v>8336</v>
      </c>
      <c r="B2182" t="s">
        <v>8337</v>
      </c>
      <c r="C2182" s="1" t="str">
        <f t="shared" si="349"/>
        <v>21:0398</v>
      </c>
      <c r="D2182" s="1" t="str">
        <f t="shared" si="353"/>
        <v>21:0133</v>
      </c>
      <c r="E2182" t="s">
        <v>8338</v>
      </c>
      <c r="F2182" t="s">
        <v>8339</v>
      </c>
      <c r="H2182">
        <v>48.300040600000003</v>
      </c>
      <c r="I2182">
        <v>-85.0612754</v>
      </c>
      <c r="J2182" s="1" t="str">
        <f t="shared" si="354"/>
        <v>NGR lake sediment grab sample</v>
      </c>
      <c r="K2182" s="1" t="str">
        <f t="shared" si="355"/>
        <v>&lt;177 micron (NGR)</v>
      </c>
      <c r="L2182">
        <v>70</v>
      </c>
      <c r="M2182" t="s">
        <v>4272</v>
      </c>
      <c r="N2182">
        <v>1370</v>
      </c>
      <c r="O2182">
        <v>166</v>
      </c>
      <c r="P2182">
        <v>46</v>
      </c>
      <c r="Q2182">
        <v>3</v>
      </c>
      <c r="R2182">
        <v>9</v>
      </c>
      <c r="S2182">
        <v>12</v>
      </c>
      <c r="T2182">
        <v>0.1</v>
      </c>
      <c r="U2182">
        <v>540</v>
      </c>
      <c r="V2182">
        <v>1.5</v>
      </c>
      <c r="W2182">
        <v>0.5</v>
      </c>
      <c r="X2182">
        <v>1</v>
      </c>
      <c r="Y2182">
        <v>47.6</v>
      </c>
    </row>
    <row r="2183" spans="1:25" x14ac:dyDescent="0.25">
      <c r="A2183" t="s">
        <v>8340</v>
      </c>
      <c r="B2183" t="s">
        <v>8341</v>
      </c>
      <c r="C2183" s="1" t="str">
        <f t="shared" si="349"/>
        <v>21:0398</v>
      </c>
      <c r="D2183" s="1" t="str">
        <f t="shared" si="353"/>
        <v>21:0133</v>
      </c>
      <c r="E2183" t="s">
        <v>8338</v>
      </c>
      <c r="F2183" t="s">
        <v>8342</v>
      </c>
      <c r="H2183">
        <v>48.300040600000003</v>
      </c>
      <c r="I2183">
        <v>-85.0612754</v>
      </c>
      <c r="J2183" s="1" t="str">
        <f t="shared" si="354"/>
        <v>NGR lake sediment grab sample</v>
      </c>
      <c r="K2183" s="1" t="str">
        <f t="shared" si="355"/>
        <v>&lt;177 micron (NGR)</v>
      </c>
      <c r="L2183">
        <v>70</v>
      </c>
      <c r="M2183" t="s">
        <v>4276</v>
      </c>
      <c r="N2183">
        <v>1371</v>
      </c>
      <c r="O2183">
        <v>162</v>
      </c>
      <c r="P2183">
        <v>44</v>
      </c>
      <c r="Q2183">
        <v>3</v>
      </c>
      <c r="R2183">
        <v>10</v>
      </c>
      <c r="S2183">
        <v>11</v>
      </c>
      <c r="T2183">
        <v>0.1</v>
      </c>
      <c r="U2183">
        <v>520</v>
      </c>
      <c r="V2183">
        <v>1.45</v>
      </c>
      <c r="W2183">
        <v>0.5</v>
      </c>
      <c r="X2183">
        <v>1</v>
      </c>
      <c r="Y2183">
        <v>48</v>
      </c>
    </row>
    <row r="2184" spans="1:25" x14ac:dyDescent="0.25">
      <c r="A2184" t="s">
        <v>8343</v>
      </c>
      <c r="B2184" t="s">
        <v>8344</v>
      </c>
      <c r="C2184" s="1" t="str">
        <f t="shared" si="349"/>
        <v>21:0398</v>
      </c>
      <c r="D2184" s="1" t="str">
        <f t="shared" si="353"/>
        <v>21:0133</v>
      </c>
      <c r="E2184" t="s">
        <v>8345</v>
      </c>
      <c r="F2184" t="s">
        <v>8346</v>
      </c>
      <c r="H2184">
        <v>48.327752699999998</v>
      </c>
      <c r="I2184">
        <v>-85.052251299999995</v>
      </c>
      <c r="J2184" s="1" t="str">
        <f t="shared" si="354"/>
        <v>NGR lake sediment grab sample</v>
      </c>
      <c r="K2184" s="1" t="str">
        <f t="shared" si="355"/>
        <v>&lt;177 micron (NGR)</v>
      </c>
      <c r="L2184">
        <v>70</v>
      </c>
      <c r="M2184" t="s">
        <v>4281</v>
      </c>
      <c r="N2184">
        <v>1372</v>
      </c>
      <c r="O2184">
        <v>130</v>
      </c>
      <c r="P2184">
        <v>52</v>
      </c>
      <c r="Q2184">
        <v>5</v>
      </c>
      <c r="R2184">
        <v>8</v>
      </c>
      <c r="S2184">
        <v>7</v>
      </c>
      <c r="T2184">
        <v>0.1</v>
      </c>
      <c r="U2184">
        <v>320</v>
      </c>
      <c r="V2184">
        <v>0.8</v>
      </c>
      <c r="W2184">
        <v>0.5</v>
      </c>
      <c r="X2184">
        <v>1</v>
      </c>
      <c r="Y2184">
        <v>53.2</v>
      </c>
    </row>
    <row r="2185" spans="1:25" x14ac:dyDescent="0.25">
      <c r="A2185" t="s">
        <v>8347</v>
      </c>
      <c r="B2185" t="s">
        <v>8348</v>
      </c>
      <c r="C2185" s="1" t="str">
        <f t="shared" si="349"/>
        <v>21:0398</v>
      </c>
      <c r="D2185" s="1" t="str">
        <f t="shared" si="353"/>
        <v>21:0133</v>
      </c>
      <c r="E2185" t="s">
        <v>8345</v>
      </c>
      <c r="F2185" t="s">
        <v>8349</v>
      </c>
      <c r="H2185">
        <v>48.327752699999998</v>
      </c>
      <c r="I2185">
        <v>-85.052251299999995</v>
      </c>
      <c r="J2185" s="1" t="str">
        <f t="shared" si="354"/>
        <v>NGR lake sediment grab sample</v>
      </c>
      <c r="K2185" s="1" t="str">
        <f t="shared" si="355"/>
        <v>&lt;177 micron (NGR)</v>
      </c>
      <c r="L2185">
        <v>70</v>
      </c>
      <c r="M2185" t="s">
        <v>4285</v>
      </c>
      <c r="N2185">
        <v>1373</v>
      </c>
      <c r="O2185">
        <v>126</v>
      </c>
      <c r="P2185">
        <v>52</v>
      </c>
      <c r="Q2185">
        <v>5</v>
      </c>
      <c r="R2185">
        <v>9</v>
      </c>
      <c r="S2185">
        <v>7</v>
      </c>
      <c r="T2185">
        <v>0.1</v>
      </c>
      <c r="U2185">
        <v>310</v>
      </c>
      <c r="V2185">
        <v>0.85</v>
      </c>
      <c r="W2185">
        <v>0.5</v>
      </c>
      <c r="X2185">
        <v>1</v>
      </c>
      <c r="Y2185">
        <v>52.4</v>
      </c>
    </row>
    <row r="2186" spans="1:25" x14ac:dyDescent="0.25">
      <c r="A2186" t="s">
        <v>8350</v>
      </c>
      <c r="B2186" t="s">
        <v>8351</v>
      </c>
      <c r="C2186" s="1" t="str">
        <f t="shared" si="349"/>
        <v>21:0398</v>
      </c>
      <c r="D2186" s="1" t="str">
        <f t="shared" si="353"/>
        <v>21:0133</v>
      </c>
      <c r="E2186" t="s">
        <v>8352</v>
      </c>
      <c r="F2186" t="s">
        <v>8353</v>
      </c>
      <c r="H2186">
        <v>48.347230600000003</v>
      </c>
      <c r="I2186">
        <v>-85.042115100000004</v>
      </c>
      <c r="J2186" s="1" t="str">
        <f t="shared" si="354"/>
        <v>NGR lake sediment grab sample</v>
      </c>
      <c r="K2186" s="1" t="str">
        <f t="shared" si="355"/>
        <v>&lt;177 micron (NGR)</v>
      </c>
      <c r="L2186">
        <v>70</v>
      </c>
      <c r="M2186" t="s">
        <v>34</v>
      </c>
      <c r="N2186">
        <v>1374</v>
      </c>
      <c r="O2186">
        <v>84</v>
      </c>
      <c r="P2186">
        <v>22</v>
      </c>
      <c r="Q2186">
        <v>11</v>
      </c>
      <c r="R2186">
        <v>7</v>
      </c>
      <c r="S2186">
        <v>4</v>
      </c>
      <c r="T2186">
        <v>0.1</v>
      </c>
      <c r="U2186">
        <v>440</v>
      </c>
      <c r="V2186">
        <v>1.35</v>
      </c>
      <c r="W2186">
        <v>0.5</v>
      </c>
      <c r="X2186">
        <v>1</v>
      </c>
      <c r="Y2186">
        <v>26</v>
      </c>
    </row>
    <row r="2187" spans="1:25" x14ac:dyDescent="0.25">
      <c r="A2187" t="s">
        <v>8354</v>
      </c>
      <c r="B2187" t="s">
        <v>8355</v>
      </c>
      <c r="C2187" s="1" t="str">
        <f t="shared" si="349"/>
        <v>21:0398</v>
      </c>
      <c r="D2187" s="1" t="str">
        <f t="shared" si="353"/>
        <v>21:0133</v>
      </c>
      <c r="E2187" t="s">
        <v>8356</v>
      </c>
      <c r="F2187" t="s">
        <v>8357</v>
      </c>
      <c r="H2187">
        <v>48.366784799999998</v>
      </c>
      <c r="I2187">
        <v>-85.043890300000001</v>
      </c>
      <c r="J2187" s="1" t="str">
        <f t="shared" si="354"/>
        <v>NGR lake sediment grab sample</v>
      </c>
      <c r="K2187" s="1" t="str">
        <f t="shared" si="355"/>
        <v>&lt;177 micron (NGR)</v>
      </c>
      <c r="L2187">
        <v>70</v>
      </c>
      <c r="M2187" t="s">
        <v>39</v>
      </c>
      <c r="N2187">
        <v>1375</v>
      </c>
      <c r="O2187">
        <v>70</v>
      </c>
      <c r="P2187">
        <v>62</v>
      </c>
      <c r="Q2187">
        <v>7</v>
      </c>
      <c r="R2187">
        <v>10</v>
      </c>
      <c r="S2187">
        <v>9</v>
      </c>
      <c r="T2187">
        <v>0.1</v>
      </c>
      <c r="U2187">
        <v>140</v>
      </c>
      <c r="V2187">
        <v>1</v>
      </c>
      <c r="W2187">
        <v>0.5</v>
      </c>
      <c r="X2187">
        <v>1</v>
      </c>
      <c r="Y2187">
        <v>33.200000000000003</v>
      </c>
    </row>
    <row r="2188" spans="1:25" x14ac:dyDescent="0.25">
      <c r="A2188" t="s">
        <v>8358</v>
      </c>
      <c r="B2188" t="s">
        <v>8359</v>
      </c>
      <c r="C2188" s="1" t="str">
        <f t="shared" si="349"/>
        <v>21:0398</v>
      </c>
      <c r="D2188" s="1" t="str">
        <f t="shared" si="353"/>
        <v>21:0133</v>
      </c>
      <c r="E2188" t="s">
        <v>8360</v>
      </c>
      <c r="F2188" t="s">
        <v>8361</v>
      </c>
      <c r="H2188">
        <v>48.410005699999999</v>
      </c>
      <c r="I2188">
        <v>-85.056529999999995</v>
      </c>
      <c r="J2188" s="1" t="str">
        <f t="shared" si="354"/>
        <v>NGR lake sediment grab sample</v>
      </c>
      <c r="K2188" s="1" t="str">
        <f t="shared" si="355"/>
        <v>&lt;177 micron (NGR)</v>
      </c>
      <c r="L2188">
        <v>70</v>
      </c>
      <c r="M2188" t="s">
        <v>44</v>
      </c>
      <c r="N2188">
        <v>1376</v>
      </c>
      <c r="O2188">
        <v>118</v>
      </c>
      <c r="P2188">
        <v>46</v>
      </c>
      <c r="Q2188">
        <v>3</v>
      </c>
      <c r="R2188">
        <v>11</v>
      </c>
      <c r="S2188">
        <v>9</v>
      </c>
      <c r="T2188">
        <v>0.1</v>
      </c>
      <c r="U2188">
        <v>175</v>
      </c>
      <c r="V2188">
        <v>1</v>
      </c>
      <c r="W2188">
        <v>0.5</v>
      </c>
      <c r="X2188">
        <v>1</v>
      </c>
      <c r="Y2188">
        <v>54.6</v>
      </c>
    </row>
    <row r="2189" spans="1:25" x14ac:dyDescent="0.25">
      <c r="A2189" t="s">
        <v>8362</v>
      </c>
      <c r="B2189" t="s">
        <v>8363</v>
      </c>
      <c r="C2189" s="1" t="str">
        <f t="shared" si="349"/>
        <v>21:0398</v>
      </c>
      <c r="D2189" s="1" t="str">
        <f t="shared" si="353"/>
        <v>21:0133</v>
      </c>
      <c r="E2189" t="s">
        <v>8364</v>
      </c>
      <c r="F2189" t="s">
        <v>8365</v>
      </c>
      <c r="H2189">
        <v>48.434006099999998</v>
      </c>
      <c r="I2189">
        <v>-85.057358600000001</v>
      </c>
      <c r="J2189" s="1" t="str">
        <f t="shared" si="354"/>
        <v>NGR lake sediment grab sample</v>
      </c>
      <c r="K2189" s="1" t="str">
        <f t="shared" si="355"/>
        <v>&lt;177 micron (NGR)</v>
      </c>
      <c r="L2189">
        <v>70</v>
      </c>
      <c r="M2189" t="s">
        <v>62</v>
      </c>
      <c r="N2189">
        <v>1377</v>
      </c>
      <c r="O2189">
        <v>78</v>
      </c>
      <c r="P2189">
        <v>40</v>
      </c>
      <c r="Q2189">
        <v>7</v>
      </c>
      <c r="R2189">
        <v>11</v>
      </c>
      <c r="S2189">
        <v>4</v>
      </c>
      <c r="T2189">
        <v>0.1</v>
      </c>
      <c r="U2189">
        <v>65</v>
      </c>
      <c r="V2189">
        <v>0.5</v>
      </c>
      <c r="W2189">
        <v>0.5</v>
      </c>
      <c r="X2189">
        <v>1</v>
      </c>
      <c r="Y2189">
        <v>56.4</v>
      </c>
    </row>
    <row r="2190" spans="1:25" x14ac:dyDescent="0.25">
      <c r="A2190" t="s">
        <v>8366</v>
      </c>
      <c r="B2190" t="s">
        <v>8367</v>
      </c>
      <c r="C2190" s="1" t="str">
        <f t="shared" si="349"/>
        <v>21:0398</v>
      </c>
      <c r="D2190" s="1" t="str">
        <f>HYPERLINK("http://geochem.nrcan.gc.ca/cdogs/content/svy/svy_e.htm", "")</f>
        <v/>
      </c>
      <c r="G2190" s="1" t="str">
        <f>HYPERLINK("http://geochem.nrcan.gc.ca/cdogs/content/cr_/cr_00034_e.htm", "34")</f>
        <v>34</v>
      </c>
      <c r="J2190" t="s">
        <v>100</v>
      </c>
      <c r="K2190" t="s">
        <v>101</v>
      </c>
      <c r="L2190">
        <v>70</v>
      </c>
      <c r="M2190" t="s">
        <v>102</v>
      </c>
      <c r="N2190">
        <v>1378</v>
      </c>
      <c r="O2190">
        <v>98</v>
      </c>
      <c r="P2190">
        <v>48</v>
      </c>
      <c r="Q2190">
        <v>16</v>
      </c>
      <c r="R2190">
        <v>19</v>
      </c>
      <c r="S2190">
        <v>12</v>
      </c>
      <c r="T2190">
        <v>0.1</v>
      </c>
      <c r="U2190">
        <v>770</v>
      </c>
      <c r="V2190">
        <v>2.95</v>
      </c>
      <c r="W2190">
        <v>21</v>
      </c>
      <c r="X2190">
        <v>4</v>
      </c>
      <c r="Y2190">
        <v>15.8</v>
      </c>
    </row>
    <row r="2191" spans="1:25" x14ac:dyDescent="0.25">
      <c r="A2191" t="s">
        <v>8368</v>
      </c>
      <c r="B2191" t="s">
        <v>8369</v>
      </c>
      <c r="C2191" s="1" t="str">
        <f t="shared" si="349"/>
        <v>21:0398</v>
      </c>
      <c r="D2191" s="1" t="str">
        <f t="shared" ref="D2191:D2213" si="356">HYPERLINK("http://geochem.nrcan.gc.ca/cdogs/content/svy/svy210133_e.htm", "21:0133")</f>
        <v>21:0133</v>
      </c>
      <c r="E2191" t="s">
        <v>8370</v>
      </c>
      <c r="F2191" t="s">
        <v>8371</v>
      </c>
      <c r="H2191">
        <v>48.443981999999998</v>
      </c>
      <c r="I2191">
        <v>-85.087309099999999</v>
      </c>
      <c r="J2191" s="1" t="str">
        <f t="shared" ref="J2191:J2213" si="357">HYPERLINK("http://geochem.nrcan.gc.ca/cdogs/content/kwd/kwd020027_e.htm", "NGR lake sediment grab sample")</f>
        <v>NGR lake sediment grab sample</v>
      </c>
      <c r="K2191" s="1" t="str">
        <f t="shared" ref="K2191:K2213" si="358">HYPERLINK("http://geochem.nrcan.gc.ca/cdogs/content/kwd/kwd080006_e.htm", "&lt;177 micron (NGR)")</f>
        <v>&lt;177 micron (NGR)</v>
      </c>
      <c r="L2191">
        <v>70</v>
      </c>
      <c r="M2191" t="s">
        <v>67</v>
      </c>
      <c r="N2191">
        <v>1379</v>
      </c>
      <c r="O2191">
        <v>82</v>
      </c>
      <c r="P2191">
        <v>52</v>
      </c>
      <c r="Q2191">
        <v>6</v>
      </c>
      <c r="R2191">
        <v>11</v>
      </c>
      <c r="S2191">
        <v>4</v>
      </c>
      <c r="T2191">
        <v>0.1</v>
      </c>
      <c r="U2191">
        <v>85</v>
      </c>
      <c r="V2191">
        <v>0.55000000000000004</v>
      </c>
      <c r="W2191">
        <v>0.5</v>
      </c>
      <c r="X2191">
        <v>1</v>
      </c>
      <c r="Y2191">
        <v>41.8</v>
      </c>
    </row>
    <row r="2192" spans="1:25" x14ac:dyDescent="0.25">
      <c r="A2192" t="s">
        <v>8372</v>
      </c>
      <c r="B2192" t="s">
        <v>8373</v>
      </c>
      <c r="C2192" s="1" t="str">
        <f t="shared" si="349"/>
        <v>21:0398</v>
      </c>
      <c r="D2192" s="1" t="str">
        <f t="shared" si="356"/>
        <v>21:0133</v>
      </c>
      <c r="E2192" t="s">
        <v>8374</v>
      </c>
      <c r="F2192" t="s">
        <v>8375</v>
      </c>
      <c r="H2192">
        <v>48.493888300000002</v>
      </c>
      <c r="I2192">
        <v>-85.106872800000005</v>
      </c>
      <c r="J2192" s="1" t="str">
        <f t="shared" si="357"/>
        <v>NGR lake sediment grab sample</v>
      </c>
      <c r="K2192" s="1" t="str">
        <f t="shared" si="358"/>
        <v>&lt;177 micron (NGR)</v>
      </c>
      <c r="L2192">
        <v>70</v>
      </c>
      <c r="M2192" t="s">
        <v>72</v>
      </c>
      <c r="N2192">
        <v>1380</v>
      </c>
      <c r="O2192">
        <v>74</v>
      </c>
      <c r="P2192">
        <v>14</v>
      </c>
      <c r="Q2192">
        <v>8</v>
      </c>
      <c r="R2192">
        <v>5</v>
      </c>
      <c r="S2192">
        <v>4</v>
      </c>
      <c r="T2192">
        <v>0.1</v>
      </c>
      <c r="U2192">
        <v>210</v>
      </c>
      <c r="V2192">
        <v>0.65</v>
      </c>
      <c r="W2192">
        <v>0.5</v>
      </c>
      <c r="X2192">
        <v>1</v>
      </c>
      <c r="Y2192">
        <v>25.6</v>
      </c>
    </row>
    <row r="2193" spans="1:25" x14ac:dyDescent="0.25">
      <c r="A2193" t="s">
        <v>8376</v>
      </c>
      <c r="B2193" t="s">
        <v>8377</v>
      </c>
      <c r="C2193" s="1" t="str">
        <f t="shared" si="349"/>
        <v>21:0398</v>
      </c>
      <c r="D2193" s="1" t="str">
        <f t="shared" si="356"/>
        <v>21:0133</v>
      </c>
      <c r="E2193" t="s">
        <v>8378</v>
      </c>
      <c r="F2193" t="s">
        <v>8379</v>
      </c>
      <c r="H2193">
        <v>48.529189899999999</v>
      </c>
      <c r="I2193">
        <v>-85.072032399999998</v>
      </c>
      <c r="J2193" s="1" t="str">
        <f t="shared" si="357"/>
        <v>NGR lake sediment grab sample</v>
      </c>
      <c r="K2193" s="1" t="str">
        <f t="shared" si="358"/>
        <v>&lt;177 micron (NGR)</v>
      </c>
      <c r="L2193">
        <v>70</v>
      </c>
      <c r="M2193" t="s">
        <v>77</v>
      </c>
      <c r="N2193">
        <v>1381</v>
      </c>
      <c r="O2193">
        <v>36</v>
      </c>
      <c r="P2193">
        <v>28</v>
      </c>
      <c r="Q2193">
        <v>2</v>
      </c>
      <c r="R2193">
        <v>5</v>
      </c>
      <c r="S2193">
        <v>2</v>
      </c>
      <c r="T2193">
        <v>0.1</v>
      </c>
      <c r="U2193">
        <v>255</v>
      </c>
      <c r="V2193">
        <v>0.55000000000000004</v>
      </c>
      <c r="W2193">
        <v>0.5</v>
      </c>
      <c r="X2193">
        <v>2</v>
      </c>
      <c r="Y2193">
        <v>21.8</v>
      </c>
    </row>
    <row r="2194" spans="1:25" x14ac:dyDescent="0.25">
      <c r="A2194" t="s">
        <v>8380</v>
      </c>
      <c r="B2194" t="s">
        <v>8381</v>
      </c>
      <c r="C2194" s="1" t="str">
        <f t="shared" si="349"/>
        <v>21:0398</v>
      </c>
      <c r="D2194" s="1" t="str">
        <f t="shared" si="356"/>
        <v>21:0133</v>
      </c>
      <c r="E2194" t="s">
        <v>8382</v>
      </c>
      <c r="F2194" t="s">
        <v>8383</v>
      </c>
      <c r="H2194">
        <v>48.551918899999997</v>
      </c>
      <c r="I2194">
        <v>-85.143329300000005</v>
      </c>
      <c r="J2194" s="1" t="str">
        <f t="shared" si="357"/>
        <v>NGR lake sediment grab sample</v>
      </c>
      <c r="K2194" s="1" t="str">
        <f t="shared" si="358"/>
        <v>&lt;177 micron (NGR)</v>
      </c>
      <c r="L2194">
        <v>70</v>
      </c>
      <c r="M2194" t="s">
        <v>82</v>
      </c>
      <c r="N2194">
        <v>1382</v>
      </c>
      <c r="O2194">
        <v>70</v>
      </c>
      <c r="P2194">
        <v>30</v>
      </c>
      <c r="Q2194">
        <v>9</v>
      </c>
      <c r="R2194">
        <v>8</v>
      </c>
      <c r="S2194">
        <v>6</v>
      </c>
      <c r="T2194">
        <v>0.1</v>
      </c>
      <c r="U2194">
        <v>330</v>
      </c>
      <c r="V2194">
        <v>0.9</v>
      </c>
      <c r="W2194">
        <v>0.5</v>
      </c>
      <c r="X2194">
        <v>1</v>
      </c>
      <c r="Y2194">
        <v>34.6</v>
      </c>
    </row>
    <row r="2195" spans="1:25" x14ac:dyDescent="0.25">
      <c r="A2195" t="s">
        <v>8384</v>
      </c>
      <c r="B2195" t="s">
        <v>8385</v>
      </c>
      <c r="C2195" s="1" t="str">
        <f t="shared" si="349"/>
        <v>21:0398</v>
      </c>
      <c r="D2195" s="1" t="str">
        <f t="shared" si="356"/>
        <v>21:0133</v>
      </c>
      <c r="E2195" t="s">
        <v>8386</v>
      </c>
      <c r="F2195" t="s">
        <v>8387</v>
      </c>
      <c r="H2195">
        <v>48.5391148</v>
      </c>
      <c r="I2195">
        <v>-85.162859499999996</v>
      </c>
      <c r="J2195" s="1" t="str">
        <f t="shared" si="357"/>
        <v>NGR lake sediment grab sample</v>
      </c>
      <c r="K2195" s="1" t="str">
        <f t="shared" si="358"/>
        <v>&lt;177 micron (NGR)</v>
      </c>
      <c r="L2195">
        <v>70</v>
      </c>
      <c r="M2195" t="s">
        <v>87</v>
      </c>
      <c r="N2195">
        <v>1383</v>
      </c>
      <c r="O2195">
        <v>44</v>
      </c>
      <c r="P2195">
        <v>20</v>
      </c>
      <c r="Q2195">
        <v>7</v>
      </c>
      <c r="R2195">
        <v>6</v>
      </c>
      <c r="S2195">
        <v>3</v>
      </c>
      <c r="T2195">
        <v>0.1</v>
      </c>
      <c r="U2195">
        <v>15</v>
      </c>
      <c r="V2195">
        <v>0.7</v>
      </c>
      <c r="W2195">
        <v>0.5</v>
      </c>
      <c r="X2195">
        <v>1</v>
      </c>
      <c r="Y2195">
        <v>17</v>
      </c>
    </row>
    <row r="2196" spans="1:25" x14ac:dyDescent="0.25">
      <c r="A2196" t="s">
        <v>8388</v>
      </c>
      <c r="B2196" t="s">
        <v>8389</v>
      </c>
      <c r="C2196" s="1" t="str">
        <f t="shared" si="349"/>
        <v>21:0398</v>
      </c>
      <c r="D2196" s="1" t="str">
        <f t="shared" si="356"/>
        <v>21:0133</v>
      </c>
      <c r="E2196" t="s">
        <v>8390</v>
      </c>
      <c r="F2196" t="s">
        <v>8391</v>
      </c>
      <c r="H2196">
        <v>48.549950000000003</v>
      </c>
      <c r="I2196">
        <v>-85.243730499999998</v>
      </c>
      <c r="J2196" s="1" t="str">
        <f t="shared" si="357"/>
        <v>NGR lake sediment grab sample</v>
      </c>
      <c r="K2196" s="1" t="str">
        <f t="shared" si="358"/>
        <v>&lt;177 micron (NGR)</v>
      </c>
      <c r="L2196">
        <v>70</v>
      </c>
      <c r="M2196" t="s">
        <v>92</v>
      </c>
      <c r="N2196">
        <v>1384</v>
      </c>
      <c r="O2196">
        <v>84</v>
      </c>
      <c r="P2196">
        <v>30</v>
      </c>
      <c r="Q2196">
        <v>6</v>
      </c>
      <c r="R2196">
        <v>10</v>
      </c>
      <c r="S2196">
        <v>3</v>
      </c>
      <c r="T2196">
        <v>0.1</v>
      </c>
      <c r="U2196">
        <v>55</v>
      </c>
      <c r="V2196">
        <v>0.5</v>
      </c>
      <c r="W2196">
        <v>0.5</v>
      </c>
      <c r="X2196">
        <v>1</v>
      </c>
      <c r="Y2196">
        <v>48.2</v>
      </c>
    </row>
    <row r="2197" spans="1:25" x14ac:dyDescent="0.25">
      <c r="A2197" t="s">
        <v>8392</v>
      </c>
      <c r="B2197" t="s">
        <v>8393</v>
      </c>
      <c r="C2197" s="1" t="str">
        <f t="shared" si="349"/>
        <v>21:0398</v>
      </c>
      <c r="D2197" s="1" t="str">
        <f t="shared" si="356"/>
        <v>21:0133</v>
      </c>
      <c r="E2197" t="s">
        <v>8394</v>
      </c>
      <c r="F2197" t="s">
        <v>8395</v>
      </c>
      <c r="H2197">
        <v>48.585093499999999</v>
      </c>
      <c r="I2197">
        <v>-85.255096600000002</v>
      </c>
      <c r="J2197" s="1" t="str">
        <f t="shared" si="357"/>
        <v>NGR lake sediment grab sample</v>
      </c>
      <c r="K2197" s="1" t="str">
        <f t="shared" si="358"/>
        <v>&lt;177 micron (NGR)</v>
      </c>
      <c r="L2197">
        <v>70</v>
      </c>
      <c r="M2197" t="s">
        <v>97</v>
      </c>
      <c r="N2197">
        <v>1385</v>
      </c>
      <c r="O2197">
        <v>68</v>
      </c>
      <c r="P2197">
        <v>24</v>
      </c>
      <c r="Q2197">
        <v>4</v>
      </c>
      <c r="R2197">
        <v>10</v>
      </c>
      <c r="S2197">
        <v>3</v>
      </c>
      <c r="T2197">
        <v>0.1</v>
      </c>
      <c r="U2197">
        <v>50</v>
      </c>
      <c r="V2197">
        <v>0.4</v>
      </c>
      <c r="W2197">
        <v>0.5</v>
      </c>
      <c r="X2197">
        <v>1</v>
      </c>
      <c r="Y2197">
        <v>43</v>
      </c>
    </row>
    <row r="2198" spans="1:25" x14ac:dyDescent="0.25">
      <c r="A2198" t="s">
        <v>8396</v>
      </c>
      <c r="B2198" t="s">
        <v>8397</v>
      </c>
      <c r="C2198" s="1" t="str">
        <f t="shared" si="349"/>
        <v>21:0398</v>
      </c>
      <c r="D2198" s="1" t="str">
        <f t="shared" si="356"/>
        <v>21:0133</v>
      </c>
      <c r="E2198" t="s">
        <v>8398</v>
      </c>
      <c r="F2198" t="s">
        <v>8399</v>
      </c>
      <c r="H2198">
        <v>48.784211800000001</v>
      </c>
      <c r="I2198">
        <v>-84.8784378</v>
      </c>
      <c r="J2198" s="1" t="str">
        <f t="shared" si="357"/>
        <v>NGR lake sediment grab sample</v>
      </c>
      <c r="K2198" s="1" t="str">
        <f t="shared" si="358"/>
        <v>&lt;177 micron (NGR)</v>
      </c>
      <c r="L2198">
        <v>70</v>
      </c>
      <c r="M2198" t="s">
        <v>107</v>
      </c>
      <c r="N2198">
        <v>1386</v>
      </c>
      <c r="O2198">
        <v>112</v>
      </c>
      <c r="P2198">
        <v>30</v>
      </c>
      <c r="Q2198">
        <v>1</v>
      </c>
      <c r="R2198">
        <v>7</v>
      </c>
      <c r="S2198">
        <v>5</v>
      </c>
      <c r="T2198">
        <v>0.1</v>
      </c>
      <c r="U2198">
        <v>195</v>
      </c>
      <c r="V2198">
        <v>2</v>
      </c>
      <c r="W2198">
        <v>0.5</v>
      </c>
      <c r="X2198">
        <v>1</v>
      </c>
      <c r="Y2198">
        <v>41.4</v>
      </c>
    </row>
    <row r="2199" spans="1:25" x14ac:dyDescent="0.25">
      <c r="A2199" t="s">
        <v>8400</v>
      </c>
      <c r="B2199" t="s">
        <v>8401</v>
      </c>
      <c r="C2199" s="1" t="str">
        <f t="shared" si="349"/>
        <v>21:0398</v>
      </c>
      <c r="D2199" s="1" t="str">
        <f t="shared" si="356"/>
        <v>21:0133</v>
      </c>
      <c r="E2199" t="s">
        <v>8402</v>
      </c>
      <c r="F2199" t="s">
        <v>8403</v>
      </c>
      <c r="H2199">
        <v>48.681298200000001</v>
      </c>
      <c r="I2199">
        <v>-85.372022900000005</v>
      </c>
      <c r="J2199" s="1" t="str">
        <f t="shared" si="357"/>
        <v>NGR lake sediment grab sample</v>
      </c>
      <c r="K2199" s="1" t="str">
        <f t="shared" si="358"/>
        <v>&lt;177 micron (NGR)</v>
      </c>
      <c r="L2199">
        <v>70</v>
      </c>
      <c r="M2199" t="s">
        <v>112</v>
      </c>
      <c r="N2199">
        <v>1387</v>
      </c>
      <c r="O2199">
        <v>60</v>
      </c>
      <c r="P2199">
        <v>62</v>
      </c>
      <c r="Q2199">
        <v>2</v>
      </c>
      <c r="R2199">
        <v>8</v>
      </c>
      <c r="S2199">
        <v>2</v>
      </c>
      <c r="T2199">
        <v>0.1</v>
      </c>
      <c r="U2199">
        <v>120</v>
      </c>
      <c r="V2199">
        <v>0.7</v>
      </c>
      <c r="W2199">
        <v>0.5</v>
      </c>
      <c r="X2199">
        <v>4</v>
      </c>
      <c r="Y2199">
        <v>57</v>
      </c>
    </row>
    <row r="2200" spans="1:25" x14ac:dyDescent="0.25">
      <c r="A2200" t="s">
        <v>8404</v>
      </c>
      <c r="B2200" t="s">
        <v>8405</v>
      </c>
      <c r="C2200" s="1" t="str">
        <f t="shared" si="349"/>
        <v>21:0398</v>
      </c>
      <c r="D2200" s="1" t="str">
        <f t="shared" si="356"/>
        <v>21:0133</v>
      </c>
      <c r="E2200" t="s">
        <v>8406</v>
      </c>
      <c r="F2200" t="s">
        <v>8407</v>
      </c>
      <c r="H2200">
        <v>48.717588399999997</v>
      </c>
      <c r="I2200">
        <v>-85.376344500000002</v>
      </c>
      <c r="J2200" s="1" t="str">
        <f t="shared" si="357"/>
        <v>NGR lake sediment grab sample</v>
      </c>
      <c r="K2200" s="1" t="str">
        <f t="shared" si="358"/>
        <v>&lt;177 micron (NGR)</v>
      </c>
      <c r="L2200">
        <v>70</v>
      </c>
      <c r="M2200" t="s">
        <v>117</v>
      </c>
      <c r="N2200">
        <v>1388</v>
      </c>
      <c r="O2200">
        <v>18</v>
      </c>
      <c r="P2200">
        <v>24</v>
      </c>
      <c r="Q2200">
        <v>1</v>
      </c>
      <c r="R2200">
        <v>3</v>
      </c>
      <c r="S2200">
        <v>1</v>
      </c>
      <c r="T2200">
        <v>0.1</v>
      </c>
      <c r="U2200">
        <v>730</v>
      </c>
      <c r="V2200">
        <v>0.5</v>
      </c>
      <c r="W2200">
        <v>1</v>
      </c>
      <c r="X2200">
        <v>4</v>
      </c>
      <c r="Y2200">
        <v>11.2</v>
      </c>
    </row>
    <row r="2201" spans="1:25" x14ac:dyDescent="0.25">
      <c r="A2201" t="s">
        <v>8408</v>
      </c>
      <c r="B2201" t="s">
        <v>8409</v>
      </c>
      <c r="C2201" s="1" t="str">
        <f t="shared" si="349"/>
        <v>21:0398</v>
      </c>
      <c r="D2201" s="1" t="str">
        <f t="shared" si="356"/>
        <v>21:0133</v>
      </c>
      <c r="E2201" t="s">
        <v>8410</v>
      </c>
      <c r="F2201" t="s">
        <v>8411</v>
      </c>
      <c r="H2201">
        <v>48.747985300000003</v>
      </c>
      <c r="I2201">
        <v>-85.381935799999994</v>
      </c>
      <c r="J2201" s="1" t="str">
        <f t="shared" si="357"/>
        <v>NGR lake sediment grab sample</v>
      </c>
      <c r="K2201" s="1" t="str">
        <f t="shared" si="358"/>
        <v>&lt;177 micron (NGR)</v>
      </c>
      <c r="L2201">
        <v>70</v>
      </c>
      <c r="M2201" t="s">
        <v>122</v>
      </c>
      <c r="N2201">
        <v>1389</v>
      </c>
      <c r="O2201">
        <v>66</v>
      </c>
      <c r="P2201">
        <v>78</v>
      </c>
      <c r="Q2201">
        <v>9</v>
      </c>
      <c r="R2201">
        <v>11</v>
      </c>
      <c r="S2201">
        <v>6</v>
      </c>
      <c r="T2201">
        <v>0.1</v>
      </c>
      <c r="U2201">
        <v>55</v>
      </c>
      <c r="V2201">
        <v>0.5</v>
      </c>
      <c r="W2201">
        <v>0.5</v>
      </c>
      <c r="X2201">
        <v>2</v>
      </c>
      <c r="Y2201">
        <v>66.2</v>
      </c>
    </row>
    <row r="2202" spans="1:25" x14ac:dyDescent="0.25">
      <c r="A2202" t="s">
        <v>8412</v>
      </c>
      <c r="B2202" t="s">
        <v>8413</v>
      </c>
      <c r="C2202" s="1" t="str">
        <f t="shared" si="349"/>
        <v>21:0398</v>
      </c>
      <c r="D2202" s="1" t="str">
        <f t="shared" si="356"/>
        <v>21:0133</v>
      </c>
      <c r="E2202" t="s">
        <v>8414</v>
      </c>
      <c r="F2202" t="s">
        <v>8415</v>
      </c>
      <c r="H2202">
        <v>48.891976100000001</v>
      </c>
      <c r="I2202">
        <v>-85.383487200000005</v>
      </c>
      <c r="J2202" s="1" t="str">
        <f t="shared" si="357"/>
        <v>NGR lake sediment grab sample</v>
      </c>
      <c r="K2202" s="1" t="str">
        <f t="shared" si="358"/>
        <v>&lt;177 micron (NGR)</v>
      </c>
      <c r="L2202">
        <v>71</v>
      </c>
      <c r="M2202" t="s">
        <v>3279</v>
      </c>
      <c r="N2202">
        <v>1390</v>
      </c>
      <c r="O2202">
        <v>88</v>
      </c>
      <c r="P2202">
        <v>26</v>
      </c>
      <c r="Q2202">
        <v>3</v>
      </c>
      <c r="R2202">
        <v>8</v>
      </c>
      <c r="S2202">
        <v>3</v>
      </c>
      <c r="T2202">
        <v>0.1</v>
      </c>
      <c r="U2202">
        <v>100</v>
      </c>
      <c r="V2202">
        <v>0.9</v>
      </c>
      <c r="W2202">
        <v>0.5</v>
      </c>
      <c r="X2202">
        <v>1</v>
      </c>
      <c r="Y2202">
        <v>55</v>
      </c>
    </row>
    <row r="2203" spans="1:25" x14ac:dyDescent="0.25">
      <c r="A2203" t="s">
        <v>8416</v>
      </c>
      <c r="B2203" t="s">
        <v>8417</v>
      </c>
      <c r="C2203" s="1" t="str">
        <f t="shared" si="349"/>
        <v>21:0398</v>
      </c>
      <c r="D2203" s="1" t="str">
        <f t="shared" si="356"/>
        <v>21:0133</v>
      </c>
      <c r="E2203" t="s">
        <v>8418</v>
      </c>
      <c r="F2203" t="s">
        <v>8419</v>
      </c>
      <c r="H2203">
        <v>48.7677798</v>
      </c>
      <c r="I2203">
        <v>-85.371242699999996</v>
      </c>
      <c r="J2203" s="1" t="str">
        <f t="shared" si="357"/>
        <v>NGR lake sediment grab sample</v>
      </c>
      <c r="K2203" s="1" t="str">
        <f t="shared" si="358"/>
        <v>&lt;177 micron (NGR)</v>
      </c>
      <c r="L2203">
        <v>71</v>
      </c>
      <c r="M2203" t="s">
        <v>34</v>
      </c>
      <c r="N2203">
        <v>1391</v>
      </c>
      <c r="O2203">
        <v>10</v>
      </c>
      <c r="P2203">
        <v>4</v>
      </c>
      <c r="Q2203">
        <v>1</v>
      </c>
      <c r="R2203">
        <v>3</v>
      </c>
      <c r="S2203">
        <v>2</v>
      </c>
      <c r="T2203">
        <v>0.1</v>
      </c>
      <c r="U2203">
        <v>75</v>
      </c>
      <c r="V2203">
        <v>0.3</v>
      </c>
      <c r="W2203">
        <v>0.5</v>
      </c>
      <c r="X2203">
        <v>1</v>
      </c>
      <c r="Y2203">
        <v>4.8</v>
      </c>
    </row>
    <row r="2204" spans="1:25" x14ac:dyDescent="0.25">
      <c r="A2204" t="s">
        <v>8420</v>
      </c>
      <c r="B2204" t="s">
        <v>8421</v>
      </c>
      <c r="C2204" s="1" t="str">
        <f t="shared" si="349"/>
        <v>21:0398</v>
      </c>
      <c r="D2204" s="1" t="str">
        <f t="shared" si="356"/>
        <v>21:0133</v>
      </c>
      <c r="E2204" t="s">
        <v>8422</v>
      </c>
      <c r="F2204" t="s">
        <v>8423</v>
      </c>
      <c r="H2204">
        <v>48.811269899999999</v>
      </c>
      <c r="I2204">
        <v>-85.377080500000005</v>
      </c>
      <c r="J2204" s="1" t="str">
        <f t="shared" si="357"/>
        <v>NGR lake sediment grab sample</v>
      </c>
      <c r="K2204" s="1" t="str">
        <f t="shared" si="358"/>
        <v>&lt;177 micron (NGR)</v>
      </c>
      <c r="L2204">
        <v>71</v>
      </c>
      <c r="M2204" t="s">
        <v>39</v>
      </c>
      <c r="N2204">
        <v>1392</v>
      </c>
      <c r="O2204">
        <v>130</v>
      </c>
      <c r="P2204">
        <v>28</v>
      </c>
      <c r="Q2204">
        <v>3</v>
      </c>
      <c r="R2204">
        <v>9</v>
      </c>
      <c r="S2204">
        <v>5</v>
      </c>
      <c r="T2204">
        <v>0.1</v>
      </c>
      <c r="U2204">
        <v>140</v>
      </c>
      <c r="V2204">
        <v>0.6</v>
      </c>
      <c r="W2204">
        <v>0.5</v>
      </c>
      <c r="X2204">
        <v>1</v>
      </c>
      <c r="Y2204">
        <v>62.6</v>
      </c>
    </row>
    <row r="2205" spans="1:25" x14ac:dyDescent="0.25">
      <c r="A2205" t="s">
        <v>8424</v>
      </c>
      <c r="B2205" t="s">
        <v>8425</v>
      </c>
      <c r="C2205" s="1" t="str">
        <f t="shared" si="349"/>
        <v>21:0398</v>
      </c>
      <c r="D2205" s="1" t="str">
        <f t="shared" si="356"/>
        <v>21:0133</v>
      </c>
      <c r="E2205" t="s">
        <v>8426</v>
      </c>
      <c r="F2205" t="s">
        <v>8427</v>
      </c>
      <c r="H2205">
        <v>48.842447499999999</v>
      </c>
      <c r="I2205">
        <v>-85.368522499999997</v>
      </c>
      <c r="J2205" s="1" t="str">
        <f t="shared" si="357"/>
        <v>NGR lake sediment grab sample</v>
      </c>
      <c r="K2205" s="1" t="str">
        <f t="shared" si="358"/>
        <v>&lt;177 micron (NGR)</v>
      </c>
      <c r="L2205">
        <v>71</v>
      </c>
      <c r="M2205" t="s">
        <v>44</v>
      </c>
      <c r="N2205">
        <v>1393</v>
      </c>
      <c r="O2205">
        <v>88</v>
      </c>
      <c r="P2205">
        <v>28</v>
      </c>
      <c r="Q2205">
        <v>3</v>
      </c>
      <c r="R2205">
        <v>8</v>
      </c>
      <c r="S2205">
        <v>2</v>
      </c>
      <c r="T2205">
        <v>0.2</v>
      </c>
      <c r="U2205">
        <v>40</v>
      </c>
      <c r="V2205">
        <v>0.2</v>
      </c>
      <c r="W2205">
        <v>0.5</v>
      </c>
      <c r="X2205">
        <v>2</v>
      </c>
      <c r="Y2205">
        <v>70.400000000000006</v>
      </c>
    </row>
    <row r="2206" spans="1:25" x14ac:dyDescent="0.25">
      <c r="A2206" t="s">
        <v>8428</v>
      </c>
      <c r="B2206" t="s">
        <v>8429</v>
      </c>
      <c r="C2206" s="1" t="str">
        <f t="shared" si="349"/>
        <v>21:0398</v>
      </c>
      <c r="D2206" s="1" t="str">
        <f t="shared" si="356"/>
        <v>21:0133</v>
      </c>
      <c r="E2206" t="s">
        <v>8430</v>
      </c>
      <c r="F2206" t="s">
        <v>8431</v>
      </c>
      <c r="H2206">
        <v>48.866106899999998</v>
      </c>
      <c r="I2206">
        <v>-85.366553400000001</v>
      </c>
      <c r="J2206" s="1" t="str">
        <f t="shared" si="357"/>
        <v>NGR lake sediment grab sample</v>
      </c>
      <c r="K2206" s="1" t="str">
        <f t="shared" si="358"/>
        <v>&lt;177 micron (NGR)</v>
      </c>
      <c r="L2206">
        <v>71</v>
      </c>
      <c r="M2206" t="s">
        <v>3302</v>
      </c>
      <c r="N2206">
        <v>1394</v>
      </c>
      <c r="O2206">
        <v>64</v>
      </c>
      <c r="P2206">
        <v>18</v>
      </c>
      <c r="Q2206">
        <v>12</v>
      </c>
      <c r="R2206">
        <v>8</v>
      </c>
      <c r="S2206">
        <v>5</v>
      </c>
      <c r="T2206">
        <v>0.1</v>
      </c>
      <c r="U2206">
        <v>175</v>
      </c>
      <c r="V2206">
        <v>0.85</v>
      </c>
      <c r="W2206">
        <v>0.5</v>
      </c>
      <c r="X2206">
        <v>1</v>
      </c>
      <c r="Y2206">
        <v>27.6</v>
      </c>
    </row>
    <row r="2207" spans="1:25" x14ac:dyDescent="0.25">
      <c r="A2207" t="s">
        <v>8432</v>
      </c>
      <c r="B2207" t="s">
        <v>8433</v>
      </c>
      <c r="C2207" s="1" t="str">
        <f t="shared" si="349"/>
        <v>21:0398</v>
      </c>
      <c r="D2207" s="1" t="str">
        <f t="shared" si="356"/>
        <v>21:0133</v>
      </c>
      <c r="E2207" t="s">
        <v>8434</v>
      </c>
      <c r="F2207" t="s">
        <v>8435</v>
      </c>
      <c r="H2207">
        <v>48.877796099999998</v>
      </c>
      <c r="I2207">
        <v>-85.3859219</v>
      </c>
      <c r="J2207" s="1" t="str">
        <f t="shared" si="357"/>
        <v>NGR lake sediment grab sample</v>
      </c>
      <c r="K2207" s="1" t="str">
        <f t="shared" si="358"/>
        <v>&lt;177 micron (NGR)</v>
      </c>
      <c r="L2207">
        <v>71</v>
      </c>
      <c r="M2207" t="s">
        <v>3307</v>
      </c>
      <c r="N2207">
        <v>1395</v>
      </c>
      <c r="O2207">
        <v>74</v>
      </c>
      <c r="P2207">
        <v>40</v>
      </c>
      <c r="Q2207">
        <v>3</v>
      </c>
      <c r="R2207">
        <v>7</v>
      </c>
      <c r="S2207">
        <v>4</v>
      </c>
      <c r="T2207">
        <v>0.1</v>
      </c>
      <c r="U2207">
        <v>70</v>
      </c>
      <c r="V2207">
        <v>0.7</v>
      </c>
      <c r="W2207">
        <v>0.5</v>
      </c>
      <c r="X2207">
        <v>1</v>
      </c>
      <c r="Y2207">
        <v>56.6</v>
      </c>
    </row>
    <row r="2208" spans="1:25" x14ac:dyDescent="0.25">
      <c r="A2208" t="s">
        <v>8436</v>
      </c>
      <c r="B2208" t="s">
        <v>8437</v>
      </c>
      <c r="C2208" s="1" t="str">
        <f t="shared" si="349"/>
        <v>21:0398</v>
      </c>
      <c r="D2208" s="1" t="str">
        <f t="shared" si="356"/>
        <v>21:0133</v>
      </c>
      <c r="E2208" t="s">
        <v>8434</v>
      </c>
      <c r="F2208" t="s">
        <v>8438</v>
      </c>
      <c r="H2208">
        <v>48.877796099999998</v>
      </c>
      <c r="I2208">
        <v>-85.3859219</v>
      </c>
      <c r="J2208" s="1" t="str">
        <f t="shared" si="357"/>
        <v>NGR lake sediment grab sample</v>
      </c>
      <c r="K2208" s="1" t="str">
        <f t="shared" si="358"/>
        <v>&lt;177 micron (NGR)</v>
      </c>
      <c r="L2208">
        <v>71</v>
      </c>
      <c r="M2208" t="s">
        <v>3311</v>
      </c>
      <c r="N2208">
        <v>1396</v>
      </c>
      <c r="O2208">
        <v>92</v>
      </c>
      <c r="P2208">
        <v>44</v>
      </c>
      <c r="Q2208">
        <v>4</v>
      </c>
      <c r="R2208">
        <v>8</v>
      </c>
      <c r="S2208">
        <v>5</v>
      </c>
      <c r="T2208">
        <v>0.2</v>
      </c>
      <c r="U2208">
        <v>80</v>
      </c>
      <c r="V2208">
        <v>0.7</v>
      </c>
      <c r="W2208">
        <v>0.5</v>
      </c>
      <c r="X2208">
        <v>2</v>
      </c>
      <c r="Y2208">
        <v>63</v>
      </c>
    </row>
    <row r="2209" spans="1:25" x14ac:dyDescent="0.25">
      <c r="A2209" t="s">
        <v>8439</v>
      </c>
      <c r="B2209" t="s">
        <v>8440</v>
      </c>
      <c r="C2209" s="1" t="str">
        <f t="shared" si="349"/>
        <v>21:0398</v>
      </c>
      <c r="D2209" s="1" t="str">
        <f t="shared" si="356"/>
        <v>21:0133</v>
      </c>
      <c r="E2209" t="s">
        <v>8414</v>
      </c>
      <c r="F2209" t="s">
        <v>8441</v>
      </c>
      <c r="H2209">
        <v>48.891976100000001</v>
      </c>
      <c r="I2209">
        <v>-85.383487200000005</v>
      </c>
      <c r="J2209" s="1" t="str">
        <f t="shared" si="357"/>
        <v>NGR lake sediment grab sample</v>
      </c>
      <c r="K2209" s="1" t="str">
        <f t="shared" si="358"/>
        <v>&lt;177 micron (NGR)</v>
      </c>
      <c r="L2209">
        <v>71</v>
      </c>
      <c r="M2209" t="s">
        <v>3335</v>
      </c>
      <c r="N2209">
        <v>1397</v>
      </c>
      <c r="O2209">
        <v>86</v>
      </c>
      <c r="P2209">
        <v>26</v>
      </c>
      <c r="Q2209">
        <v>2</v>
      </c>
      <c r="R2209">
        <v>8</v>
      </c>
      <c r="S2209">
        <v>3</v>
      </c>
      <c r="T2209">
        <v>0.1</v>
      </c>
      <c r="U2209">
        <v>90</v>
      </c>
      <c r="V2209">
        <v>0.95</v>
      </c>
      <c r="W2209">
        <v>0.5</v>
      </c>
      <c r="X2209">
        <v>1</v>
      </c>
      <c r="Y2209">
        <v>56</v>
      </c>
    </row>
    <row r="2210" spans="1:25" x14ac:dyDescent="0.25">
      <c r="A2210" t="s">
        <v>8442</v>
      </c>
      <c r="B2210" t="s">
        <v>8443</v>
      </c>
      <c r="C2210" s="1" t="str">
        <f t="shared" si="349"/>
        <v>21:0398</v>
      </c>
      <c r="D2210" s="1" t="str">
        <f t="shared" si="356"/>
        <v>21:0133</v>
      </c>
      <c r="E2210" t="s">
        <v>8444</v>
      </c>
      <c r="F2210" t="s">
        <v>8445</v>
      </c>
      <c r="H2210">
        <v>48.904928699999999</v>
      </c>
      <c r="I2210">
        <v>-85.422971000000004</v>
      </c>
      <c r="J2210" s="1" t="str">
        <f t="shared" si="357"/>
        <v>NGR lake sediment grab sample</v>
      </c>
      <c r="K2210" s="1" t="str">
        <f t="shared" si="358"/>
        <v>&lt;177 micron (NGR)</v>
      </c>
      <c r="L2210">
        <v>71</v>
      </c>
      <c r="M2210" t="s">
        <v>62</v>
      </c>
      <c r="N2210">
        <v>1398</v>
      </c>
      <c r="O2210">
        <v>38</v>
      </c>
      <c r="P2210">
        <v>10</v>
      </c>
      <c r="Q2210">
        <v>6</v>
      </c>
      <c r="R2210">
        <v>9</v>
      </c>
      <c r="S2210">
        <v>5</v>
      </c>
      <c r="T2210">
        <v>0.1</v>
      </c>
      <c r="U2210">
        <v>605</v>
      </c>
      <c r="V2210">
        <v>1.2</v>
      </c>
      <c r="W2210">
        <v>0.5</v>
      </c>
      <c r="X2210">
        <v>1</v>
      </c>
      <c r="Y2210">
        <v>5.6</v>
      </c>
    </row>
    <row r="2211" spans="1:25" x14ac:dyDescent="0.25">
      <c r="A2211" t="s">
        <v>8446</v>
      </c>
      <c r="B2211" t="s">
        <v>8447</v>
      </c>
      <c r="C2211" s="1" t="str">
        <f t="shared" si="349"/>
        <v>21:0398</v>
      </c>
      <c r="D2211" s="1" t="str">
        <f t="shared" si="356"/>
        <v>21:0133</v>
      </c>
      <c r="E2211" t="s">
        <v>8448</v>
      </c>
      <c r="F2211" t="s">
        <v>8449</v>
      </c>
      <c r="H2211">
        <v>48.916905300000003</v>
      </c>
      <c r="I2211">
        <v>-85.406146300000003</v>
      </c>
      <c r="J2211" s="1" t="str">
        <f t="shared" si="357"/>
        <v>NGR lake sediment grab sample</v>
      </c>
      <c r="K2211" s="1" t="str">
        <f t="shared" si="358"/>
        <v>&lt;177 micron (NGR)</v>
      </c>
      <c r="L2211">
        <v>71</v>
      </c>
      <c r="M2211" t="s">
        <v>67</v>
      </c>
      <c r="N2211">
        <v>1399</v>
      </c>
      <c r="O2211">
        <v>108</v>
      </c>
      <c r="P2211">
        <v>12</v>
      </c>
      <c r="Q2211">
        <v>5</v>
      </c>
      <c r="R2211">
        <v>6</v>
      </c>
      <c r="S2211">
        <v>2</v>
      </c>
      <c r="T2211">
        <v>0.1</v>
      </c>
      <c r="U2211">
        <v>50</v>
      </c>
      <c r="V2211">
        <v>0.4</v>
      </c>
      <c r="W2211">
        <v>0.5</v>
      </c>
      <c r="X2211">
        <v>1</v>
      </c>
      <c r="Y2211">
        <v>71.8</v>
      </c>
    </row>
    <row r="2212" spans="1:25" x14ac:dyDescent="0.25">
      <c r="A2212" t="s">
        <v>8450</v>
      </c>
      <c r="B2212" t="s">
        <v>8451</v>
      </c>
      <c r="C2212" s="1" t="str">
        <f t="shared" si="349"/>
        <v>21:0398</v>
      </c>
      <c r="D2212" s="1" t="str">
        <f t="shared" si="356"/>
        <v>21:0133</v>
      </c>
      <c r="E2212" t="s">
        <v>8452</v>
      </c>
      <c r="F2212" t="s">
        <v>8453</v>
      </c>
      <c r="H2212">
        <v>48.9623937</v>
      </c>
      <c r="I2212">
        <v>-85.413590900000003</v>
      </c>
      <c r="J2212" s="1" t="str">
        <f t="shared" si="357"/>
        <v>NGR lake sediment grab sample</v>
      </c>
      <c r="K2212" s="1" t="str">
        <f t="shared" si="358"/>
        <v>&lt;177 micron (NGR)</v>
      </c>
      <c r="L2212">
        <v>71</v>
      </c>
      <c r="M2212" t="s">
        <v>72</v>
      </c>
      <c r="N2212">
        <v>1400</v>
      </c>
      <c r="O2212">
        <v>32</v>
      </c>
      <c r="P2212">
        <v>8</v>
      </c>
      <c r="Q2212">
        <v>2</v>
      </c>
      <c r="R2212">
        <v>5</v>
      </c>
      <c r="S2212">
        <v>2</v>
      </c>
      <c r="T2212">
        <v>0.1</v>
      </c>
      <c r="U2212">
        <v>115</v>
      </c>
      <c r="V2212">
        <v>0.55000000000000004</v>
      </c>
      <c r="W2212">
        <v>0.5</v>
      </c>
      <c r="X2212">
        <v>1</v>
      </c>
      <c r="Y2212">
        <v>21.8</v>
      </c>
    </row>
    <row r="2213" spans="1:25" x14ac:dyDescent="0.25">
      <c r="A2213" t="s">
        <v>8454</v>
      </c>
      <c r="B2213" t="s">
        <v>8455</v>
      </c>
      <c r="C2213" s="1" t="str">
        <f t="shared" si="349"/>
        <v>21:0398</v>
      </c>
      <c r="D2213" s="1" t="str">
        <f t="shared" si="356"/>
        <v>21:0133</v>
      </c>
      <c r="E2213" t="s">
        <v>8456</v>
      </c>
      <c r="F2213" t="s">
        <v>8457</v>
      </c>
      <c r="H2213">
        <v>48.978487800000003</v>
      </c>
      <c r="I2213">
        <v>-85.470874899999998</v>
      </c>
      <c r="J2213" s="1" t="str">
        <f t="shared" si="357"/>
        <v>NGR lake sediment grab sample</v>
      </c>
      <c r="K2213" s="1" t="str">
        <f t="shared" si="358"/>
        <v>&lt;177 micron (NGR)</v>
      </c>
      <c r="L2213">
        <v>71</v>
      </c>
      <c r="M2213" t="s">
        <v>77</v>
      </c>
      <c r="N2213">
        <v>1401</v>
      </c>
      <c r="O2213">
        <v>66</v>
      </c>
      <c r="P2213">
        <v>38</v>
      </c>
      <c r="Q2213">
        <v>7</v>
      </c>
      <c r="R2213">
        <v>10</v>
      </c>
      <c r="S2213">
        <v>5</v>
      </c>
      <c r="T2213">
        <v>0.1</v>
      </c>
      <c r="U2213">
        <v>80</v>
      </c>
      <c r="V2213">
        <v>0.8</v>
      </c>
      <c r="W2213">
        <v>0.5</v>
      </c>
      <c r="X2213">
        <v>1</v>
      </c>
      <c r="Y2213">
        <v>48</v>
      </c>
    </row>
    <row r="2214" spans="1:25" x14ac:dyDescent="0.25">
      <c r="A2214" t="s">
        <v>8458</v>
      </c>
      <c r="B2214" t="s">
        <v>8459</v>
      </c>
      <c r="C2214" s="1" t="str">
        <f t="shared" si="349"/>
        <v>21:0398</v>
      </c>
      <c r="D2214" s="1" t="str">
        <f>HYPERLINK("http://geochem.nrcan.gc.ca/cdogs/content/svy/svy_e.htm", "")</f>
        <v/>
      </c>
      <c r="G2214" s="1" t="str">
        <f>HYPERLINK("http://geochem.nrcan.gc.ca/cdogs/content/cr_/cr_00035_e.htm", "35")</f>
        <v>35</v>
      </c>
      <c r="J2214" t="s">
        <v>100</v>
      </c>
      <c r="K2214" t="s">
        <v>101</v>
      </c>
      <c r="L2214">
        <v>71</v>
      </c>
      <c r="M2214" t="s">
        <v>102</v>
      </c>
      <c r="N2214">
        <v>1402</v>
      </c>
      <c r="O2214">
        <v>110</v>
      </c>
      <c r="P2214">
        <v>66</v>
      </c>
      <c r="Q2214">
        <v>11</v>
      </c>
      <c r="R2214">
        <v>27</v>
      </c>
      <c r="S2214">
        <v>11</v>
      </c>
      <c r="T2214">
        <v>0.1</v>
      </c>
      <c r="U2214">
        <v>310</v>
      </c>
      <c r="V2214">
        <v>2.4500000000000002</v>
      </c>
      <c r="W2214">
        <v>14</v>
      </c>
      <c r="X2214">
        <v>1</v>
      </c>
      <c r="Y2214">
        <v>8.1999999999999993</v>
      </c>
    </row>
    <row r="2215" spans="1:25" x14ac:dyDescent="0.25">
      <c r="A2215" t="s">
        <v>8460</v>
      </c>
      <c r="B2215" t="s">
        <v>8461</v>
      </c>
      <c r="C2215" s="1" t="str">
        <f t="shared" si="349"/>
        <v>21:0398</v>
      </c>
      <c r="D2215" s="1" t="str">
        <f t="shared" ref="D2215:D2236" si="359">HYPERLINK("http://geochem.nrcan.gc.ca/cdogs/content/svy/svy210133_e.htm", "21:0133")</f>
        <v>21:0133</v>
      </c>
      <c r="E2215" t="s">
        <v>8462</v>
      </c>
      <c r="F2215" t="s">
        <v>8463</v>
      </c>
      <c r="H2215">
        <v>48.974096600000003</v>
      </c>
      <c r="I2215">
        <v>-85.509968299999997</v>
      </c>
      <c r="J2215" s="1" t="str">
        <f t="shared" ref="J2215:J2236" si="360">HYPERLINK("http://geochem.nrcan.gc.ca/cdogs/content/kwd/kwd020027_e.htm", "NGR lake sediment grab sample")</f>
        <v>NGR lake sediment grab sample</v>
      </c>
      <c r="K2215" s="1" t="str">
        <f t="shared" ref="K2215:K2236" si="361">HYPERLINK("http://geochem.nrcan.gc.ca/cdogs/content/kwd/kwd080006_e.htm", "&lt;177 micron (NGR)")</f>
        <v>&lt;177 micron (NGR)</v>
      </c>
      <c r="L2215">
        <v>71</v>
      </c>
      <c r="M2215" t="s">
        <v>82</v>
      </c>
      <c r="N2215">
        <v>1403</v>
      </c>
      <c r="O2215">
        <v>130</v>
      </c>
      <c r="P2215">
        <v>18</v>
      </c>
      <c r="Q2215">
        <v>18</v>
      </c>
      <c r="R2215">
        <v>7</v>
      </c>
      <c r="S2215">
        <v>3</v>
      </c>
      <c r="T2215">
        <v>0.1</v>
      </c>
      <c r="U2215">
        <v>60</v>
      </c>
      <c r="V2215">
        <v>0.6</v>
      </c>
      <c r="W2215">
        <v>0.5</v>
      </c>
      <c r="X2215">
        <v>1</v>
      </c>
      <c r="Y2215">
        <v>50</v>
      </c>
    </row>
    <row r="2216" spans="1:25" x14ac:dyDescent="0.25">
      <c r="A2216" t="s">
        <v>8464</v>
      </c>
      <c r="B2216" t="s">
        <v>8465</v>
      </c>
      <c r="C2216" s="1" t="str">
        <f t="shared" si="349"/>
        <v>21:0398</v>
      </c>
      <c r="D2216" s="1" t="str">
        <f t="shared" si="359"/>
        <v>21:0133</v>
      </c>
      <c r="E2216" t="s">
        <v>8466</v>
      </c>
      <c r="F2216" t="s">
        <v>8467</v>
      </c>
      <c r="H2216">
        <v>48.9583868</v>
      </c>
      <c r="I2216">
        <v>-85.562934600000006</v>
      </c>
      <c r="J2216" s="1" t="str">
        <f t="shared" si="360"/>
        <v>NGR lake sediment grab sample</v>
      </c>
      <c r="K2216" s="1" t="str">
        <f t="shared" si="361"/>
        <v>&lt;177 micron (NGR)</v>
      </c>
      <c r="L2216">
        <v>71</v>
      </c>
      <c r="M2216" t="s">
        <v>87</v>
      </c>
      <c r="N2216">
        <v>1404</v>
      </c>
      <c r="O2216">
        <v>46</v>
      </c>
      <c r="P2216">
        <v>10</v>
      </c>
      <c r="Q2216">
        <v>4</v>
      </c>
      <c r="R2216">
        <v>8</v>
      </c>
      <c r="S2216">
        <v>5</v>
      </c>
      <c r="T2216">
        <v>0.1</v>
      </c>
      <c r="U2216">
        <v>265</v>
      </c>
      <c r="V2216">
        <v>0.8</v>
      </c>
      <c r="W2216">
        <v>0.5</v>
      </c>
      <c r="X2216">
        <v>1</v>
      </c>
      <c r="Y2216">
        <v>30.8</v>
      </c>
    </row>
    <row r="2217" spans="1:25" x14ac:dyDescent="0.25">
      <c r="A2217" t="s">
        <v>8468</v>
      </c>
      <c r="B2217" t="s">
        <v>8469</v>
      </c>
      <c r="C2217" s="1" t="str">
        <f t="shared" si="349"/>
        <v>21:0398</v>
      </c>
      <c r="D2217" s="1" t="str">
        <f t="shared" si="359"/>
        <v>21:0133</v>
      </c>
      <c r="E2217" t="s">
        <v>8470</v>
      </c>
      <c r="F2217" t="s">
        <v>8471</v>
      </c>
      <c r="H2217">
        <v>48.979696400000002</v>
      </c>
      <c r="I2217">
        <v>-85.614227400000004</v>
      </c>
      <c r="J2217" s="1" t="str">
        <f t="shared" si="360"/>
        <v>NGR lake sediment grab sample</v>
      </c>
      <c r="K2217" s="1" t="str">
        <f t="shared" si="361"/>
        <v>&lt;177 micron (NGR)</v>
      </c>
      <c r="L2217">
        <v>71</v>
      </c>
      <c r="M2217" t="s">
        <v>92</v>
      </c>
      <c r="N2217">
        <v>1405</v>
      </c>
      <c r="O2217">
        <v>44</v>
      </c>
      <c r="P2217">
        <v>8</v>
      </c>
      <c r="Q2217">
        <v>3</v>
      </c>
      <c r="R2217">
        <v>6</v>
      </c>
      <c r="S2217">
        <v>3</v>
      </c>
      <c r="T2217">
        <v>0.1</v>
      </c>
      <c r="U2217">
        <v>170</v>
      </c>
      <c r="V2217">
        <v>0.5</v>
      </c>
      <c r="W2217">
        <v>0.5</v>
      </c>
      <c r="X2217">
        <v>1</v>
      </c>
      <c r="Y2217">
        <v>20.6</v>
      </c>
    </row>
    <row r="2218" spans="1:25" x14ac:dyDescent="0.25">
      <c r="A2218" t="s">
        <v>8472</v>
      </c>
      <c r="B2218" t="s">
        <v>8473</v>
      </c>
      <c r="C2218" s="1" t="str">
        <f t="shared" si="349"/>
        <v>21:0398</v>
      </c>
      <c r="D2218" s="1" t="str">
        <f t="shared" si="359"/>
        <v>21:0133</v>
      </c>
      <c r="E2218" t="s">
        <v>8474</v>
      </c>
      <c r="F2218" t="s">
        <v>8475</v>
      </c>
      <c r="H2218">
        <v>48.982351999999999</v>
      </c>
      <c r="I2218">
        <v>-85.650795500000001</v>
      </c>
      <c r="J2218" s="1" t="str">
        <f t="shared" si="360"/>
        <v>NGR lake sediment grab sample</v>
      </c>
      <c r="K2218" s="1" t="str">
        <f t="shared" si="361"/>
        <v>&lt;177 micron (NGR)</v>
      </c>
      <c r="L2218">
        <v>71</v>
      </c>
      <c r="M2218" t="s">
        <v>97</v>
      </c>
      <c r="N2218">
        <v>1406</v>
      </c>
      <c r="O2218">
        <v>80</v>
      </c>
      <c r="P2218">
        <v>16</v>
      </c>
      <c r="Q2218">
        <v>5</v>
      </c>
      <c r="R2218">
        <v>8</v>
      </c>
      <c r="S2218">
        <v>5</v>
      </c>
      <c r="T2218">
        <v>0.1</v>
      </c>
      <c r="U2218">
        <v>220</v>
      </c>
      <c r="V2218">
        <v>1.2</v>
      </c>
      <c r="W2218">
        <v>0.5</v>
      </c>
      <c r="X2218">
        <v>1</v>
      </c>
      <c r="Y2218">
        <v>31</v>
      </c>
    </row>
    <row r="2219" spans="1:25" x14ac:dyDescent="0.25">
      <c r="A2219" t="s">
        <v>8476</v>
      </c>
      <c r="B2219" t="s">
        <v>8477</v>
      </c>
      <c r="C2219" s="1" t="str">
        <f t="shared" si="349"/>
        <v>21:0398</v>
      </c>
      <c r="D2219" s="1" t="str">
        <f t="shared" si="359"/>
        <v>21:0133</v>
      </c>
      <c r="E2219" t="s">
        <v>8478</v>
      </c>
      <c r="F2219" t="s">
        <v>8479</v>
      </c>
      <c r="H2219">
        <v>48.9780005</v>
      </c>
      <c r="I2219">
        <v>-85.718873900000006</v>
      </c>
      <c r="J2219" s="1" t="str">
        <f t="shared" si="360"/>
        <v>NGR lake sediment grab sample</v>
      </c>
      <c r="K2219" s="1" t="str">
        <f t="shared" si="361"/>
        <v>&lt;177 micron (NGR)</v>
      </c>
      <c r="L2219">
        <v>71</v>
      </c>
      <c r="M2219" t="s">
        <v>107</v>
      </c>
      <c r="N2219">
        <v>1407</v>
      </c>
      <c r="O2219">
        <v>58</v>
      </c>
      <c r="P2219">
        <v>22</v>
      </c>
      <c r="Q2219">
        <v>7</v>
      </c>
      <c r="R2219">
        <v>14</v>
      </c>
      <c r="S2219">
        <v>7</v>
      </c>
      <c r="T2219">
        <v>0.1</v>
      </c>
      <c r="U2219">
        <v>170</v>
      </c>
      <c r="V2219">
        <v>1.4</v>
      </c>
      <c r="W2219">
        <v>0.5</v>
      </c>
      <c r="X2219">
        <v>1</v>
      </c>
      <c r="Y2219">
        <v>20.2</v>
      </c>
    </row>
    <row r="2220" spans="1:25" x14ac:dyDescent="0.25">
      <c r="A2220" t="s">
        <v>8480</v>
      </c>
      <c r="B2220" t="s">
        <v>8481</v>
      </c>
      <c r="C2220" s="1" t="str">
        <f t="shared" si="349"/>
        <v>21:0398</v>
      </c>
      <c r="D2220" s="1" t="str">
        <f t="shared" si="359"/>
        <v>21:0133</v>
      </c>
      <c r="E2220" t="s">
        <v>8482</v>
      </c>
      <c r="F2220" t="s">
        <v>8483</v>
      </c>
      <c r="H2220">
        <v>48.991504999999997</v>
      </c>
      <c r="I2220">
        <v>-85.739428500000002</v>
      </c>
      <c r="J2220" s="1" t="str">
        <f t="shared" si="360"/>
        <v>NGR lake sediment grab sample</v>
      </c>
      <c r="K2220" s="1" t="str">
        <f t="shared" si="361"/>
        <v>&lt;177 micron (NGR)</v>
      </c>
      <c r="L2220">
        <v>71</v>
      </c>
      <c r="M2220" t="s">
        <v>112</v>
      </c>
      <c r="N2220">
        <v>1408</v>
      </c>
      <c r="O2220">
        <v>64</v>
      </c>
      <c r="P2220">
        <v>20</v>
      </c>
      <c r="Q2220">
        <v>13</v>
      </c>
      <c r="R2220">
        <v>11</v>
      </c>
      <c r="S2220">
        <v>7</v>
      </c>
      <c r="T2220">
        <v>0.1</v>
      </c>
      <c r="U2220">
        <v>625</v>
      </c>
      <c r="V2220">
        <v>1.85</v>
      </c>
      <c r="W2220">
        <v>2</v>
      </c>
      <c r="X2220">
        <v>1</v>
      </c>
      <c r="Y2220">
        <v>15</v>
      </c>
    </row>
    <row r="2221" spans="1:25" x14ac:dyDescent="0.25">
      <c r="A2221" t="s">
        <v>8484</v>
      </c>
      <c r="B2221" t="s">
        <v>8485</v>
      </c>
      <c r="C2221" s="1" t="str">
        <f t="shared" ref="C2221:C2284" si="362">HYPERLINK("http://geochem.nrcan.gc.ca/cdogs/content/bdl/bdl210398_e.htm", "21:0398")</f>
        <v>21:0398</v>
      </c>
      <c r="D2221" s="1" t="str">
        <f t="shared" si="359"/>
        <v>21:0133</v>
      </c>
      <c r="E2221" t="s">
        <v>8486</v>
      </c>
      <c r="F2221" t="s">
        <v>8487</v>
      </c>
      <c r="H2221">
        <v>48.984757600000002</v>
      </c>
      <c r="I2221">
        <v>-85.866845299999994</v>
      </c>
      <c r="J2221" s="1" t="str">
        <f t="shared" si="360"/>
        <v>NGR lake sediment grab sample</v>
      </c>
      <c r="K2221" s="1" t="str">
        <f t="shared" si="361"/>
        <v>&lt;177 micron (NGR)</v>
      </c>
      <c r="L2221">
        <v>71</v>
      </c>
      <c r="M2221" t="s">
        <v>117</v>
      </c>
      <c r="N2221">
        <v>1409</v>
      </c>
      <c r="O2221">
        <v>76</v>
      </c>
      <c r="P2221">
        <v>16</v>
      </c>
      <c r="Q2221">
        <v>7</v>
      </c>
      <c r="R2221">
        <v>9</v>
      </c>
      <c r="S2221">
        <v>6</v>
      </c>
      <c r="T2221">
        <v>0.1</v>
      </c>
      <c r="U2221">
        <v>55</v>
      </c>
      <c r="V2221">
        <v>0.5</v>
      </c>
      <c r="W2221">
        <v>0.5</v>
      </c>
      <c r="X2221">
        <v>1</v>
      </c>
      <c r="Y2221">
        <v>46</v>
      </c>
    </row>
    <row r="2222" spans="1:25" x14ac:dyDescent="0.25">
      <c r="A2222" t="s">
        <v>8488</v>
      </c>
      <c r="B2222" t="s">
        <v>8489</v>
      </c>
      <c r="C2222" s="1" t="str">
        <f t="shared" si="362"/>
        <v>21:0398</v>
      </c>
      <c r="D2222" s="1" t="str">
        <f t="shared" si="359"/>
        <v>21:0133</v>
      </c>
      <c r="E2222" t="s">
        <v>8490</v>
      </c>
      <c r="F2222" t="s">
        <v>8491</v>
      </c>
      <c r="H2222">
        <v>48.1795209</v>
      </c>
      <c r="I2222">
        <v>-84.389577599999996</v>
      </c>
      <c r="J2222" s="1" t="str">
        <f t="shared" si="360"/>
        <v>NGR lake sediment grab sample</v>
      </c>
      <c r="K2222" s="1" t="str">
        <f t="shared" si="361"/>
        <v>&lt;177 micron (NGR)</v>
      </c>
      <c r="L2222">
        <v>72</v>
      </c>
      <c r="M2222" t="s">
        <v>29</v>
      </c>
      <c r="N2222">
        <v>1410</v>
      </c>
      <c r="O2222">
        <v>200</v>
      </c>
      <c r="P2222">
        <v>210</v>
      </c>
      <c r="Q2222">
        <v>5</v>
      </c>
      <c r="R2222">
        <v>62</v>
      </c>
      <c r="S2222">
        <v>50</v>
      </c>
      <c r="T2222">
        <v>0.2</v>
      </c>
      <c r="U2222">
        <v>3400</v>
      </c>
      <c r="V2222">
        <v>9</v>
      </c>
      <c r="W2222">
        <v>4</v>
      </c>
      <c r="X2222">
        <v>2</v>
      </c>
      <c r="Y2222">
        <v>48.6</v>
      </c>
    </row>
    <row r="2223" spans="1:25" x14ac:dyDescent="0.25">
      <c r="A2223" t="s">
        <v>8492</v>
      </c>
      <c r="B2223" t="s">
        <v>8493</v>
      </c>
      <c r="C2223" s="1" t="str">
        <f t="shared" si="362"/>
        <v>21:0398</v>
      </c>
      <c r="D2223" s="1" t="str">
        <f t="shared" si="359"/>
        <v>21:0133</v>
      </c>
      <c r="E2223" t="s">
        <v>8494</v>
      </c>
      <c r="F2223" t="s">
        <v>8495</v>
      </c>
      <c r="H2223">
        <v>48.991237599999998</v>
      </c>
      <c r="I2223">
        <v>-85.8828283</v>
      </c>
      <c r="J2223" s="1" t="str">
        <f t="shared" si="360"/>
        <v>NGR lake sediment grab sample</v>
      </c>
      <c r="K2223" s="1" t="str">
        <f t="shared" si="361"/>
        <v>&lt;177 micron (NGR)</v>
      </c>
      <c r="L2223">
        <v>72</v>
      </c>
      <c r="M2223" t="s">
        <v>34</v>
      </c>
      <c r="N2223">
        <v>1411</v>
      </c>
      <c r="O2223">
        <v>66</v>
      </c>
      <c r="P2223">
        <v>20</v>
      </c>
      <c r="Q2223">
        <v>7</v>
      </c>
      <c r="R2223">
        <v>7</v>
      </c>
      <c r="S2223">
        <v>9</v>
      </c>
      <c r="T2223">
        <v>0.1</v>
      </c>
      <c r="U2223">
        <v>170</v>
      </c>
      <c r="V2223">
        <v>1.1000000000000001</v>
      </c>
      <c r="W2223">
        <v>0.5</v>
      </c>
      <c r="X2223">
        <v>1</v>
      </c>
      <c r="Y2223">
        <v>33.6</v>
      </c>
    </row>
    <row r="2224" spans="1:25" x14ac:dyDescent="0.25">
      <c r="A2224" t="s">
        <v>8496</v>
      </c>
      <c r="B2224" t="s">
        <v>8497</v>
      </c>
      <c r="C2224" s="1" t="str">
        <f t="shared" si="362"/>
        <v>21:0398</v>
      </c>
      <c r="D2224" s="1" t="str">
        <f t="shared" si="359"/>
        <v>21:0133</v>
      </c>
      <c r="E2224" t="s">
        <v>8498</v>
      </c>
      <c r="F2224" t="s">
        <v>8499</v>
      </c>
      <c r="H2224">
        <v>48.082877699999997</v>
      </c>
      <c r="I2224">
        <v>-84.420430999999994</v>
      </c>
      <c r="J2224" s="1" t="str">
        <f t="shared" si="360"/>
        <v>NGR lake sediment grab sample</v>
      </c>
      <c r="K2224" s="1" t="str">
        <f t="shared" si="361"/>
        <v>&lt;177 micron (NGR)</v>
      </c>
      <c r="L2224">
        <v>72</v>
      </c>
      <c r="M2224" t="s">
        <v>39</v>
      </c>
      <c r="N2224">
        <v>1412</v>
      </c>
      <c r="O2224">
        <v>82</v>
      </c>
      <c r="P2224">
        <v>38</v>
      </c>
      <c r="Q2224">
        <v>7</v>
      </c>
      <c r="R2224">
        <v>14</v>
      </c>
      <c r="S2224">
        <v>16</v>
      </c>
      <c r="T2224">
        <v>0.1</v>
      </c>
      <c r="U2224">
        <v>370</v>
      </c>
      <c r="V2224">
        <v>1.65</v>
      </c>
      <c r="W2224">
        <v>0.5</v>
      </c>
      <c r="X2224">
        <v>2</v>
      </c>
      <c r="Y2224">
        <v>54.2</v>
      </c>
    </row>
    <row r="2225" spans="1:25" x14ac:dyDescent="0.25">
      <c r="A2225" t="s">
        <v>8500</v>
      </c>
      <c r="B2225" t="s">
        <v>8501</v>
      </c>
      <c r="C2225" s="1" t="str">
        <f t="shared" si="362"/>
        <v>21:0398</v>
      </c>
      <c r="D2225" s="1" t="str">
        <f t="shared" si="359"/>
        <v>21:0133</v>
      </c>
      <c r="E2225" t="s">
        <v>8502</v>
      </c>
      <c r="F2225" t="s">
        <v>8503</v>
      </c>
      <c r="H2225">
        <v>48.093889799999999</v>
      </c>
      <c r="I2225">
        <v>-84.422364700000003</v>
      </c>
      <c r="J2225" s="1" t="str">
        <f t="shared" si="360"/>
        <v>NGR lake sediment grab sample</v>
      </c>
      <c r="K2225" s="1" t="str">
        <f t="shared" si="361"/>
        <v>&lt;177 micron (NGR)</v>
      </c>
      <c r="L2225">
        <v>72</v>
      </c>
      <c r="M2225" t="s">
        <v>44</v>
      </c>
      <c r="N2225">
        <v>1413</v>
      </c>
      <c r="O2225">
        <v>60</v>
      </c>
      <c r="P2225">
        <v>26</v>
      </c>
      <c r="Q2225">
        <v>4</v>
      </c>
      <c r="R2225">
        <v>19</v>
      </c>
      <c r="S2225">
        <v>11</v>
      </c>
      <c r="T2225">
        <v>0.1</v>
      </c>
      <c r="U2225">
        <v>1650</v>
      </c>
      <c r="V2225">
        <v>2.1</v>
      </c>
      <c r="W2225">
        <v>0.5</v>
      </c>
      <c r="X2225">
        <v>1</v>
      </c>
      <c r="Y2225">
        <v>8.1999999999999993</v>
      </c>
    </row>
    <row r="2226" spans="1:25" x14ac:dyDescent="0.25">
      <c r="A2226" t="s">
        <v>8504</v>
      </c>
      <c r="B2226" t="s">
        <v>8505</v>
      </c>
      <c r="C2226" s="1" t="str">
        <f t="shared" si="362"/>
        <v>21:0398</v>
      </c>
      <c r="D2226" s="1" t="str">
        <f t="shared" si="359"/>
        <v>21:0133</v>
      </c>
      <c r="E2226" t="s">
        <v>8506</v>
      </c>
      <c r="F2226" t="s">
        <v>8507</v>
      </c>
      <c r="H2226">
        <v>48.117668999999999</v>
      </c>
      <c r="I2226">
        <v>-84.386815499999997</v>
      </c>
      <c r="J2226" s="1" t="str">
        <f t="shared" si="360"/>
        <v>NGR lake sediment grab sample</v>
      </c>
      <c r="K2226" s="1" t="str">
        <f t="shared" si="361"/>
        <v>&lt;177 micron (NGR)</v>
      </c>
      <c r="L2226">
        <v>72</v>
      </c>
      <c r="M2226" t="s">
        <v>62</v>
      </c>
      <c r="N2226">
        <v>1414</v>
      </c>
      <c r="O2226">
        <v>52</v>
      </c>
      <c r="P2226">
        <v>24</v>
      </c>
      <c r="Q2226">
        <v>4</v>
      </c>
      <c r="R2226">
        <v>16</v>
      </c>
      <c r="S2226">
        <v>9</v>
      </c>
      <c r="T2226">
        <v>0.1</v>
      </c>
      <c r="U2226">
        <v>1100</v>
      </c>
      <c r="V2226">
        <v>1.85</v>
      </c>
      <c r="W2226">
        <v>0.5</v>
      </c>
      <c r="X2226">
        <v>1</v>
      </c>
      <c r="Y2226">
        <v>8</v>
      </c>
    </row>
    <row r="2227" spans="1:25" x14ac:dyDescent="0.25">
      <c r="A2227" t="s">
        <v>8508</v>
      </c>
      <c r="B2227" t="s">
        <v>8509</v>
      </c>
      <c r="C2227" s="1" t="str">
        <f t="shared" si="362"/>
        <v>21:0398</v>
      </c>
      <c r="D2227" s="1" t="str">
        <f t="shared" si="359"/>
        <v>21:0133</v>
      </c>
      <c r="E2227" t="s">
        <v>8510</v>
      </c>
      <c r="F2227" t="s">
        <v>8511</v>
      </c>
      <c r="H2227">
        <v>48.143519599999998</v>
      </c>
      <c r="I2227">
        <v>-84.352605199999999</v>
      </c>
      <c r="J2227" s="1" t="str">
        <f t="shared" si="360"/>
        <v>NGR lake sediment grab sample</v>
      </c>
      <c r="K2227" s="1" t="str">
        <f t="shared" si="361"/>
        <v>&lt;177 micron (NGR)</v>
      </c>
      <c r="L2227">
        <v>72</v>
      </c>
      <c r="M2227" t="s">
        <v>67</v>
      </c>
      <c r="N2227">
        <v>1415</v>
      </c>
      <c r="O2227">
        <v>62</v>
      </c>
      <c r="P2227">
        <v>30</v>
      </c>
      <c r="Q2227">
        <v>3</v>
      </c>
      <c r="R2227">
        <v>15</v>
      </c>
      <c r="S2227">
        <v>5</v>
      </c>
      <c r="T2227">
        <v>0.1</v>
      </c>
      <c r="U2227">
        <v>50</v>
      </c>
      <c r="V2227">
        <v>0.4</v>
      </c>
      <c r="W2227">
        <v>0.5</v>
      </c>
      <c r="X2227">
        <v>1</v>
      </c>
      <c r="Y2227">
        <v>47.4</v>
      </c>
    </row>
    <row r="2228" spans="1:25" x14ac:dyDescent="0.25">
      <c r="A2228" t="s">
        <v>8512</v>
      </c>
      <c r="B2228" t="s">
        <v>8513</v>
      </c>
      <c r="C2228" s="1" t="str">
        <f t="shared" si="362"/>
        <v>21:0398</v>
      </c>
      <c r="D2228" s="1" t="str">
        <f t="shared" si="359"/>
        <v>21:0133</v>
      </c>
      <c r="E2228" t="s">
        <v>8514</v>
      </c>
      <c r="F2228" t="s">
        <v>8515</v>
      </c>
      <c r="H2228">
        <v>48.148150800000003</v>
      </c>
      <c r="I2228">
        <v>-84.344299599999999</v>
      </c>
      <c r="J2228" s="1" t="str">
        <f t="shared" si="360"/>
        <v>NGR lake sediment grab sample</v>
      </c>
      <c r="K2228" s="1" t="str">
        <f t="shared" si="361"/>
        <v>&lt;177 micron (NGR)</v>
      </c>
      <c r="L2228">
        <v>72</v>
      </c>
      <c r="M2228" t="s">
        <v>72</v>
      </c>
      <c r="N2228">
        <v>1416</v>
      </c>
      <c r="O2228">
        <v>52</v>
      </c>
      <c r="P2228">
        <v>22</v>
      </c>
      <c r="Q2228">
        <v>6</v>
      </c>
      <c r="R2228">
        <v>12</v>
      </c>
      <c r="S2228">
        <v>4</v>
      </c>
      <c r="T2228">
        <v>0.1</v>
      </c>
      <c r="U2228">
        <v>70</v>
      </c>
      <c r="V2228">
        <v>0.4</v>
      </c>
      <c r="W2228">
        <v>0.5</v>
      </c>
      <c r="X2228">
        <v>1</v>
      </c>
      <c r="Y2228">
        <v>44.2</v>
      </c>
    </row>
    <row r="2229" spans="1:25" x14ac:dyDescent="0.25">
      <c r="A2229" t="s">
        <v>8516</v>
      </c>
      <c r="B2229" t="s">
        <v>8517</v>
      </c>
      <c r="C2229" s="1" t="str">
        <f t="shared" si="362"/>
        <v>21:0398</v>
      </c>
      <c r="D2229" s="1" t="str">
        <f t="shared" si="359"/>
        <v>21:0133</v>
      </c>
      <c r="E2229" t="s">
        <v>8518</v>
      </c>
      <c r="F2229" t="s">
        <v>8519</v>
      </c>
      <c r="H2229">
        <v>48.162222999999997</v>
      </c>
      <c r="I2229">
        <v>-84.338825400000005</v>
      </c>
      <c r="J2229" s="1" t="str">
        <f t="shared" si="360"/>
        <v>NGR lake sediment grab sample</v>
      </c>
      <c r="K2229" s="1" t="str">
        <f t="shared" si="361"/>
        <v>&lt;177 micron (NGR)</v>
      </c>
      <c r="L2229">
        <v>72</v>
      </c>
      <c r="M2229" t="s">
        <v>77</v>
      </c>
      <c r="N2229">
        <v>1417</v>
      </c>
      <c r="O2229">
        <v>104</v>
      </c>
      <c r="P2229">
        <v>58</v>
      </c>
      <c r="Q2229">
        <v>5</v>
      </c>
      <c r="R2229">
        <v>16</v>
      </c>
      <c r="S2229">
        <v>14</v>
      </c>
      <c r="T2229">
        <v>0.1</v>
      </c>
      <c r="U2229">
        <v>145</v>
      </c>
      <c r="V2229">
        <v>1.6</v>
      </c>
      <c r="W2229">
        <v>0.5</v>
      </c>
      <c r="X2229">
        <v>4</v>
      </c>
      <c r="Y2229">
        <v>44.4</v>
      </c>
    </row>
    <row r="2230" spans="1:25" x14ac:dyDescent="0.25">
      <c r="A2230" t="s">
        <v>8520</v>
      </c>
      <c r="B2230" t="s">
        <v>8521</v>
      </c>
      <c r="C2230" s="1" t="str">
        <f t="shared" si="362"/>
        <v>21:0398</v>
      </c>
      <c r="D2230" s="1" t="str">
        <f t="shared" si="359"/>
        <v>21:0133</v>
      </c>
      <c r="E2230" t="s">
        <v>8522</v>
      </c>
      <c r="F2230" t="s">
        <v>8523</v>
      </c>
      <c r="H2230">
        <v>48.172613200000001</v>
      </c>
      <c r="I2230">
        <v>-84.387318899999997</v>
      </c>
      <c r="J2230" s="1" t="str">
        <f t="shared" si="360"/>
        <v>NGR lake sediment grab sample</v>
      </c>
      <c r="K2230" s="1" t="str">
        <f t="shared" si="361"/>
        <v>&lt;177 micron (NGR)</v>
      </c>
      <c r="L2230">
        <v>72</v>
      </c>
      <c r="M2230" t="s">
        <v>49</v>
      </c>
      <c r="N2230">
        <v>1418</v>
      </c>
      <c r="O2230">
        <v>100</v>
      </c>
      <c r="P2230">
        <v>210</v>
      </c>
      <c r="Q2230">
        <v>4</v>
      </c>
      <c r="R2230">
        <v>21</v>
      </c>
      <c r="S2230">
        <v>11</v>
      </c>
      <c r="T2230">
        <v>0.1</v>
      </c>
      <c r="U2230">
        <v>440</v>
      </c>
      <c r="V2230">
        <v>1.1000000000000001</v>
      </c>
      <c r="W2230">
        <v>0.5</v>
      </c>
      <c r="X2230">
        <v>21</v>
      </c>
      <c r="Y2230">
        <v>54.6</v>
      </c>
    </row>
    <row r="2231" spans="1:25" x14ac:dyDescent="0.25">
      <c r="A2231" t="s">
        <v>8524</v>
      </c>
      <c r="B2231" t="s">
        <v>8525</v>
      </c>
      <c r="C2231" s="1" t="str">
        <f t="shared" si="362"/>
        <v>21:0398</v>
      </c>
      <c r="D2231" s="1" t="str">
        <f t="shared" si="359"/>
        <v>21:0133</v>
      </c>
      <c r="E2231" t="s">
        <v>8490</v>
      </c>
      <c r="F2231" t="s">
        <v>8526</v>
      </c>
      <c r="H2231">
        <v>48.1795209</v>
      </c>
      <c r="I2231">
        <v>-84.389577599999996</v>
      </c>
      <c r="J2231" s="1" t="str">
        <f t="shared" si="360"/>
        <v>NGR lake sediment grab sample</v>
      </c>
      <c r="K2231" s="1" t="str">
        <f t="shared" si="361"/>
        <v>&lt;177 micron (NGR)</v>
      </c>
      <c r="L2231">
        <v>72</v>
      </c>
      <c r="M2231" t="s">
        <v>57</v>
      </c>
      <c r="N2231">
        <v>1419</v>
      </c>
      <c r="O2231">
        <v>230</v>
      </c>
      <c r="P2231">
        <v>215</v>
      </c>
      <c r="Q2231">
        <v>7</v>
      </c>
      <c r="R2231">
        <v>64</v>
      </c>
      <c r="S2231">
        <v>52</v>
      </c>
      <c r="T2231">
        <v>0.1</v>
      </c>
      <c r="U2231">
        <v>3700</v>
      </c>
      <c r="V2231">
        <v>9.6999999999999993</v>
      </c>
      <c r="W2231">
        <v>2</v>
      </c>
      <c r="X2231">
        <v>2</v>
      </c>
      <c r="Y2231">
        <v>48.6</v>
      </c>
    </row>
    <row r="2232" spans="1:25" x14ac:dyDescent="0.25">
      <c r="A2232" t="s">
        <v>8527</v>
      </c>
      <c r="B2232" t="s">
        <v>8528</v>
      </c>
      <c r="C2232" s="1" t="str">
        <f t="shared" si="362"/>
        <v>21:0398</v>
      </c>
      <c r="D2232" s="1" t="str">
        <f t="shared" si="359"/>
        <v>21:0133</v>
      </c>
      <c r="E2232" t="s">
        <v>8490</v>
      </c>
      <c r="F2232" t="s">
        <v>8529</v>
      </c>
      <c r="H2232">
        <v>48.1795209</v>
      </c>
      <c r="I2232">
        <v>-84.389577599999996</v>
      </c>
      <c r="J2232" s="1" t="str">
        <f t="shared" si="360"/>
        <v>NGR lake sediment grab sample</v>
      </c>
      <c r="K2232" s="1" t="str">
        <f t="shared" si="361"/>
        <v>&lt;177 micron (NGR)</v>
      </c>
      <c r="L2232">
        <v>72</v>
      </c>
      <c r="M2232" t="s">
        <v>53</v>
      </c>
      <c r="N2232">
        <v>1420</v>
      </c>
      <c r="O2232">
        <v>220</v>
      </c>
      <c r="P2232">
        <v>205</v>
      </c>
      <c r="Q2232">
        <v>6</v>
      </c>
      <c r="R2232">
        <v>60</v>
      </c>
      <c r="S2232">
        <v>42</v>
      </c>
      <c r="T2232">
        <v>0.1</v>
      </c>
      <c r="U2232">
        <v>2800</v>
      </c>
      <c r="V2232">
        <v>7.7</v>
      </c>
      <c r="W2232">
        <v>0.5</v>
      </c>
      <c r="X2232">
        <v>2</v>
      </c>
      <c r="Y2232">
        <v>45.2</v>
      </c>
    </row>
    <row r="2233" spans="1:25" x14ac:dyDescent="0.25">
      <c r="A2233" t="s">
        <v>8530</v>
      </c>
      <c r="B2233" t="s">
        <v>8531</v>
      </c>
      <c r="C2233" s="1" t="str">
        <f t="shared" si="362"/>
        <v>21:0398</v>
      </c>
      <c r="D2233" s="1" t="str">
        <f t="shared" si="359"/>
        <v>21:0133</v>
      </c>
      <c r="E2233" t="s">
        <v>8532</v>
      </c>
      <c r="F2233" t="s">
        <v>8533</v>
      </c>
      <c r="H2233">
        <v>48.188176300000002</v>
      </c>
      <c r="I2233">
        <v>-84.385195300000007</v>
      </c>
      <c r="J2233" s="1" t="str">
        <f t="shared" si="360"/>
        <v>NGR lake sediment grab sample</v>
      </c>
      <c r="K2233" s="1" t="str">
        <f t="shared" si="361"/>
        <v>&lt;177 micron (NGR)</v>
      </c>
      <c r="L2233">
        <v>72</v>
      </c>
      <c r="M2233" t="s">
        <v>82</v>
      </c>
      <c r="N2233">
        <v>1421</v>
      </c>
      <c r="O2233">
        <v>128</v>
      </c>
      <c r="P2233">
        <v>122</v>
      </c>
      <c r="Q2233">
        <v>4</v>
      </c>
      <c r="R2233">
        <v>19</v>
      </c>
      <c r="S2233">
        <v>20</v>
      </c>
      <c r="T2233">
        <v>0.1</v>
      </c>
      <c r="U2233">
        <v>440</v>
      </c>
      <c r="V2233">
        <v>1.6</v>
      </c>
      <c r="W2233">
        <v>2</v>
      </c>
      <c r="X2233">
        <v>3</v>
      </c>
      <c r="Y2233">
        <v>48</v>
      </c>
    </row>
    <row r="2234" spans="1:25" x14ac:dyDescent="0.25">
      <c r="A2234" t="s">
        <v>8534</v>
      </c>
      <c r="B2234" t="s">
        <v>8535</v>
      </c>
      <c r="C2234" s="1" t="str">
        <f t="shared" si="362"/>
        <v>21:0398</v>
      </c>
      <c r="D2234" s="1" t="str">
        <f t="shared" si="359"/>
        <v>21:0133</v>
      </c>
      <c r="E2234" t="s">
        <v>8536</v>
      </c>
      <c r="F2234" t="s">
        <v>8537</v>
      </c>
      <c r="H2234">
        <v>48.200168599999998</v>
      </c>
      <c r="I2234">
        <v>-84.335378800000001</v>
      </c>
      <c r="J2234" s="1" t="str">
        <f t="shared" si="360"/>
        <v>NGR lake sediment grab sample</v>
      </c>
      <c r="K2234" s="1" t="str">
        <f t="shared" si="361"/>
        <v>&lt;177 micron (NGR)</v>
      </c>
      <c r="L2234">
        <v>72</v>
      </c>
      <c r="M2234" t="s">
        <v>87</v>
      </c>
      <c r="N2234">
        <v>1422</v>
      </c>
      <c r="O2234">
        <v>112</v>
      </c>
      <c r="P2234">
        <v>74</v>
      </c>
      <c r="Q2234">
        <v>2</v>
      </c>
      <c r="R2234">
        <v>11</v>
      </c>
      <c r="S2234">
        <v>39</v>
      </c>
      <c r="T2234">
        <v>0.1</v>
      </c>
      <c r="U2234">
        <v>4600</v>
      </c>
      <c r="V2234">
        <v>6.8</v>
      </c>
      <c r="W2234">
        <v>3</v>
      </c>
      <c r="X2234">
        <v>1</v>
      </c>
      <c r="Y2234">
        <v>50.8</v>
      </c>
    </row>
    <row r="2235" spans="1:25" x14ac:dyDescent="0.25">
      <c r="A2235" t="s">
        <v>8538</v>
      </c>
      <c r="B2235" t="s">
        <v>8539</v>
      </c>
      <c r="C2235" s="1" t="str">
        <f t="shared" si="362"/>
        <v>21:0398</v>
      </c>
      <c r="D2235" s="1" t="str">
        <f t="shared" si="359"/>
        <v>21:0133</v>
      </c>
      <c r="E2235" t="s">
        <v>8540</v>
      </c>
      <c r="F2235" t="s">
        <v>8541</v>
      </c>
      <c r="H2235">
        <v>48.219111400000003</v>
      </c>
      <c r="I2235">
        <v>-84.313445299999998</v>
      </c>
      <c r="J2235" s="1" t="str">
        <f t="shared" si="360"/>
        <v>NGR lake sediment grab sample</v>
      </c>
      <c r="K2235" s="1" t="str">
        <f t="shared" si="361"/>
        <v>&lt;177 micron (NGR)</v>
      </c>
      <c r="L2235">
        <v>72</v>
      </c>
      <c r="M2235" t="s">
        <v>92</v>
      </c>
      <c r="N2235">
        <v>1423</v>
      </c>
      <c r="O2235">
        <v>80</v>
      </c>
      <c r="P2235">
        <v>44</v>
      </c>
      <c r="Q2235">
        <v>2</v>
      </c>
      <c r="R2235">
        <v>13</v>
      </c>
      <c r="S2235">
        <v>8</v>
      </c>
      <c r="T2235">
        <v>0.1</v>
      </c>
      <c r="U2235">
        <v>110</v>
      </c>
      <c r="V2235">
        <v>0.85</v>
      </c>
      <c r="W2235">
        <v>0.5</v>
      </c>
      <c r="X2235">
        <v>1</v>
      </c>
      <c r="Y2235">
        <v>56.4</v>
      </c>
    </row>
    <row r="2236" spans="1:25" x14ac:dyDescent="0.25">
      <c r="A2236" t="s">
        <v>8542</v>
      </c>
      <c r="B2236" t="s">
        <v>8543</v>
      </c>
      <c r="C2236" s="1" t="str">
        <f t="shared" si="362"/>
        <v>21:0398</v>
      </c>
      <c r="D2236" s="1" t="str">
        <f t="shared" si="359"/>
        <v>21:0133</v>
      </c>
      <c r="E2236" t="s">
        <v>8544</v>
      </c>
      <c r="F2236" t="s">
        <v>8545</v>
      </c>
      <c r="H2236">
        <v>48.231892500000001</v>
      </c>
      <c r="I2236">
        <v>-84.382226700000004</v>
      </c>
      <c r="J2236" s="1" t="str">
        <f t="shared" si="360"/>
        <v>NGR lake sediment grab sample</v>
      </c>
      <c r="K2236" s="1" t="str">
        <f t="shared" si="361"/>
        <v>&lt;177 micron (NGR)</v>
      </c>
      <c r="L2236">
        <v>72</v>
      </c>
      <c r="M2236" t="s">
        <v>97</v>
      </c>
      <c r="N2236">
        <v>1424</v>
      </c>
      <c r="O2236">
        <v>90</v>
      </c>
      <c r="P2236">
        <v>32</v>
      </c>
      <c r="Q2236">
        <v>2</v>
      </c>
      <c r="R2236">
        <v>12</v>
      </c>
      <c r="S2236">
        <v>6</v>
      </c>
      <c r="T2236">
        <v>0.1</v>
      </c>
      <c r="U2236">
        <v>55</v>
      </c>
      <c r="V2236">
        <v>0.35</v>
      </c>
      <c r="W2236">
        <v>0.5</v>
      </c>
      <c r="X2236">
        <v>1</v>
      </c>
      <c r="Y2236">
        <v>55.8</v>
      </c>
    </row>
    <row r="2237" spans="1:25" x14ac:dyDescent="0.25">
      <c r="A2237" t="s">
        <v>8546</v>
      </c>
      <c r="B2237" t="s">
        <v>8547</v>
      </c>
      <c r="C2237" s="1" t="str">
        <f t="shared" si="362"/>
        <v>21:0398</v>
      </c>
      <c r="D2237" s="1" t="str">
        <f>HYPERLINK("http://geochem.nrcan.gc.ca/cdogs/content/svy/svy_e.htm", "")</f>
        <v/>
      </c>
      <c r="G2237" s="1" t="str">
        <f>HYPERLINK("http://geochem.nrcan.gc.ca/cdogs/content/cr_/cr_00034_e.htm", "34")</f>
        <v>34</v>
      </c>
      <c r="J2237" t="s">
        <v>100</v>
      </c>
      <c r="K2237" t="s">
        <v>101</v>
      </c>
      <c r="L2237">
        <v>72</v>
      </c>
      <c r="M2237" t="s">
        <v>102</v>
      </c>
      <c r="N2237">
        <v>1425</v>
      </c>
      <c r="O2237">
        <v>98</v>
      </c>
      <c r="P2237">
        <v>48</v>
      </c>
      <c r="Q2237">
        <v>15</v>
      </c>
      <c r="R2237">
        <v>17</v>
      </c>
      <c r="S2237">
        <v>14</v>
      </c>
      <c r="T2237">
        <v>0.1</v>
      </c>
      <c r="U2237">
        <v>750</v>
      </c>
      <c r="V2237">
        <v>3</v>
      </c>
      <c r="W2237">
        <v>15</v>
      </c>
      <c r="X2237">
        <v>4</v>
      </c>
      <c r="Y2237">
        <v>16.2</v>
      </c>
    </row>
    <row r="2238" spans="1:25" x14ac:dyDescent="0.25">
      <c r="A2238" t="s">
        <v>8548</v>
      </c>
      <c r="B2238" t="s">
        <v>8549</v>
      </c>
      <c r="C2238" s="1" t="str">
        <f t="shared" si="362"/>
        <v>21:0398</v>
      </c>
      <c r="D2238" s="1" t="str">
        <f t="shared" ref="D2238:D2253" si="363">HYPERLINK("http://geochem.nrcan.gc.ca/cdogs/content/svy/svy210133_e.htm", "21:0133")</f>
        <v>21:0133</v>
      </c>
      <c r="E2238" t="s">
        <v>8550</v>
      </c>
      <c r="F2238" t="s">
        <v>8551</v>
      </c>
      <c r="H2238">
        <v>48.249240100000002</v>
      </c>
      <c r="I2238">
        <v>-84.382607199999995</v>
      </c>
      <c r="J2238" s="1" t="str">
        <f t="shared" ref="J2238:J2253" si="364">HYPERLINK("http://geochem.nrcan.gc.ca/cdogs/content/kwd/kwd020027_e.htm", "NGR lake sediment grab sample")</f>
        <v>NGR lake sediment grab sample</v>
      </c>
      <c r="K2238" s="1" t="str">
        <f t="shared" ref="K2238:K2253" si="365">HYPERLINK("http://geochem.nrcan.gc.ca/cdogs/content/kwd/kwd080006_e.htm", "&lt;177 micron (NGR)")</f>
        <v>&lt;177 micron (NGR)</v>
      </c>
      <c r="L2238">
        <v>72</v>
      </c>
      <c r="M2238" t="s">
        <v>107</v>
      </c>
      <c r="N2238">
        <v>1426</v>
      </c>
      <c r="O2238">
        <v>108</v>
      </c>
      <c r="P2238">
        <v>30</v>
      </c>
      <c r="Q2238">
        <v>5</v>
      </c>
      <c r="R2238">
        <v>17</v>
      </c>
      <c r="S2238">
        <v>7</v>
      </c>
      <c r="T2238">
        <v>0.1</v>
      </c>
      <c r="U2238">
        <v>120</v>
      </c>
      <c r="V2238">
        <v>1</v>
      </c>
      <c r="W2238">
        <v>0.5</v>
      </c>
      <c r="X2238">
        <v>2</v>
      </c>
      <c r="Y2238">
        <v>60.8</v>
      </c>
    </row>
    <row r="2239" spans="1:25" x14ac:dyDescent="0.25">
      <c r="A2239" t="s">
        <v>8552</v>
      </c>
      <c r="B2239" t="s">
        <v>8553</v>
      </c>
      <c r="C2239" s="1" t="str">
        <f t="shared" si="362"/>
        <v>21:0398</v>
      </c>
      <c r="D2239" s="1" t="str">
        <f t="shared" si="363"/>
        <v>21:0133</v>
      </c>
      <c r="E2239" t="s">
        <v>8554</v>
      </c>
      <c r="F2239" t="s">
        <v>8555</v>
      </c>
      <c r="H2239">
        <v>48.268825300000003</v>
      </c>
      <c r="I2239">
        <v>-84.326580000000007</v>
      </c>
      <c r="J2239" s="1" t="str">
        <f t="shared" si="364"/>
        <v>NGR lake sediment grab sample</v>
      </c>
      <c r="K2239" s="1" t="str">
        <f t="shared" si="365"/>
        <v>&lt;177 micron (NGR)</v>
      </c>
      <c r="L2239">
        <v>72</v>
      </c>
      <c r="M2239" t="s">
        <v>112</v>
      </c>
      <c r="N2239">
        <v>1427</v>
      </c>
      <c r="O2239">
        <v>94</v>
      </c>
      <c r="P2239">
        <v>48</v>
      </c>
      <c r="Q2239">
        <v>2</v>
      </c>
      <c r="R2239">
        <v>14</v>
      </c>
      <c r="S2239">
        <v>7</v>
      </c>
      <c r="T2239">
        <v>0.1</v>
      </c>
      <c r="U2239">
        <v>110</v>
      </c>
      <c r="V2239">
        <v>0.7</v>
      </c>
      <c r="W2239">
        <v>0.5</v>
      </c>
      <c r="X2239">
        <v>1</v>
      </c>
      <c r="Y2239">
        <v>69.8</v>
      </c>
    </row>
    <row r="2240" spans="1:25" x14ac:dyDescent="0.25">
      <c r="A2240" t="s">
        <v>8556</v>
      </c>
      <c r="B2240" t="s">
        <v>8557</v>
      </c>
      <c r="C2240" s="1" t="str">
        <f t="shared" si="362"/>
        <v>21:0398</v>
      </c>
      <c r="D2240" s="1" t="str">
        <f t="shared" si="363"/>
        <v>21:0133</v>
      </c>
      <c r="E2240" t="s">
        <v>8558</v>
      </c>
      <c r="F2240" t="s">
        <v>8559</v>
      </c>
      <c r="H2240">
        <v>48.293825099999999</v>
      </c>
      <c r="I2240">
        <v>-84.307853499999993</v>
      </c>
      <c r="J2240" s="1" t="str">
        <f t="shared" si="364"/>
        <v>NGR lake sediment grab sample</v>
      </c>
      <c r="K2240" s="1" t="str">
        <f t="shared" si="365"/>
        <v>&lt;177 micron (NGR)</v>
      </c>
      <c r="L2240">
        <v>72</v>
      </c>
      <c r="M2240" t="s">
        <v>117</v>
      </c>
      <c r="N2240">
        <v>1428</v>
      </c>
      <c r="O2240">
        <v>62</v>
      </c>
      <c r="P2240">
        <v>24</v>
      </c>
      <c r="Q2240">
        <v>5</v>
      </c>
      <c r="R2240">
        <v>9</v>
      </c>
      <c r="S2240">
        <v>2</v>
      </c>
      <c r="T2240">
        <v>0.1</v>
      </c>
      <c r="U2240">
        <v>40</v>
      </c>
      <c r="V2240">
        <v>0.2</v>
      </c>
      <c r="W2240">
        <v>0.5</v>
      </c>
      <c r="X2240">
        <v>1</v>
      </c>
      <c r="Y2240">
        <v>59.4</v>
      </c>
    </row>
    <row r="2241" spans="1:25" x14ac:dyDescent="0.25">
      <c r="A2241" t="s">
        <v>8560</v>
      </c>
      <c r="B2241" t="s">
        <v>8561</v>
      </c>
      <c r="C2241" s="1" t="str">
        <f t="shared" si="362"/>
        <v>21:0398</v>
      </c>
      <c r="D2241" s="1" t="str">
        <f t="shared" si="363"/>
        <v>21:0133</v>
      </c>
      <c r="E2241" t="s">
        <v>8562</v>
      </c>
      <c r="F2241" t="s">
        <v>8563</v>
      </c>
      <c r="H2241">
        <v>48.303311800000003</v>
      </c>
      <c r="I2241">
        <v>-84.376457099999996</v>
      </c>
      <c r="J2241" s="1" t="str">
        <f t="shared" si="364"/>
        <v>NGR lake sediment grab sample</v>
      </c>
      <c r="K2241" s="1" t="str">
        <f t="shared" si="365"/>
        <v>&lt;177 micron (NGR)</v>
      </c>
      <c r="L2241">
        <v>72</v>
      </c>
      <c r="M2241" t="s">
        <v>122</v>
      </c>
      <c r="N2241">
        <v>1429</v>
      </c>
      <c r="O2241">
        <v>96</v>
      </c>
      <c r="P2241">
        <v>42</v>
      </c>
      <c r="Q2241">
        <v>4</v>
      </c>
      <c r="R2241">
        <v>12</v>
      </c>
      <c r="S2241">
        <v>4</v>
      </c>
      <c r="T2241">
        <v>0.1</v>
      </c>
      <c r="U2241">
        <v>70</v>
      </c>
      <c r="V2241">
        <v>0.9</v>
      </c>
      <c r="W2241">
        <v>0.5</v>
      </c>
      <c r="X2241">
        <v>1</v>
      </c>
      <c r="Y2241">
        <v>53</v>
      </c>
    </row>
    <row r="2242" spans="1:25" x14ac:dyDescent="0.25">
      <c r="A2242" t="s">
        <v>8564</v>
      </c>
      <c r="B2242" t="s">
        <v>8565</v>
      </c>
      <c r="C2242" s="1" t="str">
        <f t="shared" si="362"/>
        <v>21:0398</v>
      </c>
      <c r="D2242" s="1" t="str">
        <f t="shared" si="363"/>
        <v>21:0133</v>
      </c>
      <c r="E2242" t="s">
        <v>8566</v>
      </c>
      <c r="F2242" t="s">
        <v>8567</v>
      </c>
      <c r="H2242">
        <v>48.373931599999999</v>
      </c>
      <c r="I2242">
        <v>-84.362538000000001</v>
      </c>
      <c r="J2242" s="1" t="str">
        <f t="shared" si="364"/>
        <v>NGR lake sediment grab sample</v>
      </c>
      <c r="K2242" s="1" t="str">
        <f t="shared" si="365"/>
        <v>&lt;177 micron (NGR)</v>
      </c>
      <c r="L2242">
        <v>73</v>
      </c>
      <c r="M2242" t="s">
        <v>29</v>
      </c>
      <c r="N2242">
        <v>1430</v>
      </c>
      <c r="O2242">
        <v>82</v>
      </c>
      <c r="P2242">
        <v>26</v>
      </c>
      <c r="Q2242">
        <v>9</v>
      </c>
      <c r="R2242">
        <v>9</v>
      </c>
      <c r="S2242">
        <v>6</v>
      </c>
      <c r="T2242">
        <v>0.1</v>
      </c>
      <c r="U2242">
        <v>40</v>
      </c>
      <c r="V2242">
        <v>0.35</v>
      </c>
      <c r="W2242">
        <v>0.5</v>
      </c>
      <c r="X2242">
        <v>1</v>
      </c>
      <c r="Y2242">
        <v>55.2</v>
      </c>
    </row>
    <row r="2243" spans="1:25" x14ac:dyDescent="0.25">
      <c r="A2243" t="s">
        <v>8568</v>
      </c>
      <c r="B2243" t="s">
        <v>8569</v>
      </c>
      <c r="C2243" s="1" t="str">
        <f t="shared" si="362"/>
        <v>21:0398</v>
      </c>
      <c r="D2243" s="1" t="str">
        <f t="shared" si="363"/>
        <v>21:0133</v>
      </c>
      <c r="E2243" t="s">
        <v>8570</v>
      </c>
      <c r="F2243" t="s">
        <v>8571</v>
      </c>
      <c r="H2243">
        <v>48.343943699999997</v>
      </c>
      <c r="I2243">
        <v>-84.366920899999997</v>
      </c>
      <c r="J2243" s="1" t="str">
        <f t="shared" si="364"/>
        <v>NGR lake sediment grab sample</v>
      </c>
      <c r="K2243" s="1" t="str">
        <f t="shared" si="365"/>
        <v>&lt;177 micron (NGR)</v>
      </c>
      <c r="L2243">
        <v>73</v>
      </c>
      <c r="M2243" t="s">
        <v>34</v>
      </c>
      <c r="N2243">
        <v>1431</v>
      </c>
      <c r="O2243">
        <v>56</v>
      </c>
      <c r="P2243">
        <v>50</v>
      </c>
      <c r="Q2243">
        <v>11</v>
      </c>
      <c r="R2243">
        <v>14</v>
      </c>
      <c r="S2243">
        <v>2</v>
      </c>
      <c r="T2243">
        <v>0.1</v>
      </c>
      <c r="U2243">
        <v>40</v>
      </c>
      <c r="V2243">
        <v>0.65</v>
      </c>
      <c r="W2243">
        <v>0.5</v>
      </c>
      <c r="X2243">
        <v>1</v>
      </c>
      <c r="Y2243">
        <v>46.2</v>
      </c>
    </row>
    <row r="2244" spans="1:25" x14ac:dyDescent="0.25">
      <c r="A2244" t="s">
        <v>8572</v>
      </c>
      <c r="B2244" t="s">
        <v>8573</v>
      </c>
      <c r="C2244" s="1" t="str">
        <f t="shared" si="362"/>
        <v>21:0398</v>
      </c>
      <c r="D2244" s="1" t="str">
        <f t="shared" si="363"/>
        <v>21:0133</v>
      </c>
      <c r="E2244" t="s">
        <v>8574</v>
      </c>
      <c r="F2244" t="s">
        <v>8575</v>
      </c>
      <c r="H2244">
        <v>48.3508177</v>
      </c>
      <c r="I2244">
        <v>-84.341499600000006</v>
      </c>
      <c r="J2244" s="1" t="str">
        <f t="shared" si="364"/>
        <v>NGR lake sediment grab sample</v>
      </c>
      <c r="K2244" s="1" t="str">
        <f t="shared" si="365"/>
        <v>&lt;177 micron (NGR)</v>
      </c>
      <c r="L2244">
        <v>73</v>
      </c>
      <c r="M2244" t="s">
        <v>49</v>
      </c>
      <c r="N2244">
        <v>1432</v>
      </c>
      <c r="O2244">
        <v>84</v>
      </c>
      <c r="P2244">
        <v>40</v>
      </c>
      <c r="Q2244">
        <v>5</v>
      </c>
      <c r="R2244">
        <v>20</v>
      </c>
      <c r="S2244">
        <v>9</v>
      </c>
      <c r="T2244">
        <v>0.1</v>
      </c>
      <c r="U2244">
        <v>90</v>
      </c>
      <c r="V2244">
        <v>1.25</v>
      </c>
      <c r="W2244">
        <v>0.5</v>
      </c>
      <c r="X2244">
        <v>4</v>
      </c>
      <c r="Y2244">
        <v>34.6</v>
      </c>
    </row>
    <row r="2245" spans="1:25" x14ac:dyDescent="0.25">
      <c r="A2245" t="s">
        <v>8576</v>
      </c>
      <c r="B2245" t="s">
        <v>8577</v>
      </c>
      <c r="C2245" s="1" t="str">
        <f t="shared" si="362"/>
        <v>21:0398</v>
      </c>
      <c r="D2245" s="1" t="str">
        <f t="shared" si="363"/>
        <v>21:0133</v>
      </c>
      <c r="E2245" t="s">
        <v>8566</v>
      </c>
      <c r="F2245" t="s">
        <v>8578</v>
      </c>
      <c r="H2245">
        <v>48.373931599999999</v>
      </c>
      <c r="I2245">
        <v>-84.362538000000001</v>
      </c>
      <c r="J2245" s="1" t="str">
        <f t="shared" si="364"/>
        <v>NGR lake sediment grab sample</v>
      </c>
      <c r="K2245" s="1" t="str">
        <f t="shared" si="365"/>
        <v>&lt;177 micron (NGR)</v>
      </c>
      <c r="L2245">
        <v>73</v>
      </c>
      <c r="M2245" t="s">
        <v>53</v>
      </c>
      <c r="N2245">
        <v>1433</v>
      </c>
      <c r="O2245">
        <v>80</v>
      </c>
      <c r="P2245">
        <v>30</v>
      </c>
      <c r="Q2245">
        <v>6</v>
      </c>
      <c r="R2245">
        <v>10</v>
      </c>
      <c r="S2245">
        <v>6</v>
      </c>
      <c r="T2245">
        <v>0.1</v>
      </c>
      <c r="U2245">
        <v>40</v>
      </c>
      <c r="V2245">
        <v>0.4</v>
      </c>
      <c r="W2245">
        <v>0.5</v>
      </c>
      <c r="X2245">
        <v>1</v>
      </c>
      <c r="Y2245">
        <v>57</v>
      </c>
    </row>
    <row r="2246" spans="1:25" x14ac:dyDescent="0.25">
      <c r="A2246" t="s">
        <v>8579</v>
      </c>
      <c r="B2246" t="s">
        <v>8580</v>
      </c>
      <c r="C2246" s="1" t="str">
        <f t="shared" si="362"/>
        <v>21:0398</v>
      </c>
      <c r="D2246" s="1" t="str">
        <f t="shared" si="363"/>
        <v>21:0133</v>
      </c>
      <c r="E2246" t="s">
        <v>8566</v>
      </c>
      <c r="F2246" t="s">
        <v>8581</v>
      </c>
      <c r="H2246">
        <v>48.373931599999999</v>
      </c>
      <c r="I2246">
        <v>-84.362538000000001</v>
      </c>
      <c r="J2246" s="1" t="str">
        <f t="shared" si="364"/>
        <v>NGR lake sediment grab sample</v>
      </c>
      <c r="K2246" s="1" t="str">
        <f t="shared" si="365"/>
        <v>&lt;177 micron (NGR)</v>
      </c>
      <c r="L2246">
        <v>73</v>
      </c>
      <c r="M2246" t="s">
        <v>57</v>
      </c>
      <c r="N2246">
        <v>1434</v>
      </c>
      <c r="O2246">
        <v>84</v>
      </c>
      <c r="P2246">
        <v>26</v>
      </c>
      <c r="Q2246">
        <v>10</v>
      </c>
      <c r="R2246">
        <v>9</v>
      </c>
      <c r="S2246">
        <v>5</v>
      </c>
      <c r="T2246">
        <v>0.1</v>
      </c>
      <c r="U2246">
        <v>35</v>
      </c>
      <c r="V2246">
        <v>0.3</v>
      </c>
      <c r="W2246">
        <v>0.5</v>
      </c>
      <c r="X2246">
        <v>1</v>
      </c>
      <c r="Y2246">
        <v>54.8</v>
      </c>
    </row>
    <row r="2247" spans="1:25" x14ac:dyDescent="0.25">
      <c r="A2247" t="s">
        <v>8582</v>
      </c>
      <c r="B2247" t="s">
        <v>8583</v>
      </c>
      <c r="C2247" s="1" t="str">
        <f t="shared" si="362"/>
        <v>21:0398</v>
      </c>
      <c r="D2247" s="1" t="str">
        <f t="shared" si="363"/>
        <v>21:0133</v>
      </c>
      <c r="E2247" t="s">
        <v>8584</v>
      </c>
      <c r="F2247" t="s">
        <v>8585</v>
      </c>
      <c r="H2247">
        <v>48.384630000000001</v>
      </c>
      <c r="I2247">
        <v>-84.357446400000001</v>
      </c>
      <c r="J2247" s="1" t="str">
        <f t="shared" si="364"/>
        <v>NGR lake sediment grab sample</v>
      </c>
      <c r="K2247" s="1" t="str">
        <f t="shared" si="365"/>
        <v>&lt;177 micron (NGR)</v>
      </c>
      <c r="L2247">
        <v>73</v>
      </c>
      <c r="M2247" t="s">
        <v>39</v>
      </c>
      <c r="N2247">
        <v>1435</v>
      </c>
      <c r="O2247">
        <v>100</v>
      </c>
      <c r="P2247">
        <v>40</v>
      </c>
      <c r="Q2247">
        <v>4</v>
      </c>
      <c r="R2247">
        <v>9</v>
      </c>
      <c r="S2247">
        <v>7</v>
      </c>
      <c r="T2247">
        <v>0.1</v>
      </c>
      <c r="U2247">
        <v>55</v>
      </c>
      <c r="V2247">
        <v>0.45</v>
      </c>
      <c r="W2247">
        <v>0.5</v>
      </c>
      <c r="X2247">
        <v>1</v>
      </c>
      <c r="Y2247">
        <v>63.8</v>
      </c>
    </row>
    <row r="2248" spans="1:25" x14ac:dyDescent="0.25">
      <c r="A2248" t="s">
        <v>8586</v>
      </c>
      <c r="B2248" t="s">
        <v>8587</v>
      </c>
      <c r="C2248" s="1" t="str">
        <f t="shared" si="362"/>
        <v>21:0398</v>
      </c>
      <c r="D2248" s="1" t="str">
        <f t="shared" si="363"/>
        <v>21:0133</v>
      </c>
      <c r="E2248" t="s">
        <v>8588</v>
      </c>
      <c r="F2248" t="s">
        <v>8589</v>
      </c>
      <c r="H2248">
        <v>48.317681399999998</v>
      </c>
      <c r="I2248">
        <v>-84.297626899999997</v>
      </c>
      <c r="J2248" s="1" t="str">
        <f t="shared" si="364"/>
        <v>NGR lake sediment grab sample</v>
      </c>
      <c r="K2248" s="1" t="str">
        <f t="shared" si="365"/>
        <v>&lt;177 micron (NGR)</v>
      </c>
      <c r="L2248">
        <v>73</v>
      </c>
      <c r="M2248" t="s">
        <v>44</v>
      </c>
      <c r="N2248">
        <v>1436</v>
      </c>
      <c r="O2248">
        <v>56</v>
      </c>
      <c r="P2248">
        <v>32</v>
      </c>
      <c r="Q2248">
        <v>8</v>
      </c>
      <c r="R2248">
        <v>9</v>
      </c>
      <c r="S2248">
        <v>5</v>
      </c>
      <c r="T2248">
        <v>0.1</v>
      </c>
      <c r="U2248">
        <v>250</v>
      </c>
      <c r="V2248">
        <v>0.8</v>
      </c>
      <c r="W2248">
        <v>0.5</v>
      </c>
      <c r="X2248">
        <v>1</v>
      </c>
      <c r="Y2248">
        <v>27.4</v>
      </c>
    </row>
    <row r="2249" spans="1:25" x14ac:dyDescent="0.25">
      <c r="A2249" t="s">
        <v>8590</v>
      </c>
      <c r="B2249" t="s">
        <v>8591</v>
      </c>
      <c r="C2249" s="1" t="str">
        <f t="shared" si="362"/>
        <v>21:0398</v>
      </c>
      <c r="D2249" s="1" t="str">
        <f t="shared" si="363"/>
        <v>21:0133</v>
      </c>
      <c r="E2249" t="s">
        <v>8592</v>
      </c>
      <c r="F2249" t="s">
        <v>8593</v>
      </c>
      <c r="H2249">
        <v>48.298158999999998</v>
      </c>
      <c r="I2249">
        <v>-84.276408099999998</v>
      </c>
      <c r="J2249" s="1" t="str">
        <f t="shared" si="364"/>
        <v>NGR lake sediment grab sample</v>
      </c>
      <c r="K2249" s="1" t="str">
        <f t="shared" si="365"/>
        <v>&lt;177 micron (NGR)</v>
      </c>
      <c r="L2249">
        <v>73</v>
      </c>
      <c r="M2249" t="s">
        <v>62</v>
      </c>
      <c r="N2249">
        <v>1437</v>
      </c>
      <c r="O2249">
        <v>84</v>
      </c>
      <c r="P2249">
        <v>24</v>
      </c>
      <c r="Q2249">
        <v>6</v>
      </c>
      <c r="R2249">
        <v>15</v>
      </c>
      <c r="S2249">
        <v>5</v>
      </c>
      <c r="T2249">
        <v>0.1</v>
      </c>
      <c r="U2249">
        <v>70</v>
      </c>
      <c r="V2249">
        <v>0.45</v>
      </c>
      <c r="W2249">
        <v>0.5</v>
      </c>
      <c r="X2249">
        <v>1</v>
      </c>
      <c r="Y2249">
        <v>55.2</v>
      </c>
    </row>
    <row r="2250" spans="1:25" x14ac:dyDescent="0.25">
      <c r="A2250" t="s">
        <v>8594</v>
      </c>
      <c r="B2250" t="s">
        <v>8595</v>
      </c>
      <c r="C2250" s="1" t="str">
        <f t="shared" si="362"/>
        <v>21:0398</v>
      </c>
      <c r="D2250" s="1" t="str">
        <f t="shared" si="363"/>
        <v>21:0133</v>
      </c>
      <c r="E2250" t="s">
        <v>8596</v>
      </c>
      <c r="F2250" t="s">
        <v>8597</v>
      </c>
      <c r="H2250">
        <v>48.2607784</v>
      </c>
      <c r="I2250">
        <v>-84.249074300000004</v>
      </c>
      <c r="J2250" s="1" t="str">
        <f t="shared" si="364"/>
        <v>NGR lake sediment grab sample</v>
      </c>
      <c r="K2250" s="1" t="str">
        <f t="shared" si="365"/>
        <v>&lt;177 micron (NGR)</v>
      </c>
      <c r="L2250">
        <v>73</v>
      </c>
      <c r="M2250" t="s">
        <v>67</v>
      </c>
      <c r="N2250">
        <v>1438</v>
      </c>
      <c r="O2250">
        <v>56</v>
      </c>
      <c r="P2250">
        <v>54</v>
      </c>
      <c r="Q2250">
        <v>6</v>
      </c>
      <c r="R2250">
        <v>12</v>
      </c>
      <c r="S2250">
        <v>6</v>
      </c>
      <c r="T2250">
        <v>0.1</v>
      </c>
      <c r="U2250">
        <v>100</v>
      </c>
      <c r="V2250">
        <v>0.45</v>
      </c>
      <c r="W2250">
        <v>0.5</v>
      </c>
      <c r="X2250">
        <v>1</v>
      </c>
      <c r="Y2250">
        <v>47.2</v>
      </c>
    </row>
    <row r="2251" spans="1:25" x14ac:dyDescent="0.25">
      <c r="A2251" t="s">
        <v>8598</v>
      </c>
      <c r="B2251" t="s">
        <v>8599</v>
      </c>
      <c r="C2251" s="1" t="str">
        <f t="shared" si="362"/>
        <v>21:0398</v>
      </c>
      <c r="D2251" s="1" t="str">
        <f t="shared" si="363"/>
        <v>21:0133</v>
      </c>
      <c r="E2251" t="s">
        <v>8600</v>
      </c>
      <c r="F2251" t="s">
        <v>8601</v>
      </c>
      <c r="H2251">
        <v>48.231697699999998</v>
      </c>
      <c r="I2251">
        <v>-84.263805500000004</v>
      </c>
      <c r="J2251" s="1" t="str">
        <f t="shared" si="364"/>
        <v>NGR lake sediment grab sample</v>
      </c>
      <c r="K2251" s="1" t="str">
        <f t="shared" si="365"/>
        <v>&lt;177 micron (NGR)</v>
      </c>
      <c r="L2251">
        <v>73</v>
      </c>
      <c r="M2251" t="s">
        <v>72</v>
      </c>
      <c r="N2251">
        <v>1439</v>
      </c>
      <c r="O2251">
        <v>134</v>
      </c>
      <c r="P2251">
        <v>38</v>
      </c>
      <c r="Q2251">
        <v>15</v>
      </c>
      <c r="R2251">
        <v>11</v>
      </c>
      <c r="S2251">
        <v>11</v>
      </c>
      <c r="T2251">
        <v>0.1</v>
      </c>
      <c r="U2251">
        <v>895</v>
      </c>
      <c r="V2251">
        <v>1.7</v>
      </c>
      <c r="W2251">
        <v>1</v>
      </c>
      <c r="X2251">
        <v>1</v>
      </c>
      <c r="Y2251">
        <v>42</v>
      </c>
    </row>
    <row r="2252" spans="1:25" x14ac:dyDescent="0.25">
      <c r="A2252" t="s">
        <v>8602</v>
      </c>
      <c r="B2252" t="s">
        <v>8603</v>
      </c>
      <c r="C2252" s="1" t="str">
        <f t="shared" si="362"/>
        <v>21:0398</v>
      </c>
      <c r="D2252" s="1" t="str">
        <f t="shared" si="363"/>
        <v>21:0133</v>
      </c>
      <c r="E2252" t="s">
        <v>8604</v>
      </c>
      <c r="F2252" t="s">
        <v>8605</v>
      </c>
      <c r="H2252">
        <v>48.186292299999998</v>
      </c>
      <c r="I2252">
        <v>-84.255070399999994</v>
      </c>
      <c r="J2252" s="1" t="str">
        <f t="shared" si="364"/>
        <v>NGR lake sediment grab sample</v>
      </c>
      <c r="K2252" s="1" t="str">
        <f t="shared" si="365"/>
        <v>&lt;177 micron (NGR)</v>
      </c>
      <c r="L2252">
        <v>73</v>
      </c>
      <c r="M2252" t="s">
        <v>77</v>
      </c>
      <c r="N2252">
        <v>1440</v>
      </c>
      <c r="O2252">
        <v>66</v>
      </c>
      <c r="P2252">
        <v>34</v>
      </c>
      <c r="Q2252">
        <v>3</v>
      </c>
      <c r="R2252">
        <v>23</v>
      </c>
      <c r="S2252">
        <v>6</v>
      </c>
      <c r="T2252">
        <v>0.1</v>
      </c>
      <c r="U2252">
        <v>250</v>
      </c>
      <c r="V2252">
        <v>0.95</v>
      </c>
      <c r="W2252">
        <v>0.5</v>
      </c>
      <c r="X2252">
        <v>1</v>
      </c>
      <c r="Y2252">
        <v>28.8</v>
      </c>
    </row>
    <row r="2253" spans="1:25" x14ac:dyDescent="0.25">
      <c r="A2253" t="s">
        <v>8606</v>
      </c>
      <c r="B2253" t="s">
        <v>8607</v>
      </c>
      <c r="C2253" s="1" t="str">
        <f t="shared" si="362"/>
        <v>21:0398</v>
      </c>
      <c r="D2253" s="1" t="str">
        <f t="shared" si="363"/>
        <v>21:0133</v>
      </c>
      <c r="E2253" t="s">
        <v>8608</v>
      </c>
      <c r="F2253" t="s">
        <v>8609</v>
      </c>
      <c r="H2253">
        <v>48.1772974</v>
      </c>
      <c r="I2253">
        <v>-84.270685599999993</v>
      </c>
      <c r="J2253" s="1" t="str">
        <f t="shared" si="364"/>
        <v>NGR lake sediment grab sample</v>
      </c>
      <c r="K2253" s="1" t="str">
        <f t="shared" si="365"/>
        <v>&lt;177 micron (NGR)</v>
      </c>
      <c r="L2253">
        <v>73</v>
      </c>
      <c r="M2253" t="s">
        <v>82</v>
      </c>
      <c r="N2253">
        <v>1441</v>
      </c>
      <c r="O2253">
        <v>74</v>
      </c>
      <c r="P2253">
        <v>46</v>
      </c>
      <c r="Q2253">
        <v>4</v>
      </c>
      <c r="R2253">
        <v>19</v>
      </c>
      <c r="S2253">
        <v>8</v>
      </c>
      <c r="T2253">
        <v>0.1</v>
      </c>
      <c r="U2253">
        <v>325</v>
      </c>
      <c r="V2253">
        <v>1</v>
      </c>
      <c r="W2253">
        <v>0.5</v>
      </c>
      <c r="X2253">
        <v>1</v>
      </c>
      <c r="Y2253">
        <v>37</v>
      </c>
    </row>
    <row r="2254" spans="1:25" x14ac:dyDescent="0.25">
      <c r="A2254" t="s">
        <v>8610</v>
      </c>
      <c r="B2254" t="s">
        <v>8611</v>
      </c>
      <c r="C2254" s="1" t="str">
        <f t="shared" si="362"/>
        <v>21:0398</v>
      </c>
      <c r="D2254" s="1" t="str">
        <f>HYPERLINK("http://geochem.nrcan.gc.ca/cdogs/content/svy/svy_e.htm", "")</f>
        <v/>
      </c>
      <c r="G2254" s="1" t="str">
        <f>HYPERLINK("http://geochem.nrcan.gc.ca/cdogs/content/cr_/cr_00034_e.htm", "34")</f>
        <v>34</v>
      </c>
      <c r="J2254" t="s">
        <v>100</v>
      </c>
      <c r="K2254" t="s">
        <v>101</v>
      </c>
      <c r="L2254">
        <v>73</v>
      </c>
      <c r="M2254" t="s">
        <v>102</v>
      </c>
      <c r="N2254">
        <v>1442</v>
      </c>
      <c r="O2254">
        <v>98</v>
      </c>
      <c r="P2254">
        <v>48</v>
      </c>
      <c r="Q2254">
        <v>20</v>
      </c>
      <c r="R2254">
        <v>18</v>
      </c>
      <c r="S2254">
        <v>13</v>
      </c>
      <c r="T2254">
        <v>0.1</v>
      </c>
      <c r="U2254">
        <v>750</v>
      </c>
      <c r="V2254">
        <v>2.9</v>
      </c>
      <c r="W2254">
        <v>19</v>
      </c>
      <c r="X2254">
        <v>6</v>
      </c>
      <c r="Y2254">
        <v>17.8</v>
      </c>
    </row>
    <row r="2255" spans="1:25" x14ac:dyDescent="0.25">
      <c r="A2255" t="s">
        <v>8612</v>
      </c>
      <c r="B2255" t="s">
        <v>8613</v>
      </c>
      <c r="C2255" s="1" t="str">
        <f t="shared" si="362"/>
        <v>21:0398</v>
      </c>
      <c r="D2255" s="1" t="str">
        <f t="shared" ref="D2255:D2262" si="366">HYPERLINK("http://geochem.nrcan.gc.ca/cdogs/content/svy/svy210133_e.htm", "21:0133")</f>
        <v>21:0133</v>
      </c>
      <c r="E2255" t="s">
        <v>8614</v>
      </c>
      <c r="F2255" t="s">
        <v>8615</v>
      </c>
      <c r="H2255">
        <v>48.133913999999997</v>
      </c>
      <c r="I2255">
        <v>-84.290286600000002</v>
      </c>
      <c r="J2255" s="1" t="str">
        <f t="shared" ref="J2255:J2262" si="367">HYPERLINK("http://geochem.nrcan.gc.ca/cdogs/content/kwd/kwd020027_e.htm", "NGR lake sediment grab sample")</f>
        <v>NGR lake sediment grab sample</v>
      </c>
      <c r="K2255" s="1" t="str">
        <f t="shared" ref="K2255:K2262" si="368">HYPERLINK("http://geochem.nrcan.gc.ca/cdogs/content/kwd/kwd080006_e.htm", "&lt;177 micron (NGR)")</f>
        <v>&lt;177 micron (NGR)</v>
      </c>
      <c r="L2255">
        <v>73</v>
      </c>
      <c r="M2255" t="s">
        <v>87</v>
      </c>
      <c r="N2255">
        <v>1443</v>
      </c>
      <c r="O2255">
        <v>84</v>
      </c>
      <c r="P2255">
        <v>52</v>
      </c>
      <c r="Q2255">
        <v>6</v>
      </c>
      <c r="R2255">
        <v>33</v>
      </c>
      <c r="S2255">
        <v>8</v>
      </c>
      <c r="T2255">
        <v>0.1</v>
      </c>
      <c r="U2255">
        <v>45</v>
      </c>
      <c r="V2255">
        <v>0.7</v>
      </c>
      <c r="W2255">
        <v>0.5</v>
      </c>
      <c r="X2255">
        <v>4</v>
      </c>
      <c r="Y2255">
        <v>56.4</v>
      </c>
    </row>
    <row r="2256" spans="1:25" x14ac:dyDescent="0.25">
      <c r="A2256" t="s">
        <v>8616</v>
      </c>
      <c r="B2256" t="s">
        <v>8617</v>
      </c>
      <c r="C2256" s="1" t="str">
        <f t="shared" si="362"/>
        <v>21:0398</v>
      </c>
      <c r="D2256" s="1" t="str">
        <f t="shared" si="366"/>
        <v>21:0133</v>
      </c>
      <c r="E2256" t="s">
        <v>8618</v>
      </c>
      <c r="F2256" t="s">
        <v>8619</v>
      </c>
      <c r="H2256">
        <v>48.102976499999997</v>
      </c>
      <c r="I2256">
        <v>-84.3151005</v>
      </c>
      <c r="J2256" s="1" t="str">
        <f t="shared" si="367"/>
        <v>NGR lake sediment grab sample</v>
      </c>
      <c r="K2256" s="1" t="str">
        <f t="shared" si="368"/>
        <v>&lt;177 micron (NGR)</v>
      </c>
      <c r="L2256">
        <v>73</v>
      </c>
      <c r="M2256" t="s">
        <v>92</v>
      </c>
      <c r="N2256">
        <v>1444</v>
      </c>
      <c r="O2256">
        <v>98</v>
      </c>
      <c r="P2256">
        <v>30</v>
      </c>
      <c r="Q2256">
        <v>8</v>
      </c>
      <c r="R2256">
        <v>13</v>
      </c>
      <c r="S2256">
        <v>10</v>
      </c>
      <c r="T2256">
        <v>0.1</v>
      </c>
      <c r="U2256">
        <v>380</v>
      </c>
      <c r="V2256">
        <v>1.1000000000000001</v>
      </c>
      <c r="W2256">
        <v>0.5</v>
      </c>
      <c r="X2256">
        <v>1</v>
      </c>
      <c r="Y2256">
        <v>44.8</v>
      </c>
    </row>
    <row r="2257" spans="1:25" x14ac:dyDescent="0.25">
      <c r="A2257" t="s">
        <v>8620</v>
      </c>
      <c r="B2257" t="s">
        <v>8621</v>
      </c>
      <c r="C2257" s="1" t="str">
        <f t="shared" si="362"/>
        <v>21:0398</v>
      </c>
      <c r="D2257" s="1" t="str">
        <f t="shared" si="366"/>
        <v>21:0133</v>
      </c>
      <c r="E2257" t="s">
        <v>8622</v>
      </c>
      <c r="F2257" t="s">
        <v>8623</v>
      </c>
      <c r="H2257">
        <v>48.107139099999998</v>
      </c>
      <c r="I2257">
        <v>-84.275600600000004</v>
      </c>
      <c r="J2257" s="1" t="str">
        <f t="shared" si="367"/>
        <v>NGR lake sediment grab sample</v>
      </c>
      <c r="K2257" s="1" t="str">
        <f t="shared" si="368"/>
        <v>&lt;177 micron (NGR)</v>
      </c>
      <c r="L2257">
        <v>73</v>
      </c>
      <c r="M2257" t="s">
        <v>97</v>
      </c>
      <c r="N2257">
        <v>1445</v>
      </c>
      <c r="O2257">
        <v>54</v>
      </c>
      <c r="P2257">
        <v>32</v>
      </c>
      <c r="Q2257">
        <v>7</v>
      </c>
      <c r="R2257">
        <v>10</v>
      </c>
      <c r="S2257">
        <v>7</v>
      </c>
      <c r="T2257">
        <v>0.1</v>
      </c>
      <c r="U2257">
        <v>140</v>
      </c>
      <c r="V2257">
        <v>1.1000000000000001</v>
      </c>
      <c r="W2257">
        <v>0.5</v>
      </c>
      <c r="X2257">
        <v>1</v>
      </c>
      <c r="Y2257">
        <v>51.6</v>
      </c>
    </row>
    <row r="2258" spans="1:25" x14ac:dyDescent="0.25">
      <c r="A2258" t="s">
        <v>8624</v>
      </c>
      <c r="B2258" t="s">
        <v>8625</v>
      </c>
      <c r="C2258" s="1" t="str">
        <f t="shared" si="362"/>
        <v>21:0398</v>
      </c>
      <c r="D2258" s="1" t="str">
        <f t="shared" si="366"/>
        <v>21:0133</v>
      </c>
      <c r="E2258" t="s">
        <v>8626</v>
      </c>
      <c r="F2258" t="s">
        <v>8627</v>
      </c>
      <c r="H2258">
        <v>48.127118799999998</v>
      </c>
      <c r="I2258">
        <v>-84.238094200000006</v>
      </c>
      <c r="J2258" s="1" t="str">
        <f t="shared" si="367"/>
        <v>NGR lake sediment grab sample</v>
      </c>
      <c r="K2258" s="1" t="str">
        <f t="shared" si="368"/>
        <v>&lt;177 micron (NGR)</v>
      </c>
      <c r="L2258">
        <v>73</v>
      </c>
      <c r="M2258" t="s">
        <v>107</v>
      </c>
      <c r="N2258">
        <v>1446</v>
      </c>
      <c r="O2258">
        <v>90</v>
      </c>
      <c r="P2258">
        <v>118</v>
      </c>
      <c r="Q2258">
        <v>3</v>
      </c>
      <c r="R2258">
        <v>32</v>
      </c>
      <c r="S2258">
        <v>13</v>
      </c>
      <c r="T2258">
        <v>0.1</v>
      </c>
      <c r="U2258">
        <v>120</v>
      </c>
      <c r="V2258">
        <v>1</v>
      </c>
      <c r="W2258">
        <v>0.5</v>
      </c>
      <c r="X2258">
        <v>1</v>
      </c>
      <c r="Y2258">
        <v>54.6</v>
      </c>
    </row>
    <row r="2259" spans="1:25" x14ac:dyDescent="0.25">
      <c r="A2259" t="s">
        <v>8628</v>
      </c>
      <c r="B2259" t="s">
        <v>8629</v>
      </c>
      <c r="C2259" s="1" t="str">
        <f t="shared" si="362"/>
        <v>21:0398</v>
      </c>
      <c r="D2259" s="1" t="str">
        <f t="shared" si="366"/>
        <v>21:0133</v>
      </c>
      <c r="E2259" t="s">
        <v>8630</v>
      </c>
      <c r="F2259" t="s">
        <v>8631</v>
      </c>
      <c r="H2259">
        <v>48.104557200000002</v>
      </c>
      <c r="I2259">
        <v>-84.225641600000003</v>
      </c>
      <c r="J2259" s="1" t="str">
        <f t="shared" si="367"/>
        <v>NGR lake sediment grab sample</v>
      </c>
      <c r="K2259" s="1" t="str">
        <f t="shared" si="368"/>
        <v>&lt;177 micron (NGR)</v>
      </c>
      <c r="L2259">
        <v>73</v>
      </c>
      <c r="M2259" t="s">
        <v>112</v>
      </c>
      <c r="N2259">
        <v>1447</v>
      </c>
      <c r="O2259">
        <v>92</v>
      </c>
      <c r="P2259">
        <v>210</v>
      </c>
      <c r="Q2259">
        <v>12</v>
      </c>
      <c r="R2259">
        <v>29</v>
      </c>
      <c r="S2259">
        <v>14</v>
      </c>
      <c r="T2259">
        <v>0.1</v>
      </c>
      <c r="U2259">
        <v>390</v>
      </c>
      <c r="V2259">
        <v>1.35</v>
      </c>
      <c r="W2259">
        <v>0.5</v>
      </c>
      <c r="X2259">
        <v>4</v>
      </c>
      <c r="Y2259">
        <v>43.6</v>
      </c>
    </row>
    <row r="2260" spans="1:25" x14ac:dyDescent="0.25">
      <c r="A2260" t="s">
        <v>8632</v>
      </c>
      <c r="B2260" t="s">
        <v>8633</v>
      </c>
      <c r="C2260" s="1" t="str">
        <f t="shared" si="362"/>
        <v>21:0398</v>
      </c>
      <c r="D2260" s="1" t="str">
        <f t="shared" si="366"/>
        <v>21:0133</v>
      </c>
      <c r="E2260" t="s">
        <v>8634</v>
      </c>
      <c r="F2260" t="s">
        <v>8635</v>
      </c>
      <c r="H2260">
        <v>48.113064000000001</v>
      </c>
      <c r="I2260">
        <v>-84.195045699999994</v>
      </c>
      <c r="J2260" s="1" t="str">
        <f t="shared" si="367"/>
        <v>NGR lake sediment grab sample</v>
      </c>
      <c r="K2260" s="1" t="str">
        <f t="shared" si="368"/>
        <v>&lt;177 micron (NGR)</v>
      </c>
      <c r="L2260">
        <v>73</v>
      </c>
      <c r="M2260" t="s">
        <v>117</v>
      </c>
      <c r="N2260">
        <v>1448</v>
      </c>
      <c r="O2260">
        <v>136</v>
      </c>
      <c r="P2260">
        <v>84</v>
      </c>
      <c r="Q2260">
        <v>4</v>
      </c>
      <c r="R2260">
        <v>32</v>
      </c>
      <c r="S2260">
        <v>13</v>
      </c>
      <c r="T2260">
        <v>0.1</v>
      </c>
      <c r="U2260">
        <v>120</v>
      </c>
      <c r="V2260">
        <v>1</v>
      </c>
      <c r="W2260">
        <v>0.5</v>
      </c>
      <c r="X2260">
        <v>1</v>
      </c>
      <c r="Y2260">
        <v>55.6</v>
      </c>
    </row>
    <row r="2261" spans="1:25" x14ac:dyDescent="0.25">
      <c r="A2261" t="s">
        <v>8636</v>
      </c>
      <c r="B2261" t="s">
        <v>8637</v>
      </c>
      <c r="C2261" s="1" t="str">
        <f t="shared" si="362"/>
        <v>21:0398</v>
      </c>
      <c r="D2261" s="1" t="str">
        <f t="shared" si="366"/>
        <v>21:0133</v>
      </c>
      <c r="E2261" t="s">
        <v>8638</v>
      </c>
      <c r="F2261" t="s">
        <v>8639</v>
      </c>
      <c r="H2261">
        <v>48.069843400000003</v>
      </c>
      <c r="I2261">
        <v>-84.257903499999998</v>
      </c>
      <c r="J2261" s="1" t="str">
        <f t="shared" si="367"/>
        <v>NGR lake sediment grab sample</v>
      </c>
      <c r="K2261" s="1" t="str">
        <f t="shared" si="368"/>
        <v>&lt;177 micron (NGR)</v>
      </c>
      <c r="L2261">
        <v>73</v>
      </c>
      <c r="M2261" t="s">
        <v>122</v>
      </c>
      <c r="N2261">
        <v>1449</v>
      </c>
      <c r="O2261">
        <v>80</v>
      </c>
      <c r="P2261">
        <v>36</v>
      </c>
      <c r="Q2261">
        <v>6</v>
      </c>
      <c r="R2261">
        <v>9</v>
      </c>
      <c r="S2261">
        <v>8</v>
      </c>
      <c r="T2261">
        <v>0.1</v>
      </c>
      <c r="U2261">
        <v>235</v>
      </c>
      <c r="V2261">
        <v>1</v>
      </c>
      <c r="W2261">
        <v>0.5</v>
      </c>
      <c r="X2261">
        <v>1</v>
      </c>
      <c r="Y2261">
        <v>37.4</v>
      </c>
    </row>
    <row r="2262" spans="1:25" x14ac:dyDescent="0.25">
      <c r="A2262" t="s">
        <v>8640</v>
      </c>
      <c r="B2262" t="s">
        <v>8641</v>
      </c>
      <c r="C2262" s="1" t="str">
        <f t="shared" si="362"/>
        <v>21:0398</v>
      </c>
      <c r="D2262" s="1" t="str">
        <f t="shared" si="366"/>
        <v>21:0133</v>
      </c>
      <c r="E2262" t="s">
        <v>8642</v>
      </c>
      <c r="F2262" t="s">
        <v>8643</v>
      </c>
      <c r="H2262">
        <v>48.084372399999999</v>
      </c>
      <c r="I2262">
        <v>-84.342349400000003</v>
      </c>
      <c r="J2262" s="1" t="str">
        <f t="shared" si="367"/>
        <v>NGR lake sediment grab sample</v>
      </c>
      <c r="K2262" s="1" t="str">
        <f t="shared" si="368"/>
        <v>&lt;177 micron (NGR)</v>
      </c>
      <c r="L2262">
        <v>74</v>
      </c>
      <c r="M2262" t="s">
        <v>29</v>
      </c>
      <c r="N2262">
        <v>1450</v>
      </c>
      <c r="O2262">
        <v>82</v>
      </c>
      <c r="P2262">
        <v>20</v>
      </c>
      <c r="Q2262">
        <v>14</v>
      </c>
      <c r="R2262">
        <v>15</v>
      </c>
      <c r="S2262">
        <v>8</v>
      </c>
      <c r="T2262">
        <v>0.1</v>
      </c>
      <c r="U2262">
        <v>80</v>
      </c>
      <c r="V2262">
        <v>0.55000000000000004</v>
      </c>
      <c r="W2262">
        <v>0.5</v>
      </c>
      <c r="X2262">
        <v>1</v>
      </c>
      <c r="Y2262">
        <v>47</v>
      </c>
    </row>
    <row r="2263" spans="1:25" x14ac:dyDescent="0.25">
      <c r="A2263" t="s">
        <v>8644</v>
      </c>
      <c r="B2263" t="s">
        <v>8645</v>
      </c>
      <c r="C2263" s="1" t="str">
        <f t="shared" si="362"/>
        <v>21:0398</v>
      </c>
      <c r="D2263" s="1" t="str">
        <f>HYPERLINK("http://geochem.nrcan.gc.ca/cdogs/content/svy/svy_e.htm", "")</f>
        <v/>
      </c>
      <c r="G2263" s="1" t="str">
        <f>HYPERLINK("http://geochem.nrcan.gc.ca/cdogs/content/cr_/cr_00022_e.htm", "22")</f>
        <v>22</v>
      </c>
      <c r="J2263" t="s">
        <v>100</v>
      </c>
      <c r="K2263" t="s">
        <v>101</v>
      </c>
      <c r="L2263">
        <v>74</v>
      </c>
      <c r="M2263" t="s">
        <v>102</v>
      </c>
      <c r="N2263">
        <v>1451</v>
      </c>
      <c r="O2263">
        <v>82</v>
      </c>
      <c r="P2263">
        <v>20</v>
      </c>
      <c r="Q2263">
        <v>20</v>
      </c>
      <c r="R2263">
        <v>8</v>
      </c>
      <c r="S2263">
        <v>6</v>
      </c>
      <c r="T2263">
        <v>0.1</v>
      </c>
      <c r="U2263">
        <v>960</v>
      </c>
      <c r="V2263">
        <v>1.8</v>
      </c>
      <c r="W2263">
        <v>8</v>
      </c>
      <c r="X2263">
        <v>6</v>
      </c>
      <c r="Y2263">
        <v>20.2</v>
      </c>
    </row>
    <row r="2264" spans="1:25" x14ac:dyDescent="0.25">
      <c r="A2264" t="s">
        <v>8646</v>
      </c>
      <c r="B2264" t="s">
        <v>8647</v>
      </c>
      <c r="C2264" s="1" t="str">
        <f t="shared" si="362"/>
        <v>21:0398</v>
      </c>
      <c r="D2264" s="1" t="str">
        <f t="shared" ref="D2264:D2273" si="369">HYPERLINK("http://geochem.nrcan.gc.ca/cdogs/content/svy/svy210133_e.htm", "21:0133")</f>
        <v>21:0133</v>
      </c>
      <c r="E2264" t="s">
        <v>8648</v>
      </c>
      <c r="F2264" t="s">
        <v>8649</v>
      </c>
      <c r="H2264">
        <v>48.0684112</v>
      </c>
      <c r="I2264">
        <v>-84.310724800000003</v>
      </c>
      <c r="J2264" s="1" t="str">
        <f t="shared" ref="J2264:J2273" si="370">HYPERLINK("http://geochem.nrcan.gc.ca/cdogs/content/kwd/kwd020027_e.htm", "NGR lake sediment grab sample")</f>
        <v>NGR lake sediment grab sample</v>
      </c>
      <c r="K2264" s="1" t="str">
        <f t="shared" ref="K2264:K2273" si="371">HYPERLINK("http://geochem.nrcan.gc.ca/cdogs/content/kwd/kwd080006_e.htm", "&lt;177 micron (NGR)")</f>
        <v>&lt;177 micron (NGR)</v>
      </c>
      <c r="L2264">
        <v>74</v>
      </c>
      <c r="M2264" t="s">
        <v>49</v>
      </c>
      <c r="N2264">
        <v>1452</v>
      </c>
      <c r="O2264">
        <v>54</v>
      </c>
      <c r="P2264">
        <v>22</v>
      </c>
      <c r="Q2264">
        <v>10</v>
      </c>
      <c r="R2264">
        <v>13</v>
      </c>
      <c r="S2264">
        <v>8</v>
      </c>
      <c r="T2264">
        <v>0.1</v>
      </c>
      <c r="U2264">
        <v>75</v>
      </c>
      <c r="V2264">
        <v>0.35</v>
      </c>
      <c r="W2264">
        <v>0.5</v>
      </c>
      <c r="X2264">
        <v>1</v>
      </c>
      <c r="Y2264">
        <v>44.8</v>
      </c>
    </row>
    <row r="2265" spans="1:25" x14ac:dyDescent="0.25">
      <c r="A2265" t="s">
        <v>8650</v>
      </c>
      <c r="B2265" t="s">
        <v>8651</v>
      </c>
      <c r="C2265" s="1" t="str">
        <f t="shared" si="362"/>
        <v>21:0398</v>
      </c>
      <c r="D2265" s="1" t="str">
        <f t="shared" si="369"/>
        <v>21:0133</v>
      </c>
      <c r="E2265" t="s">
        <v>8642</v>
      </c>
      <c r="F2265" t="s">
        <v>8652</v>
      </c>
      <c r="H2265">
        <v>48.084372399999999</v>
      </c>
      <c r="I2265">
        <v>-84.342349400000003</v>
      </c>
      <c r="J2265" s="1" t="str">
        <f t="shared" si="370"/>
        <v>NGR lake sediment grab sample</v>
      </c>
      <c r="K2265" s="1" t="str">
        <f t="shared" si="371"/>
        <v>&lt;177 micron (NGR)</v>
      </c>
      <c r="L2265">
        <v>74</v>
      </c>
      <c r="M2265" t="s">
        <v>57</v>
      </c>
      <c r="N2265">
        <v>1453</v>
      </c>
      <c r="O2265">
        <v>82</v>
      </c>
      <c r="P2265">
        <v>20</v>
      </c>
      <c r="Q2265">
        <v>16</v>
      </c>
      <c r="R2265">
        <v>15</v>
      </c>
      <c r="S2265">
        <v>8</v>
      </c>
      <c r="T2265">
        <v>0.1</v>
      </c>
      <c r="U2265">
        <v>85</v>
      </c>
      <c r="V2265">
        <v>0.55000000000000004</v>
      </c>
      <c r="W2265">
        <v>0.5</v>
      </c>
      <c r="X2265">
        <v>1</v>
      </c>
      <c r="Y2265">
        <v>48</v>
      </c>
    </row>
    <row r="2266" spans="1:25" x14ac:dyDescent="0.25">
      <c r="A2266" t="s">
        <v>8653</v>
      </c>
      <c r="B2266" t="s">
        <v>8654</v>
      </c>
      <c r="C2266" s="1" t="str">
        <f t="shared" si="362"/>
        <v>21:0398</v>
      </c>
      <c r="D2266" s="1" t="str">
        <f t="shared" si="369"/>
        <v>21:0133</v>
      </c>
      <c r="E2266" t="s">
        <v>8642</v>
      </c>
      <c r="F2266" t="s">
        <v>8655</v>
      </c>
      <c r="H2266">
        <v>48.084372399999999</v>
      </c>
      <c r="I2266">
        <v>-84.342349400000003</v>
      </c>
      <c r="J2266" s="1" t="str">
        <f t="shared" si="370"/>
        <v>NGR lake sediment grab sample</v>
      </c>
      <c r="K2266" s="1" t="str">
        <f t="shared" si="371"/>
        <v>&lt;177 micron (NGR)</v>
      </c>
      <c r="L2266">
        <v>74</v>
      </c>
      <c r="M2266" t="s">
        <v>53</v>
      </c>
      <c r="N2266">
        <v>1454</v>
      </c>
      <c r="O2266">
        <v>68</v>
      </c>
      <c r="P2266">
        <v>18</v>
      </c>
      <c r="Q2266">
        <v>10</v>
      </c>
      <c r="R2266">
        <v>15</v>
      </c>
      <c r="S2266">
        <v>7</v>
      </c>
      <c r="T2266">
        <v>0.1</v>
      </c>
      <c r="U2266">
        <v>85</v>
      </c>
      <c r="V2266">
        <v>0.5</v>
      </c>
      <c r="W2266">
        <v>0.5</v>
      </c>
      <c r="X2266">
        <v>1</v>
      </c>
      <c r="Y2266">
        <v>49.8</v>
      </c>
    </row>
    <row r="2267" spans="1:25" x14ac:dyDescent="0.25">
      <c r="A2267" t="s">
        <v>8656</v>
      </c>
      <c r="B2267" t="s">
        <v>8657</v>
      </c>
      <c r="C2267" s="1" t="str">
        <f t="shared" si="362"/>
        <v>21:0398</v>
      </c>
      <c r="D2267" s="1" t="str">
        <f t="shared" si="369"/>
        <v>21:0133</v>
      </c>
      <c r="E2267" t="s">
        <v>8658</v>
      </c>
      <c r="F2267" t="s">
        <v>8659</v>
      </c>
      <c r="H2267">
        <v>48.061006399999997</v>
      </c>
      <c r="I2267">
        <v>-84.354519300000007</v>
      </c>
      <c r="J2267" s="1" t="str">
        <f t="shared" si="370"/>
        <v>NGR lake sediment grab sample</v>
      </c>
      <c r="K2267" s="1" t="str">
        <f t="shared" si="371"/>
        <v>&lt;177 micron (NGR)</v>
      </c>
      <c r="L2267">
        <v>74</v>
      </c>
      <c r="M2267" t="s">
        <v>34</v>
      </c>
      <c r="N2267">
        <v>1455</v>
      </c>
      <c r="O2267">
        <v>62</v>
      </c>
      <c r="P2267">
        <v>34</v>
      </c>
      <c r="Q2267">
        <v>16</v>
      </c>
      <c r="R2267">
        <v>11</v>
      </c>
      <c r="S2267">
        <v>8</v>
      </c>
      <c r="T2267">
        <v>0.2</v>
      </c>
      <c r="U2267">
        <v>190</v>
      </c>
      <c r="V2267">
        <v>0.85</v>
      </c>
      <c r="W2267">
        <v>0.5</v>
      </c>
      <c r="X2267">
        <v>2</v>
      </c>
      <c r="Y2267">
        <v>38.799999999999997</v>
      </c>
    </row>
    <row r="2268" spans="1:25" x14ac:dyDescent="0.25">
      <c r="A2268" t="s">
        <v>8660</v>
      </c>
      <c r="B2268" t="s">
        <v>8661</v>
      </c>
      <c r="C2268" s="1" t="str">
        <f t="shared" si="362"/>
        <v>21:0398</v>
      </c>
      <c r="D2268" s="1" t="str">
        <f t="shared" si="369"/>
        <v>21:0133</v>
      </c>
      <c r="E2268" t="s">
        <v>8662</v>
      </c>
      <c r="F2268" t="s">
        <v>8663</v>
      </c>
      <c r="H2268">
        <v>49.052723800000003</v>
      </c>
      <c r="I2268">
        <v>-84.783702099999999</v>
      </c>
      <c r="J2268" s="1" t="str">
        <f t="shared" si="370"/>
        <v>NGR lake sediment grab sample</v>
      </c>
      <c r="K2268" s="1" t="str">
        <f t="shared" si="371"/>
        <v>&lt;177 micron (NGR)</v>
      </c>
      <c r="L2268">
        <v>75</v>
      </c>
      <c r="M2268" t="s">
        <v>29</v>
      </c>
      <c r="N2268">
        <v>1456</v>
      </c>
      <c r="O2268">
        <v>76</v>
      </c>
      <c r="P2268">
        <v>22</v>
      </c>
      <c r="Q2268">
        <v>5</v>
      </c>
      <c r="R2268">
        <v>11</v>
      </c>
      <c r="S2268">
        <v>6</v>
      </c>
      <c r="T2268">
        <v>0.1</v>
      </c>
      <c r="U2268">
        <v>100</v>
      </c>
      <c r="V2268">
        <v>0.8</v>
      </c>
      <c r="W2268">
        <v>0.5</v>
      </c>
      <c r="X2268">
        <v>1</v>
      </c>
      <c r="Y2268">
        <v>42.2</v>
      </c>
    </row>
    <row r="2269" spans="1:25" x14ac:dyDescent="0.25">
      <c r="A2269" t="s">
        <v>8664</v>
      </c>
      <c r="B2269" t="s">
        <v>8665</v>
      </c>
      <c r="C2269" s="1" t="str">
        <f t="shared" si="362"/>
        <v>21:0398</v>
      </c>
      <c r="D2269" s="1" t="str">
        <f t="shared" si="369"/>
        <v>21:0133</v>
      </c>
      <c r="E2269" t="s">
        <v>8666</v>
      </c>
      <c r="F2269" t="s">
        <v>8667</v>
      </c>
      <c r="H2269">
        <v>49.012521800000002</v>
      </c>
      <c r="I2269">
        <v>-84.774533300000002</v>
      </c>
      <c r="J2269" s="1" t="str">
        <f t="shared" si="370"/>
        <v>NGR lake sediment grab sample</v>
      </c>
      <c r="K2269" s="1" t="str">
        <f t="shared" si="371"/>
        <v>&lt;177 micron (NGR)</v>
      </c>
      <c r="L2269">
        <v>75</v>
      </c>
      <c r="M2269" t="s">
        <v>34</v>
      </c>
      <c r="N2269">
        <v>1457</v>
      </c>
      <c r="O2269">
        <v>54</v>
      </c>
      <c r="P2269">
        <v>14</v>
      </c>
      <c r="Q2269">
        <v>54</v>
      </c>
      <c r="R2269">
        <v>7</v>
      </c>
      <c r="S2269">
        <v>2</v>
      </c>
      <c r="T2269">
        <v>0.1</v>
      </c>
      <c r="U2269">
        <v>95</v>
      </c>
      <c r="V2269">
        <v>0.6</v>
      </c>
      <c r="W2269">
        <v>0.5</v>
      </c>
      <c r="X2269">
        <v>2</v>
      </c>
      <c r="Y2269">
        <v>52.4</v>
      </c>
    </row>
    <row r="2270" spans="1:25" x14ac:dyDescent="0.25">
      <c r="A2270" t="s">
        <v>8668</v>
      </c>
      <c r="B2270" t="s">
        <v>8669</v>
      </c>
      <c r="C2270" s="1" t="str">
        <f t="shared" si="362"/>
        <v>21:0398</v>
      </c>
      <c r="D2270" s="1" t="str">
        <f t="shared" si="369"/>
        <v>21:0133</v>
      </c>
      <c r="E2270" t="s">
        <v>8670</v>
      </c>
      <c r="F2270" t="s">
        <v>8671</v>
      </c>
      <c r="H2270">
        <v>49.009716099999999</v>
      </c>
      <c r="I2270">
        <v>-84.817435599999996</v>
      </c>
      <c r="J2270" s="1" t="str">
        <f t="shared" si="370"/>
        <v>NGR lake sediment grab sample</v>
      </c>
      <c r="K2270" s="1" t="str">
        <f t="shared" si="371"/>
        <v>&lt;177 micron (NGR)</v>
      </c>
      <c r="L2270">
        <v>75</v>
      </c>
      <c r="M2270" t="s">
        <v>39</v>
      </c>
      <c r="N2270">
        <v>1458</v>
      </c>
      <c r="O2270">
        <v>40</v>
      </c>
      <c r="P2270">
        <v>8</v>
      </c>
      <c r="Q2270">
        <v>1</v>
      </c>
      <c r="R2270">
        <v>2</v>
      </c>
      <c r="S2270">
        <v>1</v>
      </c>
      <c r="T2270">
        <v>0.1</v>
      </c>
      <c r="U2270">
        <v>235</v>
      </c>
      <c r="V2270">
        <v>0.3</v>
      </c>
      <c r="W2270">
        <v>0.5</v>
      </c>
      <c r="X2270">
        <v>5</v>
      </c>
      <c r="Y2270">
        <v>9.6</v>
      </c>
    </row>
    <row r="2271" spans="1:25" x14ac:dyDescent="0.25">
      <c r="A2271" t="s">
        <v>8672</v>
      </c>
      <c r="B2271" t="s">
        <v>8673</v>
      </c>
      <c r="C2271" s="1" t="str">
        <f t="shared" si="362"/>
        <v>21:0398</v>
      </c>
      <c r="D2271" s="1" t="str">
        <f t="shared" si="369"/>
        <v>21:0133</v>
      </c>
      <c r="E2271" t="s">
        <v>8674</v>
      </c>
      <c r="F2271" t="s">
        <v>8675</v>
      </c>
      <c r="H2271">
        <v>49.036757000000001</v>
      </c>
      <c r="I2271">
        <v>-84.820630800000004</v>
      </c>
      <c r="J2271" s="1" t="str">
        <f t="shared" si="370"/>
        <v>NGR lake sediment grab sample</v>
      </c>
      <c r="K2271" s="1" t="str">
        <f t="shared" si="371"/>
        <v>&lt;177 micron (NGR)</v>
      </c>
      <c r="L2271">
        <v>75</v>
      </c>
      <c r="M2271" t="s">
        <v>44</v>
      </c>
      <c r="N2271">
        <v>1459</v>
      </c>
      <c r="O2271">
        <v>32</v>
      </c>
      <c r="P2271">
        <v>6</v>
      </c>
      <c r="Q2271">
        <v>1</v>
      </c>
      <c r="R2271">
        <v>2</v>
      </c>
      <c r="S2271">
        <v>1</v>
      </c>
      <c r="T2271">
        <v>0.1</v>
      </c>
      <c r="U2271">
        <v>225</v>
      </c>
      <c r="V2271">
        <v>0.65</v>
      </c>
      <c r="W2271">
        <v>0.5</v>
      </c>
      <c r="X2271">
        <v>4</v>
      </c>
      <c r="Y2271">
        <v>31.8</v>
      </c>
    </row>
    <row r="2272" spans="1:25" x14ac:dyDescent="0.25">
      <c r="A2272" t="s">
        <v>8676</v>
      </c>
      <c r="B2272" t="s">
        <v>8677</v>
      </c>
      <c r="C2272" s="1" t="str">
        <f t="shared" si="362"/>
        <v>21:0398</v>
      </c>
      <c r="D2272" s="1" t="str">
        <f t="shared" si="369"/>
        <v>21:0133</v>
      </c>
      <c r="E2272" t="s">
        <v>8678</v>
      </c>
      <c r="F2272" t="s">
        <v>8679</v>
      </c>
      <c r="H2272">
        <v>49.043552599999998</v>
      </c>
      <c r="I2272">
        <v>-84.773230400000003</v>
      </c>
      <c r="J2272" s="1" t="str">
        <f t="shared" si="370"/>
        <v>NGR lake sediment grab sample</v>
      </c>
      <c r="K2272" s="1" t="str">
        <f t="shared" si="371"/>
        <v>&lt;177 micron (NGR)</v>
      </c>
      <c r="L2272">
        <v>75</v>
      </c>
      <c r="M2272" t="s">
        <v>49</v>
      </c>
      <c r="N2272">
        <v>1460</v>
      </c>
      <c r="O2272">
        <v>78</v>
      </c>
      <c r="P2272">
        <v>28</v>
      </c>
      <c r="Q2272">
        <v>3</v>
      </c>
      <c r="R2272">
        <v>9</v>
      </c>
      <c r="S2272">
        <v>4</v>
      </c>
      <c r="T2272">
        <v>0.1</v>
      </c>
      <c r="U2272">
        <v>90</v>
      </c>
      <c r="V2272">
        <v>0.75</v>
      </c>
      <c r="W2272">
        <v>0.5</v>
      </c>
      <c r="X2272">
        <v>2</v>
      </c>
      <c r="Y2272">
        <v>44</v>
      </c>
    </row>
    <row r="2273" spans="1:25" x14ac:dyDescent="0.25">
      <c r="A2273" t="s">
        <v>8680</v>
      </c>
      <c r="B2273" t="s">
        <v>8681</v>
      </c>
      <c r="C2273" s="1" t="str">
        <f t="shared" si="362"/>
        <v>21:0398</v>
      </c>
      <c r="D2273" s="1" t="str">
        <f t="shared" si="369"/>
        <v>21:0133</v>
      </c>
      <c r="E2273" t="s">
        <v>8662</v>
      </c>
      <c r="F2273" t="s">
        <v>8682</v>
      </c>
      <c r="H2273">
        <v>49.052723800000003</v>
      </c>
      <c r="I2273">
        <v>-84.783702099999999</v>
      </c>
      <c r="J2273" s="1" t="str">
        <f t="shared" si="370"/>
        <v>NGR lake sediment grab sample</v>
      </c>
      <c r="K2273" s="1" t="str">
        <f t="shared" si="371"/>
        <v>&lt;177 micron (NGR)</v>
      </c>
      <c r="L2273">
        <v>75</v>
      </c>
      <c r="M2273" t="s">
        <v>53</v>
      </c>
      <c r="N2273">
        <v>1461</v>
      </c>
      <c r="O2273">
        <v>62</v>
      </c>
      <c r="P2273">
        <v>20</v>
      </c>
      <c r="Q2273">
        <v>5</v>
      </c>
      <c r="R2273">
        <v>11</v>
      </c>
      <c r="S2273">
        <v>6</v>
      </c>
      <c r="T2273">
        <v>0.1</v>
      </c>
      <c r="U2273">
        <v>100</v>
      </c>
      <c r="V2273">
        <v>0.85</v>
      </c>
      <c r="W2273">
        <v>0.5</v>
      </c>
      <c r="X2273">
        <v>1</v>
      </c>
      <c r="Y2273">
        <v>60</v>
      </c>
    </row>
    <row r="2274" spans="1:25" x14ac:dyDescent="0.25">
      <c r="A2274" t="s">
        <v>8683</v>
      </c>
      <c r="B2274" t="s">
        <v>8684</v>
      </c>
      <c r="C2274" s="1" t="str">
        <f t="shared" si="362"/>
        <v>21:0398</v>
      </c>
      <c r="D2274" s="1" t="str">
        <f>HYPERLINK("http://geochem.nrcan.gc.ca/cdogs/content/svy/svy_e.htm", "")</f>
        <v/>
      </c>
      <c r="G2274" s="1" t="str">
        <f>HYPERLINK("http://geochem.nrcan.gc.ca/cdogs/content/cr_/cr_00022_e.htm", "22")</f>
        <v>22</v>
      </c>
      <c r="J2274" t="s">
        <v>100</v>
      </c>
      <c r="K2274" t="s">
        <v>101</v>
      </c>
      <c r="L2274">
        <v>75</v>
      </c>
      <c r="M2274" t="s">
        <v>102</v>
      </c>
      <c r="N2274">
        <v>1462</v>
      </c>
      <c r="O2274">
        <v>84</v>
      </c>
      <c r="P2274">
        <v>20</v>
      </c>
      <c r="Q2274">
        <v>27</v>
      </c>
      <c r="R2274">
        <v>9</v>
      </c>
      <c r="S2274">
        <v>7</v>
      </c>
      <c r="T2274">
        <v>0.1</v>
      </c>
      <c r="U2274">
        <v>980</v>
      </c>
      <c r="V2274">
        <v>1.9</v>
      </c>
      <c r="W2274">
        <v>8</v>
      </c>
      <c r="X2274">
        <v>5</v>
      </c>
      <c r="Y2274">
        <v>21.2</v>
      </c>
    </row>
    <row r="2275" spans="1:25" x14ac:dyDescent="0.25">
      <c r="A2275" t="s">
        <v>8685</v>
      </c>
      <c r="B2275" t="s">
        <v>8686</v>
      </c>
      <c r="C2275" s="1" t="str">
        <f t="shared" si="362"/>
        <v>21:0398</v>
      </c>
      <c r="D2275" s="1" t="str">
        <f t="shared" ref="D2275:D2303" si="372">HYPERLINK("http://geochem.nrcan.gc.ca/cdogs/content/svy/svy210133_e.htm", "21:0133")</f>
        <v>21:0133</v>
      </c>
      <c r="E2275" t="s">
        <v>8662</v>
      </c>
      <c r="F2275" t="s">
        <v>8687</v>
      </c>
      <c r="H2275">
        <v>49.052723800000003</v>
      </c>
      <c r="I2275">
        <v>-84.783702099999999</v>
      </c>
      <c r="J2275" s="1" t="str">
        <f t="shared" ref="J2275:J2303" si="373">HYPERLINK("http://geochem.nrcan.gc.ca/cdogs/content/kwd/kwd020027_e.htm", "NGR lake sediment grab sample")</f>
        <v>NGR lake sediment grab sample</v>
      </c>
      <c r="K2275" s="1" t="str">
        <f t="shared" ref="K2275:K2303" si="374">HYPERLINK("http://geochem.nrcan.gc.ca/cdogs/content/kwd/kwd080006_e.htm", "&lt;177 micron (NGR)")</f>
        <v>&lt;177 micron (NGR)</v>
      </c>
      <c r="L2275">
        <v>75</v>
      </c>
      <c r="M2275" t="s">
        <v>57</v>
      </c>
      <c r="N2275">
        <v>1463</v>
      </c>
      <c r="O2275">
        <v>72</v>
      </c>
      <c r="P2275">
        <v>20</v>
      </c>
      <c r="Q2275">
        <v>5</v>
      </c>
      <c r="R2275">
        <v>11</v>
      </c>
      <c r="S2275">
        <v>6</v>
      </c>
      <c r="T2275">
        <v>0.1</v>
      </c>
      <c r="U2275">
        <v>95</v>
      </c>
      <c r="V2275">
        <v>0.8</v>
      </c>
      <c r="W2275">
        <v>0.5</v>
      </c>
      <c r="X2275">
        <v>1</v>
      </c>
      <c r="Y2275">
        <v>40.799999999999997</v>
      </c>
    </row>
    <row r="2276" spans="1:25" x14ac:dyDescent="0.25">
      <c r="A2276" t="s">
        <v>8688</v>
      </c>
      <c r="B2276" t="s">
        <v>8689</v>
      </c>
      <c r="C2276" s="1" t="str">
        <f t="shared" si="362"/>
        <v>21:0398</v>
      </c>
      <c r="D2276" s="1" t="str">
        <f t="shared" si="372"/>
        <v>21:0133</v>
      </c>
      <c r="E2276" t="s">
        <v>8690</v>
      </c>
      <c r="F2276" t="s">
        <v>8691</v>
      </c>
      <c r="H2276">
        <v>49.076402199999997</v>
      </c>
      <c r="I2276">
        <v>-84.769680300000005</v>
      </c>
      <c r="J2276" s="1" t="str">
        <f t="shared" si="373"/>
        <v>NGR lake sediment grab sample</v>
      </c>
      <c r="K2276" s="1" t="str">
        <f t="shared" si="374"/>
        <v>&lt;177 micron (NGR)</v>
      </c>
      <c r="L2276">
        <v>75</v>
      </c>
      <c r="M2276" t="s">
        <v>62</v>
      </c>
      <c r="N2276">
        <v>1464</v>
      </c>
      <c r="O2276">
        <v>62</v>
      </c>
      <c r="P2276">
        <v>18</v>
      </c>
      <c r="Q2276">
        <v>3</v>
      </c>
      <c r="R2276">
        <v>9</v>
      </c>
      <c r="S2276">
        <v>3</v>
      </c>
      <c r="T2276">
        <v>0.1</v>
      </c>
      <c r="U2276">
        <v>75</v>
      </c>
      <c r="V2276">
        <v>0.8</v>
      </c>
      <c r="W2276">
        <v>0.5</v>
      </c>
      <c r="X2276">
        <v>1</v>
      </c>
      <c r="Y2276">
        <v>40.4</v>
      </c>
    </row>
    <row r="2277" spans="1:25" x14ac:dyDescent="0.25">
      <c r="A2277" t="s">
        <v>8692</v>
      </c>
      <c r="B2277" t="s">
        <v>8693</v>
      </c>
      <c r="C2277" s="1" t="str">
        <f t="shared" si="362"/>
        <v>21:0398</v>
      </c>
      <c r="D2277" s="1" t="str">
        <f t="shared" si="372"/>
        <v>21:0133</v>
      </c>
      <c r="E2277" t="s">
        <v>8694</v>
      </c>
      <c r="F2277" t="s">
        <v>8695</v>
      </c>
      <c r="H2277">
        <v>49.081859199999997</v>
      </c>
      <c r="I2277">
        <v>-84.825559499999997</v>
      </c>
      <c r="J2277" s="1" t="str">
        <f t="shared" si="373"/>
        <v>NGR lake sediment grab sample</v>
      </c>
      <c r="K2277" s="1" t="str">
        <f t="shared" si="374"/>
        <v>&lt;177 micron (NGR)</v>
      </c>
      <c r="L2277">
        <v>75</v>
      </c>
      <c r="M2277" t="s">
        <v>67</v>
      </c>
      <c r="N2277">
        <v>1465</v>
      </c>
      <c r="O2277">
        <v>68</v>
      </c>
      <c r="P2277">
        <v>16</v>
      </c>
      <c r="Q2277">
        <v>2</v>
      </c>
      <c r="R2277">
        <v>5</v>
      </c>
      <c r="S2277">
        <v>2</v>
      </c>
      <c r="T2277">
        <v>0.1</v>
      </c>
      <c r="U2277">
        <v>60</v>
      </c>
      <c r="V2277">
        <v>0.35</v>
      </c>
      <c r="W2277">
        <v>0.5</v>
      </c>
      <c r="X2277">
        <v>2</v>
      </c>
      <c r="Y2277">
        <v>78</v>
      </c>
    </row>
    <row r="2278" spans="1:25" x14ac:dyDescent="0.25">
      <c r="A2278" t="s">
        <v>8696</v>
      </c>
      <c r="B2278" t="s">
        <v>8697</v>
      </c>
      <c r="C2278" s="1" t="str">
        <f t="shared" si="362"/>
        <v>21:0398</v>
      </c>
      <c r="D2278" s="1" t="str">
        <f t="shared" si="372"/>
        <v>21:0133</v>
      </c>
      <c r="E2278" t="s">
        <v>8698</v>
      </c>
      <c r="F2278" t="s">
        <v>8699</v>
      </c>
      <c r="H2278">
        <v>49.114657399999999</v>
      </c>
      <c r="I2278">
        <v>-84.779133999999999</v>
      </c>
      <c r="J2278" s="1" t="str">
        <f t="shared" si="373"/>
        <v>NGR lake sediment grab sample</v>
      </c>
      <c r="K2278" s="1" t="str">
        <f t="shared" si="374"/>
        <v>&lt;177 micron (NGR)</v>
      </c>
      <c r="L2278">
        <v>75</v>
      </c>
      <c r="M2278" t="s">
        <v>72</v>
      </c>
      <c r="N2278">
        <v>1466</v>
      </c>
      <c r="O2278">
        <v>90</v>
      </c>
      <c r="P2278">
        <v>12</v>
      </c>
      <c r="Q2278">
        <v>2</v>
      </c>
      <c r="R2278">
        <v>6</v>
      </c>
      <c r="S2278">
        <v>2</v>
      </c>
      <c r="T2278">
        <v>0.1</v>
      </c>
      <c r="U2278">
        <v>55</v>
      </c>
      <c r="V2278">
        <v>0.2</v>
      </c>
      <c r="W2278">
        <v>0.5</v>
      </c>
      <c r="X2278">
        <v>2</v>
      </c>
      <c r="Y2278">
        <v>89.2</v>
      </c>
    </row>
    <row r="2279" spans="1:25" x14ac:dyDescent="0.25">
      <c r="A2279" t="s">
        <v>8700</v>
      </c>
      <c r="B2279" t="s">
        <v>8701</v>
      </c>
      <c r="C2279" s="1" t="str">
        <f t="shared" si="362"/>
        <v>21:0398</v>
      </c>
      <c r="D2279" s="1" t="str">
        <f t="shared" si="372"/>
        <v>21:0133</v>
      </c>
      <c r="E2279" t="s">
        <v>8702</v>
      </c>
      <c r="F2279" t="s">
        <v>8703</v>
      </c>
      <c r="H2279">
        <v>49.121877300000001</v>
      </c>
      <c r="I2279">
        <v>-84.809034199999999</v>
      </c>
      <c r="J2279" s="1" t="str">
        <f t="shared" si="373"/>
        <v>NGR lake sediment grab sample</v>
      </c>
      <c r="K2279" s="1" t="str">
        <f t="shared" si="374"/>
        <v>&lt;177 micron (NGR)</v>
      </c>
      <c r="L2279">
        <v>75</v>
      </c>
      <c r="M2279" t="s">
        <v>77</v>
      </c>
      <c r="N2279">
        <v>1467</v>
      </c>
      <c r="O2279">
        <v>60</v>
      </c>
      <c r="P2279">
        <v>20</v>
      </c>
      <c r="Q2279">
        <v>4</v>
      </c>
      <c r="R2279">
        <v>10</v>
      </c>
      <c r="S2279">
        <v>4</v>
      </c>
      <c r="T2279">
        <v>0.1</v>
      </c>
      <c r="U2279">
        <v>115</v>
      </c>
      <c r="V2279">
        <v>0.95</v>
      </c>
      <c r="W2279">
        <v>0.5</v>
      </c>
      <c r="X2279">
        <v>1</v>
      </c>
      <c r="Y2279">
        <v>52.4</v>
      </c>
    </row>
    <row r="2280" spans="1:25" x14ac:dyDescent="0.25">
      <c r="A2280" t="s">
        <v>8704</v>
      </c>
      <c r="B2280" t="s">
        <v>8705</v>
      </c>
      <c r="C2280" s="1" t="str">
        <f t="shared" si="362"/>
        <v>21:0398</v>
      </c>
      <c r="D2280" s="1" t="str">
        <f t="shared" si="372"/>
        <v>21:0133</v>
      </c>
      <c r="E2280" t="s">
        <v>8706</v>
      </c>
      <c r="F2280" t="s">
        <v>8707</v>
      </c>
      <c r="H2280">
        <v>49.146930699999999</v>
      </c>
      <c r="I2280">
        <v>-84.774167000000006</v>
      </c>
      <c r="J2280" s="1" t="str">
        <f t="shared" si="373"/>
        <v>NGR lake sediment grab sample</v>
      </c>
      <c r="K2280" s="1" t="str">
        <f t="shared" si="374"/>
        <v>&lt;177 micron (NGR)</v>
      </c>
      <c r="L2280">
        <v>75</v>
      </c>
      <c r="M2280" t="s">
        <v>82</v>
      </c>
      <c r="N2280">
        <v>1468</v>
      </c>
      <c r="O2280">
        <v>44</v>
      </c>
      <c r="P2280">
        <v>10</v>
      </c>
      <c r="Q2280">
        <v>1</v>
      </c>
      <c r="R2280">
        <v>5</v>
      </c>
      <c r="S2280">
        <v>2</v>
      </c>
      <c r="T2280">
        <v>0.1</v>
      </c>
      <c r="U2280">
        <v>155</v>
      </c>
      <c r="V2280">
        <v>0.65</v>
      </c>
      <c r="W2280">
        <v>0.5</v>
      </c>
      <c r="X2280">
        <v>2</v>
      </c>
      <c r="Y2280">
        <v>25.8</v>
      </c>
    </row>
    <row r="2281" spans="1:25" x14ac:dyDescent="0.25">
      <c r="A2281" t="s">
        <v>8708</v>
      </c>
      <c r="B2281" t="s">
        <v>8709</v>
      </c>
      <c r="C2281" s="1" t="str">
        <f t="shared" si="362"/>
        <v>21:0398</v>
      </c>
      <c r="D2281" s="1" t="str">
        <f t="shared" si="372"/>
        <v>21:0133</v>
      </c>
      <c r="E2281" t="s">
        <v>8710</v>
      </c>
      <c r="F2281" t="s">
        <v>8711</v>
      </c>
      <c r="H2281">
        <v>49.146234800000002</v>
      </c>
      <c r="I2281">
        <v>-84.812581300000005</v>
      </c>
      <c r="J2281" s="1" t="str">
        <f t="shared" si="373"/>
        <v>NGR lake sediment grab sample</v>
      </c>
      <c r="K2281" s="1" t="str">
        <f t="shared" si="374"/>
        <v>&lt;177 micron (NGR)</v>
      </c>
      <c r="L2281">
        <v>75</v>
      </c>
      <c r="M2281" t="s">
        <v>87</v>
      </c>
      <c r="N2281">
        <v>1469</v>
      </c>
      <c r="O2281">
        <v>12</v>
      </c>
      <c r="P2281">
        <v>6</v>
      </c>
      <c r="Q2281">
        <v>1</v>
      </c>
      <c r="R2281">
        <v>1</v>
      </c>
      <c r="S2281">
        <v>1</v>
      </c>
      <c r="T2281">
        <v>0.1</v>
      </c>
      <c r="U2281">
        <v>500</v>
      </c>
      <c r="V2281">
        <v>0.3</v>
      </c>
      <c r="W2281">
        <v>0.5</v>
      </c>
      <c r="X2281">
        <v>2</v>
      </c>
      <c r="Y2281">
        <v>6.6</v>
      </c>
    </row>
    <row r="2282" spans="1:25" x14ac:dyDescent="0.25">
      <c r="A2282" t="s">
        <v>8712</v>
      </c>
      <c r="B2282" t="s">
        <v>8713</v>
      </c>
      <c r="C2282" s="1" t="str">
        <f t="shared" si="362"/>
        <v>21:0398</v>
      </c>
      <c r="D2282" s="1" t="str">
        <f t="shared" si="372"/>
        <v>21:0133</v>
      </c>
      <c r="E2282" t="s">
        <v>8714</v>
      </c>
      <c r="F2282" t="s">
        <v>8715</v>
      </c>
      <c r="H2282">
        <v>49.172779499999997</v>
      </c>
      <c r="I2282">
        <v>-84.760796499999998</v>
      </c>
      <c r="J2282" s="1" t="str">
        <f t="shared" si="373"/>
        <v>NGR lake sediment grab sample</v>
      </c>
      <c r="K2282" s="1" t="str">
        <f t="shared" si="374"/>
        <v>&lt;177 micron (NGR)</v>
      </c>
      <c r="L2282">
        <v>75</v>
      </c>
      <c r="M2282" t="s">
        <v>92</v>
      </c>
      <c r="N2282">
        <v>1470</v>
      </c>
      <c r="O2282">
        <v>100</v>
      </c>
      <c r="P2282">
        <v>34</v>
      </c>
      <c r="Q2282">
        <v>5</v>
      </c>
      <c r="R2282">
        <v>10</v>
      </c>
      <c r="S2282">
        <v>7</v>
      </c>
      <c r="T2282">
        <v>0.1</v>
      </c>
      <c r="U2282">
        <v>160</v>
      </c>
      <c r="V2282">
        <v>1.8</v>
      </c>
      <c r="W2282">
        <v>0.5</v>
      </c>
      <c r="X2282">
        <v>1</v>
      </c>
      <c r="Y2282">
        <v>55.6</v>
      </c>
    </row>
    <row r="2283" spans="1:25" x14ac:dyDescent="0.25">
      <c r="A2283" t="s">
        <v>8716</v>
      </c>
      <c r="B2283" t="s">
        <v>8717</v>
      </c>
      <c r="C2283" s="1" t="str">
        <f t="shared" si="362"/>
        <v>21:0398</v>
      </c>
      <c r="D2283" s="1" t="str">
        <f t="shared" si="372"/>
        <v>21:0133</v>
      </c>
      <c r="E2283" t="s">
        <v>8718</v>
      </c>
      <c r="F2283" t="s">
        <v>8719</v>
      </c>
      <c r="H2283">
        <v>49.178721099999997</v>
      </c>
      <c r="I2283">
        <v>-84.802669100000003</v>
      </c>
      <c r="J2283" s="1" t="str">
        <f t="shared" si="373"/>
        <v>NGR lake sediment grab sample</v>
      </c>
      <c r="K2283" s="1" t="str">
        <f t="shared" si="374"/>
        <v>&lt;177 micron (NGR)</v>
      </c>
      <c r="L2283">
        <v>75</v>
      </c>
      <c r="M2283" t="s">
        <v>97</v>
      </c>
      <c r="N2283">
        <v>1471</v>
      </c>
      <c r="O2283">
        <v>62</v>
      </c>
      <c r="P2283">
        <v>16</v>
      </c>
      <c r="Q2283">
        <v>2</v>
      </c>
      <c r="R2283">
        <v>8</v>
      </c>
      <c r="S2283">
        <v>6</v>
      </c>
      <c r="T2283">
        <v>0.1</v>
      </c>
      <c r="U2283">
        <v>175</v>
      </c>
      <c r="V2283">
        <v>1.3</v>
      </c>
      <c r="W2283">
        <v>0.5</v>
      </c>
      <c r="X2283">
        <v>1</v>
      </c>
      <c r="Y2283">
        <v>41</v>
      </c>
    </row>
    <row r="2284" spans="1:25" x14ac:dyDescent="0.25">
      <c r="A2284" t="s">
        <v>8720</v>
      </c>
      <c r="B2284" t="s">
        <v>8721</v>
      </c>
      <c r="C2284" s="1" t="str">
        <f t="shared" si="362"/>
        <v>21:0398</v>
      </c>
      <c r="D2284" s="1" t="str">
        <f t="shared" si="372"/>
        <v>21:0133</v>
      </c>
      <c r="E2284" t="s">
        <v>8722</v>
      </c>
      <c r="F2284" t="s">
        <v>8723</v>
      </c>
      <c r="H2284">
        <v>49.142348200000001</v>
      </c>
      <c r="I2284">
        <v>-84.730575799999997</v>
      </c>
      <c r="J2284" s="1" t="str">
        <f t="shared" si="373"/>
        <v>NGR lake sediment grab sample</v>
      </c>
      <c r="K2284" s="1" t="str">
        <f t="shared" si="374"/>
        <v>&lt;177 micron (NGR)</v>
      </c>
      <c r="L2284">
        <v>75</v>
      </c>
      <c r="M2284" t="s">
        <v>107</v>
      </c>
      <c r="N2284">
        <v>1472</v>
      </c>
      <c r="O2284">
        <v>76</v>
      </c>
      <c r="P2284">
        <v>22</v>
      </c>
      <c r="Q2284">
        <v>3</v>
      </c>
      <c r="R2284">
        <v>8</v>
      </c>
      <c r="S2284">
        <v>3</v>
      </c>
      <c r="T2284">
        <v>0.1</v>
      </c>
      <c r="U2284">
        <v>75</v>
      </c>
      <c r="V2284">
        <v>0.7</v>
      </c>
      <c r="W2284">
        <v>0.5</v>
      </c>
      <c r="X2284">
        <v>1</v>
      </c>
      <c r="Y2284">
        <v>67</v>
      </c>
    </row>
    <row r="2285" spans="1:25" x14ac:dyDescent="0.25">
      <c r="A2285" t="s">
        <v>8724</v>
      </c>
      <c r="B2285" t="s">
        <v>8725</v>
      </c>
      <c r="C2285" s="1" t="str">
        <f t="shared" ref="C2285:C2348" si="375">HYPERLINK("http://geochem.nrcan.gc.ca/cdogs/content/bdl/bdl210398_e.htm", "21:0398")</f>
        <v>21:0398</v>
      </c>
      <c r="D2285" s="1" t="str">
        <f t="shared" si="372"/>
        <v>21:0133</v>
      </c>
      <c r="E2285" t="s">
        <v>8726</v>
      </c>
      <c r="F2285" t="s">
        <v>8727</v>
      </c>
      <c r="H2285">
        <v>49.106566600000001</v>
      </c>
      <c r="I2285">
        <v>-84.692335200000002</v>
      </c>
      <c r="J2285" s="1" t="str">
        <f t="shared" si="373"/>
        <v>NGR lake sediment grab sample</v>
      </c>
      <c r="K2285" s="1" t="str">
        <f t="shared" si="374"/>
        <v>&lt;177 micron (NGR)</v>
      </c>
      <c r="L2285">
        <v>75</v>
      </c>
      <c r="M2285" t="s">
        <v>112</v>
      </c>
      <c r="N2285">
        <v>1473</v>
      </c>
      <c r="O2285">
        <v>68</v>
      </c>
      <c r="P2285">
        <v>16</v>
      </c>
      <c r="Q2285">
        <v>3</v>
      </c>
      <c r="R2285">
        <v>11</v>
      </c>
      <c r="S2285">
        <v>6</v>
      </c>
      <c r="T2285">
        <v>0.1</v>
      </c>
      <c r="U2285">
        <v>560</v>
      </c>
      <c r="V2285">
        <v>3.3</v>
      </c>
      <c r="W2285">
        <v>0.5</v>
      </c>
      <c r="X2285">
        <v>1</v>
      </c>
      <c r="Y2285">
        <v>28</v>
      </c>
    </row>
    <row r="2286" spans="1:25" x14ac:dyDescent="0.25">
      <c r="A2286" t="s">
        <v>8728</v>
      </c>
      <c r="B2286" t="s">
        <v>8729</v>
      </c>
      <c r="C2286" s="1" t="str">
        <f t="shared" si="375"/>
        <v>21:0398</v>
      </c>
      <c r="D2286" s="1" t="str">
        <f t="shared" si="372"/>
        <v>21:0133</v>
      </c>
      <c r="E2286" t="s">
        <v>8730</v>
      </c>
      <c r="F2286" t="s">
        <v>8731</v>
      </c>
      <c r="H2286">
        <v>49.097041099999998</v>
      </c>
      <c r="I2286">
        <v>-84.733725300000003</v>
      </c>
      <c r="J2286" s="1" t="str">
        <f t="shared" si="373"/>
        <v>NGR lake sediment grab sample</v>
      </c>
      <c r="K2286" s="1" t="str">
        <f t="shared" si="374"/>
        <v>&lt;177 micron (NGR)</v>
      </c>
      <c r="L2286">
        <v>75</v>
      </c>
      <c r="M2286" t="s">
        <v>117</v>
      </c>
      <c r="N2286">
        <v>1474</v>
      </c>
      <c r="O2286">
        <v>34</v>
      </c>
      <c r="P2286">
        <v>8</v>
      </c>
      <c r="Q2286">
        <v>2</v>
      </c>
      <c r="R2286">
        <v>6</v>
      </c>
      <c r="S2286">
        <v>5</v>
      </c>
      <c r="T2286">
        <v>0.1</v>
      </c>
      <c r="U2286">
        <v>240</v>
      </c>
      <c r="V2286">
        <v>1.45</v>
      </c>
      <c r="W2286">
        <v>0.5</v>
      </c>
      <c r="X2286">
        <v>1</v>
      </c>
      <c r="Y2286">
        <v>11.6</v>
      </c>
    </row>
    <row r="2287" spans="1:25" x14ac:dyDescent="0.25">
      <c r="A2287" t="s">
        <v>8732</v>
      </c>
      <c r="B2287" t="s">
        <v>8733</v>
      </c>
      <c r="C2287" s="1" t="str">
        <f t="shared" si="375"/>
        <v>21:0398</v>
      </c>
      <c r="D2287" s="1" t="str">
        <f t="shared" si="372"/>
        <v>21:0133</v>
      </c>
      <c r="E2287" t="s">
        <v>8734</v>
      </c>
      <c r="F2287" t="s">
        <v>8735</v>
      </c>
      <c r="H2287">
        <v>49.062975399999999</v>
      </c>
      <c r="I2287">
        <v>-84.732099399999996</v>
      </c>
      <c r="J2287" s="1" t="str">
        <f t="shared" si="373"/>
        <v>NGR lake sediment grab sample</v>
      </c>
      <c r="K2287" s="1" t="str">
        <f t="shared" si="374"/>
        <v>&lt;177 micron (NGR)</v>
      </c>
      <c r="L2287">
        <v>75</v>
      </c>
      <c r="M2287" t="s">
        <v>122</v>
      </c>
      <c r="N2287">
        <v>1475</v>
      </c>
      <c r="O2287">
        <v>92</v>
      </c>
      <c r="P2287">
        <v>44</v>
      </c>
      <c r="Q2287">
        <v>2</v>
      </c>
      <c r="R2287">
        <v>10</v>
      </c>
      <c r="S2287">
        <v>3</v>
      </c>
      <c r="T2287">
        <v>0.1</v>
      </c>
      <c r="U2287">
        <v>60</v>
      </c>
      <c r="V2287">
        <v>0.55000000000000004</v>
      </c>
      <c r="W2287">
        <v>0.5</v>
      </c>
      <c r="X2287">
        <v>1</v>
      </c>
      <c r="Y2287">
        <v>68</v>
      </c>
    </row>
    <row r="2288" spans="1:25" x14ac:dyDescent="0.25">
      <c r="A2288" t="s">
        <v>8736</v>
      </c>
      <c r="B2288" t="s">
        <v>8737</v>
      </c>
      <c r="C2288" s="1" t="str">
        <f t="shared" si="375"/>
        <v>21:0398</v>
      </c>
      <c r="D2288" s="1" t="str">
        <f t="shared" si="372"/>
        <v>21:0133</v>
      </c>
      <c r="E2288" t="s">
        <v>8738</v>
      </c>
      <c r="F2288" t="s">
        <v>8739</v>
      </c>
      <c r="H2288">
        <v>49.046546599999999</v>
      </c>
      <c r="I2288">
        <v>-84.655987499999995</v>
      </c>
      <c r="J2288" s="1" t="str">
        <f t="shared" si="373"/>
        <v>NGR lake sediment grab sample</v>
      </c>
      <c r="K2288" s="1" t="str">
        <f t="shared" si="374"/>
        <v>&lt;177 micron (NGR)</v>
      </c>
      <c r="L2288">
        <v>76</v>
      </c>
      <c r="M2288" t="s">
        <v>29</v>
      </c>
      <c r="N2288">
        <v>1476</v>
      </c>
      <c r="O2288">
        <v>74</v>
      </c>
      <c r="P2288">
        <v>36</v>
      </c>
      <c r="Q2288">
        <v>1</v>
      </c>
      <c r="R2288">
        <v>8</v>
      </c>
      <c r="S2288">
        <v>3</v>
      </c>
      <c r="T2288">
        <v>0.1</v>
      </c>
      <c r="U2288">
        <v>330</v>
      </c>
      <c r="V2288">
        <v>2.4</v>
      </c>
      <c r="W2288">
        <v>1</v>
      </c>
      <c r="X2288">
        <v>7</v>
      </c>
      <c r="Y2288">
        <v>35.200000000000003</v>
      </c>
    </row>
    <row r="2289" spans="1:25" x14ac:dyDescent="0.25">
      <c r="A2289" t="s">
        <v>8740</v>
      </c>
      <c r="B2289" t="s">
        <v>8741</v>
      </c>
      <c r="C2289" s="1" t="str">
        <f t="shared" si="375"/>
        <v>21:0398</v>
      </c>
      <c r="D2289" s="1" t="str">
        <f t="shared" si="372"/>
        <v>21:0133</v>
      </c>
      <c r="E2289" t="s">
        <v>8742</v>
      </c>
      <c r="F2289" t="s">
        <v>8743</v>
      </c>
      <c r="H2289">
        <v>49.0326016</v>
      </c>
      <c r="I2289">
        <v>-84.705186800000007</v>
      </c>
      <c r="J2289" s="1" t="str">
        <f t="shared" si="373"/>
        <v>NGR lake sediment grab sample</v>
      </c>
      <c r="K2289" s="1" t="str">
        <f t="shared" si="374"/>
        <v>&lt;177 micron (NGR)</v>
      </c>
      <c r="L2289">
        <v>76</v>
      </c>
      <c r="M2289" t="s">
        <v>34</v>
      </c>
      <c r="N2289">
        <v>1477</v>
      </c>
      <c r="O2289">
        <v>60</v>
      </c>
      <c r="P2289">
        <v>20</v>
      </c>
      <c r="Q2289">
        <v>1</v>
      </c>
      <c r="R2289">
        <v>4</v>
      </c>
      <c r="S2289">
        <v>3</v>
      </c>
      <c r="T2289">
        <v>0.1</v>
      </c>
      <c r="U2289">
        <v>1500</v>
      </c>
      <c r="V2289">
        <v>6.6</v>
      </c>
      <c r="W2289">
        <v>2</v>
      </c>
      <c r="X2289">
        <v>4</v>
      </c>
      <c r="Y2289">
        <v>34</v>
      </c>
    </row>
    <row r="2290" spans="1:25" x14ac:dyDescent="0.25">
      <c r="A2290" t="s">
        <v>8744</v>
      </c>
      <c r="B2290" t="s">
        <v>8745</v>
      </c>
      <c r="C2290" s="1" t="str">
        <f t="shared" si="375"/>
        <v>21:0398</v>
      </c>
      <c r="D2290" s="1" t="str">
        <f t="shared" si="372"/>
        <v>21:0133</v>
      </c>
      <c r="E2290" t="s">
        <v>8746</v>
      </c>
      <c r="F2290" t="s">
        <v>8747</v>
      </c>
      <c r="H2290">
        <v>49.049947799999998</v>
      </c>
      <c r="I2290">
        <v>-84.680039399999998</v>
      </c>
      <c r="J2290" s="1" t="str">
        <f t="shared" si="373"/>
        <v>NGR lake sediment grab sample</v>
      </c>
      <c r="K2290" s="1" t="str">
        <f t="shared" si="374"/>
        <v>&lt;177 micron (NGR)</v>
      </c>
      <c r="L2290">
        <v>76</v>
      </c>
      <c r="M2290" t="s">
        <v>49</v>
      </c>
      <c r="N2290">
        <v>1478</v>
      </c>
      <c r="O2290">
        <v>100</v>
      </c>
      <c r="P2290">
        <v>32</v>
      </c>
      <c r="Q2290">
        <v>3</v>
      </c>
      <c r="R2290">
        <v>8</v>
      </c>
      <c r="S2290">
        <v>4</v>
      </c>
      <c r="T2290">
        <v>0.1</v>
      </c>
      <c r="U2290">
        <v>45</v>
      </c>
      <c r="V2290">
        <v>0.35</v>
      </c>
      <c r="W2290">
        <v>0.5</v>
      </c>
      <c r="X2290">
        <v>2</v>
      </c>
      <c r="Y2290">
        <v>81.400000000000006</v>
      </c>
    </row>
    <row r="2291" spans="1:25" x14ac:dyDescent="0.25">
      <c r="A2291" t="s">
        <v>8748</v>
      </c>
      <c r="B2291" t="s">
        <v>8749</v>
      </c>
      <c r="C2291" s="1" t="str">
        <f t="shared" si="375"/>
        <v>21:0398</v>
      </c>
      <c r="D2291" s="1" t="str">
        <f t="shared" si="372"/>
        <v>21:0133</v>
      </c>
      <c r="E2291" t="s">
        <v>8738</v>
      </c>
      <c r="F2291" t="s">
        <v>8750</v>
      </c>
      <c r="H2291">
        <v>49.046546599999999</v>
      </c>
      <c r="I2291">
        <v>-84.655987499999995</v>
      </c>
      <c r="J2291" s="1" t="str">
        <f t="shared" si="373"/>
        <v>NGR lake sediment grab sample</v>
      </c>
      <c r="K2291" s="1" t="str">
        <f t="shared" si="374"/>
        <v>&lt;177 micron (NGR)</v>
      </c>
      <c r="L2291">
        <v>76</v>
      </c>
      <c r="M2291" t="s">
        <v>53</v>
      </c>
      <c r="N2291">
        <v>1479</v>
      </c>
      <c r="O2291">
        <v>84</v>
      </c>
      <c r="P2291">
        <v>34</v>
      </c>
      <c r="Q2291">
        <v>2</v>
      </c>
      <c r="R2291">
        <v>10</v>
      </c>
      <c r="S2291">
        <v>5</v>
      </c>
      <c r="T2291">
        <v>0.1</v>
      </c>
      <c r="U2291">
        <v>510</v>
      </c>
      <c r="V2291">
        <v>2.4500000000000002</v>
      </c>
      <c r="W2291">
        <v>2</v>
      </c>
      <c r="X2291">
        <v>6</v>
      </c>
      <c r="Y2291">
        <v>37.4</v>
      </c>
    </row>
    <row r="2292" spans="1:25" x14ac:dyDescent="0.25">
      <c r="A2292" t="s">
        <v>8751</v>
      </c>
      <c r="B2292" t="s">
        <v>8752</v>
      </c>
      <c r="C2292" s="1" t="str">
        <f t="shared" si="375"/>
        <v>21:0398</v>
      </c>
      <c r="D2292" s="1" t="str">
        <f t="shared" si="372"/>
        <v>21:0133</v>
      </c>
      <c r="E2292" t="s">
        <v>8738</v>
      </c>
      <c r="F2292" t="s">
        <v>8753</v>
      </c>
      <c r="H2292">
        <v>49.046546599999999</v>
      </c>
      <c r="I2292">
        <v>-84.655987499999995</v>
      </c>
      <c r="J2292" s="1" t="str">
        <f t="shared" si="373"/>
        <v>NGR lake sediment grab sample</v>
      </c>
      <c r="K2292" s="1" t="str">
        <f t="shared" si="374"/>
        <v>&lt;177 micron (NGR)</v>
      </c>
      <c r="L2292">
        <v>76</v>
      </c>
      <c r="M2292" t="s">
        <v>57</v>
      </c>
      <c r="N2292">
        <v>1480</v>
      </c>
      <c r="O2292">
        <v>76</v>
      </c>
      <c r="P2292">
        <v>36</v>
      </c>
      <c r="Q2292">
        <v>1</v>
      </c>
      <c r="R2292">
        <v>9</v>
      </c>
      <c r="S2292">
        <v>4</v>
      </c>
      <c r="T2292">
        <v>0.1</v>
      </c>
      <c r="U2292">
        <v>320</v>
      </c>
      <c r="V2292">
        <v>2.4</v>
      </c>
      <c r="W2292">
        <v>1</v>
      </c>
      <c r="X2292">
        <v>8</v>
      </c>
      <c r="Y2292">
        <v>33.200000000000003</v>
      </c>
    </row>
    <row r="2293" spans="1:25" x14ac:dyDescent="0.25">
      <c r="A2293" t="s">
        <v>8754</v>
      </c>
      <c r="B2293" t="s">
        <v>8755</v>
      </c>
      <c r="C2293" s="1" t="str">
        <f t="shared" si="375"/>
        <v>21:0398</v>
      </c>
      <c r="D2293" s="1" t="str">
        <f t="shared" si="372"/>
        <v>21:0133</v>
      </c>
      <c r="E2293" t="s">
        <v>8756</v>
      </c>
      <c r="F2293" t="s">
        <v>8757</v>
      </c>
      <c r="H2293">
        <v>49.029037000000002</v>
      </c>
      <c r="I2293">
        <v>-84.650134199999997</v>
      </c>
      <c r="J2293" s="1" t="str">
        <f t="shared" si="373"/>
        <v>NGR lake sediment grab sample</v>
      </c>
      <c r="K2293" s="1" t="str">
        <f t="shared" si="374"/>
        <v>&lt;177 micron (NGR)</v>
      </c>
      <c r="L2293">
        <v>76</v>
      </c>
      <c r="M2293" t="s">
        <v>39</v>
      </c>
      <c r="N2293">
        <v>1481</v>
      </c>
      <c r="O2293">
        <v>38</v>
      </c>
      <c r="P2293">
        <v>16</v>
      </c>
      <c r="Q2293">
        <v>5</v>
      </c>
      <c r="R2293">
        <v>10</v>
      </c>
      <c r="S2293">
        <v>6</v>
      </c>
      <c r="T2293">
        <v>0.1</v>
      </c>
      <c r="U2293">
        <v>170</v>
      </c>
      <c r="V2293">
        <v>0.85</v>
      </c>
      <c r="W2293">
        <v>0.5</v>
      </c>
      <c r="X2293">
        <v>1</v>
      </c>
      <c r="Y2293">
        <v>25.8</v>
      </c>
    </row>
    <row r="2294" spans="1:25" x14ac:dyDescent="0.25">
      <c r="A2294" t="s">
        <v>8758</v>
      </c>
      <c r="B2294" t="s">
        <v>8759</v>
      </c>
      <c r="C2294" s="1" t="str">
        <f t="shared" si="375"/>
        <v>21:0398</v>
      </c>
      <c r="D2294" s="1" t="str">
        <f t="shared" si="372"/>
        <v>21:0133</v>
      </c>
      <c r="E2294" t="s">
        <v>8760</v>
      </c>
      <c r="F2294" t="s">
        <v>8761</v>
      </c>
      <c r="H2294">
        <v>49.015397100000001</v>
      </c>
      <c r="I2294">
        <v>-84.595957799999994</v>
      </c>
      <c r="J2294" s="1" t="str">
        <f t="shared" si="373"/>
        <v>NGR lake sediment grab sample</v>
      </c>
      <c r="K2294" s="1" t="str">
        <f t="shared" si="374"/>
        <v>&lt;177 micron (NGR)</v>
      </c>
      <c r="L2294">
        <v>76</v>
      </c>
      <c r="M2294" t="s">
        <v>44</v>
      </c>
      <c r="N2294">
        <v>1482</v>
      </c>
      <c r="O2294">
        <v>50</v>
      </c>
      <c r="P2294">
        <v>10</v>
      </c>
      <c r="Q2294">
        <v>1</v>
      </c>
      <c r="R2294">
        <v>3</v>
      </c>
      <c r="S2294">
        <v>1</v>
      </c>
      <c r="T2294">
        <v>0.1</v>
      </c>
      <c r="U2294">
        <v>120</v>
      </c>
      <c r="V2294">
        <v>0.2</v>
      </c>
      <c r="W2294">
        <v>0.5</v>
      </c>
      <c r="X2294">
        <v>4</v>
      </c>
      <c r="Y2294">
        <v>24</v>
      </c>
    </row>
    <row r="2295" spans="1:25" x14ac:dyDescent="0.25">
      <c r="A2295" t="s">
        <v>8762</v>
      </c>
      <c r="B2295" t="s">
        <v>8763</v>
      </c>
      <c r="C2295" s="1" t="str">
        <f t="shared" si="375"/>
        <v>21:0398</v>
      </c>
      <c r="D2295" s="1" t="str">
        <f t="shared" si="372"/>
        <v>21:0133</v>
      </c>
      <c r="E2295" t="s">
        <v>8764</v>
      </c>
      <c r="F2295" t="s">
        <v>8765</v>
      </c>
      <c r="H2295">
        <v>49.029459899999999</v>
      </c>
      <c r="I2295">
        <v>-84.523302700000002</v>
      </c>
      <c r="J2295" s="1" t="str">
        <f t="shared" si="373"/>
        <v>NGR lake sediment grab sample</v>
      </c>
      <c r="K2295" s="1" t="str">
        <f t="shared" si="374"/>
        <v>&lt;177 micron (NGR)</v>
      </c>
      <c r="L2295">
        <v>76</v>
      </c>
      <c r="M2295" t="s">
        <v>62</v>
      </c>
      <c r="N2295">
        <v>1483</v>
      </c>
      <c r="O2295">
        <v>182</v>
      </c>
      <c r="P2295">
        <v>14</v>
      </c>
      <c r="Q2295">
        <v>2</v>
      </c>
      <c r="R2295">
        <v>9</v>
      </c>
      <c r="S2295">
        <v>3</v>
      </c>
      <c r="T2295">
        <v>0.1</v>
      </c>
      <c r="U2295">
        <v>30</v>
      </c>
      <c r="V2295">
        <v>0.35</v>
      </c>
      <c r="W2295">
        <v>0.5</v>
      </c>
      <c r="X2295">
        <v>2</v>
      </c>
      <c r="Y2295">
        <v>71.599999999999994</v>
      </c>
    </row>
    <row r="2296" spans="1:25" x14ac:dyDescent="0.25">
      <c r="A2296" t="s">
        <v>8766</v>
      </c>
      <c r="B2296" t="s">
        <v>8767</v>
      </c>
      <c r="C2296" s="1" t="str">
        <f t="shared" si="375"/>
        <v>21:0398</v>
      </c>
      <c r="D2296" s="1" t="str">
        <f t="shared" si="372"/>
        <v>21:0133</v>
      </c>
      <c r="E2296" t="s">
        <v>8768</v>
      </c>
      <c r="F2296" t="s">
        <v>8769</v>
      </c>
      <c r="H2296">
        <v>49.065576200000002</v>
      </c>
      <c r="I2296">
        <v>-84.612211500000001</v>
      </c>
      <c r="J2296" s="1" t="str">
        <f t="shared" si="373"/>
        <v>NGR lake sediment grab sample</v>
      </c>
      <c r="K2296" s="1" t="str">
        <f t="shared" si="374"/>
        <v>&lt;177 micron (NGR)</v>
      </c>
      <c r="L2296">
        <v>76</v>
      </c>
      <c r="M2296" t="s">
        <v>67</v>
      </c>
      <c r="N2296">
        <v>1484</v>
      </c>
      <c r="O2296">
        <v>162</v>
      </c>
      <c r="P2296">
        <v>42</v>
      </c>
      <c r="Q2296">
        <v>3</v>
      </c>
      <c r="R2296">
        <v>9</v>
      </c>
      <c r="S2296">
        <v>3</v>
      </c>
      <c r="T2296">
        <v>0.2</v>
      </c>
      <c r="U2296">
        <v>35</v>
      </c>
      <c r="V2296">
        <v>0.3</v>
      </c>
      <c r="W2296">
        <v>0.5</v>
      </c>
      <c r="X2296">
        <v>2</v>
      </c>
      <c r="Y2296">
        <v>79</v>
      </c>
    </row>
    <row r="2297" spans="1:25" x14ac:dyDescent="0.25">
      <c r="A2297" t="s">
        <v>8770</v>
      </c>
      <c r="B2297" t="s">
        <v>8771</v>
      </c>
      <c r="C2297" s="1" t="str">
        <f t="shared" si="375"/>
        <v>21:0398</v>
      </c>
      <c r="D2297" s="1" t="str">
        <f t="shared" si="372"/>
        <v>21:0133</v>
      </c>
      <c r="E2297" t="s">
        <v>8772</v>
      </c>
      <c r="F2297" t="s">
        <v>8773</v>
      </c>
      <c r="H2297">
        <v>49.081063899999997</v>
      </c>
      <c r="I2297">
        <v>-84.641297300000005</v>
      </c>
      <c r="J2297" s="1" t="str">
        <f t="shared" si="373"/>
        <v>NGR lake sediment grab sample</v>
      </c>
      <c r="K2297" s="1" t="str">
        <f t="shared" si="374"/>
        <v>&lt;177 micron (NGR)</v>
      </c>
      <c r="L2297">
        <v>76</v>
      </c>
      <c r="M2297" t="s">
        <v>72</v>
      </c>
      <c r="N2297">
        <v>1485</v>
      </c>
      <c r="O2297">
        <v>158</v>
      </c>
      <c r="P2297">
        <v>16</v>
      </c>
      <c r="Q2297">
        <v>1</v>
      </c>
      <c r="R2297">
        <v>9</v>
      </c>
      <c r="S2297">
        <v>4</v>
      </c>
      <c r="T2297">
        <v>0.1</v>
      </c>
      <c r="U2297">
        <v>60</v>
      </c>
      <c r="V2297">
        <v>0.75</v>
      </c>
      <c r="W2297">
        <v>0.5</v>
      </c>
      <c r="X2297">
        <v>1</v>
      </c>
      <c r="Y2297">
        <v>63.4</v>
      </c>
    </row>
    <row r="2298" spans="1:25" x14ac:dyDescent="0.25">
      <c r="A2298" t="s">
        <v>8774</v>
      </c>
      <c r="B2298" t="s">
        <v>8775</v>
      </c>
      <c r="C2298" s="1" t="str">
        <f t="shared" si="375"/>
        <v>21:0398</v>
      </c>
      <c r="D2298" s="1" t="str">
        <f t="shared" si="372"/>
        <v>21:0133</v>
      </c>
      <c r="E2298" t="s">
        <v>8776</v>
      </c>
      <c r="F2298" t="s">
        <v>8777</v>
      </c>
      <c r="H2298">
        <v>49.096329400000002</v>
      </c>
      <c r="I2298">
        <v>-84.599776199999994</v>
      </c>
      <c r="J2298" s="1" t="str">
        <f t="shared" si="373"/>
        <v>NGR lake sediment grab sample</v>
      </c>
      <c r="K2298" s="1" t="str">
        <f t="shared" si="374"/>
        <v>&lt;177 micron (NGR)</v>
      </c>
      <c r="L2298">
        <v>76</v>
      </c>
      <c r="M2298" t="s">
        <v>77</v>
      </c>
      <c r="N2298">
        <v>1486</v>
      </c>
      <c r="O2298">
        <v>198</v>
      </c>
      <c r="P2298">
        <v>24</v>
      </c>
      <c r="Q2298">
        <v>2</v>
      </c>
      <c r="R2298">
        <v>10</v>
      </c>
      <c r="S2298">
        <v>4</v>
      </c>
      <c r="T2298">
        <v>0.1</v>
      </c>
      <c r="U2298">
        <v>65</v>
      </c>
      <c r="V2298">
        <v>1</v>
      </c>
      <c r="W2298">
        <v>0.5</v>
      </c>
      <c r="X2298">
        <v>3</v>
      </c>
      <c r="Y2298">
        <v>77</v>
      </c>
    </row>
    <row r="2299" spans="1:25" x14ac:dyDescent="0.25">
      <c r="A2299" t="s">
        <v>8778</v>
      </c>
      <c r="B2299" t="s">
        <v>8779</v>
      </c>
      <c r="C2299" s="1" t="str">
        <f t="shared" si="375"/>
        <v>21:0398</v>
      </c>
      <c r="D2299" s="1" t="str">
        <f t="shared" si="372"/>
        <v>21:0133</v>
      </c>
      <c r="E2299" t="s">
        <v>8780</v>
      </c>
      <c r="F2299" t="s">
        <v>8781</v>
      </c>
      <c r="H2299">
        <v>49.117254000000003</v>
      </c>
      <c r="I2299">
        <v>-84.660591100000005</v>
      </c>
      <c r="J2299" s="1" t="str">
        <f t="shared" si="373"/>
        <v>NGR lake sediment grab sample</v>
      </c>
      <c r="K2299" s="1" t="str">
        <f t="shared" si="374"/>
        <v>&lt;177 micron (NGR)</v>
      </c>
      <c r="L2299">
        <v>76</v>
      </c>
      <c r="M2299" t="s">
        <v>82</v>
      </c>
      <c r="N2299">
        <v>1487</v>
      </c>
      <c r="O2299">
        <v>50</v>
      </c>
      <c r="P2299">
        <v>8</v>
      </c>
      <c r="Q2299">
        <v>6</v>
      </c>
      <c r="R2299">
        <v>8</v>
      </c>
      <c r="S2299">
        <v>7</v>
      </c>
      <c r="T2299">
        <v>0.1</v>
      </c>
      <c r="U2299">
        <v>845</v>
      </c>
      <c r="V2299">
        <v>1.65</v>
      </c>
      <c r="W2299">
        <v>0.5</v>
      </c>
      <c r="X2299">
        <v>1</v>
      </c>
      <c r="Y2299">
        <v>13.4</v>
      </c>
    </row>
    <row r="2300" spans="1:25" x14ac:dyDescent="0.25">
      <c r="A2300" t="s">
        <v>8782</v>
      </c>
      <c r="B2300" t="s">
        <v>8783</v>
      </c>
      <c r="C2300" s="1" t="str">
        <f t="shared" si="375"/>
        <v>21:0398</v>
      </c>
      <c r="D2300" s="1" t="str">
        <f t="shared" si="372"/>
        <v>21:0133</v>
      </c>
      <c r="E2300" t="s">
        <v>8784</v>
      </c>
      <c r="F2300" t="s">
        <v>8785</v>
      </c>
      <c r="H2300">
        <v>49.263346900000002</v>
      </c>
      <c r="I2300">
        <v>-84.777661499999994</v>
      </c>
      <c r="J2300" s="1" t="str">
        <f t="shared" si="373"/>
        <v>NGR lake sediment grab sample</v>
      </c>
      <c r="K2300" s="1" t="str">
        <f t="shared" si="374"/>
        <v>&lt;177 micron (NGR)</v>
      </c>
      <c r="L2300">
        <v>76</v>
      </c>
      <c r="M2300" t="s">
        <v>87</v>
      </c>
      <c r="N2300">
        <v>1488</v>
      </c>
      <c r="O2300">
        <v>120</v>
      </c>
      <c r="P2300">
        <v>22</v>
      </c>
      <c r="Q2300">
        <v>2</v>
      </c>
      <c r="R2300">
        <v>15</v>
      </c>
      <c r="S2300">
        <v>4</v>
      </c>
      <c r="T2300">
        <v>0.1</v>
      </c>
      <c r="U2300">
        <v>40</v>
      </c>
      <c r="V2300">
        <v>0.4</v>
      </c>
      <c r="W2300">
        <v>0.5</v>
      </c>
      <c r="X2300">
        <v>2</v>
      </c>
      <c r="Y2300">
        <v>72.8</v>
      </c>
    </row>
    <row r="2301" spans="1:25" x14ac:dyDescent="0.25">
      <c r="A2301" t="s">
        <v>8786</v>
      </c>
      <c r="B2301" t="s">
        <v>8787</v>
      </c>
      <c r="C2301" s="1" t="str">
        <f t="shared" si="375"/>
        <v>21:0398</v>
      </c>
      <c r="D2301" s="1" t="str">
        <f t="shared" si="372"/>
        <v>21:0133</v>
      </c>
      <c r="E2301" t="s">
        <v>8788</v>
      </c>
      <c r="F2301" t="s">
        <v>8789</v>
      </c>
      <c r="H2301">
        <v>49.293484100000001</v>
      </c>
      <c r="I2301">
        <v>-84.765536999999995</v>
      </c>
      <c r="J2301" s="1" t="str">
        <f t="shared" si="373"/>
        <v>NGR lake sediment grab sample</v>
      </c>
      <c r="K2301" s="1" t="str">
        <f t="shared" si="374"/>
        <v>&lt;177 micron (NGR)</v>
      </c>
      <c r="L2301">
        <v>76</v>
      </c>
      <c r="M2301" t="s">
        <v>92</v>
      </c>
      <c r="N2301">
        <v>1489</v>
      </c>
      <c r="O2301">
        <v>140</v>
      </c>
      <c r="P2301">
        <v>36</v>
      </c>
      <c r="Q2301">
        <v>3</v>
      </c>
      <c r="R2301">
        <v>20</v>
      </c>
      <c r="S2301">
        <v>4</v>
      </c>
      <c r="T2301">
        <v>0.1</v>
      </c>
      <c r="U2301">
        <v>40</v>
      </c>
      <c r="V2301">
        <v>0.35</v>
      </c>
      <c r="W2301">
        <v>0.5</v>
      </c>
      <c r="X2301">
        <v>5</v>
      </c>
      <c r="Y2301">
        <v>63.4</v>
      </c>
    </row>
    <row r="2302" spans="1:25" x14ac:dyDescent="0.25">
      <c r="A2302" t="s">
        <v>8790</v>
      </c>
      <c r="B2302" t="s">
        <v>8791</v>
      </c>
      <c r="C2302" s="1" t="str">
        <f t="shared" si="375"/>
        <v>21:0398</v>
      </c>
      <c r="D2302" s="1" t="str">
        <f t="shared" si="372"/>
        <v>21:0133</v>
      </c>
      <c r="E2302" t="s">
        <v>8792</v>
      </c>
      <c r="F2302" t="s">
        <v>8793</v>
      </c>
      <c r="H2302">
        <v>49.320482499999997</v>
      </c>
      <c r="I2302">
        <v>-84.736021300000004</v>
      </c>
      <c r="J2302" s="1" t="str">
        <f t="shared" si="373"/>
        <v>NGR lake sediment grab sample</v>
      </c>
      <c r="K2302" s="1" t="str">
        <f t="shared" si="374"/>
        <v>&lt;177 micron (NGR)</v>
      </c>
      <c r="L2302">
        <v>76</v>
      </c>
      <c r="M2302" t="s">
        <v>97</v>
      </c>
      <c r="N2302">
        <v>1490</v>
      </c>
      <c r="O2302">
        <v>104</v>
      </c>
      <c r="P2302">
        <v>18</v>
      </c>
      <c r="Q2302">
        <v>3</v>
      </c>
      <c r="R2302">
        <v>12</v>
      </c>
      <c r="S2302">
        <v>7</v>
      </c>
      <c r="T2302">
        <v>0.1</v>
      </c>
      <c r="U2302">
        <v>125</v>
      </c>
      <c r="V2302">
        <v>0.95</v>
      </c>
      <c r="W2302">
        <v>0.5</v>
      </c>
      <c r="X2302">
        <v>1</v>
      </c>
      <c r="Y2302">
        <v>36</v>
      </c>
    </row>
    <row r="2303" spans="1:25" x14ac:dyDescent="0.25">
      <c r="A2303" t="s">
        <v>8794</v>
      </c>
      <c r="B2303" t="s">
        <v>8795</v>
      </c>
      <c r="C2303" s="1" t="str">
        <f t="shared" si="375"/>
        <v>21:0398</v>
      </c>
      <c r="D2303" s="1" t="str">
        <f t="shared" si="372"/>
        <v>21:0133</v>
      </c>
      <c r="E2303" t="s">
        <v>8796</v>
      </c>
      <c r="F2303" t="s">
        <v>8797</v>
      </c>
      <c r="H2303">
        <v>49.341354799999998</v>
      </c>
      <c r="I2303">
        <v>-84.760547000000003</v>
      </c>
      <c r="J2303" s="1" t="str">
        <f t="shared" si="373"/>
        <v>NGR lake sediment grab sample</v>
      </c>
      <c r="K2303" s="1" t="str">
        <f t="shared" si="374"/>
        <v>&lt;177 micron (NGR)</v>
      </c>
      <c r="L2303">
        <v>76</v>
      </c>
      <c r="M2303" t="s">
        <v>107</v>
      </c>
      <c r="N2303">
        <v>1491</v>
      </c>
      <c r="O2303">
        <v>170</v>
      </c>
      <c r="P2303">
        <v>20</v>
      </c>
      <c r="Q2303">
        <v>3</v>
      </c>
      <c r="R2303">
        <v>13</v>
      </c>
      <c r="S2303">
        <v>4</v>
      </c>
      <c r="T2303">
        <v>0.1</v>
      </c>
      <c r="U2303">
        <v>45</v>
      </c>
      <c r="V2303">
        <v>0.75</v>
      </c>
      <c r="W2303">
        <v>0.5</v>
      </c>
      <c r="X2303">
        <v>2</v>
      </c>
      <c r="Y2303">
        <v>63.2</v>
      </c>
    </row>
    <row r="2304" spans="1:25" x14ac:dyDescent="0.25">
      <c r="A2304" t="s">
        <v>8798</v>
      </c>
      <c r="B2304" t="s">
        <v>8799</v>
      </c>
      <c r="C2304" s="1" t="str">
        <f t="shared" si="375"/>
        <v>21:0398</v>
      </c>
      <c r="D2304" s="1" t="str">
        <f>HYPERLINK("http://geochem.nrcan.gc.ca/cdogs/content/svy/svy_e.htm", "")</f>
        <v/>
      </c>
      <c r="G2304" s="1" t="str">
        <f>HYPERLINK("http://geochem.nrcan.gc.ca/cdogs/content/cr_/cr_00034_e.htm", "34")</f>
        <v>34</v>
      </c>
      <c r="J2304" t="s">
        <v>100</v>
      </c>
      <c r="K2304" t="s">
        <v>101</v>
      </c>
      <c r="L2304">
        <v>76</v>
      </c>
      <c r="M2304" t="s">
        <v>102</v>
      </c>
      <c r="N2304">
        <v>1492</v>
      </c>
      <c r="O2304">
        <v>98</v>
      </c>
      <c r="P2304">
        <v>46</v>
      </c>
      <c r="Q2304">
        <v>15</v>
      </c>
      <c r="R2304">
        <v>19</v>
      </c>
      <c r="S2304">
        <v>14</v>
      </c>
      <c r="T2304">
        <v>0.1</v>
      </c>
      <c r="U2304">
        <v>785</v>
      </c>
      <c r="V2304">
        <v>3</v>
      </c>
      <c r="W2304">
        <v>21</v>
      </c>
      <c r="X2304">
        <v>7</v>
      </c>
      <c r="Y2304">
        <v>16</v>
      </c>
    </row>
    <row r="2305" spans="1:25" x14ac:dyDescent="0.25">
      <c r="A2305" t="s">
        <v>8800</v>
      </c>
      <c r="B2305" t="s">
        <v>8801</v>
      </c>
      <c r="C2305" s="1" t="str">
        <f t="shared" si="375"/>
        <v>21:0398</v>
      </c>
      <c r="D2305" s="1" t="str">
        <f t="shared" ref="D2305:D2318" si="376">HYPERLINK("http://geochem.nrcan.gc.ca/cdogs/content/svy/svy210133_e.htm", "21:0133")</f>
        <v>21:0133</v>
      </c>
      <c r="E2305" t="s">
        <v>8802</v>
      </c>
      <c r="F2305" t="s">
        <v>8803</v>
      </c>
      <c r="H2305">
        <v>49.376750199999996</v>
      </c>
      <c r="I2305">
        <v>-84.747833900000003</v>
      </c>
      <c r="J2305" s="1" t="str">
        <f t="shared" ref="J2305:J2318" si="377">HYPERLINK("http://geochem.nrcan.gc.ca/cdogs/content/kwd/kwd020027_e.htm", "NGR lake sediment grab sample")</f>
        <v>NGR lake sediment grab sample</v>
      </c>
      <c r="K2305" s="1" t="str">
        <f t="shared" ref="K2305:K2318" si="378">HYPERLINK("http://geochem.nrcan.gc.ca/cdogs/content/kwd/kwd080006_e.htm", "&lt;177 micron (NGR)")</f>
        <v>&lt;177 micron (NGR)</v>
      </c>
      <c r="L2305">
        <v>76</v>
      </c>
      <c r="M2305" t="s">
        <v>112</v>
      </c>
      <c r="N2305">
        <v>1493</v>
      </c>
      <c r="O2305">
        <v>146</v>
      </c>
      <c r="P2305">
        <v>22</v>
      </c>
      <c r="Q2305">
        <v>5</v>
      </c>
      <c r="R2305">
        <v>13</v>
      </c>
      <c r="S2305">
        <v>9</v>
      </c>
      <c r="T2305">
        <v>0.1</v>
      </c>
      <c r="U2305">
        <v>120</v>
      </c>
      <c r="V2305">
        <v>1</v>
      </c>
      <c r="W2305">
        <v>0.5</v>
      </c>
      <c r="X2305">
        <v>2</v>
      </c>
      <c r="Y2305">
        <v>51.8</v>
      </c>
    </row>
    <row r="2306" spans="1:25" x14ac:dyDescent="0.25">
      <c r="A2306" t="s">
        <v>8804</v>
      </c>
      <c r="B2306" t="s">
        <v>8805</v>
      </c>
      <c r="C2306" s="1" t="str">
        <f t="shared" si="375"/>
        <v>21:0398</v>
      </c>
      <c r="D2306" s="1" t="str">
        <f t="shared" si="376"/>
        <v>21:0133</v>
      </c>
      <c r="E2306" t="s">
        <v>8806</v>
      </c>
      <c r="F2306" t="s">
        <v>8807</v>
      </c>
      <c r="H2306">
        <v>49.420816199999997</v>
      </c>
      <c r="I2306">
        <v>-84.769810899999996</v>
      </c>
      <c r="J2306" s="1" t="str">
        <f t="shared" si="377"/>
        <v>NGR lake sediment grab sample</v>
      </c>
      <c r="K2306" s="1" t="str">
        <f t="shared" si="378"/>
        <v>&lt;177 micron (NGR)</v>
      </c>
      <c r="L2306">
        <v>76</v>
      </c>
      <c r="M2306" t="s">
        <v>117</v>
      </c>
      <c r="N2306">
        <v>1494</v>
      </c>
      <c r="O2306">
        <v>68</v>
      </c>
      <c r="P2306">
        <v>10</v>
      </c>
      <c r="Q2306">
        <v>7</v>
      </c>
      <c r="R2306">
        <v>10</v>
      </c>
      <c r="S2306">
        <v>7</v>
      </c>
      <c r="T2306">
        <v>0.1</v>
      </c>
      <c r="U2306">
        <v>90</v>
      </c>
      <c r="V2306">
        <v>1</v>
      </c>
      <c r="W2306">
        <v>0.5</v>
      </c>
      <c r="X2306">
        <v>1</v>
      </c>
      <c r="Y2306">
        <v>52.2</v>
      </c>
    </row>
    <row r="2307" spans="1:25" x14ac:dyDescent="0.25">
      <c r="A2307" t="s">
        <v>8808</v>
      </c>
      <c r="B2307" t="s">
        <v>8809</v>
      </c>
      <c r="C2307" s="1" t="str">
        <f t="shared" si="375"/>
        <v>21:0398</v>
      </c>
      <c r="D2307" s="1" t="str">
        <f t="shared" si="376"/>
        <v>21:0133</v>
      </c>
      <c r="E2307" t="s">
        <v>8810</v>
      </c>
      <c r="F2307" t="s">
        <v>8811</v>
      </c>
      <c r="H2307">
        <v>49.435054000000001</v>
      </c>
      <c r="I2307">
        <v>-84.753867999999997</v>
      </c>
      <c r="J2307" s="1" t="str">
        <f t="shared" si="377"/>
        <v>NGR lake sediment grab sample</v>
      </c>
      <c r="K2307" s="1" t="str">
        <f t="shared" si="378"/>
        <v>&lt;177 micron (NGR)</v>
      </c>
      <c r="L2307">
        <v>76</v>
      </c>
      <c r="M2307" t="s">
        <v>122</v>
      </c>
      <c r="N2307">
        <v>1495</v>
      </c>
      <c r="O2307">
        <v>30</v>
      </c>
      <c r="P2307">
        <v>12</v>
      </c>
      <c r="Q2307">
        <v>1</v>
      </c>
      <c r="R2307">
        <v>4</v>
      </c>
      <c r="S2307">
        <v>1</v>
      </c>
      <c r="T2307">
        <v>0.1</v>
      </c>
      <c r="U2307">
        <v>160</v>
      </c>
      <c r="V2307">
        <v>0.2</v>
      </c>
      <c r="W2307">
        <v>0.5</v>
      </c>
      <c r="X2307">
        <v>4</v>
      </c>
      <c r="Y2307">
        <v>14.8</v>
      </c>
    </row>
    <row r="2308" spans="1:25" x14ac:dyDescent="0.25">
      <c r="A2308" t="s">
        <v>8812</v>
      </c>
      <c r="B2308" t="s">
        <v>8813</v>
      </c>
      <c r="C2308" s="1" t="str">
        <f t="shared" si="375"/>
        <v>21:0398</v>
      </c>
      <c r="D2308" s="1" t="str">
        <f t="shared" si="376"/>
        <v>21:0133</v>
      </c>
      <c r="E2308" t="s">
        <v>8814</v>
      </c>
      <c r="F2308" t="s">
        <v>8815</v>
      </c>
      <c r="H2308">
        <v>49.493285299999997</v>
      </c>
      <c r="I2308">
        <v>-84.548428400000006</v>
      </c>
      <c r="J2308" s="1" t="str">
        <f t="shared" si="377"/>
        <v>NGR lake sediment grab sample</v>
      </c>
      <c r="K2308" s="1" t="str">
        <f t="shared" si="378"/>
        <v>&lt;177 micron (NGR)</v>
      </c>
      <c r="L2308">
        <v>77</v>
      </c>
      <c r="M2308" t="s">
        <v>4272</v>
      </c>
      <c r="N2308">
        <v>1496</v>
      </c>
      <c r="O2308">
        <v>118</v>
      </c>
      <c r="P2308">
        <v>16</v>
      </c>
      <c r="Q2308">
        <v>1</v>
      </c>
      <c r="R2308">
        <v>6</v>
      </c>
      <c r="S2308">
        <v>4</v>
      </c>
      <c r="T2308">
        <v>0.1</v>
      </c>
      <c r="U2308">
        <v>1600</v>
      </c>
      <c r="V2308">
        <v>6.2</v>
      </c>
      <c r="W2308">
        <v>4</v>
      </c>
      <c r="X2308">
        <v>4</v>
      </c>
      <c r="Y2308">
        <v>44</v>
      </c>
    </row>
    <row r="2309" spans="1:25" x14ac:dyDescent="0.25">
      <c r="A2309" t="s">
        <v>8816</v>
      </c>
      <c r="B2309" t="s">
        <v>8817</v>
      </c>
      <c r="C2309" s="1" t="str">
        <f t="shared" si="375"/>
        <v>21:0398</v>
      </c>
      <c r="D2309" s="1" t="str">
        <f t="shared" si="376"/>
        <v>21:0133</v>
      </c>
      <c r="E2309" t="s">
        <v>8818</v>
      </c>
      <c r="F2309" t="s">
        <v>8819</v>
      </c>
      <c r="H2309">
        <v>49.470424700000002</v>
      </c>
      <c r="I2309">
        <v>-84.7547213</v>
      </c>
      <c r="J2309" s="1" t="str">
        <f t="shared" si="377"/>
        <v>NGR lake sediment grab sample</v>
      </c>
      <c r="K2309" s="1" t="str">
        <f t="shared" si="378"/>
        <v>&lt;177 micron (NGR)</v>
      </c>
      <c r="L2309">
        <v>77</v>
      </c>
      <c r="M2309" t="s">
        <v>34</v>
      </c>
      <c r="N2309">
        <v>1497</v>
      </c>
      <c r="O2309">
        <v>116</v>
      </c>
      <c r="P2309">
        <v>14</v>
      </c>
      <c r="Q2309">
        <v>8</v>
      </c>
      <c r="R2309">
        <v>15</v>
      </c>
      <c r="S2309">
        <v>9</v>
      </c>
      <c r="T2309">
        <v>0.1</v>
      </c>
      <c r="U2309">
        <v>310</v>
      </c>
      <c r="V2309">
        <v>2.1</v>
      </c>
      <c r="W2309">
        <v>0.5</v>
      </c>
      <c r="X2309">
        <v>1</v>
      </c>
      <c r="Y2309">
        <v>28.8</v>
      </c>
    </row>
    <row r="2310" spans="1:25" x14ac:dyDescent="0.25">
      <c r="A2310" t="s">
        <v>8820</v>
      </c>
      <c r="B2310" t="s">
        <v>8821</v>
      </c>
      <c r="C2310" s="1" t="str">
        <f t="shared" si="375"/>
        <v>21:0398</v>
      </c>
      <c r="D2310" s="1" t="str">
        <f t="shared" si="376"/>
        <v>21:0133</v>
      </c>
      <c r="E2310" t="s">
        <v>8822</v>
      </c>
      <c r="F2310" t="s">
        <v>8823</v>
      </c>
      <c r="H2310">
        <v>49.494156099999998</v>
      </c>
      <c r="I2310">
        <v>-84.741330500000004</v>
      </c>
      <c r="J2310" s="1" t="str">
        <f t="shared" si="377"/>
        <v>NGR lake sediment grab sample</v>
      </c>
      <c r="K2310" s="1" t="str">
        <f t="shared" si="378"/>
        <v>&lt;177 micron (NGR)</v>
      </c>
      <c r="L2310">
        <v>77</v>
      </c>
      <c r="M2310" t="s">
        <v>39</v>
      </c>
      <c r="N2310">
        <v>1498</v>
      </c>
      <c r="O2310">
        <v>52</v>
      </c>
      <c r="P2310">
        <v>8</v>
      </c>
      <c r="Q2310">
        <v>1</v>
      </c>
      <c r="R2310">
        <v>4</v>
      </c>
      <c r="S2310">
        <v>3</v>
      </c>
      <c r="T2310">
        <v>0.1</v>
      </c>
      <c r="U2310">
        <v>1400</v>
      </c>
      <c r="V2310">
        <v>8</v>
      </c>
      <c r="W2310">
        <v>27</v>
      </c>
      <c r="X2310">
        <v>4</v>
      </c>
      <c r="Y2310">
        <v>30</v>
      </c>
    </row>
    <row r="2311" spans="1:25" x14ac:dyDescent="0.25">
      <c r="A2311" t="s">
        <v>8824</v>
      </c>
      <c r="B2311" t="s">
        <v>8825</v>
      </c>
      <c r="C2311" s="1" t="str">
        <f t="shared" si="375"/>
        <v>21:0398</v>
      </c>
      <c r="D2311" s="1" t="str">
        <f t="shared" si="376"/>
        <v>21:0133</v>
      </c>
      <c r="E2311" t="s">
        <v>8826</v>
      </c>
      <c r="F2311" t="s">
        <v>8827</v>
      </c>
      <c r="H2311">
        <v>49.501809600000001</v>
      </c>
      <c r="I2311">
        <v>-84.7055905</v>
      </c>
      <c r="J2311" s="1" t="str">
        <f t="shared" si="377"/>
        <v>NGR lake sediment grab sample</v>
      </c>
      <c r="K2311" s="1" t="str">
        <f t="shared" si="378"/>
        <v>&lt;177 micron (NGR)</v>
      </c>
      <c r="L2311">
        <v>77</v>
      </c>
      <c r="M2311" t="s">
        <v>44</v>
      </c>
      <c r="N2311">
        <v>1499</v>
      </c>
      <c r="O2311">
        <v>260</v>
      </c>
      <c r="P2311">
        <v>18</v>
      </c>
      <c r="Q2311">
        <v>3</v>
      </c>
      <c r="R2311">
        <v>8</v>
      </c>
      <c r="S2311">
        <v>6</v>
      </c>
      <c r="T2311">
        <v>0.1</v>
      </c>
      <c r="U2311">
        <v>120</v>
      </c>
      <c r="V2311">
        <v>0.55000000000000004</v>
      </c>
      <c r="W2311">
        <v>0.5</v>
      </c>
      <c r="X2311">
        <v>1</v>
      </c>
      <c r="Y2311">
        <v>73.599999999999994</v>
      </c>
    </row>
    <row r="2312" spans="1:25" x14ac:dyDescent="0.25">
      <c r="A2312" t="s">
        <v>8828</v>
      </c>
      <c r="B2312" t="s">
        <v>8829</v>
      </c>
      <c r="C2312" s="1" t="str">
        <f t="shared" si="375"/>
        <v>21:0398</v>
      </c>
      <c r="D2312" s="1" t="str">
        <f t="shared" si="376"/>
        <v>21:0133</v>
      </c>
      <c r="E2312" t="s">
        <v>8830</v>
      </c>
      <c r="F2312" t="s">
        <v>8831</v>
      </c>
      <c r="H2312">
        <v>49.4728195</v>
      </c>
      <c r="I2312">
        <v>-84.715780300000006</v>
      </c>
      <c r="J2312" s="1" t="str">
        <f t="shared" si="377"/>
        <v>NGR lake sediment grab sample</v>
      </c>
      <c r="K2312" s="1" t="str">
        <f t="shared" si="378"/>
        <v>&lt;177 micron (NGR)</v>
      </c>
      <c r="L2312">
        <v>77</v>
      </c>
      <c r="M2312" t="s">
        <v>62</v>
      </c>
      <c r="N2312">
        <v>1500</v>
      </c>
      <c r="O2312">
        <v>92</v>
      </c>
      <c r="P2312">
        <v>24</v>
      </c>
      <c r="Q2312">
        <v>6</v>
      </c>
      <c r="R2312">
        <v>14</v>
      </c>
      <c r="S2312">
        <v>9</v>
      </c>
      <c r="T2312">
        <v>0.1</v>
      </c>
      <c r="U2312">
        <v>395</v>
      </c>
      <c r="V2312">
        <v>1.9</v>
      </c>
      <c r="W2312">
        <v>1</v>
      </c>
      <c r="X2312">
        <v>2</v>
      </c>
      <c r="Y2312">
        <v>33.4</v>
      </c>
    </row>
    <row r="2313" spans="1:25" x14ac:dyDescent="0.25">
      <c r="A2313" t="s">
        <v>8832</v>
      </c>
      <c r="B2313" t="s">
        <v>8833</v>
      </c>
      <c r="C2313" s="1" t="str">
        <f t="shared" si="375"/>
        <v>21:0398</v>
      </c>
      <c r="D2313" s="1" t="str">
        <f t="shared" si="376"/>
        <v>21:0133</v>
      </c>
      <c r="E2313" t="s">
        <v>8834</v>
      </c>
      <c r="F2313" t="s">
        <v>8835</v>
      </c>
      <c r="H2313">
        <v>49.454912299999997</v>
      </c>
      <c r="I2313">
        <v>-84.692422899999997</v>
      </c>
      <c r="J2313" s="1" t="str">
        <f t="shared" si="377"/>
        <v>NGR lake sediment grab sample</v>
      </c>
      <c r="K2313" s="1" t="str">
        <f t="shared" si="378"/>
        <v>&lt;177 micron (NGR)</v>
      </c>
      <c r="L2313">
        <v>77</v>
      </c>
      <c r="M2313" t="s">
        <v>67</v>
      </c>
      <c r="N2313">
        <v>1501</v>
      </c>
      <c r="O2313">
        <v>116</v>
      </c>
      <c r="P2313">
        <v>20</v>
      </c>
      <c r="Q2313">
        <v>5</v>
      </c>
      <c r="R2313">
        <v>15</v>
      </c>
      <c r="S2313">
        <v>13</v>
      </c>
      <c r="T2313">
        <v>0.1</v>
      </c>
      <c r="U2313">
        <v>855</v>
      </c>
      <c r="V2313">
        <v>3.7</v>
      </c>
      <c r="W2313">
        <v>5</v>
      </c>
      <c r="X2313">
        <v>1</v>
      </c>
      <c r="Y2313">
        <v>28</v>
      </c>
    </row>
    <row r="2314" spans="1:25" x14ac:dyDescent="0.25">
      <c r="A2314" t="s">
        <v>8836</v>
      </c>
      <c r="B2314" t="s">
        <v>8837</v>
      </c>
      <c r="C2314" s="1" t="str">
        <f t="shared" si="375"/>
        <v>21:0398</v>
      </c>
      <c r="D2314" s="1" t="str">
        <f t="shared" si="376"/>
        <v>21:0133</v>
      </c>
      <c r="E2314" t="s">
        <v>8838</v>
      </c>
      <c r="F2314" t="s">
        <v>8839</v>
      </c>
      <c r="H2314">
        <v>49.465196400000004</v>
      </c>
      <c r="I2314">
        <v>-84.659835700000002</v>
      </c>
      <c r="J2314" s="1" t="str">
        <f t="shared" si="377"/>
        <v>NGR lake sediment grab sample</v>
      </c>
      <c r="K2314" s="1" t="str">
        <f t="shared" si="378"/>
        <v>&lt;177 micron (NGR)</v>
      </c>
      <c r="L2314">
        <v>77</v>
      </c>
      <c r="M2314" t="s">
        <v>72</v>
      </c>
      <c r="N2314">
        <v>1502</v>
      </c>
      <c r="O2314">
        <v>80</v>
      </c>
      <c r="P2314">
        <v>18</v>
      </c>
      <c r="Q2314">
        <v>1</v>
      </c>
      <c r="R2314">
        <v>9</v>
      </c>
      <c r="S2314">
        <v>3</v>
      </c>
      <c r="T2314">
        <v>0.1</v>
      </c>
      <c r="U2314">
        <v>300</v>
      </c>
      <c r="V2314">
        <v>0.95</v>
      </c>
      <c r="W2314">
        <v>2</v>
      </c>
      <c r="X2314">
        <v>3</v>
      </c>
      <c r="Y2314">
        <v>46.6</v>
      </c>
    </row>
    <row r="2315" spans="1:25" x14ac:dyDescent="0.25">
      <c r="A2315" t="s">
        <v>8840</v>
      </c>
      <c r="B2315" t="s">
        <v>8841</v>
      </c>
      <c r="C2315" s="1" t="str">
        <f t="shared" si="375"/>
        <v>21:0398</v>
      </c>
      <c r="D2315" s="1" t="str">
        <f t="shared" si="376"/>
        <v>21:0133</v>
      </c>
      <c r="E2315" t="s">
        <v>8842</v>
      </c>
      <c r="F2315" t="s">
        <v>8843</v>
      </c>
      <c r="H2315">
        <v>49.492466800000003</v>
      </c>
      <c r="I2315">
        <v>-84.621648800000003</v>
      </c>
      <c r="J2315" s="1" t="str">
        <f t="shared" si="377"/>
        <v>NGR lake sediment grab sample</v>
      </c>
      <c r="K2315" s="1" t="str">
        <f t="shared" si="378"/>
        <v>&lt;177 micron (NGR)</v>
      </c>
      <c r="L2315">
        <v>77</v>
      </c>
      <c r="M2315" t="s">
        <v>77</v>
      </c>
      <c r="N2315">
        <v>1503</v>
      </c>
      <c r="O2315">
        <v>28</v>
      </c>
      <c r="P2315">
        <v>6</v>
      </c>
      <c r="Q2315">
        <v>1</v>
      </c>
      <c r="R2315">
        <v>7</v>
      </c>
      <c r="S2315">
        <v>5</v>
      </c>
      <c r="T2315">
        <v>0.1</v>
      </c>
      <c r="U2315">
        <v>290</v>
      </c>
      <c r="V2315">
        <v>1</v>
      </c>
      <c r="W2315">
        <v>2</v>
      </c>
      <c r="X2315">
        <v>1</v>
      </c>
      <c r="Y2315">
        <v>5.8</v>
      </c>
    </row>
    <row r="2316" spans="1:25" x14ac:dyDescent="0.25">
      <c r="A2316" t="s">
        <v>8844</v>
      </c>
      <c r="B2316" t="s">
        <v>8845</v>
      </c>
      <c r="C2316" s="1" t="str">
        <f t="shared" si="375"/>
        <v>21:0398</v>
      </c>
      <c r="D2316" s="1" t="str">
        <f t="shared" si="376"/>
        <v>21:0133</v>
      </c>
      <c r="E2316" t="s">
        <v>8814</v>
      </c>
      <c r="F2316" t="s">
        <v>8846</v>
      </c>
      <c r="H2316">
        <v>49.493285299999997</v>
      </c>
      <c r="I2316">
        <v>-84.548428400000006</v>
      </c>
      <c r="J2316" s="1" t="str">
        <f t="shared" si="377"/>
        <v>NGR lake sediment grab sample</v>
      </c>
      <c r="K2316" s="1" t="str">
        <f t="shared" si="378"/>
        <v>&lt;177 micron (NGR)</v>
      </c>
      <c r="L2316">
        <v>77</v>
      </c>
      <c r="M2316" t="s">
        <v>4276</v>
      </c>
      <c r="N2316">
        <v>1504</v>
      </c>
      <c r="O2316">
        <v>120</v>
      </c>
      <c r="P2316">
        <v>16</v>
      </c>
      <c r="Q2316">
        <v>1</v>
      </c>
      <c r="R2316">
        <v>6</v>
      </c>
      <c r="S2316">
        <v>3</v>
      </c>
      <c r="T2316">
        <v>0.1</v>
      </c>
      <c r="U2316">
        <v>1550</v>
      </c>
      <c r="V2316">
        <v>6.2</v>
      </c>
      <c r="W2316">
        <v>3</v>
      </c>
      <c r="X2316">
        <v>4</v>
      </c>
      <c r="Y2316">
        <v>43.8</v>
      </c>
    </row>
    <row r="2317" spans="1:25" x14ac:dyDescent="0.25">
      <c r="A2317" t="s">
        <v>8847</v>
      </c>
      <c r="B2317" t="s">
        <v>8848</v>
      </c>
      <c r="C2317" s="1" t="str">
        <f t="shared" si="375"/>
        <v>21:0398</v>
      </c>
      <c r="D2317" s="1" t="str">
        <f t="shared" si="376"/>
        <v>21:0133</v>
      </c>
      <c r="E2317" t="s">
        <v>8849</v>
      </c>
      <c r="F2317" t="s">
        <v>8850</v>
      </c>
      <c r="H2317">
        <v>49.481728500000003</v>
      </c>
      <c r="I2317">
        <v>-84.544338999999994</v>
      </c>
      <c r="J2317" s="1" t="str">
        <f t="shared" si="377"/>
        <v>NGR lake sediment grab sample</v>
      </c>
      <c r="K2317" s="1" t="str">
        <f t="shared" si="378"/>
        <v>&lt;177 micron (NGR)</v>
      </c>
      <c r="L2317">
        <v>77</v>
      </c>
      <c r="M2317" t="s">
        <v>4281</v>
      </c>
      <c r="N2317">
        <v>1505</v>
      </c>
      <c r="O2317">
        <v>184</v>
      </c>
      <c r="P2317">
        <v>18</v>
      </c>
      <c r="Q2317">
        <v>4</v>
      </c>
      <c r="R2317">
        <v>9</v>
      </c>
      <c r="S2317">
        <v>7</v>
      </c>
      <c r="T2317">
        <v>0.1</v>
      </c>
      <c r="U2317">
        <v>245</v>
      </c>
      <c r="V2317">
        <v>1</v>
      </c>
      <c r="W2317">
        <v>0.5</v>
      </c>
      <c r="X2317">
        <v>2</v>
      </c>
      <c r="Y2317">
        <v>49.8</v>
      </c>
    </row>
    <row r="2318" spans="1:25" x14ac:dyDescent="0.25">
      <c r="A2318" t="s">
        <v>8851</v>
      </c>
      <c r="B2318" t="s">
        <v>8852</v>
      </c>
      <c r="C2318" s="1" t="str">
        <f t="shared" si="375"/>
        <v>21:0398</v>
      </c>
      <c r="D2318" s="1" t="str">
        <f t="shared" si="376"/>
        <v>21:0133</v>
      </c>
      <c r="E2318" t="s">
        <v>8849</v>
      </c>
      <c r="F2318" t="s">
        <v>8853</v>
      </c>
      <c r="H2318">
        <v>49.481728500000003</v>
      </c>
      <c r="I2318">
        <v>-84.544338999999994</v>
      </c>
      <c r="J2318" s="1" t="str">
        <f t="shared" si="377"/>
        <v>NGR lake sediment grab sample</v>
      </c>
      <c r="K2318" s="1" t="str">
        <f t="shared" si="378"/>
        <v>&lt;177 micron (NGR)</v>
      </c>
      <c r="L2318">
        <v>77</v>
      </c>
      <c r="M2318" t="s">
        <v>4285</v>
      </c>
      <c r="N2318">
        <v>1506</v>
      </c>
      <c r="O2318">
        <v>158</v>
      </c>
      <c r="P2318">
        <v>20</v>
      </c>
      <c r="Q2318">
        <v>3</v>
      </c>
      <c r="R2318">
        <v>10</v>
      </c>
      <c r="S2318">
        <v>8</v>
      </c>
      <c r="T2318">
        <v>0.1</v>
      </c>
      <c r="U2318">
        <v>240</v>
      </c>
      <c r="V2318">
        <v>1.1000000000000001</v>
      </c>
      <c r="W2318">
        <v>0.5</v>
      </c>
      <c r="X2318">
        <v>4</v>
      </c>
      <c r="Y2318">
        <v>55.6</v>
      </c>
    </row>
    <row r="2319" spans="1:25" x14ac:dyDescent="0.25">
      <c r="A2319" t="s">
        <v>8854</v>
      </c>
      <c r="B2319" t="s">
        <v>8855</v>
      </c>
      <c r="C2319" s="1" t="str">
        <f t="shared" si="375"/>
        <v>21:0398</v>
      </c>
      <c r="D2319" s="1" t="str">
        <f>HYPERLINK("http://geochem.nrcan.gc.ca/cdogs/content/svy/svy_e.htm", "")</f>
        <v/>
      </c>
      <c r="G2319" s="1" t="str">
        <f>HYPERLINK("http://geochem.nrcan.gc.ca/cdogs/content/cr_/cr_00035_e.htm", "35")</f>
        <v>35</v>
      </c>
      <c r="J2319" t="s">
        <v>100</v>
      </c>
      <c r="K2319" t="s">
        <v>101</v>
      </c>
      <c r="L2319">
        <v>77</v>
      </c>
      <c r="M2319" t="s">
        <v>102</v>
      </c>
      <c r="N2319">
        <v>1507</v>
      </c>
      <c r="O2319">
        <v>112</v>
      </c>
      <c r="P2319">
        <v>66</v>
      </c>
      <c r="Q2319">
        <v>11</v>
      </c>
      <c r="R2319">
        <v>27</v>
      </c>
      <c r="S2319">
        <v>11</v>
      </c>
      <c r="T2319">
        <v>0.1</v>
      </c>
      <c r="U2319">
        <v>330</v>
      </c>
      <c r="V2319">
        <v>2.4</v>
      </c>
      <c r="W2319">
        <v>10</v>
      </c>
      <c r="X2319">
        <v>3</v>
      </c>
      <c r="Y2319">
        <v>9.4</v>
      </c>
    </row>
    <row r="2320" spans="1:25" x14ac:dyDescent="0.25">
      <c r="A2320" t="s">
        <v>8856</v>
      </c>
      <c r="B2320" t="s">
        <v>8857</v>
      </c>
      <c r="C2320" s="1" t="str">
        <f t="shared" si="375"/>
        <v>21:0398</v>
      </c>
      <c r="D2320" s="1" t="str">
        <f t="shared" ref="D2320:D2337" si="379">HYPERLINK("http://geochem.nrcan.gc.ca/cdogs/content/svy/svy210133_e.htm", "21:0133")</f>
        <v>21:0133</v>
      </c>
      <c r="E2320" t="s">
        <v>8858</v>
      </c>
      <c r="F2320" t="s">
        <v>8859</v>
      </c>
      <c r="H2320">
        <v>49.488248400000003</v>
      </c>
      <c r="I2320">
        <v>-84.523147399999999</v>
      </c>
      <c r="J2320" s="1" t="str">
        <f t="shared" ref="J2320:J2337" si="380">HYPERLINK("http://geochem.nrcan.gc.ca/cdogs/content/kwd/kwd020027_e.htm", "NGR lake sediment grab sample")</f>
        <v>NGR lake sediment grab sample</v>
      </c>
      <c r="K2320" s="1" t="str">
        <f t="shared" ref="K2320:K2337" si="381">HYPERLINK("http://geochem.nrcan.gc.ca/cdogs/content/kwd/kwd080006_e.htm", "&lt;177 micron (NGR)")</f>
        <v>&lt;177 micron (NGR)</v>
      </c>
      <c r="L2320">
        <v>77</v>
      </c>
      <c r="M2320" t="s">
        <v>82</v>
      </c>
      <c r="N2320">
        <v>1508</v>
      </c>
      <c r="O2320">
        <v>22</v>
      </c>
      <c r="P2320">
        <v>12</v>
      </c>
      <c r="Q2320">
        <v>1</v>
      </c>
      <c r="R2320">
        <v>2</v>
      </c>
      <c r="S2320">
        <v>1</v>
      </c>
      <c r="T2320">
        <v>0.1</v>
      </c>
      <c r="U2320">
        <v>165</v>
      </c>
      <c r="V2320">
        <v>0.3</v>
      </c>
      <c r="W2320">
        <v>0.5</v>
      </c>
      <c r="X2320">
        <v>4</v>
      </c>
      <c r="Y2320">
        <v>17.2</v>
      </c>
    </row>
    <row r="2321" spans="1:25" x14ac:dyDescent="0.25">
      <c r="A2321" t="s">
        <v>8860</v>
      </c>
      <c r="B2321" t="s">
        <v>8861</v>
      </c>
      <c r="C2321" s="1" t="str">
        <f t="shared" si="375"/>
        <v>21:0398</v>
      </c>
      <c r="D2321" s="1" t="str">
        <f t="shared" si="379"/>
        <v>21:0133</v>
      </c>
      <c r="E2321" t="s">
        <v>8862</v>
      </c>
      <c r="F2321" t="s">
        <v>8863</v>
      </c>
      <c r="H2321">
        <v>49.457113399999997</v>
      </c>
      <c r="I2321">
        <v>-84.524441699999997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77</v>
      </c>
      <c r="M2321" t="s">
        <v>87</v>
      </c>
      <c r="N2321">
        <v>1509</v>
      </c>
      <c r="O2321">
        <v>32</v>
      </c>
      <c r="P2321">
        <v>6</v>
      </c>
      <c r="Q2321">
        <v>4</v>
      </c>
      <c r="R2321">
        <v>6</v>
      </c>
      <c r="S2321">
        <v>5</v>
      </c>
      <c r="T2321">
        <v>0.1</v>
      </c>
      <c r="U2321">
        <v>285</v>
      </c>
      <c r="V2321">
        <v>0.7</v>
      </c>
      <c r="W2321">
        <v>2</v>
      </c>
      <c r="X2321">
        <v>1</v>
      </c>
      <c r="Y2321">
        <v>11.4</v>
      </c>
    </row>
    <row r="2322" spans="1:25" x14ac:dyDescent="0.25">
      <c r="A2322" t="s">
        <v>8864</v>
      </c>
      <c r="B2322" t="s">
        <v>8865</v>
      </c>
      <c r="C2322" s="1" t="str">
        <f t="shared" si="375"/>
        <v>21:0398</v>
      </c>
      <c r="D2322" s="1" t="str">
        <f t="shared" si="379"/>
        <v>21:0133</v>
      </c>
      <c r="E2322" t="s">
        <v>8866</v>
      </c>
      <c r="F2322" t="s">
        <v>8867</v>
      </c>
      <c r="H2322">
        <v>49.453623</v>
      </c>
      <c r="I2322">
        <v>-84.436950800000005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77</v>
      </c>
      <c r="M2322" t="s">
        <v>92</v>
      </c>
      <c r="N2322">
        <v>1510</v>
      </c>
      <c r="O2322">
        <v>146</v>
      </c>
      <c r="P2322">
        <v>18</v>
      </c>
      <c r="Q2322">
        <v>2</v>
      </c>
      <c r="R2322">
        <v>11</v>
      </c>
      <c r="S2322">
        <v>4</v>
      </c>
      <c r="T2322">
        <v>0.1</v>
      </c>
      <c r="U2322">
        <v>85</v>
      </c>
      <c r="V2322">
        <v>1.35</v>
      </c>
      <c r="W2322">
        <v>1</v>
      </c>
      <c r="X2322">
        <v>2</v>
      </c>
      <c r="Y2322">
        <v>69.2</v>
      </c>
    </row>
    <row r="2323" spans="1:25" x14ac:dyDescent="0.25">
      <c r="A2323" t="s">
        <v>8868</v>
      </c>
      <c r="B2323" t="s">
        <v>8869</v>
      </c>
      <c r="C2323" s="1" t="str">
        <f t="shared" si="375"/>
        <v>21:0398</v>
      </c>
      <c r="D2323" s="1" t="str">
        <f t="shared" si="379"/>
        <v>21:0133</v>
      </c>
      <c r="E2323" t="s">
        <v>8870</v>
      </c>
      <c r="F2323" t="s">
        <v>8871</v>
      </c>
      <c r="H2323">
        <v>49.459100999999997</v>
      </c>
      <c r="I2323">
        <v>-84.425582800000001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77</v>
      </c>
      <c r="M2323" t="s">
        <v>97</v>
      </c>
      <c r="N2323">
        <v>1511</v>
      </c>
      <c r="O2323">
        <v>230</v>
      </c>
      <c r="P2323">
        <v>18</v>
      </c>
      <c r="Q2323">
        <v>1</v>
      </c>
      <c r="R2323">
        <v>9</v>
      </c>
      <c r="S2323">
        <v>5</v>
      </c>
      <c r="T2323">
        <v>0.1</v>
      </c>
      <c r="U2323">
        <v>60</v>
      </c>
      <c r="V2323">
        <v>1.3</v>
      </c>
      <c r="W2323">
        <v>0.5</v>
      </c>
      <c r="X2323">
        <v>2</v>
      </c>
      <c r="Y2323">
        <v>77</v>
      </c>
    </row>
    <row r="2324" spans="1:25" x14ac:dyDescent="0.25">
      <c r="A2324" t="s">
        <v>8872</v>
      </c>
      <c r="B2324" t="s">
        <v>8873</v>
      </c>
      <c r="C2324" s="1" t="str">
        <f t="shared" si="375"/>
        <v>21:0398</v>
      </c>
      <c r="D2324" s="1" t="str">
        <f t="shared" si="379"/>
        <v>21:0133</v>
      </c>
      <c r="E2324" t="s">
        <v>8874</v>
      </c>
      <c r="F2324" t="s">
        <v>8875</v>
      </c>
      <c r="H2324">
        <v>49.432511400000003</v>
      </c>
      <c r="I2324">
        <v>-84.452534700000001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77</v>
      </c>
      <c r="M2324" t="s">
        <v>107</v>
      </c>
      <c r="N2324">
        <v>1512</v>
      </c>
      <c r="O2324">
        <v>136</v>
      </c>
      <c r="P2324">
        <v>34</v>
      </c>
      <c r="Q2324">
        <v>1</v>
      </c>
      <c r="R2324">
        <v>7</v>
      </c>
      <c r="S2324">
        <v>3</v>
      </c>
      <c r="T2324">
        <v>0.1</v>
      </c>
      <c r="U2324">
        <v>75</v>
      </c>
      <c r="V2324">
        <v>0.9</v>
      </c>
      <c r="W2324">
        <v>0.5</v>
      </c>
      <c r="X2324">
        <v>3</v>
      </c>
      <c r="Y2324">
        <v>77.8</v>
      </c>
    </row>
    <row r="2325" spans="1:25" x14ac:dyDescent="0.25">
      <c r="A2325" t="s">
        <v>8876</v>
      </c>
      <c r="B2325" t="s">
        <v>8877</v>
      </c>
      <c r="C2325" s="1" t="str">
        <f t="shared" si="375"/>
        <v>21:0398</v>
      </c>
      <c r="D2325" s="1" t="str">
        <f t="shared" si="379"/>
        <v>21:0133</v>
      </c>
      <c r="E2325" t="s">
        <v>8878</v>
      </c>
      <c r="F2325" t="s">
        <v>8879</v>
      </c>
      <c r="H2325">
        <v>49.418883800000003</v>
      </c>
      <c r="I2325">
        <v>-84.457515400000005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77</v>
      </c>
      <c r="M2325" t="s">
        <v>112</v>
      </c>
      <c r="N2325">
        <v>1513</v>
      </c>
      <c r="O2325">
        <v>156</v>
      </c>
      <c r="P2325">
        <v>16</v>
      </c>
      <c r="Q2325">
        <v>3</v>
      </c>
      <c r="R2325">
        <v>9</v>
      </c>
      <c r="S2325">
        <v>7</v>
      </c>
      <c r="T2325">
        <v>0.1</v>
      </c>
      <c r="U2325">
        <v>160</v>
      </c>
      <c r="V2325">
        <v>1.55</v>
      </c>
      <c r="W2325">
        <v>0.5</v>
      </c>
      <c r="X2325">
        <v>2</v>
      </c>
      <c r="Y2325">
        <v>55</v>
      </c>
    </row>
    <row r="2326" spans="1:25" x14ac:dyDescent="0.25">
      <c r="A2326" t="s">
        <v>8880</v>
      </c>
      <c r="B2326" t="s">
        <v>8881</v>
      </c>
      <c r="C2326" s="1" t="str">
        <f t="shared" si="375"/>
        <v>21:0398</v>
      </c>
      <c r="D2326" s="1" t="str">
        <f t="shared" si="379"/>
        <v>21:0133</v>
      </c>
      <c r="E2326" t="s">
        <v>8882</v>
      </c>
      <c r="F2326" t="s">
        <v>8883</v>
      </c>
      <c r="H2326">
        <v>49.435255099999999</v>
      </c>
      <c r="I2326">
        <v>-84.528342899999998</v>
      </c>
      <c r="J2326" s="1" t="str">
        <f t="shared" si="380"/>
        <v>NGR lake sediment grab sample</v>
      </c>
      <c r="K2326" s="1" t="str">
        <f t="shared" si="381"/>
        <v>&lt;177 micron (NGR)</v>
      </c>
      <c r="L2326">
        <v>77</v>
      </c>
      <c r="M2326" t="s">
        <v>117</v>
      </c>
      <c r="N2326">
        <v>1514</v>
      </c>
      <c r="O2326">
        <v>112</v>
      </c>
      <c r="P2326">
        <v>22</v>
      </c>
      <c r="Q2326">
        <v>1</v>
      </c>
      <c r="R2326">
        <v>12</v>
      </c>
      <c r="S2326">
        <v>3</v>
      </c>
      <c r="T2326">
        <v>0.1</v>
      </c>
      <c r="U2326">
        <v>40</v>
      </c>
      <c r="V2326">
        <v>0.65</v>
      </c>
      <c r="W2326">
        <v>0.5</v>
      </c>
      <c r="X2326">
        <v>4</v>
      </c>
      <c r="Y2326">
        <v>72.599999999999994</v>
      </c>
    </row>
    <row r="2327" spans="1:25" x14ac:dyDescent="0.25">
      <c r="A2327" t="s">
        <v>8884</v>
      </c>
      <c r="B2327" t="s">
        <v>8885</v>
      </c>
      <c r="C2327" s="1" t="str">
        <f t="shared" si="375"/>
        <v>21:0398</v>
      </c>
      <c r="D2327" s="1" t="str">
        <f t="shared" si="379"/>
        <v>21:0133</v>
      </c>
      <c r="E2327" t="s">
        <v>8886</v>
      </c>
      <c r="F2327" t="s">
        <v>8887</v>
      </c>
      <c r="H2327">
        <v>49.439171799999997</v>
      </c>
      <c r="I2327">
        <v>-84.547928099999993</v>
      </c>
      <c r="J2327" s="1" t="str">
        <f t="shared" si="380"/>
        <v>NGR lake sediment grab sample</v>
      </c>
      <c r="K2327" s="1" t="str">
        <f t="shared" si="381"/>
        <v>&lt;177 micron (NGR)</v>
      </c>
      <c r="L2327">
        <v>77</v>
      </c>
      <c r="M2327" t="s">
        <v>122</v>
      </c>
      <c r="N2327">
        <v>1515</v>
      </c>
      <c r="O2327">
        <v>220</v>
      </c>
      <c r="P2327">
        <v>8</v>
      </c>
      <c r="Q2327">
        <v>1</v>
      </c>
      <c r="R2327">
        <v>4</v>
      </c>
      <c r="S2327">
        <v>2</v>
      </c>
      <c r="T2327">
        <v>0.1</v>
      </c>
      <c r="U2327">
        <v>40</v>
      </c>
      <c r="V2327">
        <v>0.2</v>
      </c>
      <c r="W2327">
        <v>0.5</v>
      </c>
      <c r="X2327">
        <v>3</v>
      </c>
      <c r="Y2327">
        <v>89.4</v>
      </c>
    </row>
    <row r="2328" spans="1:25" x14ac:dyDescent="0.25">
      <c r="A2328" t="s">
        <v>8888</v>
      </c>
      <c r="B2328" t="s">
        <v>8889</v>
      </c>
      <c r="C2328" s="1" t="str">
        <f t="shared" si="375"/>
        <v>21:0398</v>
      </c>
      <c r="D2328" s="1" t="str">
        <f t="shared" si="379"/>
        <v>21:0133</v>
      </c>
      <c r="E2328" t="s">
        <v>8890</v>
      </c>
      <c r="F2328" t="s">
        <v>8891</v>
      </c>
      <c r="H2328">
        <v>49.429719300000002</v>
      </c>
      <c r="I2328">
        <v>-84.604672600000001</v>
      </c>
      <c r="J2328" s="1" t="str">
        <f t="shared" si="380"/>
        <v>NGR lake sediment grab sample</v>
      </c>
      <c r="K2328" s="1" t="str">
        <f t="shared" si="381"/>
        <v>&lt;177 micron (NGR)</v>
      </c>
      <c r="L2328">
        <v>78</v>
      </c>
      <c r="M2328" t="s">
        <v>29</v>
      </c>
      <c r="N2328">
        <v>1516</v>
      </c>
      <c r="O2328">
        <v>136</v>
      </c>
      <c r="P2328">
        <v>16</v>
      </c>
      <c r="Q2328">
        <v>10</v>
      </c>
      <c r="R2328">
        <v>13</v>
      </c>
      <c r="S2328">
        <v>10</v>
      </c>
      <c r="T2328">
        <v>0.1</v>
      </c>
      <c r="U2328">
        <v>160</v>
      </c>
      <c r="V2328">
        <v>1.65</v>
      </c>
      <c r="W2328">
        <v>0.5</v>
      </c>
      <c r="X2328">
        <v>1</v>
      </c>
      <c r="Y2328">
        <v>39.799999999999997</v>
      </c>
    </row>
    <row r="2329" spans="1:25" x14ac:dyDescent="0.25">
      <c r="A2329" t="s">
        <v>8892</v>
      </c>
      <c r="B2329" t="s">
        <v>8893</v>
      </c>
      <c r="C2329" s="1" t="str">
        <f t="shared" si="375"/>
        <v>21:0398</v>
      </c>
      <c r="D2329" s="1" t="str">
        <f t="shared" si="379"/>
        <v>21:0133</v>
      </c>
      <c r="E2329" t="s">
        <v>8894</v>
      </c>
      <c r="F2329" t="s">
        <v>8895</v>
      </c>
      <c r="H2329">
        <v>49.454107200000003</v>
      </c>
      <c r="I2329">
        <v>-84.576161200000001</v>
      </c>
      <c r="J2329" s="1" t="str">
        <f t="shared" si="380"/>
        <v>NGR lake sediment grab sample</v>
      </c>
      <c r="K2329" s="1" t="str">
        <f t="shared" si="381"/>
        <v>&lt;177 micron (NGR)</v>
      </c>
      <c r="L2329">
        <v>78</v>
      </c>
      <c r="M2329" t="s">
        <v>34</v>
      </c>
      <c r="N2329">
        <v>1517</v>
      </c>
      <c r="O2329">
        <v>138</v>
      </c>
      <c r="P2329">
        <v>28</v>
      </c>
      <c r="Q2329">
        <v>4</v>
      </c>
      <c r="R2329">
        <v>18</v>
      </c>
      <c r="S2329">
        <v>6</v>
      </c>
      <c r="T2329">
        <v>0.1</v>
      </c>
      <c r="U2329">
        <v>85</v>
      </c>
      <c r="V2329">
        <v>0.85</v>
      </c>
      <c r="W2329">
        <v>0.5</v>
      </c>
      <c r="X2329">
        <v>2</v>
      </c>
      <c r="Y2329">
        <v>51.8</v>
      </c>
    </row>
    <row r="2330" spans="1:25" x14ac:dyDescent="0.25">
      <c r="A2330" t="s">
        <v>8896</v>
      </c>
      <c r="B2330" t="s">
        <v>8897</v>
      </c>
      <c r="C2330" s="1" t="str">
        <f t="shared" si="375"/>
        <v>21:0398</v>
      </c>
      <c r="D2330" s="1" t="str">
        <f t="shared" si="379"/>
        <v>21:0133</v>
      </c>
      <c r="E2330" t="s">
        <v>8898</v>
      </c>
      <c r="F2330" t="s">
        <v>8899</v>
      </c>
      <c r="H2330">
        <v>49.461138800000001</v>
      </c>
      <c r="I2330">
        <v>-84.589767300000005</v>
      </c>
      <c r="J2330" s="1" t="str">
        <f t="shared" si="380"/>
        <v>NGR lake sediment grab sample</v>
      </c>
      <c r="K2330" s="1" t="str">
        <f t="shared" si="381"/>
        <v>&lt;177 micron (NGR)</v>
      </c>
      <c r="L2330">
        <v>78</v>
      </c>
      <c r="M2330" t="s">
        <v>39</v>
      </c>
      <c r="N2330">
        <v>1518</v>
      </c>
      <c r="O2330">
        <v>122</v>
      </c>
      <c r="P2330">
        <v>18</v>
      </c>
      <c r="Q2330">
        <v>11</v>
      </c>
      <c r="R2330">
        <v>11</v>
      </c>
      <c r="S2330">
        <v>7</v>
      </c>
      <c r="T2330">
        <v>0.1</v>
      </c>
      <c r="U2330">
        <v>335</v>
      </c>
      <c r="V2330">
        <v>2.2000000000000002</v>
      </c>
      <c r="W2330">
        <v>2</v>
      </c>
      <c r="X2330">
        <v>1</v>
      </c>
      <c r="Y2330">
        <v>35.6</v>
      </c>
    </row>
    <row r="2331" spans="1:25" x14ac:dyDescent="0.25">
      <c r="A2331" t="s">
        <v>8900</v>
      </c>
      <c r="B2331" t="s">
        <v>8901</v>
      </c>
      <c r="C2331" s="1" t="str">
        <f t="shared" si="375"/>
        <v>21:0398</v>
      </c>
      <c r="D2331" s="1" t="str">
        <f t="shared" si="379"/>
        <v>21:0133</v>
      </c>
      <c r="E2331" t="s">
        <v>8902</v>
      </c>
      <c r="F2331" t="s">
        <v>8903</v>
      </c>
      <c r="H2331">
        <v>49.451497099999997</v>
      </c>
      <c r="I2331">
        <v>-84.621135100000004</v>
      </c>
      <c r="J2331" s="1" t="str">
        <f t="shared" si="380"/>
        <v>NGR lake sediment grab sample</v>
      </c>
      <c r="K2331" s="1" t="str">
        <f t="shared" si="381"/>
        <v>&lt;177 micron (NGR)</v>
      </c>
      <c r="L2331">
        <v>78</v>
      </c>
      <c r="M2331" t="s">
        <v>49</v>
      </c>
      <c r="N2331">
        <v>1519</v>
      </c>
      <c r="O2331">
        <v>170</v>
      </c>
      <c r="P2331">
        <v>42</v>
      </c>
      <c r="Q2331">
        <v>2</v>
      </c>
      <c r="R2331">
        <v>26</v>
      </c>
      <c r="S2331">
        <v>5</v>
      </c>
      <c r="T2331">
        <v>0.1</v>
      </c>
      <c r="U2331">
        <v>55</v>
      </c>
      <c r="V2331">
        <v>0.65</v>
      </c>
      <c r="W2331">
        <v>0.5</v>
      </c>
      <c r="X2331">
        <v>4</v>
      </c>
      <c r="Y2331">
        <v>67.2</v>
      </c>
    </row>
    <row r="2332" spans="1:25" x14ac:dyDescent="0.25">
      <c r="A2332" t="s">
        <v>8904</v>
      </c>
      <c r="B2332" t="s">
        <v>8905</v>
      </c>
      <c r="C2332" s="1" t="str">
        <f t="shared" si="375"/>
        <v>21:0398</v>
      </c>
      <c r="D2332" s="1" t="str">
        <f t="shared" si="379"/>
        <v>21:0133</v>
      </c>
      <c r="E2332" t="s">
        <v>8890</v>
      </c>
      <c r="F2332" t="s">
        <v>8906</v>
      </c>
      <c r="H2332">
        <v>49.429719300000002</v>
      </c>
      <c r="I2332">
        <v>-84.604672600000001</v>
      </c>
      <c r="J2332" s="1" t="str">
        <f t="shared" si="380"/>
        <v>NGR lake sediment grab sample</v>
      </c>
      <c r="K2332" s="1" t="str">
        <f t="shared" si="381"/>
        <v>&lt;177 micron (NGR)</v>
      </c>
      <c r="L2332">
        <v>78</v>
      </c>
      <c r="M2332" t="s">
        <v>57</v>
      </c>
      <c r="N2332">
        <v>1520</v>
      </c>
      <c r="O2332">
        <v>138</v>
      </c>
      <c r="P2332">
        <v>18</v>
      </c>
      <c r="Q2332">
        <v>10</v>
      </c>
      <c r="R2332">
        <v>13</v>
      </c>
      <c r="S2332">
        <v>10</v>
      </c>
      <c r="T2332">
        <v>0.1</v>
      </c>
      <c r="U2332">
        <v>160</v>
      </c>
      <c r="V2332">
        <v>1.7</v>
      </c>
      <c r="W2332">
        <v>0.5</v>
      </c>
      <c r="X2332">
        <v>1</v>
      </c>
      <c r="Y2332">
        <v>38.799999999999997</v>
      </c>
    </row>
    <row r="2333" spans="1:25" x14ac:dyDescent="0.25">
      <c r="A2333" t="s">
        <v>8907</v>
      </c>
      <c r="B2333" t="s">
        <v>8908</v>
      </c>
      <c r="C2333" s="1" t="str">
        <f t="shared" si="375"/>
        <v>21:0398</v>
      </c>
      <c r="D2333" s="1" t="str">
        <f t="shared" si="379"/>
        <v>21:0133</v>
      </c>
      <c r="E2333" t="s">
        <v>8890</v>
      </c>
      <c r="F2333" t="s">
        <v>8909</v>
      </c>
      <c r="H2333">
        <v>49.429719300000002</v>
      </c>
      <c r="I2333">
        <v>-84.604672600000001</v>
      </c>
      <c r="J2333" s="1" t="str">
        <f t="shared" si="380"/>
        <v>NGR lake sediment grab sample</v>
      </c>
      <c r="K2333" s="1" t="str">
        <f t="shared" si="381"/>
        <v>&lt;177 micron (NGR)</v>
      </c>
      <c r="L2333">
        <v>78</v>
      </c>
      <c r="M2333" t="s">
        <v>53</v>
      </c>
      <c r="N2333">
        <v>1521</v>
      </c>
      <c r="O2333">
        <v>146</v>
      </c>
      <c r="P2333">
        <v>18</v>
      </c>
      <c r="Q2333">
        <v>8</v>
      </c>
      <c r="R2333">
        <v>13</v>
      </c>
      <c r="S2333">
        <v>10</v>
      </c>
      <c r="T2333">
        <v>0.1</v>
      </c>
      <c r="U2333">
        <v>160</v>
      </c>
      <c r="V2333">
        <v>1.65</v>
      </c>
      <c r="W2333">
        <v>0.5</v>
      </c>
      <c r="X2333">
        <v>1</v>
      </c>
      <c r="Y2333">
        <v>38</v>
      </c>
    </row>
    <row r="2334" spans="1:25" x14ac:dyDescent="0.25">
      <c r="A2334" t="s">
        <v>8910</v>
      </c>
      <c r="B2334" t="s">
        <v>8911</v>
      </c>
      <c r="C2334" s="1" t="str">
        <f t="shared" si="375"/>
        <v>21:0398</v>
      </c>
      <c r="D2334" s="1" t="str">
        <f t="shared" si="379"/>
        <v>21:0133</v>
      </c>
      <c r="E2334" t="s">
        <v>8912</v>
      </c>
      <c r="F2334" t="s">
        <v>8913</v>
      </c>
      <c r="H2334">
        <v>49.379739399999998</v>
      </c>
      <c r="I2334">
        <v>-84.637140799999997</v>
      </c>
      <c r="J2334" s="1" t="str">
        <f t="shared" si="380"/>
        <v>NGR lake sediment grab sample</v>
      </c>
      <c r="K2334" s="1" t="str">
        <f t="shared" si="381"/>
        <v>&lt;177 micron (NGR)</v>
      </c>
      <c r="L2334">
        <v>78</v>
      </c>
      <c r="M2334" t="s">
        <v>44</v>
      </c>
      <c r="N2334">
        <v>1522</v>
      </c>
      <c r="O2334">
        <v>162</v>
      </c>
      <c r="P2334">
        <v>14</v>
      </c>
      <c r="Q2334">
        <v>1</v>
      </c>
      <c r="R2334">
        <v>6</v>
      </c>
      <c r="S2334">
        <v>3</v>
      </c>
      <c r="T2334">
        <v>0.1</v>
      </c>
      <c r="U2334">
        <v>40</v>
      </c>
      <c r="V2334">
        <v>0.35</v>
      </c>
      <c r="W2334">
        <v>0.5</v>
      </c>
      <c r="X2334">
        <v>3</v>
      </c>
      <c r="Y2334">
        <v>78.8</v>
      </c>
    </row>
    <row r="2335" spans="1:25" x14ac:dyDescent="0.25">
      <c r="A2335" t="s">
        <v>8914</v>
      </c>
      <c r="B2335" t="s">
        <v>8915</v>
      </c>
      <c r="C2335" s="1" t="str">
        <f t="shared" si="375"/>
        <v>21:0398</v>
      </c>
      <c r="D2335" s="1" t="str">
        <f t="shared" si="379"/>
        <v>21:0133</v>
      </c>
      <c r="E2335" t="s">
        <v>8916</v>
      </c>
      <c r="F2335" t="s">
        <v>8917</v>
      </c>
      <c r="H2335">
        <v>49.373501500000003</v>
      </c>
      <c r="I2335">
        <v>-84.621183599999995</v>
      </c>
      <c r="J2335" s="1" t="str">
        <f t="shared" si="380"/>
        <v>NGR lake sediment grab sample</v>
      </c>
      <c r="K2335" s="1" t="str">
        <f t="shared" si="381"/>
        <v>&lt;177 micron (NGR)</v>
      </c>
      <c r="L2335">
        <v>78</v>
      </c>
      <c r="M2335" t="s">
        <v>62</v>
      </c>
      <c r="N2335">
        <v>1523</v>
      </c>
      <c r="O2335">
        <v>56</v>
      </c>
      <c r="P2335">
        <v>8</v>
      </c>
      <c r="Q2335">
        <v>2</v>
      </c>
      <c r="R2335">
        <v>6</v>
      </c>
      <c r="S2335">
        <v>5</v>
      </c>
      <c r="T2335">
        <v>0.1</v>
      </c>
      <c r="U2335">
        <v>85</v>
      </c>
      <c r="V2335">
        <v>0.75</v>
      </c>
      <c r="W2335">
        <v>0.5</v>
      </c>
      <c r="X2335">
        <v>1</v>
      </c>
      <c r="Y2335">
        <v>22</v>
      </c>
    </row>
    <row r="2336" spans="1:25" x14ac:dyDescent="0.25">
      <c r="A2336" t="s">
        <v>8918</v>
      </c>
      <c r="B2336" t="s">
        <v>8919</v>
      </c>
      <c r="C2336" s="1" t="str">
        <f t="shared" si="375"/>
        <v>21:0398</v>
      </c>
      <c r="D2336" s="1" t="str">
        <f t="shared" si="379"/>
        <v>21:0133</v>
      </c>
      <c r="E2336" t="s">
        <v>8920</v>
      </c>
      <c r="F2336" t="s">
        <v>8921</v>
      </c>
      <c r="H2336">
        <v>49.351604999999999</v>
      </c>
      <c r="I2336">
        <v>-84.565065099999998</v>
      </c>
      <c r="J2336" s="1" t="str">
        <f t="shared" si="380"/>
        <v>NGR lake sediment grab sample</v>
      </c>
      <c r="K2336" s="1" t="str">
        <f t="shared" si="381"/>
        <v>&lt;177 micron (NGR)</v>
      </c>
      <c r="L2336">
        <v>78</v>
      </c>
      <c r="M2336" t="s">
        <v>67</v>
      </c>
      <c r="N2336">
        <v>1524</v>
      </c>
      <c r="O2336">
        <v>146</v>
      </c>
      <c r="P2336">
        <v>18</v>
      </c>
      <c r="Q2336">
        <v>3</v>
      </c>
      <c r="R2336">
        <v>11</v>
      </c>
      <c r="S2336">
        <v>4</v>
      </c>
      <c r="T2336">
        <v>0.1</v>
      </c>
      <c r="U2336">
        <v>40</v>
      </c>
      <c r="V2336">
        <v>0.6</v>
      </c>
      <c r="W2336">
        <v>0.5</v>
      </c>
      <c r="X2336">
        <v>2</v>
      </c>
      <c r="Y2336">
        <v>76.2</v>
      </c>
    </row>
    <row r="2337" spans="1:25" x14ac:dyDescent="0.25">
      <c r="A2337" t="s">
        <v>8922</v>
      </c>
      <c r="B2337" t="s">
        <v>8923</v>
      </c>
      <c r="C2337" s="1" t="str">
        <f t="shared" si="375"/>
        <v>21:0398</v>
      </c>
      <c r="D2337" s="1" t="str">
        <f t="shared" si="379"/>
        <v>21:0133</v>
      </c>
      <c r="E2337" t="s">
        <v>8924</v>
      </c>
      <c r="F2337" t="s">
        <v>8925</v>
      </c>
      <c r="H2337">
        <v>49.324998800000003</v>
      </c>
      <c r="I2337">
        <v>-84.624926099999996</v>
      </c>
      <c r="J2337" s="1" t="str">
        <f t="shared" si="380"/>
        <v>NGR lake sediment grab sample</v>
      </c>
      <c r="K2337" s="1" t="str">
        <f t="shared" si="381"/>
        <v>&lt;177 micron (NGR)</v>
      </c>
      <c r="L2337">
        <v>78</v>
      </c>
      <c r="M2337" t="s">
        <v>72</v>
      </c>
      <c r="N2337">
        <v>1525</v>
      </c>
      <c r="O2337">
        <v>154</v>
      </c>
      <c r="P2337">
        <v>20</v>
      </c>
      <c r="Q2337">
        <v>1</v>
      </c>
      <c r="R2337">
        <v>8</v>
      </c>
      <c r="S2337">
        <v>3</v>
      </c>
      <c r="T2337">
        <v>0.1</v>
      </c>
      <c r="U2337">
        <v>40</v>
      </c>
      <c r="V2337">
        <v>0.55000000000000004</v>
      </c>
      <c r="W2337">
        <v>0.5</v>
      </c>
      <c r="X2337">
        <v>2</v>
      </c>
      <c r="Y2337">
        <v>77.2</v>
      </c>
    </row>
    <row r="2338" spans="1:25" x14ac:dyDescent="0.25">
      <c r="A2338" t="s">
        <v>8926</v>
      </c>
      <c r="B2338" t="s">
        <v>8927</v>
      </c>
      <c r="C2338" s="1" t="str">
        <f t="shared" si="375"/>
        <v>21:0398</v>
      </c>
      <c r="D2338" s="1" t="str">
        <f>HYPERLINK("http://geochem.nrcan.gc.ca/cdogs/content/svy/svy_e.htm", "")</f>
        <v/>
      </c>
      <c r="G2338" s="1" t="str">
        <f>HYPERLINK("http://geochem.nrcan.gc.ca/cdogs/content/cr_/cr_00035_e.htm", "35")</f>
        <v>35</v>
      </c>
      <c r="J2338" t="s">
        <v>100</v>
      </c>
      <c r="K2338" t="s">
        <v>101</v>
      </c>
      <c r="L2338">
        <v>78</v>
      </c>
      <c r="M2338" t="s">
        <v>102</v>
      </c>
      <c r="N2338">
        <v>1526</v>
      </c>
      <c r="O2338">
        <v>116</v>
      </c>
      <c r="P2338">
        <v>66</v>
      </c>
      <c r="Q2338">
        <v>10</v>
      </c>
      <c r="R2338">
        <v>28</v>
      </c>
      <c r="S2338">
        <v>11</v>
      </c>
      <c r="T2338">
        <v>0.1</v>
      </c>
      <c r="U2338">
        <v>330</v>
      </c>
      <c r="V2338">
        <v>2.5499999999999998</v>
      </c>
      <c r="W2338">
        <v>13</v>
      </c>
      <c r="X2338">
        <v>2</v>
      </c>
      <c r="Y2338">
        <v>9.8000000000000007</v>
      </c>
    </row>
    <row r="2339" spans="1:25" x14ac:dyDescent="0.25">
      <c r="A2339" t="s">
        <v>8928</v>
      </c>
      <c r="B2339" t="s">
        <v>8929</v>
      </c>
      <c r="C2339" s="1" t="str">
        <f t="shared" si="375"/>
        <v>21:0398</v>
      </c>
      <c r="D2339" s="1" t="str">
        <f t="shared" ref="D2339:D2356" si="382">HYPERLINK("http://geochem.nrcan.gc.ca/cdogs/content/svy/svy210133_e.htm", "21:0133")</f>
        <v>21:0133</v>
      </c>
      <c r="E2339" t="s">
        <v>8930</v>
      </c>
      <c r="F2339" t="s">
        <v>8931</v>
      </c>
      <c r="H2339">
        <v>49.3052718</v>
      </c>
      <c r="I2339">
        <v>-84.621513800000002</v>
      </c>
      <c r="J2339" s="1" t="str">
        <f t="shared" ref="J2339:J2356" si="383">HYPERLINK("http://geochem.nrcan.gc.ca/cdogs/content/kwd/kwd020027_e.htm", "NGR lake sediment grab sample")</f>
        <v>NGR lake sediment grab sample</v>
      </c>
      <c r="K2339" s="1" t="str">
        <f t="shared" ref="K2339:K2356" si="384">HYPERLINK("http://geochem.nrcan.gc.ca/cdogs/content/kwd/kwd080006_e.htm", "&lt;177 micron (NGR)")</f>
        <v>&lt;177 micron (NGR)</v>
      </c>
      <c r="L2339">
        <v>78</v>
      </c>
      <c r="M2339" t="s">
        <v>77</v>
      </c>
      <c r="N2339">
        <v>1527</v>
      </c>
      <c r="O2339">
        <v>134</v>
      </c>
      <c r="P2339">
        <v>18</v>
      </c>
      <c r="Q2339">
        <v>3</v>
      </c>
      <c r="R2339">
        <v>13</v>
      </c>
      <c r="S2339">
        <v>3</v>
      </c>
      <c r="T2339">
        <v>0.1</v>
      </c>
      <c r="U2339">
        <v>60</v>
      </c>
      <c r="V2339">
        <v>1</v>
      </c>
      <c r="W2339">
        <v>0.5</v>
      </c>
      <c r="X2339">
        <v>1</v>
      </c>
      <c r="Y2339">
        <v>58.8</v>
      </c>
    </row>
    <row r="2340" spans="1:25" x14ac:dyDescent="0.25">
      <c r="A2340" t="s">
        <v>8932</v>
      </c>
      <c r="B2340" t="s">
        <v>8933</v>
      </c>
      <c r="C2340" s="1" t="str">
        <f t="shared" si="375"/>
        <v>21:0398</v>
      </c>
      <c r="D2340" s="1" t="str">
        <f t="shared" si="382"/>
        <v>21:0133</v>
      </c>
      <c r="E2340" t="s">
        <v>8934</v>
      </c>
      <c r="F2340" t="s">
        <v>8935</v>
      </c>
      <c r="H2340">
        <v>49.322342300000003</v>
      </c>
      <c r="I2340">
        <v>-84.660945900000002</v>
      </c>
      <c r="J2340" s="1" t="str">
        <f t="shared" si="383"/>
        <v>NGR lake sediment grab sample</v>
      </c>
      <c r="K2340" s="1" t="str">
        <f t="shared" si="384"/>
        <v>&lt;177 micron (NGR)</v>
      </c>
      <c r="L2340">
        <v>78</v>
      </c>
      <c r="M2340" t="s">
        <v>82</v>
      </c>
      <c r="N2340">
        <v>1528</v>
      </c>
      <c r="O2340">
        <v>178</v>
      </c>
      <c r="P2340">
        <v>28</v>
      </c>
      <c r="Q2340">
        <v>2</v>
      </c>
      <c r="R2340">
        <v>11</v>
      </c>
      <c r="S2340">
        <v>3</v>
      </c>
      <c r="T2340">
        <v>0.1</v>
      </c>
      <c r="U2340">
        <v>65</v>
      </c>
      <c r="V2340">
        <v>0.55000000000000004</v>
      </c>
      <c r="W2340">
        <v>0.5</v>
      </c>
      <c r="X2340">
        <v>1</v>
      </c>
      <c r="Y2340">
        <v>74.599999999999994</v>
      </c>
    </row>
    <row r="2341" spans="1:25" x14ac:dyDescent="0.25">
      <c r="A2341" t="s">
        <v>8936</v>
      </c>
      <c r="B2341" t="s">
        <v>8937</v>
      </c>
      <c r="C2341" s="1" t="str">
        <f t="shared" si="375"/>
        <v>21:0398</v>
      </c>
      <c r="D2341" s="1" t="str">
        <f t="shared" si="382"/>
        <v>21:0133</v>
      </c>
      <c r="E2341" t="s">
        <v>8938</v>
      </c>
      <c r="F2341" t="s">
        <v>8939</v>
      </c>
      <c r="H2341">
        <v>49.327371300000003</v>
      </c>
      <c r="I2341">
        <v>-84.676109100000005</v>
      </c>
      <c r="J2341" s="1" t="str">
        <f t="shared" si="383"/>
        <v>NGR lake sediment grab sample</v>
      </c>
      <c r="K2341" s="1" t="str">
        <f t="shared" si="384"/>
        <v>&lt;177 micron (NGR)</v>
      </c>
      <c r="L2341">
        <v>78</v>
      </c>
      <c r="M2341" t="s">
        <v>87</v>
      </c>
      <c r="N2341">
        <v>1529</v>
      </c>
      <c r="O2341">
        <v>90</v>
      </c>
      <c r="P2341">
        <v>18</v>
      </c>
      <c r="Q2341">
        <v>5</v>
      </c>
      <c r="R2341">
        <v>12</v>
      </c>
      <c r="S2341">
        <v>5</v>
      </c>
      <c r="T2341">
        <v>0.1</v>
      </c>
      <c r="U2341">
        <v>120</v>
      </c>
      <c r="V2341">
        <v>1</v>
      </c>
      <c r="W2341">
        <v>0.5</v>
      </c>
      <c r="X2341">
        <v>1</v>
      </c>
      <c r="Y2341">
        <v>47.2</v>
      </c>
    </row>
    <row r="2342" spans="1:25" x14ac:dyDescent="0.25">
      <c r="A2342" t="s">
        <v>8940</v>
      </c>
      <c r="B2342" t="s">
        <v>8941</v>
      </c>
      <c r="C2342" s="1" t="str">
        <f t="shared" si="375"/>
        <v>21:0398</v>
      </c>
      <c r="D2342" s="1" t="str">
        <f t="shared" si="382"/>
        <v>21:0133</v>
      </c>
      <c r="E2342" t="s">
        <v>8942</v>
      </c>
      <c r="F2342" t="s">
        <v>8943</v>
      </c>
      <c r="H2342">
        <v>49.359897199999999</v>
      </c>
      <c r="I2342">
        <v>-84.679024600000005</v>
      </c>
      <c r="J2342" s="1" t="str">
        <f t="shared" si="383"/>
        <v>NGR lake sediment grab sample</v>
      </c>
      <c r="K2342" s="1" t="str">
        <f t="shared" si="384"/>
        <v>&lt;177 micron (NGR)</v>
      </c>
      <c r="L2342">
        <v>78</v>
      </c>
      <c r="M2342" t="s">
        <v>92</v>
      </c>
      <c r="N2342">
        <v>1530</v>
      </c>
      <c r="O2342">
        <v>196</v>
      </c>
      <c r="P2342">
        <v>22</v>
      </c>
      <c r="Q2342">
        <v>2</v>
      </c>
      <c r="R2342">
        <v>7</v>
      </c>
      <c r="S2342">
        <v>4</v>
      </c>
      <c r="T2342">
        <v>0.1</v>
      </c>
      <c r="U2342">
        <v>180</v>
      </c>
      <c r="V2342">
        <v>3.15</v>
      </c>
      <c r="W2342">
        <v>1</v>
      </c>
      <c r="X2342">
        <v>1</v>
      </c>
      <c r="Y2342">
        <v>63.2</v>
      </c>
    </row>
    <row r="2343" spans="1:25" x14ac:dyDescent="0.25">
      <c r="A2343" t="s">
        <v>8944</v>
      </c>
      <c r="B2343" t="s">
        <v>8945</v>
      </c>
      <c r="C2343" s="1" t="str">
        <f t="shared" si="375"/>
        <v>21:0398</v>
      </c>
      <c r="D2343" s="1" t="str">
        <f t="shared" si="382"/>
        <v>21:0133</v>
      </c>
      <c r="E2343" t="s">
        <v>8946</v>
      </c>
      <c r="F2343" t="s">
        <v>8947</v>
      </c>
      <c r="H2343">
        <v>49.338737100000003</v>
      </c>
      <c r="I2343">
        <v>-84.690194000000005</v>
      </c>
      <c r="J2343" s="1" t="str">
        <f t="shared" si="383"/>
        <v>NGR lake sediment grab sample</v>
      </c>
      <c r="K2343" s="1" t="str">
        <f t="shared" si="384"/>
        <v>&lt;177 micron (NGR)</v>
      </c>
      <c r="L2343">
        <v>78</v>
      </c>
      <c r="M2343" t="s">
        <v>97</v>
      </c>
      <c r="N2343">
        <v>1531</v>
      </c>
      <c r="O2343">
        <v>110</v>
      </c>
      <c r="P2343">
        <v>20</v>
      </c>
      <c r="Q2343">
        <v>3</v>
      </c>
      <c r="R2343">
        <v>8</v>
      </c>
      <c r="S2343">
        <v>5</v>
      </c>
      <c r="T2343">
        <v>0.1</v>
      </c>
      <c r="U2343">
        <v>270</v>
      </c>
      <c r="V2343">
        <v>3.75</v>
      </c>
      <c r="W2343">
        <v>1</v>
      </c>
      <c r="X2343">
        <v>1</v>
      </c>
      <c r="Y2343">
        <v>65.599999999999994</v>
      </c>
    </row>
    <row r="2344" spans="1:25" x14ac:dyDescent="0.25">
      <c r="A2344" t="s">
        <v>8948</v>
      </c>
      <c r="B2344" t="s">
        <v>8949</v>
      </c>
      <c r="C2344" s="1" t="str">
        <f t="shared" si="375"/>
        <v>21:0398</v>
      </c>
      <c r="D2344" s="1" t="str">
        <f t="shared" si="382"/>
        <v>21:0133</v>
      </c>
      <c r="E2344" t="s">
        <v>8950</v>
      </c>
      <c r="F2344" t="s">
        <v>8951</v>
      </c>
      <c r="H2344">
        <v>49.322282299999998</v>
      </c>
      <c r="I2344">
        <v>-84.708221899999998</v>
      </c>
      <c r="J2344" s="1" t="str">
        <f t="shared" si="383"/>
        <v>NGR lake sediment grab sample</v>
      </c>
      <c r="K2344" s="1" t="str">
        <f t="shared" si="384"/>
        <v>&lt;177 micron (NGR)</v>
      </c>
      <c r="L2344">
        <v>78</v>
      </c>
      <c r="M2344" t="s">
        <v>107</v>
      </c>
      <c r="N2344">
        <v>1532</v>
      </c>
      <c r="O2344">
        <v>126</v>
      </c>
      <c r="P2344">
        <v>24</v>
      </c>
      <c r="Q2344">
        <v>5</v>
      </c>
      <c r="R2344">
        <v>10</v>
      </c>
      <c r="S2344">
        <v>5</v>
      </c>
      <c r="T2344">
        <v>0.1</v>
      </c>
      <c r="U2344">
        <v>220</v>
      </c>
      <c r="V2344">
        <v>1.75</v>
      </c>
      <c r="W2344">
        <v>0.5</v>
      </c>
      <c r="X2344">
        <v>1</v>
      </c>
      <c r="Y2344">
        <v>49.2</v>
      </c>
    </row>
    <row r="2345" spans="1:25" x14ac:dyDescent="0.25">
      <c r="A2345" t="s">
        <v>8952</v>
      </c>
      <c r="B2345" t="s">
        <v>8953</v>
      </c>
      <c r="C2345" s="1" t="str">
        <f t="shared" si="375"/>
        <v>21:0398</v>
      </c>
      <c r="D2345" s="1" t="str">
        <f t="shared" si="382"/>
        <v>21:0133</v>
      </c>
      <c r="E2345" t="s">
        <v>8954</v>
      </c>
      <c r="F2345" t="s">
        <v>8955</v>
      </c>
      <c r="H2345">
        <v>49.292731699999997</v>
      </c>
      <c r="I2345">
        <v>-84.673667499999993</v>
      </c>
      <c r="J2345" s="1" t="str">
        <f t="shared" si="383"/>
        <v>NGR lake sediment grab sample</v>
      </c>
      <c r="K2345" s="1" t="str">
        <f t="shared" si="384"/>
        <v>&lt;177 micron (NGR)</v>
      </c>
      <c r="L2345">
        <v>78</v>
      </c>
      <c r="M2345" t="s">
        <v>112</v>
      </c>
      <c r="N2345">
        <v>1533</v>
      </c>
      <c r="O2345">
        <v>84</v>
      </c>
      <c r="P2345">
        <v>18</v>
      </c>
      <c r="Q2345">
        <v>3</v>
      </c>
      <c r="R2345">
        <v>12</v>
      </c>
      <c r="S2345">
        <v>6</v>
      </c>
      <c r="T2345">
        <v>0.1</v>
      </c>
      <c r="U2345">
        <v>210</v>
      </c>
      <c r="V2345">
        <v>1.2</v>
      </c>
      <c r="W2345">
        <v>0.5</v>
      </c>
      <c r="X2345">
        <v>1</v>
      </c>
      <c r="Y2345">
        <v>35.799999999999997</v>
      </c>
    </row>
    <row r="2346" spans="1:25" x14ac:dyDescent="0.25">
      <c r="A2346" t="s">
        <v>8956</v>
      </c>
      <c r="B2346" t="s">
        <v>8957</v>
      </c>
      <c r="C2346" s="1" t="str">
        <f t="shared" si="375"/>
        <v>21:0398</v>
      </c>
      <c r="D2346" s="1" t="str">
        <f t="shared" si="382"/>
        <v>21:0133</v>
      </c>
      <c r="E2346" t="s">
        <v>8958</v>
      </c>
      <c r="F2346" t="s">
        <v>8959</v>
      </c>
      <c r="H2346">
        <v>49.2750646</v>
      </c>
      <c r="I2346">
        <v>-84.720668000000003</v>
      </c>
      <c r="J2346" s="1" t="str">
        <f t="shared" si="383"/>
        <v>NGR lake sediment grab sample</v>
      </c>
      <c r="K2346" s="1" t="str">
        <f t="shared" si="384"/>
        <v>&lt;177 micron (NGR)</v>
      </c>
      <c r="L2346">
        <v>78</v>
      </c>
      <c r="M2346" t="s">
        <v>117</v>
      </c>
      <c r="N2346">
        <v>1534</v>
      </c>
      <c r="O2346">
        <v>100</v>
      </c>
      <c r="P2346">
        <v>32</v>
      </c>
      <c r="Q2346">
        <v>3</v>
      </c>
      <c r="R2346">
        <v>23</v>
      </c>
      <c r="S2346">
        <v>4</v>
      </c>
      <c r="T2346">
        <v>0.1</v>
      </c>
      <c r="U2346">
        <v>75</v>
      </c>
      <c r="V2346">
        <v>0.95</v>
      </c>
      <c r="W2346">
        <v>0.5</v>
      </c>
      <c r="X2346">
        <v>2</v>
      </c>
      <c r="Y2346">
        <v>57.6</v>
      </c>
    </row>
    <row r="2347" spans="1:25" x14ac:dyDescent="0.25">
      <c r="A2347" t="s">
        <v>8960</v>
      </c>
      <c r="B2347" t="s">
        <v>8961</v>
      </c>
      <c r="C2347" s="1" t="str">
        <f t="shared" si="375"/>
        <v>21:0398</v>
      </c>
      <c r="D2347" s="1" t="str">
        <f t="shared" si="382"/>
        <v>21:0133</v>
      </c>
      <c r="E2347" t="s">
        <v>8962</v>
      </c>
      <c r="F2347" t="s">
        <v>8963</v>
      </c>
      <c r="H2347">
        <v>49.250181499999997</v>
      </c>
      <c r="I2347">
        <v>-84.729826000000003</v>
      </c>
      <c r="J2347" s="1" t="str">
        <f t="shared" si="383"/>
        <v>NGR lake sediment grab sample</v>
      </c>
      <c r="K2347" s="1" t="str">
        <f t="shared" si="384"/>
        <v>&lt;177 micron (NGR)</v>
      </c>
      <c r="L2347">
        <v>78</v>
      </c>
      <c r="M2347" t="s">
        <v>122</v>
      </c>
      <c r="N2347">
        <v>1535</v>
      </c>
      <c r="O2347">
        <v>126</v>
      </c>
      <c r="P2347">
        <v>24</v>
      </c>
      <c r="Q2347">
        <v>3</v>
      </c>
      <c r="R2347">
        <v>19</v>
      </c>
      <c r="S2347">
        <v>3</v>
      </c>
      <c r="T2347">
        <v>0.1</v>
      </c>
      <c r="U2347">
        <v>85</v>
      </c>
      <c r="V2347">
        <v>1.2</v>
      </c>
      <c r="W2347">
        <v>0.5</v>
      </c>
      <c r="X2347">
        <v>1</v>
      </c>
      <c r="Y2347">
        <v>62</v>
      </c>
    </row>
    <row r="2348" spans="1:25" x14ac:dyDescent="0.25">
      <c r="A2348" t="s">
        <v>8964</v>
      </c>
      <c r="B2348" t="s">
        <v>8965</v>
      </c>
      <c r="C2348" s="1" t="str">
        <f t="shared" si="375"/>
        <v>21:0398</v>
      </c>
      <c r="D2348" s="1" t="str">
        <f t="shared" si="382"/>
        <v>21:0133</v>
      </c>
      <c r="E2348" t="s">
        <v>8966</v>
      </c>
      <c r="F2348" t="s">
        <v>8967</v>
      </c>
      <c r="H2348">
        <v>49.219878999999999</v>
      </c>
      <c r="I2348">
        <v>-84.691112700000005</v>
      </c>
      <c r="J2348" s="1" t="str">
        <f t="shared" si="383"/>
        <v>NGR lake sediment grab sample</v>
      </c>
      <c r="K2348" s="1" t="str">
        <f t="shared" si="384"/>
        <v>&lt;177 micron (NGR)</v>
      </c>
      <c r="L2348">
        <v>79</v>
      </c>
      <c r="M2348" t="s">
        <v>29</v>
      </c>
      <c r="N2348">
        <v>1536</v>
      </c>
      <c r="O2348">
        <v>148</v>
      </c>
      <c r="P2348">
        <v>14</v>
      </c>
      <c r="Q2348">
        <v>4</v>
      </c>
      <c r="R2348">
        <v>7</v>
      </c>
      <c r="S2348">
        <v>2</v>
      </c>
      <c r="T2348">
        <v>0.1</v>
      </c>
      <c r="U2348">
        <v>80</v>
      </c>
      <c r="V2348">
        <v>0.6</v>
      </c>
      <c r="W2348">
        <v>0.5</v>
      </c>
      <c r="X2348">
        <v>1</v>
      </c>
      <c r="Y2348">
        <v>79.2</v>
      </c>
    </row>
    <row r="2349" spans="1:25" x14ac:dyDescent="0.25">
      <c r="A2349" t="s">
        <v>8968</v>
      </c>
      <c r="B2349" t="s">
        <v>8969</v>
      </c>
      <c r="C2349" s="1" t="str">
        <f t="shared" ref="C2349:C2412" si="385">HYPERLINK("http://geochem.nrcan.gc.ca/cdogs/content/bdl/bdl210398_e.htm", "21:0398")</f>
        <v>21:0398</v>
      </c>
      <c r="D2349" s="1" t="str">
        <f t="shared" si="382"/>
        <v>21:0133</v>
      </c>
      <c r="E2349" t="s">
        <v>8970</v>
      </c>
      <c r="F2349" t="s">
        <v>8971</v>
      </c>
      <c r="H2349">
        <v>49.228477699999999</v>
      </c>
      <c r="I2349">
        <v>-84.753499199999993</v>
      </c>
      <c r="J2349" s="1" t="str">
        <f t="shared" si="383"/>
        <v>NGR lake sediment grab sample</v>
      </c>
      <c r="K2349" s="1" t="str">
        <f t="shared" si="384"/>
        <v>&lt;177 micron (NGR)</v>
      </c>
      <c r="L2349">
        <v>79</v>
      </c>
      <c r="M2349" t="s">
        <v>34</v>
      </c>
      <c r="N2349">
        <v>1537</v>
      </c>
      <c r="O2349">
        <v>106</v>
      </c>
      <c r="P2349">
        <v>16</v>
      </c>
      <c r="Q2349">
        <v>3</v>
      </c>
      <c r="R2349">
        <v>9</v>
      </c>
      <c r="S2349">
        <v>6</v>
      </c>
      <c r="T2349">
        <v>0.1</v>
      </c>
      <c r="U2349">
        <v>170</v>
      </c>
      <c r="V2349">
        <v>1.45</v>
      </c>
      <c r="W2349">
        <v>0.5</v>
      </c>
      <c r="X2349">
        <v>1</v>
      </c>
      <c r="Y2349">
        <v>49.8</v>
      </c>
    </row>
    <row r="2350" spans="1:25" x14ac:dyDescent="0.25">
      <c r="A2350" t="s">
        <v>8972</v>
      </c>
      <c r="B2350" t="s">
        <v>8973</v>
      </c>
      <c r="C2350" s="1" t="str">
        <f t="shared" si="385"/>
        <v>21:0398</v>
      </c>
      <c r="D2350" s="1" t="str">
        <f t="shared" si="382"/>
        <v>21:0133</v>
      </c>
      <c r="E2350" t="s">
        <v>8974</v>
      </c>
      <c r="F2350" t="s">
        <v>8975</v>
      </c>
      <c r="H2350">
        <v>49.220936700000003</v>
      </c>
      <c r="I2350">
        <v>-84.6994823</v>
      </c>
      <c r="J2350" s="1" t="str">
        <f t="shared" si="383"/>
        <v>NGR lake sediment grab sample</v>
      </c>
      <c r="K2350" s="1" t="str">
        <f t="shared" si="384"/>
        <v>&lt;177 micron (NGR)</v>
      </c>
      <c r="L2350">
        <v>79</v>
      </c>
      <c r="M2350" t="s">
        <v>49</v>
      </c>
      <c r="N2350">
        <v>1538</v>
      </c>
      <c r="O2350">
        <v>106</v>
      </c>
      <c r="P2350">
        <v>22</v>
      </c>
      <c r="Q2350">
        <v>3</v>
      </c>
      <c r="R2350">
        <v>12</v>
      </c>
      <c r="S2350">
        <v>4</v>
      </c>
      <c r="T2350">
        <v>0.1</v>
      </c>
      <c r="U2350">
        <v>85</v>
      </c>
      <c r="V2350">
        <v>1.2</v>
      </c>
      <c r="W2350">
        <v>0.5</v>
      </c>
      <c r="X2350">
        <v>7</v>
      </c>
      <c r="Y2350">
        <v>63.8</v>
      </c>
    </row>
    <row r="2351" spans="1:25" x14ac:dyDescent="0.25">
      <c r="A2351" t="s">
        <v>8976</v>
      </c>
      <c r="B2351" t="s">
        <v>8977</v>
      </c>
      <c r="C2351" s="1" t="str">
        <f t="shared" si="385"/>
        <v>21:0398</v>
      </c>
      <c r="D2351" s="1" t="str">
        <f t="shared" si="382"/>
        <v>21:0133</v>
      </c>
      <c r="E2351" t="s">
        <v>8966</v>
      </c>
      <c r="F2351" t="s">
        <v>8978</v>
      </c>
      <c r="H2351">
        <v>49.219878999999999</v>
      </c>
      <c r="I2351">
        <v>-84.691112700000005</v>
      </c>
      <c r="J2351" s="1" t="str">
        <f t="shared" si="383"/>
        <v>NGR lake sediment grab sample</v>
      </c>
      <c r="K2351" s="1" t="str">
        <f t="shared" si="384"/>
        <v>&lt;177 micron (NGR)</v>
      </c>
      <c r="L2351">
        <v>79</v>
      </c>
      <c r="M2351" t="s">
        <v>57</v>
      </c>
      <c r="N2351">
        <v>1539</v>
      </c>
      <c r="O2351">
        <v>144</v>
      </c>
      <c r="P2351">
        <v>14</v>
      </c>
      <c r="Q2351">
        <v>2</v>
      </c>
      <c r="R2351">
        <v>6</v>
      </c>
      <c r="S2351">
        <v>2</v>
      </c>
      <c r="T2351">
        <v>0.1</v>
      </c>
      <c r="U2351">
        <v>85</v>
      </c>
      <c r="V2351">
        <v>0.55000000000000004</v>
      </c>
      <c r="W2351">
        <v>0.5</v>
      </c>
      <c r="X2351">
        <v>2</v>
      </c>
      <c r="Y2351">
        <v>79.2</v>
      </c>
    </row>
    <row r="2352" spans="1:25" x14ac:dyDescent="0.25">
      <c r="A2352" t="s">
        <v>8979</v>
      </c>
      <c r="B2352" t="s">
        <v>8980</v>
      </c>
      <c r="C2352" s="1" t="str">
        <f t="shared" si="385"/>
        <v>21:0398</v>
      </c>
      <c r="D2352" s="1" t="str">
        <f t="shared" si="382"/>
        <v>21:0133</v>
      </c>
      <c r="E2352" t="s">
        <v>8966</v>
      </c>
      <c r="F2352" t="s">
        <v>8981</v>
      </c>
      <c r="H2352">
        <v>49.219878999999999</v>
      </c>
      <c r="I2352">
        <v>-84.691112700000005</v>
      </c>
      <c r="J2352" s="1" t="str">
        <f t="shared" si="383"/>
        <v>NGR lake sediment grab sample</v>
      </c>
      <c r="K2352" s="1" t="str">
        <f t="shared" si="384"/>
        <v>&lt;177 micron (NGR)</v>
      </c>
      <c r="L2352">
        <v>79</v>
      </c>
      <c r="M2352" t="s">
        <v>53</v>
      </c>
      <c r="N2352">
        <v>1540</v>
      </c>
      <c r="O2352">
        <v>128</v>
      </c>
      <c r="P2352">
        <v>14</v>
      </c>
      <c r="Q2352">
        <v>2</v>
      </c>
      <c r="R2352">
        <v>6</v>
      </c>
      <c r="S2352">
        <v>2</v>
      </c>
      <c r="T2352">
        <v>0.1</v>
      </c>
      <c r="U2352">
        <v>85</v>
      </c>
      <c r="V2352">
        <v>0.55000000000000004</v>
      </c>
      <c r="W2352">
        <v>0.5</v>
      </c>
      <c r="X2352">
        <v>1</v>
      </c>
      <c r="Y2352">
        <v>79</v>
      </c>
    </row>
    <row r="2353" spans="1:25" x14ac:dyDescent="0.25">
      <c r="A2353" t="s">
        <v>8982</v>
      </c>
      <c r="B2353" t="s">
        <v>8983</v>
      </c>
      <c r="C2353" s="1" t="str">
        <f t="shared" si="385"/>
        <v>21:0398</v>
      </c>
      <c r="D2353" s="1" t="str">
        <f t="shared" si="382"/>
        <v>21:0133</v>
      </c>
      <c r="E2353" t="s">
        <v>8984</v>
      </c>
      <c r="F2353" t="s">
        <v>8985</v>
      </c>
      <c r="H2353">
        <v>49.233939800000002</v>
      </c>
      <c r="I2353">
        <v>-84.675400699999997</v>
      </c>
      <c r="J2353" s="1" t="str">
        <f t="shared" si="383"/>
        <v>NGR lake sediment grab sample</v>
      </c>
      <c r="K2353" s="1" t="str">
        <f t="shared" si="384"/>
        <v>&lt;177 micron (NGR)</v>
      </c>
      <c r="L2353">
        <v>79</v>
      </c>
      <c r="M2353" t="s">
        <v>39</v>
      </c>
      <c r="N2353">
        <v>1541</v>
      </c>
      <c r="O2353">
        <v>132</v>
      </c>
      <c r="P2353">
        <v>56</v>
      </c>
      <c r="Q2353">
        <v>4</v>
      </c>
      <c r="R2353">
        <v>21</v>
      </c>
      <c r="S2353">
        <v>7</v>
      </c>
      <c r="T2353">
        <v>0.1</v>
      </c>
      <c r="U2353">
        <v>130</v>
      </c>
      <c r="V2353">
        <v>1.1499999999999999</v>
      </c>
      <c r="W2353">
        <v>0.5</v>
      </c>
      <c r="X2353">
        <v>4</v>
      </c>
      <c r="Y2353">
        <v>64.2</v>
      </c>
    </row>
    <row r="2354" spans="1:25" x14ac:dyDescent="0.25">
      <c r="A2354" t="s">
        <v>8986</v>
      </c>
      <c r="B2354" t="s">
        <v>8987</v>
      </c>
      <c r="C2354" s="1" t="str">
        <f t="shared" si="385"/>
        <v>21:0398</v>
      </c>
      <c r="D2354" s="1" t="str">
        <f t="shared" si="382"/>
        <v>21:0133</v>
      </c>
      <c r="E2354" t="s">
        <v>8988</v>
      </c>
      <c r="F2354" t="s">
        <v>8989</v>
      </c>
      <c r="H2354">
        <v>49.252542699999999</v>
      </c>
      <c r="I2354">
        <v>-84.668631199999993</v>
      </c>
      <c r="J2354" s="1" t="str">
        <f t="shared" si="383"/>
        <v>NGR lake sediment grab sample</v>
      </c>
      <c r="K2354" s="1" t="str">
        <f t="shared" si="384"/>
        <v>&lt;177 micron (NGR)</v>
      </c>
      <c r="L2354">
        <v>79</v>
      </c>
      <c r="M2354" t="s">
        <v>44</v>
      </c>
      <c r="N2354">
        <v>1542</v>
      </c>
      <c r="O2354">
        <v>130</v>
      </c>
      <c r="P2354">
        <v>48</v>
      </c>
      <c r="Q2354">
        <v>3</v>
      </c>
      <c r="R2354">
        <v>21</v>
      </c>
      <c r="S2354">
        <v>7</v>
      </c>
      <c r="T2354">
        <v>0.1</v>
      </c>
      <c r="U2354">
        <v>130</v>
      </c>
      <c r="V2354">
        <v>1.1499999999999999</v>
      </c>
      <c r="W2354">
        <v>0.5</v>
      </c>
      <c r="X2354">
        <v>2</v>
      </c>
      <c r="Y2354">
        <v>64.400000000000006</v>
      </c>
    </row>
    <row r="2355" spans="1:25" x14ac:dyDescent="0.25">
      <c r="A2355" t="s">
        <v>8990</v>
      </c>
      <c r="B2355" t="s">
        <v>8991</v>
      </c>
      <c r="C2355" s="1" t="str">
        <f t="shared" si="385"/>
        <v>21:0398</v>
      </c>
      <c r="D2355" s="1" t="str">
        <f t="shared" si="382"/>
        <v>21:0133</v>
      </c>
      <c r="E2355" t="s">
        <v>8992</v>
      </c>
      <c r="F2355" t="s">
        <v>8993</v>
      </c>
      <c r="H2355">
        <v>49.256025200000003</v>
      </c>
      <c r="I2355">
        <v>-84.623662400000001</v>
      </c>
      <c r="J2355" s="1" t="str">
        <f t="shared" si="383"/>
        <v>NGR lake sediment grab sample</v>
      </c>
      <c r="K2355" s="1" t="str">
        <f t="shared" si="384"/>
        <v>&lt;177 micron (NGR)</v>
      </c>
      <c r="L2355">
        <v>79</v>
      </c>
      <c r="M2355" t="s">
        <v>62</v>
      </c>
      <c r="N2355">
        <v>1543</v>
      </c>
      <c r="O2355">
        <v>114</v>
      </c>
      <c r="P2355">
        <v>28</v>
      </c>
      <c r="Q2355">
        <v>3</v>
      </c>
      <c r="R2355">
        <v>13</v>
      </c>
      <c r="S2355">
        <v>2</v>
      </c>
      <c r="T2355">
        <v>0.1</v>
      </c>
      <c r="U2355">
        <v>55</v>
      </c>
      <c r="V2355">
        <v>0.6</v>
      </c>
      <c r="W2355">
        <v>0.5</v>
      </c>
      <c r="X2355">
        <v>2</v>
      </c>
      <c r="Y2355">
        <v>64.400000000000006</v>
      </c>
    </row>
    <row r="2356" spans="1:25" x14ac:dyDescent="0.25">
      <c r="A2356" t="s">
        <v>8994</v>
      </c>
      <c r="B2356" t="s">
        <v>8995</v>
      </c>
      <c r="C2356" s="1" t="str">
        <f t="shared" si="385"/>
        <v>21:0398</v>
      </c>
      <c r="D2356" s="1" t="str">
        <f t="shared" si="382"/>
        <v>21:0133</v>
      </c>
      <c r="E2356" t="s">
        <v>8996</v>
      </c>
      <c r="F2356" t="s">
        <v>8997</v>
      </c>
      <c r="H2356">
        <v>49.276307600000003</v>
      </c>
      <c r="I2356">
        <v>-84.594776199999998</v>
      </c>
      <c r="J2356" s="1" t="str">
        <f t="shared" si="383"/>
        <v>NGR lake sediment grab sample</v>
      </c>
      <c r="K2356" s="1" t="str">
        <f t="shared" si="384"/>
        <v>&lt;177 micron (NGR)</v>
      </c>
      <c r="L2356">
        <v>79</v>
      </c>
      <c r="M2356" t="s">
        <v>67</v>
      </c>
      <c r="N2356">
        <v>1544</v>
      </c>
      <c r="O2356">
        <v>96</v>
      </c>
      <c r="P2356">
        <v>14</v>
      </c>
      <c r="Q2356">
        <v>4</v>
      </c>
      <c r="R2356">
        <v>9</v>
      </c>
      <c r="S2356">
        <v>5</v>
      </c>
      <c r="T2356">
        <v>0.1</v>
      </c>
      <c r="U2356">
        <v>175</v>
      </c>
      <c r="V2356">
        <v>1.1000000000000001</v>
      </c>
      <c r="W2356">
        <v>0.5</v>
      </c>
      <c r="X2356">
        <v>1</v>
      </c>
      <c r="Y2356">
        <v>27</v>
      </c>
    </row>
    <row r="2357" spans="1:25" x14ac:dyDescent="0.25">
      <c r="A2357" t="s">
        <v>8998</v>
      </c>
      <c r="B2357" t="s">
        <v>8999</v>
      </c>
      <c r="C2357" s="1" t="str">
        <f t="shared" si="385"/>
        <v>21:0398</v>
      </c>
      <c r="D2357" s="1" t="str">
        <f>HYPERLINK("http://geochem.nrcan.gc.ca/cdogs/content/svy/svy_e.htm", "")</f>
        <v/>
      </c>
      <c r="G2357" s="1" t="str">
        <f>HYPERLINK("http://geochem.nrcan.gc.ca/cdogs/content/cr_/cr_00035_e.htm", "35")</f>
        <v>35</v>
      </c>
      <c r="J2357" t="s">
        <v>100</v>
      </c>
      <c r="K2357" t="s">
        <v>101</v>
      </c>
      <c r="L2357">
        <v>79</v>
      </c>
      <c r="M2357" t="s">
        <v>102</v>
      </c>
      <c r="N2357">
        <v>1545</v>
      </c>
      <c r="O2357">
        <v>116</v>
      </c>
      <c r="P2357">
        <v>72</v>
      </c>
      <c r="Q2357">
        <v>9</v>
      </c>
      <c r="R2357">
        <v>28</v>
      </c>
      <c r="S2357">
        <v>10</v>
      </c>
      <c r="T2357">
        <v>0.1</v>
      </c>
      <c r="U2357">
        <v>330</v>
      </c>
      <c r="V2357">
        <v>2.6</v>
      </c>
      <c r="W2357">
        <v>13</v>
      </c>
      <c r="X2357">
        <v>2</v>
      </c>
      <c r="Y2357">
        <v>9</v>
      </c>
    </row>
    <row r="2358" spans="1:25" x14ac:dyDescent="0.25">
      <c r="A2358" t="s">
        <v>9000</v>
      </c>
      <c r="B2358" t="s">
        <v>9001</v>
      </c>
      <c r="C2358" s="1" t="str">
        <f t="shared" si="385"/>
        <v>21:0398</v>
      </c>
      <c r="D2358" s="1" t="str">
        <f t="shared" ref="D2358:D2382" si="386">HYPERLINK("http://geochem.nrcan.gc.ca/cdogs/content/svy/svy210133_e.htm", "21:0133")</f>
        <v>21:0133</v>
      </c>
      <c r="E2358" t="s">
        <v>9002</v>
      </c>
      <c r="F2358" t="s">
        <v>9003</v>
      </c>
      <c r="H2358">
        <v>49.272165700000002</v>
      </c>
      <c r="I2358">
        <v>-84.538678099999998</v>
      </c>
      <c r="J2358" s="1" t="str">
        <f t="shared" ref="J2358:J2382" si="387">HYPERLINK("http://geochem.nrcan.gc.ca/cdogs/content/kwd/kwd020027_e.htm", "NGR lake sediment grab sample")</f>
        <v>NGR lake sediment grab sample</v>
      </c>
      <c r="K2358" s="1" t="str">
        <f t="shared" ref="K2358:K2382" si="388">HYPERLINK("http://geochem.nrcan.gc.ca/cdogs/content/kwd/kwd080006_e.htm", "&lt;177 micron (NGR)")</f>
        <v>&lt;177 micron (NGR)</v>
      </c>
      <c r="L2358">
        <v>79</v>
      </c>
      <c r="M2358" t="s">
        <v>72</v>
      </c>
      <c r="N2358">
        <v>1546</v>
      </c>
      <c r="O2358">
        <v>162</v>
      </c>
      <c r="P2358">
        <v>12</v>
      </c>
      <c r="Q2358">
        <v>2</v>
      </c>
      <c r="R2358">
        <v>6</v>
      </c>
      <c r="S2358">
        <v>1</v>
      </c>
      <c r="T2358">
        <v>0.2</v>
      </c>
      <c r="U2358">
        <v>40</v>
      </c>
      <c r="V2358">
        <v>0.4</v>
      </c>
      <c r="W2358">
        <v>0.5</v>
      </c>
      <c r="X2358">
        <v>2</v>
      </c>
      <c r="Y2358">
        <v>81.2</v>
      </c>
    </row>
    <row r="2359" spans="1:25" x14ac:dyDescent="0.25">
      <c r="A2359" t="s">
        <v>9004</v>
      </c>
      <c r="B2359" t="s">
        <v>9005</v>
      </c>
      <c r="C2359" s="1" t="str">
        <f t="shared" si="385"/>
        <v>21:0398</v>
      </c>
      <c r="D2359" s="1" t="str">
        <f t="shared" si="386"/>
        <v>21:0133</v>
      </c>
      <c r="E2359" t="s">
        <v>9006</v>
      </c>
      <c r="F2359" t="s">
        <v>9007</v>
      </c>
      <c r="H2359">
        <v>49.261432900000003</v>
      </c>
      <c r="I2359">
        <v>-84.528147099999998</v>
      </c>
      <c r="J2359" s="1" t="str">
        <f t="shared" si="387"/>
        <v>NGR lake sediment grab sample</v>
      </c>
      <c r="K2359" s="1" t="str">
        <f t="shared" si="388"/>
        <v>&lt;177 micron (NGR)</v>
      </c>
      <c r="L2359">
        <v>79</v>
      </c>
      <c r="M2359" t="s">
        <v>77</v>
      </c>
      <c r="N2359">
        <v>1547</v>
      </c>
      <c r="O2359">
        <v>182</v>
      </c>
      <c r="P2359">
        <v>14</v>
      </c>
      <c r="Q2359">
        <v>1</v>
      </c>
      <c r="R2359">
        <v>6</v>
      </c>
      <c r="S2359">
        <v>1</v>
      </c>
      <c r="T2359">
        <v>0.1</v>
      </c>
      <c r="U2359">
        <v>40</v>
      </c>
      <c r="V2359">
        <v>0.4</v>
      </c>
      <c r="W2359">
        <v>0.5</v>
      </c>
      <c r="X2359">
        <v>3</v>
      </c>
      <c r="Y2359">
        <v>80.2</v>
      </c>
    </row>
    <row r="2360" spans="1:25" x14ac:dyDescent="0.25">
      <c r="A2360" t="s">
        <v>9008</v>
      </c>
      <c r="B2360" t="s">
        <v>9009</v>
      </c>
      <c r="C2360" s="1" t="str">
        <f t="shared" si="385"/>
        <v>21:0398</v>
      </c>
      <c r="D2360" s="1" t="str">
        <f t="shared" si="386"/>
        <v>21:0133</v>
      </c>
      <c r="E2360" t="s">
        <v>9010</v>
      </c>
      <c r="F2360" t="s">
        <v>9011</v>
      </c>
      <c r="H2360">
        <v>49.301402500000002</v>
      </c>
      <c r="I2360">
        <v>-84.458038200000004</v>
      </c>
      <c r="J2360" s="1" t="str">
        <f t="shared" si="387"/>
        <v>NGR lake sediment grab sample</v>
      </c>
      <c r="K2360" s="1" t="str">
        <f t="shared" si="388"/>
        <v>&lt;177 micron (NGR)</v>
      </c>
      <c r="L2360">
        <v>79</v>
      </c>
      <c r="M2360" t="s">
        <v>82</v>
      </c>
      <c r="N2360">
        <v>1548</v>
      </c>
      <c r="O2360">
        <v>166</v>
      </c>
      <c r="P2360">
        <v>16</v>
      </c>
      <c r="Q2360">
        <v>4</v>
      </c>
      <c r="R2360">
        <v>7</v>
      </c>
      <c r="S2360">
        <v>2</v>
      </c>
      <c r="T2360">
        <v>0.1</v>
      </c>
      <c r="U2360">
        <v>110</v>
      </c>
      <c r="V2360">
        <v>1.25</v>
      </c>
      <c r="W2360">
        <v>0.5</v>
      </c>
      <c r="X2360">
        <v>1</v>
      </c>
      <c r="Y2360">
        <v>82.4</v>
      </c>
    </row>
    <row r="2361" spans="1:25" x14ac:dyDescent="0.25">
      <c r="A2361" t="s">
        <v>9012</v>
      </c>
      <c r="B2361" t="s">
        <v>9013</v>
      </c>
      <c r="C2361" s="1" t="str">
        <f t="shared" si="385"/>
        <v>21:0398</v>
      </c>
      <c r="D2361" s="1" t="str">
        <f t="shared" si="386"/>
        <v>21:0133</v>
      </c>
      <c r="E2361" t="s">
        <v>9014</v>
      </c>
      <c r="F2361" t="s">
        <v>9015</v>
      </c>
      <c r="H2361">
        <v>49.341008899999999</v>
      </c>
      <c r="I2361">
        <v>-84.409228400000003</v>
      </c>
      <c r="J2361" s="1" t="str">
        <f t="shared" si="387"/>
        <v>NGR lake sediment grab sample</v>
      </c>
      <c r="K2361" s="1" t="str">
        <f t="shared" si="388"/>
        <v>&lt;177 micron (NGR)</v>
      </c>
      <c r="L2361">
        <v>79</v>
      </c>
      <c r="M2361" t="s">
        <v>87</v>
      </c>
      <c r="N2361">
        <v>1549</v>
      </c>
      <c r="O2361">
        <v>200</v>
      </c>
      <c r="P2361">
        <v>14</v>
      </c>
      <c r="Q2361">
        <v>3</v>
      </c>
      <c r="R2361">
        <v>7</v>
      </c>
      <c r="S2361">
        <v>2</v>
      </c>
      <c r="T2361">
        <v>0.1</v>
      </c>
      <c r="U2361">
        <v>90</v>
      </c>
      <c r="V2361">
        <v>0.9</v>
      </c>
      <c r="W2361">
        <v>0.5</v>
      </c>
      <c r="X2361">
        <v>1</v>
      </c>
      <c r="Y2361">
        <v>71.400000000000006</v>
      </c>
    </row>
    <row r="2362" spans="1:25" x14ac:dyDescent="0.25">
      <c r="A2362" t="s">
        <v>9016</v>
      </c>
      <c r="B2362" t="s">
        <v>9017</v>
      </c>
      <c r="C2362" s="1" t="str">
        <f t="shared" si="385"/>
        <v>21:0398</v>
      </c>
      <c r="D2362" s="1" t="str">
        <f t="shared" si="386"/>
        <v>21:0133</v>
      </c>
      <c r="E2362" t="s">
        <v>9018</v>
      </c>
      <c r="F2362" t="s">
        <v>9019</v>
      </c>
      <c r="H2362">
        <v>49.372985399999997</v>
      </c>
      <c r="I2362">
        <v>-84.385807299999996</v>
      </c>
      <c r="J2362" s="1" t="str">
        <f t="shared" si="387"/>
        <v>NGR lake sediment grab sample</v>
      </c>
      <c r="K2362" s="1" t="str">
        <f t="shared" si="388"/>
        <v>&lt;177 micron (NGR)</v>
      </c>
      <c r="L2362">
        <v>79</v>
      </c>
      <c r="M2362" t="s">
        <v>92</v>
      </c>
      <c r="N2362">
        <v>1550</v>
      </c>
      <c r="O2362">
        <v>88</v>
      </c>
      <c r="P2362">
        <v>8</v>
      </c>
      <c r="Q2362">
        <v>1</v>
      </c>
      <c r="R2362">
        <v>6</v>
      </c>
      <c r="S2362">
        <v>1</v>
      </c>
      <c r="T2362">
        <v>0.1</v>
      </c>
      <c r="U2362">
        <v>150</v>
      </c>
      <c r="V2362">
        <v>1.25</v>
      </c>
      <c r="W2362">
        <v>4</v>
      </c>
      <c r="X2362">
        <v>1</v>
      </c>
      <c r="Y2362">
        <v>58.6</v>
      </c>
    </row>
    <row r="2363" spans="1:25" x14ac:dyDescent="0.25">
      <c r="A2363" t="s">
        <v>9020</v>
      </c>
      <c r="B2363" t="s">
        <v>9021</v>
      </c>
      <c r="C2363" s="1" t="str">
        <f t="shared" si="385"/>
        <v>21:0398</v>
      </c>
      <c r="D2363" s="1" t="str">
        <f t="shared" si="386"/>
        <v>21:0133</v>
      </c>
      <c r="E2363" t="s">
        <v>9022</v>
      </c>
      <c r="F2363" t="s">
        <v>9023</v>
      </c>
      <c r="H2363">
        <v>49.429879700000001</v>
      </c>
      <c r="I2363">
        <v>-84.384259200000002</v>
      </c>
      <c r="J2363" s="1" t="str">
        <f t="shared" si="387"/>
        <v>NGR lake sediment grab sample</v>
      </c>
      <c r="K2363" s="1" t="str">
        <f t="shared" si="388"/>
        <v>&lt;177 micron (NGR)</v>
      </c>
      <c r="L2363">
        <v>79</v>
      </c>
      <c r="M2363" t="s">
        <v>97</v>
      </c>
      <c r="N2363">
        <v>1551</v>
      </c>
      <c r="O2363">
        <v>128</v>
      </c>
      <c r="P2363">
        <v>26</v>
      </c>
      <c r="Q2363">
        <v>2</v>
      </c>
      <c r="R2363">
        <v>4</v>
      </c>
      <c r="S2363">
        <v>3</v>
      </c>
      <c r="T2363">
        <v>0.1</v>
      </c>
      <c r="U2363">
        <v>45</v>
      </c>
      <c r="V2363">
        <v>0.65</v>
      </c>
      <c r="W2363">
        <v>0.5</v>
      </c>
      <c r="X2363">
        <v>3</v>
      </c>
      <c r="Y2363">
        <v>73</v>
      </c>
    </row>
    <row r="2364" spans="1:25" x14ac:dyDescent="0.25">
      <c r="A2364" t="s">
        <v>9024</v>
      </c>
      <c r="B2364" t="s">
        <v>9025</v>
      </c>
      <c r="C2364" s="1" t="str">
        <f t="shared" si="385"/>
        <v>21:0398</v>
      </c>
      <c r="D2364" s="1" t="str">
        <f t="shared" si="386"/>
        <v>21:0133</v>
      </c>
      <c r="E2364" t="s">
        <v>9026</v>
      </c>
      <c r="F2364" t="s">
        <v>9027</v>
      </c>
      <c r="H2364">
        <v>49.443295300000003</v>
      </c>
      <c r="I2364">
        <v>-84.346073700000005</v>
      </c>
      <c r="J2364" s="1" t="str">
        <f t="shared" si="387"/>
        <v>NGR lake sediment grab sample</v>
      </c>
      <c r="K2364" s="1" t="str">
        <f t="shared" si="388"/>
        <v>&lt;177 micron (NGR)</v>
      </c>
      <c r="L2364">
        <v>79</v>
      </c>
      <c r="M2364" t="s">
        <v>107</v>
      </c>
      <c r="N2364">
        <v>1552</v>
      </c>
      <c r="O2364">
        <v>158</v>
      </c>
      <c r="P2364">
        <v>12</v>
      </c>
      <c r="Q2364">
        <v>3</v>
      </c>
      <c r="R2364">
        <v>19</v>
      </c>
      <c r="S2364">
        <v>1</v>
      </c>
      <c r="T2364">
        <v>0.1</v>
      </c>
      <c r="U2364">
        <v>35</v>
      </c>
      <c r="V2364">
        <v>0.4</v>
      </c>
      <c r="W2364">
        <v>0.5</v>
      </c>
      <c r="X2364">
        <v>3</v>
      </c>
      <c r="Y2364">
        <v>77.2</v>
      </c>
    </row>
    <row r="2365" spans="1:25" x14ac:dyDescent="0.25">
      <c r="A2365" t="s">
        <v>9028</v>
      </c>
      <c r="B2365" t="s">
        <v>9029</v>
      </c>
      <c r="C2365" s="1" t="str">
        <f t="shared" si="385"/>
        <v>21:0398</v>
      </c>
      <c r="D2365" s="1" t="str">
        <f t="shared" si="386"/>
        <v>21:0133</v>
      </c>
      <c r="E2365" t="s">
        <v>9030</v>
      </c>
      <c r="F2365" t="s">
        <v>9031</v>
      </c>
      <c r="H2365">
        <v>49.464661700000001</v>
      </c>
      <c r="I2365">
        <v>-84.354705100000004</v>
      </c>
      <c r="J2365" s="1" t="str">
        <f t="shared" si="387"/>
        <v>NGR lake sediment grab sample</v>
      </c>
      <c r="K2365" s="1" t="str">
        <f t="shared" si="388"/>
        <v>&lt;177 micron (NGR)</v>
      </c>
      <c r="L2365">
        <v>79</v>
      </c>
      <c r="M2365" t="s">
        <v>112</v>
      </c>
      <c r="N2365">
        <v>1553</v>
      </c>
      <c r="O2365">
        <v>190</v>
      </c>
      <c r="P2365">
        <v>12</v>
      </c>
      <c r="Q2365">
        <v>3</v>
      </c>
      <c r="R2365">
        <v>7</v>
      </c>
      <c r="S2365">
        <v>1</v>
      </c>
      <c r="T2365">
        <v>0.1</v>
      </c>
      <c r="U2365">
        <v>60</v>
      </c>
      <c r="V2365">
        <v>0.6</v>
      </c>
      <c r="W2365">
        <v>0.5</v>
      </c>
      <c r="X2365">
        <v>2</v>
      </c>
      <c r="Y2365">
        <v>66.400000000000006</v>
      </c>
    </row>
    <row r="2366" spans="1:25" x14ac:dyDescent="0.25">
      <c r="A2366" t="s">
        <v>9032</v>
      </c>
      <c r="B2366" t="s">
        <v>9033</v>
      </c>
      <c r="C2366" s="1" t="str">
        <f t="shared" si="385"/>
        <v>21:0398</v>
      </c>
      <c r="D2366" s="1" t="str">
        <f t="shared" si="386"/>
        <v>21:0133</v>
      </c>
      <c r="E2366" t="s">
        <v>9034</v>
      </c>
      <c r="F2366" t="s">
        <v>9035</v>
      </c>
      <c r="H2366">
        <v>49.481451200000002</v>
      </c>
      <c r="I2366">
        <v>-84.301870600000001</v>
      </c>
      <c r="J2366" s="1" t="str">
        <f t="shared" si="387"/>
        <v>NGR lake sediment grab sample</v>
      </c>
      <c r="K2366" s="1" t="str">
        <f t="shared" si="388"/>
        <v>&lt;177 micron (NGR)</v>
      </c>
      <c r="L2366">
        <v>79</v>
      </c>
      <c r="M2366" t="s">
        <v>117</v>
      </c>
      <c r="N2366">
        <v>1554</v>
      </c>
      <c r="O2366">
        <v>156</v>
      </c>
      <c r="P2366">
        <v>14</v>
      </c>
      <c r="Q2366">
        <v>6</v>
      </c>
      <c r="R2366">
        <v>7</v>
      </c>
      <c r="S2366">
        <v>4</v>
      </c>
      <c r="T2366">
        <v>0.1</v>
      </c>
      <c r="U2366">
        <v>80</v>
      </c>
      <c r="V2366">
        <v>0.75</v>
      </c>
      <c r="W2366">
        <v>0.5</v>
      </c>
      <c r="X2366">
        <v>2</v>
      </c>
      <c r="Y2366">
        <v>64.8</v>
      </c>
    </row>
    <row r="2367" spans="1:25" x14ac:dyDescent="0.25">
      <c r="A2367" t="s">
        <v>9036</v>
      </c>
      <c r="B2367" t="s">
        <v>9037</v>
      </c>
      <c r="C2367" s="1" t="str">
        <f t="shared" si="385"/>
        <v>21:0398</v>
      </c>
      <c r="D2367" s="1" t="str">
        <f t="shared" si="386"/>
        <v>21:0133</v>
      </c>
      <c r="E2367" t="s">
        <v>9038</v>
      </c>
      <c r="F2367" t="s">
        <v>9039</v>
      </c>
      <c r="H2367">
        <v>49.490956799999999</v>
      </c>
      <c r="I2367">
        <v>-84.271821799999998</v>
      </c>
      <c r="J2367" s="1" t="str">
        <f t="shared" si="387"/>
        <v>NGR lake sediment grab sample</v>
      </c>
      <c r="K2367" s="1" t="str">
        <f t="shared" si="388"/>
        <v>&lt;177 micron (NGR)</v>
      </c>
      <c r="L2367">
        <v>79</v>
      </c>
      <c r="M2367" t="s">
        <v>122</v>
      </c>
      <c r="N2367">
        <v>1555</v>
      </c>
      <c r="O2367">
        <v>118</v>
      </c>
      <c r="P2367">
        <v>18</v>
      </c>
      <c r="Q2367">
        <v>5</v>
      </c>
      <c r="R2367">
        <v>12</v>
      </c>
      <c r="S2367">
        <v>5</v>
      </c>
      <c r="T2367">
        <v>0.1</v>
      </c>
      <c r="U2367">
        <v>110</v>
      </c>
      <c r="V2367">
        <v>0.9</v>
      </c>
      <c r="W2367">
        <v>0.5</v>
      </c>
      <c r="X2367">
        <v>1</v>
      </c>
      <c r="Y2367">
        <v>59.8</v>
      </c>
    </row>
    <row r="2368" spans="1:25" x14ac:dyDescent="0.25">
      <c r="A2368" t="s">
        <v>9040</v>
      </c>
      <c r="B2368" t="s">
        <v>9041</v>
      </c>
      <c r="C2368" s="1" t="str">
        <f t="shared" si="385"/>
        <v>21:0398</v>
      </c>
      <c r="D2368" s="1" t="str">
        <f t="shared" si="386"/>
        <v>21:0133</v>
      </c>
      <c r="E2368" t="s">
        <v>9042</v>
      </c>
      <c r="F2368" t="s">
        <v>9043</v>
      </c>
      <c r="H2368">
        <v>49.492852800000001</v>
      </c>
      <c r="I2368">
        <v>-84.182098300000007</v>
      </c>
      <c r="J2368" s="1" t="str">
        <f t="shared" si="387"/>
        <v>NGR lake sediment grab sample</v>
      </c>
      <c r="K2368" s="1" t="str">
        <f t="shared" si="388"/>
        <v>&lt;177 micron (NGR)</v>
      </c>
      <c r="L2368">
        <v>80</v>
      </c>
      <c r="M2368" t="s">
        <v>4272</v>
      </c>
      <c r="N2368">
        <v>1556</v>
      </c>
      <c r="O2368">
        <v>88</v>
      </c>
      <c r="P2368">
        <v>28</v>
      </c>
      <c r="Q2368">
        <v>8</v>
      </c>
      <c r="R2368">
        <v>13</v>
      </c>
      <c r="S2368">
        <v>7</v>
      </c>
      <c r="T2368">
        <v>0.1</v>
      </c>
      <c r="U2368">
        <v>255</v>
      </c>
      <c r="V2368">
        <v>1.65</v>
      </c>
      <c r="W2368">
        <v>0.5</v>
      </c>
      <c r="X2368">
        <v>1</v>
      </c>
      <c r="Y2368">
        <v>37.799999999999997</v>
      </c>
    </row>
    <row r="2369" spans="1:25" x14ac:dyDescent="0.25">
      <c r="A2369" t="s">
        <v>9044</v>
      </c>
      <c r="B2369" t="s">
        <v>9045</v>
      </c>
      <c r="C2369" s="1" t="str">
        <f t="shared" si="385"/>
        <v>21:0398</v>
      </c>
      <c r="D2369" s="1" t="str">
        <f t="shared" si="386"/>
        <v>21:0133</v>
      </c>
      <c r="E2369" t="s">
        <v>9046</v>
      </c>
      <c r="F2369" t="s">
        <v>9047</v>
      </c>
      <c r="H2369">
        <v>49.496606300000003</v>
      </c>
      <c r="I2369">
        <v>-84.1659851</v>
      </c>
      <c r="J2369" s="1" t="str">
        <f t="shared" si="387"/>
        <v>NGR lake sediment grab sample</v>
      </c>
      <c r="K2369" s="1" t="str">
        <f t="shared" si="388"/>
        <v>&lt;177 micron (NGR)</v>
      </c>
      <c r="L2369">
        <v>80</v>
      </c>
      <c r="M2369" t="s">
        <v>34</v>
      </c>
      <c r="N2369">
        <v>1557</v>
      </c>
      <c r="O2369">
        <v>92</v>
      </c>
      <c r="P2369">
        <v>22</v>
      </c>
      <c r="Q2369">
        <v>7</v>
      </c>
      <c r="R2369">
        <v>12</v>
      </c>
      <c r="S2369">
        <v>6</v>
      </c>
      <c r="T2369">
        <v>0.2</v>
      </c>
      <c r="U2369">
        <v>235</v>
      </c>
      <c r="V2369">
        <v>1.55</v>
      </c>
      <c r="W2369">
        <v>0.5</v>
      </c>
      <c r="X2369">
        <v>1</v>
      </c>
      <c r="Y2369">
        <v>41.2</v>
      </c>
    </row>
    <row r="2370" spans="1:25" x14ac:dyDescent="0.25">
      <c r="A2370" t="s">
        <v>9048</v>
      </c>
      <c r="B2370" t="s">
        <v>9049</v>
      </c>
      <c r="C2370" s="1" t="str">
        <f t="shared" si="385"/>
        <v>21:0398</v>
      </c>
      <c r="D2370" s="1" t="str">
        <f t="shared" si="386"/>
        <v>21:0133</v>
      </c>
      <c r="E2370" t="s">
        <v>9042</v>
      </c>
      <c r="F2370" t="s">
        <v>9050</v>
      </c>
      <c r="H2370">
        <v>49.492852800000001</v>
      </c>
      <c r="I2370">
        <v>-84.182098300000007</v>
      </c>
      <c r="J2370" s="1" t="str">
        <f t="shared" si="387"/>
        <v>NGR lake sediment grab sample</v>
      </c>
      <c r="K2370" s="1" t="str">
        <f t="shared" si="388"/>
        <v>&lt;177 micron (NGR)</v>
      </c>
      <c r="L2370">
        <v>80</v>
      </c>
      <c r="M2370" t="s">
        <v>4276</v>
      </c>
      <c r="N2370">
        <v>1558</v>
      </c>
      <c r="O2370">
        <v>96</v>
      </c>
      <c r="P2370">
        <v>30</v>
      </c>
      <c r="Q2370">
        <v>7</v>
      </c>
      <c r="R2370">
        <v>14</v>
      </c>
      <c r="S2370">
        <v>7</v>
      </c>
      <c r="T2370">
        <v>0.1</v>
      </c>
      <c r="U2370">
        <v>270</v>
      </c>
      <c r="V2370">
        <v>1.65</v>
      </c>
      <c r="W2370">
        <v>0.5</v>
      </c>
      <c r="X2370">
        <v>1</v>
      </c>
      <c r="Y2370">
        <v>38.6</v>
      </c>
    </row>
    <row r="2371" spans="1:25" x14ac:dyDescent="0.25">
      <c r="A2371" t="s">
        <v>9051</v>
      </c>
      <c r="B2371" t="s">
        <v>9052</v>
      </c>
      <c r="C2371" s="1" t="str">
        <f t="shared" si="385"/>
        <v>21:0398</v>
      </c>
      <c r="D2371" s="1" t="str">
        <f t="shared" si="386"/>
        <v>21:0133</v>
      </c>
      <c r="E2371" t="s">
        <v>9053</v>
      </c>
      <c r="F2371" t="s">
        <v>9054</v>
      </c>
      <c r="H2371">
        <v>49.481841600000003</v>
      </c>
      <c r="I2371">
        <v>-84.198775299999994</v>
      </c>
      <c r="J2371" s="1" t="str">
        <f t="shared" si="387"/>
        <v>NGR lake sediment grab sample</v>
      </c>
      <c r="K2371" s="1" t="str">
        <f t="shared" si="388"/>
        <v>&lt;177 micron (NGR)</v>
      </c>
      <c r="L2371">
        <v>80</v>
      </c>
      <c r="M2371" t="s">
        <v>4281</v>
      </c>
      <c r="N2371">
        <v>1559</v>
      </c>
      <c r="O2371">
        <v>130</v>
      </c>
      <c r="P2371">
        <v>16</v>
      </c>
      <c r="Q2371">
        <v>5</v>
      </c>
      <c r="R2371">
        <v>9</v>
      </c>
      <c r="S2371">
        <v>6</v>
      </c>
      <c r="T2371">
        <v>0.1</v>
      </c>
      <c r="U2371">
        <v>250</v>
      </c>
      <c r="V2371">
        <v>1.3</v>
      </c>
      <c r="W2371">
        <v>0.5</v>
      </c>
      <c r="X2371">
        <v>1</v>
      </c>
      <c r="Y2371">
        <v>50</v>
      </c>
    </row>
    <row r="2372" spans="1:25" x14ac:dyDescent="0.25">
      <c r="A2372" t="s">
        <v>9055</v>
      </c>
      <c r="B2372" t="s">
        <v>9056</v>
      </c>
      <c r="C2372" s="1" t="str">
        <f t="shared" si="385"/>
        <v>21:0398</v>
      </c>
      <c r="D2372" s="1" t="str">
        <f t="shared" si="386"/>
        <v>21:0133</v>
      </c>
      <c r="E2372" t="s">
        <v>9053</v>
      </c>
      <c r="F2372" t="s">
        <v>9057</v>
      </c>
      <c r="H2372">
        <v>49.481841600000003</v>
      </c>
      <c r="I2372">
        <v>-84.198775299999994</v>
      </c>
      <c r="J2372" s="1" t="str">
        <f t="shared" si="387"/>
        <v>NGR lake sediment grab sample</v>
      </c>
      <c r="K2372" s="1" t="str">
        <f t="shared" si="388"/>
        <v>&lt;177 micron (NGR)</v>
      </c>
      <c r="L2372">
        <v>80</v>
      </c>
      <c r="M2372" t="s">
        <v>4285</v>
      </c>
      <c r="N2372">
        <v>1560</v>
      </c>
      <c r="O2372">
        <v>154</v>
      </c>
      <c r="P2372">
        <v>18</v>
      </c>
      <c r="Q2372">
        <v>5</v>
      </c>
      <c r="R2372">
        <v>9</v>
      </c>
      <c r="S2372">
        <v>6</v>
      </c>
      <c r="T2372">
        <v>0.1</v>
      </c>
      <c r="U2372">
        <v>280</v>
      </c>
      <c r="V2372">
        <v>1.25</v>
      </c>
      <c r="W2372">
        <v>0.5</v>
      </c>
      <c r="X2372">
        <v>1</v>
      </c>
      <c r="Y2372">
        <v>49</v>
      </c>
    </row>
    <row r="2373" spans="1:25" x14ac:dyDescent="0.25">
      <c r="A2373" t="s">
        <v>9058</v>
      </c>
      <c r="B2373" t="s">
        <v>9059</v>
      </c>
      <c r="C2373" s="1" t="str">
        <f t="shared" si="385"/>
        <v>21:0398</v>
      </c>
      <c r="D2373" s="1" t="str">
        <f t="shared" si="386"/>
        <v>21:0133</v>
      </c>
      <c r="E2373" t="s">
        <v>9060</v>
      </c>
      <c r="F2373" t="s">
        <v>9061</v>
      </c>
      <c r="H2373">
        <v>49.449038700000003</v>
      </c>
      <c r="I2373">
        <v>-84.219577700000002</v>
      </c>
      <c r="J2373" s="1" t="str">
        <f t="shared" si="387"/>
        <v>NGR lake sediment grab sample</v>
      </c>
      <c r="K2373" s="1" t="str">
        <f t="shared" si="388"/>
        <v>&lt;177 micron (NGR)</v>
      </c>
      <c r="L2373">
        <v>80</v>
      </c>
      <c r="M2373" t="s">
        <v>39</v>
      </c>
      <c r="N2373">
        <v>1561</v>
      </c>
      <c r="O2373">
        <v>186</v>
      </c>
      <c r="P2373">
        <v>14</v>
      </c>
      <c r="Q2373">
        <v>4</v>
      </c>
      <c r="R2373">
        <v>10</v>
      </c>
      <c r="S2373">
        <v>3</v>
      </c>
      <c r="T2373">
        <v>0.1</v>
      </c>
      <c r="U2373">
        <v>80</v>
      </c>
      <c r="V2373">
        <v>0.8</v>
      </c>
      <c r="W2373">
        <v>0.5</v>
      </c>
      <c r="X2373">
        <v>1</v>
      </c>
      <c r="Y2373">
        <v>57</v>
      </c>
    </row>
    <row r="2374" spans="1:25" x14ac:dyDescent="0.25">
      <c r="A2374" t="s">
        <v>9062</v>
      </c>
      <c r="B2374" t="s">
        <v>9063</v>
      </c>
      <c r="C2374" s="1" t="str">
        <f t="shared" si="385"/>
        <v>21:0398</v>
      </c>
      <c r="D2374" s="1" t="str">
        <f t="shared" si="386"/>
        <v>21:0133</v>
      </c>
      <c r="E2374" t="s">
        <v>9064</v>
      </c>
      <c r="F2374" t="s">
        <v>9065</v>
      </c>
      <c r="H2374">
        <v>49.466211800000004</v>
      </c>
      <c r="I2374">
        <v>-84.254521299999993</v>
      </c>
      <c r="J2374" s="1" t="str">
        <f t="shared" si="387"/>
        <v>NGR lake sediment grab sample</v>
      </c>
      <c r="K2374" s="1" t="str">
        <f t="shared" si="388"/>
        <v>&lt;177 micron (NGR)</v>
      </c>
      <c r="L2374">
        <v>80</v>
      </c>
      <c r="M2374" t="s">
        <v>44</v>
      </c>
      <c r="N2374">
        <v>1562</v>
      </c>
      <c r="O2374">
        <v>168</v>
      </c>
      <c r="P2374">
        <v>16</v>
      </c>
      <c r="Q2374">
        <v>4</v>
      </c>
      <c r="R2374">
        <v>10</v>
      </c>
      <c r="S2374">
        <v>4</v>
      </c>
      <c r="T2374">
        <v>0.1</v>
      </c>
      <c r="U2374">
        <v>70</v>
      </c>
      <c r="V2374">
        <v>0.6</v>
      </c>
      <c r="W2374">
        <v>0.5</v>
      </c>
      <c r="X2374">
        <v>1</v>
      </c>
      <c r="Y2374">
        <v>58.6</v>
      </c>
    </row>
    <row r="2375" spans="1:25" x14ac:dyDescent="0.25">
      <c r="A2375" t="s">
        <v>9066</v>
      </c>
      <c r="B2375" t="s">
        <v>9067</v>
      </c>
      <c r="C2375" s="1" t="str">
        <f t="shared" si="385"/>
        <v>21:0398</v>
      </c>
      <c r="D2375" s="1" t="str">
        <f t="shared" si="386"/>
        <v>21:0133</v>
      </c>
      <c r="E2375" t="s">
        <v>9068</v>
      </c>
      <c r="F2375" t="s">
        <v>9069</v>
      </c>
      <c r="H2375">
        <v>49.462453600000003</v>
      </c>
      <c r="I2375">
        <v>-84.288919300000003</v>
      </c>
      <c r="J2375" s="1" t="str">
        <f t="shared" si="387"/>
        <v>NGR lake sediment grab sample</v>
      </c>
      <c r="K2375" s="1" t="str">
        <f t="shared" si="388"/>
        <v>&lt;177 micron (NGR)</v>
      </c>
      <c r="L2375">
        <v>80</v>
      </c>
      <c r="M2375" t="s">
        <v>62</v>
      </c>
      <c r="N2375">
        <v>1563</v>
      </c>
      <c r="O2375">
        <v>146</v>
      </c>
      <c r="P2375">
        <v>12</v>
      </c>
      <c r="Q2375">
        <v>5</v>
      </c>
      <c r="R2375">
        <v>9</v>
      </c>
      <c r="S2375">
        <v>5</v>
      </c>
      <c r="T2375">
        <v>0.1</v>
      </c>
      <c r="U2375">
        <v>300</v>
      </c>
      <c r="V2375">
        <v>1.1000000000000001</v>
      </c>
      <c r="W2375">
        <v>0.5</v>
      </c>
      <c r="X2375">
        <v>1</v>
      </c>
      <c r="Y2375">
        <v>39.6</v>
      </c>
    </row>
    <row r="2376" spans="1:25" x14ac:dyDescent="0.25">
      <c r="A2376" t="s">
        <v>9070</v>
      </c>
      <c r="B2376" t="s">
        <v>9071</v>
      </c>
      <c r="C2376" s="1" t="str">
        <f t="shared" si="385"/>
        <v>21:0398</v>
      </c>
      <c r="D2376" s="1" t="str">
        <f t="shared" si="386"/>
        <v>21:0133</v>
      </c>
      <c r="E2376" t="s">
        <v>9072</v>
      </c>
      <c r="F2376" t="s">
        <v>9073</v>
      </c>
      <c r="H2376">
        <v>49.449330400000001</v>
      </c>
      <c r="I2376">
        <v>-84.292099699999994</v>
      </c>
      <c r="J2376" s="1" t="str">
        <f t="shared" si="387"/>
        <v>NGR lake sediment grab sample</v>
      </c>
      <c r="K2376" s="1" t="str">
        <f t="shared" si="388"/>
        <v>&lt;177 micron (NGR)</v>
      </c>
      <c r="L2376">
        <v>80</v>
      </c>
      <c r="M2376" t="s">
        <v>67</v>
      </c>
      <c r="N2376">
        <v>1564</v>
      </c>
      <c r="O2376">
        <v>134</v>
      </c>
      <c r="P2376">
        <v>14</v>
      </c>
      <c r="Q2376">
        <v>5</v>
      </c>
      <c r="R2376">
        <v>13</v>
      </c>
      <c r="S2376">
        <v>6</v>
      </c>
      <c r="T2376">
        <v>0.1</v>
      </c>
      <c r="U2376">
        <v>185</v>
      </c>
      <c r="V2376">
        <v>1.3</v>
      </c>
      <c r="W2376">
        <v>0.5</v>
      </c>
      <c r="X2376">
        <v>1</v>
      </c>
      <c r="Y2376">
        <v>46.4</v>
      </c>
    </row>
    <row r="2377" spans="1:25" x14ac:dyDescent="0.25">
      <c r="A2377" t="s">
        <v>9074</v>
      </c>
      <c r="B2377" t="s">
        <v>9075</v>
      </c>
      <c r="C2377" s="1" t="str">
        <f t="shared" si="385"/>
        <v>21:0398</v>
      </c>
      <c r="D2377" s="1" t="str">
        <f t="shared" si="386"/>
        <v>21:0133</v>
      </c>
      <c r="E2377" t="s">
        <v>9076</v>
      </c>
      <c r="F2377" t="s">
        <v>9077</v>
      </c>
      <c r="H2377">
        <v>49.435175700000002</v>
      </c>
      <c r="I2377">
        <v>-84.230845900000006</v>
      </c>
      <c r="J2377" s="1" t="str">
        <f t="shared" si="387"/>
        <v>NGR lake sediment grab sample</v>
      </c>
      <c r="K2377" s="1" t="str">
        <f t="shared" si="388"/>
        <v>&lt;177 micron (NGR)</v>
      </c>
      <c r="L2377">
        <v>80</v>
      </c>
      <c r="M2377" t="s">
        <v>72</v>
      </c>
      <c r="N2377">
        <v>1565</v>
      </c>
      <c r="O2377">
        <v>146</v>
      </c>
      <c r="P2377">
        <v>14</v>
      </c>
      <c r="Q2377">
        <v>5</v>
      </c>
      <c r="R2377">
        <v>9</v>
      </c>
      <c r="S2377">
        <v>6</v>
      </c>
      <c r="T2377">
        <v>0.1</v>
      </c>
      <c r="U2377">
        <v>150</v>
      </c>
      <c r="V2377">
        <v>1.3</v>
      </c>
      <c r="W2377">
        <v>0.5</v>
      </c>
      <c r="X2377">
        <v>1</v>
      </c>
      <c r="Y2377">
        <v>32</v>
      </c>
    </row>
    <row r="2378" spans="1:25" x14ac:dyDescent="0.25">
      <c r="A2378" t="s">
        <v>9078</v>
      </c>
      <c r="B2378" t="s">
        <v>9079</v>
      </c>
      <c r="C2378" s="1" t="str">
        <f t="shared" si="385"/>
        <v>21:0398</v>
      </c>
      <c r="D2378" s="1" t="str">
        <f t="shared" si="386"/>
        <v>21:0133</v>
      </c>
      <c r="E2378" t="s">
        <v>9080</v>
      </c>
      <c r="F2378" t="s">
        <v>9081</v>
      </c>
      <c r="H2378">
        <v>49.417173900000002</v>
      </c>
      <c r="I2378">
        <v>-84.221862200000004</v>
      </c>
      <c r="J2378" s="1" t="str">
        <f t="shared" si="387"/>
        <v>NGR lake sediment grab sample</v>
      </c>
      <c r="K2378" s="1" t="str">
        <f t="shared" si="388"/>
        <v>&lt;177 micron (NGR)</v>
      </c>
      <c r="L2378">
        <v>80</v>
      </c>
      <c r="M2378" t="s">
        <v>77</v>
      </c>
      <c r="N2378">
        <v>1566</v>
      </c>
      <c r="O2378">
        <v>120</v>
      </c>
      <c r="P2378">
        <v>18</v>
      </c>
      <c r="Q2378">
        <v>4</v>
      </c>
      <c r="R2378">
        <v>12</v>
      </c>
      <c r="S2378">
        <v>5</v>
      </c>
      <c r="T2378">
        <v>0.1</v>
      </c>
      <c r="U2378">
        <v>135</v>
      </c>
      <c r="V2378">
        <v>1.1499999999999999</v>
      </c>
      <c r="W2378">
        <v>0.5</v>
      </c>
      <c r="X2378">
        <v>1</v>
      </c>
      <c r="Y2378">
        <v>50.6</v>
      </c>
    </row>
    <row r="2379" spans="1:25" x14ac:dyDescent="0.25">
      <c r="A2379" t="s">
        <v>9082</v>
      </c>
      <c r="B2379" t="s">
        <v>9083</v>
      </c>
      <c r="C2379" s="1" t="str">
        <f t="shared" si="385"/>
        <v>21:0398</v>
      </c>
      <c r="D2379" s="1" t="str">
        <f t="shared" si="386"/>
        <v>21:0133</v>
      </c>
      <c r="E2379" t="s">
        <v>9084</v>
      </c>
      <c r="F2379" t="s">
        <v>9085</v>
      </c>
      <c r="H2379">
        <v>49.408369399999998</v>
      </c>
      <c r="I2379">
        <v>-84.252470200000005</v>
      </c>
      <c r="J2379" s="1" t="str">
        <f t="shared" si="387"/>
        <v>NGR lake sediment grab sample</v>
      </c>
      <c r="K2379" s="1" t="str">
        <f t="shared" si="388"/>
        <v>&lt;177 micron (NGR)</v>
      </c>
      <c r="L2379">
        <v>80</v>
      </c>
      <c r="M2379" t="s">
        <v>82</v>
      </c>
      <c r="N2379">
        <v>1567</v>
      </c>
      <c r="O2379">
        <v>210</v>
      </c>
      <c r="P2379">
        <v>14</v>
      </c>
      <c r="Q2379">
        <v>2</v>
      </c>
      <c r="R2379">
        <v>6</v>
      </c>
      <c r="S2379">
        <v>1</v>
      </c>
      <c r="T2379">
        <v>0.1</v>
      </c>
      <c r="U2379">
        <v>40</v>
      </c>
      <c r="V2379">
        <v>0.3</v>
      </c>
      <c r="W2379">
        <v>0.5</v>
      </c>
      <c r="X2379">
        <v>1</v>
      </c>
      <c r="Y2379">
        <v>82.6</v>
      </c>
    </row>
    <row r="2380" spans="1:25" x14ac:dyDescent="0.25">
      <c r="A2380" t="s">
        <v>9086</v>
      </c>
      <c r="B2380" t="s">
        <v>9087</v>
      </c>
      <c r="C2380" s="1" t="str">
        <f t="shared" si="385"/>
        <v>21:0398</v>
      </c>
      <c r="D2380" s="1" t="str">
        <f t="shared" si="386"/>
        <v>21:0133</v>
      </c>
      <c r="E2380" t="s">
        <v>9088</v>
      </c>
      <c r="F2380" t="s">
        <v>9089</v>
      </c>
      <c r="H2380">
        <v>49.385136099999997</v>
      </c>
      <c r="I2380">
        <v>-84.346977300000006</v>
      </c>
      <c r="J2380" s="1" t="str">
        <f t="shared" si="387"/>
        <v>NGR lake sediment grab sample</v>
      </c>
      <c r="K2380" s="1" t="str">
        <f t="shared" si="388"/>
        <v>&lt;177 micron (NGR)</v>
      </c>
      <c r="L2380">
        <v>80</v>
      </c>
      <c r="M2380" t="s">
        <v>87</v>
      </c>
      <c r="N2380">
        <v>1568</v>
      </c>
      <c r="O2380">
        <v>245</v>
      </c>
      <c r="P2380">
        <v>14</v>
      </c>
      <c r="Q2380">
        <v>2</v>
      </c>
      <c r="R2380">
        <v>4</v>
      </c>
      <c r="S2380">
        <v>3</v>
      </c>
      <c r="T2380">
        <v>0.2</v>
      </c>
      <c r="U2380">
        <v>215</v>
      </c>
      <c r="V2380">
        <v>2.2000000000000002</v>
      </c>
      <c r="W2380">
        <v>2</v>
      </c>
      <c r="X2380">
        <v>1</v>
      </c>
      <c r="Y2380">
        <v>78.599999999999994</v>
      </c>
    </row>
    <row r="2381" spans="1:25" x14ac:dyDescent="0.25">
      <c r="A2381" t="s">
        <v>9090</v>
      </c>
      <c r="B2381" t="s">
        <v>9091</v>
      </c>
      <c r="C2381" s="1" t="str">
        <f t="shared" si="385"/>
        <v>21:0398</v>
      </c>
      <c r="D2381" s="1" t="str">
        <f t="shared" si="386"/>
        <v>21:0133</v>
      </c>
      <c r="E2381" t="s">
        <v>9092</v>
      </c>
      <c r="F2381" t="s">
        <v>9093</v>
      </c>
      <c r="H2381">
        <v>49.365576500000003</v>
      </c>
      <c r="I2381">
        <v>-84.353196100000005</v>
      </c>
      <c r="J2381" s="1" t="str">
        <f t="shared" si="387"/>
        <v>NGR lake sediment grab sample</v>
      </c>
      <c r="K2381" s="1" t="str">
        <f t="shared" si="388"/>
        <v>&lt;177 micron (NGR)</v>
      </c>
      <c r="L2381">
        <v>80</v>
      </c>
      <c r="M2381" t="s">
        <v>92</v>
      </c>
      <c r="N2381">
        <v>1569</v>
      </c>
      <c r="O2381">
        <v>98</v>
      </c>
      <c r="P2381">
        <v>10</v>
      </c>
      <c r="Q2381">
        <v>5</v>
      </c>
      <c r="R2381">
        <v>4</v>
      </c>
      <c r="S2381">
        <v>2</v>
      </c>
      <c r="T2381">
        <v>0.1</v>
      </c>
      <c r="U2381">
        <v>200</v>
      </c>
      <c r="V2381">
        <v>1.45</v>
      </c>
      <c r="W2381">
        <v>0.5</v>
      </c>
      <c r="X2381">
        <v>1</v>
      </c>
      <c r="Y2381">
        <v>44.4</v>
      </c>
    </row>
    <row r="2382" spans="1:25" x14ac:dyDescent="0.25">
      <c r="A2382" t="s">
        <v>9094</v>
      </c>
      <c r="B2382" t="s">
        <v>9095</v>
      </c>
      <c r="C2382" s="1" t="str">
        <f t="shared" si="385"/>
        <v>21:0398</v>
      </c>
      <c r="D2382" s="1" t="str">
        <f t="shared" si="386"/>
        <v>21:0133</v>
      </c>
      <c r="E2382" t="s">
        <v>9096</v>
      </c>
      <c r="F2382" t="s">
        <v>9097</v>
      </c>
      <c r="H2382">
        <v>49.339626500000001</v>
      </c>
      <c r="I2382">
        <v>-84.368769499999999</v>
      </c>
      <c r="J2382" s="1" t="str">
        <f t="shared" si="387"/>
        <v>NGR lake sediment grab sample</v>
      </c>
      <c r="K2382" s="1" t="str">
        <f t="shared" si="388"/>
        <v>&lt;177 micron (NGR)</v>
      </c>
      <c r="L2382">
        <v>80</v>
      </c>
      <c r="M2382" t="s">
        <v>97</v>
      </c>
      <c r="N2382">
        <v>1570</v>
      </c>
      <c r="O2382">
        <v>46</v>
      </c>
      <c r="P2382">
        <v>6</v>
      </c>
      <c r="Q2382">
        <v>1</v>
      </c>
      <c r="R2382">
        <v>4</v>
      </c>
      <c r="S2382">
        <v>1</v>
      </c>
      <c r="T2382">
        <v>0.1</v>
      </c>
      <c r="U2382">
        <v>160</v>
      </c>
      <c r="V2382">
        <v>1.1499999999999999</v>
      </c>
      <c r="W2382">
        <v>3</v>
      </c>
      <c r="X2382">
        <v>1</v>
      </c>
      <c r="Y2382">
        <v>6.6</v>
      </c>
    </row>
    <row r="2383" spans="1:25" x14ac:dyDescent="0.25">
      <c r="A2383" t="s">
        <v>9098</v>
      </c>
      <c r="B2383" t="s">
        <v>9099</v>
      </c>
      <c r="C2383" s="1" t="str">
        <f t="shared" si="385"/>
        <v>21:0398</v>
      </c>
      <c r="D2383" s="1" t="str">
        <f>HYPERLINK("http://geochem.nrcan.gc.ca/cdogs/content/svy/svy_e.htm", "")</f>
        <v/>
      </c>
      <c r="G2383" s="1" t="str">
        <f>HYPERLINK("http://geochem.nrcan.gc.ca/cdogs/content/cr_/cr_00022_e.htm", "22")</f>
        <v>22</v>
      </c>
      <c r="J2383" t="s">
        <v>100</v>
      </c>
      <c r="K2383" t="s">
        <v>101</v>
      </c>
      <c r="L2383">
        <v>80</v>
      </c>
      <c r="M2383" t="s">
        <v>102</v>
      </c>
      <c r="N2383">
        <v>1571</v>
      </c>
      <c r="O2383">
        <v>84</v>
      </c>
      <c r="P2383">
        <v>20</v>
      </c>
      <c r="Q2383">
        <v>28</v>
      </c>
      <c r="R2383">
        <v>7</v>
      </c>
      <c r="S2383">
        <v>6</v>
      </c>
      <c r="T2383">
        <v>0.1</v>
      </c>
      <c r="U2383">
        <v>990</v>
      </c>
      <c r="V2383">
        <v>1.8</v>
      </c>
      <c r="W2383">
        <v>11</v>
      </c>
      <c r="X2383">
        <v>6</v>
      </c>
      <c r="Y2383">
        <v>21.2</v>
      </c>
    </row>
    <row r="2384" spans="1:25" x14ac:dyDescent="0.25">
      <c r="A2384" t="s">
        <v>9100</v>
      </c>
      <c r="B2384" t="s">
        <v>9101</v>
      </c>
      <c r="C2384" s="1" t="str">
        <f t="shared" si="385"/>
        <v>21:0398</v>
      </c>
      <c r="D2384" s="1" t="str">
        <f>HYPERLINK("http://geochem.nrcan.gc.ca/cdogs/content/svy/svy210133_e.htm", "21:0133")</f>
        <v>21:0133</v>
      </c>
      <c r="E2384" t="s">
        <v>9102</v>
      </c>
      <c r="F2384" t="s">
        <v>9103</v>
      </c>
      <c r="H2384">
        <v>49.297756300000003</v>
      </c>
      <c r="I2384">
        <v>-84.390561399999996</v>
      </c>
      <c r="J2384" s="1" t="str">
        <f>HYPERLINK("http://geochem.nrcan.gc.ca/cdogs/content/kwd/kwd020027_e.htm", "NGR lake sediment grab sample")</f>
        <v>NGR lake sediment grab sample</v>
      </c>
      <c r="K2384" s="1" t="str">
        <f>HYPERLINK("http://geochem.nrcan.gc.ca/cdogs/content/kwd/kwd080006_e.htm", "&lt;177 micron (NGR)")</f>
        <v>&lt;177 micron (NGR)</v>
      </c>
      <c r="L2384">
        <v>80</v>
      </c>
      <c r="M2384" t="s">
        <v>107</v>
      </c>
      <c r="N2384">
        <v>1572</v>
      </c>
      <c r="O2384">
        <v>36</v>
      </c>
      <c r="P2384">
        <v>8</v>
      </c>
      <c r="Q2384">
        <v>2</v>
      </c>
      <c r="R2384">
        <v>6</v>
      </c>
      <c r="S2384">
        <v>2</v>
      </c>
      <c r="T2384">
        <v>0.1</v>
      </c>
      <c r="U2384">
        <v>105</v>
      </c>
      <c r="V2384">
        <v>1.65</v>
      </c>
      <c r="W2384">
        <v>0.5</v>
      </c>
      <c r="X2384">
        <v>4</v>
      </c>
      <c r="Y2384">
        <v>25.2</v>
      </c>
    </row>
    <row r="2385" spans="1:25" x14ac:dyDescent="0.25">
      <c r="A2385" t="s">
        <v>9104</v>
      </c>
      <c r="B2385" t="s">
        <v>9105</v>
      </c>
      <c r="C2385" s="1" t="str">
        <f t="shared" si="385"/>
        <v>21:0398</v>
      </c>
      <c r="D2385" s="1" t="str">
        <f>HYPERLINK("http://geochem.nrcan.gc.ca/cdogs/content/svy/svy210133_e.htm", "21:0133")</f>
        <v>21:0133</v>
      </c>
      <c r="E2385" t="s">
        <v>9106</v>
      </c>
      <c r="F2385" t="s">
        <v>9107</v>
      </c>
      <c r="H2385">
        <v>49.285520300000002</v>
      </c>
      <c r="I2385">
        <v>-84.388539600000001</v>
      </c>
      <c r="J2385" s="1" t="str">
        <f>HYPERLINK("http://geochem.nrcan.gc.ca/cdogs/content/kwd/kwd020027_e.htm", "NGR lake sediment grab sample")</f>
        <v>NGR lake sediment grab sample</v>
      </c>
      <c r="K2385" s="1" t="str">
        <f>HYPERLINK("http://geochem.nrcan.gc.ca/cdogs/content/kwd/kwd080006_e.htm", "&lt;177 micron (NGR)")</f>
        <v>&lt;177 micron (NGR)</v>
      </c>
      <c r="L2385">
        <v>80</v>
      </c>
      <c r="M2385" t="s">
        <v>112</v>
      </c>
      <c r="N2385">
        <v>1573</v>
      </c>
      <c r="O2385">
        <v>98</v>
      </c>
      <c r="P2385">
        <v>14</v>
      </c>
      <c r="Q2385">
        <v>2</v>
      </c>
      <c r="R2385">
        <v>7</v>
      </c>
      <c r="S2385">
        <v>3</v>
      </c>
      <c r="T2385">
        <v>0.1</v>
      </c>
      <c r="U2385">
        <v>100</v>
      </c>
      <c r="V2385">
        <v>1.9</v>
      </c>
      <c r="W2385">
        <v>0.5</v>
      </c>
      <c r="X2385">
        <v>1</v>
      </c>
      <c r="Y2385">
        <v>64.2</v>
      </c>
    </row>
    <row r="2386" spans="1:25" x14ac:dyDescent="0.25">
      <c r="A2386" t="s">
        <v>9108</v>
      </c>
      <c r="B2386" t="s">
        <v>9109</v>
      </c>
      <c r="C2386" s="1" t="str">
        <f t="shared" si="385"/>
        <v>21:0398</v>
      </c>
      <c r="D2386" s="1" t="str">
        <f>HYPERLINK("http://geochem.nrcan.gc.ca/cdogs/content/svy/svy210133_e.htm", "21:0133")</f>
        <v>21:0133</v>
      </c>
      <c r="E2386" t="s">
        <v>9110</v>
      </c>
      <c r="F2386" t="s">
        <v>9111</v>
      </c>
      <c r="H2386">
        <v>49.233852800000001</v>
      </c>
      <c r="I2386">
        <v>-84.424979199999996</v>
      </c>
      <c r="J2386" s="1" t="str">
        <f>HYPERLINK("http://geochem.nrcan.gc.ca/cdogs/content/kwd/kwd020027_e.htm", "NGR lake sediment grab sample")</f>
        <v>NGR lake sediment grab sample</v>
      </c>
      <c r="K2386" s="1" t="str">
        <f>HYPERLINK("http://geochem.nrcan.gc.ca/cdogs/content/kwd/kwd080006_e.htm", "&lt;177 micron (NGR)")</f>
        <v>&lt;177 micron (NGR)</v>
      </c>
      <c r="L2386">
        <v>80</v>
      </c>
      <c r="M2386" t="s">
        <v>117</v>
      </c>
      <c r="N2386">
        <v>1574</v>
      </c>
      <c r="O2386">
        <v>156</v>
      </c>
      <c r="P2386">
        <v>26</v>
      </c>
      <c r="Q2386">
        <v>1</v>
      </c>
      <c r="R2386">
        <v>8</v>
      </c>
      <c r="S2386">
        <v>7</v>
      </c>
      <c r="T2386">
        <v>0.1</v>
      </c>
      <c r="U2386">
        <v>2000</v>
      </c>
      <c r="V2386">
        <v>10</v>
      </c>
      <c r="W2386">
        <v>4</v>
      </c>
      <c r="X2386">
        <v>2</v>
      </c>
      <c r="Y2386">
        <v>45.8</v>
      </c>
    </row>
    <row r="2387" spans="1:25" x14ac:dyDescent="0.25">
      <c r="A2387" t="s">
        <v>9112</v>
      </c>
      <c r="B2387" t="s">
        <v>9113</v>
      </c>
      <c r="C2387" s="1" t="str">
        <f t="shared" si="385"/>
        <v>21:0398</v>
      </c>
      <c r="D2387" s="1" t="str">
        <f>HYPERLINK("http://geochem.nrcan.gc.ca/cdogs/content/svy/svy210133_e.htm", "21:0133")</f>
        <v>21:0133</v>
      </c>
      <c r="E2387" t="s">
        <v>9114</v>
      </c>
      <c r="F2387" t="s">
        <v>9115</v>
      </c>
      <c r="H2387">
        <v>49.241217599999999</v>
      </c>
      <c r="I2387">
        <v>-84.444257899999997</v>
      </c>
      <c r="J2387" s="1" t="str">
        <f>HYPERLINK("http://geochem.nrcan.gc.ca/cdogs/content/kwd/kwd020027_e.htm", "NGR lake sediment grab sample")</f>
        <v>NGR lake sediment grab sample</v>
      </c>
      <c r="K2387" s="1" t="str">
        <f>HYPERLINK("http://geochem.nrcan.gc.ca/cdogs/content/kwd/kwd080006_e.htm", "&lt;177 micron (NGR)")</f>
        <v>&lt;177 micron (NGR)</v>
      </c>
      <c r="L2387">
        <v>80</v>
      </c>
      <c r="M2387" t="s">
        <v>122</v>
      </c>
      <c r="N2387">
        <v>1575</v>
      </c>
      <c r="O2387">
        <v>190</v>
      </c>
      <c r="P2387">
        <v>20</v>
      </c>
      <c r="Q2387">
        <v>4</v>
      </c>
      <c r="R2387">
        <v>10</v>
      </c>
      <c r="S2387">
        <v>1</v>
      </c>
      <c r="T2387">
        <v>0.1</v>
      </c>
      <c r="U2387">
        <v>40</v>
      </c>
      <c r="V2387">
        <v>0.65</v>
      </c>
      <c r="W2387">
        <v>0.5</v>
      </c>
      <c r="X2387">
        <v>3</v>
      </c>
      <c r="Y2387">
        <v>75.8</v>
      </c>
    </row>
    <row r="2388" spans="1:25" x14ac:dyDescent="0.25">
      <c r="A2388" t="s">
        <v>9116</v>
      </c>
      <c r="B2388" t="s">
        <v>9117</v>
      </c>
      <c r="C2388" s="1" t="str">
        <f t="shared" si="385"/>
        <v>21:0398</v>
      </c>
      <c r="D2388" s="1" t="str">
        <f>HYPERLINK("http://geochem.nrcan.gc.ca/cdogs/content/svy/svy210133_e.htm", "21:0133")</f>
        <v>21:0133</v>
      </c>
      <c r="E2388" t="s">
        <v>9118</v>
      </c>
      <c r="F2388" t="s">
        <v>9119</v>
      </c>
      <c r="H2388">
        <v>49.1929692</v>
      </c>
      <c r="I2388">
        <v>-84.482750699999997</v>
      </c>
      <c r="J2388" s="1" t="str">
        <f>HYPERLINK("http://geochem.nrcan.gc.ca/cdogs/content/kwd/kwd020027_e.htm", "NGR lake sediment grab sample")</f>
        <v>NGR lake sediment grab sample</v>
      </c>
      <c r="K2388" s="1" t="str">
        <f>HYPERLINK("http://geochem.nrcan.gc.ca/cdogs/content/kwd/kwd080006_e.htm", "&lt;177 micron (NGR)")</f>
        <v>&lt;177 micron (NGR)</v>
      </c>
      <c r="L2388">
        <v>81</v>
      </c>
      <c r="M2388" t="s">
        <v>29</v>
      </c>
      <c r="N2388">
        <v>1576</v>
      </c>
      <c r="O2388">
        <v>78</v>
      </c>
      <c r="P2388">
        <v>12</v>
      </c>
      <c r="Q2388">
        <v>7</v>
      </c>
      <c r="R2388">
        <v>9</v>
      </c>
      <c r="S2388">
        <v>5</v>
      </c>
      <c r="T2388">
        <v>0.1</v>
      </c>
      <c r="U2388">
        <v>290</v>
      </c>
      <c r="V2388">
        <v>2</v>
      </c>
      <c r="W2388">
        <v>0.5</v>
      </c>
      <c r="X2388">
        <v>1</v>
      </c>
      <c r="Y2388">
        <v>29.4</v>
      </c>
    </row>
    <row r="2389" spans="1:25" x14ac:dyDescent="0.25">
      <c r="A2389" t="s">
        <v>9120</v>
      </c>
      <c r="B2389" t="s">
        <v>9121</v>
      </c>
      <c r="C2389" s="1" t="str">
        <f t="shared" si="385"/>
        <v>21:0398</v>
      </c>
      <c r="D2389" s="1" t="str">
        <f>HYPERLINK("http://geochem.nrcan.gc.ca/cdogs/content/svy/svy_e.htm", "")</f>
        <v/>
      </c>
      <c r="G2389" s="1" t="str">
        <f>HYPERLINK("http://geochem.nrcan.gc.ca/cdogs/content/cr_/cr_00034_e.htm", "34")</f>
        <v>34</v>
      </c>
      <c r="J2389" t="s">
        <v>100</v>
      </c>
      <c r="K2389" t="s">
        <v>101</v>
      </c>
      <c r="L2389">
        <v>81</v>
      </c>
      <c r="M2389" t="s">
        <v>102</v>
      </c>
      <c r="N2389">
        <v>1577</v>
      </c>
      <c r="O2389">
        <v>98</v>
      </c>
      <c r="P2389">
        <v>48</v>
      </c>
      <c r="Q2389">
        <v>15</v>
      </c>
      <c r="R2389">
        <v>19</v>
      </c>
      <c r="S2389">
        <v>12</v>
      </c>
      <c r="T2389">
        <v>0.1</v>
      </c>
      <c r="U2389">
        <v>770</v>
      </c>
      <c r="V2389">
        <v>3</v>
      </c>
      <c r="W2389">
        <v>16</v>
      </c>
      <c r="X2389">
        <v>7</v>
      </c>
      <c r="Y2389">
        <v>18.399999999999999</v>
      </c>
    </row>
    <row r="2390" spans="1:25" x14ac:dyDescent="0.25">
      <c r="A2390" t="s">
        <v>9122</v>
      </c>
      <c r="B2390" t="s">
        <v>9123</v>
      </c>
      <c r="C2390" s="1" t="str">
        <f t="shared" si="385"/>
        <v>21:0398</v>
      </c>
      <c r="D2390" s="1" t="str">
        <f t="shared" ref="D2390:D2415" si="389">HYPERLINK("http://geochem.nrcan.gc.ca/cdogs/content/svy/svy210133_e.htm", "21:0133")</f>
        <v>21:0133</v>
      </c>
      <c r="E2390" t="s">
        <v>9124</v>
      </c>
      <c r="F2390" t="s">
        <v>9125</v>
      </c>
      <c r="H2390">
        <v>49.209322100000001</v>
      </c>
      <c r="I2390">
        <v>-84.462078700000006</v>
      </c>
      <c r="J2390" s="1" t="str">
        <f t="shared" ref="J2390:J2415" si="390">HYPERLINK("http://geochem.nrcan.gc.ca/cdogs/content/kwd/kwd020027_e.htm", "NGR lake sediment grab sample")</f>
        <v>NGR lake sediment grab sample</v>
      </c>
      <c r="K2390" s="1" t="str">
        <f t="shared" ref="K2390:K2415" si="391">HYPERLINK("http://geochem.nrcan.gc.ca/cdogs/content/kwd/kwd080006_e.htm", "&lt;177 micron (NGR)")</f>
        <v>&lt;177 micron (NGR)</v>
      </c>
      <c r="L2390">
        <v>81</v>
      </c>
      <c r="M2390" t="s">
        <v>49</v>
      </c>
      <c r="N2390">
        <v>1578</v>
      </c>
      <c r="O2390">
        <v>92</v>
      </c>
      <c r="P2390">
        <v>14</v>
      </c>
      <c r="Q2390">
        <v>8</v>
      </c>
      <c r="R2390">
        <v>12</v>
      </c>
      <c r="S2390">
        <v>6</v>
      </c>
      <c r="T2390">
        <v>0.1</v>
      </c>
      <c r="U2390">
        <v>365</v>
      </c>
      <c r="V2390">
        <v>2.2999999999999998</v>
      </c>
      <c r="W2390">
        <v>1</v>
      </c>
      <c r="X2390">
        <v>1</v>
      </c>
      <c r="Y2390">
        <v>27.8</v>
      </c>
    </row>
    <row r="2391" spans="1:25" x14ac:dyDescent="0.25">
      <c r="A2391" t="s">
        <v>9126</v>
      </c>
      <c r="B2391" t="s">
        <v>9127</v>
      </c>
      <c r="C2391" s="1" t="str">
        <f t="shared" si="385"/>
        <v>21:0398</v>
      </c>
      <c r="D2391" s="1" t="str">
        <f t="shared" si="389"/>
        <v>21:0133</v>
      </c>
      <c r="E2391" t="s">
        <v>9118</v>
      </c>
      <c r="F2391" t="s">
        <v>9128</v>
      </c>
      <c r="H2391">
        <v>49.1929692</v>
      </c>
      <c r="I2391">
        <v>-84.482750699999997</v>
      </c>
      <c r="J2391" s="1" t="str">
        <f t="shared" si="390"/>
        <v>NGR lake sediment grab sample</v>
      </c>
      <c r="K2391" s="1" t="str">
        <f t="shared" si="391"/>
        <v>&lt;177 micron (NGR)</v>
      </c>
      <c r="L2391">
        <v>81</v>
      </c>
      <c r="M2391" t="s">
        <v>57</v>
      </c>
      <c r="N2391">
        <v>1579</v>
      </c>
      <c r="O2391">
        <v>76</v>
      </c>
      <c r="P2391">
        <v>10</v>
      </c>
      <c r="Q2391">
        <v>8</v>
      </c>
      <c r="R2391">
        <v>9</v>
      </c>
      <c r="S2391">
        <v>4</v>
      </c>
      <c r="T2391">
        <v>0.1</v>
      </c>
      <c r="U2391">
        <v>275</v>
      </c>
      <c r="V2391">
        <v>1.95</v>
      </c>
      <c r="W2391">
        <v>0.5</v>
      </c>
      <c r="X2391">
        <v>1</v>
      </c>
      <c r="Y2391">
        <v>29.2</v>
      </c>
    </row>
    <row r="2392" spans="1:25" x14ac:dyDescent="0.25">
      <c r="A2392" t="s">
        <v>9129</v>
      </c>
      <c r="B2392" t="s">
        <v>9130</v>
      </c>
      <c r="C2392" s="1" t="str">
        <f t="shared" si="385"/>
        <v>21:0398</v>
      </c>
      <c r="D2392" s="1" t="str">
        <f t="shared" si="389"/>
        <v>21:0133</v>
      </c>
      <c r="E2392" t="s">
        <v>9118</v>
      </c>
      <c r="F2392" t="s">
        <v>9131</v>
      </c>
      <c r="H2392">
        <v>49.1929692</v>
      </c>
      <c r="I2392">
        <v>-84.482750699999997</v>
      </c>
      <c r="J2392" s="1" t="str">
        <f t="shared" si="390"/>
        <v>NGR lake sediment grab sample</v>
      </c>
      <c r="K2392" s="1" t="str">
        <f t="shared" si="391"/>
        <v>&lt;177 micron (NGR)</v>
      </c>
      <c r="L2392">
        <v>81</v>
      </c>
      <c r="M2392" t="s">
        <v>53</v>
      </c>
      <c r="N2392">
        <v>1580</v>
      </c>
      <c r="O2392">
        <v>86</v>
      </c>
      <c r="P2392">
        <v>12</v>
      </c>
      <c r="Q2392">
        <v>8</v>
      </c>
      <c r="R2392">
        <v>9</v>
      </c>
      <c r="S2392">
        <v>5</v>
      </c>
      <c r="T2392">
        <v>0.1</v>
      </c>
      <c r="U2392">
        <v>290</v>
      </c>
      <c r="V2392">
        <v>2.1</v>
      </c>
      <c r="W2392">
        <v>0.5</v>
      </c>
      <c r="X2392">
        <v>1</v>
      </c>
      <c r="Y2392">
        <v>29.2</v>
      </c>
    </row>
    <row r="2393" spans="1:25" x14ac:dyDescent="0.25">
      <c r="A2393" t="s">
        <v>9132</v>
      </c>
      <c r="B2393" t="s">
        <v>9133</v>
      </c>
      <c r="C2393" s="1" t="str">
        <f t="shared" si="385"/>
        <v>21:0398</v>
      </c>
      <c r="D2393" s="1" t="str">
        <f t="shared" si="389"/>
        <v>21:0133</v>
      </c>
      <c r="E2393" t="s">
        <v>9134</v>
      </c>
      <c r="F2393" t="s">
        <v>9135</v>
      </c>
      <c r="H2393">
        <v>49.208283700000003</v>
      </c>
      <c r="I2393">
        <v>-84.527819699999995</v>
      </c>
      <c r="J2393" s="1" t="str">
        <f t="shared" si="390"/>
        <v>NGR lake sediment grab sample</v>
      </c>
      <c r="K2393" s="1" t="str">
        <f t="shared" si="391"/>
        <v>&lt;177 micron (NGR)</v>
      </c>
      <c r="L2393">
        <v>81</v>
      </c>
      <c r="M2393" t="s">
        <v>34</v>
      </c>
      <c r="N2393">
        <v>1581</v>
      </c>
      <c r="O2393">
        <v>40</v>
      </c>
      <c r="P2393">
        <v>8</v>
      </c>
      <c r="Q2393">
        <v>4</v>
      </c>
      <c r="R2393">
        <v>6</v>
      </c>
      <c r="S2393">
        <v>2</v>
      </c>
      <c r="T2393">
        <v>0.1</v>
      </c>
      <c r="U2393">
        <v>180</v>
      </c>
      <c r="V2393">
        <v>0.95</v>
      </c>
      <c r="W2393">
        <v>0.5</v>
      </c>
      <c r="X2393">
        <v>1</v>
      </c>
      <c r="Y2393">
        <v>9.4</v>
      </c>
    </row>
    <row r="2394" spans="1:25" x14ac:dyDescent="0.25">
      <c r="A2394" t="s">
        <v>9136</v>
      </c>
      <c r="B2394" t="s">
        <v>9137</v>
      </c>
      <c r="C2394" s="1" t="str">
        <f t="shared" si="385"/>
        <v>21:0398</v>
      </c>
      <c r="D2394" s="1" t="str">
        <f t="shared" si="389"/>
        <v>21:0133</v>
      </c>
      <c r="E2394" t="s">
        <v>9138</v>
      </c>
      <c r="F2394" t="s">
        <v>9139</v>
      </c>
      <c r="H2394">
        <v>49.218352600000003</v>
      </c>
      <c r="I2394">
        <v>-84.566004500000005</v>
      </c>
      <c r="J2394" s="1" t="str">
        <f t="shared" si="390"/>
        <v>NGR lake sediment grab sample</v>
      </c>
      <c r="K2394" s="1" t="str">
        <f t="shared" si="391"/>
        <v>&lt;177 micron (NGR)</v>
      </c>
      <c r="L2394">
        <v>81</v>
      </c>
      <c r="M2394" t="s">
        <v>39</v>
      </c>
      <c r="N2394">
        <v>1582</v>
      </c>
      <c r="O2394">
        <v>118</v>
      </c>
      <c r="P2394">
        <v>20</v>
      </c>
      <c r="Q2394">
        <v>2</v>
      </c>
      <c r="R2394">
        <v>8</v>
      </c>
      <c r="S2394">
        <v>1</v>
      </c>
      <c r="T2394">
        <v>0.1</v>
      </c>
      <c r="U2394">
        <v>35</v>
      </c>
      <c r="V2394">
        <v>0.5</v>
      </c>
      <c r="W2394">
        <v>0.5</v>
      </c>
      <c r="X2394">
        <v>2</v>
      </c>
      <c r="Y2394">
        <v>72.8</v>
      </c>
    </row>
    <row r="2395" spans="1:25" x14ac:dyDescent="0.25">
      <c r="A2395" t="s">
        <v>9140</v>
      </c>
      <c r="B2395" t="s">
        <v>9141</v>
      </c>
      <c r="C2395" s="1" t="str">
        <f t="shared" si="385"/>
        <v>21:0398</v>
      </c>
      <c r="D2395" s="1" t="str">
        <f t="shared" si="389"/>
        <v>21:0133</v>
      </c>
      <c r="E2395" t="s">
        <v>9142</v>
      </c>
      <c r="F2395" t="s">
        <v>9143</v>
      </c>
      <c r="H2395">
        <v>49.178300800000002</v>
      </c>
      <c r="I2395">
        <v>-84.714317600000001</v>
      </c>
      <c r="J2395" s="1" t="str">
        <f t="shared" si="390"/>
        <v>NGR lake sediment grab sample</v>
      </c>
      <c r="K2395" s="1" t="str">
        <f t="shared" si="391"/>
        <v>&lt;177 micron (NGR)</v>
      </c>
      <c r="L2395">
        <v>81</v>
      </c>
      <c r="M2395" t="s">
        <v>44</v>
      </c>
      <c r="N2395">
        <v>1583</v>
      </c>
      <c r="O2395">
        <v>86</v>
      </c>
      <c r="P2395">
        <v>16</v>
      </c>
      <c r="Q2395">
        <v>5</v>
      </c>
      <c r="R2395">
        <v>8</v>
      </c>
      <c r="S2395">
        <v>4</v>
      </c>
      <c r="T2395">
        <v>0.1</v>
      </c>
      <c r="U2395">
        <v>185</v>
      </c>
      <c r="V2395">
        <v>1.1000000000000001</v>
      </c>
      <c r="W2395">
        <v>0.5</v>
      </c>
      <c r="X2395">
        <v>4</v>
      </c>
      <c r="Y2395">
        <v>47.8</v>
      </c>
    </row>
    <row r="2396" spans="1:25" x14ac:dyDescent="0.25">
      <c r="A2396" t="s">
        <v>9144</v>
      </c>
      <c r="B2396" t="s">
        <v>9145</v>
      </c>
      <c r="C2396" s="1" t="str">
        <f t="shared" si="385"/>
        <v>21:0398</v>
      </c>
      <c r="D2396" s="1" t="str">
        <f t="shared" si="389"/>
        <v>21:0133</v>
      </c>
      <c r="E2396" t="s">
        <v>9146</v>
      </c>
      <c r="F2396" t="s">
        <v>9147</v>
      </c>
      <c r="H2396">
        <v>49.149526299999998</v>
      </c>
      <c r="I2396">
        <v>-84.613238100000004</v>
      </c>
      <c r="J2396" s="1" t="str">
        <f t="shared" si="390"/>
        <v>NGR lake sediment grab sample</v>
      </c>
      <c r="K2396" s="1" t="str">
        <f t="shared" si="391"/>
        <v>&lt;177 micron (NGR)</v>
      </c>
      <c r="L2396">
        <v>81</v>
      </c>
      <c r="M2396" t="s">
        <v>62</v>
      </c>
      <c r="N2396">
        <v>1584</v>
      </c>
      <c r="O2396">
        <v>108</v>
      </c>
      <c r="P2396">
        <v>18</v>
      </c>
      <c r="Q2396">
        <v>5</v>
      </c>
      <c r="R2396">
        <v>12</v>
      </c>
      <c r="S2396">
        <v>5</v>
      </c>
      <c r="T2396">
        <v>0.1</v>
      </c>
      <c r="U2396">
        <v>120</v>
      </c>
      <c r="V2396">
        <v>1.1499999999999999</v>
      </c>
      <c r="W2396">
        <v>0.5</v>
      </c>
      <c r="X2396">
        <v>1</v>
      </c>
      <c r="Y2396">
        <v>55.6</v>
      </c>
    </row>
    <row r="2397" spans="1:25" x14ac:dyDescent="0.25">
      <c r="A2397" t="s">
        <v>9148</v>
      </c>
      <c r="B2397" t="s">
        <v>9149</v>
      </c>
      <c r="C2397" s="1" t="str">
        <f t="shared" si="385"/>
        <v>21:0398</v>
      </c>
      <c r="D2397" s="1" t="str">
        <f t="shared" si="389"/>
        <v>21:0133</v>
      </c>
      <c r="E2397" t="s">
        <v>9150</v>
      </c>
      <c r="F2397" t="s">
        <v>9151</v>
      </c>
      <c r="H2397">
        <v>49.127536399999997</v>
      </c>
      <c r="I2397">
        <v>-84.601408599999999</v>
      </c>
      <c r="J2397" s="1" t="str">
        <f t="shared" si="390"/>
        <v>NGR lake sediment grab sample</v>
      </c>
      <c r="K2397" s="1" t="str">
        <f t="shared" si="391"/>
        <v>&lt;177 micron (NGR)</v>
      </c>
      <c r="L2397">
        <v>81</v>
      </c>
      <c r="M2397" t="s">
        <v>67</v>
      </c>
      <c r="N2397">
        <v>1585</v>
      </c>
      <c r="O2397">
        <v>114</v>
      </c>
      <c r="P2397">
        <v>18</v>
      </c>
      <c r="Q2397">
        <v>5</v>
      </c>
      <c r="R2397">
        <v>10</v>
      </c>
      <c r="S2397">
        <v>6</v>
      </c>
      <c r="T2397">
        <v>0.1</v>
      </c>
      <c r="U2397">
        <v>80</v>
      </c>
      <c r="V2397">
        <v>0.95</v>
      </c>
      <c r="W2397">
        <v>0.5</v>
      </c>
      <c r="X2397">
        <v>4</v>
      </c>
      <c r="Y2397">
        <v>46.6</v>
      </c>
    </row>
    <row r="2398" spans="1:25" x14ac:dyDescent="0.25">
      <c r="A2398" t="s">
        <v>9152</v>
      </c>
      <c r="B2398" t="s">
        <v>9153</v>
      </c>
      <c r="C2398" s="1" t="str">
        <f t="shared" si="385"/>
        <v>21:0398</v>
      </c>
      <c r="D2398" s="1" t="str">
        <f t="shared" si="389"/>
        <v>21:0133</v>
      </c>
      <c r="E2398" t="s">
        <v>9154</v>
      </c>
      <c r="F2398" t="s">
        <v>9155</v>
      </c>
      <c r="H2398">
        <v>49.1068055</v>
      </c>
      <c r="I2398">
        <v>-84.578018</v>
      </c>
      <c r="J2398" s="1" t="str">
        <f t="shared" si="390"/>
        <v>NGR lake sediment grab sample</v>
      </c>
      <c r="K2398" s="1" t="str">
        <f t="shared" si="391"/>
        <v>&lt;177 micron (NGR)</v>
      </c>
      <c r="L2398">
        <v>81</v>
      </c>
      <c r="M2398" t="s">
        <v>72</v>
      </c>
      <c r="N2398">
        <v>1586</v>
      </c>
      <c r="O2398">
        <v>40</v>
      </c>
      <c r="P2398">
        <v>14</v>
      </c>
      <c r="Q2398">
        <v>1</v>
      </c>
      <c r="R2398">
        <v>7</v>
      </c>
      <c r="S2398">
        <v>1</v>
      </c>
      <c r="T2398">
        <v>0.1</v>
      </c>
      <c r="U2398">
        <v>185</v>
      </c>
      <c r="V2398">
        <v>0.9</v>
      </c>
      <c r="W2398">
        <v>1</v>
      </c>
      <c r="X2398">
        <v>2</v>
      </c>
      <c r="Y2398">
        <v>14.6</v>
      </c>
    </row>
    <row r="2399" spans="1:25" x14ac:dyDescent="0.25">
      <c r="A2399" t="s">
        <v>9156</v>
      </c>
      <c r="B2399" t="s">
        <v>9157</v>
      </c>
      <c r="C2399" s="1" t="str">
        <f t="shared" si="385"/>
        <v>21:0398</v>
      </c>
      <c r="D2399" s="1" t="str">
        <f t="shared" si="389"/>
        <v>21:0133</v>
      </c>
      <c r="E2399" t="s">
        <v>9158</v>
      </c>
      <c r="F2399" t="s">
        <v>9159</v>
      </c>
      <c r="H2399">
        <v>49.097620300000003</v>
      </c>
      <c r="I2399">
        <v>-84.507909900000001</v>
      </c>
      <c r="J2399" s="1" t="str">
        <f t="shared" si="390"/>
        <v>NGR lake sediment grab sample</v>
      </c>
      <c r="K2399" s="1" t="str">
        <f t="shared" si="391"/>
        <v>&lt;177 micron (NGR)</v>
      </c>
      <c r="L2399">
        <v>81</v>
      </c>
      <c r="M2399" t="s">
        <v>77</v>
      </c>
      <c r="N2399">
        <v>1587</v>
      </c>
      <c r="O2399">
        <v>112</v>
      </c>
      <c r="P2399">
        <v>20</v>
      </c>
      <c r="Q2399">
        <v>2</v>
      </c>
      <c r="R2399">
        <v>9</v>
      </c>
      <c r="S2399">
        <v>2</v>
      </c>
      <c r="T2399">
        <v>0.1</v>
      </c>
      <c r="U2399">
        <v>60</v>
      </c>
      <c r="V2399">
        <v>0.8</v>
      </c>
      <c r="W2399">
        <v>0.5</v>
      </c>
      <c r="X2399">
        <v>2</v>
      </c>
      <c r="Y2399">
        <v>68</v>
      </c>
    </row>
    <row r="2400" spans="1:25" x14ac:dyDescent="0.25">
      <c r="A2400" t="s">
        <v>9160</v>
      </c>
      <c r="B2400" t="s">
        <v>9161</v>
      </c>
      <c r="C2400" s="1" t="str">
        <f t="shared" si="385"/>
        <v>21:0398</v>
      </c>
      <c r="D2400" s="1" t="str">
        <f t="shared" si="389"/>
        <v>21:0133</v>
      </c>
      <c r="E2400" t="s">
        <v>9162</v>
      </c>
      <c r="F2400" t="s">
        <v>9163</v>
      </c>
      <c r="H2400">
        <v>49.103593600000004</v>
      </c>
      <c r="I2400">
        <v>-84.480960600000003</v>
      </c>
      <c r="J2400" s="1" t="str">
        <f t="shared" si="390"/>
        <v>NGR lake sediment grab sample</v>
      </c>
      <c r="K2400" s="1" t="str">
        <f t="shared" si="391"/>
        <v>&lt;177 micron (NGR)</v>
      </c>
      <c r="L2400">
        <v>81</v>
      </c>
      <c r="M2400" t="s">
        <v>82</v>
      </c>
      <c r="N2400">
        <v>1588</v>
      </c>
      <c r="O2400">
        <v>142</v>
      </c>
      <c r="P2400">
        <v>18</v>
      </c>
      <c r="Q2400">
        <v>1</v>
      </c>
      <c r="R2400">
        <v>10</v>
      </c>
      <c r="S2400">
        <v>1</v>
      </c>
      <c r="T2400">
        <v>0.1</v>
      </c>
      <c r="U2400">
        <v>30</v>
      </c>
      <c r="V2400">
        <v>0.4</v>
      </c>
      <c r="W2400">
        <v>0.5</v>
      </c>
      <c r="X2400">
        <v>3</v>
      </c>
      <c r="Y2400">
        <v>79.400000000000006</v>
      </c>
    </row>
    <row r="2401" spans="1:25" x14ac:dyDescent="0.25">
      <c r="A2401" t="s">
        <v>9164</v>
      </c>
      <c r="B2401" t="s">
        <v>9165</v>
      </c>
      <c r="C2401" s="1" t="str">
        <f t="shared" si="385"/>
        <v>21:0398</v>
      </c>
      <c r="D2401" s="1" t="str">
        <f t="shared" si="389"/>
        <v>21:0133</v>
      </c>
      <c r="E2401" t="s">
        <v>9166</v>
      </c>
      <c r="F2401" t="s">
        <v>9167</v>
      </c>
      <c r="H2401">
        <v>49.048758200000002</v>
      </c>
      <c r="I2401">
        <v>-84.453499600000001</v>
      </c>
      <c r="J2401" s="1" t="str">
        <f t="shared" si="390"/>
        <v>NGR lake sediment grab sample</v>
      </c>
      <c r="K2401" s="1" t="str">
        <f t="shared" si="391"/>
        <v>&lt;177 micron (NGR)</v>
      </c>
      <c r="L2401">
        <v>81</v>
      </c>
      <c r="M2401" t="s">
        <v>87</v>
      </c>
      <c r="N2401">
        <v>1589</v>
      </c>
      <c r="O2401">
        <v>26</v>
      </c>
      <c r="P2401">
        <v>8</v>
      </c>
      <c r="Q2401">
        <v>3</v>
      </c>
      <c r="R2401">
        <v>7</v>
      </c>
      <c r="S2401">
        <v>3</v>
      </c>
      <c r="T2401">
        <v>0.1</v>
      </c>
      <c r="U2401">
        <v>195</v>
      </c>
      <c r="V2401">
        <v>0.85</v>
      </c>
      <c r="W2401">
        <v>1</v>
      </c>
      <c r="X2401">
        <v>1</v>
      </c>
      <c r="Y2401">
        <v>1.8</v>
      </c>
    </row>
    <row r="2402" spans="1:25" x14ac:dyDescent="0.25">
      <c r="A2402" t="s">
        <v>9168</v>
      </c>
      <c r="B2402" t="s">
        <v>9169</v>
      </c>
      <c r="C2402" s="1" t="str">
        <f t="shared" si="385"/>
        <v>21:0398</v>
      </c>
      <c r="D2402" s="1" t="str">
        <f t="shared" si="389"/>
        <v>21:0133</v>
      </c>
      <c r="E2402" t="s">
        <v>9170</v>
      </c>
      <c r="F2402" t="s">
        <v>9171</v>
      </c>
      <c r="H2402">
        <v>49.005797999999999</v>
      </c>
      <c r="I2402">
        <v>-84.476396100000002</v>
      </c>
      <c r="J2402" s="1" t="str">
        <f t="shared" si="390"/>
        <v>NGR lake sediment grab sample</v>
      </c>
      <c r="K2402" s="1" t="str">
        <f t="shared" si="391"/>
        <v>&lt;177 micron (NGR)</v>
      </c>
      <c r="L2402">
        <v>81</v>
      </c>
      <c r="M2402" t="s">
        <v>92</v>
      </c>
      <c r="N2402">
        <v>1590</v>
      </c>
      <c r="O2402">
        <v>76</v>
      </c>
      <c r="P2402">
        <v>14</v>
      </c>
      <c r="Q2402">
        <v>5</v>
      </c>
      <c r="R2402">
        <v>11</v>
      </c>
      <c r="S2402">
        <v>5</v>
      </c>
      <c r="T2402">
        <v>0.1</v>
      </c>
      <c r="U2402">
        <v>310</v>
      </c>
      <c r="V2402">
        <v>1.35</v>
      </c>
      <c r="W2402">
        <v>0.5</v>
      </c>
      <c r="X2402">
        <v>1</v>
      </c>
      <c r="Y2402">
        <v>21</v>
      </c>
    </row>
    <row r="2403" spans="1:25" x14ac:dyDescent="0.25">
      <c r="A2403" t="s">
        <v>9172</v>
      </c>
      <c r="B2403" t="s">
        <v>9173</v>
      </c>
      <c r="C2403" s="1" t="str">
        <f t="shared" si="385"/>
        <v>21:0398</v>
      </c>
      <c r="D2403" s="1" t="str">
        <f t="shared" si="389"/>
        <v>21:0133</v>
      </c>
      <c r="E2403" t="s">
        <v>9174</v>
      </c>
      <c r="F2403" t="s">
        <v>9175</v>
      </c>
      <c r="H2403">
        <v>49.010899500000001</v>
      </c>
      <c r="I2403">
        <v>-84.398278500000004</v>
      </c>
      <c r="J2403" s="1" t="str">
        <f t="shared" si="390"/>
        <v>NGR lake sediment grab sample</v>
      </c>
      <c r="K2403" s="1" t="str">
        <f t="shared" si="391"/>
        <v>&lt;177 micron (NGR)</v>
      </c>
      <c r="L2403">
        <v>81</v>
      </c>
      <c r="M2403" t="s">
        <v>97</v>
      </c>
      <c r="N2403">
        <v>1591</v>
      </c>
      <c r="O2403">
        <v>112</v>
      </c>
      <c r="P2403">
        <v>22</v>
      </c>
      <c r="Q2403">
        <v>1</v>
      </c>
      <c r="R2403">
        <v>8</v>
      </c>
      <c r="S2403">
        <v>2</v>
      </c>
      <c r="T2403">
        <v>0.1</v>
      </c>
      <c r="U2403">
        <v>40</v>
      </c>
      <c r="V2403">
        <v>0.35</v>
      </c>
      <c r="W2403">
        <v>0.5</v>
      </c>
      <c r="X2403">
        <v>5</v>
      </c>
      <c r="Y2403">
        <v>87</v>
      </c>
    </row>
    <row r="2404" spans="1:25" x14ac:dyDescent="0.25">
      <c r="A2404" t="s">
        <v>9176</v>
      </c>
      <c r="B2404" t="s">
        <v>9177</v>
      </c>
      <c r="C2404" s="1" t="str">
        <f t="shared" si="385"/>
        <v>21:0398</v>
      </c>
      <c r="D2404" s="1" t="str">
        <f t="shared" si="389"/>
        <v>21:0133</v>
      </c>
      <c r="E2404" t="s">
        <v>9178</v>
      </c>
      <c r="F2404" t="s">
        <v>9179</v>
      </c>
      <c r="H2404">
        <v>49.043664999999997</v>
      </c>
      <c r="I2404">
        <v>-84.392654500000006</v>
      </c>
      <c r="J2404" s="1" t="str">
        <f t="shared" si="390"/>
        <v>NGR lake sediment grab sample</v>
      </c>
      <c r="K2404" s="1" t="str">
        <f t="shared" si="391"/>
        <v>&lt;177 micron (NGR)</v>
      </c>
      <c r="L2404">
        <v>81</v>
      </c>
      <c r="M2404" t="s">
        <v>107</v>
      </c>
      <c r="N2404">
        <v>1592</v>
      </c>
      <c r="O2404">
        <v>104</v>
      </c>
      <c r="P2404">
        <v>20</v>
      </c>
      <c r="Q2404">
        <v>1</v>
      </c>
      <c r="R2404">
        <v>7</v>
      </c>
      <c r="S2404">
        <v>1</v>
      </c>
      <c r="T2404">
        <v>0.1</v>
      </c>
      <c r="U2404">
        <v>30</v>
      </c>
      <c r="V2404">
        <v>0.35</v>
      </c>
      <c r="W2404">
        <v>0.5</v>
      </c>
      <c r="X2404">
        <v>4</v>
      </c>
      <c r="Y2404">
        <v>82.8</v>
      </c>
    </row>
    <row r="2405" spans="1:25" x14ac:dyDescent="0.25">
      <c r="A2405" t="s">
        <v>9180</v>
      </c>
      <c r="B2405" t="s">
        <v>9181</v>
      </c>
      <c r="C2405" s="1" t="str">
        <f t="shared" si="385"/>
        <v>21:0398</v>
      </c>
      <c r="D2405" s="1" t="str">
        <f t="shared" si="389"/>
        <v>21:0133</v>
      </c>
      <c r="E2405" t="s">
        <v>9182</v>
      </c>
      <c r="F2405" t="s">
        <v>9183</v>
      </c>
      <c r="H2405">
        <v>49.052742299999998</v>
      </c>
      <c r="I2405">
        <v>-84.409398999999993</v>
      </c>
      <c r="J2405" s="1" t="str">
        <f t="shared" si="390"/>
        <v>NGR lake sediment grab sample</v>
      </c>
      <c r="K2405" s="1" t="str">
        <f t="shared" si="391"/>
        <v>&lt;177 micron (NGR)</v>
      </c>
      <c r="L2405">
        <v>81</v>
      </c>
      <c r="M2405" t="s">
        <v>112</v>
      </c>
      <c r="N2405">
        <v>1593</v>
      </c>
      <c r="O2405">
        <v>22</v>
      </c>
      <c r="P2405">
        <v>6</v>
      </c>
      <c r="Q2405">
        <v>4</v>
      </c>
      <c r="R2405">
        <v>6</v>
      </c>
      <c r="S2405">
        <v>2</v>
      </c>
      <c r="T2405">
        <v>0.1</v>
      </c>
      <c r="U2405">
        <v>130</v>
      </c>
      <c r="V2405">
        <v>0.7</v>
      </c>
      <c r="W2405">
        <v>1</v>
      </c>
      <c r="X2405">
        <v>1</v>
      </c>
      <c r="Y2405">
        <v>3.6</v>
      </c>
    </row>
    <row r="2406" spans="1:25" x14ac:dyDescent="0.25">
      <c r="A2406" t="s">
        <v>9184</v>
      </c>
      <c r="B2406" t="s">
        <v>9185</v>
      </c>
      <c r="C2406" s="1" t="str">
        <f t="shared" si="385"/>
        <v>21:0398</v>
      </c>
      <c r="D2406" s="1" t="str">
        <f t="shared" si="389"/>
        <v>21:0133</v>
      </c>
      <c r="E2406" t="s">
        <v>9186</v>
      </c>
      <c r="F2406" t="s">
        <v>9187</v>
      </c>
      <c r="H2406">
        <v>49.182123099999998</v>
      </c>
      <c r="I2406">
        <v>-84.5540594</v>
      </c>
      <c r="J2406" s="1" t="str">
        <f t="shared" si="390"/>
        <v>NGR lake sediment grab sample</v>
      </c>
      <c r="K2406" s="1" t="str">
        <f t="shared" si="391"/>
        <v>&lt;177 micron (NGR)</v>
      </c>
      <c r="L2406">
        <v>81</v>
      </c>
      <c r="M2406" t="s">
        <v>117</v>
      </c>
      <c r="N2406">
        <v>1594</v>
      </c>
      <c r="O2406">
        <v>34</v>
      </c>
      <c r="P2406">
        <v>6</v>
      </c>
      <c r="Q2406">
        <v>4</v>
      </c>
      <c r="R2406">
        <v>7</v>
      </c>
      <c r="S2406">
        <v>3</v>
      </c>
      <c r="T2406">
        <v>0.1</v>
      </c>
      <c r="U2406">
        <v>270</v>
      </c>
      <c r="V2406">
        <v>0.9</v>
      </c>
      <c r="W2406">
        <v>1</v>
      </c>
      <c r="X2406">
        <v>1</v>
      </c>
      <c r="Y2406">
        <v>9</v>
      </c>
    </row>
    <row r="2407" spans="1:25" x14ac:dyDescent="0.25">
      <c r="A2407" t="s">
        <v>9188</v>
      </c>
      <c r="B2407" t="s">
        <v>9189</v>
      </c>
      <c r="C2407" s="1" t="str">
        <f t="shared" si="385"/>
        <v>21:0398</v>
      </c>
      <c r="D2407" s="1" t="str">
        <f t="shared" si="389"/>
        <v>21:0133</v>
      </c>
      <c r="E2407" t="s">
        <v>9190</v>
      </c>
      <c r="F2407" t="s">
        <v>9191</v>
      </c>
      <c r="H2407">
        <v>49.162843700000003</v>
      </c>
      <c r="I2407">
        <v>-84.491618099999997</v>
      </c>
      <c r="J2407" s="1" t="str">
        <f t="shared" si="390"/>
        <v>NGR lake sediment grab sample</v>
      </c>
      <c r="K2407" s="1" t="str">
        <f t="shared" si="391"/>
        <v>&lt;177 micron (NGR)</v>
      </c>
      <c r="L2407">
        <v>81</v>
      </c>
      <c r="M2407" t="s">
        <v>122</v>
      </c>
      <c r="N2407">
        <v>1595</v>
      </c>
      <c r="O2407">
        <v>74</v>
      </c>
      <c r="P2407">
        <v>14</v>
      </c>
      <c r="Q2407">
        <v>2</v>
      </c>
      <c r="R2407">
        <v>8</v>
      </c>
      <c r="S2407">
        <v>1</v>
      </c>
      <c r="T2407">
        <v>0.1</v>
      </c>
      <c r="U2407">
        <v>40</v>
      </c>
      <c r="V2407">
        <v>0.65</v>
      </c>
      <c r="W2407">
        <v>0.5</v>
      </c>
      <c r="X2407">
        <v>1</v>
      </c>
      <c r="Y2407">
        <v>67.8</v>
      </c>
    </row>
    <row r="2408" spans="1:25" x14ac:dyDescent="0.25">
      <c r="A2408" t="s">
        <v>9192</v>
      </c>
      <c r="B2408" t="s">
        <v>9193</v>
      </c>
      <c r="C2408" s="1" t="str">
        <f t="shared" si="385"/>
        <v>21:0398</v>
      </c>
      <c r="D2408" s="1" t="str">
        <f t="shared" si="389"/>
        <v>21:0133</v>
      </c>
      <c r="E2408" t="s">
        <v>9194</v>
      </c>
      <c r="F2408" t="s">
        <v>9195</v>
      </c>
      <c r="H2408">
        <v>49.280808999999998</v>
      </c>
      <c r="I2408">
        <v>-84.365301700000003</v>
      </c>
      <c r="J2408" s="1" t="str">
        <f t="shared" si="390"/>
        <v>NGR lake sediment grab sample</v>
      </c>
      <c r="K2408" s="1" t="str">
        <f t="shared" si="391"/>
        <v>&lt;177 micron (NGR)</v>
      </c>
      <c r="L2408">
        <v>82</v>
      </c>
      <c r="M2408" t="s">
        <v>29</v>
      </c>
      <c r="N2408">
        <v>1596</v>
      </c>
      <c r="O2408">
        <v>56</v>
      </c>
      <c r="P2408">
        <v>8</v>
      </c>
      <c r="Q2408">
        <v>4</v>
      </c>
      <c r="R2408">
        <v>8</v>
      </c>
      <c r="S2408">
        <v>3</v>
      </c>
      <c r="T2408">
        <v>0.1</v>
      </c>
      <c r="U2408">
        <v>115</v>
      </c>
      <c r="V2408">
        <v>1.7</v>
      </c>
      <c r="W2408">
        <v>0.5</v>
      </c>
      <c r="X2408">
        <v>1</v>
      </c>
      <c r="Y2408">
        <v>26</v>
      </c>
    </row>
    <row r="2409" spans="1:25" x14ac:dyDescent="0.25">
      <c r="A2409" t="s">
        <v>9196</v>
      </c>
      <c r="B2409" t="s">
        <v>9197</v>
      </c>
      <c r="C2409" s="1" t="str">
        <f t="shared" si="385"/>
        <v>21:0398</v>
      </c>
      <c r="D2409" s="1" t="str">
        <f t="shared" si="389"/>
        <v>21:0133</v>
      </c>
      <c r="E2409" t="s">
        <v>9198</v>
      </c>
      <c r="F2409" t="s">
        <v>9199</v>
      </c>
      <c r="H2409">
        <v>49.159864300000002</v>
      </c>
      <c r="I2409">
        <v>-84.446021299999998</v>
      </c>
      <c r="J2409" s="1" t="str">
        <f t="shared" si="390"/>
        <v>NGR lake sediment grab sample</v>
      </c>
      <c r="K2409" s="1" t="str">
        <f t="shared" si="391"/>
        <v>&lt;177 micron (NGR)</v>
      </c>
      <c r="L2409">
        <v>82</v>
      </c>
      <c r="M2409" t="s">
        <v>34</v>
      </c>
      <c r="N2409">
        <v>1597</v>
      </c>
      <c r="O2409">
        <v>104</v>
      </c>
      <c r="P2409">
        <v>10</v>
      </c>
      <c r="Q2409">
        <v>6</v>
      </c>
      <c r="R2409">
        <v>10</v>
      </c>
      <c r="S2409">
        <v>6</v>
      </c>
      <c r="T2409">
        <v>0.1</v>
      </c>
      <c r="U2409">
        <v>210</v>
      </c>
      <c r="V2409">
        <v>1.4</v>
      </c>
      <c r="W2409">
        <v>0.5</v>
      </c>
      <c r="X2409">
        <v>1</v>
      </c>
      <c r="Y2409">
        <v>26.6</v>
      </c>
    </row>
    <row r="2410" spans="1:25" x14ac:dyDescent="0.25">
      <c r="A2410" t="s">
        <v>9200</v>
      </c>
      <c r="B2410" t="s">
        <v>9201</v>
      </c>
      <c r="C2410" s="1" t="str">
        <f t="shared" si="385"/>
        <v>21:0398</v>
      </c>
      <c r="D2410" s="1" t="str">
        <f t="shared" si="389"/>
        <v>21:0133</v>
      </c>
      <c r="E2410" t="s">
        <v>9202</v>
      </c>
      <c r="F2410" t="s">
        <v>9203</v>
      </c>
      <c r="H2410">
        <v>49.1711229</v>
      </c>
      <c r="I2410">
        <v>-84.427152300000003</v>
      </c>
      <c r="J2410" s="1" t="str">
        <f t="shared" si="390"/>
        <v>NGR lake sediment grab sample</v>
      </c>
      <c r="K2410" s="1" t="str">
        <f t="shared" si="391"/>
        <v>&lt;177 micron (NGR)</v>
      </c>
      <c r="L2410">
        <v>82</v>
      </c>
      <c r="M2410" t="s">
        <v>39</v>
      </c>
      <c r="N2410">
        <v>1598</v>
      </c>
      <c r="O2410">
        <v>58</v>
      </c>
      <c r="P2410">
        <v>4</v>
      </c>
      <c r="Q2410">
        <v>4</v>
      </c>
      <c r="R2410">
        <v>7</v>
      </c>
      <c r="S2410">
        <v>4</v>
      </c>
      <c r="T2410">
        <v>0.1</v>
      </c>
      <c r="U2410">
        <v>210</v>
      </c>
      <c r="V2410">
        <v>0.95</v>
      </c>
      <c r="W2410">
        <v>0.5</v>
      </c>
      <c r="X2410">
        <v>1</v>
      </c>
      <c r="Y2410">
        <v>9.6</v>
      </c>
    </row>
    <row r="2411" spans="1:25" x14ac:dyDescent="0.25">
      <c r="A2411" t="s">
        <v>9204</v>
      </c>
      <c r="B2411" t="s">
        <v>9205</v>
      </c>
      <c r="C2411" s="1" t="str">
        <f t="shared" si="385"/>
        <v>21:0398</v>
      </c>
      <c r="D2411" s="1" t="str">
        <f t="shared" si="389"/>
        <v>21:0133</v>
      </c>
      <c r="E2411" t="s">
        <v>9206</v>
      </c>
      <c r="F2411" t="s">
        <v>9207</v>
      </c>
      <c r="H2411">
        <v>49.197971899999999</v>
      </c>
      <c r="I2411">
        <v>-84.416012199999997</v>
      </c>
      <c r="J2411" s="1" t="str">
        <f t="shared" si="390"/>
        <v>NGR lake sediment grab sample</v>
      </c>
      <c r="K2411" s="1" t="str">
        <f t="shared" si="391"/>
        <v>&lt;177 micron (NGR)</v>
      </c>
      <c r="L2411">
        <v>82</v>
      </c>
      <c r="M2411" t="s">
        <v>44</v>
      </c>
      <c r="N2411">
        <v>1599</v>
      </c>
      <c r="O2411">
        <v>50</v>
      </c>
      <c r="P2411">
        <v>4</v>
      </c>
      <c r="Q2411">
        <v>3</v>
      </c>
      <c r="R2411">
        <v>7</v>
      </c>
      <c r="S2411">
        <v>3</v>
      </c>
      <c r="T2411">
        <v>0.1</v>
      </c>
      <c r="U2411">
        <v>225</v>
      </c>
      <c r="V2411">
        <v>0.8</v>
      </c>
      <c r="W2411">
        <v>0.5</v>
      </c>
      <c r="X2411">
        <v>1</v>
      </c>
      <c r="Y2411">
        <v>10.6</v>
      </c>
    </row>
    <row r="2412" spans="1:25" x14ac:dyDescent="0.25">
      <c r="A2412" t="s">
        <v>9208</v>
      </c>
      <c r="B2412" t="s">
        <v>9209</v>
      </c>
      <c r="C2412" s="1" t="str">
        <f t="shared" si="385"/>
        <v>21:0398</v>
      </c>
      <c r="D2412" s="1" t="str">
        <f t="shared" si="389"/>
        <v>21:0133</v>
      </c>
      <c r="E2412" t="s">
        <v>9210</v>
      </c>
      <c r="F2412" t="s">
        <v>9211</v>
      </c>
      <c r="H2412">
        <v>49.210291300000002</v>
      </c>
      <c r="I2412">
        <v>-84.365208699999997</v>
      </c>
      <c r="J2412" s="1" t="str">
        <f t="shared" si="390"/>
        <v>NGR lake sediment grab sample</v>
      </c>
      <c r="K2412" s="1" t="str">
        <f t="shared" si="391"/>
        <v>&lt;177 micron (NGR)</v>
      </c>
      <c r="L2412">
        <v>82</v>
      </c>
      <c r="M2412" t="s">
        <v>62</v>
      </c>
      <c r="N2412">
        <v>1600</v>
      </c>
      <c r="O2412">
        <v>72</v>
      </c>
      <c r="P2412">
        <v>22</v>
      </c>
      <c r="Q2412">
        <v>1</v>
      </c>
      <c r="R2412">
        <v>10</v>
      </c>
      <c r="S2412">
        <v>1</v>
      </c>
      <c r="T2412">
        <v>0.1</v>
      </c>
      <c r="U2412">
        <v>175</v>
      </c>
      <c r="V2412">
        <v>0.75</v>
      </c>
      <c r="W2412">
        <v>0.5</v>
      </c>
      <c r="X2412">
        <v>6</v>
      </c>
      <c r="Y2412">
        <v>44.8</v>
      </c>
    </row>
    <row r="2413" spans="1:25" x14ac:dyDescent="0.25">
      <c r="A2413" t="s">
        <v>9212</v>
      </c>
      <c r="B2413" t="s">
        <v>9213</v>
      </c>
      <c r="C2413" s="1" t="str">
        <f t="shared" ref="C2413:C2476" si="392">HYPERLINK("http://geochem.nrcan.gc.ca/cdogs/content/bdl/bdl210398_e.htm", "21:0398")</f>
        <v>21:0398</v>
      </c>
      <c r="D2413" s="1" t="str">
        <f t="shared" si="389"/>
        <v>21:0133</v>
      </c>
      <c r="E2413" t="s">
        <v>9214</v>
      </c>
      <c r="F2413" t="s">
        <v>9215</v>
      </c>
      <c r="H2413">
        <v>49.273360500000003</v>
      </c>
      <c r="I2413">
        <v>-84.354314500000001</v>
      </c>
      <c r="J2413" s="1" t="str">
        <f t="shared" si="390"/>
        <v>NGR lake sediment grab sample</v>
      </c>
      <c r="K2413" s="1" t="str">
        <f t="shared" si="391"/>
        <v>&lt;177 micron (NGR)</v>
      </c>
      <c r="L2413">
        <v>82</v>
      </c>
      <c r="M2413" t="s">
        <v>49</v>
      </c>
      <c r="N2413">
        <v>1601</v>
      </c>
      <c r="O2413">
        <v>108</v>
      </c>
      <c r="P2413">
        <v>18</v>
      </c>
      <c r="Q2413">
        <v>6</v>
      </c>
      <c r="R2413">
        <v>11</v>
      </c>
      <c r="S2413">
        <v>5</v>
      </c>
      <c r="T2413">
        <v>0.1</v>
      </c>
      <c r="U2413">
        <v>180</v>
      </c>
      <c r="V2413">
        <v>1.6</v>
      </c>
      <c r="W2413">
        <v>3</v>
      </c>
      <c r="X2413">
        <v>2</v>
      </c>
      <c r="Y2413">
        <v>50.2</v>
      </c>
    </row>
    <row r="2414" spans="1:25" x14ac:dyDescent="0.25">
      <c r="A2414" t="s">
        <v>9216</v>
      </c>
      <c r="B2414" t="s">
        <v>9217</v>
      </c>
      <c r="C2414" s="1" t="str">
        <f t="shared" si="392"/>
        <v>21:0398</v>
      </c>
      <c r="D2414" s="1" t="str">
        <f t="shared" si="389"/>
        <v>21:0133</v>
      </c>
      <c r="E2414" t="s">
        <v>9194</v>
      </c>
      <c r="F2414" t="s">
        <v>9218</v>
      </c>
      <c r="H2414">
        <v>49.280808999999998</v>
      </c>
      <c r="I2414">
        <v>-84.365301700000003</v>
      </c>
      <c r="J2414" s="1" t="str">
        <f t="shared" si="390"/>
        <v>NGR lake sediment grab sample</v>
      </c>
      <c r="K2414" s="1" t="str">
        <f t="shared" si="391"/>
        <v>&lt;177 micron (NGR)</v>
      </c>
      <c r="L2414">
        <v>82</v>
      </c>
      <c r="M2414" t="s">
        <v>57</v>
      </c>
      <c r="N2414">
        <v>1602</v>
      </c>
      <c r="O2414">
        <v>54</v>
      </c>
      <c r="P2414">
        <v>8</v>
      </c>
      <c r="Q2414">
        <v>4</v>
      </c>
      <c r="R2414">
        <v>7</v>
      </c>
      <c r="S2414">
        <v>3</v>
      </c>
      <c r="T2414">
        <v>0.1</v>
      </c>
      <c r="U2414">
        <v>110</v>
      </c>
      <c r="V2414">
        <v>1.7</v>
      </c>
      <c r="W2414">
        <v>0.5</v>
      </c>
      <c r="X2414">
        <v>1</v>
      </c>
      <c r="Y2414">
        <v>27.4</v>
      </c>
    </row>
    <row r="2415" spans="1:25" x14ac:dyDescent="0.25">
      <c r="A2415" t="s">
        <v>9219</v>
      </c>
      <c r="B2415" t="s">
        <v>9220</v>
      </c>
      <c r="C2415" s="1" t="str">
        <f t="shared" si="392"/>
        <v>21:0398</v>
      </c>
      <c r="D2415" s="1" t="str">
        <f t="shared" si="389"/>
        <v>21:0133</v>
      </c>
      <c r="E2415" t="s">
        <v>9194</v>
      </c>
      <c r="F2415" t="s">
        <v>9221</v>
      </c>
      <c r="H2415">
        <v>49.280808999999998</v>
      </c>
      <c r="I2415">
        <v>-84.365301700000003</v>
      </c>
      <c r="J2415" s="1" t="str">
        <f t="shared" si="390"/>
        <v>NGR lake sediment grab sample</v>
      </c>
      <c r="K2415" s="1" t="str">
        <f t="shared" si="391"/>
        <v>&lt;177 micron (NGR)</v>
      </c>
      <c r="L2415">
        <v>82</v>
      </c>
      <c r="M2415" t="s">
        <v>53</v>
      </c>
      <c r="N2415">
        <v>1603</v>
      </c>
      <c r="O2415">
        <v>54</v>
      </c>
      <c r="P2415">
        <v>8</v>
      </c>
      <c r="Q2415">
        <v>5</v>
      </c>
      <c r="R2415">
        <v>7</v>
      </c>
      <c r="S2415">
        <v>3</v>
      </c>
      <c r="T2415">
        <v>0.1</v>
      </c>
      <c r="U2415">
        <v>100</v>
      </c>
      <c r="V2415">
        <v>1.65</v>
      </c>
      <c r="W2415">
        <v>0.5</v>
      </c>
      <c r="X2415">
        <v>1</v>
      </c>
      <c r="Y2415">
        <v>24.2</v>
      </c>
    </row>
    <row r="2416" spans="1:25" x14ac:dyDescent="0.25">
      <c r="A2416" t="s">
        <v>9222</v>
      </c>
      <c r="B2416" t="s">
        <v>9223</v>
      </c>
      <c r="C2416" s="1" t="str">
        <f t="shared" si="392"/>
        <v>21:0398</v>
      </c>
      <c r="D2416" s="1" t="str">
        <f>HYPERLINK("http://geochem.nrcan.gc.ca/cdogs/content/svy/svy_e.htm", "")</f>
        <v/>
      </c>
      <c r="G2416" s="1" t="str">
        <f>HYPERLINK("http://geochem.nrcan.gc.ca/cdogs/content/cr_/cr_00033_e.htm", "33")</f>
        <v>33</v>
      </c>
      <c r="J2416" t="s">
        <v>100</v>
      </c>
      <c r="K2416" t="s">
        <v>101</v>
      </c>
      <c r="L2416">
        <v>82</v>
      </c>
      <c r="M2416" t="s">
        <v>102</v>
      </c>
      <c r="N2416">
        <v>1604</v>
      </c>
      <c r="O2416">
        <v>168</v>
      </c>
      <c r="P2416">
        <v>20</v>
      </c>
      <c r="Q2416">
        <v>31</v>
      </c>
      <c r="R2416">
        <v>12</v>
      </c>
      <c r="S2416">
        <v>11</v>
      </c>
      <c r="T2416">
        <v>0.1</v>
      </c>
      <c r="U2416">
        <v>2850</v>
      </c>
      <c r="V2416">
        <v>3.75</v>
      </c>
      <c r="W2416">
        <v>1</v>
      </c>
      <c r="X2416">
        <v>1</v>
      </c>
      <c r="Y2416">
        <v>13.8</v>
      </c>
    </row>
    <row r="2417" spans="1:25" x14ac:dyDescent="0.25">
      <c r="A2417" t="s">
        <v>9224</v>
      </c>
      <c r="B2417" t="s">
        <v>9225</v>
      </c>
      <c r="C2417" s="1" t="str">
        <f t="shared" si="392"/>
        <v>21:0398</v>
      </c>
      <c r="D2417" s="1" t="str">
        <f t="shared" ref="D2417:D2429" si="393">HYPERLINK("http://geochem.nrcan.gc.ca/cdogs/content/svy/svy210133_e.htm", "21:0133")</f>
        <v>21:0133</v>
      </c>
      <c r="E2417" t="s">
        <v>9226</v>
      </c>
      <c r="F2417" t="s">
        <v>9227</v>
      </c>
      <c r="H2417">
        <v>49.301890399999998</v>
      </c>
      <c r="I2417">
        <v>-84.330156200000005</v>
      </c>
      <c r="J2417" s="1" t="str">
        <f t="shared" ref="J2417:J2429" si="394">HYPERLINK("http://geochem.nrcan.gc.ca/cdogs/content/kwd/kwd020027_e.htm", "NGR lake sediment grab sample")</f>
        <v>NGR lake sediment grab sample</v>
      </c>
      <c r="K2417" s="1" t="str">
        <f t="shared" ref="K2417:K2429" si="395">HYPERLINK("http://geochem.nrcan.gc.ca/cdogs/content/kwd/kwd080006_e.htm", "&lt;177 micron (NGR)")</f>
        <v>&lt;177 micron (NGR)</v>
      </c>
      <c r="L2417">
        <v>82</v>
      </c>
      <c r="M2417" t="s">
        <v>67</v>
      </c>
      <c r="N2417">
        <v>1605</v>
      </c>
      <c r="O2417">
        <v>84</v>
      </c>
      <c r="P2417">
        <v>6</v>
      </c>
      <c r="Q2417">
        <v>2</v>
      </c>
      <c r="R2417">
        <v>4</v>
      </c>
      <c r="S2417">
        <v>1</v>
      </c>
      <c r="T2417">
        <v>0.1</v>
      </c>
      <c r="U2417">
        <v>40</v>
      </c>
      <c r="V2417">
        <v>0.3</v>
      </c>
      <c r="W2417">
        <v>0.5</v>
      </c>
      <c r="X2417">
        <v>2</v>
      </c>
      <c r="Y2417">
        <v>76.8</v>
      </c>
    </row>
    <row r="2418" spans="1:25" x14ac:dyDescent="0.25">
      <c r="A2418" t="s">
        <v>9228</v>
      </c>
      <c r="B2418" t="s">
        <v>9229</v>
      </c>
      <c r="C2418" s="1" t="str">
        <f t="shared" si="392"/>
        <v>21:0398</v>
      </c>
      <c r="D2418" s="1" t="str">
        <f t="shared" si="393"/>
        <v>21:0133</v>
      </c>
      <c r="E2418" t="s">
        <v>9230</v>
      </c>
      <c r="F2418" t="s">
        <v>9231</v>
      </c>
      <c r="H2418">
        <v>49.3304154</v>
      </c>
      <c r="I2418">
        <v>-84.257832899999997</v>
      </c>
      <c r="J2418" s="1" t="str">
        <f t="shared" si="394"/>
        <v>NGR lake sediment grab sample</v>
      </c>
      <c r="K2418" s="1" t="str">
        <f t="shared" si="395"/>
        <v>&lt;177 micron (NGR)</v>
      </c>
      <c r="L2418">
        <v>82</v>
      </c>
      <c r="M2418" t="s">
        <v>72</v>
      </c>
      <c r="N2418">
        <v>1606</v>
      </c>
      <c r="O2418">
        <v>108</v>
      </c>
      <c r="P2418">
        <v>12</v>
      </c>
      <c r="Q2418">
        <v>5</v>
      </c>
      <c r="R2418">
        <v>6</v>
      </c>
      <c r="S2418">
        <v>1</v>
      </c>
      <c r="T2418">
        <v>0.1</v>
      </c>
      <c r="U2418">
        <v>45</v>
      </c>
      <c r="V2418">
        <v>0.3</v>
      </c>
      <c r="W2418">
        <v>0.5</v>
      </c>
      <c r="X2418">
        <v>4</v>
      </c>
      <c r="Y2418">
        <v>84.8</v>
      </c>
    </row>
    <row r="2419" spans="1:25" x14ac:dyDescent="0.25">
      <c r="A2419" t="s">
        <v>9232</v>
      </c>
      <c r="B2419" t="s">
        <v>9233</v>
      </c>
      <c r="C2419" s="1" t="str">
        <f t="shared" si="392"/>
        <v>21:0398</v>
      </c>
      <c r="D2419" s="1" t="str">
        <f t="shared" si="393"/>
        <v>21:0133</v>
      </c>
      <c r="E2419" t="s">
        <v>9234</v>
      </c>
      <c r="F2419" t="s">
        <v>9235</v>
      </c>
      <c r="H2419">
        <v>49.385202399999997</v>
      </c>
      <c r="I2419">
        <v>-84.217851199999998</v>
      </c>
      <c r="J2419" s="1" t="str">
        <f t="shared" si="394"/>
        <v>NGR lake sediment grab sample</v>
      </c>
      <c r="K2419" s="1" t="str">
        <f t="shared" si="395"/>
        <v>&lt;177 micron (NGR)</v>
      </c>
      <c r="L2419">
        <v>82</v>
      </c>
      <c r="M2419" t="s">
        <v>77</v>
      </c>
      <c r="N2419">
        <v>1607</v>
      </c>
      <c r="O2419">
        <v>96</v>
      </c>
      <c r="P2419">
        <v>8</v>
      </c>
      <c r="Q2419">
        <v>5</v>
      </c>
      <c r="R2419">
        <v>10</v>
      </c>
      <c r="S2419">
        <v>6</v>
      </c>
      <c r="T2419">
        <v>0.1</v>
      </c>
      <c r="U2419">
        <v>110</v>
      </c>
      <c r="V2419">
        <v>0.75</v>
      </c>
      <c r="W2419">
        <v>0.5</v>
      </c>
      <c r="X2419">
        <v>1</v>
      </c>
      <c r="Y2419">
        <v>30.6</v>
      </c>
    </row>
    <row r="2420" spans="1:25" x14ac:dyDescent="0.25">
      <c r="A2420" t="s">
        <v>9236</v>
      </c>
      <c r="B2420" t="s">
        <v>9237</v>
      </c>
      <c r="C2420" s="1" t="str">
        <f t="shared" si="392"/>
        <v>21:0398</v>
      </c>
      <c r="D2420" s="1" t="str">
        <f t="shared" si="393"/>
        <v>21:0133</v>
      </c>
      <c r="E2420" t="s">
        <v>9238</v>
      </c>
      <c r="F2420" t="s">
        <v>9239</v>
      </c>
      <c r="H2420">
        <v>49.378137099999996</v>
      </c>
      <c r="I2420">
        <v>-84.183941700000005</v>
      </c>
      <c r="J2420" s="1" t="str">
        <f t="shared" si="394"/>
        <v>NGR lake sediment grab sample</v>
      </c>
      <c r="K2420" s="1" t="str">
        <f t="shared" si="395"/>
        <v>&lt;177 micron (NGR)</v>
      </c>
      <c r="L2420">
        <v>82</v>
      </c>
      <c r="M2420" t="s">
        <v>82</v>
      </c>
      <c r="N2420">
        <v>1608</v>
      </c>
      <c r="O2420">
        <v>154</v>
      </c>
      <c r="P2420">
        <v>20</v>
      </c>
      <c r="Q2420">
        <v>4</v>
      </c>
      <c r="R2420">
        <v>10</v>
      </c>
      <c r="S2420">
        <v>2</v>
      </c>
      <c r="T2420">
        <v>0.1</v>
      </c>
      <c r="U2420">
        <v>30</v>
      </c>
      <c r="V2420">
        <v>0.45</v>
      </c>
      <c r="W2420">
        <v>0.5</v>
      </c>
      <c r="X2420">
        <v>4</v>
      </c>
      <c r="Y2420">
        <v>77.8</v>
      </c>
    </row>
    <row r="2421" spans="1:25" x14ac:dyDescent="0.25">
      <c r="A2421" t="s">
        <v>9240</v>
      </c>
      <c r="B2421" t="s">
        <v>9241</v>
      </c>
      <c r="C2421" s="1" t="str">
        <f t="shared" si="392"/>
        <v>21:0398</v>
      </c>
      <c r="D2421" s="1" t="str">
        <f t="shared" si="393"/>
        <v>21:0133</v>
      </c>
      <c r="E2421" t="s">
        <v>9242</v>
      </c>
      <c r="F2421" t="s">
        <v>9243</v>
      </c>
      <c r="H2421">
        <v>49.364266000000001</v>
      </c>
      <c r="I2421">
        <v>-84.164155100000002</v>
      </c>
      <c r="J2421" s="1" t="str">
        <f t="shared" si="394"/>
        <v>NGR lake sediment grab sample</v>
      </c>
      <c r="K2421" s="1" t="str">
        <f t="shared" si="395"/>
        <v>&lt;177 micron (NGR)</v>
      </c>
      <c r="L2421">
        <v>82</v>
      </c>
      <c r="M2421" t="s">
        <v>87</v>
      </c>
      <c r="N2421">
        <v>1609</v>
      </c>
      <c r="O2421">
        <v>80</v>
      </c>
      <c r="P2421">
        <v>8</v>
      </c>
      <c r="Q2421">
        <v>2</v>
      </c>
      <c r="R2421">
        <v>7</v>
      </c>
      <c r="S2421">
        <v>1</v>
      </c>
      <c r="T2421">
        <v>0.1</v>
      </c>
      <c r="U2421">
        <v>35</v>
      </c>
      <c r="V2421">
        <v>0.4</v>
      </c>
      <c r="W2421">
        <v>0.5</v>
      </c>
      <c r="X2421">
        <v>2</v>
      </c>
      <c r="Y2421">
        <v>81.400000000000006</v>
      </c>
    </row>
    <row r="2422" spans="1:25" x14ac:dyDescent="0.25">
      <c r="A2422" t="s">
        <v>9244</v>
      </c>
      <c r="B2422" t="s">
        <v>9245</v>
      </c>
      <c r="C2422" s="1" t="str">
        <f t="shared" si="392"/>
        <v>21:0398</v>
      </c>
      <c r="D2422" s="1" t="str">
        <f t="shared" si="393"/>
        <v>21:0133</v>
      </c>
      <c r="E2422" t="s">
        <v>9246</v>
      </c>
      <c r="F2422" t="s">
        <v>9247</v>
      </c>
      <c r="H2422">
        <v>49.388900100000001</v>
      </c>
      <c r="I2422">
        <v>-84.150677299999998</v>
      </c>
      <c r="J2422" s="1" t="str">
        <f t="shared" si="394"/>
        <v>NGR lake sediment grab sample</v>
      </c>
      <c r="K2422" s="1" t="str">
        <f t="shared" si="395"/>
        <v>&lt;177 micron (NGR)</v>
      </c>
      <c r="L2422">
        <v>82</v>
      </c>
      <c r="M2422" t="s">
        <v>92</v>
      </c>
      <c r="N2422">
        <v>1610</v>
      </c>
      <c r="O2422">
        <v>76</v>
      </c>
      <c r="P2422">
        <v>16</v>
      </c>
      <c r="Q2422">
        <v>6</v>
      </c>
      <c r="R2422">
        <v>12</v>
      </c>
      <c r="S2422">
        <v>7</v>
      </c>
      <c r="T2422">
        <v>0.1</v>
      </c>
      <c r="U2422">
        <v>190</v>
      </c>
      <c r="V2422">
        <v>1.4</v>
      </c>
      <c r="W2422">
        <v>0.5</v>
      </c>
      <c r="X2422">
        <v>1</v>
      </c>
      <c r="Y2422">
        <v>27.6</v>
      </c>
    </row>
    <row r="2423" spans="1:25" x14ac:dyDescent="0.25">
      <c r="A2423" t="s">
        <v>9248</v>
      </c>
      <c r="B2423" t="s">
        <v>9249</v>
      </c>
      <c r="C2423" s="1" t="str">
        <f t="shared" si="392"/>
        <v>21:0398</v>
      </c>
      <c r="D2423" s="1" t="str">
        <f t="shared" si="393"/>
        <v>21:0133</v>
      </c>
      <c r="E2423" t="s">
        <v>9250</v>
      </c>
      <c r="F2423" t="s">
        <v>9251</v>
      </c>
      <c r="H2423">
        <v>49.4168916</v>
      </c>
      <c r="I2423">
        <v>-84.156998700000003</v>
      </c>
      <c r="J2423" s="1" t="str">
        <f t="shared" si="394"/>
        <v>NGR lake sediment grab sample</v>
      </c>
      <c r="K2423" s="1" t="str">
        <f t="shared" si="395"/>
        <v>&lt;177 micron (NGR)</v>
      </c>
      <c r="L2423">
        <v>82</v>
      </c>
      <c r="M2423" t="s">
        <v>97</v>
      </c>
      <c r="N2423">
        <v>1611</v>
      </c>
      <c r="O2423">
        <v>90</v>
      </c>
      <c r="P2423">
        <v>16</v>
      </c>
      <c r="Q2423">
        <v>5</v>
      </c>
      <c r="R2423">
        <v>10</v>
      </c>
      <c r="S2423">
        <v>6</v>
      </c>
      <c r="T2423">
        <v>0.1</v>
      </c>
      <c r="U2423">
        <v>290</v>
      </c>
      <c r="V2423">
        <v>1.5</v>
      </c>
      <c r="W2423">
        <v>0.5</v>
      </c>
      <c r="X2423">
        <v>1</v>
      </c>
      <c r="Y2423">
        <v>44.2</v>
      </c>
    </row>
    <row r="2424" spans="1:25" x14ac:dyDescent="0.25">
      <c r="A2424" t="s">
        <v>9252</v>
      </c>
      <c r="B2424" t="s">
        <v>9253</v>
      </c>
      <c r="C2424" s="1" t="str">
        <f t="shared" si="392"/>
        <v>21:0398</v>
      </c>
      <c r="D2424" s="1" t="str">
        <f t="shared" si="393"/>
        <v>21:0133</v>
      </c>
      <c r="E2424" t="s">
        <v>9254</v>
      </c>
      <c r="F2424" t="s">
        <v>9255</v>
      </c>
      <c r="H2424">
        <v>49.441989</v>
      </c>
      <c r="I2424">
        <v>-84.104692499999999</v>
      </c>
      <c r="J2424" s="1" t="str">
        <f t="shared" si="394"/>
        <v>NGR lake sediment grab sample</v>
      </c>
      <c r="K2424" s="1" t="str">
        <f t="shared" si="395"/>
        <v>&lt;177 micron (NGR)</v>
      </c>
      <c r="L2424">
        <v>82</v>
      </c>
      <c r="M2424" t="s">
        <v>107</v>
      </c>
      <c r="N2424">
        <v>1612</v>
      </c>
      <c r="O2424">
        <v>90</v>
      </c>
      <c r="P2424">
        <v>18</v>
      </c>
      <c r="Q2424">
        <v>4</v>
      </c>
      <c r="R2424">
        <v>12</v>
      </c>
      <c r="S2424">
        <v>6</v>
      </c>
      <c r="T2424">
        <v>0.1</v>
      </c>
      <c r="U2424">
        <v>200</v>
      </c>
      <c r="V2424">
        <v>1.2</v>
      </c>
      <c r="W2424">
        <v>0.5</v>
      </c>
      <c r="X2424">
        <v>1</v>
      </c>
      <c r="Y2424">
        <v>50.8</v>
      </c>
    </row>
    <row r="2425" spans="1:25" x14ac:dyDescent="0.25">
      <c r="A2425" t="s">
        <v>9256</v>
      </c>
      <c r="B2425" t="s">
        <v>9257</v>
      </c>
      <c r="C2425" s="1" t="str">
        <f t="shared" si="392"/>
        <v>21:0398</v>
      </c>
      <c r="D2425" s="1" t="str">
        <f t="shared" si="393"/>
        <v>21:0133</v>
      </c>
      <c r="E2425" t="s">
        <v>9258</v>
      </c>
      <c r="F2425" t="s">
        <v>9259</v>
      </c>
      <c r="H2425">
        <v>49.4235325</v>
      </c>
      <c r="I2425">
        <v>-84.096994300000006</v>
      </c>
      <c r="J2425" s="1" t="str">
        <f t="shared" si="394"/>
        <v>NGR lake sediment grab sample</v>
      </c>
      <c r="K2425" s="1" t="str">
        <f t="shared" si="395"/>
        <v>&lt;177 micron (NGR)</v>
      </c>
      <c r="L2425">
        <v>82</v>
      </c>
      <c r="M2425" t="s">
        <v>112</v>
      </c>
      <c r="N2425">
        <v>1613</v>
      </c>
      <c r="O2425">
        <v>66</v>
      </c>
      <c r="P2425">
        <v>18</v>
      </c>
      <c r="Q2425">
        <v>5</v>
      </c>
      <c r="R2425">
        <v>12</v>
      </c>
      <c r="S2425">
        <v>8</v>
      </c>
      <c r="T2425">
        <v>0.1</v>
      </c>
      <c r="U2425">
        <v>220</v>
      </c>
      <c r="V2425">
        <v>1.6</v>
      </c>
      <c r="W2425">
        <v>1</v>
      </c>
      <c r="X2425">
        <v>1</v>
      </c>
      <c r="Y2425">
        <v>30.4</v>
      </c>
    </row>
    <row r="2426" spans="1:25" x14ac:dyDescent="0.25">
      <c r="A2426" t="s">
        <v>9260</v>
      </c>
      <c r="B2426" t="s">
        <v>9261</v>
      </c>
      <c r="C2426" s="1" t="str">
        <f t="shared" si="392"/>
        <v>21:0398</v>
      </c>
      <c r="D2426" s="1" t="str">
        <f t="shared" si="393"/>
        <v>21:0133</v>
      </c>
      <c r="E2426" t="s">
        <v>9262</v>
      </c>
      <c r="F2426" t="s">
        <v>9263</v>
      </c>
      <c r="H2426">
        <v>49.373723300000002</v>
      </c>
      <c r="I2426">
        <v>-84.0348872</v>
      </c>
      <c r="J2426" s="1" t="str">
        <f t="shared" si="394"/>
        <v>NGR lake sediment grab sample</v>
      </c>
      <c r="K2426" s="1" t="str">
        <f t="shared" si="395"/>
        <v>&lt;177 micron (NGR)</v>
      </c>
      <c r="L2426">
        <v>82</v>
      </c>
      <c r="M2426" t="s">
        <v>117</v>
      </c>
      <c r="N2426">
        <v>1614</v>
      </c>
      <c r="O2426">
        <v>36</v>
      </c>
      <c r="P2426">
        <v>10</v>
      </c>
      <c r="Q2426">
        <v>2</v>
      </c>
      <c r="R2426">
        <v>8</v>
      </c>
      <c r="S2426">
        <v>1</v>
      </c>
      <c r="T2426">
        <v>0.1</v>
      </c>
      <c r="U2426">
        <v>200</v>
      </c>
      <c r="V2426">
        <v>0.9</v>
      </c>
      <c r="W2426">
        <v>2</v>
      </c>
      <c r="X2426">
        <v>2</v>
      </c>
      <c r="Y2426">
        <v>9.8000000000000007</v>
      </c>
    </row>
    <row r="2427" spans="1:25" x14ac:dyDescent="0.25">
      <c r="A2427" t="s">
        <v>9264</v>
      </c>
      <c r="B2427" t="s">
        <v>9265</v>
      </c>
      <c r="C2427" s="1" t="str">
        <f t="shared" si="392"/>
        <v>21:0398</v>
      </c>
      <c r="D2427" s="1" t="str">
        <f t="shared" si="393"/>
        <v>21:0133</v>
      </c>
      <c r="E2427" t="s">
        <v>9266</v>
      </c>
      <c r="F2427" t="s">
        <v>9267</v>
      </c>
      <c r="H2427">
        <v>49.329653</v>
      </c>
      <c r="I2427">
        <v>-84.020068899999998</v>
      </c>
      <c r="J2427" s="1" t="str">
        <f t="shared" si="394"/>
        <v>NGR lake sediment grab sample</v>
      </c>
      <c r="K2427" s="1" t="str">
        <f t="shared" si="395"/>
        <v>&lt;177 micron (NGR)</v>
      </c>
      <c r="L2427">
        <v>82</v>
      </c>
      <c r="M2427" t="s">
        <v>122</v>
      </c>
      <c r="N2427">
        <v>1615</v>
      </c>
      <c r="O2427">
        <v>86</v>
      </c>
      <c r="P2427">
        <v>12</v>
      </c>
      <c r="Q2427">
        <v>4</v>
      </c>
      <c r="R2427">
        <v>10</v>
      </c>
      <c r="S2427">
        <v>5</v>
      </c>
      <c r="T2427">
        <v>0.1</v>
      </c>
      <c r="U2427">
        <v>210</v>
      </c>
      <c r="V2427">
        <v>0.85</v>
      </c>
      <c r="W2427">
        <v>2</v>
      </c>
      <c r="X2427">
        <v>2</v>
      </c>
      <c r="Y2427">
        <v>50.4</v>
      </c>
    </row>
    <row r="2428" spans="1:25" x14ac:dyDescent="0.25">
      <c r="A2428" t="s">
        <v>9268</v>
      </c>
      <c r="B2428" t="s">
        <v>9269</v>
      </c>
      <c r="C2428" s="1" t="str">
        <f t="shared" si="392"/>
        <v>21:0398</v>
      </c>
      <c r="D2428" s="1" t="str">
        <f t="shared" si="393"/>
        <v>21:0133</v>
      </c>
      <c r="E2428" t="s">
        <v>9270</v>
      </c>
      <c r="F2428" t="s">
        <v>9271</v>
      </c>
      <c r="H2428">
        <v>49.323859300000002</v>
      </c>
      <c r="I2428">
        <v>-84.068233899999996</v>
      </c>
      <c r="J2428" s="1" t="str">
        <f t="shared" si="394"/>
        <v>NGR lake sediment grab sample</v>
      </c>
      <c r="K2428" s="1" t="str">
        <f t="shared" si="395"/>
        <v>&lt;177 micron (NGR)</v>
      </c>
      <c r="L2428">
        <v>83</v>
      </c>
      <c r="M2428" t="s">
        <v>29</v>
      </c>
      <c r="N2428">
        <v>1616</v>
      </c>
      <c r="O2428">
        <v>74</v>
      </c>
      <c r="P2428">
        <v>8</v>
      </c>
      <c r="Q2428">
        <v>4</v>
      </c>
      <c r="R2428">
        <v>5</v>
      </c>
      <c r="S2428">
        <v>1</v>
      </c>
      <c r="T2428">
        <v>0.1</v>
      </c>
      <c r="U2428">
        <v>350</v>
      </c>
      <c r="V2428">
        <v>0.75</v>
      </c>
      <c r="W2428">
        <v>0.5</v>
      </c>
      <c r="X2428">
        <v>1</v>
      </c>
      <c r="Y2428">
        <v>86.6</v>
      </c>
    </row>
    <row r="2429" spans="1:25" x14ac:dyDescent="0.25">
      <c r="A2429" t="s">
        <v>9272</v>
      </c>
      <c r="B2429" t="s">
        <v>9273</v>
      </c>
      <c r="C2429" s="1" t="str">
        <f t="shared" si="392"/>
        <v>21:0398</v>
      </c>
      <c r="D2429" s="1" t="str">
        <f t="shared" si="393"/>
        <v>21:0133</v>
      </c>
      <c r="E2429" t="s">
        <v>9274</v>
      </c>
      <c r="F2429" t="s">
        <v>9275</v>
      </c>
      <c r="H2429">
        <v>49.312609899999998</v>
      </c>
      <c r="I2429">
        <v>-84.061732899999996</v>
      </c>
      <c r="J2429" s="1" t="str">
        <f t="shared" si="394"/>
        <v>NGR lake sediment grab sample</v>
      </c>
      <c r="K2429" s="1" t="str">
        <f t="shared" si="395"/>
        <v>&lt;177 micron (NGR)</v>
      </c>
      <c r="L2429">
        <v>83</v>
      </c>
      <c r="M2429" t="s">
        <v>49</v>
      </c>
      <c r="N2429">
        <v>1617</v>
      </c>
      <c r="O2429">
        <v>72</v>
      </c>
      <c r="P2429">
        <v>12</v>
      </c>
      <c r="Q2429">
        <v>2</v>
      </c>
      <c r="R2429">
        <v>8</v>
      </c>
      <c r="S2429">
        <v>1</v>
      </c>
      <c r="T2429">
        <v>0.1</v>
      </c>
      <c r="U2429">
        <v>125</v>
      </c>
      <c r="V2429">
        <v>1.2</v>
      </c>
      <c r="W2429">
        <v>0.5</v>
      </c>
      <c r="X2429">
        <v>3</v>
      </c>
      <c r="Y2429">
        <v>68.8</v>
      </c>
    </row>
    <row r="2430" spans="1:25" x14ac:dyDescent="0.25">
      <c r="A2430" t="s">
        <v>9276</v>
      </c>
      <c r="B2430" t="s">
        <v>9277</v>
      </c>
      <c r="C2430" s="1" t="str">
        <f t="shared" si="392"/>
        <v>21:0398</v>
      </c>
      <c r="D2430" s="1" t="str">
        <f>HYPERLINK("http://geochem.nrcan.gc.ca/cdogs/content/svy/svy_e.htm", "")</f>
        <v/>
      </c>
      <c r="G2430" s="1" t="str">
        <f>HYPERLINK("http://geochem.nrcan.gc.ca/cdogs/content/cr_/cr_00034_e.htm", "34")</f>
        <v>34</v>
      </c>
      <c r="J2430" t="s">
        <v>100</v>
      </c>
      <c r="K2430" t="s">
        <v>101</v>
      </c>
      <c r="L2430">
        <v>83</v>
      </c>
      <c r="M2430" t="s">
        <v>102</v>
      </c>
      <c r="N2430">
        <v>1618</v>
      </c>
      <c r="O2430">
        <v>107</v>
      </c>
      <c r="P2430">
        <v>50</v>
      </c>
      <c r="Q2430">
        <v>15</v>
      </c>
      <c r="R2430">
        <v>19</v>
      </c>
      <c r="S2430">
        <v>13</v>
      </c>
      <c r="T2430">
        <v>0.1</v>
      </c>
      <c r="U2430">
        <v>825</v>
      </c>
      <c r="V2430">
        <v>3.1</v>
      </c>
      <c r="W2430">
        <v>22</v>
      </c>
      <c r="X2430">
        <v>6</v>
      </c>
      <c r="Y2430">
        <v>16</v>
      </c>
    </row>
    <row r="2431" spans="1:25" x14ac:dyDescent="0.25">
      <c r="A2431" t="s">
        <v>9278</v>
      </c>
      <c r="B2431" t="s">
        <v>9279</v>
      </c>
      <c r="C2431" s="1" t="str">
        <f t="shared" si="392"/>
        <v>21:0398</v>
      </c>
      <c r="D2431" s="1" t="str">
        <f t="shared" ref="D2431:D2454" si="396">HYPERLINK("http://geochem.nrcan.gc.ca/cdogs/content/svy/svy210133_e.htm", "21:0133")</f>
        <v>21:0133</v>
      </c>
      <c r="E2431" t="s">
        <v>9270</v>
      </c>
      <c r="F2431" t="s">
        <v>9280</v>
      </c>
      <c r="H2431">
        <v>49.323859300000002</v>
      </c>
      <c r="I2431">
        <v>-84.068233899999996</v>
      </c>
      <c r="J2431" s="1" t="str">
        <f t="shared" ref="J2431:J2454" si="397">HYPERLINK("http://geochem.nrcan.gc.ca/cdogs/content/kwd/kwd020027_e.htm", "NGR lake sediment grab sample")</f>
        <v>NGR lake sediment grab sample</v>
      </c>
      <c r="K2431" s="1" t="str">
        <f t="shared" ref="K2431:K2454" si="398">HYPERLINK("http://geochem.nrcan.gc.ca/cdogs/content/kwd/kwd080006_e.htm", "&lt;177 micron (NGR)")</f>
        <v>&lt;177 micron (NGR)</v>
      </c>
      <c r="L2431">
        <v>83</v>
      </c>
      <c r="M2431" t="s">
        <v>57</v>
      </c>
      <c r="N2431">
        <v>1619</v>
      </c>
      <c r="O2431">
        <v>70</v>
      </c>
      <c r="P2431">
        <v>8</v>
      </c>
      <c r="Q2431">
        <v>4</v>
      </c>
      <c r="R2431">
        <v>5</v>
      </c>
      <c r="S2431">
        <v>1</v>
      </c>
      <c r="T2431">
        <v>0.1</v>
      </c>
      <c r="U2431">
        <v>340</v>
      </c>
      <c r="V2431">
        <v>0.7</v>
      </c>
      <c r="W2431">
        <v>0.5</v>
      </c>
      <c r="X2431">
        <v>2</v>
      </c>
      <c r="Y2431">
        <v>86.4</v>
      </c>
    </row>
    <row r="2432" spans="1:25" x14ac:dyDescent="0.25">
      <c r="A2432" t="s">
        <v>9281</v>
      </c>
      <c r="B2432" t="s">
        <v>9282</v>
      </c>
      <c r="C2432" s="1" t="str">
        <f t="shared" si="392"/>
        <v>21:0398</v>
      </c>
      <c r="D2432" s="1" t="str">
        <f t="shared" si="396"/>
        <v>21:0133</v>
      </c>
      <c r="E2432" t="s">
        <v>9270</v>
      </c>
      <c r="F2432" t="s">
        <v>9283</v>
      </c>
      <c r="H2432">
        <v>49.323859300000002</v>
      </c>
      <c r="I2432">
        <v>-84.068233899999996</v>
      </c>
      <c r="J2432" s="1" t="str">
        <f t="shared" si="397"/>
        <v>NGR lake sediment grab sample</v>
      </c>
      <c r="K2432" s="1" t="str">
        <f t="shared" si="398"/>
        <v>&lt;177 micron (NGR)</v>
      </c>
      <c r="L2432">
        <v>83</v>
      </c>
      <c r="M2432" t="s">
        <v>53</v>
      </c>
      <c r="N2432">
        <v>1620</v>
      </c>
      <c r="O2432">
        <v>32</v>
      </c>
      <c r="P2432">
        <v>6</v>
      </c>
      <c r="Q2432">
        <v>1</v>
      </c>
      <c r="R2432">
        <v>6</v>
      </c>
      <c r="S2432">
        <v>1</v>
      </c>
      <c r="T2432">
        <v>0.1</v>
      </c>
      <c r="U2432">
        <v>320</v>
      </c>
      <c r="V2432">
        <v>0.8</v>
      </c>
      <c r="W2432">
        <v>0.5</v>
      </c>
      <c r="X2432">
        <v>2</v>
      </c>
      <c r="Y2432">
        <v>89</v>
      </c>
    </row>
    <row r="2433" spans="1:25" x14ac:dyDescent="0.25">
      <c r="A2433" t="s">
        <v>9284</v>
      </c>
      <c r="B2433" t="s">
        <v>9285</v>
      </c>
      <c r="C2433" s="1" t="str">
        <f t="shared" si="392"/>
        <v>21:0398</v>
      </c>
      <c r="D2433" s="1" t="str">
        <f t="shared" si="396"/>
        <v>21:0133</v>
      </c>
      <c r="E2433" t="s">
        <v>9286</v>
      </c>
      <c r="F2433" t="s">
        <v>9287</v>
      </c>
      <c r="H2433">
        <v>49.315893799999998</v>
      </c>
      <c r="I2433">
        <v>-84.097661000000002</v>
      </c>
      <c r="J2433" s="1" t="str">
        <f t="shared" si="397"/>
        <v>NGR lake sediment grab sample</v>
      </c>
      <c r="K2433" s="1" t="str">
        <f t="shared" si="398"/>
        <v>&lt;177 micron (NGR)</v>
      </c>
      <c r="L2433">
        <v>83</v>
      </c>
      <c r="M2433" t="s">
        <v>34</v>
      </c>
      <c r="N2433">
        <v>1621</v>
      </c>
      <c r="O2433">
        <v>68</v>
      </c>
      <c r="P2433">
        <v>6</v>
      </c>
      <c r="Q2433">
        <v>1</v>
      </c>
      <c r="R2433">
        <v>5</v>
      </c>
      <c r="S2433">
        <v>1</v>
      </c>
      <c r="T2433">
        <v>0.1</v>
      </c>
      <c r="U2433">
        <v>80</v>
      </c>
      <c r="V2433">
        <v>0.4</v>
      </c>
      <c r="W2433">
        <v>0.5</v>
      </c>
      <c r="X2433">
        <v>1</v>
      </c>
      <c r="Y2433">
        <v>86.6</v>
      </c>
    </row>
    <row r="2434" spans="1:25" x14ac:dyDescent="0.25">
      <c r="A2434" t="s">
        <v>9288</v>
      </c>
      <c r="B2434" t="s">
        <v>9289</v>
      </c>
      <c r="C2434" s="1" t="str">
        <f t="shared" si="392"/>
        <v>21:0398</v>
      </c>
      <c r="D2434" s="1" t="str">
        <f t="shared" si="396"/>
        <v>21:0133</v>
      </c>
      <c r="E2434" t="s">
        <v>9290</v>
      </c>
      <c r="F2434" t="s">
        <v>9291</v>
      </c>
      <c r="H2434">
        <v>49.295356400000003</v>
      </c>
      <c r="I2434">
        <v>-84.036486100000005</v>
      </c>
      <c r="J2434" s="1" t="str">
        <f t="shared" si="397"/>
        <v>NGR lake sediment grab sample</v>
      </c>
      <c r="K2434" s="1" t="str">
        <f t="shared" si="398"/>
        <v>&lt;177 micron (NGR)</v>
      </c>
      <c r="L2434">
        <v>83</v>
      </c>
      <c r="M2434" t="s">
        <v>39</v>
      </c>
      <c r="N2434">
        <v>1622</v>
      </c>
      <c r="O2434">
        <v>32</v>
      </c>
      <c r="P2434">
        <v>10</v>
      </c>
      <c r="Q2434">
        <v>3</v>
      </c>
      <c r="R2434">
        <v>9</v>
      </c>
      <c r="S2434">
        <v>2</v>
      </c>
      <c r="T2434">
        <v>0.1</v>
      </c>
      <c r="U2434">
        <v>165</v>
      </c>
      <c r="V2434">
        <v>0.7</v>
      </c>
      <c r="W2434">
        <v>0.5</v>
      </c>
      <c r="X2434">
        <v>1</v>
      </c>
      <c r="Y2434">
        <v>5</v>
      </c>
    </row>
    <row r="2435" spans="1:25" x14ac:dyDescent="0.25">
      <c r="A2435" t="s">
        <v>9292</v>
      </c>
      <c r="B2435" t="s">
        <v>9293</v>
      </c>
      <c r="C2435" s="1" t="str">
        <f t="shared" si="392"/>
        <v>21:0398</v>
      </c>
      <c r="D2435" s="1" t="str">
        <f t="shared" si="396"/>
        <v>21:0133</v>
      </c>
      <c r="E2435" t="s">
        <v>9294</v>
      </c>
      <c r="F2435" t="s">
        <v>9295</v>
      </c>
      <c r="H2435">
        <v>49.289130900000004</v>
      </c>
      <c r="I2435">
        <v>-84.062551999999997</v>
      </c>
      <c r="J2435" s="1" t="str">
        <f t="shared" si="397"/>
        <v>NGR lake sediment grab sample</v>
      </c>
      <c r="K2435" s="1" t="str">
        <f t="shared" si="398"/>
        <v>&lt;177 micron (NGR)</v>
      </c>
      <c r="L2435">
        <v>83</v>
      </c>
      <c r="M2435" t="s">
        <v>44</v>
      </c>
      <c r="N2435">
        <v>1623</v>
      </c>
      <c r="O2435">
        <v>96</v>
      </c>
      <c r="P2435">
        <v>10</v>
      </c>
      <c r="Q2435">
        <v>4</v>
      </c>
      <c r="R2435">
        <v>9</v>
      </c>
      <c r="S2435">
        <v>5</v>
      </c>
      <c r="T2435">
        <v>0.1</v>
      </c>
      <c r="U2435">
        <v>190</v>
      </c>
      <c r="V2435">
        <v>1.3</v>
      </c>
      <c r="W2435">
        <v>1</v>
      </c>
      <c r="X2435">
        <v>1</v>
      </c>
      <c r="Y2435">
        <v>33.4</v>
      </c>
    </row>
    <row r="2436" spans="1:25" x14ac:dyDescent="0.25">
      <c r="A2436" t="s">
        <v>9296</v>
      </c>
      <c r="B2436" t="s">
        <v>9297</v>
      </c>
      <c r="C2436" s="1" t="str">
        <f t="shared" si="392"/>
        <v>21:0398</v>
      </c>
      <c r="D2436" s="1" t="str">
        <f t="shared" si="396"/>
        <v>21:0133</v>
      </c>
      <c r="E2436" t="s">
        <v>9298</v>
      </c>
      <c r="F2436" t="s">
        <v>9299</v>
      </c>
      <c r="H2436">
        <v>49.2766655</v>
      </c>
      <c r="I2436">
        <v>-84.074059500000004</v>
      </c>
      <c r="J2436" s="1" t="str">
        <f t="shared" si="397"/>
        <v>NGR lake sediment grab sample</v>
      </c>
      <c r="K2436" s="1" t="str">
        <f t="shared" si="398"/>
        <v>&lt;177 micron (NGR)</v>
      </c>
      <c r="L2436">
        <v>83</v>
      </c>
      <c r="M2436" t="s">
        <v>62</v>
      </c>
      <c r="N2436">
        <v>1624</v>
      </c>
      <c r="O2436">
        <v>112</v>
      </c>
      <c r="P2436">
        <v>12</v>
      </c>
      <c r="Q2436">
        <v>5</v>
      </c>
      <c r="R2436">
        <v>11</v>
      </c>
      <c r="S2436">
        <v>5</v>
      </c>
      <c r="T2436">
        <v>0.1</v>
      </c>
      <c r="U2436">
        <v>180</v>
      </c>
      <c r="V2436">
        <v>1.1499999999999999</v>
      </c>
      <c r="W2436">
        <v>0.5</v>
      </c>
      <c r="X2436">
        <v>1</v>
      </c>
      <c r="Y2436">
        <v>47.4</v>
      </c>
    </row>
    <row r="2437" spans="1:25" x14ac:dyDescent="0.25">
      <c r="A2437" t="s">
        <v>9300</v>
      </c>
      <c r="B2437" t="s">
        <v>9301</v>
      </c>
      <c r="C2437" s="1" t="str">
        <f t="shared" si="392"/>
        <v>21:0398</v>
      </c>
      <c r="D2437" s="1" t="str">
        <f t="shared" si="396"/>
        <v>21:0133</v>
      </c>
      <c r="E2437" t="s">
        <v>9302</v>
      </c>
      <c r="F2437" t="s">
        <v>9303</v>
      </c>
      <c r="H2437">
        <v>49.2600123</v>
      </c>
      <c r="I2437">
        <v>-84.097588099999996</v>
      </c>
      <c r="J2437" s="1" t="str">
        <f t="shared" si="397"/>
        <v>NGR lake sediment grab sample</v>
      </c>
      <c r="K2437" s="1" t="str">
        <f t="shared" si="398"/>
        <v>&lt;177 micron (NGR)</v>
      </c>
      <c r="L2437">
        <v>83</v>
      </c>
      <c r="M2437" t="s">
        <v>67</v>
      </c>
      <c r="N2437">
        <v>1625</v>
      </c>
      <c r="O2437">
        <v>98</v>
      </c>
      <c r="P2437">
        <v>10</v>
      </c>
      <c r="Q2437">
        <v>3</v>
      </c>
      <c r="R2437">
        <v>7</v>
      </c>
      <c r="S2437">
        <v>3</v>
      </c>
      <c r="T2437">
        <v>0.1</v>
      </c>
      <c r="U2437">
        <v>230</v>
      </c>
      <c r="V2437">
        <v>0.9</v>
      </c>
      <c r="W2437">
        <v>0.5</v>
      </c>
      <c r="X2437">
        <v>1</v>
      </c>
      <c r="Y2437">
        <v>59</v>
      </c>
    </row>
    <row r="2438" spans="1:25" x14ac:dyDescent="0.25">
      <c r="A2438" t="s">
        <v>9304</v>
      </c>
      <c r="B2438" t="s">
        <v>9305</v>
      </c>
      <c r="C2438" s="1" t="str">
        <f t="shared" si="392"/>
        <v>21:0398</v>
      </c>
      <c r="D2438" s="1" t="str">
        <f t="shared" si="396"/>
        <v>21:0133</v>
      </c>
      <c r="E2438" t="s">
        <v>9306</v>
      </c>
      <c r="F2438" t="s">
        <v>9307</v>
      </c>
      <c r="H2438">
        <v>49.244373099999997</v>
      </c>
      <c r="I2438">
        <v>-84.079652300000006</v>
      </c>
      <c r="J2438" s="1" t="str">
        <f t="shared" si="397"/>
        <v>NGR lake sediment grab sample</v>
      </c>
      <c r="K2438" s="1" t="str">
        <f t="shared" si="398"/>
        <v>&lt;177 micron (NGR)</v>
      </c>
      <c r="L2438">
        <v>83</v>
      </c>
      <c r="M2438" t="s">
        <v>72</v>
      </c>
      <c r="N2438">
        <v>1626</v>
      </c>
      <c r="O2438">
        <v>102</v>
      </c>
      <c r="P2438">
        <v>8</v>
      </c>
      <c r="Q2438">
        <v>16</v>
      </c>
      <c r="R2438">
        <v>6</v>
      </c>
      <c r="S2438">
        <v>2</v>
      </c>
      <c r="T2438">
        <v>0.1</v>
      </c>
      <c r="U2438">
        <v>370</v>
      </c>
      <c r="V2438">
        <v>0.85</v>
      </c>
      <c r="W2438">
        <v>0.5</v>
      </c>
      <c r="X2438">
        <v>1</v>
      </c>
      <c r="Y2438">
        <v>50</v>
      </c>
    </row>
    <row r="2439" spans="1:25" x14ac:dyDescent="0.25">
      <c r="A2439" t="s">
        <v>9308</v>
      </c>
      <c r="B2439" t="s">
        <v>9309</v>
      </c>
      <c r="C2439" s="1" t="str">
        <f t="shared" si="392"/>
        <v>21:0398</v>
      </c>
      <c r="D2439" s="1" t="str">
        <f t="shared" si="396"/>
        <v>21:0133</v>
      </c>
      <c r="E2439" t="s">
        <v>9310</v>
      </c>
      <c r="F2439" t="s">
        <v>9311</v>
      </c>
      <c r="H2439">
        <v>49.237557099999997</v>
      </c>
      <c r="I2439">
        <v>-84.026937200000006</v>
      </c>
      <c r="J2439" s="1" t="str">
        <f t="shared" si="397"/>
        <v>NGR lake sediment grab sample</v>
      </c>
      <c r="K2439" s="1" t="str">
        <f t="shared" si="398"/>
        <v>&lt;177 micron (NGR)</v>
      </c>
      <c r="L2439">
        <v>83</v>
      </c>
      <c r="M2439" t="s">
        <v>77</v>
      </c>
      <c r="N2439">
        <v>1627</v>
      </c>
      <c r="O2439">
        <v>136</v>
      </c>
      <c r="P2439">
        <v>10</v>
      </c>
      <c r="Q2439">
        <v>2</v>
      </c>
      <c r="R2439">
        <v>12</v>
      </c>
      <c r="S2439">
        <v>4</v>
      </c>
      <c r="T2439">
        <v>0.1</v>
      </c>
      <c r="U2439">
        <v>90</v>
      </c>
      <c r="V2439">
        <v>0.6</v>
      </c>
      <c r="W2439">
        <v>0.5</v>
      </c>
      <c r="X2439">
        <v>2</v>
      </c>
      <c r="Y2439">
        <v>72.2</v>
      </c>
    </row>
    <row r="2440" spans="1:25" x14ac:dyDescent="0.25">
      <c r="A2440" t="s">
        <v>9312</v>
      </c>
      <c r="B2440" t="s">
        <v>9313</v>
      </c>
      <c r="C2440" s="1" t="str">
        <f t="shared" si="392"/>
        <v>21:0398</v>
      </c>
      <c r="D2440" s="1" t="str">
        <f t="shared" si="396"/>
        <v>21:0133</v>
      </c>
      <c r="E2440" t="s">
        <v>9314</v>
      </c>
      <c r="F2440" t="s">
        <v>9315</v>
      </c>
      <c r="H2440">
        <v>49.216694599999997</v>
      </c>
      <c r="I2440">
        <v>-84.013755500000002</v>
      </c>
      <c r="J2440" s="1" t="str">
        <f t="shared" si="397"/>
        <v>NGR lake sediment grab sample</v>
      </c>
      <c r="K2440" s="1" t="str">
        <f t="shared" si="398"/>
        <v>&lt;177 micron (NGR)</v>
      </c>
      <c r="L2440">
        <v>83</v>
      </c>
      <c r="M2440" t="s">
        <v>82</v>
      </c>
      <c r="N2440">
        <v>1628</v>
      </c>
      <c r="O2440">
        <v>84</v>
      </c>
      <c r="P2440">
        <v>12</v>
      </c>
      <c r="Q2440">
        <v>3</v>
      </c>
      <c r="R2440">
        <v>13</v>
      </c>
      <c r="S2440">
        <v>5</v>
      </c>
      <c r="T2440">
        <v>0.1</v>
      </c>
      <c r="U2440">
        <v>250</v>
      </c>
      <c r="V2440">
        <v>0.6</v>
      </c>
      <c r="W2440">
        <v>0.5</v>
      </c>
      <c r="X2440">
        <v>1</v>
      </c>
      <c r="Y2440">
        <v>61.2</v>
      </c>
    </row>
    <row r="2441" spans="1:25" x14ac:dyDescent="0.25">
      <c r="A2441" t="s">
        <v>9316</v>
      </c>
      <c r="B2441" t="s">
        <v>9317</v>
      </c>
      <c r="C2441" s="1" t="str">
        <f t="shared" si="392"/>
        <v>21:0398</v>
      </c>
      <c r="D2441" s="1" t="str">
        <f t="shared" si="396"/>
        <v>21:0133</v>
      </c>
      <c r="E2441" t="s">
        <v>9318</v>
      </c>
      <c r="F2441" t="s">
        <v>9319</v>
      </c>
      <c r="H2441">
        <v>49.196036900000003</v>
      </c>
      <c r="I2441">
        <v>-84.047302599999995</v>
      </c>
      <c r="J2441" s="1" t="str">
        <f t="shared" si="397"/>
        <v>NGR lake sediment grab sample</v>
      </c>
      <c r="K2441" s="1" t="str">
        <f t="shared" si="398"/>
        <v>&lt;177 micron (NGR)</v>
      </c>
      <c r="L2441">
        <v>83</v>
      </c>
      <c r="M2441" t="s">
        <v>87</v>
      </c>
      <c r="N2441">
        <v>1629</v>
      </c>
      <c r="O2441">
        <v>84</v>
      </c>
      <c r="P2441">
        <v>14</v>
      </c>
      <c r="Q2441">
        <v>3</v>
      </c>
      <c r="R2441">
        <v>12</v>
      </c>
      <c r="S2441">
        <v>3</v>
      </c>
      <c r="T2441">
        <v>0.1</v>
      </c>
      <c r="U2441">
        <v>75</v>
      </c>
      <c r="V2441">
        <v>0.9</v>
      </c>
      <c r="W2441">
        <v>0.5</v>
      </c>
      <c r="X2441">
        <v>1</v>
      </c>
      <c r="Y2441">
        <v>40.4</v>
      </c>
    </row>
    <row r="2442" spans="1:25" x14ac:dyDescent="0.25">
      <c r="A2442" t="s">
        <v>9320</v>
      </c>
      <c r="B2442" t="s">
        <v>9321</v>
      </c>
      <c r="C2442" s="1" t="str">
        <f t="shared" si="392"/>
        <v>21:0398</v>
      </c>
      <c r="D2442" s="1" t="str">
        <f t="shared" si="396"/>
        <v>21:0133</v>
      </c>
      <c r="E2442" t="s">
        <v>9322</v>
      </c>
      <c r="F2442" t="s">
        <v>9323</v>
      </c>
      <c r="H2442">
        <v>49.169487099999998</v>
      </c>
      <c r="I2442">
        <v>-84.0311971</v>
      </c>
      <c r="J2442" s="1" t="str">
        <f t="shared" si="397"/>
        <v>NGR lake sediment grab sample</v>
      </c>
      <c r="K2442" s="1" t="str">
        <f t="shared" si="398"/>
        <v>&lt;177 micron (NGR)</v>
      </c>
      <c r="L2442">
        <v>83</v>
      </c>
      <c r="M2442" t="s">
        <v>92</v>
      </c>
      <c r="N2442">
        <v>1630</v>
      </c>
      <c r="O2442">
        <v>134</v>
      </c>
      <c r="P2442">
        <v>10</v>
      </c>
      <c r="Q2442">
        <v>4</v>
      </c>
      <c r="R2442">
        <v>11</v>
      </c>
      <c r="S2442">
        <v>4</v>
      </c>
      <c r="T2442">
        <v>0.1</v>
      </c>
      <c r="U2442">
        <v>70</v>
      </c>
      <c r="V2442">
        <v>0.65</v>
      </c>
      <c r="W2442">
        <v>0.5</v>
      </c>
      <c r="X2442">
        <v>1</v>
      </c>
      <c r="Y2442">
        <v>60</v>
      </c>
    </row>
    <row r="2443" spans="1:25" x14ac:dyDescent="0.25">
      <c r="A2443" t="s">
        <v>9324</v>
      </c>
      <c r="B2443" t="s">
        <v>9325</v>
      </c>
      <c r="C2443" s="1" t="str">
        <f t="shared" si="392"/>
        <v>21:0398</v>
      </c>
      <c r="D2443" s="1" t="str">
        <f t="shared" si="396"/>
        <v>21:0133</v>
      </c>
      <c r="E2443" t="s">
        <v>9326</v>
      </c>
      <c r="F2443" t="s">
        <v>9327</v>
      </c>
      <c r="H2443">
        <v>49.176955499999998</v>
      </c>
      <c r="I2443">
        <v>-84.066758699999994</v>
      </c>
      <c r="J2443" s="1" t="str">
        <f t="shared" si="397"/>
        <v>NGR lake sediment grab sample</v>
      </c>
      <c r="K2443" s="1" t="str">
        <f t="shared" si="398"/>
        <v>&lt;177 micron (NGR)</v>
      </c>
      <c r="L2443">
        <v>83</v>
      </c>
      <c r="M2443" t="s">
        <v>97</v>
      </c>
      <c r="N2443">
        <v>1631</v>
      </c>
      <c r="O2443">
        <v>80</v>
      </c>
      <c r="P2443">
        <v>18</v>
      </c>
      <c r="Q2443">
        <v>3</v>
      </c>
      <c r="R2443">
        <v>14</v>
      </c>
      <c r="S2443">
        <v>5</v>
      </c>
      <c r="T2443">
        <v>0.1</v>
      </c>
      <c r="U2443">
        <v>120</v>
      </c>
      <c r="V2443">
        <v>1.1000000000000001</v>
      </c>
      <c r="W2443">
        <v>0.5</v>
      </c>
      <c r="X2443">
        <v>4</v>
      </c>
      <c r="Y2443">
        <v>41.8</v>
      </c>
    </row>
    <row r="2444" spans="1:25" x14ac:dyDescent="0.25">
      <c r="A2444" t="s">
        <v>9328</v>
      </c>
      <c r="B2444" t="s">
        <v>9329</v>
      </c>
      <c r="C2444" s="1" t="str">
        <f t="shared" si="392"/>
        <v>21:0398</v>
      </c>
      <c r="D2444" s="1" t="str">
        <f t="shared" si="396"/>
        <v>21:0133</v>
      </c>
      <c r="E2444" t="s">
        <v>9330</v>
      </c>
      <c r="F2444" t="s">
        <v>9331</v>
      </c>
      <c r="H2444">
        <v>49.203474</v>
      </c>
      <c r="I2444">
        <v>-84.093953799999994</v>
      </c>
      <c r="J2444" s="1" t="str">
        <f t="shared" si="397"/>
        <v>NGR lake sediment grab sample</v>
      </c>
      <c r="K2444" s="1" t="str">
        <f t="shared" si="398"/>
        <v>&lt;177 micron (NGR)</v>
      </c>
      <c r="L2444">
        <v>83</v>
      </c>
      <c r="M2444" t="s">
        <v>107</v>
      </c>
      <c r="N2444">
        <v>1632</v>
      </c>
      <c r="O2444">
        <v>104</v>
      </c>
      <c r="P2444">
        <v>6</v>
      </c>
      <c r="Q2444">
        <v>1</v>
      </c>
      <c r="R2444">
        <v>4</v>
      </c>
      <c r="S2444">
        <v>1</v>
      </c>
      <c r="T2444">
        <v>0.1</v>
      </c>
      <c r="U2444">
        <v>60</v>
      </c>
      <c r="V2444">
        <v>0.3</v>
      </c>
      <c r="W2444">
        <v>0.5</v>
      </c>
      <c r="X2444">
        <v>1</v>
      </c>
      <c r="Y2444">
        <v>86</v>
      </c>
    </row>
    <row r="2445" spans="1:25" x14ac:dyDescent="0.25">
      <c r="A2445" t="s">
        <v>9332</v>
      </c>
      <c r="B2445" t="s">
        <v>9333</v>
      </c>
      <c r="C2445" s="1" t="str">
        <f t="shared" si="392"/>
        <v>21:0398</v>
      </c>
      <c r="D2445" s="1" t="str">
        <f t="shared" si="396"/>
        <v>21:0133</v>
      </c>
      <c r="E2445" t="s">
        <v>9334</v>
      </c>
      <c r="F2445" t="s">
        <v>9335</v>
      </c>
      <c r="H2445">
        <v>49.235709100000001</v>
      </c>
      <c r="I2445">
        <v>-84.108960600000003</v>
      </c>
      <c r="J2445" s="1" t="str">
        <f t="shared" si="397"/>
        <v>NGR lake sediment grab sample</v>
      </c>
      <c r="K2445" s="1" t="str">
        <f t="shared" si="398"/>
        <v>&lt;177 micron (NGR)</v>
      </c>
      <c r="L2445">
        <v>83</v>
      </c>
      <c r="M2445" t="s">
        <v>112</v>
      </c>
      <c r="N2445">
        <v>1633</v>
      </c>
      <c r="O2445">
        <v>68</v>
      </c>
      <c r="P2445">
        <v>8</v>
      </c>
      <c r="Q2445">
        <v>2</v>
      </c>
      <c r="R2445">
        <v>7</v>
      </c>
      <c r="S2445">
        <v>4</v>
      </c>
      <c r="T2445">
        <v>0.1</v>
      </c>
      <c r="U2445">
        <v>100</v>
      </c>
      <c r="V2445">
        <v>0.7</v>
      </c>
      <c r="W2445">
        <v>0.5</v>
      </c>
      <c r="X2445">
        <v>1</v>
      </c>
      <c r="Y2445">
        <v>36.6</v>
      </c>
    </row>
    <row r="2446" spans="1:25" x14ac:dyDescent="0.25">
      <c r="A2446" t="s">
        <v>9336</v>
      </c>
      <c r="B2446" t="s">
        <v>9337</v>
      </c>
      <c r="C2446" s="1" t="str">
        <f t="shared" si="392"/>
        <v>21:0398</v>
      </c>
      <c r="D2446" s="1" t="str">
        <f t="shared" si="396"/>
        <v>21:0133</v>
      </c>
      <c r="E2446" t="s">
        <v>9338</v>
      </c>
      <c r="F2446" t="s">
        <v>9339</v>
      </c>
      <c r="H2446">
        <v>49.267695199999999</v>
      </c>
      <c r="I2446">
        <v>-84.184023499999995</v>
      </c>
      <c r="J2446" s="1" t="str">
        <f t="shared" si="397"/>
        <v>NGR lake sediment grab sample</v>
      </c>
      <c r="K2446" s="1" t="str">
        <f t="shared" si="398"/>
        <v>&lt;177 micron (NGR)</v>
      </c>
      <c r="L2446">
        <v>83</v>
      </c>
      <c r="M2446" t="s">
        <v>117</v>
      </c>
      <c r="N2446">
        <v>1634</v>
      </c>
      <c r="O2446">
        <v>38</v>
      </c>
      <c r="P2446">
        <v>10</v>
      </c>
      <c r="Q2446">
        <v>1</v>
      </c>
      <c r="R2446">
        <v>6</v>
      </c>
      <c r="S2446">
        <v>1</v>
      </c>
      <c r="T2446">
        <v>0.1</v>
      </c>
      <c r="U2446">
        <v>160</v>
      </c>
      <c r="V2446">
        <v>0.8</v>
      </c>
      <c r="W2446">
        <v>1</v>
      </c>
      <c r="X2446">
        <v>4</v>
      </c>
      <c r="Y2446">
        <v>26.4</v>
      </c>
    </row>
    <row r="2447" spans="1:25" x14ac:dyDescent="0.25">
      <c r="A2447" t="s">
        <v>9340</v>
      </c>
      <c r="B2447" t="s">
        <v>9341</v>
      </c>
      <c r="C2447" s="1" t="str">
        <f t="shared" si="392"/>
        <v>21:0398</v>
      </c>
      <c r="D2447" s="1" t="str">
        <f t="shared" si="396"/>
        <v>21:0133</v>
      </c>
      <c r="E2447" t="s">
        <v>9342</v>
      </c>
      <c r="F2447" t="s">
        <v>9343</v>
      </c>
      <c r="H2447">
        <v>49.232955199999999</v>
      </c>
      <c r="I2447">
        <v>-84.198309499999993</v>
      </c>
      <c r="J2447" s="1" t="str">
        <f t="shared" si="397"/>
        <v>NGR lake sediment grab sample</v>
      </c>
      <c r="K2447" s="1" t="str">
        <f t="shared" si="398"/>
        <v>&lt;177 micron (NGR)</v>
      </c>
      <c r="L2447">
        <v>83</v>
      </c>
      <c r="M2447" t="s">
        <v>122</v>
      </c>
      <c r="N2447">
        <v>1635</v>
      </c>
      <c r="O2447">
        <v>62</v>
      </c>
      <c r="P2447">
        <v>12</v>
      </c>
      <c r="Q2447">
        <v>9</v>
      </c>
      <c r="R2447">
        <v>16</v>
      </c>
      <c r="S2447">
        <v>4</v>
      </c>
      <c r="T2447">
        <v>0.1</v>
      </c>
      <c r="U2447">
        <v>200</v>
      </c>
      <c r="V2447">
        <v>0.5</v>
      </c>
      <c r="W2447">
        <v>0.5</v>
      </c>
      <c r="X2447">
        <v>1</v>
      </c>
      <c r="Y2447">
        <v>40.200000000000003</v>
      </c>
    </row>
    <row r="2448" spans="1:25" x14ac:dyDescent="0.25">
      <c r="A2448" t="s">
        <v>9344</v>
      </c>
      <c r="B2448" t="s">
        <v>9345</v>
      </c>
      <c r="C2448" s="1" t="str">
        <f t="shared" si="392"/>
        <v>21:0398</v>
      </c>
      <c r="D2448" s="1" t="str">
        <f t="shared" si="396"/>
        <v>21:0133</v>
      </c>
      <c r="E2448" t="s">
        <v>9346</v>
      </c>
      <c r="F2448" t="s">
        <v>9347</v>
      </c>
      <c r="H2448">
        <v>49.142651800000003</v>
      </c>
      <c r="I2448">
        <v>-84.556442399999995</v>
      </c>
      <c r="J2448" s="1" t="str">
        <f t="shared" si="397"/>
        <v>NGR lake sediment grab sample</v>
      </c>
      <c r="K2448" s="1" t="str">
        <f t="shared" si="398"/>
        <v>&lt;177 micron (NGR)</v>
      </c>
      <c r="L2448">
        <v>84</v>
      </c>
      <c r="M2448" t="s">
        <v>29</v>
      </c>
      <c r="N2448">
        <v>1636</v>
      </c>
      <c r="O2448">
        <v>68</v>
      </c>
      <c r="P2448">
        <v>14</v>
      </c>
      <c r="Q2448">
        <v>1</v>
      </c>
      <c r="R2448">
        <v>7</v>
      </c>
      <c r="S2448">
        <v>2</v>
      </c>
      <c r="T2448">
        <v>0.1</v>
      </c>
      <c r="U2448">
        <v>40</v>
      </c>
      <c r="V2448">
        <v>0.3</v>
      </c>
      <c r="W2448">
        <v>0.5</v>
      </c>
      <c r="X2448">
        <v>5</v>
      </c>
      <c r="Y2448">
        <v>78</v>
      </c>
    </row>
    <row r="2449" spans="1:25" x14ac:dyDescent="0.25">
      <c r="A2449" t="s">
        <v>9348</v>
      </c>
      <c r="B2449" t="s">
        <v>9349</v>
      </c>
      <c r="C2449" s="1" t="str">
        <f t="shared" si="392"/>
        <v>21:0398</v>
      </c>
      <c r="D2449" s="1" t="str">
        <f t="shared" si="396"/>
        <v>21:0133</v>
      </c>
      <c r="E2449" t="s">
        <v>9350</v>
      </c>
      <c r="F2449" t="s">
        <v>9351</v>
      </c>
      <c r="H2449">
        <v>49.180219100000002</v>
      </c>
      <c r="I2449">
        <v>-84.206614500000001</v>
      </c>
      <c r="J2449" s="1" t="str">
        <f t="shared" si="397"/>
        <v>NGR lake sediment grab sample</v>
      </c>
      <c r="K2449" s="1" t="str">
        <f t="shared" si="398"/>
        <v>&lt;177 micron (NGR)</v>
      </c>
      <c r="L2449">
        <v>84</v>
      </c>
      <c r="M2449" t="s">
        <v>34</v>
      </c>
      <c r="N2449">
        <v>1637</v>
      </c>
      <c r="O2449">
        <v>72</v>
      </c>
      <c r="P2449">
        <v>12</v>
      </c>
      <c r="Q2449">
        <v>1</v>
      </c>
      <c r="R2449">
        <v>9</v>
      </c>
      <c r="S2449">
        <v>2</v>
      </c>
      <c r="T2449">
        <v>0.1</v>
      </c>
      <c r="U2449">
        <v>40</v>
      </c>
      <c r="V2449">
        <v>0.45</v>
      </c>
      <c r="W2449">
        <v>0.5</v>
      </c>
      <c r="X2449">
        <v>5</v>
      </c>
      <c r="Y2449">
        <v>72.8</v>
      </c>
    </row>
    <row r="2450" spans="1:25" x14ac:dyDescent="0.25">
      <c r="A2450" t="s">
        <v>9352</v>
      </c>
      <c r="B2450" t="s">
        <v>9353</v>
      </c>
      <c r="C2450" s="1" t="str">
        <f t="shared" si="392"/>
        <v>21:0398</v>
      </c>
      <c r="D2450" s="1" t="str">
        <f t="shared" si="396"/>
        <v>21:0133</v>
      </c>
      <c r="E2450" t="s">
        <v>9354</v>
      </c>
      <c r="F2450" t="s">
        <v>9355</v>
      </c>
      <c r="H2450">
        <v>49.1501588</v>
      </c>
      <c r="I2450">
        <v>-84.343302899999998</v>
      </c>
      <c r="J2450" s="1" t="str">
        <f t="shared" si="397"/>
        <v>NGR lake sediment grab sample</v>
      </c>
      <c r="K2450" s="1" t="str">
        <f t="shared" si="398"/>
        <v>&lt;177 micron (NGR)</v>
      </c>
      <c r="L2450">
        <v>84</v>
      </c>
      <c r="M2450" t="s">
        <v>39</v>
      </c>
      <c r="N2450">
        <v>1638</v>
      </c>
      <c r="O2450">
        <v>94</v>
      </c>
      <c r="P2450">
        <v>24</v>
      </c>
      <c r="Q2450">
        <v>2</v>
      </c>
      <c r="R2450">
        <v>11</v>
      </c>
      <c r="S2450">
        <v>4</v>
      </c>
      <c r="T2450">
        <v>0.1</v>
      </c>
      <c r="U2450">
        <v>90</v>
      </c>
      <c r="V2450">
        <v>0.95</v>
      </c>
      <c r="W2450">
        <v>0.5</v>
      </c>
      <c r="X2450">
        <v>3</v>
      </c>
      <c r="Y2450">
        <v>49.2</v>
      </c>
    </row>
    <row r="2451" spans="1:25" x14ac:dyDescent="0.25">
      <c r="A2451" t="s">
        <v>9356</v>
      </c>
      <c r="B2451" t="s">
        <v>9357</v>
      </c>
      <c r="C2451" s="1" t="str">
        <f t="shared" si="392"/>
        <v>21:0398</v>
      </c>
      <c r="D2451" s="1" t="str">
        <f t="shared" si="396"/>
        <v>21:0133</v>
      </c>
      <c r="E2451" t="s">
        <v>9358</v>
      </c>
      <c r="F2451" t="s">
        <v>9359</v>
      </c>
      <c r="H2451">
        <v>49.1597115</v>
      </c>
      <c r="I2451">
        <v>-84.354574999999997</v>
      </c>
      <c r="J2451" s="1" t="str">
        <f t="shared" si="397"/>
        <v>NGR lake sediment grab sample</v>
      </c>
      <c r="K2451" s="1" t="str">
        <f t="shared" si="398"/>
        <v>&lt;177 micron (NGR)</v>
      </c>
      <c r="L2451">
        <v>84</v>
      </c>
      <c r="M2451" t="s">
        <v>44</v>
      </c>
      <c r="N2451">
        <v>1639</v>
      </c>
      <c r="O2451">
        <v>112</v>
      </c>
      <c r="P2451">
        <v>8</v>
      </c>
      <c r="Q2451">
        <v>1</v>
      </c>
      <c r="R2451">
        <v>5</v>
      </c>
      <c r="S2451">
        <v>1</v>
      </c>
      <c r="T2451">
        <v>0.1</v>
      </c>
      <c r="U2451">
        <v>45</v>
      </c>
      <c r="V2451">
        <v>0.3</v>
      </c>
      <c r="W2451">
        <v>0.5</v>
      </c>
      <c r="X2451">
        <v>4</v>
      </c>
      <c r="Y2451">
        <v>87.4</v>
      </c>
    </row>
    <row r="2452" spans="1:25" x14ac:dyDescent="0.25">
      <c r="A2452" t="s">
        <v>9360</v>
      </c>
      <c r="B2452" t="s">
        <v>9361</v>
      </c>
      <c r="C2452" s="1" t="str">
        <f t="shared" si="392"/>
        <v>21:0398</v>
      </c>
      <c r="D2452" s="1" t="str">
        <f t="shared" si="396"/>
        <v>21:0133</v>
      </c>
      <c r="E2452" t="s">
        <v>9362</v>
      </c>
      <c r="F2452" t="s">
        <v>9363</v>
      </c>
      <c r="H2452">
        <v>49.170439999999999</v>
      </c>
      <c r="I2452">
        <v>-84.599637299999998</v>
      </c>
      <c r="J2452" s="1" t="str">
        <f t="shared" si="397"/>
        <v>NGR lake sediment grab sample</v>
      </c>
      <c r="K2452" s="1" t="str">
        <f t="shared" si="398"/>
        <v>&lt;177 micron (NGR)</v>
      </c>
      <c r="L2452">
        <v>84</v>
      </c>
      <c r="M2452" t="s">
        <v>62</v>
      </c>
      <c r="N2452">
        <v>1640</v>
      </c>
      <c r="O2452">
        <v>78</v>
      </c>
      <c r="P2452">
        <v>12</v>
      </c>
      <c r="Q2452">
        <v>3</v>
      </c>
      <c r="R2452">
        <v>6</v>
      </c>
      <c r="S2452">
        <v>3</v>
      </c>
      <c r="T2452">
        <v>0.1</v>
      </c>
      <c r="U2452">
        <v>55</v>
      </c>
      <c r="V2452">
        <v>0.45</v>
      </c>
      <c r="W2452">
        <v>0.5</v>
      </c>
      <c r="X2452">
        <v>4</v>
      </c>
      <c r="Y2452">
        <v>77.400000000000006</v>
      </c>
    </row>
    <row r="2453" spans="1:25" x14ac:dyDescent="0.25">
      <c r="A2453" t="s">
        <v>9364</v>
      </c>
      <c r="B2453" t="s">
        <v>9365</v>
      </c>
      <c r="C2453" s="1" t="str">
        <f t="shared" si="392"/>
        <v>21:0398</v>
      </c>
      <c r="D2453" s="1" t="str">
        <f t="shared" si="396"/>
        <v>21:0133</v>
      </c>
      <c r="E2453" t="s">
        <v>9366</v>
      </c>
      <c r="F2453" t="s">
        <v>9367</v>
      </c>
      <c r="H2453">
        <v>49.149844000000002</v>
      </c>
      <c r="I2453">
        <v>-84.568129799999994</v>
      </c>
      <c r="J2453" s="1" t="str">
        <f t="shared" si="397"/>
        <v>NGR lake sediment grab sample</v>
      </c>
      <c r="K2453" s="1" t="str">
        <f t="shared" si="398"/>
        <v>&lt;177 micron (NGR)</v>
      </c>
      <c r="L2453">
        <v>84</v>
      </c>
      <c r="M2453" t="s">
        <v>49</v>
      </c>
      <c r="N2453">
        <v>1641</v>
      </c>
      <c r="O2453">
        <v>120</v>
      </c>
      <c r="P2453">
        <v>26</v>
      </c>
      <c r="Q2453">
        <v>2</v>
      </c>
      <c r="R2453">
        <v>10</v>
      </c>
      <c r="S2453">
        <v>6</v>
      </c>
      <c r="T2453">
        <v>0.1</v>
      </c>
      <c r="U2453">
        <v>620</v>
      </c>
      <c r="V2453">
        <v>2.4</v>
      </c>
      <c r="W2453">
        <v>6</v>
      </c>
      <c r="X2453">
        <v>7</v>
      </c>
      <c r="Y2453">
        <v>43.8</v>
      </c>
    </row>
    <row r="2454" spans="1:25" x14ac:dyDescent="0.25">
      <c r="A2454" t="s">
        <v>9368</v>
      </c>
      <c r="B2454" t="s">
        <v>9369</v>
      </c>
      <c r="C2454" s="1" t="str">
        <f t="shared" si="392"/>
        <v>21:0398</v>
      </c>
      <c r="D2454" s="1" t="str">
        <f t="shared" si="396"/>
        <v>21:0133</v>
      </c>
      <c r="E2454" t="s">
        <v>9346</v>
      </c>
      <c r="F2454" t="s">
        <v>9370</v>
      </c>
      <c r="H2454">
        <v>49.142651800000003</v>
      </c>
      <c r="I2454">
        <v>-84.556442399999995</v>
      </c>
      <c r="J2454" s="1" t="str">
        <f t="shared" si="397"/>
        <v>NGR lake sediment grab sample</v>
      </c>
      <c r="K2454" s="1" t="str">
        <f t="shared" si="398"/>
        <v>&lt;177 micron (NGR)</v>
      </c>
      <c r="L2454">
        <v>84</v>
      </c>
      <c r="M2454" t="s">
        <v>53</v>
      </c>
      <c r="N2454">
        <v>1642</v>
      </c>
      <c r="O2454">
        <v>62</v>
      </c>
      <c r="P2454">
        <v>12</v>
      </c>
      <c r="Q2454">
        <v>1</v>
      </c>
      <c r="R2454">
        <v>5</v>
      </c>
      <c r="S2454">
        <v>1</v>
      </c>
      <c r="T2454">
        <v>0.1</v>
      </c>
      <c r="U2454">
        <v>70</v>
      </c>
      <c r="V2454">
        <v>0.3</v>
      </c>
      <c r="W2454">
        <v>0.5</v>
      </c>
      <c r="X2454">
        <v>5</v>
      </c>
      <c r="Y2454">
        <v>69</v>
      </c>
    </row>
    <row r="2455" spans="1:25" x14ac:dyDescent="0.25">
      <c r="A2455" t="s">
        <v>9371</v>
      </c>
      <c r="B2455" t="s">
        <v>9372</v>
      </c>
      <c r="C2455" s="1" t="str">
        <f t="shared" si="392"/>
        <v>21:0398</v>
      </c>
      <c r="D2455" s="1" t="str">
        <f>HYPERLINK("http://geochem.nrcan.gc.ca/cdogs/content/svy/svy_e.htm", "")</f>
        <v/>
      </c>
      <c r="G2455" s="1" t="str">
        <f>HYPERLINK("http://geochem.nrcan.gc.ca/cdogs/content/cr_/cr_00035_e.htm", "35")</f>
        <v>35</v>
      </c>
      <c r="J2455" t="s">
        <v>100</v>
      </c>
      <c r="K2455" t="s">
        <v>101</v>
      </c>
      <c r="L2455">
        <v>84</v>
      </c>
      <c r="M2455" t="s">
        <v>102</v>
      </c>
      <c r="N2455">
        <v>1643</v>
      </c>
      <c r="O2455">
        <v>116</v>
      </c>
      <c r="P2455">
        <v>68</v>
      </c>
      <c r="Q2455">
        <v>11</v>
      </c>
      <c r="R2455">
        <v>32</v>
      </c>
      <c r="S2455">
        <v>11</v>
      </c>
      <c r="T2455">
        <v>0.1</v>
      </c>
      <c r="U2455">
        <v>295</v>
      </c>
      <c r="V2455">
        <v>2.2999999999999998</v>
      </c>
      <c r="W2455">
        <v>14</v>
      </c>
      <c r="X2455">
        <v>3</v>
      </c>
      <c r="Y2455">
        <v>9.8000000000000007</v>
      </c>
    </row>
    <row r="2456" spans="1:25" x14ac:dyDescent="0.25">
      <c r="A2456" t="s">
        <v>9373</v>
      </c>
      <c r="B2456" t="s">
        <v>9374</v>
      </c>
      <c r="C2456" s="1" t="str">
        <f t="shared" si="392"/>
        <v>21:0398</v>
      </c>
      <c r="D2456" s="1" t="str">
        <f t="shared" ref="D2456:D2478" si="399">HYPERLINK("http://geochem.nrcan.gc.ca/cdogs/content/svy/svy210133_e.htm", "21:0133")</f>
        <v>21:0133</v>
      </c>
      <c r="E2456" t="s">
        <v>9346</v>
      </c>
      <c r="F2456" t="s">
        <v>9375</v>
      </c>
      <c r="H2456">
        <v>49.142651800000003</v>
      </c>
      <c r="I2456">
        <v>-84.556442399999995</v>
      </c>
      <c r="J2456" s="1" t="str">
        <f t="shared" ref="J2456:J2478" si="400">HYPERLINK("http://geochem.nrcan.gc.ca/cdogs/content/kwd/kwd020027_e.htm", "NGR lake sediment grab sample")</f>
        <v>NGR lake sediment grab sample</v>
      </c>
      <c r="K2456" s="1" t="str">
        <f t="shared" ref="K2456:K2478" si="401">HYPERLINK("http://geochem.nrcan.gc.ca/cdogs/content/kwd/kwd080006_e.htm", "&lt;177 micron (NGR)")</f>
        <v>&lt;177 micron (NGR)</v>
      </c>
      <c r="L2456">
        <v>84</v>
      </c>
      <c r="M2456" t="s">
        <v>57</v>
      </c>
      <c r="N2456">
        <v>1644</v>
      </c>
      <c r="O2456">
        <v>78</v>
      </c>
      <c r="P2456">
        <v>14</v>
      </c>
      <c r="Q2456">
        <v>2</v>
      </c>
      <c r="R2456">
        <v>7</v>
      </c>
      <c r="S2456">
        <v>2</v>
      </c>
      <c r="T2456">
        <v>0.1</v>
      </c>
      <c r="U2456">
        <v>45</v>
      </c>
      <c r="V2456">
        <v>0.3</v>
      </c>
      <c r="W2456">
        <v>0.5</v>
      </c>
      <c r="X2456">
        <v>5</v>
      </c>
      <c r="Y2456">
        <v>83.2</v>
      </c>
    </row>
    <row r="2457" spans="1:25" x14ac:dyDescent="0.25">
      <c r="A2457" t="s">
        <v>9376</v>
      </c>
      <c r="B2457" t="s">
        <v>9377</v>
      </c>
      <c r="C2457" s="1" t="str">
        <f t="shared" si="392"/>
        <v>21:0398</v>
      </c>
      <c r="D2457" s="1" t="str">
        <f t="shared" si="399"/>
        <v>21:0133</v>
      </c>
      <c r="E2457" t="s">
        <v>9378</v>
      </c>
      <c r="F2457" t="s">
        <v>9379</v>
      </c>
      <c r="H2457">
        <v>49.137501899999997</v>
      </c>
      <c r="I2457">
        <v>-84.519579800000002</v>
      </c>
      <c r="J2457" s="1" t="str">
        <f t="shared" si="400"/>
        <v>NGR lake sediment grab sample</v>
      </c>
      <c r="K2457" s="1" t="str">
        <f t="shared" si="401"/>
        <v>&lt;177 micron (NGR)</v>
      </c>
      <c r="L2457">
        <v>84</v>
      </c>
      <c r="M2457" t="s">
        <v>67</v>
      </c>
      <c r="N2457">
        <v>1645</v>
      </c>
      <c r="O2457">
        <v>80</v>
      </c>
      <c r="P2457">
        <v>12</v>
      </c>
      <c r="Q2457">
        <v>15</v>
      </c>
      <c r="R2457">
        <v>12</v>
      </c>
      <c r="S2457">
        <v>6</v>
      </c>
      <c r="T2457">
        <v>0.1</v>
      </c>
      <c r="U2457">
        <v>310</v>
      </c>
      <c r="V2457">
        <v>1.3</v>
      </c>
      <c r="W2457">
        <v>0.5</v>
      </c>
      <c r="X2457">
        <v>2</v>
      </c>
      <c r="Y2457">
        <v>21.6</v>
      </c>
    </row>
    <row r="2458" spans="1:25" x14ac:dyDescent="0.25">
      <c r="A2458" t="s">
        <v>9380</v>
      </c>
      <c r="B2458" t="s">
        <v>9381</v>
      </c>
      <c r="C2458" s="1" t="str">
        <f t="shared" si="392"/>
        <v>21:0398</v>
      </c>
      <c r="D2458" s="1" t="str">
        <f t="shared" si="399"/>
        <v>21:0133</v>
      </c>
      <c r="E2458" t="s">
        <v>9382</v>
      </c>
      <c r="F2458" t="s">
        <v>9383</v>
      </c>
      <c r="H2458">
        <v>49.130884100000003</v>
      </c>
      <c r="I2458">
        <v>-84.434171899999996</v>
      </c>
      <c r="J2458" s="1" t="str">
        <f t="shared" si="400"/>
        <v>NGR lake sediment grab sample</v>
      </c>
      <c r="K2458" s="1" t="str">
        <f t="shared" si="401"/>
        <v>&lt;177 micron (NGR)</v>
      </c>
      <c r="L2458">
        <v>84</v>
      </c>
      <c r="M2458" t="s">
        <v>72</v>
      </c>
      <c r="N2458">
        <v>1646</v>
      </c>
      <c r="O2458">
        <v>70</v>
      </c>
      <c r="P2458">
        <v>22</v>
      </c>
      <c r="Q2458">
        <v>5</v>
      </c>
      <c r="R2458">
        <v>8</v>
      </c>
      <c r="S2458">
        <v>4</v>
      </c>
      <c r="T2458">
        <v>0.1</v>
      </c>
      <c r="U2458">
        <v>90</v>
      </c>
      <c r="V2458">
        <v>0.85</v>
      </c>
      <c r="W2458">
        <v>0.5</v>
      </c>
      <c r="X2458">
        <v>1</v>
      </c>
      <c r="Y2458">
        <v>64.8</v>
      </c>
    </row>
    <row r="2459" spans="1:25" x14ac:dyDescent="0.25">
      <c r="A2459" t="s">
        <v>9384</v>
      </c>
      <c r="B2459" t="s">
        <v>9385</v>
      </c>
      <c r="C2459" s="1" t="str">
        <f t="shared" si="392"/>
        <v>21:0398</v>
      </c>
      <c r="D2459" s="1" t="str">
        <f t="shared" si="399"/>
        <v>21:0133</v>
      </c>
      <c r="E2459" t="s">
        <v>9386</v>
      </c>
      <c r="F2459" t="s">
        <v>9387</v>
      </c>
      <c r="H2459">
        <v>49.123925200000002</v>
      </c>
      <c r="I2459">
        <v>-84.160911600000006</v>
      </c>
      <c r="J2459" s="1" t="str">
        <f t="shared" si="400"/>
        <v>NGR lake sediment grab sample</v>
      </c>
      <c r="K2459" s="1" t="str">
        <f t="shared" si="401"/>
        <v>&lt;177 micron (NGR)</v>
      </c>
      <c r="L2459">
        <v>84</v>
      </c>
      <c r="M2459" t="s">
        <v>77</v>
      </c>
      <c r="N2459">
        <v>1647</v>
      </c>
      <c r="O2459">
        <v>96</v>
      </c>
      <c r="P2459">
        <v>36</v>
      </c>
      <c r="Q2459">
        <v>1</v>
      </c>
      <c r="R2459">
        <v>19</v>
      </c>
      <c r="S2459">
        <v>3</v>
      </c>
      <c r="T2459">
        <v>0.1</v>
      </c>
      <c r="U2459">
        <v>50</v>
      </c>
      <c r="V2459">
        <v>1.1000000000000001</v>
      </c>
      <c r="W2459">
        <v>0.5</v>
      </c>
      <c r="X2459">
        <v>6</v>
      </c>
      <c r="Y2459">
        <v>74.8</v>
      </c>
    </row>
    <row r="2460" spans="1:25" x14ac:dyDescent="0.25">
      <c r="A2460" t="s">
        <v>9388</v>
      </c>
      <c r="B2460" t="s">
        <v>9389</v>
      </c>
      <c r="C2460" s="1" t="str">
        <f t="shared" si="392"/>
        <v>21:0398</v>
      </c>
      <c r="D2460" s="1" t="str">
        <f t="shared" si="399"/>
        <v>21:0133</v>
      </c>
      <c r="E2460" t="s">
        <v>9390</v>
      </c>
      <c r="F2460" t="s">
        <v>9391</v>
      </c>
      <c r="H2460">
        <v>49.108948400000003</v>
      </c>
      <c r="I2460">
        <v>-84.131947400000001</v>
      </c>
      <c r="J2460" s="1" t="str">
        <f t="shared" si="400"/>
        <v>NGR lake sediment grab sample</v>
      </c>
      <c r="K2460" s="1" t="str">
        <f t="shared" si="401"/>
        <v>&lt;177 micron (NGR)</v>
      </c>
      <c r="L2460">
        <v>84</v>
      </c>
      <c r="M2460" t="s">
        <v>82</v>
      </c>
      <c r="N2460">
        <v>1648</v>
      </c>
      <c r="O2460">
        <v>118</v>
      </c>
      <c r="P2460">
        <v>14</v>
      </c>
      <c r="Q2460">
        <v>5</v>
      </c>
      <c r="R2460">
        <v>15</v>
      </c>
      <c r="S2460">
        <v>3</v>
      </c>
      <c r="T2460">
        <v>0.1</v>
      </c>
      <c r="U2460">
        <v>75</v>
      </c>
      <c r="V2460">
        <v>0.95</v>
      </c>
      <c r="W2460">
        <v>0.5</v>
      </c>
      <c r="X2460">
        <v>1</v>
      </c>
      <c r="Y2460">
        <v>63.8</v>
      </c>
    </row>
    <row r="2461" spans="1:25" x14ac:dyDescent="0.25">
      <c r="A2461" t="s">
        <v>9392</v>
      </c>
      <c r="B2461" t="s">
        <v>9393</v>
      </c>
      <c r="C2461" s="1" t="str">
        <f t="shared" si="392"/>
        <v>21:0398</v>
      </c>
      <c r="D2461" s="1" t="str">
        <f t="shared" si="399"/>
        <v>21:0133</v>
      </c>
      <c r="E2461" t="s">
        <v>9394</v>
      </c>
      <c r="F2461" t="s">
        <v>9395</v>
      </c>
      <c r="H2461">
        <v>49.079752499999998</v>
      </c>
      <c r="I2461">
        <v>-84.091693500000005</v>
      </c>
      <c r="J2461" s="1" t="str">
        <f t="shared" si="400"/>
        <v>NGR lake sediment grab sample</v>
      </c>
      <c r="K2461" s="1" t="str">
        <f t="shared" si="401"/>
        <v>&lt;177 micron (NGR)</v>
      </c>
      <c r="L2461">
        <v>84</v>
      </c>
      <c r="M2461" t="s">
        <v>87</v>
      </c>
      <c r="N2461">
        <v>1649</v>
      </c>
      <c r="O2461">
        <v>98</v>
      </c>
      <c r="P2461">
        <v>24</v>
      </c>
      <c r="Q2461">
        <v>15</v>
      </c>
      <c r="R2461">
        <v>17</v>
      </c>
      <c r="S2461">
        <v>3</v>
      </c>
      <c r="T2461">
        <v>0.1</v>
      </c>
      <c r="U2461">
        <v>50</v>
      </c>
      <c r="V2461">
        <v>0.4</v>
      </c>
      <c r="W2461">
        <v>0.5</v>
      </c>
      <c r="X2461">
        <v>3</v>
      </c>
      <c r="Y2461">
        <v>75.400000000000006</v>
      </c>
    </row>
    <row r="2462" spans="1:25" x14ac:dyDescent="0.25">
      <c r="A2462" t="s">
        <v>9396</v>
      </c>
      <c r="B2462" t="s">
        <v>9397</v>
      </c>
      <c r="C2462" s="1" t="str">
        <f t="shared" si="392"/>
        <v>21:0398</v>
      </c>
      <c r="D2462" s="1" t="str">
        <f t="shared" si="399"/>
        <v>21:0133</v>
      </c>
      <c r="E2462" t="s">
        <v>9398</v>
      </c>
      <c r="F2462" t="s">
        <v>9399</v>
      </c>
      <c r="H2462">
        <v>49.046085699999999</v>
      </c>
      <c r="I2462">
        <v>-84.077125600000002</v>
      </c>
      <c r="J2462" s="1" t="str">
        <f t="shared" si="400"/>
        <v>NGR lake sediment grab sample</v>
      </c>
      <c r="K2462" s="1" t="str">
        <f t="shared" si="401"/>
        <v>&lt;177 micron (NGR)</v>
      </c>
      <c r="L2462">
        <v>84</v>
      </c>
      <c r="M2462" t="s">
        <v>92</v>
      </c>
      <c r="N2462">
        <v>1650</v>
      </c>
      <c r="O2462">
        <v>30</v>
      </c>
      <c r="P2462">
        <v>8</v>
      </c>
      <c r="Q2462">
        <v>1</v>
      </c>
      <c r="R2462">
        <v>3</v>
      </c>
      <c r="S2462">
        <v>1</v>
      </c>
      <c r="T2462">
        <v>0.1</v>
      </c>
      <c r="U2462">
        <v>150</v>
      </c>
      <c r="V2462">
        <v>0.2</v>
      </c>
      <c r="W2462">
        <v>0.5</v>
      </c>
      <c r="X2462">
        <v>5</v>
      </c>
      <c r="Y2462">
        <v>23.2</v>
      </c>
    </row>
    <row r="2463" spans="1:25" x14ac:dyDescent="0.25">
      <c r="A2463" t="s">
        <v>9400</v>
      </c>
      <c r="B2463" t="s">
        <v>9401</v>
      </c>
      <c r="C2463" s="1" t="str">
        <f t="shared" si="392"/>
        <v>21:0398</v>
      </c>
      <c r="D2463" s="1" t="str">
        <f t="shared" si="399"/>
        <v>21:0133</v>
      </c>
      <c r="E2463" t="s">
        <v>9402</v>
      </c>
      <c r="F2463" t="s">
        <v>9403</v>
      </c>
      <c r="H2463">
        <v>49.002658599999997</v>
      </c>
      <c r="I2463">
        <v>-84.247935299999995</v>
      </c>
      <c r="J2463" s="1" t="str">
        <f t="shared" si="400"/>
        <v>NGR lake sediment grab sample</v>
      </c>
      <c r="K2463" s="1" t="str">
        <f t="shared" si="401"/>
        <v>&lt;177 micron (NGR)</v>
      </c>
      <c r="L2463">
        <v>84</v>
      </c>
      <c r="M2463" t="s">
        <v>97</v>
      </c>
      <c r="N2463">
        <v>1651</v>
      </c>
      <c r="O2463">
        <v>122</v>
      </c>
      <c r="P2463">
        <v>16</v>
      </c>
      <c r="Q2463">
        <v>10</v>
      </c>
      <c r="R2463">
        <v>11</v>
      </c>
      <c r="S2463">
        <v>5</v>
      </c>
      <c r="T2463">
        <v>0.1</v>
      </c>
      <c r="U2463">
        <v>155</v>
      </c>
      <c r="V2463">
        <v>0.6</v>
      </c>
      <c r="W2463">
        <v>0.5</v>
      </c>
      <c r="X2463">
        <v>2</v>
      </c>
      <c r="Y2463">
        <v>72.8</v>
      </c>
    </row>
    <row r="2464" spans="1:25" x14ac:dyDescent="0.25">
      <c r="A2464" t="s">
        <v>9404</v>
      </c>
      <c r="B2464" t="s">
        <v>9405</v>
      </c>
      <c r="C2464" s="1" t="str">
        <f t="shared" si="392"/>
        <v>21:0398</v>
      </c>
      <c r="D2464" s="1" t="str">
        <f t="shared" si="399"/>
        <v>21:0133</v>
      </c>
      <c r="E2464" t="s">
        <v>9406</v>
      </c>
      <c r="F2464" t="s">
        <v>9407</v>
      </c>
      <c r="H2464">
        <v>49.005582699999998</v>
      </c>
      <c r="I2464">
        <v>-84.290864600000006</v>
      </c>
      <c r="J2464" s="1" t="str">
        <f t="shared" si="400"/>
        <v>NGR lake sediment grab sample</v>
      </c>
      <c r="K2464" s="1" t="str">
        <f t="shared" si="401"/>
        <v>&lt;177 micron (NGR)</v>
      </c>
      <c r="L2464">
        <v>84</v>
      </c>
      <c r="M2464" t="s">
        <v>107</v>
      </c>
      <c r="N2464">
        <v>1652</v>
      </c>
      <c r="O2464">
        <v>22</v>
      </c>
      <c r="P2464">
        <v>4</v>
      </c>
      <c r="Q2464">
        <v>3</v>
      </c>
      <c r="R2464">
        <v>4</v>
      </c>
      <c r="S2464">
        <v>2</v>
      </c>
      <c r="T2464">
        <v>0.1</v>
      </c>
      <c r="U2464">
        <v>90</v>
      </c>
      <c r="V2464">
        <v>0.45</v>
      </c>
      <c r="W2464">
        <v>0.5</v>
      </c>
      <c r="X2464">
        <v>1</v>
      </c>
      <c r="Y2464">
        <v>4</v>
      </c>
    </row>
    <row r="2465" spans="1:25" x14ac:dyDescent="0.25">
      <c r="A2465" t="s">
        <v>9408</v>
      </c>
      <c r="B2465" t="s">
        <v>9409</v>
      </c>
      <c r="C2465" s="1" t="str">
        <f t="shared" si="392"/>
        <v>21:0398</v>
      </c>
      <c r="D2465" s="1" t="str">
        <f t="shared" si="399"/>
        <v>21:0133</v>
      </c>
      <c r="E2465" t="s">
        <v>9410</v>
      </c>
      <c r="F2465" t="s">
        <v>9411</v>
      </c>
      <c r="H2465">
        <v>49.021326999999999</v>
      </c>
      <c r="I2465">
        <v>-84.319721299999998</v>
      </c>
      <c r="J2465" s="1" t="str">
        <f t="shared" si="400"/>
        <v>NGR lake sediment grab sample</v>
      </c>
      <c r="K2465" s="1" t="str">
        <f t="shared" si="401"/>
        <v>&lt;177 micron (NGR)</v>
      </c>
      <c r="L2465">
        <v>84</v>
      </c>
      <c r="M2465" t="s">
        <v>112</v>
      </c>
      <c r="N2465">
        <v>1653</v>
      </c>
      <c r="O2465">
        <v>116</v>
      </c>
      <c r="P2465">
        <v>14</v>
      </c>
      <c r="Q2465">
        <v>3</v>
      </c>
      <c r="R2465">
        <v>8</v>
      </c>
      <c r="S2465">
        <v>3</v>
      </c>
      <c r="T2465">
        <v>0.1</v>
      </c>
      <c r="U2465">
        <v>70</v>
      </c>
      <c r="V2465">
        <v>0.6</v>
      </c>
      <c r="W2465">
        <v>0.5</v>
      </c>
      <c r="X2465">
        <v>1</v>
      </c>
      <c r="Y2465">
        <v>57.8</v>
      </c>
    </row>
    <row r="2466" spans="1:25" x14ac:dyDescent="0.25">
      <c r="A2466" t="s">
        <v>9412</v>
      </c>
      <c r="B2466" t="s">
        <v>9413</v>
      </c>
      <c r="C2466" s="1" t="str">
        <f t="shared" si="392"/>
        <v>21:0398</v>
      </c>
      <c r="D2466" s="1" t="str">
        <f t="shared" si="399"/>
        <v>21:0133</v>
      </c>
      <c r="E2466" t="s">
        <v>9414</v>
      </c>
      <c r="F2466" t="s">
        <v>9415</v>
      </c>
      <c r="H2466">
        <v>49.0187472</v>
      </c>
      <c r="I2466">
        <v>-84.392014799999998</v>
      </c>
      <c r="J2466" s="1" t="str">
        <f t="shared" si="400"/>
        <v>NGR lake sediment grab sample</v>
      </c>
      <c r="K2466" s="1" t="str">
        <f t="shared" si="401"/>
        <v>&lt;177 micron (NGR)</v>
      </c>
      <c r="L2466">
        <v>84</v>
      </c>
      <c r="M2466" t="s">
        <v>117</v>
      </c>
      <c r="N2466">
        <v>1654</v>
      </c>
      <c r="O2466">
        <v>132</v>
      </c>
      <c r="P2466">
        <v>40</v>
      </c>
      <c r="Q2466">
        <v>2</v>
      </c>
      <c r="R2466">
        <v>12</v>
      </c>
      <c r="S2466">
        <v>6</v>
      </c>
      <c r="T2466">
        <v>0.1</v>
      </c>
      <c r="U2466">
        <v>130</v>
      </c>
      <c r="V2466">
        <v>0.3</v>
      </c>
      <c r="W2466">
        <v>0.5</v>
      </c>
      <c r="X2466">
        <v>5</v>
      </c>
      <c r="Y2466">
        <v>82.6</v>
      </c>
    </row>
    <row r="2467" spans="1:25" x14ac:dyDescent="0.25">
      <c r="A2467" t="s">
        <v>9416</v>
      </c>
      <c r="B2467" t="s">
        <v>9417</v>
      </c>
      <c r="C2467" s="1" t="str">
        <f t="shared" si="392"/>
        <v>21:0398</v>
      </c>
      <c r="D2467" s="1" t="str">
        <f t="shared" si="399"/>
        <v>21:0133</v>
      </c>
      <c r="E2467" t="s">
        <v>9418</v>
      </c>
      <c r="F2467" t="s">
        <v>9419</v>
      </c>
      <c r="H2467">
        <v>49.102861099999998</v>
      </c>
      <c r="I2467">
        <v>-84.278019700000002</v>
      </c>
      <c r="J2467" s="1" t="str">
        <f t="shared" si="400"/>
        <v>NGR lake sediment grab sample</v>
      </c>
      <c r="K2467" s="1" t="str">
        <f t="shared" si="401"/>
        <v>&lt;177 micron (NGR)</v>
      </c>
      <c r="L2467">
        <v>84</v>
      </c>
      <c r="M2467" t="s">
        <v>122</v>
      </c>
      <c r="N2467">
        <v>1655</v>
      </c>
      <c r="O2467">
        <v>46</v>
      </c>
      <c r="P2467">
        <v>14</v>
      </c>
      <c r="Q2467">
        <v>2</v>
      </c>
      <c r="R2467">
        <v>16</v>
      </c>
      <c r="S2467">
        <v>1</v>
      </c>
      <c r="T2467">
        <v>0.1</v>
      </c>
      <c r="U2467">
        <v>220</v>
      </c>
      <c r="V2467">
        <v>0.4</v>
      </c>
      <c r="W2467">
        <v>0.5</v>
      </c>
      <c r="X2467">
        <v>5</v>
      </c>
      <c r="Y2467">
        <v>18.8</v>
      </c>
    </row>
    <row r="2468" spans="1:25" x14ac:dyDescent="0.25">
      <c r="A2468" t="s">
        <v>9420</v>
      </c>
      <c r="B2468" t="s">
        <v>9421</v>
      </c>
      <c r="C2468" s="1" t="str">
        <f t="shared" si="392"/>
        <v>21:0398</v>
      </c>
      <c r="D2468" s="1" t="str">
        <f t="shared" si="399"/>
        <v>21:0133</v>
      </c>
      <c r="E2468" t="s">
        <v>9422</v>
      </c>
      <c r="F2468" t="s">
        <v>9423</v>
      </c>
      <c r="H2468">
        <v>49.060943899999998</v>
      </c>
      <c r="I2468">
        <v>-84.264307200000005</v>
      </c>
      <c r="J2468" s="1" t="str">
        <f t="shared" si="400"/>
        <v>NGR lake sediment grab sample</v>
      </c>
      <c r="K2468" s="1" t="str">
        <f t="shared" si="401"/>
        <v>&lt;177 micron (NGR)</v>
      </c>
      <c r="L2468">
        <v>85</v>
      </c>
      <c r="M2468" t="s">
        <v>29</v>
      </c>
      <c r="N2468">
        <v>1656</v>
      </c>
      <c r="O2468">
        <v>130</v>
      </c>
      <c r="P2468">
        <v>30</v>
      </c>
      <c r="Q2468">
        <v>3</v>
      </c>
      <c r="R2468">
        <v>9</v>
      </c>
      <c r="S2468">
        <v>2</v>
      </c>
      <c r="T2468">
        <v>0.1</v>
      </c>
      <c r="U2468">
        <v>70</v>
      </c>
      <c r="V2468">
        <v>0.75</v>
      </c>
      <c r="W2468">
        <v>0.5</v>
      </c>
      <c r="X2468">
        <v>6</v>
      </c>
      <c r="Y2468">
        <v>69</v>
      </c>
    </row>
    <row r="2469" spans="1:25" x14ac:dyDescent="0.25">
      <c r="A2469" t="s">
        <v>9424</v>
      </c>
      <c r="B2469" t="s">
        <v>9425</v>
      </c>
      <c r="C2469" s="1" t="str">
        <f t="shared" si="392"/>
        <v>21:0398</v>
      </c>
      <c r="D2469" s="1" t="str">
        <f t="shared" si="399"/>
        <v>21:0133</v>
      </c>
      <c r="E2469" t="s">
        <v>9426</v>
      </c>
      <c r="F2469" t="s">
        <v>9427</v>
      </c>
      <c r="H2469">
        <v>49.096975499999999</v>
      </c>
      <c r="I2469">
        <v>-84.192002000000002</v>
      </c>
      <c r="J2469" s="1" t="str">
        <f t="shared" si="400"/>
        <v>NGR lake sediment grab sample</v>
      </c>
      <c r="K2469" s="1" t="str">
        <f t="shared" si="401"/>
        <v>&lt;177 micron (NGR)</v>
      </c>
      <c r="L2469">
        <v>85</v>
      </c>
      <c r="M2469" t="s">
        <v>34</v>
      </c>
      <c r="N2469">
        <v>1657</v>
      </c>
      <c r="O2469">
        <v>118</v>
      </c>
      <c r="P2469">
        <v>16</v>
      </c>
      <c r="Q2469">
        <v>3</v>
      </c>
      <c r="R2469">
        <v>10</v>
      </c>
      <c r="S2469">
        <v>4</v>
      </c>
      <c r="T2469">
        <v>0.1</v>
      </c>
      <c r="U2469">
        <v>80</v>
      </c>
      <c r="V2469">
        <v>0.85</v>
      </c>
      <c r="W2469">
        <v>0.5</v>
      </c>
      <c r="X2469">
        <v>2</v>
      </c>
      <c r="Y2469">
        <v>48.9</v>
      </c>
    </row>
    <row r="2470" spans="1:25" x14ac:dyDescent="0.25">
      <c r="A2470" t="s">
        <v>9428</v>
      </c>
      <c r="B2470" t="s">
        <v>9429</v>
      </c>
      <c r="C2470" s="1" t="str">
        <f t="shared" si="392"/>
        <v>21:0398</v>
      </c>
      <c r="D2470" s="1" t="str">
        <f t="shared" si="399"/>
        <v>21:0133</v>
      </c>
      <c r="E2470" t="s">
        <v>9430</v>
      </c>
      <c r="F2470" t="s">
        <v>9431</v>
      </c>
      <c r="H2470">
        <v>49.082699300000002</v>
      </c>
      <c r="I2470">
        <v>-84.157196600000006</v>
      </c>
      <c r="J2470" s="1" t="str">
        <f t="shared" si="400"/>
        <v>NGR lake sediment grab sample</v>
      </c>
      <c r="K2470" s="1" t="str">
        <f t="shared" si="401"/>
        <v>&lt;177 micron (NGR)</v>
      </c>
      <c r="L2470">
        <v>85</v>
      </c>
      <c r="M2470" t="s">
        <v>39</v>
      </c>
      <c r="N2470">
        <v>1658</v>
      </c>
      <c r="O2470">
        <v>98</v>
      </c>
      <c r="P2470">
        <v>10</v>
      </c>
      <c r="Q2470">
        <v>7</v>
      </c>
      <c r="R2470">
        <v>10</v>
      </c>
      <c r="S2470">
        <v>5</v>
      </c>
      <c r="T2470">
        <v>0.1</v>
      </c>
      <c r="U2470">
        <v>100</v>
      </c>
      <c r="V2470">
        <v>0.95</v>
      </c>
      <c r="W2470">
        <v>0.5</v>
      </c>
      <c r="X2470">
        <v>1</v>
      </c>
      <c r="Y2470">
        <v>40</v>
      </c>
    </row>
    <row r="2471" spans="1:25" x14ac:dyDescent="0.25">
      <c r="A2471" t="s">
        <v>9432</v>
      </c>
      <c r="B2471" t="s">
        <v>9433</v>
      </c>
      <c r="C2471" s="1" t="str">
        <f t="shared" si="392"/>
        <v>21:0398</v>
      </c>
      <c r="D2471" s="1" t="str">
        <f t="shared" si="399"/>
        <v>21:0133</v>
      </c>
      <c r="E2471" t="s">
        <v>9434</v>
      </c>
      <c r="F2471" t="s">
        <v>9435</v>
      </c>
      <c r="H2471">
        <v>49.076424299999999</v>
      </c>
      <c r="I2471">
        <v>-84.137752300000002</v>
      </c>
      <c r="J2471" s="1" t="str">
        <f t="shared" si="400"/>
        <v>NGR lake sediment grab sample</v>
      </c>
      <c r="K2471" s="1" t="str">
        <f t="shared" si="401"/>
        <v>&lt;177 micron (NGR)</v>
      </c>
      <c r="L2471">
        <v>85</v>
      </c>
      <c r="M2471" t="s">
        <v>44</v>
      </c>
      <c r="N2471">
        <v>1659</v>
      </c>
      <c r="O2471">
        <v>126</v>
      </c>
      <c r="P2471">
        <v>22</v>
      </c>
      <c r="Q2471">
        <v>4</v>
      </c>
      <c r="R2471">
        <v>16</v>
      </c>
      <c r="S2471">
        <v>7</v>
      </c>
      <c r="T2471">
        <v>0.1</v>
      </c>
      <c r="U2471">
        <v>135</v>
      </c>
      <c r="V2471">
        <v>1.4</v>
      </c>
      <c r="W2471">
        <v>0.5</v>
      </c>
      <c r="X2471">
        <v>1</v>
      </c>
      <c r="Y2471">
        <v>44.4</v>
      </c>
    </row>
    <row r="2472" spans="1:25" x14ac:dyDescent="0.25">
      <c r="A2472" t="s">
        <v>9436</v>
      </c>
      <c r="B2472" t="s">
        <v>9437</v>
      </c>
      <c r="C2472" s="1" t="str">
        <f t="shared" si="392"/>
        <v>21:0398</v>
      </c>
      <c r="D2472" s="1" t="str">
        <f t="shared" si="399"/>
        <v>21:0133</v>
      </c>
      <c r="E2472" t="s">
        <v>9438</v>
      </c>
      <c r="F2472" t="s">
        <v>9439</v>
      </c>
      <c r="H2472">
        <v>49.051545400000002</v>
      </c>
      <c r="I2472">
        <v>-84.162793699999995</v>
      </c>
      <c r="J2472" s="1" t="str">
        <f t="shared" si="400"/>
        <v>NGR lake sediment grab sample</v>
      </c>
      <c r="K2472" s="1" t="str">
        <f t="shared" si="401"/>
        <v>&lt;177 micron (NGR)</v>
      </c>
      <c r="L2472">
        <v>85</v>
      </c>
      <c r="M2472" t="s">
        <v>62</v>
      </c>
      <c r="N2472">
        <v>1660</v>
      </c>
      <c r="O2472">
        <v>62</v>
      </c>
      <c r="P2472">
        <v>18</v>
      </c>
      <c r="Q2472">
        <v>1</v>
      </c>
      <c r="R2472">
        <v>9</v>
      </c>
      <c r="S2472">
        <v>1</v>
      </c>
      <c r="T2472">
        <v>0.1</v>
      </c>
      <c r="U2472">
        <v>120</v>
      </c>
      <c r="V2472">
        <v>0.65</v>
      </c>
      <c r="W2472">
        <v>0.5</v>
      </c>
      <c r="X2472">
        <v>4</v>
      </c>
      <c r="Y2472">
        <v>51.2</v>
      </c>
    </row>
    <row r="2473" spans="1:25" x14ac:dyDescent="0.25">
      <c r="A2473" t="s">
        <v>9440</v>
      </c>
      <c r="B2473" t="s">
        <v>9441</v>
      </c>
      <c r="C2473" s="1" t="str">
        <f t="shared" si="392"/>
        <v>21:0398</v>
      </c>
      <c r="D2473" s="1" t="str">
        <f t="shared" si="399"/>
        <v>21:0133</v>
      </c>
      <c r="E2473" t="s">
        <v>9442</v>
      </c>
      <c r="F2473" t="s">
        <v>9443</v>
      </c>
      <c r="H2473">
        <v>49.077677700000002</v>
      </c>
      <c r="I2473">
        <v>-84.232231400000003</v>
      </c>
      <c r="J2473" s="1" t="str">
        <f t="shared" si="400"/>
        <v>NGR lake sediment grab sample</v>
      </c>
      <c r="K2473" s="1" t="str">
        <f t="shared" si="401"/>
        <v>&lt;177 micron (NGR)</v>
      </c>
      <c r="L2473">
        <v>85</v>
      </c>
      <c r="M2473" t="s">
        <v>67</v>
      </c>
      <c r="N2473">
        <v>1661</v>
      </c>
      <c r="O2473">
        <v>124</v>
      </c>
      <c r="P2473">
        <v>18</v>
      </c>
      <c r="Q2473">
        <v>7</v>
      </c>
      <c r="R2473">
        <v>8</v>
      </c>
      <c r="S2473">
        <v>2</v>
      </c>
      <c r="T2473">
        <v>0.1</v>
      </c>
      <c r="U2473">
        <v>50</v>
      </c>
      <c r="V2473">
        <v>0.55000000000000004</v>
      </c>
      <c r="W2473">
        <v>0.5</v>
      </c>
      <c r="X2473">
        <v>4</v>
      </c>
      <c r="Y2473">
        <v>77.8</v>
      </c>
    </row>
    <row r="2474" spans="1:25" x14ac:dyDescent="0.25">
      <c r="A2474" t="s">
        <v>9444</v>
      </c>
      <c r="B2474" t="s">
        <v>9445</v>
      </c>
      <c r="C2474" s="1" t="str">
        <f t="shared" si="392"/>
        <v>21:0398</v>
      </c>
      <c r="D2474" s="1" t="str">
        <f t="shared" si="399"/>
        <v>21:0133</v>
      </c>
      <c r="E2474" t="s">
        <v>9446</v>
      </c>
      <c r="F2474" t="s">
        <v>9447</v>
      </c>
      <c r="H2474">
        <v>49.068899299999998</v>
      </c>
      <c r="I2474">
        <v>-84.251149699999999</v>
      </c>
      <c r="J2474" s="1" t="str">
        <f t="shared" si="400"/>
        <v>NGR lake sediment grab sample</v>
      </c>
      <c r="K2474" s="1" t="str">
        <f t="shared" si="401"/>
        <v>&lt;177 micron (NGR)</v>
      </c>
      <c r="L2474">
        <v>85</v>
      </c>
      <c r="M2474" t="s">
        <v>49</v>
      </c>
      <c r="N2474">
        <v>1662</v>
      </c>
      <c r="O2474">
        <v>136</v>
      </c>
      <c r="P2474">
        <v>26</v>
      </c>
      <c r="Q2474">
        <v>3</v>
      </c>
      <c r="R2474">
        <v>10</v>
      </c>
      <c r="S2474">
        <v>4</v>
      </c>
      <c r="T2474">
        <v>0.1</v>
      </c>
      <c r="U2474">
        <v>80</v>
      </c>
      <c r="V2474">
        <v>0.85</v>
      </c>
      <c r="W2474">
        <v>0.5</v>
      </c>
      <c r="X2474">
        <v>4</v>
      </c>
      <c r="Y2474">
        <v>67</v>
      </c>
    </row>
    <row r="2475" spans="1:25" x14ac:dyDescent="0.25">
      <c r="A2475" t="s">
        <v>9448</v>
      </c>
      <c r="B2475" t="s">
        <v>9449</v>
      </c>
      <c r="C2475" s="1" t="str">
        <f t="shared" si="392"/>
        <v>21:0398</v>
      </c>
      <c r="D2475" s="1" t="str">
        <f t="shared" si="399"/>
        <v>21:0133</v>
      </c>
      <c r="E2475" t="s">
        <v>9422</v>
      </c>
      <c r="F2475" t="s">
        <v>9450</v>
      </c>
      <c r="H2475">
        <v>49.060943899999998</v>
      </c>
      <c r="I2475">
        <v>-84.264307200000005</v>
      </c>
      <c r="J2475" s="1" t="str">
        <f t="shared" si="400"/>
        <v>NGR lake sediment grab sample</v>
      </c>
      <c r="K2475" s="1" t="str">
        <f t="shared" si="401"/>
        <v>&lt;177 micron (NGR)</v>
      </c>
      <c r="L2475">
        <v>85</v>
      </c>
      <c r="M2475" t="s">
        <v>53</v>
      </c>
      <c r="N2475">
        <v>1663</v>
      </c>
      <c r="O2475">
        <v>84</v>
      </c>
      <c r="P2475">
        <v>24</v>
      </c>
      <c r="Q2475">
        <v>1</v>
      </c>
      <c r="R2475">
        <v>6</v>
      </c>
      <c r="S2475">
        <v>1</v>
      </c>
      <c r="T2475">
        <v>0.1</v>
      </c>
      <c r="U2475">
        <v>90</v>
      </c>
      <c r="V2475">
        <v>0.9</v>
      </c>
      <c r="W2475">
        <v>0.5</v>
      </c>
      <c r="X2475">
        <v>7</v>
      </c>
      <c r="Y2475">
        <v>49.6</v>
      </c>
    </row>
    <row r="2476" spans="1:25" x14ac:dyDescent="0.25">
      <c r="A2476" t="s">
        <v>9451</v>
      </c>
      <c r="B2476" t="s">
        <v>9452</v>
      </c>
      <c r="C2476" s="1" t="str">
        <f t="shared" si="392"/>
        <v>21:0398</v>
      </c>
      <c r="D2476" s="1" t="str">
        <f t="shared" si="399"/>
        <v>21:0133</v>
      </c>
      <c r="E2476" t="s">
        <v>9422</v>
      </c>
      <c r="F2476" t="s">
        <v>9453</v>
      </c>
      <c r="H2476">
        <v>49.060943899999998</v>
      </c>
      <c r="I2476">
        <v>-84.264307200000005</v>
      </c>
      <c r="J2476" s="1" t="str">
        <f t="shared" si="400"/>
        <v>NGR lake sediment grab sample</v>
      </c>
      <c r="K2476" s="1" t="str">
        <f t="shared" si="401"/>
        <v>&lt;177 micron (NGR)</v>
      </c>
      <c r="L2476">
        <v>85</v>
      </c>
      <c r="M2476" t="s">
        <v>57</v>
      </c>
      <c r="N2476">
        <v>1664</v>
      </c>
      <c r="O2476">
        <v>124</v>
      </c>
      <c r="P2476">
        <v>28</v>
      </c>
      <c r="Q2476">
        <v>2</v>
      </c>
      <c r="R2476">
        <v>9</v>
      </c>
      <c r="S2476">
        <v>2</v>
      </c>
      <c r="T2476">
        <v>0.1</v>
      </c>
      <c r="U2476">
        <v>55</v>
      </c>
      <c r="V2476">
        <v>0.65</v>
      </c>
      <c r="W2476">
        <v>0.5</v>
      </c>
      <c r="X2476">
        <v>6</v>
      </c>
      <c r="Y2476">
        <v>66.599999999999994</v>
      </c>
    </row>
    <row r="2477" spans="1:25" x14ac:dyDescent="0.25">
      <c r="A2477" t="s">
        <v>9454</v>
      </c>
      <c r="B2477" t="s">
        <v>9455</v>
      </c>
      <c r="C2477" s="1" t="str">
        <f t="shared" ref="C2477:C2540" si="402">HYPERLINK("http://geochem.nrcan.gc.ca/cdogs/content/bdl/bdl210398_e.htm", "21:0398")</f>
        <v>21:0398</v>
      </c>
      <c r="D2477" s="1" t="str">
        <f t="shared" si="399"/>
        <v>21:0133</v>
      </c>
      <c r="E2477" t="s">
        <v>9456</v>
      </c>
      <c r="F2477" t="s">
        <v>9457</v>
      </c>
      <c r="H2477">
        <v>49.046368399999999</v>
      </c>
      <c r="I2477">
        <v>-84.255581699999993</v>
      </c>
      <c r="J2477" s="1" t="str">
        <f t="shared" si="400"/>
        <v>NGR lake sediment grab sample</v>
      </c>
      <c r="K2477" s="1" t="str">
        <f t="shared" si="401"/>
        <v>&lt;177 micron (NGR)</v>
      </c>
      <c r="L2477">
        <v>85</v>
      </c>
      <c r="M2477" t="s">
        <v>72</v>
      </c>
      <c r="N2477">
        <v>1665</v>
      </c>
      <c r="O2477">
        <v>48</v>
      </c>
      <c r="P2477">
        <v>16</v>
      </c>
      <c r="Q2477">
        <v>3</v>
      </c>
      <c r="R2477">
        <v>16</v>
      </c>
      <c r="S2477">
        <v>5</v>
      </c>
      <c r="T2477">
        <v>0.1</v>
      </c>
      <c r="U2477">
        <v>340</v>
      </c>
      <c r="V2477">
        <v>1.2</v>
      </c>
      <c r="W2477">
        <v>0.5</v>
      </c>
      <c r="X2477">
        <v>5</v>
      </c>
      <c r="Y2477">
        <v>18</v>
      </c>
    </row>
    <row r="2478" spans="1:25" x14ac:dyDescent="0.25">
      <c r="A2478" t="s">
        <v>9458</v>
      </c>
      <c r="B2478" t="s">
        <v>9459</v>
      </c>
      <c r="C2478" s="1" t="str">
        <f t="shared" si="402"/>
        <v>21:0398</v>
      </c>
      <c r="D2478" s="1" t="str">
        <f t="shared" si="399"/>
        <v>21:0133</v>
      </c>
      <c r="E2478" t="s">
        <v>9460</v>
      </c>
      <c r="F2478" t="s">
        <v>9461</v>
      </c>
      <c r="H2478">
        <v>49.006241099999997</v>
      </c>
      <c r="I2478">
        <v>-84.192406899999995</v>
      </c>
      <c r="J2478" s="1" t="str">
        <f t="shared" si="400"/>
        <v>NGR lake sediment grab sample</v>
      </c>
      <c r="K2478" s="1" t="str">
        <f t="shared" si="401"/>
        <v>&lt;177 micron (NGR)</v>
      </c>
      <c r="L2478">
        <v>85</v>
      </c>
      <c r="M2478" t="s">
        <v>77</v>
      </c>
      <c r="N2478">
        <v>1666</v>
      </c>
      <c r="O2478">
        <v>104</v>
      </c>
      <c r="P2478">
        <v>20</v>
      </c>
      <c r="Q2478">
        <v>2</v>
      </c>
      <c r="R2478">
        <v>17</v>
      </c>
      <c r="S2478">
        <v>3</v>
      </c>
      <c r="T2478">
        <v>0.1</v>
      </c>
      <c r="U2478">
        <v>70</v>
      </c>
      <c r="V2478">
        <v>0.8</v>
      </c>
      <c r="W2478">
        <v>0.5</v>
      </c>
      <c r="X2478">
        <v>2</v>
      </c>
      <c r="Y2478">
        <v>61.6</v>
      </c>
    </row>
    <row r="2479" spans="1:25" x14ac:dyDescent="0.25">
      <c r="A2479" t="s">
        <v>9462</v>
      </c>
      <c r="B2479" t="s">
        <v>9463</v>
      </c>
      <c r="C2479" s="1" t="str">
        <f t="shared" si="402"/>
        <v>21:0398</v>
      </c>
      <c r="D2479" s="1" t="str">
        <f>HYPERLINK("http://geochem.nrcan.gc.ca/cdogs/content/svy/svy_e.htm", "")</f>
        <v/>
      </c>
      <c r="G2479" s="1" t="str">
        <f>HYPERLINK("http://geochem.nrcan.gc.ca/cdogs/content/cr_/cr_00033_e.htm", "33")</f>
        <v>33</v>
      </c>
      <c r="J2479" t="s">
        <v>100</v>
      </c>
      <c r="K2479" t="s">
        <v>101</v>
      </c>
      <c r="L2479">
        <v>85</v>
      </c>
      <c r="M2479" t="s">
        <v>102</v>
      </c>
      <c r="N2479">
        <v>1667</v>
      </c>
      <c r="O2479">
        <v>158</v>
      </c>
      <c r="P2479">
        <v>18</v>
      </c>
      <c r="Q2479">
        <v>29</v>
      </c>
      <c r="R2479">
        <v>12</v>
      </c>
      <c r="S2479">
        <v>11</v>
      </c>
      <c r="T2479">
        <v>0.1</v>
      </c>
      <c r="U2479">
        <v>2700</v>
      </c>
      <c r="V2479">
        <v>3.35</v>
      </c>
      <c r="W2479">
        <v>2</v>
      </c>
      <c r="X2479">
        <v>1</v>
      </c>
      <c r="Y2479">
        <v>12.6</v>
      </c>
    </row>
    <row r="2480" spans="1:25" x14ac:dyDescent="0.25">
      <c r="A2480" t="s">
        <v>9464</v>
      </c>
      <c r="B2480" t="s">
        <v>9465</v>
      </c>
      <c r="C2480" s="1" t="str">
        <f t="shared" si="402"/>
        <v>21:0398</v>
      </c>
      <c r="D2480" s="1" t="str">
        <f t="shared" ref="D2480:D2487" si="403">HYPERLINK("http://geochem.nrcan.gc.ca/cdogs/content/svy/svy210133_e.htm", "21:0133")</f>
        <v>21:0133</v>
      </c>
      <c r="E2480" t="s">
        <v>9466</v>
      </c>
      <c r="F2480" t="s">
        <v>9467</v>
      </c>
      <c r="H2480">
        <v>49.131246900000001</v>
      </c>
      <c r="I2480">
        <v>-84.860084499999999</v>
      </c>
      <c r="J2480" s="1" t="str">
        <f t="shared" ref="J2480:J2487" si="404">HYPERLINK("http://geochem.nrcan.gc.ca/cdogs/content/kwd/kwd020027_e.htm", "NGR lake sediment grab sample")</f>
        <v>NGR lake sediment grab sample</v>
      </c>
      <c r="K2480" s="1" t="str">
        <f t="shared" ref="K2480:K2487" si="405">HYPERLINK("http://geochem.nrcan.gc.ca/cdogs/content/kwd/kwd080006_e.htm", "&lt;177 micron (NGR)")</f>
        <v>&lt;177 micron (NGR)</v>
      </c>
      <c r="L2480">
        <v>86</v>
      </c>
      <c r="M2480" t="s">
        <v>29</v>
      </c>
      <c r="N2480">
        <v>1668</v>
      </c>
      <c r="O2480">
        <v>88</v>
      </c>
      <c r="P2480">
        <v>20</v>
      </c>
      <c r="Q2480">
        <v>4</v>
      </c>
      <c r="R2480">
        <v>10</v>
      </c>
      <c r="S2480">
        <v>3</v>
      </c>
      <c r="T2480">
        <v>0.1</v>
      </c>
      <c r="U2480">
        <v>65</v>
      </c>
      <c r="V2480">
        <v>0.7</v>
      </c>
      <c r="W2480">
        <v>0.5</v>
      </c>
      <c r="X2480">
        <v>7</v>
      </c>
      <c r="Y2480">
        <v>64.2</v>
      </c>
    </row>
    <row r="2481" spans="1:25" x14ac:dyDescent="0.25">
      <c r="A2481" t="s">
        <v>9468</v>
      </c>
      <c r="B2481" t="s">
        <v>9469</v>
      </c>
      <c r="C2481" s="1" t="str">
        <f t="shared" si="402"/>
        <v>21:0398</v>
      </c>
      <c r="D2481" s="1" t="str">
        <f t="shared" si="403"/>
        <v>21:0133</v>
      </c>
      <c r="E2481" t="s">
        <v>9470</v>
      </c>
      <c r="F2481" t="s">
        <v>9471</v>
      </c>
      <c r="H2481">
        <v>49.032970400000004</v>
      </c>
      <c r="I2481">
        <v>-84.868340799999999</v>
      </c>
      <c r="J2481" s="1" t="str">
        <f t="shared" si="404"/>
        <v>NGR lake sediment grab sample</v>
      </c>
      <c r="K2481" s="1" t="str">
        <f t="shared" si="405"/>
        <v>&lt;177 micron (NGR)</v>
      </c>
      <c r="L2481">
        <v>86</v>
      </c>
      <c r="M2481" t="s">
        <v>34</v>
      </c>
      <c r="N2481">
        <v>1669</v>
      </c>
      <c r="O2481">
        <v>80</v>
      </c>
      <c r="P2481">
        <v>26</v>
      </c>
      <c r="Q2481">
        <v>2</v>
      </c>
      <c r="R2481">
        <v>6</v>
      </c>
      <c r="S2481">
        <v>3</v>
      </c>
      <c r="T2481">
        <v>0.1</v>
      </c>
      <c r="U2481">
        <v>130</v>
      </c>
      <c r="V2481">
        <v>0.6</v>
      </c>
      <c r="W2481">
        <v>0.5</v>
      </c>
      <c r="X2481">
        <v>5</v>
      </c>
      <c r="Y2481">
        <v>51.8</v>
      </c>
    </row>
    <row r="2482" spans="1:25" x14ac:dyDescent="0.25">
      <c r="A2482" t="s">
        <v>9472</v>
      </c>
      <c r="B2482" t="s">
        <v>9473</v>
      </c>
      <c r="C2482" s="1" t="str">
        <f t="shared" si="402"/>
        <v>21:0398</v>
      </c>
      <c r="D2482" s="1" t="str">
        <f t="shared" si="403"/>
        <v>21:0133</v>
      </c>
      <c r="E2482" t="s">
        <v>9474</v>
      </c>
      <c r="F2482" t="s">
        <v>9475</v>
      </c>
      <c r="H2482">
        <v>49.045479299999997</v>
      </c>
      <c r="I2482">
        <v>-84.838574100000002</v>
      </c>
      <c r="J2482" s="1" t="str">
        <f t="shared" si="404"/>
        <v>NGR lake sediment grab sample</v>
      </c>
      <c r="K2482" s="1" t="str">
        <f t="shared" si="405"/>
        <v>&lt;177 micron (NGR)</v>
      </c>
      <c r="L2482">
        <v>86</v>
      </c>
      <c r="M2482" t="s">
        <v>39</v>
      </c>
      <c r="N2482">
        <v>1670</v>
      </c>
      <c r="O2482">
        <v>68</v>
      </c>
      <c r="P2482">
        <v>6</v>
      </c>
      <c r="Q2482">
        <v>6</v>
      </c>
      <c r="R2482">
        <v>6</v>
      </c>
      <c r="S2482">
        <v>3</v>
      </c>
      <c r="T2482">
        <v>0.1</v>
      </c>
      <c r="U2482">
        <v>355</v>
      </c>
      <c r="V2482">
        <v>0.8</v>
      </c>
      <c r="W2482">
        <v>0.5</v>
      </c>
      <c r="X2482">
        <v>3</v>
      </c>
      <c r="Y2482">
        <v>54.8</v>
      </c>
    </row>
    <row r="2483" spans="1:25" x14ac:dyDescent="0.25">
      <c r="A2483" t="s">
        <v>9476</v>
      </c>
      <c r="B2483" t="s">
        <v>9477</v>
      </c>
      <c r="C2483" s="1" t="str">
        <f t="shared" si="402"/>
        <v>21:0398</v>
      </c>
      <c r="D2483" s="1" t="str">
        <f t="shared" si="403"/>
        <v>21:0133</v>
      </c>
      <c r="E2483" t="s">
        <v>9478</v>
      </c>
      <c r="F2483" t="s">
        <v>9479</v>
      </c>
      <c r="H2483">
        <v>49.090883699999999</v>
      </c>
      <c r="I2483">
        <v>-84.883189099999996</v>
      </c>
      <c r="J2483" s="1" t="str">
        <f t="shared" si="404"/>
        <v>NGR lake sediment grab sample</v>
      </c>
      <c r="K2483" s="1" t="str">
        <f t="shared" si="405"/>
        <v>&lt;177 micron (NGR)</v>
      </c>
      <c r="L2483">
        <v>86</v>
      </c>
      <c r="M2483" t="s">
        <v>44</v>
      </c>
      <c r="N2483">
        <v>1671</v>
      </c>
      <c r="O2483">
        <v>96</v>
      </c>
      <c r="P2483">
        <v>15</v>
      </c>
      <c r="Q2483">
        <v>1</v>
      </c>
      <c r="R2483">
        <v>10</v>
      </c>
      <c r="S2483">
        <v>5</v>
      </c>
      <c r="T2483">
        <v>0.1</v>
      </c>
      <c r="U2483">
        <v>80</v>
      </c>
      <c r="V2483">
        <v>0.65</v>
      </c>
      <c r="W2483">
        <v>0.5</v>
      </c>
      <c r="X2483">
        <v>2</v>
      </c>
      <c r="Y2483">
        <v>69.8</v>
      </c>
    </row>
    <row r="2484" spans="1:25" x14ac:dyDescent="0.25">
      <c r="A2484" t="s">
        <v>9480</v>
      </c>
      <c r="B2484" t="s">
        <v>9481</v>
      </c>
      <c r="C2484" s="1" t="str">
        <f t="shared" si="402"/>
        <v>21:0398</v>
      </c>
      <c r="D2484" s="1" t="str">
        <f t="shared" si="403"/>
        <v>21:0133</v>
      </c>
      <c r="E2484" t="s">
        <v>9482</v>
      </c>
      <c r="F2484" t="s">
        <v>9483</v>
      </c>
      <c r="H2484">
        <v>49.117266100000002</v>
      </c>
      <c r="I2484">
        <v>-84.868319999999997</v>
      </c>
      <c r="J2484" s="1" t="str">
        <f t="shared" si="404"/>
        <v>NGR lake sediment grab sample</v>
      </c>
      <c r="K2484" s="1" t="str">
        <f t="shared" si="405"/>
        <v>&lt;177 micron (NGR)</v>
      </c>
      <c r="L2484">
        <v>86</v>
      </c>
      <c r="M2484" t="s">
        <v>49</v>
      </c>
      <c r="N2484">
        <v>1672</v>
      </c>
      <c r="O2484">
        <v>34</v>
      </c>
      <c r="P2484">
        <v>6</v>
      </c>
      <c r="Q2484">
        <v>6</v>
      </c>
      <c r="R2484">
        <v>5</v>
      </c>
      <c r="S2484">
        <v>2</v>
      </c>
      <c r="T2484">
        <v>0.1</v>
      </c>
      <c r="U2484">
        <v>290</v>
      </c>
      <c r="V2484">
        <v>0.9</v>
      </c>
      <c r="W2484">
        <v>0.5</v>
      </c>
      <c r="X2484">
        <v>1</v>
      </c>
      <c r="Y2484">
        <v>21.2</v>
      </c>
    </row>
    <row r="2485" spans="1:25" x14ac:dyDescent="0.25">
      <c r="A2485" t="s">
        <v>9484</v>
      </c>
      <c r="B2485" t="s">
        <v>9485</v>
      </c>
      <c r="C2485" s="1" t="str">
        <f t="shared" si="402"/>
        <v>21:0398</v>
      </c>
      <c r="D2485" s="1" t="str">
        <f t="shared" si="403"/>
        <v>21:0133</v>
      </c>
      <c r="E2485" t="s">
        <v>9466</v>
      </c>
      <c r="F2485" t="s">
        <v>9486</v>
      </c>
      <c r="H2485">
        <v>49.131246900000001</v>
      </c>
      <c r="I2485">
        <v>-84.860084499999999</v>
      </c>
      <c r="J2485" s="1" t="str">
        <f t="shared" si="404"/>
        <v>NGR lake sediment grab sample</v>
      </c>
      <c r="K2485" s="1" t="str">
        <f t="shared" si="405"/>
        <v>&lt;177 micron (NGR)</v>
      </c>
      <c r="L2485">
        <v>86</v>
      </c>
      <c r="M2485" t="s">
        <v>53</v>
      </c>
      <c r="N2485">
        <v>1673</v>
      </c>
      <c r="O2485">
        <v>86</v>
      </c>
      <c r="P2485">
        <v>20</v>
      </c>
      <c r="Q2485">
        <v>1</v>
      </c>
      <c r="R2485">
        <v>9</v>
      </c>
      <c r="S2485">
        <v>3</v>
      </c>
      <c r="T2485">
        <v>0.1</v>
      </c>
      <c r="U2485">
        <v>60</v>
      </c>
      <c r="V2485">
        <v>0.75</v>
      </c>
      <c r="W2485">
        <v>0.5</v>
      </c>
      <c r="X2485">
        <v>6</v>
      </c>
      <c r="Y2485">
        <v>63.4</v>
      </c>
    </row>
    <row r="2486" spans="1:25" x14ac:dyDescent="0.25">
      <c r="A2486" t="s">
        <v>9487</v>
      </c>
      <c r="B2486" t="s">
        <v>9488</v>
      </c>
      <c r="C2486" s="1" t="str">
        <f t="shared" si="402"/>
        <v>21:0398</v>
      </c>
      <c r="D2486" s="1" t="str">
        <f t="shared" si="403"/>
        <v>21:0133</v>
      </c>
      <c r="E2486" t="s">
        <v>9466</v>
      </c>
      <c r="F2486" t="s">
        <v>9489</v>
      </c>
      <c r="H2486">
        <v>49.131246900000001</v>
      </c>
      <c r="I2486">
        <v>-84.860084499999999</v>
      </c>
      <c r="J2486" s="1" t="str">
        <f t="shared" si="404"/>
        <v>NGR lake sediment grab sample</v>
      </c>
      <c r="K2486" s="1" t="str">
        <f t="shared" si="405"/>
        <v>&lt;177 micron (NGR)</v>
      </c>
      <c r="L2486">
        <v>86</v>
      </c>
      <c r="M2486" t="s">
        <v>57</v>
      </c>
      <c r="N2486">
        <v>1674</v>
      </c>
      <c r="O2486">
        <v>90</v>
      </c>
      <c r="P2486">
        <v>22</v>
      </c>
      <c r="Q2486">
        <v>2</v>
      </c>
      <c r="R2486">
        <v>10</v>
      </c>
      <c r="S2486">
        <v>3</v>
      </c>
      <c r="T2486">
        <v>0.1</v>
      </c>
      <c r="U2486">
        <v>60</v>
      </c>
      <c r="V2486">
        <v>0.7</v>
      </c>
      <c r="W2486">
        <v>0.5</v>
      </c>
      <c r="X2486">
        <v>5</v>
      </c>
      <c r="Y2486">
        <v>66.400000000000006</v>
      </c>
    </row>
    <row r="2487" spans="1:25" x14ac:dyDescent="0.25">
      <c r="A2487" t="s">
        <v>9490</v>
      </c>
      <c r="B2487" t="s">
        <v>9491</v>
      </c>
      <c r="C2487" s="1" t="str">
        <f t="shared" si="402"/>
        <v>21:0398</v>
      </c>
      <c r="D2487" s="1" t="str">
        <f t="shared" si="403"/>
        <v>21:0133</v>
      </c>
      <c r="E2487" t="s">
        <v>9492</v>
      </c>
      <c r="F2487" t="s">
        <v>9493</v>
      </c>
      <c r="H2487">
        <v>49.1361311</v>
      </c>
      <c r="I2487">
        <v>-84.8436138</v>
      </c>
      <c r="J2487" s="1" t="str">
        <f t="shared" si="404"/>
        <v>NGR lake sediment grab sample</v>
      </c>
      <c r="K2487" s="1" t="str">
        <f t="shared" si="405"/>
        <v>&lt;177 micron (NGR)</v>
      </c>
      <c r="L2487">
        <v>86</v>
      </c>
      <c r="M2487" t="s">
        <v>62</v>
      </c>
      <c r="N2487">
        <v>1675</v>
      </c>
      <c r="O2487">
        <v>84</v>
      </c>
      <c r="P2487">
        <v>18</v>
      </c>
      <c r="Q2487">
        <v>2</v>
      </c>
      <c r="R2487">
        <v>8</v>
      </c>
      <c r="S2487">
        <v>4</v>
      </c>
      <c r="T2487">
        <v>0.1</v>
      </c>
      <c r="U2487">
        <v>160</v>
      </c>
      <c r="V2487">
        <v>1.1499999999999999</v>
      </c>
      <c r="W2487">
        <v>0.5</v>
      </c>
      <c r="X2487">
        <v>5</v>
      </c>
      <c r="Y2487">
        <v>59.2</v>
      </c>
    </row>
    <row r="2488" spans="1:25" x14ac:dyDescent="0.25">
      <c r="A2488" t="s">
        <v>9494</v>
      </c>
      <c r="B2488" t="s">
        <v>9495</v>
      </c>
      <c r="C2488" s="1" t="str">
        <f t="shared" si="402"/>
        <v>21:0398</v>
      </c>
      <c r="D2488" s="1" t="str">
        <f>HYPERLINK("http://geochem.nrcan.gc.ca/cdogs/content/svy/svy_e.htm", "")</f>
        <v/>
      </c>
      <c r="G2488" s="1" t="str">
        <f>HYPERLINK("http://geochem.nrcan.gc.ca/cdogs/content/cr_/cr_00022_e.htm", "22")</f>
        <v>22</v>
      </c>
      <c r="J2488" t="s">
        <v>100</v>
      </c>
      <c r="K2488" t="s">
        <v>101</v>
      </c>
      <c r="L2488">
        <v>86</v>
      </c>
      <c r="M2488" t="s">
        <v>102</v>
      </c>
      <c r="N2488">
        <v>1676</v>
      </c>
      <c r="O2488">
        <v>82</v>
      </c>
      <c r="P2488">
        <v>18</v>
      </c>
      <c r="Q2488">
        <v>23</v>
      </c>
      <c r="R2488">
        <v>8</v>
      </c>
      <c r="S2488">
        <v>6</v>
      </c>
      <c r="T2488">
        <v>0.1</v>
      </c>
      <c r="U2488">
        <v>875</v>
      </c>
      <c r="V2488">
        <v>1.4</v>
      </c>
      <c r="W2488">
        <v>8</v>
      </c>
      <c r="X2488">
        <v>8</v>
      </c>
      <c r="Y2488">
        <v>22.4</v>
      </c>
    </row>
    <row r="2489" spans="1:25" x14ac:dyDescent="0.25">
      <c r="A2489" t="s">
        <v>9496</v>
      </c>
      <c r="B2489" t="s">
        <v>9497</v>
      </c>
      <c r="C2489" s="1" t="str">
        <f t="shared" si="402"/>
        <v>21:0398</v>
      </c>
      <c r="D2489" s="1" t="str">
        <f t="shared" ref="D2489:D2503" si="406">HYPERLINK("http://geochem.nrcan.gc.ca/cdogs/content/svy/svy210133_e.htm", "21:0133")</f>
        <v>21:0133</v>
      </c>
      <c r="E2489" t="s">
        <v>9498</v>
      </c>
      <c r="F2489" t="s">
        <v>9499</v>
      </c>
      <c r="H2489">
        <v>49.207734500000001</v>
      </c>
      <c r="I2489">
        <v>-84.871846000000005</v>
      </c>
      <c r="J2489" s="1" t="str">
        <f t="shared" ref="J2489:J2503" si="407">HYPERLINK("http://geochem.nrcan.gc.ca/cdogs/content/kwd/kwd020027_e.htm", "NGR lake sediment grab sample")</f>
        <v>NGR lake sediment grab sample</v>
      </c>
      <c r="K2489" s="1" t="str">
        <f t="shared" ref="K2489:K2503" si="408">HYPERLINK("http://geochem.nrcan.gc.ca/cdogs/content/kwd/kwd080006_e.htm", "&lt;177 micron (NGR)")</f>
        <v>&lt;177 micron (NGR)</v>
      </c>
      <c r="L2489">
        <v>86</v>
      </c>
      <c r="M2489" t="s">
        <v>67</v>
      </c>
      <c r="N2489">
        <v>1677</v>
      </c>
      <c r="O2489">
        <v>34</v>
      </c>
      <c r="P2489">
        <v>18</v>
      </c>
      <c r="Q2489">
        <v>1</v>
      </c>
      <c r="R2489">
        <v>8</v>
      </c>
      <c r="S2489">
        <v>1</v>
      </c>
      <c r="T2489">
        <v>0.1</v>
      </c>
      <c r="U2489">
        <v>175</v>
      </c>
      <c r="V2489">
        <v>0.75</v>
      </c>
      <c r="W2489">
        <v>0.5</v>
      </c>
      <c r="X2489">
        <v>4</v>
      </c>
      <c r="Y2489">
        <v>19.2</v>
      </c>
    </row>
    <row r="2490" spans="1:25" x14ac:dyDescent="0.25">
      <c r="A2490" t="s">
        <v>9500</v>
      </c>
      <c r="B2490" t="s">
        <v>9501</v>
      </c>
      <c r="C2490" s="1" t="str">
        <f t="shared" si="402"/>
        <v>21:0398</v>
      </c>
      <c r="D2490" s="1" t="str">
        <f t="shared" si="406"/>
        <v>21:0133</v>
      </c>
      <c r="E2490" t="s">
        <v>9502</v>
      </c>
      <c r="F2490" t="s">
        <v>9503</v>
      </c>
      <c r="H2490">
        <v>49.190567000000001</v>
      </c>
      <c r="I2490">
        <v>-84.892292299999994</v>
      </c>
      <c r="J2490" s="1" t="str">
        <f t="shared" si="407"/>
        <v>NGR lake sediment grab sample</v>
      </c>
      <c r="K2490" s="1" t="str">
        <f t="shared" si="408"/>
        <v>&lt;177 micron (NGR)</v>
      </c>
      <c r="L2490">
        <v>86</v>
      </c>
      <c r="M2490" t="s">
        <v>72</v>
      </c>
      <c r="N2490">
        <v>1678</v>
      </c>
      <c r="O2490">
        <v>90</v>
      </c>
      <c r="P2490">
        <v>16</v>
      </c>
      <c r="Q2490">
        <v>13</v>
      </c>
      <c r="R2490">
        <v>13</v>
      </c>
      <c r="S2490">
        <v>6</v>
      </c>
      <c r="T2490">
        <v>0.1</v>
      </c>
      <c r="U2490">
        <v>260</v>
      </c>
      <c r="V2490">
        <v>1.55</v>
      </c>
      <c r="W2490">
        <v>0.5</v>
      </c>
      <c r="X2490">
        <v>1</v>
      </c>
      <c r="Y2490">
        <v>33.4</v>
      </c>
    </row>
    <row r="2491" spans="1:25" x14ac:dyDescent="0.25">
      <c r="A2491" t="s">
        <v>9504</v>
      </c>
      <c r="B2491" t="s">
        <v>9505</v>
      </c>
      <c r="C2491" s="1" t="str">
        <f t="shared" si="402"/>
        <v>21:0398</v>
      </c>
      <c r="D2491" s="1" t="str">
        <f t="shared" si="406"/>
        <v>21:0133</v>
      </c>
      <c r="E2491" t="s">
        <v>9506</v>
      </c>
      <c r="F2491" t="s">
        <v>9507</v>
      </c>
      <c r="H2491">
        <v>49.232466000000002</v>
      </c>
      <c r="I2491">
        <v>-84.938849500000003</v>
      </c>
      <c r="J2491" s="1" t="str">
        <f t="shared" si="407"/>
        <v>NGR lake sediment grab sample</v>
      </c>
      <c r="K2491" s="1" t="str">
        <f t="shared" si="408"/>
        <v>&lt;177 micron (NGR)</v>
      </c>
      <c r="L2491">
        <v>86</v>
      </c>
      <c r="M2491" t="s">
        <v>77</v>
      </c>
      <c r="N2491">
        <v>1679</v>
      </c>
      <c r="O2491">
        <v>28</v>
      </c>
      <c r="P2491">
        <v>6</v>
      </c>
      <c r="Q2491">
        <v>2</v>
      </c>
      <c r="R2491">
        <v>6</v>
      </c>
      <c r="S2491">
        <v>3</v>
      </c>
      <c r="T2491">
        <v>0.1</v>
      </c>
      <c r="U2491">
        <v>90</v>
      </c>
      <c r="V2491">
        <v>0.7</v>
      </c>
      <c r="W2491">
        <v>1</v>
      </c>
      <c r="X2491">
        <v>1</v>
      </c>
      <c r="Y2491">
        <v>8</v>
      </c>
    </row>
    <row r="2492" spans="1:25" x14ac:dyDescent="0.25">
      <c r="A2492" t="s">
        <v>9508</v>
      </c>
      <c r="B2492" t="s">
        <v>9509</v>
      </c>
      <c r="C2492" s="1" t="str">
        <f t="shared" si="402"/>
        <v>21:0398</v>
      </c>
      <c r="D2492" s="1" t="str">
        <f t="shared" si="406"/>
        <v>21:0133</v>
      </c>
      <c r="E2492" t="s">
        <v>9510</v>
      </c>
      <c r="F2492" t="s">
        <v>9511</v>
      </c>
      <c r="H2492">
        <v>49.105673600000003</v>
      </c>
      <c r="I2492">
        <v>-85.017919300000003</v>
      </c>
      <c r="J2492" s="1" t="str">
        <f t="shared" si="407"/>
        <v>NGR lake sediment grab sample</v>
      </c>
      <c r="K2492" s="1" t="str">
        <f t="shared" si="408"/>
        <v>&lt;177 micron (NGR)</v>
      </c>
      <c r="L2492">
        <v>86</v>
      </c>
      <c r="M2492" t="s">
        <v>82</v>
      </c>
      <c r="N2492">
        <v>1680</v>
      </c>
      <c r="O2492">
        <v>90</v>
      </c>
      <c r="P2492">
        <v>18</v>
      </c>
      <c r="Q2492">
        <v>4</v>
      </c>
      <c r="R2492">
        <v>9</v>
      </c>
      <c r="S2492">
        <v>4</v>
      </c>
      <c r="T2492">
        <v>0.1</v>
      </c>
      <c r="U2492">
        <v>95</v>
      </c>
      <c r="V2492">
        <v>0.85</v>
      </c>
      <c r="W2492">
        <v>0.5</v>
      </c>
      <c r="X2492">
        <v>2</v>
      </c>
      <c r="Y2492">
        <v>61.6</v>
      </c>
    </row>
    <row r="2493" spans="1:25" x14ac:dyDescent="0.25">
      <c r="A2493" t="s">
        <v>9512</v>
      </c>
      <c r="B2493" t="s">
        <v>9513</v>
      </c>
      <c r="C2493" s="1" t="str">
        <f t="shared" si="402"/>
        <v>21:0398</v>
      </c>
      <c r="D2493" s="1" t="str">
        <f t="shared" si="406"/>
        <v>21:0133</v>
      </c>
      <c r="E2493" t="s">
        <v>9514</v>
      </c>
      <c r="F2493" t="s">
        <v>9515</v>
      </c>
      <c r="H2493">
        <v>49.134329100000002</v>
      </c>
      <c r="I2493">
        <v>-85.062580299999993</v>
      </c>
      <c r="J2493" s="1" t="str">
        <f t="shared" si="407"/>
        <v>NGR lake sediment grab sample</v>
      </c>
      <c r="K2493" s="1" t="str">
        <f t="shared" si="408"/>
        <v>&lt;177 micron (NGR)</v>
      </c>
      <c r="L2493">
        <v>86</v>
      </c>
      <c r="M2493" t="s">
        <v>87</v>
      </c>
      <c r="N2493">
        <v>1681</v>
      </c>
      <c r="O2493">
        <v>102</v>
      </c>
      <c r="P2493">
        <v>28</v>
      </c>
      <c r="Q2493">
        <v>3</v>
      </c>
      <c r="R2493">
        <v>12</v>
      </c>
      <c r="S2493">
        <v>5</v>
      </c>
      <c r="T2493">
        <v>0.1</v>
      </c>
      <c r="U2493">
        <v>100</v>
      </c>
      <c r="V2493">
        <v>0.85</v>
      </c>
      <c r="W2493">
        <v>0.5</v>
      </c>
      <c r="X2493">
        <v>2</v>
      </c>
      <c r="Y2493">
        <v>67.8</v>
      </c>
    </row>
    <row r="2494" spans="1:25" x14ac:dyDescent="0.25">
      <c r="A2494" t="s">
        <v>9516</v>
      </c>
      <c r="B2494" t="s">
        <v>9517</v>
      </c>
      <c r="C2494" s="1" t="str">
        <f t="shared" si="402"/>
        <v>21:0398</v>
      </c>
      <c r="D2494" s="1" t="str">
        <f t="shared" si="406"/>
        <v>21:0133</v>
      </c>
      <c r="E2494" t="s">
        <v>9518</v>
      </c>
      <c r="F2494" t="s">
        <v>9519</v>
      </c>
      <c r="H2494">
        <v>49.113238699999997</v>
      </c>
      <c r="I2494">
        <v>-85.117819299999994</v>
      </c>
      <c r="J2494" s="1" t="str">
        <f t="shared" si="407"/>
        <v>NGR lake sediment grab sample</v>
      </c>
      <c r="K2494" s="1" t="str">
        <f t="shared" si="408"/>
        <v>&lt;177 micron (NGR)</v>
      </c>
      <c r="L2494">
        <v>86</v>
      </c>
      <c r="M2494" t="s">
        <v>92</v>
      </c>
      <c r="N2494">
        <v>1682</v>
      </c>
      <c r="O2494">
        <v>78</v>
      </c>
      <c r="P2494">
        <v>24</v>
      </c>
      <c r="Q2494">
        <v>8</v>
      </c>
      <c r="R2494">
        <v>10</v>
      </c>
      <c r="S2494">
        <v>6</v>
      </c>
      <c r="T2494">
        <v>0.1</v>
      </c>
      <c r="U2494">
        <v>150</v>
      </c>
      <c r="V2494">
        <v>1.05</v>
      </c>
      <c r="W2494">
        <v>0.5</v>
      </c>
      <c r="X2494">
        <v>2</v>
      </c>
      <c r="Y2494">
        <v>56.4</v>
      </c>
    </row>
    <row r="2495" spans="1:25" x14ac:dyDescent="0.25">
      <c r="A2495" t="s">
        <v>9520</v>
      </c>
      <c r="B2495" t="s">
        <v>9521</v>
      </c>
      <c r="C2495" s="1" t="str">
        <f t="shared" si="402"/>
        <v>21:0398</v>
      </c>
      <c r="D2495" s="1" t="str">
        <f t="shared" si="406"/>
        <v>21:0133</v>
      </c>
      <c r="E2495" t="s">
        <v>9522</v>
      </c>
      <c r="F2495" t="s">
        <v>9523</v>
      </c>
      <c r="H2495">
        <v>49.126010700000002</v>
      </c>
      <c r="I2495">
        <v>-85.167983599999999</v>
      </c>
      <c r="J2495" s="1" t="str">
        <f t="shared" si="407"/>
        <v>NGR lake sediment grab sample</v>
      </c>
      <c r="K2495" s="1" t="str">
        <f t="shared" si="408"/>
        <v>&lt;177 micron (NGR)</v>
      </c>
      <c r="L2495">
        <v>86</v>
      </c>
      <c r="M2495" t="s">
        <v>97</v>
      </c>
      <c r="N2495">
        <v>1683</v>
      </c>
      <c r="O2495">
        <v>80</v>
      </c>
      <c r="P2495">
        <v>24</v>
      </c>
      <c r="Q2495">
        <v>4</v>
      </c>
      <c r="R2495">
        <v>10</v>
      </c>
      <c r="S2495">
        <v>5</v>
      </c>
      <c r="T2495">
        <v>0.1</v>
      </c>
      <c r="U2495">
        <v>140</v>
      </c>
      <c r="V2495">
        <v>1.1000000000000001</v>
      </c>
      <c r="W2495">
        <v>0.5</v>
      </c>
      <c r="X2495">
        <v>2</v>
      </c>
      <c r="Y2495">
        <v>46</v>
      </c>
    </row>
    <row r="2496" spans="1:25" x14ac:dyDescent="0.25">
      <c r="A2496" t="s">
        <v>9524</v>
      </c>
      <c r="B2496" t="s">
        <v>9525</v>
      </c>
      <c r="C2496" s="1" t="str">
        <f t="shared" si="402"/>
        <v>21:0398</v>
      </c>
      <c r="D2496" s="1" t="str">
        <f t="shared" si="406"/>
        <v>21:0133</v>
      </c>
      <c r="E2496" t="s">
        <v>9526</v>
      </c>
      <c r="F2496" t="s">
        <v>9527</v>
      </c>
      <c r="H2496">
        <v>49.1240898</v>
      </c>
      <c r="I2496">
        <v>-85.210106100000004</v>
      </c>
      <c r="J2496" s="1" t="str">
        <f t="shared" si="407"/>
        <v>NGR lake sediment grab sample</v>
      </c>
      <c r="K2496" s="1" t="str">
        <f t="shared" si="408"/>
        <v>&lt;177 micron (NGR)</v>
      </c>
      <c r="L2496">
        <v>86</v>
      </c>
      <c r="M2496" t="s">
        <v>107</v>
      </c>
      <c r="N2496">
        <v>1684</v>
      </c>
      <c r="O2496">
        <v>100</v>
      </c>
      <c r="P2496">
        <v>28</v>
      </c>
      <c r="Q2496">
        <v>2</v>
      </c>
      <c r="R2496">
        <v>6</v>
      </c>
      <c r="S2496">
        <v>2</v>
      </c>
      <c r="T2496">
        <v>0.1</v>
      </c>
      <c r="U2496">
        <v>40</v>
      </c>
      <c r="V2496">
        <v>0.3</v>
      </c>
      <c r="W2496">
        <v>0.5</v>
      </c>
      <c r="X2496">
        <v>2</v>
      </c>
      <c r="Y2496">
        <v>92.4</v>
      </c>
    </row>
    <row r="2497" spans="1:25" x14ac:dyDescent="0.25">
      <c r="A2497" t="s">
        <v>9528</v>
      </c>
      <c r="B2497" t="s">
        <v>9529</v>
      </c>
      <c r="C2497" s="1" t="str">
        <f t="shared" si="402"/>
        <v>21:0398</v>
      </c>
      <c r="D2497" s="1" t="str">
        <f t="shared" si="406"/>
        <v>21:0133</v>
      </c>
      <c r="E2497" t="s">
        <v>9530</v>
      </c>
      <c r="F2497" t="s">
        <v>9531</v>
      </c>
      <c r="H2497">
        <v>49.150787999999999</v>
      </c>
      <c r="I2497">
        <v>-85.202451800000006</v>
      </c>
      <c r="J2497" s="1" t="str">
        <f t="shared" si="407"/>
        <v>NGR lake sediment grab sample</v>
      </c>
      <c r="K2497" s="1" t="str">
        <f t="shared" si="408"/>
        <v>&lt;177 micron (NGR)</v>
      </c>
      <c r="L2497">
        <v>86</v>
      </c>
      <c r="M2497" t="s">
        <v>112</v>
      </c>
      <c r="N2497">
        <v>1685</v>
      </c>
      <c r="O2497">
        <v>38</v>
      </c>
      <c r="P2497">
        <v>16</v>
      </c>
      <c r="Q2497">
        <v>2</v>
      </c>
      <c r="R2497">
        <v>4</v>
      </c>
      <c r="S2497">
        <v>1</v>
      </c>
      <c r="T2497">
        <v>0.1</v>
      </c>
      <c r="U2497">
        <v>155</v>
      </c>
      <c r="V2497">
        <v>0.5</v>
      </c>
      <c r="W2497">
        <v>0.5</v>
      </c>
      <c r="X2497">
        <v>5</v>
      </c>
      <c r="Y2497">
        <v>28</v>
      </c>
    </row>
    <row r="2498" spans="1:25" x14ac:dyDescent="0.25">
      <c r="A2498" t="s">
        <v>9532</v>
      </c>
      <c r="B2498" t="s">
        <v>9533</v>
      </c>
      <c r="C2498" s="1" t="str">
        <f t="shared" si="402"/>
        <v>21:0398</v>
      </c>
      <c r="D2498" s="1" t="str">
        <f t="shared" si="406"/>
        <v>21:0133</v>
      </c>
      <c r="E2498" t="s">
        <v>9534</v>
      </c>
      <c r="F2498" t="s">
        <v>9535</v>
      </c>
      <c r="H2498">
        <v>49.143500400000001</v>
      </c>
      <c r="I2498">
        <v>-85.167503300000007</v>
      </c>
      <c r="J2498" s="1" t="str">
        <f t="shared" si="407"/>
        <v>NGR lake sediment grab sample</v>
      </c>
      <c r="K2498" s="1" t="str">
        <f t="shared" si="408"/>
        <v>&lt;177 micron (NGR)</v>
      </c>
      <c r="L2498">
        <v>86</v>
      </c>
      <c r="M2498" t="s">
        <v>117</v>
      </c>
      <c r="N2498">
        <v>1686</v>
      </c>
      <c r="O2498">
        <v>68</v>
      </c>
      <c r="P2498">
        <v>22</v>
      </c>
      <c r="Q2498">
        <v>6</v>
      </c>
      <c r="R2498">
        <v>11</v>
      </c>
      <c r="S2498">
        <v>7</v>
      </c>
      <c r="T2498">
        <v>0.1</v>
      </c>
      <c r="U2498">
        <v>185</v>
      </c>
      <c r="V2498">
        <v>1.55</v>
      </c>
      <c r="W2498">
        <v>0.5</v>
      </c>
      <c r="X2498">
        <v>2</v>
      </c>
      <c r="Y2498">
        <v>39.4</v>
      </c>
    </row>
    <row r="2499" spans="1:25" x14ac:dyDescent="0.25">
      <c r="A2499" t="s">
        <v>9536</v>
      </c>
      <c r="B2499" t="s">
        <v>9537</v>
      </c>
      <c r="C2499" s="1" t="str">
        <f t="shared" si="402"/>
        <v>21:0398</v>
      </c>
      <c r="D2499" s="1" t="str">
        <f t="shared" si="406"/>
        <v>21:0133</v>
      </c>
      <c r="E2499" t="s">
        <v>9538</v>
      </c>
      <c r="F2499" t="s">
        <v>9539</v>
      </c>
      <c r="H2499">
        <v>49.157925599999999</v>
      </c>
      <c r="I2499">
        <v>-85.108664500000003</v>
      </c>
      <c r="J2499" s="1" t="str">
        <f t="shared" si="407"/>
        <v>NGR lake sediment grab sample</v>
      </c>
      <c r="K2499" s="1" t="str">
        <f t="shared" si="408"/>
        <v>&lt;177 micron (NGR)</v>
      </c>
      <c r="L2499">
        <v>86</v>
      </c>
      <c r="M2499" t="s">
        <v>122</v>
      </c>
      <c r="N2499">
        <v>1687</v>
      </c>
      <c r="O2499">
        <v>78</v>
      </c>
      <c r="P2499">
        <v>18</v>
      </c>
      <c r="Q2499">
        <v>6</v>
      </c>
      <c r="R2499">
        <v>8</v>
      </c>
      <c r="S2499">
        <v>3</v>
      </c>
      <c r="T2499">
        <v>0.1</v>
      </c>
      <c r="U2499">
        <v>150</v>
      </c>
      <c r="V2499">
        <v>1</v>
      </c>
      <c r="W2499">
        <v>0.5</v>
      </c>
      <c r="X2499">
        <v>3</v>
      </c>
      <c r="Y2499">
        <v>67.599999999999994</v>
      </c>
    </row>
    <row r="2500" spans="1:25" x14ac:dyDescent="0.25">
      <c r="A2500" t="s">
        <v>9540</v>
      </c>
      <c r="B2500" t="s">
        <v>9541</v>
      </c>
      <c r="C2500" s="1" t="str">
        <f t="shared" si="402"/>
        <v>21:0398</v>
      </c>
      <c r="D2500" s="1" t="str">
        <f t="shared" si="406"/>
        <v>21:0133</v>
      </c>
      <c r="E2500" t="s">
        <v>9542</v>
      </c>
      <c r="F2500" t="s">
        <v>9543</v>
      </c>
      <c r="H2500">
        <v>49.248104900000001</v>
      </c>
      <c r="I2500">
        <v>-85.054173300000002</v>
      </c>
      <c r="J2500" s="1" t="str">
        <f t="shared" si="407"/>
        <v>NGR lake sediment grab sample</v>
      </c>
      <c r="K2500" s="1" t="str">
        <f t="shared" si="408"/>
        <v>&lt;177 micron (NGR)</v>
      </c>
      <c r="L2500">
        <v>87</v>
      </c>
      <c r="M2500" t="s">
        <v>29</v>
      </c>
      <c r="N2500">
        <v>1688</v>
      </c>
      <c r="O2500">
        <v>72</v>
      </c>
      <c r="P2500">
        <v>20</v>
      </c>
      <c r="Q2500">
        <v>5</v>
      </c>
      <c r="R2500">
        <v>14</v>
      </c>
      <c r="S2500">
        <v>7</v>
      </c>
      <c r="T2500">
        <v>0.1</v>
      </c>
      <c r="U2500">
        <v>240</v>
      </c>
      <c r="V2500">
        <v>1.5</v>
      </c>
      <c r="W2500">
        <v>0.5</v>
      </c>
      <c r="X2500">
        <v>2</v>
      </c>
      <c r="Y2500">
        <v>28</v>
      </c>
    </row>
    <row r="2501" spans="1:25" x14ac:dyDescent="0.25">
      <c r="A2501" t="s">
        <v>9544</v>
      </c>
      <c r="B2501" t="s">
        <v>9545</v>
      </c>
      <c r="C2501" s="1" t="str">
        <f t="shared" si="402"/>
        <v>21:0398</v>
      </c>
      <c r="D2501" s="1" t="str">
        <f t="shared" si="406"/>
        <v>21:0133</v>
      </c>
      <c r="E2501" t="s">
        <v>9546</v>
      </c>
      <c r="F2501" t="s">
        <v>9547</v>
      </c>
      <c r="H2501">
        <v>49.151746000000003</v>
      </c>
      <c r="I2501">
        <v>-85.039162599999997</v>
      </c>
      <c r="J2501" s="1" t="str">
        <f t="shared" si="407"/>
        <v>NGR lake sediment grab sample</v>
      </c>
      <c r="K2501" s="1" t="str">
        <f t="shared" si="408"/>
        <v>&lt;177 micron (NGR)</v>
      </c>
      <c r="L2501">
        <v>87</v>
      </c>
      <c r="M2501" t="s">
        <v>34</v>
      </c>
      <c r="N2501">
        <v>1689</v>
      </c>
      <c r="O2501">
        <v>80</v>
      </c>
      <c r="P2501">
        <v>30</v>
      </c>
      <c r="Q2501">
        <v>3</v>
      </c>
      <c r="R2501">
        <v>8</v>
      </c>
      <c r="S2501">
        <v>3</v>
      </c>
      <c r="T2501">
        <v>0.1</v>
      </c>
      <c r="U2501">
        <v>80</v>
      </c>
      <c r="V2501">
        <v>0.65</v>
      </c>
      <c r="W2501">
        <v>0.5</v>
      </c>
      <c r="X2501">
        <v>4</v>
      </c>
      <c r="Y2501">
        <v>49.4</v>
      </c>
    </row>
    <row r="2502" spans="1:25" x14ac:dyDescent="0.25">
      <c r="A2502" t="s">
        <v>9548</v>
      </c>
      <c r="B2502" t="s">
        <v>9549</v>
      </c>
      <c r="C2502" s="1" t="str">
        <f t="shared" si="402"/>
        <v>21:0398</v>
      </c>
      <c r="D2502" s="1" t="str">
        <f t="shared" si="406"/>
        <v>21:0133</v>
      </c>
      <c r="E2502" t="s">
        <v>9550</v>
      </c>
      <c r="F2502" t="s">
        <v>9551</v>
      </c>
      <c r="H2502">
        <v>49.1415121</v>
      </c>
      <c r="I2502">
        <v>-85.026184000000001</v>
      </c>
      <c r="J2502" s="1" t="str">
        <f t="shared" si="407"/>
        <v>NGR lake sediment grab sample</v>
      </c>
      <c r="K2502" s="1" t="str">
        <f t="shared" si="408"/>
        <v>&lt;177 micron (NGR)</v>
      </c>
      <c r="L2502">
        <v>87</v>
      </c>
      <c r="M2502" t="s">
        <v>39</v>
      </c>
      <c r="N2502">
        <v>1690</v>
      </c>
      <c r="O2502">
        <v>94</v>
      </c>
      <c r="P2502">
        <v>30</v>
      </c>
      <c r="Q2502">
        <v>6</v>
      </c>
      <c r="R2502">
        <v>13</v>
      </c>
      <c r="S2502">
        <v>6</v>
      </c>
      <c r="T2502">
        <v>0.1</v>
      </c>
      <c r="U2502">
        <v>205</v>
      </c>
      <c r="V2502">
        <v>1.1000000000000001</v>
      </c>
      <c r="W2502">
        <v>0.5</v>
      </c>
      <c r="X2502">
        <v>2</v>
      </c>
      <c r="Y2502">
        <v>44.8</v>
      </c>
    </row>
    <row r="2503" spans="1:25" x14ac:dyDescent="0.25">
      <c r="A2503" t="s">
        <v>9552</v>
      </c>
      <c r="B2503" t="s">
        <v>9553</v>
      </c>
      <c r="C2503" s="1" t="str">
        <f t="shared" si="402"/>
        <v>21:0398</v>
      </c>
      <c r="D2503" s="1" t="str">
        <f t="shared" si="406"/>
        <v>21:0133</v>
      </c>
      <c r="E2503" t="s">
        <v>9554</v>
      </c>
      <c r="F2503" t="s">
        <v>9555</v>
      </c>
      <c r="H2503">
        <v>49.126445099999998</v>
      </c>
      <c r="I2503">
        <v>-84.972309100000004</v>
      </c>
      <c r="J2503" s="1" t="str">
        <f t="shared" si="407"/>
        <v>NGR lake sediment grab sample</v>
      </c>
      <c r="K2503" s="1" t="str">
        <f t="shared" si="408"/>
        <v>&lt;177 micron (NGR)</v>
      </c>
      <c r="L2503">
        <v>87</v>
      </c>
      <c r="M2503" t="s">
        <v>44</v>
      </c>
      <c r="N2503">
        <v>1691</v>
      </c>
      <c r="O2503">
        <v>66</v>
      </c>
      <c r="P2503">
        <v>16</v>
      </c>
      <c r="Q2503">
        <v>4</v>
      </c>
      <c r="R2503">
        <v>10</v>
      </c>
      <c r="S2503">
        <v>5</v>
      </c>
      <c r="T2503">
        <v>0.1</v>
      </c>
      <c r="U2503">
        <v>180</v>
      </c>
      <c r="V2503">
        <v>0.8</v>
      </c>
      <c r="W2503">
        <v>0.5</v>
      </c>
      <c r="X2503">
        <v>1</v>
      </c>
      <c r="Y2503">
        <v>23.6</v>
      </c>
    </row>
    <row r="2504" spans="1:25" x14ac:dyDescent="0.25">
      <c r="A2504" t="s">
        <v>9556</v>
      </c>
      <c r="B2504" t="s">
        <v>9557</v>
      </c>
      <c r="C2504" s="1" t="str">
        <f t="shared" si="402"/>
        <v>21:0398</v>
      </c>
      <c r="D2504" s="1" t="str">
        <f>HYPERLINK("http://geochem.nrcan.gc.ca/cdogs/content/svy/svy_e.htm", "")</f>
        <v/>
      </c>
      <c r="G2504" s="1" t="str">
        <f>HYPERLINK("http://geochem.nrcan.gc.ca/cdogs/content/cr_/cr_00035_e.htm", "35")</f>
        <v>35</v>
      </c>
      <c r="J2504" t="s">
        <v>100</v>
      </c>
      <c r="K2504" t="s">
        <v>101</v>
      </c>
      <c r="L2504">
        <v>87</v>
      </c>
      <c r="M2504" t="s">
        <v>102</v>
      </c>
      <c r="N2504">
        <v>1692</v>
      </c>
      <c r="O2504">
        <v>110</v>
      </c>
      <c r="P2504">
        <v>66</v>
      </c>
      <c r="Q2504">
        <v>12</v>
      </c>
      <c r="R2504">
        <v>30</v>
      </c>
      <c r="S2504">
        <v>10</v>
      </c>
      <c r="T2504">
        <v>0.2</v>
      </c>
      <c r="U2504">
        <v>280</v>
      </c>
      <c r="V2504">
        <v>2.25</v>
      </c>
      <c r="W2504">
        <v>11</v>
      </c>
      <c r="X2504">
        <v>1</v>
      </c>
      <c r="Y2504">
        <v>8.1999999999999993</v>
      </c>
    </row>
    <row r="2505" spans="1:25" x14ac:dyDescent="0.25">
      <c r="A2505" t="s">
        <v>9558</v>
      </c>
      <c r="B2505" t="s">
        <v>9559</v>
      </c>
      <c r="C2505" s="1" t="str">
        <f t="shared" si="402"/>
        <v>21:0398</v>
      </c>
      <c r="D2505" s="1" t="str">
        <f t="shared" ref="D2505:D2531" si="409">HYPERLINK("http://geochem.nrcan.gc.ca/cdogs/content/svy/svy210133_e.htm", "21:0133")</f>
        <v>21:0133</v>
      </c>
      <c r="E2505" t="s">
        <v>9560</v>
      </c>
      <c r="F2505" t="s">
        <v>9561</v>
      </c>
      <c r="H2505">
        <v>49.113536699999997</v>
      </c>
      <c r="I2505">
        <v>-84.9333271</v>
      </c>
      <c r="J2505" s="1" t="str">
        <f t="shared" ref="J2505:J2531" si="410">HYPERLINK("http://geochem.nrcan.gc.ca/cdogs/content/kwd/kwd020027_e.htm", "NGR lake sediment grab sample")</f>
        <v>NGR lake sediment grab sample</v>
      </c>
      <c r="K2505" s="1" t="str">
        <f t="shared" ref="K2505:K2531" si="411">HYPERLINK("http://geochem.nrcan.gc.ca/cdogs/content/kwd/kwd080006_e.htm", "&lt;177 micron (NGR)")</f>
        <v>&lt;177 micron (NGR)</v>
      </c>
      <c r="L2505">
        <v>87</v>
      </c>
      <c r="M2505" t="s">
        <v>62</v>
      </c>
      <c r="N2505">
        <v>1693</v>
      </c>
      <c r="O2505">
        <v>76</v>
      </c>
      <c r="P2505">
        <v>30</v>
      </c>
      <c r="Q2505">
        <v>50</v>
      </c>
      <c r="R2505">
        <v>13</v>
      </c>
      <c r="S2505">
        <v>4</v>
      </c>
      <c r="T2505">
        <v>0.1</v>
      </c>
      <c r="U2505">
        <v>120</v>
      </c>
      <c r="V2505">
        <v>1.1000000000000001</v>
      </c>
      <c r="W2505">
        <v>0.5</v>
      </c>
      <c r="X2505">
        <v>4</v>
      </c>
      <c r="Y2505">
        <v>53.8</v>
      </c>
    </row>
    <row r="2506" spans="1:25" x14ac:dyDescent="0.25">
      <c r="A2506" t="s">
        <v>9562</v>
      </c>
      <c r="B2506" t="s">
        <v>9563</v>
      </c>
      <c r="C2506" s="1" t="str">
        <f t="shared" si="402"/>
        <v>21:0398</v>
      </c>
      <c r="D2506" s="1" t="str">
        <f t="shared" si="409"/>
        <v>21:0133</v>
      </c>
      <c r="E2506" t="s">
        <v>9564</v>
      </c>
      <c r="F2506" t="s">
        <v>9565</v>
      </c>
      <c r="H2506">
        <v>49.137957299999997</v>
      </c>
      <c r="I2506">
        <v>-84.908125900000002</v>
      </c>
      <c r="J2506" s="1" t="str">
        <f t="shared" si="410"/>
        <v>NGR lake sediment grab sample</v>
      </c>
      <c r="K2506" s="1" t="str">
        <f t="shared" si="411"/>
        <v>&lt;177 micron (NGR)</v>
      </c>
      <c r="L2506">
        <v>87</v>
      </c>
      <c r="M2506" t="s">
        <v>67</v>
      </c>
      <c r="N2506">
        <v>1694</v>
      </c>
      <c r="O2506">
        <v>90</v>
      </c>
      <c r="P2506">
        <v>26</v>
      </c>
      <c r="Q2506">
        <v>11</v>
      </c>
      <c r="R2506">
        <v>12</v>
      </c>
      <c r="S2506">
        <v>3</v>
      </c>
      <c r="T2506">
        <v>0.1</v>
      </c>
      <c r="U2506">
        <v>80</v>
      </c>
      <c r="V2506">
        <v>0.85</v>
      </c>
      <c r="W2506">
        <v>0.5</v>
      </c>
      <c r="X2506">
        <v>2</v>
      </c>
      <c r="Y2506">
        <v>64</v>
      </c>
    </row>
    <row r="2507" spans="1:25" x14ac:dyDescent="0.25">
      <c r="A2507" t="s">
        <v>9566</v>
      </c>
      <c r="B2507" t="s">
        <v>9567</v>
      </c>
      <c r="C2507" s="1" t="str">
        <f t="shared" si="402"/>
        <v>21:0398</v>
      </c>
      <c r="D2507" s="1" t="str">
        <f t="shared" si="409"/>
        <v>21:0133</v>
      </c>
      <c r="E2507" t="s">
        <v>9568</v>
      </c>
      <c r="F2507" t="s">
        <v>9569</v>
      </c>
      <c r="H2507">
        <v>49.157860399999997</v>
      </c>
      <c r="I2507">
        <v>-84.9575435</v>
      </c>
      <c r="J2507" s="1" t="str">
        <f t="shared" si="410"/>
        <v>NGR lake sediment grab sample</v>
      </c>
      <c r="K2507" s="1" t="str">
        <f t="shared" si="411"/>
        <v>&lt;177 micron (NGR)</v>
      </c>
      <c r="L2507">
        <v>87</v>
      </c>
      <c r="M2507" t="s">
        <v>72</v>
      </c>
      <c r="N2507">
        <v>1695</v>
      </c>
      <c r="O2507">
        <v>102</v>
      </c>
      <c r="P2507">
        <v>28</v>
      </c>
      <c r="Q2507">
        <v>2</v>
      </c>
      <c r="R2507">
        <v>11</v>
      </c>
      <c r="S2507">
        <v>3</v>
      </c>
      <c r="T2507">
        <v>0.1</v>
      </c>
      <c r="U2507">
        <v>60</v>
      </c>
      <c r="V2507">
        <v>0.35</v>
      </c>
      <c r="W2507">
        <v>0.5</v>
      </c>
      <c r="X2507">
        <v>2</v>
      </c>
      <c r="Y2507">
        <v>76</v>
      </c>
    </row>
    <row r="2508" spans="1:25" x14ac:dyDescent="0.25">
      <c r="A2508" t="s">
        <v>9570</v>
      </c>
      <c r="B2508" t="s">
        <v>9571</v>
      </c>
      <c r="C2508" s="1" t="str">
        <f t="shared" si="402"/>
        <v>21:0398</v>
      </c>
      <c r="D2508" s="1" t="str">
        <f t="shared" si="409"/>
        <v>21:0133</v>
      </c>
      <c r="E2508" t="s">
        <v>9572</v>
      </c>
      <c r="F2508" t="s">
        <v>9573</v>
      </c>
      <c r="H2508">
        <v>49.202754300000002</v>
      </c>
      <c r="I2508">
        <v>-84.902029400000004</v>
      </c>
      <c r="J2508" s="1" t="str">
        <f t="shared" si="410"/>
        <v>NGR lake sediment grab sample</v>
      </c>
      <c r="K2508" s="1" t="str">
        <f t="shared" si="411"/>
        <v>&lt;177 micron (NGR)</v>
      </c>
      <c r="L2508">
        <v>87</v>
      </c>
      <c r="M2508" t="s">
        <v>77</v>
      </c>
      <c r="N2508">
        <v>1696</v>
      </c>
      <c r="O2508">
        <v>98</v>
      </c>
      <c r="P2508">
        <v>20</v>
      </c>
      <c r="Q2508">
        <v>6</v>
      </c>
      <c r="R2508">
        <v>16</v>
      </c>
      <c r="S2508">
        <v>8</v>
      </c>
      <c r="T2508">
        <v>0.1</v>
      </c>
      <c r="U2508">
        <v>290</v>
      </c>
      <c r="V2508">
        <v>1.75</v>
      </c>
      <c r="W2508">
        <v>0.5</v>
      </c>
      <c r="X2508">
        <v>1</v>
      </c>
      <c r="Y2508">
        <v>34.200000000000003</v>
      </c>
    </row>
    <row r="2509" spans="1:25" x14ac:dyDescent="0.25">
      <c r="A2509" t="s">
        <v>9574</v>
      </c>
      <c r="B2509" t="s">
        <v>9575</v>
      </c>
      <c r="C2509" s="1" t="str">
        <f t="shared" si="402"/>
        <v>21:0398</v>
      </c>
      <c r="D2509" s="1" t="str">
        <f t="shared" si="409"/>
        <v>21:0133</v>
      </c>
      <c r="E2509" t="s">
        <v>9576</v>
      </c>
      <c r="F2509" t="s">
        <v>9577</v>
      </c>
      <c r="H2509">
        <v>49.237878500000001</v>
      </c>
      <c r="I2509">
        <v>-84.889372199999997</v>
      </c>
      <c r="J2509" s="1" t="str">
        <f t="shared" si="410"/>
        <v>NGR lake sediment grab sample</v>
      </c>
      <c r="K2509" s="1" t="str">
        <f t="shared" si="411"/>
        <v>&lt;177 micron (NGR)</v>
      </c>
      <c r="L2509">
        <v>87</v>
      </c>
      <c r="M2509" t="s">
        <v>82</v>
      </c>
      <c r="N2509">
        <v>1697</v>
      </c>
      <c r="O2509">
        <v>78</v>
      </c>
      <c r="P2509">
        <v>18</v>
      </c>
      <c r="Q2509">
        <v>6</v>
      </c>
      <c r="R2509">
        <v>16</v>
      </c>
      <c r="S2509">
        <v>4</v>
      </c>
      <c r="T2509">
        <v>0.1</v>
      </c>
      <c r="U2509">
        <v>95</v>
      </c>
      <c r="V2509">
        <v>0.95</v>
      </c>
      <c r="W2509">
        <v>0.5</v>
      </c>
      <c r="X2509">
        <v>2</v>
      </c>
      <c r="Y2509">
        <v>38.200000000000003</v>
      </c>
    </row>
    <row r="2510" spans="1:25" x14ac:dyDescent="0.25">
      <c r="A2510" t="s">
        <v>9578</v>
      </c>
      <c r="B2510" t="s">
        <v>9579</v>
      </c>
      <c r="C2510" s="1" t="str">
        <f t="shared" si="402"/>
        <v>21:0398</v>
      </c>
      <c r="D2510" s="1" t="str">
        <f t="shared" si="409"/>
        <v>21:0133</v>
      </c>
      <c r="E2510" t="s">
        <v>9580</v>
      </c>
      <c r="F2510" t="s">
        <v>9581</v>
      </c>
      <c r="H2510">
        <v>49.242233200000001</v>
      </c>
      <c r="I2510">
        <v>-84.980966699999996</v>
      </c>
      <c r="J2510" s="1" t="str">
        <f t="shared" si="410"/>
        <v>NGR lake sediment grab sample</v>
      </c>
      <c r="K2510" s="1" t="str">
        <f t="shared" si="411"/>
        <v>&lt;177 micron (NGR)</v>
      </c>
      <c r="L2510">
        <v>87</v>
      </c>
      <c r="M2510" t="s">
        <v>87</v>
      </c>
      <c r="N2510">
        <v>1698</v>
      </c>
      <c r="O2510">
        <v>92</v>
      </c>
      <c r="P2510">
        <v>26</v>
      </c>
      <c r="Q2510">
        <v>6</v>
      </c>
      <c r="R2510">
        <v>18</v>
      </c>
      <c r="S2510">
        <v>5</v>
      </c>
      <c r="T2510">
        <v>0.1</v>
      </c>
      <c r="U2510">
        <v>85</v>
      </c>
      <c r="V2510">
        <v>0.8</v>
      </c>
      <c r="W2510">
        <v>0.5</v>
      </c>
      <c r="X2510">
        <v>2</v>
      </c>
      <c r="Y2510">
        <v>57.6</v>
      </c>
    </row>
    <row r="2511" spans="1:25" x14ac:dyDescent="0.25">
      <c r="A2511" t="s">
        <v>9582</v>
      </c>
      <c r="B2511" t="s">
        <v>9583</v>
      </c>
      <c r="C2511" s="1" t="str">
        <f t="shared" si="402"/>
        <v>21:0398</v>
      </c>
      <c r="D2511" s="1" t="str">
        <f t="shared" si="409"/>
        <v>21:0133</v>
      </c>
      <c r="E2511" t="s">
        <v>9584</v>
      </c>
      <c r="F2511" t="s">
        <v>9585</v>
      </c>
      <c r="H2511">
        <v>49.239473400000001</v>
      </c>
      <c r="I2511">
        <v>-85.035319599999994</v>
      </c>
      <c r="J2511" s="1" t="str">
        <f t="shared" si="410"/>
        <v>NGR lake sediment grab sample</v>
      </c>
      <c r="K2511" s="1" t="str">
        <f t="shared" si="411"/>
        <v>&lt;177 micron (NGR)</v>
      </c>
      <c r="L2511">
        <v>87</v>
      </c>
      <c r="M2511" t="s">
        <v>49</v>
      </c>
      <c r="N2511">
        <v>1699</v>
      </c>
      <c r="O2511">
        <v>72</v>
      </c>
      <c r="P2511">
        <v>24</v>
      </c>
      <c r="Q2511">
        <v>4</v>
      </c>
      <c r="R2511">
        <v>11</v>
      </c>
      <c r="S2511">
        <v>5</v>
      </c>
      <c r="T2511">
        <v>0.1</v>
      </c>
      <c r="U2511">
        <v>250</v>
      </c>
      <c r="V2511">
        <v>0.9</v>
      </c>
      <c r="W2511">
        <v>0.5</v>
      </c>
      <c r="X2511">
        <v>4</v>
      </c>
      <c r="Y2511">
        <v>40.6</v>
      </c>
    </row>
    <row r="2512" spans="1:25" x14ac:dyDescent="0.25">
      <c r="A2512" t="s">
        <v>9586</v>
      </c>
      <c r="B2512" t="s">
        <v>9587</v>
      </c>
      <c r="C2512" s="1" t="str">
        <f t="shared" si="402"/>
        <v>21:0398</v>
      </c>
      <c r="D2512" s="1" t="str">
        <f t="shared" si="409"/>
        <v>21:0133</v>
      </c>
      <c r="E2512" t="s">
        <v>9542</v>
      </c>
      <c r="F2512" t="s">
        <v>9588</v>
      </c>
      <c r="H2512">
        <v>49.248104900000001</v>
      </c>
      <c r="I2512">
        <v>-85.054173300000002</v>
      </c>
      <c r="J2512" s="1" t="str">
        <f t="shared" si="410"/>
        <v>NGR lake sediment grab sample</v>
      </c>
      <c r="K2512" s="1" t="str">
        <f t="shared" si="411"/>
        <v>&lt;177 micron (NGR)</v>
      </c>
      <c r="L2512">
        <v>87</v>
      </c>
      <c r="M2512" t="s">
        <v>53</v>
      </c>
      <c r="N2512">
        <v>1700</v>
      </c>
      <c r="O2512">
        <v>66</v>
      </c>
      <c r="P2512">
        <v>20</v>
      </c>
      <c r="Q2512">
        <v>5</v>
      </c>
      <c r="R2512">
        <v>13</v>
      </c>
      <c r="S2512">
        <v>7</v>
      </c>
      <c r="T2512">
        <v>0.1</v>
      </c>
      <c r="U2512">
        <v>245</v>
      </c>
      <c r="V2512">
        <v>1.45</v>
      </c>
      <c r="W2512">
        <v>0.5</v>
      </c>
      <c r="X2512">
        <v>4</v>
      </c>
      <c r="Y2512">
        <v>26.8</v>
      </c>
    </row>
    <row r="2513" spans="1:25" x14ac:dyDescent="0.25">
      <c r="A2513" t="s">
        <v>9589</v>
      </c>
      <c r="B2513" t="s">
        <v>9590</v>
      </c>
      <c r="C2513" s="1" t="str">
        <f t="shared" si="402"/>
        <v>21:0398</v>
      </c>
      <c r="D2513" s="1" t="str">
        <f t="shared" si="409"/>
        <v>21:0133</v>
      </c>
      <c r="E2513" t="s">
        <v>9542</v>
      </c>
      <c r="F2513" t="s">
        <v>9591</v>
      </c>
      <c r="H2513">
        <v>49.248104900000001</v>
      </c>
      <c r="I2513">
        <v>-85.054173300000002</v>
      </c>
      <c r="J2513" s="1" t="str">
        <f t="shared" si="410"/>
        <v>NGR lake sediment grab sample</v>
      </c>
      <c r="K2513" s="1" t="str">
        <f t="shared" si="411"/>
        <v>&lt;177 micron (NGR)</v>
      </c>
      <c r="L2513">
        <v>87</v>
      </c>
      <c r="M2513" t="s">
        <v>57</v>
      </c>
      <c r="N2513">
        <v>1701</v>
      </c>
      <c r="O2513">
        <v>74</v>
      </c>
      <c r="P2513">
        <v>22</v>
      </c>
      <c r="Q2513">
        <v>4</v>
      </c>
      <c r="R2513">
        <v>14</v>
      </c>
      <c r="S2513">
        <v>7</v>
      </c>
      <c r="T2513">
        <v>0.1</v>
      </c>
      <c r="U2513">
        <v>250</v>
      </c>
      <c r="V2513">
        <v>1.5</v>
      </c>
      <c r="W2513">
        <v>0.5</v>
      </c>
      <c r="X2513">
        <v>3</v>
      </c>
      <c r="Y2513">
        <v>27.4</v>
      </c>
    </row>
    <row r="2514" spans="1:25" x14ac:dyDescent="0.25">
      <c r="A2514" t="s">
        <v>9592</v>
      </c>
      <c r="B2514" t="s">
        <v>9593</v>
      </c>
      <c r="C2514" s="1" t="str">
        <f t="shared" si="402"/>
        <v>21:0398</v>
      </c>
      <c r="D2514" s="1" t="str">
        <f t="shared" si="409"/>
        <v>21:0133</v>
      </c>
      <c r="E2514" t="s">
        <v>9594</v>
      </c>
      <c r="F2514" t="s">
        <v>9595</v>
      </c>
      <c r="H2514">
        <v>49.248573299999997</v>
      </c>
      <c r="I2514">
        <v>-85.098497499999993</v>
      </c>
      <c r="J2514" s="1" t="str">
        <f t="shared" si="410"/>
        <v>NGR lake sediment grab sample</v>
      </c>
      <c r="K2514" s="1" t="str">
        <f t="shared" si="411"/>
        <v>&lt;177 micron (NGR)</v>
      </c>
      <c r="L2514">
        <v>87</v>
      </c>
      <c r="M2514" t="s">
        <v>92</v>
      </c>
      <c r="N2514">
        <v>1702</v>
      </c>
      <c r="O2514">
        <v>80</v>
      </c>
      <c r="P2514">
        <v>20</v>
      </c>
      <c r="Q2514">
        <v>6</v>
      </c>
      <c r="R2514">
        <v>17</v>
      </c>
      <c r="S2514">
        <v>9</v>
      </c>
      <c r="T2514">
        <v>0.1</v>
      </c>
      <c r="U2514">
        <v>370</v>
      </c>
      <c r="V2514">
        <v>1.7</v>
      </c>
      <c r="W2514">
        <v>0.5</v>
      </c>
      <c r="X2514">
        <v>2</v>
      </c>
      <c r="Y2514">
        <v>19</v>
      </c>
    </row>
    <row r="2515" spans="1:25" x14ac:dyDescent="0.25">
      <c r="A2515" t="s">
        <v>9596</v>
      </c>
      <c r="B2515" t="s">
        <v>9597</v>
      </c>
      <c r="C2515" s="1" t="str">
        <f t="shared" si="402"/>
        <v>21:0398</v>
      </c>
      <c r="D2515" s="1" t="str">
        <f t="shared" si="409"/>
        <v>21:0133</v>
      </c>
      <c r="E2515" t="s">
        <v>9598</v>
      </c>
      <c r="F2515" t="s">
        <v>9599</v>
      </c>
      <c r="H2515">
        <v>49.272624800000003</v>
      </c>
      <c r="I2515">
        <v>-85.116943599999999</v>
      </c>
      <c r="J2515" s="1" t="str">
        <f t="shared" si="410"/>
        <v>NGR lake sediment grab sample</v>
      </c>
      <c r="K2515" s="1" t="str">
        <f t="shared" si="411"/>
        <v>&lt;177 micron (NGR)</v>
      </c>
      <c r="L2515">
        <v>87</v>
      </c>
      <c r="M2515" t="s">
        <v>97</v>
      </c>
      <c r="N2515">
        <v>1703</v>
      </c>
      <c r="O2515">
        <v>96</v>
      </c>
      <c r="P2515">
        <v>42</v>
      </c>
      <c r="Q2515">
        <v>150</v>
      </c>
      <c r="R2515">
        <v>29</v>
      </c>
      <c r="S2515">
        <v>9</v>
      </c>
      <c r="T2515">
        <v>0.1</v>
      </c>
      <c r="U2515">
        <v>295</v>
      </c>
      <c r="V2515">
        <v>1.6</v>
      </c>
      <c r="W2515">
        <v>0.5</v>
      </c>
      <c r="X2515">
        <v>1</v>
      </c>
      <c r="Y2515">
        <v>32.6</v>
      </c>
    </row>
    <row r="2516" spans="1:25" x14ac:dyDescent="0.25">
      <c r="A2516" t="s">
        <v>9600</v>
      </c>
      <c r="B2516" t="s">
        <v>9601</v>
      </c>
      <c r="C2516" s="1" t="str">
        <f t="shared" si="402"/>
        <v>21:0398</v>
      </c>
      <c r="D2516" s="1" t="str">
        <f t="shared" si="409"/>
        <v>21:0133</v>
      </c>
      <c r="E2516" t="s">
        <v>9602</v>
      </c>
      <c r="F2516" t="s">
        <v>9603</v>
      </c>
      <c r="H2516">
        <v>49.262318</v>
      </c>
      <c r="I2516">
        <v>-85.167999499999993</v>
      </c>
      <c r="J2516" s="1" t="str">
        <f t="shared" si="410"/>
        <v>NGR lake sediment grab sample</v>
      </c>
      <c r="K2516" s="1" t="str">
        <f t="shared" si="411"/>
        <v>&lt;177 micron (NGR)</v>
      </c>
      <c r="L2516">
        <v>87</v>
      </c>
      <c r="M2516" t="s">
        <v>107</v>
      </c>
      <c r="N2516">
        <v>1704</v>
      </c>
      <c r="O2516">
        <v>92</v>
      </c>
      <c r="P2516">
        <v>20</v>
      </c>
      <c r="Q2516">
        <v>110</v>
      </c>
      <c r="R2516">
        <v>17</v>
      </c>
      <c r="S2516">
        <v>7</v>
      </c>
      <c r="T2516">
        <v>0.1</v>
      </c>
      <c r="U2516">
        <v>210</v>
      </c>
      <c r="V2516">
        <v>1.1000000000000001</v>
      </c>
      <c r="W2516">
        <v>0.5</v>
      </c>
      <c r="X2516">
        <v>1</v>
      </c>
      <c r="Y2516">
        <v>12.8</v>
      </c>
    </row>
    <row r="2517" spans="1:25" x14ac:dyDescent="0.25">
      <c r="A2517" t="s">
        <v>9604</v>
      </c>
      <c r="B2517" t="s">
        <v>9605</v>
      </c>
      <c r="C2517" s="1" t="str">
        <f t="shared" si="402"/>
        <v>21:0398</v>
      </c>
      <c r="D2517" s="1" t="str">
        <f t="shared" si="409"/>
        <v>21:0133</v>
      </c>
      <c r="E2517" t="s">
        <v>9606</v>
      </c>
      <c r="F2517" t="s">
        <v>9607</v>
      </c>
      <c r="H2517">
        <v>49.297060600000002</v>
      </c>
      <c r="I2517">
        <v>-85.167468299999996</v>
      </c>
      <c r="J2517" s="1" t="str">
        <f t="shared" si="410"/>
        <v>NGR lake sediment grab sample</v>
      </c>
      <c r="K2517" s="1" t="str">
        <f t="shared" si="411"/>
        <v>&lt;177 micron (NGR)</v>
      </c>
      <c r="L2517">
        <v>87</v>
      </c>
      <c r="M2517" t="s">
        <v>112</v>
      </c>
      <c r="N2517">
        <v>1705</v>
      </c>
      <c r="O2517">
        <v>68</v>
      </c>
      <c r="P2517">
        <v>38</v>
      </c>
      <c r="Q2517">
        <v>4</v>
      </c>
      <c r="R2517">
        <v>27</v>
      </c>
      <c r="S2517">
        <v>4</v>
      </c>
      <c r="T2517">
        <v>0.1</v>
      </c>
      <c r="U2517">
        <v>65</v>
      </c>
      <c r="V2517">
        <v>0.65</v>
      </c>
      <c r="W2517">
        <v>0.5</v>
      </c>
      <c r="X2517">
        <v>4</v>
      </c>
      <c r="Y2517">
        <v>58.4</v>
      </c>
    </row>
    <row r="2518" spans="1:25" x14ac:dyDescent="0.25">
      <c r="A2518" t="s">
        <v>9608</v>
      </c>
      <c r="B2518" t="s">
        <v>9609</v>
      </c>
      <c r="C2518" s="1" t="str">
        <f t="shared" si="402"/>
        <v>21:0398</v>
      </c>
      <c r="D2518" s="1" t="str">
        <f t="shared" si="409"/>
        <v>21:0133</v>
      </c>
      <c r="E2518" t="s">
        <v>9610</v>
      </c>
      <c r="F2518" t="s">
        <v>9611</v>
      </c>
      <c r="H2518">
        <v>49.308946599999999</v>
      </c>
      <c r="I2518">
        <v>-85.173878700000003</v>
      </c>
      <c r="J2518" s="1" t="str">
        <f t="shared" si="410"/>
        <v>NGR lake sediment grab sample</v>
      </c>
      <c r="K2518" s="1" t="str">
        <f t="shared" si="411"/>
        <v>&lt;177 micron (NGR)</v>
      </c>
      <c r="L2518">
        <v>87</v>
      </c>
      <c r="M2518" t="s">
        <v>117</v>
      </c>
      <c r="N2518">
        <v>1706</v>
      </c>
      <c r="O2518">
        <v>76</v>
      </c>
      <c r="P2518">
        <v>34</v>
      </c>
      <c r="Q2518">
        <v>2</v>
      </c>
      <c r="R2518">
        <v>21</v>
      </c>
      <c r="S2518">
        <v>2</v>
      </c>
      <c r="T2518">
        <v>0.1</v>
      </c>
      <c r="U2518">
        <v>45</v>
      </c>
      <c r="V2518">
        <v>0.55000000000000004</v>
      </c>
      <c r="W2518">
        <v>0.5</v>
      </c>
      <c r="X2518">
        <v>5</v>
      </c>
      <c r="Y2518">
        <v>62.2</v>
      </c>
    </row>
    <row r="2519" spans="1:25" x14ac:dyDescent="0.25">
      <c r="A2519" t="s">
        <v>9612</v>
      </c>
      <c r="B2519" t="s">
        <v>9613</v>
      </c>
      <c r="C2519" s="1" t="str">
        <f t="shared" si="402"/>
        <v>21:0398</v>
      </c>
      <c r="D2519" s="1" t="str">
        <f t="shared" si="409"/>
        <v>21:0133</v>
      </c>
      <c r="E2519" t="s">
        <v>9614</v>
      </c>
      <c r="F2519" t="s">
        <v>9615</v>
      </c>
      <c r="H2519">
        <v>49.319047699999999</v>
      </c>
      <c r="I2519">
        <v>-85.193829600000001</v>
      </c>
      <c r="J2519" s="1" t="str">
        <f t="shared" si="410"/>
        <v>NGR lake sediment grab sample</v>
      </c>
      <c r="K2519" s="1" t="str">
        <f t="shared" si="411"/>
        <v>&lt;177 micron (NGR)</v>
      </c>
      <c r="L2519">
        <v>87</v>
      </c>
      <c r="M2519" t="s">
        <v>122</v>
      </c>
      <c r="N2519">
        <v>1707</v>
      </c>
      <c r="O2519">
        <v>82</v>
      </c>
      <c r="P2519">
        <v>30</v>
      </c>
      <c r="Q2519">
        <v>8</v>
      </c>
      <c r="R2519">
        <v>19</v>
      </c>
      <c r="S2519">
        <v>5</v>
      </c>
      <c r="T2519">
        <v>0.1</v>
      </c>
      <c r="U2519">
        <v>60</v>
      </c>
      <c r="V2519">
        <v>0.7</v>
      </c>
      <c r="W2519">
        <v>0.5</v>
      </c>
      <c r="X2519">
        <v>5</v>
      </c>
      <c r="Y2519">
        <v>57.2</v>
      </c>
    </row>
    <row r="2520" spans="1:25" x14ac:dyDescent="0.25">
      <c r="A2520" t="s">
        <v>9616</v>
      </c>
      <c r="B2520" t="s">
        <v>9617</v>
      </c>
      <c r="C2520" s="1" t="str">
        <f t="shared" si="402"/>
        <v>21:0398</v>
      </c>
      <c r="D2520" s="1" t="str">
        <f t="shared" si="409"/>
        <v>21:0133</v>
      </c>
      <c r="E2520" t="s">
        <v>9618</v>
      </c>
      <c r="F2520" t="s">
        <v>9619</v>
      </c>
      <c r="H2520">
        <v>49.309101099999999</v>
      </c>
      <c r="I2520">
        <v>-85.283096200000003</v>
      </c>
      <c r="J2520" s="1" t="str">
        <f t="shared" si="410"/>
        <v>NGR lake sediment grab sample</v>
      </c>
      <c r="K2520" s="1" t="str">
        <f t="shared" si="411"/>
        <v>&lt;177 micron (NGR)</v>
      </c>
      <c r="L2520">
        <v>88</v>
      </c>
      <c r="M2520" t="s">
        <v>29</v>
      </c>
      <c r="N2520">
        <v>1708</v>
      </c>
      <c r="O2520">
        <v>74</v>
      </c>
      <c r="P2520">
        <v>32</v>
      </c>
      <c r="Q2520">
        <v>3</v>
      </c>
      <c r="R2520">
        <v>23</v>
      </c>
      <c r="S2520">
        <v>7</v>
      </c>
      <c r="T2520">
        <v>0.1</v>
      </c>
      <c r="U2520">
        <v>55</v>
      </c>
      <c r="V2520">
        <v>0.6</v>
      </c>
      <c r="W2520">
        <v>0.5</v>
      </c>
      <c r="X2520">
        <v>4</v>
      </c>
      <c r="Y2520">
        <v>66.400000000000006</v>
      </c>
    </row>
    <row r="2521" spans="1:25" x14ac:dyDescent="0.25">
      <c r="A2521" t="s">
        <v>9620</v>
      </c>
      <c r="B2521" t="s">
        <v>9621</v>
      </c>
      <c r="C2521" s="1" t="str">
        <f t="shared" si="402"/>
        <v>21:0398</v>
      </c>
      <c r="D2521" s="1" t="str">
        <f t="shared" si="409"/>
        <v>21:0133</v>
      </c>
      <c r="E2521" t="s">
        <v>9622</v>
      </c>
      <c r="F2521" t="s">
        <v>9623</v>
      </c>
      <c r="H2521">
        <v>49.294901799999998</v>
      </c>
      <c r="I2521">
        <v>-85.222756399999994</v>
      </c>
      <c r="J2521" s="1" t="str">
        <f t="shared" si="410"/>
        <v>NGR lake sediment grab sample</v>
      </c>
      <c r="K2521" s="1" t="str">
        <f t="shared" si="411"/>
        <v>&lt;177 micron (NGR)</v>
      </c>
      <c r="L2521">
        <v>88</v>
      </c>
      <c r="M2521" t="s">
        <v>34</v>
      </c>
      <c r="N2521">
        <v>1709</v>
      </c>
      <c r="O2521">
        <v>76</v>
      </c>
      <c r="P2521">
        <v>36</v>
      </c>
      <c r="Q2521">
        <v>6</v>
      </c>
      <c r="R2521">
        <v>25</v>
      </c>
      <c r="S2521">
        <v>8</v>
      </c>
      <c r="T2521">
        <v>0.1</v>
      </c>
      <c r="U2521">
        <v>225</v>
      </c>
      <c r="V2521">
        <v>1.35</v>
      </c>
      <c r="W2521">
        <v>0.5</v>
      </c>
      <c r="X2521">
        <v>4</v>
      </c>
      <c r="Y2521">
        <v>39.4</v>
      </c>
    </row>
    <row r="2522" spans="1:25" x14ac:dyDescent="0.25">
      <c r="A2522" t="s">
        <v>9624</v>
      </c>
      <c r="B2522" t="s">
        <v>9625</v>
      </c>
      <c r="C2522" s="1" t="str">
        <f t="shared" si="402"/>
        <v>21:0398</v>
      </c>
      <c r="D2522" s="1" t="str">
        <f t="shared" si="409"/>
        <v>21:0133</v>
      </c>
      <c r="E2522" t="s">
        <v>9626</v>
      </c>
      <c r="F2522" t="s">
        <v>9627</v>
      </c>
      <c r="H2522">
        <v>49.308195699999999</v>
      </c>
      <c r="I2522">
        <v>-85.237315199999998</v>
      </c>
      <c r="J2522" s="1" t="str">
        <f t="shared" si="410"/>
        <v>NGR lake sediment grab sample</v>
      </c>
      <c r="K2522" s="1" t="str">
        <f t="shared" si="411"/>
        <v>&lt;177 micron (NGR)</v>
      </c>
      <c r="L2522">
        <v>88</v>
      </c>
      <c r="M2522" t="s">
        <v>39</v>
      </c>
      <c r="N2522">
        <v>1710</v>
      </c>
      <c r="O2522">
        <v>72</v>
      </c>
      <c r="P2522">
        <v>24</v>
      </c>
      <c r="Q2522">
        <v>7</v>
      </c>
      <c r="R2522">
        <v>18</v>
      </c>
      <c r="S2522">
        <v>7</v>
      </c>
      <c r="T2522">
        <v>0.1</v>
      </c>
      <c r="U2522">
        <v>225</v>
      </c>
      <c r="V2522">
        <v>1.2</v>
      </c>
      <c r="W2522">
        <v>0.5</v>
      </c>
      <c r="X2522">
        <v>4</v>
      </c>
      <c r="Y2522">
        <v>27.4</v>
      </c>
    </row>
    <row r="2523" spans="1:25" x14ac:dyDescent="0.25">
      <c r="A2523" t="s">
        <v>9628</v>
      </c>
      <c r="B2523" t="s">
        <v>9629</v>
      </c>
      <c r="C2523" s="1" t="str">
        <f t="shared" si="402"/>
        <v>21:0398</v>
      </c>
      <c r="D2523" s="1" t="str">
        <f t="shared" si="409"/>
        <v>21:0133</v>
      </c>
      <c r="E2523" t="s">
        <v>9630</v>
      </c>
      <c r="F2523" t="s">
        <v>9631</v>
      </c>
      <c r="H2523">
        <v>49.314881499999998</v>
      </c>
      <c r="I2523">
        <v>-85.280418600000004</v>
      </c>
      <c r="J2523" s="1" t="str">
        <f t="shared" si="410"/>
        <v>NGR lake sediment grab sample</v>
      </c>
      <c r="K2523" s="1" t="str">
        <f t="shared" si="411"/>
        <v>&lt;177 micron (NGR)</v>
      </c>
      <c r="L2523">
        <v>88</v>
      </c>
      <c r="M2523" t="s">
        <v>49</v>
      </c>
      <c r="N2523">
        <v>1711</v>
      </c>
      <c r="O2523">
        <v>54</v>
      </c>
      <c r="P2523">
        <v>18</v>
      </c>
      <c r="Q2523">
        <v>5</v>
      </c>
      <c r="R2523">
        <v>20</v>
      </c>
      <c r="S2523">
        <v>7</v>
      </c>
      <c r="T2523">
        <v>0.1</v>
      </c>
      <c r="U2523">
        <v>130</v>
      </c>
      <c r="V2523">
        <v>1</v>
      </c>
      <c r="W2523">
        <v>0.5</v>
      </c>
      <c r="X2523">
        <v>3</v>
      </c>
      <c r="Y2523">
        <v>25.4</v>
      </c>
    </row>
    <row r="2524" spans="1:25" x14ac:dyDescent="0.25">
      <c r="A2524" t="s">
        <v>9632</v>
      </c>
      <c r="B2524" t="s">
        <v>9633</v>
      </c>
      <c r="C2524" s="1" t="str">
        <f t="shared" si="402"/>
        <v>21:0398</v>
      </c>
      <c r="D2524" s="1" t="str">
        <f t="shared" si="409"/>
        <v>21:0133</v>
      </c>
      <c r="E2524" t="s">
        <v>9618</v>
      </c>
      <c r="F2524" t="s">
        <v>9634</v>
      </c>
      <c r="H2524">
        <v>49.309101099999999</v>
      </c>
      <c r="I2524">
        <v>-85.283096200000003</v>
      </c>
      <c r="J2524" s="1" t="str">
        <f t="shared" si="410"/>
        <v>NGR lake sediment grab sample</v>
      </c>
      <c r="K2524" s="1" t="str">
        <f t="shared" si="411"/>
        <v>&lt;177 micron (NGR)</v>
      </c>
      <c r="L2524">
        <v>88</v>
      </c>
      <c r="M2524" t="s">
        <v>53</v>
      </c>
      <c r="N2524">
        <v>1712</v>
      </c>
      <c r="O2524">
        <v>84</v>
      </c>
      <c r="P2524">
        <v>36</v>
      </c>
      <c r="Q2524">
        <v>3</v>
      </c>
      <c r="R2524">
        <v>27</v>
      </c>
      <c r="S2524">
        <v>9</v>
      </c>
      <c r="T2524">
        <v>0.1</v>
      </c>
      <c r="U2524">
        <v>75</v>
      </c>
      <c r="V2524">
        <v>0.65</v>
      </c>
      <c r="W2524">
        <v>0.5</v>
      </c>
      <c r="X2524">
        <v>4</v>
      </c>
      <c r="Y2524">
        <v>67.2</v>
      </c>
    </row>
    <row r="2525" spans="1:25" x14ac:dyDescent="0.25">
      <c r="A2525" t="s">
        <v>9635</v>
      </c>
      <c r="B2525" t="s">
        <v>9636</v>
      </c>
      <c r="C2525" s="1" t="str">
        <f t="shared" si="402"/>
        <v>21:0398</v>
      </c>
      <c r="D2525" s="1" t="str">
        <f t="shared" si="409"/>
        <v>21:0133</v>
      </c>
      <c r="E2525" t="s">
        <v>9618</v>
      </c>
      <c r="F2525" t="s">
        <v>9637</v>
      </c>
      <c r="H2525">
        <v>49.309101099999999</v>
      </c>
      <c r="I2525">
        <v>-85.283096200000003</v>
      </c>
      <c r="J2525" s="1" t="str">
        <f t="shared" si="410"/>
        <v>NGR lake sediment grab sample</v>
      </c>
      <c r="K2525" s="1" t="str">
        <f t="shared" si="411"/>
        <v>&lt;177 micron (NGR)</v>
      </c>
      <c r="L2525">
        <v>88</v>
      </c>
      <c r="M2525" t="s">
        <v>57</v>
      </c>
      <c r="N2525">
        <v>1713</v>
      </c>
      <c r="O2525">
        <v>82</v>
      </c>
      <c r="P2525">
        <v>24</v>
      </c>
      <c r="Q2525">
        <v>2</v>
      </c>
      <c r="R2525">
        <v>25</v>
      </c>
      <c r="S2525">
        <v>8</v>
      </c>
      <c r="T2525">
        <v>0.1</v>
      </c>
      <c r="U2525">
        <v>70</v>
      </c>
      <c r="V2525">
        <v>0.7</v>
      </c>
      <c r="W2525">
        <v>0.5</v>
      </c>
      <c r="X2525">
        <v>3</v>
      </c>
      <c r="Y2525">
        <v>66.8</v>
      </c>
    </row>
    <row r="2526" spans="1:25" x14ac:dyDescent="0.25">
      <c r="A2526" t="s">
        <v>9638</v>
      </c>
      <c r="B2526" t="s">
        <v>9639</v>
      </c>
      <c r="C2526" s="1" t="str">
        <f t="shared" si="402"/>
        <v>21:0398</v>
      </c>
      <c r="D2526" s="1" t="str">
        <f t="shared" si="409"/>
        <v>21:0133</v>
      </c>
      <c r="E2526" t="s">
        <v>9640</v>
      </c>
      <c r="F2526" t="s">
        <v>9641</v>
      </c>
      <c r="H2526">
        <v>49.293059100000001</v>
      </c>
      <c r="I2526">
        <v>-85.3066903</v>
      </c>
      <c r="J2526" s="1" t="str">
        <f t="shared" si="410"/>
        <v>NGR lake sediment grab sample</v>
      </c>
      <c r="K2526" s="1" t="str">
        <f t="shared" si="411"/>
        <v>&lt;177 micron (NGR)</v>
      </c>
      <c r="L2526">
        <v>88</v>
      </c>
      <c r="M2526" t="s">
        <v>44</v>
      </c>
      <c r="N2526">
        <v>1714</v>
      </c>
      <c r="O2526">
        <v>28</v>
      </c>
      <c r="P2526">
        <v>14</v>
      </c>
      <c r="Q2526">
        <v>3</v>
      </c>
      <c r="R2526">
        <v>10</v>
      </c>
      <c r="S2526">
        <v>4</v>
      </c>
      <c r="T2526">
        <v>0.1</v>
      </c>
      <c r="U2526">
        <v>330</v>
      </c>
      <c r="V2526">
        <v>0.9</v>
      </c>
      <c r="W2526">
        <v>1</v>
      </c>
      <c r="X2526">
        <v>2</v>
      </c>
      <c r="Y2526">
        <v>1</v>
      </c>
    </row>
    <row r="2527" spans="1:25" x14ac:dyDescent="0.25">
      <c r="A2527" t="s">
        <v>9642</v>
      </c>
      <c r="B2527" t="s">
        <v>9643</v>
      </c>
      <c r="C2527" s="1" t="str">
        <f t="shared" si="402"/>
        <v>21:0398</v>
      </c>
      <c r="D2527" s="1" t="str">
        <f t="shared" si="409"/>
        <v>21:0133</v>
      </c>
      <c r="E2527" t="s">
        <v>9644</v>
      </c>
      <c r="F2527" t="s">
        <v>9645</v>
      </c>
      <c r="H2527">
        <v>49.270870100000003</v>
      </c>
      <c r="I2527">
        <v>-85.316784299999995</v>
      </c>
      <c r="J2527" s="1" t="str">
        <f t="shared" si="410"/>
        <v>NGR lake sediment grab sample</v>
      </c>
      <c r="K2527" s="1" t="str">
        <f t="shared" si="411"/>
        <v>&lt;177 micron (NGR)</v>
      </c>
      <c r="L2527">
        <v>88</v>
      </c>
      <c r="M2527" t="s">
        <v>62</v>
      </c>
      <c r="N2527">
        <v>1715</v>
      </c>
      <c r="O2527">
        <v>94</v>
      </c>
      <c r="P2527">
        <v>58</v>
      </c>
      <c r="Q2527">
        <v>5</v>
      </c>
      <c r="R2527">
        <v>30</v>
      </c>
      <c r="S2527">
        <v>10</v>
      </c>
      <c r="T2527">
        <v>0.1</v>
      </c>
      <c r="U2527">
        <v>270</v>
      </c>
      <c r="V2527">
        <v>1.5</v>
      </c>
      <c r="W2527">
        <v>0.5</v>
      </c>
      <c r="X2527">
        <v>1</v>
      </c>
      <c r="Y2527">
        <v>40.200000000000003</v>
      </c>
    </row>
    <row r="2528" spans="1:25" x14ac:dyDescent="0.25">
      <c r="A2528" t="s">
        <v>9646</v>
      </c>
      <c r="B2528" t="s">
        <v>9647</v>
      </c>
      <c r="C2528" s="1" t="str">
        <f t="shared" si="402"/>
        <v>21:0398</v>
      </c>
      <c r="D2528" s="1" t="str">
        <f t="shared" si="409"/>
        <v>21:0133</v>
      </c>
      <c r="E2528" t="s">
        <v>9648</v>
      </c>
      <c r="F2528" t="s">
        <v>9649</v>
      </c>
      <c r="H2528">
        <v>49.256920399999998</v>
      </c>
      <c r="I2528">
        <v>-85.250975299999993</v>
      </c>
      <c r="J2528" s="1" t="str">
        <f t="shared" si="410"/>
        <v>NGR lake sediment grab sample</v>
      </c>
      <c r="K2528" s="1" t="str">
        <f t="shared" si="411"/>
        <v>&lt;177 micron (NGR)</v>
      </c>
      <c r="L2528">
        <v>88</v>
      </c>
      <c r="M2528" t="s">
        <v>67</v>
      </c>
      <c r="N2528">
        <v>1716</v>
      </c>
      <c r="O2528">
        <v>100</v>
      </c>
      <c r="P2528">
        <v>36</v>
      </c>
      <c r="Q2528">
        <v>5</v>
      </c>
      <c r="R2528">
        <v>16</v>
      </c>
      <c r="S2528">
        <v>7</v>
      </c>
      <c r="T2528">
        <v>0.1</v>
      </c>
      <c r="U2528">
        <v>225</v>
      </c>
      <c r="V2528">
        <v>1.1499999999999999</v>
      </c>
      <c r="W2528">
        <v>0.5</v>
      </c>
      <c r="X2528">
        <v>1</v>
      </c>
      <c r="Y2528">
        <v>49.2</v>
      </c>
    </row>
    <row r="2529" spans="1:25" x14ac:dyDescent="0.25">
      <c r="A2529" t="s">
        <v>9650</v>
      </c>
      <c r="B2529" t="s">
        <v>9651</v>
      </c>
      <c r="C2529" s="1" t="str">
        <f t="shared" si="402"/>
        <v>21:0398</v>
      </c>
      <c r="D2529" s="1" t="str">
        <f t="shared" si="409"/>
        <v>21:0133</v>
      </c>
      <c r="E2529" t="s">
        <v>9652</v>
      </c>
      <c r="F2529" t="s">
        <v>9653</v>
      </c>
      <c r="H2529">
        <v>49.271968100000002</v>
      </c>
      <c r="I2529">
        <v>-85.236035900000005</v>
      </c>
      <c r="J2529" s="1" t="str">
        <f t="shared" si="410"/>
        <v>NGR lake sediment grab sample</v>
      </c>
      <c r="K2529" s="1" t="str">
        <f t="shared" si="411"/>
        <v>&lt;177 micron (NGR)</v>
      </c>
      <c r="L2529">
        <v>88</v>
      </c>
      <c r="M2529" t="s">
        <v>72</v>
      </c>
      <c r="N2529">
        <v>1717</v>
      </c>
      <c r="O2529">
        <v>76</v>
      </c>
      <c r="P2529">
        <v>36</v>
      </c>
      <c r="Q2529">
        <v>7</v>
      </c>
      <c r="R2529">
        <v>18</v>
      </c>
      <c r="S2529">
        <v>8</v>
      </c>
      <c r="T2529">
        <v>0.1</v>
      </c>
      <c r="U2529">
        <v>160</v>
      </c>
      <c r="V2529">
        <v>1.05</v>
      </c>
      <c r="W2529">
        <v>0.5</v>
      </c>
      <c r="X2529">
        <v>1</v>
      </c>
      <c r="Y2529">
        <v>50.6</v>
      </c>
    </row>
    <row r="2530" spans="1:25" x14ac:dyDescent="0.25">
      <c r="A2530" t="s">
        <v>9654</v>
      </c>
      <c r="B2530" t="s">
        <v>9655</v>
      </c>
      <c r="C2530" s="1" t="str">
        <f t="shared" si="402"/>
        <v>21:0398</v>
      </c>
      <c r="D2530" s="1" t="str">
        <f t="shared" si="409"/>
        <v>21:0133</v>
      </c>
      <c r="E2530" t="s">
        <v>9656</v>
      </c>
      <c r="F2530" t="s">
        <v>9657</v>
      </c>
      <c r="H2530">
        <v>49.242635499999999</v>
      </c>
      <c r="I2530">
        <v>-85.193156500000001</v>
      </c>
      <c r="J2530" s="1" t="str">
        <f t="shared" si="410"/>
        <v>NGR lake sediment grab sample</v>
      </c>
      <c r="K2530" s="1" t="str">
        <f t="shared" si="411"/>
        <v>&lt;177 micron (NGR)</v>
      </c>
      <c r="L2530">
        <v>88</v>
      </c>
      <c r="M2530" t="s">
        <v>77</v>
      </c>
      <c r="N2530">
        <v>1718</v>
      </c>
      <c r="O2530">
        <v>140</v>
      </c>
      <c r="P2530">
        <v>58</v>
      </c>
      <c r="Q2530">
        <v>4</v>
      </c>
      <c r="R2530">
        <v>26</v>
      </c>
      <c r="S2530">
        <v>8</v>
      </c>
      <c r="T2530">
        <v>0.1</v>
      </c>
      <c r="U2530">
        <v>380</v>
      </c>
      <c r="V2530">
        <v>1.5</v>
      </c>
      <c r="W2530">
        <v>0.5</v>
      </c>
      <c r="X2530">
        <v>1</v>
      </c>
      <c r="Y2530">
        <v>53.8</v>
      </c>
    </row>
    <row r="2531" spans="1:25" x14ac:dyDescent="0.25">
      <c r="A2531" t="s">
        <v>9658</v>
      </c>
      <c r="B2531" t="s">
        <v>9659</v>
      </c>
      <c r="C2531" s="1" t="str">
        <f t="shared" si="402"/>
        <v>21:0398</v>
      </c>
      <c r="D2531" s="1" t="str">
        <f t="shared" si="409"/>
        <v>21:0133</v>
      </c>
      <c r="E2531" t="s">
        <v>9660</v>
      </c>
      <c r="F2531" t="s">
        <v>9661</v>
      </c>
      <c r="H2531">
        <v>49.227150000000002</v>
      </c>
      <c r="I2531">
        <v>-85.190054200000006</v>
      </c>
      <c r="J2531" s="1" t="str">
        <f t="shared" si="410"/>
        <v>NGR lake sediment grab sample</v>
      </c>
      <c r="K2531" s="1" t="str">
        <f t="shared" si="411"/>
        <v>&lt;177 micron (NGR)</v>
      </c>
      <c r="L2531">
        <v>88</v>
      </c>
      <c r="M2531" t="s">
        <v>82</v>
      </c>
      <c r="N2531">
        <v>1719</v>
      </c>
      <c r="O2531">
        <v>72</v>
      </c>
      <c r="P2531">
        <v>32</v>
      </c>
      <c r="Q2531">
        <v>2</v>
      </c>
      <c r="R2531">
        <v>14</v>
      </c>
      <c r="S2531">
        <v>4</v>
      </c>
      <c r="T2531">
        <v>0.1</v>
      </c>
      <c r="U2531">
        <v>70</v>
      </c>
      <c r="V2531">
        <v>0.65</v>
      </c>
      <c r="W2531">
        <v>0.5</v>
      </c>
      <c r="X2531">
        <v>2</v>
      </c>
      <c r="Y2531">
        <v>66.8</v>
      </c>
    </row>
    <row r="2532" spans="1:25" x14ac:dyDescent="0.25">
      <c r="A2532" t="s">
        <v>9662</v>
      </c>
      <c r="B2532" t="s">
        <v>9663</v>
      </c>
      <c r="C2532" s="1" t="str">
        <f t="shared" si="402"/>
        <v>21:0398</v>
      </c>
      <c r="D2532" s="1" t="str">
        <f>HYPERLINK("http://geochem.nrcan.gc.ca/cdogs/content/svy/svy_e.htm", "")</f>
        <v/>
      </c>
      <c r="G2532" s="1" t="str">
        <f>HYPERLINK("http://geochem.nrcan.gc.ca/cdogs/content/cr_/cr_00035_e.htm", "35")</f>
        <v>35</v>
      </c>
      <c r="J2532" t="s">
        <v>100</v>
      </c>
      <c r="K2532" t="s">
        <v>101</v>
      </c>
      <c r="L2532">
        <v>88</v>
      </c>
      <c r="M2532" t="s">
        <v>102</v>
      </c>
      <c r="N2532">
        <v>1720</v>
      </c>
      <c r="O2532">
        <v>114</v>
      </c>
      <c r="P2532">
        <v>66</v>
      </c>
      <c r="Q2532">
        <v>11</v>
      </c>
      <c r="R2532">
        <v>31</v>
      </c>
      <c r="S2532">
        <v>11</v>
      </c>
      <c r="T2532">
        <v>0.1</v>
      </c>
      <c r="U2532">
        <v>280</v>
      </c>
      <c r="V2532">
        <v>2.2999999999999998</v>
      </c>
      <c r="W2532">
        <v>8</v>
      </c>
      <c r="X2532">
        <v>3</v>
      </c>
      <c r="Y2532">
        <v>10.4</v>
      </c>
    </row>
    <row r="2533" spans="1:25" x14ac:dyDescent="0.25">
      <c r="A2533" t="s">
        <v>9664</v>
      </c>
      <c r="B2533" t="s">
        <v>9665</v>
      </c>
      <c r="C2533" s="1" t="str">
        <f t="shared" si="402"/>
        <v>21:0398</v>
      </c>
      <c r="D2533" s="1" t="str">
        <f t="shared" ref="D2533:D2550" si="412">HYPERLINK("http://geochem.nrcan.gc.ca/cdogs/content/svy/svy210133_e.htm", "21:0133")</f>
        <v>21:0133</v>
      </c>
      <c r="E2533" t="s">
        <v>9666</v>
      </c>
      <c r="F2533" t="s">
        <v>9667</v>
      </c>
      <c r="H2533">
        <v>49.223397800000001</v>
      </c>
      <c r="I2533">
        <v>-85.164920699999996</v>
      </c>
      <c r="J2533" s="1" t="str">
        <f t="shared" ref="J2533:J2550" si="413">HYPERLINK("http://geochem.nrcan.gc.ca/cdogs/content/kwd/kwd020027_e.htm", "NGR lake sediment grab sample")</f>
        <v>NGR lake sediment grab sample</v>
      </c>
      <c r="K2533" s="1" t="str">
        <f t="shared" ref="K2533:K2550" si="414">HYPERLINK("http://geochem.nrcan.gc.ca/cdogs/content/kwd/kwd080006_e.htm", "&lt;177 micron (NGR)")</f>
        <v>&lt;177 micron (NGR)</v>
      </c>
      <c r="L2533">
        <v>88</v>
      </c>
      <c r="M2533" t="s">
        <v>87</v>
      </c>
      <c r="N2533">
        <v>1721</v>
      </c>
      <c r="O2533">
        <v>88</v>
      </c>
      <c r="P2533">
        <v>16</v>
      </c>
      <c r="Q2533">
        <v>9</v>
      </c>
      <c r="R2533">
        <v>17</v>
      </c>
      <c r="S2533">
        <v>8</v>
      </c>
      <c r="T2533">
        <v>0.1</v>
      </c>
      <c r="U2533">
        <v>260</v>
      </c>
      <c r="V2533">
        <v>1.55</v>
      </c>
      <c r="W2533">
        <v>0.5</v>
      </c>
      <c r="X2533">
        <v>1</v>
      </c>
      <c r="Y2533">
        <v>22</v>
      </c>
    </row>
    <row r="2534" spans="1:25" x14ac:dyDescent="0.25">
      <c r="A2534" t="s">
        <v>9668</v>
      </c>
      <c r="B2534" t="s">
        <v>9669</v>
      </c>
      <c r="C2534" s="1" t="str">
        <f t="shared" si="402"/>
        <v>21:0398</v>
      </c>
      <c r="D2534" s="1" t="str">
        <f t="shared" si="412"/>
        <v>21:0133</v>
      </c>
      <c r="E2534" t="s">
        <v>9670</v>
      </c>
      <c r="F2534" t="s">
        <v>9671</v>
      </c>
      <c r="H2534">
        <v>49.208223400000001</v>
      </c>
      <c r="I2534">
        <v>-85.107075600000002</v>
      </c>
      <c r="J2534" s="1" t="str">
        <f t="shared" si="413"/>
        <v>NGR lake sediment grab sample</v>
      </c>
      <c r="K2534" s="1" t="str">
        <f t="shared" si="414"/>
        <v>&lt;177 micron (NGR)</v>
      </c>
      <c r="L2534">
        <v>88</v>
      </c>
      <c r="M2534" t="s">
        <v>92</v>
      </c>
      <c r="N2534">
        <v>1722</v>
      </c>
      <c r="O2534">
        <v>78</v>
      </c>
      <c r="P2534">
        <v>38</v>
      </c>
      <c r="Q2534">
        <v>3</v>
      </c>
      <c r="R2534">
        <v>12</v>
      </c>
      <c r="S2534">
        <v>6</v>
      </c>
      <c r="T2534">
        <v>0.1</v>
      </c>
      <c r="U2534">
        <v>100</v>
      </c>
      <c r="V2534">
        <v>0.8</v>
      </c>
      <c r="W2534">
        <v>0.5</v>
      </c>
      <c r="X2534">
        <v>2</v>
      </c>
      <c r="Y2534">
        <v>61.4</v>
      </c>
    </row>
    <row r="2535" spans="1:25" x14ac:dyDescent="0.25">
      <c r="A2535" t="s">
        <v>9672</v>
      </c>
      <c r="B2535" t="s">
        <v>9673</v>
      </c>
      <c r="C2535" s="1" t="str">
        <f t="shared" si="402"/>
        <v>21:0398</v>
      </c>
      <c r="D2535" s="1" t="str">
        <f t="shared" si="412"/>
        <v>21:0133</v>
      </c>
      <c r="E2535" t="s">
        <v>9674</v>
      </c>
      <c r="F2535" t="s">
        <v>9675</v>
      </c>
      <c r="H2535">
        <v>49.212449499999998</v>
      </c>
      <c r="I2535">
        <v>-85.060873799999996</v>
      </c>
      <c r="J2535" s="1" t="str">
        <f t="shared" si="413"/>
        <v>NGR lake sediment grab sample</v>
      </c>
      <c r="K2535" s="1" t="str">
        <f t="shared" si="414"/>
        <v>&lt;177 micron (NGR)</v>
      </c>
      <c r="L2535">
        <v>88</v>
      </c>
      <c r="M2535" t="s">
        <v>97</v>
      </c>
      <c r="N2535">
        <v>1723</v>
      </c>
      <c r="O2535">
        <v>78</v>
      </c>
      <c r="P2535">
        <v>18</v>
      </c>
      <c r="Q2535">
        <v>7</v>
      </c>
      <c r="R2535">
        <v>10</v>
      </c>
      <c r="S2535">
        <v>5</v>
      </c>
      <c r="T2535">
        <v>0.1</v>
      </c>
      <c r="U2535">
        <v>160</v>
      </c>
      <c r="V2535">
        <v>1.2</v>
      </c>
      <c r="W2535">
        <v>0.5</v>
      </c>
      <c r="X2535">
        <v>2</v>
      </c>
      <c r="Y2535">
        <v>39.6</v>
      </c>
    </row>
    <row r="2536" spans="1:25" x14ac:dyDescent="0.25">
      <c r="A2536" t="s">
        <v>9676</v>
      </c>
      <c r="B2536" t="s">
        <v>9677</v>
      </c>
      <c r="C2536" s="1" t="str">
        <f t="shared" si="402"/>
        <v>21:0398</v>
      </c>
      <c r="D2536" s="1" t="str">
        <f t="shared" si="412"/>
        <v>21:0133</v>
      </c>
      <c r="E2536" t="s">
        <v>9678</v>
      </c>
      <c r="F2536" t="s">
        <v>9679</v>
      </c>
      <c r="H2536">
        <v>49.2308953</v>
      </c>
      <c r="I2536">
        <v>-85.028173699999996</v>
      </c>
      <c r="J2536" s="1" t="str">
        <f t="shared" si="413"/>
        <v>NGR lake sediment grab sample</v>
      </c>
      <c r="K2536" s="1" t="str">
        <f t="shared" si="414"/>
        <v>&lt;177 micron (NGR)</v>
      </c>
      <c r="L2536">
        <v>88</v>
      </c>
      <c r="M2536" t="s">
        <v>107</v>
      </c>
      <c r="N2536">
        <v>1724</v>
      </c>
      <c r="O2536">
        <v>70</v>
      </c>
      <c r="P2536">
        <v>12</v>
      </c>
      <c r="Q2536">
        <v>6</v>
      </c>
      <c r="R2536">
        <v>12</v>
      </c>
      <c r="S2536">
        <v>7</v>
      </c>
      <c r="T2536">
        <v>0.1</v>
      </c>
      <c r="U2536">
        <v>285</v>
      </c>
      <c r="V2536">
        <v>1.55</v>
      </c>
      <c r="W2536">
        <v>0.5</v>
      </c>
      <c r="X2536">
        <v>1</v>
      </c>
      <c r="Y2536">
        <v>20.8</v>
      </c>
    </row>
    <row r="2537" spans="1:25" x14ac:dyDescent="0.25">
      <c r="A2537" t="s">
        <v>9680</v>
      </c>
      <c r="B2537" t="s">
        <v>9681</v>
      </c>
      <c r="C2537" s="1" t="str">
        <f t="shared" si="402"/>
        <v>21:0398</v>
      </c>
      <c r="D2537" s="1" t="str">
        <f t="shared" si="412"/>
        <v>21:0133</v>
      </c>
      <c r="E2537" t="s">
        <v>9682</v>
      </c>
      <c r="F2537" t="s">
        <v>9683</v>
      </c>
      <c r="H2537">
        <v>49.226906399999997</v>
      </c>
      <c r="I2537">
        <v>-84.969820400000003</v>
      </c>
      <c r="J2537" s="1" t="str">
        <f t="shared" si="413"/>
        <v>NGR lake sediment grab sample</v>
      </c>
      <c r="K2537" s="1" t="str">
        <f t="shared" si="414"/>
        <v>&lt;177 micron (NGR)</v>
      </c>
      <c r="L2537">
        <v>88</v>
      </c>
      <c r="M2537" t="s">
        <v>112</v>
      </c>
      <c r="N2537">
        <v>1725</v>
      </c>
      <c r="O2537">
        <v>90</v>
      </c>
      <c r="P2537">
        <v>26</v>
      </c>
      <c r="Q2537">
        <v>1</v>
      </c>
      <c r="R2537">
        <v>7</v>
      </c>
      <c r="S2537">
        <v>1</v>
      </c>
      <c r="T2537">
        <v>0.1</v>
      </c>
      <c r="U2537">
        <v>120</v>
      </c>
      <c r="V2537">
        <v>0.65</v>
      </c>
      <c r="W2537">
        <v>0.5</v>
      </c>
      <c r="X2537">
        <v>5</v>
      </c>
      <c r="Y2537">
        <v>49.8</v>
      </c>
    </row>
    <row r="2538" spans="1:25" x14ac:dyDescent="0.25">
      <c r="A2538" t="s">
        <v>9684</v>
      </c>
      <c r="B2538" t="s">
        <v>9685</v>
      </c>
      <c r="C2538" s="1" t="str">
        <f t="shared" si="402"/>
        <v>21:0398</v>
      </c>
      <c r="D2538" s="1" t="str">
        <f t="shared" si="412"/>
        <v>21:0133</v>
      </c>
      <c r="E2538" t="s">
        <v>9686</v>
      </c>
      <c r="F2538" t="s">
        <v>9687</v>
      </c>
      <c r="H2538">
        <v>49.2260913</v>
      </c>
      <c r="I2538">
        <v>-84.878941299999994</v>
      </c>
      <c r="J2538" s="1" t="str">
        <f t="shared" si="413"/>
        <v>NGR lake sediment grab sample</v>
      </c>
      <c r="K2538" s="1" t="str">
        <f t="shared" si="414"/>
        <v>&lt;177 micron (NGR)</v>
      </c>
      <c r="L2538">
        <v>88</v>
      </c>
      <c r="M2538" t="s">
        <v>117</v>
      </c>
      <c r="N2538">
        <v>1726</v>
      </c>
      <c r="O2538">
        <v>108</v>
      </c>
      <c r="P2538">
        <v>24</v>
      </c>
      <c r="Q2538">
        <v>6</v>
      </c>
      <c r="R2538">
        <v>17</v>
      </c>
      <c r="S2538">
        <v>8</v>
      </c>
      <c r="T2538">
        <v>0.1</v>
      </c>
      <c r="U2538">
        <v>170</v>
      </c>
      <c r="V2538">
        <v>1.25</v>
      </c>
      <c r="W2538">
        <v>0.5</v>
      </c>
      <c r="X2538">
        <v>3</v>
      </c>
      <c r="Y2538">
        <v>40.4</v>
      </c>
    </row>
    <row r="2539" spans="1:25" x14ac:dyDescent="0.25">
      <c r="A2539" t="s">
        <v>9688</v>
      </c>
      <c r="B2539" t="s">
        <v>9689</v>
      </c>
      <c r="C2539" s="1" t="str">
        <f t="shared" si="402"/>
        <v>21:0398</v>
      </c>
      <c r="D2539" s="1" t="str">
        <f t="shared" si="412"/>
        <v>21:0133</v>
      </c>
      <c r="E2539" t="s">
        <v>9690</v>
      </c>
      <c r="F2539" t="s">
        <v>9691</v>
      </c>
      <c r="H2539">
        <v>49.2141576</v>
      </c>
      <c r="I2539">
        <v>-84.827875300000002</v>
      </c>
      <c r="J2539" s="1" t="str">
        <f t="shared" si="413"/>
        <v>NGR lake sediment grab sample</v>
      </c>
      <c r="K2539" s="1" t="str">
        <f t="shared" si="414"/>
        <v>&lt;177 micron (NGR)</v>
      </c>
      <c r="L2539">
        <v>88</v>
      </c>
      <c r="M2539" t="s">
        <v>122</v>
      </c>
      <c r="N2539">
        <v>1727</v>
      </c>
      <c r="O2539">
        <v>120</v>
      </c>
      <c r="P2539">
        <v>22</v>
      </c>
      <c r="Q2539">
        <v>5</v>
      </c>
      <c r="R2539">
        <v>10</v>
      </c>
      <c r="S2539">
        <v>2</v>
      </c>
      <c r="T2539">
        <v>0.1</v>
      </c>
      <c r="U2539">
        <v>30</v>
      </c>
      <c r="V2539">
        <v>0.35</v>
      </c>
      <c r="W2539">
        <v>0.5</v>
      </c>
      <c r="X2539">
        <v>4</v>
      </c>
      <c r="Y2539">
        <v>81</v>
      </c>
    </row>
    <row r="2540" spans="1:25" x14ac:dyDescent="0.25">
      <c r="A2540" t="s">
        <v>9692</v>
      </c>
      <c r="B2540" t="s">
        <v>9693</v>
      </c>
      <c r="C2540" s="1" t="str">
        <f t="shared" si="402"/>
        <v>21:0398</v>
      </c>
      <c r="D2540" s="1" t="str">
        <f t="shared" si="412"/>
        <v>21:0133</v>
      </c>
      <c r="E2540" t="s">
        <v>9694</v>
      </c>
      <c r="F2540" t="s">
        <v>9695</v>
      </c>
      <c r="H2540">
        <v>49.173522400000003</v>
      </c>
      <c r="I2540">
        <v>-85.050129299999995</v>
      </c>
      <c r="J2540" s="1" t="str">
        <f t="shared" si="413"/>
        <v>NGR lake sediment grab sample</v>
      </c>
      <c r="K2540" s="1" t="str">
        <f t="shared" si="414"/>
        <v>&lt;177 micron (NGR)</v>
      </c>
      <c r="L2540">
        <v>89</v>
      </c>
      <c r="M2540" t="s">
        <v>29</v>
      </c>
      <c r="N2540">
        <v>1728</v>
      </c>
      <c r="O2540">
        <v>100</v>
      </c>
      <c r="P2540">
        <v>38</v>
      </c>
      <c r="Q2540">
        <v>5</v>
      </c>
      <c r="R2540">
        <v>14</v>
      </c>
      <c r="S2540">
        <v>3</v>
      </c>
      <c r="T2540">
        <v>0.1</v>
      </c>
      <c r="U2540">
        <v>40</v>
      </c>
      <c r="V2540">
        <v>0.5</v>
      </c>
      <c r="W2540">
        <v>0.5</v>
      </c>
      <c r="X2540">
        <v>2</v>
      </c>
      <c r="Y2540">
        <v>69.2</v>
      </c>
    </row>
    <row r="2541" spans="1:25" x14ac:dyDescent="0.25">
      <c r="A2541" t="s">
        <v>9696</v>
      </c>
      <c r="B2541" t="s">
        <v>9697</v>
      </c>
      <c r="C2541" s="1" t="str">
        <f t="shared" ref="C2541:C2604" si="415">HYPERLINK("http://geochem.nrcan.gc.ca/cdogs/content/bdl/bdl210398_e.htm", "21:0398")</f>
        <v>21:0398</v>
      </c>
      <c r="D2541" s="1" t="str">
        <f t="shared" si="412"/>
        <v>21:0133</v>
      </c>
      <c r="E2541" t="s">
        <v>9698</v>
      </c>
      <c r="F2541" t="s">
        <v>9699</v>
      </c>
      <c r="H2541">
        <v>49.191434600000001</v>
      </c>
      <c r="I2541">
        <v>-84.986768900000001</v>
      </c>
      <c r="J2541" s="1" t="str">
        <f t="shared" si="413"/>
        <v>NGR lake sediment grab sample</v>
      </c>
      <c r="K2541" s="1" t="str">
        <f t="shared" si="414"/>
        <v>&lt;177 micron (NGR)</v>
      </c>
      <c r="L2541">
        <v>89</v>
      </c>
      <c r="M2541" t="s">
        <v>34</v>
      </c>
      <c r="N2541">
        <v>1729</v>
      </c>
      <c r="O2541">
        <v>106</v>
      </c>
      <c r="P2541">
        <v>34</v>
      </c>
      <c r="Q2541">
        <v>9</v>
      </c>
      <c r="R2541">
        <v>17</v>
      </c>
      <c r="S2541">
        <v>8</v>
      </c>
      <c r="T2541">
        <v>0.1</v>
      </c>
      <c r="U2541">
        <v>260</v>
      </c>
      <c r="V2541">
        <v>1.45</v>
      </c>
      <c r="W2541">
        <v>0.5</v>
      </c>
      <c r="X2541">
        <v>1</v>
      </c>
      <c r="Y2541">
        <v>38.799999999999997</v>
      </c>
    </row>
    <row r="2542" spans="1:25" x14ac:dyDescent="0.25">
      <c r="A2542" t="s">
        <v>9700</v>
      </c>
      <c r="B2542" t="s">
        <v>9701</v>
      </c>
      <c r="C2542" s="1" t="str">
        <f t="shared" si="415"/>
        <v>21:0398</v>
      </c>
      <c r="D2542" s="1" t="str">
        <f t="shared" si="412"/>
        <v>21:0133</v>
      </c>
      <c r="E2542" t="s">
        <v>9702</v>
      </c>
      <c r="F2542" t="s">
        <v>9703</v>
      </c>
      <c r="H2542">
        <v>49.158195999999997</v>
      </c>
      <c r="I2542">
        <v>-85.013368400000004</v>
      </c>
      <c r="J2542" s="1" t="str">
        <f t="shared" si="413"/>
        <v>NGR lake sediment grab sample</v>
      </c>
      <c r="K2542" s="1" t="str">
        <f t="shared" si="414"/>
        <v>&lt;177 micron (NGR)</v>
      </c>
      <c r="L2542">
        <v>89</v>
      </c>
      <c r="M2542" t="s">
        <v>39</v>
      </c>
      <c r="N2542">
        <v>1730</v>
      </c>
      <c r="O2542">
        <v>68</v>
      </c>
      <c r="P2542">
        <v>20</v>
      </c>
      <c r="Q2542">
        <v>5</v>
      </c>
      <c r="R2542">
        <v>9</v>
      </c>
      <c r="S2542">
        <v>5</v>
      </c>
      <c r="T2542">
        <v>0.1</v>
      </c>
      <c r="U2542">
        <v>140</v>
      </c>
      <c r="V2542">
        <v>0.95</v>
      </c>
      <c r="W2542">
        <v>0.5</v>
      </c>
      <c r="X2542">
        <v>1</v>
      </c>
      <c r="Y2542">
        <v>56.2</v>
      </c>
    </row>
    <row r="2543" spans="1:25" x14ac:dyDescent="0.25">
      <c r="A2543" t="s">
        <v>9704</v>
      </c>
      <c r="B2543" t="s">
        <v>9705</v>
      </c>
      <c r="C2543" s="1" t="str">
        <f t="shared" si="415"/>
        <v>21:0398</v>
      </c>
      <c r="D2543" s="1" t="str">
        <f t="shared" si="412"/>
        <v>21:0133</v>
      </c>
      <c r="E2543" t="s">
        <v>9706</v>
      </c>
      <c r="F2543" t="s">
        <v>9707</v>
      </c>
      <c r="H2543">
        <v>49.1788965</v>
      </c>
      <c r="I2543">
        <v>-85.037060699999998</v>
      </c>
      <c r="J2543" s="1" t="str">
        <f t="shared" si="413"/>
        <v>NGR lake sediment grab sample</v>
      </c>
      <c r="K2543" s="1" t="str">
        <f t="shared" si="414"/>
        <v>&lt;177 micron (NGR)</v>
      </c>
      <c r="L2543">
        <v>89</v>
      </c>
      <c r="M2543" t="s">
        <v>49</v>
      </c>
      <c r="N2543">
        <v>1731</v>
      </c>
      <c r="O2543">
        <v>92</v>
      </c>
      <c r="P2543">
        <v>34</v>
      </c>
      <c r="Q2543">
        <v>3</v>
      </c>
      <c r="R2543">
        <v>11</v>
      </c>
      <c r="S2543">
        <v>5</v>
      </c>
      <c r="T2543">
        <v>0.1</v>
      </c>
      <c r="U2543">
        <v>90</v>
      </c>
      <c r="V2543">
        <v>1</v>
      </c>
      <c r="W2543">
        <v>0.5</v>
      </c>
      <c r="X2543">
        <v>2</v>
      </c>
      <c r="Y2543">
        <v>54.4</v>
      </c>
    </row>
    <row r="2544" spans="1:25" x14ac:dyDescent="0.25">
      <c r="A2544" t="s">
        <v>9708</v>
      </c>
      <c r="B2544" t="s">
        <v>9709</v>
      </c>
      <c r="C2544" s="1" t="str">
        <f t="shared" si="415"/>
        <v>21:0398</v>
      </c>
      <c r="D2544" s="1" t="str">
        <f t="shared" si="412"/>
        <v>21:0133</v>
      </c>
      <c r="E2544" t="s">
        <v>9694</v>
      </c>
      <c r="F2544" t="s">
        <v>9710</v>
      </c>
      <c r="H2544">
        <v>49.173522400000003</v>
      </c>
      <c r="I2544">
        <v>-85.050129299999995</v>
      </c>
      <c r="J2544" s="1" t="str">
        <f t="shared" si="413"/>
        <v>NGR lake sediment grab sample</v>
      </c>
      <c r="K2544" s="1" t="str">
        <f t="shared" si="414"/>
        <v>&lt;177 micron (NGR)</v>
      </c>
      <c r="L2544">
        <v>89</v>
      </c>
      <c r="M2544" t="s">
        <v>53</v>
      </c>
      <c r="N2544">
        <v>1732</v>
      </c>
      <c r="O2544">
        <v>98</v>
      </c>
      <c r="P2544">
        <v>34</v>
      </c>
      <c r="Q2544">
        <v>5</v>
      </c>
      <c r="R2544">
        <v>13</v>
      </c>
      <c r="S2544">
        <v>2</v>
      </c>
      <c r="T2544">
        <v>0.1</v>
      </c>
      <c r="U2544">
        <v>40</v>
      </c>
      <c r="V2544">
        <v>0.45</v>
      </c>
      <c r="W2544">
        <v>0.5</v>
      </c>
      <c r="X2544">
        <v>2</v>
      </c>
      <c r="Y2544">
        <v>69.400000000000006</v>
      </c>
    </row>
    <row r="2545" spans="1:25" x14ac:dyDescent="0.25">
      <c r="A2545" t="s">
        <v>9711</v>
      </c>
      <c r="B2545" t="s">
        <v>9712</v>
      </c>
      <c r="C2545" s="1" t="str">
        <f t="shared" si="415"/>
        <v>21:0398</v>
      </c>
      <c r="D2545" s="1" t="str">
        <f t="shared" si="412"/>
        <v>21:0133</v>
      </c>
      <c r="E2545" t="s">
        <v>9694</v>
      </c>
      <c r="F2545" t="s">
        <v>9713</v>
      </c>
      <c r="H2545">
        <v>49.173522400000003</v>
      </c>
      <c r="I2545">
        <v>-85.050129299999995</v>
      </c>
      <c r="J2545" s="1" t="str">
        <f t="shared" si="413"/>
        <v>NGR lake sediment grab sample</v>
      </c>
      <c r="K2545" s="1" t="str">
        <f t="shared" si="414"/>
        <v>&lt;177 micron (NGR)</v>
      </c>
      <c r="L2545">
        <v>89</v>
      </c>
      <c r="M2545" t="s">
        <v>57</v>
      </c>
      <c r="N2545">
        <v>1733</v>
      </c>
      <c r="O2545">
        <v>96</v>
      </c>
      <c r="P2545">
        <v>38</v>
      </c>
      <c r="Q2545">
        <v>4</v>
      </c>
      <c r="R2545">
        <v>14</v>
      </c>
      <c r="S2545">
        <v>3</v>
      </c>
      <c r="T2545">
        <v>0.1</v>
      </c>
      <c r="U2545">
        <v>35</v>
      </c>
      <c r="V2545">
        <v>0.5</v>
      </c>
      <c r="W2545">
        <v>0.5</v>
      </c>
      <c r="X2545">
        <v>4</v>
      </c>
      <c r="Y2545">
        <v>70.2</v>
      </c>
    </row>
    <row r="2546" spans="1:25" x14ac:dyDescent="0.25">
      <c r="A2546" t="s">
        <v>9714</v>
      </c>
      <c r="B2546" t="s">
        <v>9715</v>
      </c>
      <c r="C2546" s="1" t="str">
        <f t="shared" si="415"/>
        <v>21:0398</v>
      </c>
      <c r="D2546" s="1" t="str">
        <f t="shared" si="412"/>
        <v>21:0133</v>
      </c>
      <c r="E2546" t="s">
        <v>9716</v>
      </c>
      <c r="F2546" t="s">
        <v>9717</v>
      </c>
      <c r="H2546">
        <v>49.182672599999997</v>
      </c>
      <c r="I2546">
        <v>-85.0992818</v>
      </c>
      <c r="J2546" s="1" t="str">
        <f t="shared" si="413"/>
        <v>NGR lake sediment grab sample</v>
      </c>
      <c r="K2546" s="1" t="str">
        <f t="shared" si="414"/>
        <v>&lt;177 micron (NGR)</v>
      </c>
      <c r="L2546">
        <v>89</v>
      </c>
      <c r="M2546" t="s">
        <v>44</v>
      </c>
      <c r="N2546">
        <v>1734</v>
      </c>
      <c r="O2546">
        <v>74</v>
      </c>
      <c r="P2546">
        <v>38</v>
      </c>
      <c r="Q2546">
        <v>4</v>
      </c>
      <c r="R2546">
        <v>10</v>
      </c>
      <c r="S2546">
        <v>5</v>
      </c>
      <c r="T2546">
        <v>0.1</v>
      </c>
      <c r="U2546">
        <v>90</v>
      </c>
      <c r="V2546">
        <v>0.9</v>
      </c>
      <c r="W2546">
        <v>0.5</v>
      </c>
      <c r="X2546">
        <v>2</v>
      </c>
      <c r="Y2546">
        <v>71</v>
      </c>
    </row>
    <row r="2547" spans="1:25" x14ac:dyDescent="0.25">
      <c r="A2547" t="s">
        <v>9718</v>
      </c>
      <c r="B2547" t="s">
        <v>9719</v>
      </c>
      <c r="C2547" s="1" t="str">
        <f t="shared" si="415"/>
        <v>21:0398</v>
      </c>
      <c r="D2547" s="1" t="str">
        <f t="shared" si="412"/>
        <v>21:0133</v>
      </c>
      <c r="E2547" t="s">
        <v>9720</v>
      </c>
      <c r="F2547" t="s">
        <v>9721</v>
      </c>
      <c r="H2547">
        <v>49.176036099999997</v>
      </c>
      <c r="I2547">
        <v>-85.140314700000005</v>
      </c>
      <c r="J2547" s="1" t="str">
        <f t="shared" si="413"/>
        <v>NGR lake sediment grab sample</v>
      </c>
      <c r="K2547" s="1" t="str">
        <f t="shared" si="414"/>
        <v>&lt;177 micron (NGR)</v>
      </c>
      <c r="L2547">
        <v>89</v>
      </c>
      <c r="M2547" t="s">
        <v>62</v>
      </c>
      <c r="N2547">
        <v>1735</v>
      </c>
      <c r="O2547">
        <v>50</v>
      </c>
      <c r="P2547">
        <v>22</v>
      </c>
      <c r="Q2547">
        <v>5</v>
      </c>
      <c r="R2547">
        <v>10</v>
      </c>
      <c r="S2547">
        <v>5</v>
      </c>
      <c r="T2547">
        <v>0.1</v>
      </c>
      <c r="U2547">
        <v>120</v>
      </c>
      <c r="V2547">
        <v>0.95</v>
      </c>
      <c r="W2547">
        <v>0.5</v>
      </c>
      <c r="X2547">
        <v>1</v>
      </c>
      <c r="Y2547">
        <v>41</v>
      </c>
    </row>
    <row r="2548" spans="1:25" x14ac:dyDescent="0.25">
      <c r="A2548" t="s">
        <v>9722</v>
      </c>
      <c r="B2548" t="s">
        <v>9723</v>
      </c>
      <c r="C2548" s="1" t="str">
        <f t="shared" si="415"/>
        <v>21:0398</v>
      </c>
      <c r="D2548" s="1" t="str">
        <f t="shared" si="412"/>
        <v>21:0133</v>
      </c>
      <c r="E2548" t="s">
        <v>9724</v>
      </c>
      <c r="F2548" t="s">
        <v>9725</v>
      </c>
      <c r="H2548">
        <v>49.192575300000001</v>
      </c>
      <c r="I2548">
        <v>-85.193869199999995</v>
      </c>
      <c r="J2548" s="1" t="str">
        <f t="shared" si="413"/>
        <v>NGR lake sediment grab sample</v>
      </c>
      <c r="K2548" s="1" t="str">
        <f t="shared" si="414"/>
        <v>&lt;177 micron (NGR)</v>
      </c>
      <c r="L2548">
        <v>89</v>
      </c>
      <c r="M2548" t="s">
        <v>67</v>
      </c>
      <c r="N2548">
        <v>1736</v>
      </c>
      <c r="O2548">
        <v>50</v>
      </c>
      <c r="P2548">
        <v>24</v>
      </c>
      <c r="Q2548">
        <v>4</v>
      </c>
      <c r="R2548">
        <v>9</v>
      </c>
      <c r="S2548">
        <v>2</v>
      </c>
      <c r="T2548">
        <v>0.1</v>
      </c>
      <c r="U2548">
        <v>40</v>
      </c>
      <c r="V2548">
        <v>0.5</v>
      </c>
      <c r="W2548">
        <v>0.5</v>
      </c>
      <c r="X2548">
        <v>2</v>
      </c>
      <c r="Y2548">
        <v>63.2</v>
      </c>
    </row>
    <row r="2549" spans="1:25" x14ac:dyDescent="0.25">
      <c r="A2549" t="s">
        <v>9726</v>
      </c>
      <c r="B2549" t="s">
        <v>9727</v>
      </c>
      <c r="C2549" s="1" t="str">
        <f t="shared" si="415"/>
        <v>21:0398</v>
      </c>
      <c r="D2549" s="1" t="str">
        <f t="shared" si="412"/>
        <v>21:0133</v>
      </c>
      <c r="E2549" t="s">
        <v>9728</v>
      </c>
      <c r="F2549" t="s">
        <v>9729</v>
      </c>
      <c r="H2549">
        <v>49.233991500000002</v>
      </c>
      <c r="I2549">
        <v>-85.258213999999995</v>
      </c>
      <c r="J2549" s="1" t="str">
        <f t="shared" si="413"/>
        <v>NGR lake sediment grab sample</v>
      </c>
      <c r="K2549" s="1" t="str">
        <f t="shared" si="414"/>
        <v>&lt;177 micron (NGR)</v>
      </c>
      <c r="L2549">
        <v>89</v>
      </c>
      <c r="M2549" t="s">
        <v>72</v>
      </c>
      <c r="N2549">
        <v>1737</v>
      </c>
      <c r="O2549">
        <v>66</v>
      </c>
      <c r="P2549">
        <v>36</v>
      </c>
      <c r="Q2549">
        <v>3</v>
      </c>
      <c r="R2549">
        <v>11</v>
      </c>
      <c r="S2549">
        <v>4</v>
      </c>
      <c r="T2549">
        <v>0.1</v>
      </c>
      <c r="U2549">
        <v>75</v>
      </c>
      <c r="V2549">
        <v>0.85</v>
      </c>
      <c r="W2549">
        <v>0.5</v>
      </c>
      <c r="X2549">
        <v>4</v>
      </c>
      <c r="Y2549">
        <v>66.400000000000006</v>
      </c>
    </row>
    <row r="2550" spans="1:25" x14ac:dyDescent="0.25">
      <c r="A2550" t="s">
        <v>9730</v>
      </c>
      <c r="B2550" t="s">
        <v>9731</v>
      </c>
      <c r="C2550" s="1" t="str">
        <f t="shared" si="415"/>
        <v>21:0398</v>
      </c>
      <c r="D2550" s="1" t="str">
        <f t="shared" si="412"/>
        <v>21:0133</v>
      </c>
      <c r="E2550" t="s">
        <v>9732</v>
      </c>
      <c r="F2550" t="s">
        <v>9733</v>
      </c>
      <c r="H2550">
        <v>49.175689499999997</v>
      </c>
      <c r="I2550">
        <v>-85.259437899999995</v>
      </c>
      <c r="J2550" s="1" t="str">
        <f t="shared" si="413"/>
        <v>NGR lake sediment grab sample</v>
      </c>
      <c r="K2550" s="1" t="str">
        <f t="shared" si="414"/>
        <v>&lt;177 micron (NGR)</v>
      </c>
      <c r="L2550">
        <v>89</v>
      </c>
      <c r="M2550" t="s">
        <v>77</v>
      </c>
      <c r="N2550">
        <v>1738</v>
      </c>
      <c r="O2550">
        <v>72</v>
      </c>
      <c r="P2550">
        <v>24</v>
      </c>
      <c r="Q2550">
        <v>3</v>
      </c>
      <c r="R2550">
        <v>9</v>
      </c>
      <c r="S2550">
        <v>3</v>
      </c>
      <c r="T2550">
        <v>0.1</v>
      </c>
      <c r="U2550">
        <v>65</v>
      </c>
      <c r="V2550">
        <v>0.7</v>
      </c>
      <c r="W2550">
        <v>0.5</v>
      </c>
      <c r="X2550">
        <v>2</v>
      </c>
      <c r="Y2550">
        <v>58.2</v>
      </c>
    </row>
    <row r="2551" spans="1:25" x14ac:dyDescent="0.25">
      <c r="A2551" t="s">
        <v>9734</v>
      </c>
      <c r="B2551" t="s">
        <v>9735</v>
      </c>
      <c r="C2551" s="1" t="str">
        <f t="shared" si="415"/>
        <v>21:0398</v>
      </c>
      <c r="D2551" s="1" t="str">
        <f>HYPERLINK("http://geochem.nrcan.gc.ca/cdogs/content/svy/svy_e.htm", "")</f>
        <v/>
      </c>
      <c r="G2551" s="1" t="str">
        <f>HYPERLINK("http://geochem.nrcan.gc.ca/cdogs/content/cr_/cr_00035_e.htm", "35")</f>
        <v>35</v>
      </c>
      <c r="J2551" t="s">
        <v>100</v>
      </c>
      <c r="K2551" t="s">
        <v>101</v>
      </c>
      <c r="L2551">
        <v>89</v>
      </c>
      <c r="M2551" t="s">
        <v>102</v>
      </c>
      <c r="N2551">
        <v>1739</v>
      </c>
      <c r="O2551">
        <v>98</v>
      </c>
      <c r="P2551">
        <v>62</v>
      </c>
      <c r="Q2551">
        <v>10</v>
      </c>
      <c r="R2551">
        <v>28</v>
      </c>
      <c r="S2551">
        <v>9</v>
      </c>
      <c r="T2551">
        <v>0.1</v>
      </c>
      <c r="U2551">
        <v>260</v>
      </c>
      <c r="V2551">
        <v>2.2999999999999998</v>
      </c>
      <c r="W2551">
        <v>11</v>
      </c>
      <c r="X2551">
        <v>1</v>
      </c>
      <c r="Y2551">
        <v>7.6</v>
      </c>
    </row>
    <row r="2552" spans="1:25" x14ac:dyDescent="0.25">
      <c r="A2552" t="s">
        <v>9736</v>
      </c>
      <c r="B2552" t="s">
        <v>9737</v>
      </c>
      <c r="C2552" s="1" t="str">
        <f t="shared" si="415"/>
        <v>21:0398</v>
      </c>
      <c r="D2552" s="1" t="str">
        <f t="shared" ref="D2552:D2569" si="416">HYPERLINK("http://geochem.nrcan.gc.ca/cdogs/content/svy/svy210133_e.htm", "21:0133")</f>
        <v>21:0133</v>
      </c>
      <c r="E2552" t="s">
        <v>9738</v>
      </c>
      <c r="F2552" t="s">
        <v>9739</v>
      </c>
      <c r="H2552">
        <v>49.161179799999999</v>
      </c>
      <c r="I2552">
        <v>-85.253527199999994</v>
      </c>
      <c r="J2552" s="1" t="str">
        <f t="shared" ref="J2552:J2569" si="417">HYPERLINK("http://geochem.nrcan.gc.ca/cdogs/content/kwd/kwd020027_e.htm", "NGR lake sediment grab sample")</f>
        <v>NGR lake sediment grab sample</v>
      </c>
      <c r="K2552" s="1" t="str">
        <f t="shared" ref="K2552:K2569" si="418">HYPERLINK("http://geochem.nrcan.gc.ca/cdogs/content/kwd/kwd080006_e.htm", "&lt;177 micron (NGR)")</f>
        <v>&lt;177 micron (NGR)</v>
      </c>
      <c r="L2552">
        <v>89</v>
      </c>
      <c r="M2552" t="s">
        <v>82</v>
      </c>
      <c r="N2552">
        <v>1740</v>
      </c>
      <c r="O2552">
        <v>66</v>
      </c>
      <c r="P2552">
        <v>24</v>
      </c>
      <c r="Q2552">
        <v>6</v>
      </c>
      <c r="R2552">
        <v>12</v>
      </c>
      <c r="S2552">
        <v>6</v>
      </c>
      <c r="T2552">
        <v>0.1</v>
      </c>
      <c r="U2552">
        <v>180</v>
      </c>
      <c r="V2552">
        <v>1.2</v>
      </c>
      <c r="W2552">
        <v>0.5</v>
      </c>
      <c r="X2552">
        <v>1</v>
      </c>
      <c r="Y2552">
        <v>29.2</v>
      </c>
    </row>
    <row r="2553" spans="1:25" x14ac:dyDescent="0.25">
      <c r="A2553" t="s">
        <v>9740</v>
      </c>
      <c r="B2553" t="s">
        <v>9741</v>
      </c>
      <c r="C2553" s="1" t="str">
        <f t="shared" si="415"/>
        <v>21:0398</v>
      </c>
      <c r="D2553" s="1" t="str">
        <f t="shared" si="416"/>
        <v>21:0133</v>
      </c>
      <c r="E2553" t="s">
        <v>9742</v>
      </c>
      <c r="F2553" t="s">
        <v>9743</v>
      </c>
      <c r="H2553">
        <v>49.116397200000002</v>
      </c>
      <c r="I2553">
        <v>-85.238106999999999</v>
      </c>
      <c r="J2553" s="1" t="str">
        <f t="shared" si="417"/>
        <v>NGR lake sediment grab sample</v>
      </c>
      <c r="K2553" s="1" t="str">
        <f t="shared" si="418"/>
        <v>&lt;177 micron (NGR)</v>
      </c>
      <c r="L2553">
        <v>89</v>
      </c>
      <c r="M2553" t="s">
        <v>87</v>
      </c>
      <c r="N2553">
        <v>1741</v>
      </c>
      <c r="O2553">
        <v>74</v>
      </c>
      <c r="P2553">
        <v>20</v>
      </c>
      <c r="Q2553">
        <v>2</v>
      </c>
      <c r="R2553">
        <v>6</v>
      </c>
      <c r="S2553">
        <v>2</v>
      </c>
      <c r="T2553">
        <v>0.1</v>
      </c>
      <c r="U2553">
        <v>40</v>
      </c>
      <c r="V2553">
        <v>0.3</v>
      </c>
      <c r="W2553">
        <v>0.5</v>
      </c>
      <c r="X2553">
        <v>1</v>
      </c>
      <c r="Y2553">
        <v>78.2</v>
      </c>
    </row>
    <row r="2554" spans="1:25" x14ac:dyDescent="0.25">
      <c r="A2554" t="s">
        <v>9744</v>
      </c>
      <c r="B2554" t="s">
        <v>9745</v>
      </c>
      <c r="C2554" s="1" t="str">
        <f t="shared" si="415"/>
        <v>21:0398</v>
      </c>
      <c r="D2554" s="1" t="str">
        <f t="shared" si="416"/>
        <v>21:0133</v>
      </c>
      <c r="E2554" t="s">
        <v>9746</v>
      </c>
      <c r="F2554" t="s">
        <v>9747</v>
      </c>
      <c r="H2554">
        <v>49.105071199999998</v>
      </c>
      <c r="I2554">
        <v>-85.200213000000005</v>
      </c>
      <c r="J2554" s="1" t="str">
        <f t="shared" si="417"/>
        <v>NGR lake sediment grab sample</v>
      </c>
      <c r="K2554" s="1" t="str">
        <f t="shared" si="418"/>
        <v>&lt;177 micron (NGR)</v>
      </c>
      <c r="L2554">
        <v>89</v>
      </c>
      <c r="M2554" t="s">
        <v>92</v>
      </c>
      <c r="N2554">
        <v>1742</v>
      </c>
      <c r="O2554">
        <v>40</v>
      </c>
      <c r="P2554">
        <v>10</v>
      </c>
      <c r="Q2554">
        <v>9</v>
      </c>
      <c r="R2554">
        <v>5</v>
      </c>
      <c r="S2554">
        <v>2</v>
      </c>
      <c r="T2554">
        <v>0.1</v>
      </c>
      <c r="U2554">
        <v>80</v>
      </c>
      <c r="V2554">
        <v>0.65</v>
      </c>
      <c r="W2554">
        <v>2</v>
      </c>
      <c r="X2554">
        <v>1</v>
      </c>
      <c r="Y2554">
        <v>19</v>
      </c>
    </row>
    <row r="2555" spans="1:25" x14ac:dyDescent="0.25">
      <c r="A2555" t="s">
        <v>9748</v>
      </c>
      <c r="B2555" t="s">
        <v>9749</v>
      </c>
      <c r="C2555" s="1" t="str">
        <f t="shared" si="415"/>
        <v>21:0398</v>
      </c>
      <c r="D2555" s="1" t="str">
        <f t="shared" si="416"/>
        <v>21:0133</v>
      </c>
      <c r="E2555" t="s">
        <v>9750</v>
      </c>
      <c r="F2555" t="s">
        <v>9751</v>
      </c>
      <c r="H2555">
        <v>49.085318399999998</v>
      </c>
      <c r="I2555">
        <v>-85.176315799999998</v>
      </c>
      <c r="J2555" s="1" t="str">
        <f t="shared" si="417"/>
        <v>NGR lake sediment grab sample</v>
      </c>
      <c r="K2555" s="1" t="str">
        <f t="shared" si="418"/>
        <v>&lt;177 micron (NGR)</v>
      </c>
      <c r="L2555">
        <v>89</v>
      </c>
      <c r="M2555" t="s">
        <v>97</v>
      </c>
      <c r="N2555">
        <v>1743</v>
      </c>
      <c r="O2555">
        <v>62</v>
      </c>
      <c r="P2555">
        <v>46</v>
      </c>
      <c r="Q2555">
        <v>7</v>
      </c>
      <c r="R2555">
        <v>13</v>
      </c>
      <c r="S2555">
        <v>4</v>
      </c>
      <c r="T2555">
        <v>0.1</v>
      </c>
      <c r="U2555">
        <v>85</v>
      </c>
      <c r="V2555">
        <v>0.9</v>
      </c>
      <c r="W2555">
        <v>0.5</v>
      </c>
      <c r="X2555">
        <v>3</v>
      </c>
      <c r="Y2555">
        <v>44.6</v>
      </c>
    </row>
    <row r="2556" spans="1:25" x14ac:dyDescent="0.25">
      <c r="A2556" t="s">
        <v>9752</v>
      </c>
      <c r="B2556" t="s">
        <v>9753</v>
      </c>
      <c r="C2556" s="1" t="str">
        <f t="shared" si="415"/>
        <v>21:0398</v>
      </c>
      <c r="D2556" s="1" t="str">
        <f t="shared" si="416"/>
        <v>21:0133</v>
      </c>
      <c r="E2556" t="s">
        <v>9754</v>
      </c>
      <c r="F2556" t="s">
        <v>9755</v>
      </c>
      <c r="H2556">
        <v>49.073637699999999</v>
      </c>
      <c r="I2556">
        <v>-85.094806300000002</v>
      </c>
      <c r="J2556" s="1" t="str">
        <f t="shared" si="417"/>
        <v>NGR lake sediment grab sample</v>
      </c>
      <c r="K2556" s="1" t="str">
        <f t="shared" si="418"/>
        <v>&lt;177 micron (NGR)</v>
      </c>
      <c r="L2556">
        <v>89</v>
      </c>
      <c r="M2556" t="s">
        <v>107</v>
      </c>
      <c r="N2556">
        <v>1744</v>
      </c>
      <c r="O2556">
        <v>58</v>
      </c>
      <c r="P2556">
        <v>18</v>
      </c>
      <c r="Q2556">
        <v>6</v>
      </c>
      <c r="R2556">
        <v>8</v>
      </c>
      <c r="S2556">
        <v>3</v>
      </c>
      <c r="T2556">
        <v>0.1</v>
      </c>
      <c r="U2556">
        <v>110</v>
      </c>
      <c r="V2556">
        <v>0.8</v>
      </c>
      <c r="W2556">
        <v>0.5</v>
      </c>
      <c r="X2556">
        <v>4</v>
      </c>
      <c r="Y2556">
        <v>41.6</v>
      </c>
    </row>
    <row r="2557" spans="1:25" x14ac:dyDescent="0.25">
      <c r="A2557" t="s">
        <v>9756</v>
      </c>
      <c r="B2557" t="s">
        <v>9757</v>
      </c>
      <c r="C2557" s="1" t="str">
        <f t="shared" si="415"/>
        <v>21:0398</v>
      </c>
      <c r="D2557" s="1" t="str">
        <f t="shared" si="416"/>
        <v>21:0133</v>
      </c>
      <c r="E2557" t="s">
        <v>9758</v>
      </c>
      <c r="F2557" t="s">
        <v>9759</v>
      </c>
      <c r="H2557">
        <v>49.083456699999999</v>
      </c>
      <c r="I2557">
        <v>-85.055151899999998</v>
      </c>
      <c r="J2557" s="1" t="str">
        <f t="shared" si="417"/>
        <v>NGR lake sediment grab sample</v>
      </c>
      <c r="K2557" s="1" t="str">
        <f t="shared" si="418"/>
        <v>&lt;177 micron (NGR)</v>
      </c>
      <c r="L2557">
        <v>89</v>
      </c>
      <c r="M2557" t="s">
        <v>112</v>
      </c>
      <c r="N2557">
        <v>1745</v>
      </c>
      <c r="O2557">
        <v>106</v>
      </c>
      <c r="P2557">
        <v>20</v>
      </c>
      <c r="Q2557">
        <v>4</v>
      </c>
      <c r="R2557">
        <v>10</v>
      </c>
      <c r="S2557">
        <v>3</v>
      </c>
      <c r="T2557">
        <v>0.1</v>
      </c>
      <c r="U2557">
        <v>75</v>
      </c>
      <c r="V2557">
        <v>0.65</v>
      </c>
      <c r="W2557">
        <v>0.5</v>
      </c>
      <c r="X2557">
        <v>4</v>
      </c>
      <c r="Y2557">
        <v>67.8</v>
      </c>
    </row>
    <row r="2558" spans="1:25" x14ac:dyDescent="0.25">
      <c r="A2558" t="s">
        <v>9760</v>
      </c>
      <c r="B2558" t="s">
        <v>9761</v>
      </c>
      <c r="C2558" s="1" t="str">
        <f t="shared" si="415"/>
        <v>21:0398</v>
      </c>
      <c r="D2558" s="1" t="str">
        <f t="shared" si="416"/>
        <v>21:0133</v>
      </c>
      <c r="E2558" t="s">
        <v>9762</v>
      </c>
      <c r="F2558" t="s">
        <v>9763</v>
      </c>
      <c r="H2558">
        <v>49.081607099999999</v>
      </c>
      <c r="I2558">
        <v>-85.0011425</v>
      </c>
      <c r="J2558" s="1" t="str">
        <f t="shared" si="417"/>
        <v>NGR lake sediment grab sample</v>
      </c>
      <c r="K2558" s="1" t="str">
        <f t="shared" si="418"/>
        <v>&lt;177 micron (NGR)</v>
      </c>
      <c r="L2558">
        <v>89</v>
      </c>
      <c r="M2558" t="s">
        <v>117</v>
      </c>
      <c r="N2558">
        <v>1746</v>
      </c>
      <c r="O2558">
        <v>40</v>
      </c>
      <c r="P2558">
        <v>12</v>
      </c>
      <c r="Q2558">
        <v>7</v>
      </c>
      <c r="R2558">
        <v>10</v>
      </c>
      <c r="S2558">
        <v>6</v>
      </c>
      <c r="T2558">
        <v>0.1</v>
      </c>
      <c r="U2558">
        <v>220</v>
      </c>
      <c r="V2558">
        <v>1</v>
      </c>
      <c r="W2558">
        <v>1</v>
      </c>
      <c r="X2558">
        <v>1</v>
      </c>
      <c r="Y2558">
        <v>5.8</v>
      </c>
    </row>
    <row r="2559" spans="1:25" x14ac:dyDescent="0.25">
      <c r="A2559" t="s">
        <v>9764</v>
      </c>
      <c r="B2559" t="s">
        <v>9765</v>
      </c>
      <c r="C2559" s="1" t="str">
        <f t="shared" si="415"/>
        <v>21:0398</v>
      </c>
      <c r="D2559" s="1" t="str">
        <f t="shared" si="416"/>
        <v>21:0133</v>
      </c>
      <c r="E2559" t="s">
        <v>9766</v>
      </c>
      <c r="F2559" t="s">
        <v>9767</v>
      </c>
      <c r="H2559">
        <v>49.091253100000003</v>
      </c>
      <c r="I2559">
        <v>-84.939375499999997</v>
      </c>
      <c r="J2559" s="1" t="str">
        <f t="shared" si="417"/>
        <v>NGR lake sediment grab sample</v>
      </c>
      <c r="K2559" s="1" t="str">
        <f t="shared" si="418"/>
        <v>&lt;177 micron (NGR)</v>
      </c>
      <c r="L2559">
        <v>89</v>
      </c>
      <c r="M2559" t="s">
        <v>122</v>
      </c>
      <c r="N2559">
        <v>1747</v>
      </c>
      <c r="O2559">
        <v>80</v>
      </c>
      <c r="P2559">
        <v>28</v>
      </c>
      <c r="Q2559">
        <v>150</v>
      </c>
      <c r="R2559">
        <v>15</v>
      </c>
      <c r="S2559">
        <v>5</v>
      </c>
      <c r="T2559">
        <v>0.1</v>
      </c>
      <c r="U2559">
        <v>220</v>
      </c>
      <c r="V2559">
        <v>1.1000000000000001</v>
      </c>
      <c r="W2559">
        <v>0.5</v>
      </c>
      <c r="X2559">
        <v>3</v>
      </c>
      <c r="Y2559">
        <v>56.4</v>
      </c>
    </row>
    <row r="2560" spans="1:25" x14ac:dyDescent="0.25">
      <c r="A2560" t="s">
        <v>9768</v>
      </c>
      <c r="B2560" t="s">
        <v>9769</v>
      </c>
      <c r="C2560" s="1" t="str">
        <f t="shared" si="415"/>
        <v>21:0398</v>
      </c>
      <c r="D2560" s="1" t="str">
        <f t="shared" si="416"/>
        <v>21:0133</v>
      </c>
      <c r="E2560" t="s">
        <v>9770</v>
      </c>
      <c r="F2560" t="s">
        <v>9771</v>
      </c>
      <c r="H2560">
        <v>49.063898000000002</v>
      </c>
      <c r="I2560">
        <v>-84.953170700000001</v>
      </c>
      <c r="J2560" s="1" t="str">
        <f t="shared" si="417"/>
        <v>NGR lake sediment grab sample</v>
      </c>
      <c r="K2560" s="1" t="str">
        <f t="shared" si="418"/>
        <v>&lt;177 micron (NGR)</v>
      </c>
      <c r="L2560">
        <v>90</v>
      </c>
      <c r="M2560" t="s">
        <v>29</v>
      </c>
      <c r="N2560">
        <v>1748</v>
      </c>
      <c r="O2560">
        <v>134</v>
      </c>
      <c r="P2560">
        <v>18</v>
      </c>
      <c r="Q2560">
        <v>5</v>
      </c>
      <c r="R2560">
        <v>11</v>
      </c>
      <c r="S2560">
        <v>5</v>
      </c>
      <c r="T2560">
        <v>0.1</v>
      </c>
      <c r="U2560">
        <v>130</v>
      </c>
      <c r="V2560">
        <v>1</v>
      </c>
      <c r="W2560">
        <v>0.5</v>
      </c>
      <c r="X2560">
        <v>1</v>
      </c>
      <c r="Y2560">
        <v>57</v>
      </c>
    </row>
    <row r="2561" spans="1:25" x14ac:dyDescent="0.25">
      <c r="A2561" t="s">
        <v>9772</v>
      </c>
      <c r="B2561" t="s">
        <v>9773</v>
      </c>
      <c r="C2561" s="1" t="str">
        <f t="shared" si="415"/>
        <v>21:0398</v>
      </c>
      <c r="D2561" s="1" t="str">
        <f t="shared" si="416"/>
        <v>21:0133</v>
      </c>
      <c r="E2561" t="s">
        <v>9774</v>
      </c>
      <c r="F2561" t="s">
        <v>9775</v>
      </c>
      <c r="H2561">
        <v>49.079887200000002</v>
      </c>
      <c r="I2561">
        <v>-84.903226399999994</v>
      </c>
      <c r="J2561" s="1" t="str">
        <f t="shared" si="417"/>
        <v>NGR lake sediment grab sample</v>
      </c>
      <c r="K2561" s="1" t="str">
        <f t="shared" si="418"/>
        <v>&lt;177 micron (NGR)</v>
      </c>
      <c r="L2561">
        <v>90</v>
      </c>
      <c r="M2561" t="s">
        <v>34</v>
      </c>
      <c r="N2561">
        <v>1749</v>
      </c>
      <c r="O2561">
        <v>60</v>
      </c>
      <c r="P2561">
        <v>14</v>
      </c>
      <c r="Q2561">
        <v>5</v>
      </c>
      <c r="R2561">
        <v>10</v>
      </c>
      <c r="S2561">
        <v>5</v>
      </c>
      <c r="T2561">
        <v>0.1</v>
      </c>
      <c r="U2561">
        <v>440</v>
      </c>
      <c r="V2561">
        <v>1.5</v>
      </c>
      <c r="W2561">
        <v>1</v>
      </c>
      <c r="X2561">
        <v>1</v>
      </c>
      <c r="Y2561">
        <v>24.4</v>
      </c>
    </row>
    <row r="2562" spans="1:25" x14ac:dyDescent="0.25">
      <c r="A2562" t="s">
        <v>9776</v>
      </c>
      <c r="B2562" t="s">
        <v>9777</v>
      </c>
      <c r="C2562" s="1" t="str">
        <f t="shared" si="415"/>
        <v>21:0398</v>
      </c>
      <c r="D2562" s="1" t="str">
        <f t="shared" si="416"/>
        <v>21:0133</v>
      </c>
      <c r="E2562" t="s">
        <v>9778</v>
      </c>
      <c r="F2562" t="s">
        <v>9779</v>
      </c>
      <c r="H2562">
        <v>49.046275799999997</v>
      </c>
      <c r="I2562">
        <v>-84.932079799999997</v>
      </c>
      <c r="J2562" s="1" t="str">
        <f t="shared" si="417"/>
        <v>NGR lake sediment grab sample</v>
      </c>
      <c r="K2562" s="1" t="str">
        <f t="shared" si="418"/>
        <v>&lt;177 micron (NGR)</v>
      </c>
      <c r="L2562">
        <v>90</v>
      </c>
      <c r="M2562" t="s">
        <v>39</v>
      </c>
      <c r="N2562">
        <v>1750</v>
      </c>
      <c r="O2562">
        <v>38</v>
      </c>
      <c r="P2562">
        <v>12</v>
      </c>
      <c r="Q2562">
        <v>4</v>
      </c>
      <c r="R2562">
        <v>8</v>
      </c>
      <c r="S2562">
        <v>5</v>
      </c>
      <c r="T2562">
        <v>0.1</v>
      </c>
      <c r="U2562">
        <v>140</v>
      </c>
      <c r="V2562">
        <v>0.7</v>
      </c>
      <c r="W2562">
        <v>0.5</v>
      </c>
      <c r="X2562">
        <v>1</v>
      </c>
      <c r="Y2562">
        <v>17.2</v>
      </c>
    </row>
    <row r="2563" spans="1:25" x14ac:dyDescent="0.25">
      <c r="A2563" t="s">
        <v>9780</v>
      </c>
      <c r="B2563" t="s">
        <v>9781</v>
      </c>
      <c r="C2563" s="1" t="str">
        <f t="shared" si="415"/>
        <v>21:0398</v>
      </c>
      <c r="D2563" s="1" t="str">
        <f t="shared" si="416"/>
        <v>21:0133</v>
      </c>
      <c r="E2563" t="s">
        <v>9782</v>
      </c>
      <c r="F2563" t="s">
        <v>9783</v>
      </c>
      <c r="H2563">
        <v>49.030634800000001</v>
      </c>
      <c r="I2563">
        <v>-84.9499256</v>
      </c>
      <c r="J2563" s="1" t="str">
        <f t="shared" si="417"/>
        <v>NGR lake sediment grab sample</v>
      </c>
      <c r="K2563" s="1" t="str">
        <f t="shared" si="418"/>
        <v>&lt;177 micron (NGR)</v>
      </c>
      <c r="L2563">
        <v>90</v>
      </c>
      <c r="M2563" t="s">
        <v>44</v>
      </c>
      <c r="N2563">
        <v>1751</v>
      </c>
      <c r="O2563">
        <v>22</v>
      </c>
      <c r="P2563">
        <v>8</v>
      </c>
      <c r="Q2563">
        <v>1</v>
      </c>
      <c r="R2563">
        <v>4</v>
      </c>
      <c r="S2563">
        <v>1</v>
      </c>
      <c r="T2563">
        <v>0.1</v>
      </c>
      <c r="U2563">
        <v>220</v>
      </c>
      <c r="V2563">
        <v>0.55000000000000004</v>
      </c>
      <c r="W2563">
        <v>1</v>
      </c>
      <c r="X2563">
        <v>5</v>
      </c>
      <c r="Y2563">
        <v>9.8000000000000007</v>
      </c>
    </row>
    <row r="2564" spans="1:25" x14ac:dyDescent="0.25">
      <c r="A2564" t="s">
        <v>9784</v>
      </c>
      <c r="B2564" t="s">
        <v>9785</v>
      </c>
      <c r="C2564" s="1" t="str">
        <f t="shared" si="415"/>
        <v>21:0398</v>
      </c>
      <c r="D2564" s="1" t="str">
        <f t="shared" si="416"/>
        <v>21:0133</v>
      </c>
      <c r="E2564" t="s">
        <v>9786</v>
      </c>
      <c r="F2564" t="s">
        <v>9787</v>
      </c>
      <c r="H2564">
        <v>49.032129699999999</v>
      </c>
      <c r="I2564">
        <v>-85.027930600000005</v>
      </c>
      <c r="J2564" s="1" t="str">
        <f t="shared" si="417"/>
        <v>NGR lake sediment grab sample</v>
      </c>
      <c r="K2564" s="1" t="str">
        <f t="shared" si="418"/>
        <v>&lt;177 micron (NGR)</v>
      </c>
      <c r="L2564">
        <v>90</v>
      </c>
      <c r="M2564" t="s">
        <v>62</v>
      </c>
      <c r="N2564">
        <v>1752</v>
      </c>
      <c r="O2564">
        <v>64</v>
      </c>
      <c r="P2564">
        <v>16</v>
      </c>
      <c r="Q2564">
        <v>7</v>
      </c>
      <c r="R2564">
        <v>10</v>
      </c>
      <c r="S2564">
        <v>5</v>
      </c>
      <c r="T2564">
        <v>0.1</v>
      </c>
      <c r="U2564">
        <v>245</v>
      </c>
      <c r="V2564">
        <v>0.7</v>
      </c>
      <c r="W2564">
        <v>2</v>
      </c>
      <c r="X2564">
        <v>3</v>
      </c>
      <c r="Y2564">
        <v>21.2</v>
      </c>
    </row>
    <row r="2565" spans="1:25" x14ac:dyDescent="0.25">
      <c r="A2565" t="s">
        <v>9788</v>
      </c>
      <c r="B2565" t="s">
        <v>9789</v>
      </c>
      <c r="C2565" s="1" t="str">
        <f t="shared" si="415"/>
        <v>21:0398</v>
      </c>
      <c r="D2565" s="1" t="str">
        <f t="shared" si="416"/>
        <v>21:0133</v>
      </c>
      <c r="E2565" t="s">
        <v>9790</v>
      </c>
      <c r="F2565" t="s">
        <v>9791</v>
      </c>
      <c r="H2565">
        <v>49.044902</v>
      </c>
      <c r="I2565">
        <v>-84.9850979</v>
      </c>
      <c r="J2565" s="1" t="str">
        <f t="shared" si="417"/>
        <v>NGR lake sediment grab sample</v>
      </c>
      <c r="K2565" s="1" t="str">
        <f t="shared" si="418"/>
        <v>&lt;177 micron (NGR)</v>
      </c>
      <c r="L2565">
        <v>90</v>
      </c>
      <c r="M2565" t="s">
        <v>49</v>
      </c>
      <c r="N2565">
        <v>1753</v>
      </c>
      <c r="O2565">
        <v>104</v>
      </c>
      <c r="P2565">
        <v>24</v>
      </c>
      <c r="Q2565">
        <v>7</v>
      </c>
      <c r="R2565">
        <v>16</v>
      </c>
      <c r="S2565">
        <v>8</v>
      </c>
      <c r="T2565">
        <v>0.1</v>
      </c>
      <c r="U2565">
        <v>690</v>
      </c>
      <c r="V2565">
        <v>2.2000000000000002</v>
      </c>
      <c r="W2565">
        <v>1</v>
      </c>
      <c r="X2565">
        <v>3</v>
      </c>
      <c r="Y2565">
        <v>21.8</v>
      </c>
    </row>
    <row r="2566" spans="1:25" x14ac:dyDescent="0.25">
      <c r="A2566" t="s">
        <v>9792</v>
      </c>
      <c r="B2566" t="s">
        <v>9793</v>
      </c>
      <c r="C2566" s="1" t="str">
        <f t="shared" si="415"/>
        <v>21:0398</v>
      </c>
      <c r="D2566" s="1" t="str">
        <f t="shared" si="416"/>
        <v>21:0133</v>
      </c>
      <c r="E2566" t="s">
        <v>9770</v>
      </c>
      <c r="F2566" t="s">
        <v>9794</v>
      </c>
      <c r="H2566">
        <v>49.063898000000002</v>
      </c>
      <c r="I2566">
        <v>-84.953170700000001</v>
      </c>
      <c r="J2566" s="1" t="str">
        <f t="shared" si="417"/>
        <v>NGR lake sediment grab sample</v>
      </c>
      <c r="K2566" s="1" t="str">
        <f t="shared" si="418"/>
        <v>&lt;177 micron (NGR)</v>
      </c>
      <c r="L2566">
        <v>90</v>
      </c>
      <c r="M2566" t="s">
        <v>53</v>
      </c>
      <c r="N2566">
        <v>1754</v>
      </c>
      <c r="O2566">
        <v>122</v>
      </c>
      <c r="P2566">
        <v>18</v>
      </c>
      <c r="Q2566">
        <v>4</v>
      </c>
      <c r="R2566">
        <v>12</v>
      </c>
      <c r="S2566">
        <v>6</v>
      </c>
      <c r="T2566">
        <v>0.1</v>
      </c>
      <c r="U2566">
        <v>130</v>
      </c>
      <c r="V2566">
        <v>1.05</v>
      </c>
      <c r="W2566">
        <v>0.5</v>
      </c>
      <c r="X2566">
        <v>1</v>
      </c>
      <c r="Y2566">
        <v>55.2</v>
      </c>
    </row>
    <row r="2567" spans="1:25" x14ac:dyDescent="0.25">
      <c r="A2567" t="s">
        <v>9795</v>
      </c>
      <c r="B2567" t="s">
        <v>9796</v>
      </c>
      <c r="C2567" s="1" t="str">
        <f t="shared" si="415"/>
        <v>21:0398</v>
      </c>
      <c r="D2567" s="1" t="str">
        <f t="shared" si="416"/>
        <v>21:0133</v>
      </c>
      <c r="E2567" t="s">
        <v>9770</v>
      </c>
      <c r="F2567" t="s">
        <v>9797</v>
      </c>
      <c r="H2567">
        <v>49.063898000000002</v>
      </c>
      <c r="I2567">
        <v>-84.953170700000001</v>
      </c>
      <c r="J2567" s="1" t="str">
        <f t="shared" si="417"/>
        <v>NGR lake sediment grab sample</v>
      </c>
      <c r="K2567" s="1" t="str">
        <f t="shared" si="418"/>
        <v>&lt;177 micron (NGR)</v>
      </c>
      <c r="L2567">
        <v>90</v>
      </c>
      <c r="M2567" t="s">
        <v>57</v>
      </c>
      <c r="N2567">
        <v>1755</v>
      </c>
      <c r="O2567">
        <v>130</v>
      </c>
      <c r="P2567">
        <v>18</v>
      </c>
      <c r="Q2567">
        <v>4</v>
      </c>
      <c r="R2567">
        <v>12</v>
      </c>
      <c r="S2567">
        <v>6</v>
      </c>
      <c r="T2567">
        <v>0.1</v>
      </c>
      <c r="U2567">
        <v>130</v>
      </c>
      <c r="V2567">
        <v>1.05</v>
      </c>
      <c r="W2567">
        <v>0.5</v>
      </c>
      <c r="X2567">
        <v>2</v>
      </c>
      <c r="Y2567">
        <v>55.6</v>
      </c>
    </row>
    <row r="2568" spans="1:25" x14ac:dyDescent="0.25">
      <c r="A2568" t="s">
        <v>9798</v>
      </c>
      <c r="B2568" t="s">
        <v>9799</v>
      </c>
      <c r="C2568" s="1" t="str">
        <f t="shared" si="415"/>
        <v>21:0398</v>
      </c>
      <c r="D2568" s="1" t="str">
        <f t="shared" si="416"/>
        <v>21:0133</v>
      </c>
      <c r="E2568" t="s">
        <v>9800</v>
      </c>
      <c r="F2568" t="s">
        <v>9801</v>
      </c>
      <c r="H2568">
        <v>49.248197400000002</v>
      </c>
      <c r="I2568">
        <v>-84.7959721</v>
      </c>
      <c r="J2568" s="1" t="str">
        <f t="shared" si="417"/>
        <v>NGR lake sediment grab sample</v>
      </c>
      <c r="K2568" s="1" t="str">
        <f t="shared" si="418"/>
        <v>&lt;177 micron (NGR)</v>
      </c>
      <c r="L2568">
        <v>90</v>
      </c>
      <c r="M2568" t="s">
        <v>67</v>
      </c>
      <c r="N2568">
        <v>1756</v>
      </c>
      <c r="O2568">
        <v>100</v>
      </c>
      <c r="P2568">
        <v>36</v>
      </c>
      <c r="Q2568">
        <v>5</v>
      </c>
      <c r="R2568">
        <v>18</v>
      </c>
      <c r="S2568">
        <v>7</v>
      </c>
      <c r="T2568">
        <v>0.1</v>
      </c>
      <c r="U2568">
        <v>110</v>
      </c>
      <c r="V2568">
        <v>1</v>
      </c>
      <c r="W2568">
        <v>0.5</v>
      </c>
      <c r="X2568">
        <v>5</v>
      </c>
      <c r="Y2568">
        <v>47.8</v>
      </c>
    </row>
    <row r="2569" spans="1:25" x14ac:dyDescent="0.25">
      <c r="A2569" t="s">
        <v>9802</v>
      </c>
      <c r="B2569" t="s">
        <v>9803</v>
      </c>
      <c r="C2569" s="1" t="str">
        <f t="shared" si="415"/>
        <v>21:0398</v>
      </c>
      <c r="D2569" s="1" t="str">
        <f t="shared" si="416"/>
        <v>21:0133</v>
      </c>
      <c r="E2569" t="s">
        <v>9804</v>
      </c>
      <c r="F2569" t="s">
        <v>9805</v>
      </c>
      <c r="H2569">
        <v>49.265779000000002</v>
      </c>
      <c r="I2569">
        <v>-84.8131688</v>
      </c>
      <c r="J2569" s="1" t="str">
        <f t="shared" si="417"/>
        <v>NGR lake sediment grab sample</v>
      </c>
      <c r="K2569" s="1" t="str">
        <f t="shared" si="418"/>
        <v>&lt;177 micron (NGR)</v>
      </c>
      <c r="L2569">
        <v>90</v>
      </c>
      <c r="M2569" t="s">
        <v>72</v>
      </c>
      <c r="N2569">
        <v>1757</v>
      </c>
      <c r="O2569">
        <v>100</v>
      </c>
      <c r="P2569">
        <v>30</v>
      </c>
      <c r="Q2569">
        <v>5</v>
      </c>
      <c r="R2569">
        <v>17</v>
      </c>
      <c r="S2569">
        <v>5</v>
      </c>
      <c r="T2569">
        <v>0.1</v>
      </c>
      <c r="U2569">
        <v>85</v>
      </c>
      <c r="V2569">
        <v>0.8</v>
      </c>
      <c r="W2569">
        <v>0.5</v>
      </c>
      <c r="X2569">
        <v>3</v>
      </c>
      <c r="Y2569">
        <v>62.6</v>
      </c>
    </row>
    <row r="2570" spans="1:25" x14ac:dyDescent="0.25">
      <c r="A2570" t="s">
        <v>9806</v>
      </c>
      <c r="B2570" t="s">
        <v>9807</v>
      </c>
      <c r="C2570" s="1" t="str">
        <f t="shared" si="415"/>
        <v>21:0398</v>
      </c>
      <c r="D2570" s="1" t="str">
        <f>HYPERLINK("http://geochem.nrcan.gc.ca/cdogs/content/svy/svy_e.htm", "")</f>
        <v/>
      </c>
      <c r="G2570" s="1" t="str">
        <f>HYPERLINK("http://geochem.nrcan.gc.ca/cdogs/content/cr_/cr_00022_e.htm", "22")</f>
        <v>22</v>
      </c>
      <c r="J2570" t="s">
        <v>100</v>
      </c>
      <c r="K2570" t="s">
        <v>101</v>
      </c>
      <c r="L2570">
        <v>90</v>
      </c>
      <c r="M2570" t="s">
        <v>102</v>
      </c>
      <c r="N2570">
        <v>1758</v>
      </c>
      <c r="O2570">
        <v>78</v>
      </c>
      <c r="P2570">
        <v>18</v>
      </c>
      <c r="Q2570">
        <v>17</v>
      </c>
      <c r="R2570">
        <v>8</v>
      </c>
      <c r="S2570">
        <v>6</v>
      </c>
      <c r="T2570">
        <v>0.1</v>
      </c>
      <c r="U2570">
        <v>860</v>
      </c>
      <c r="V2570">
        <v>1.75</v>
      </c>
      <c r="W2570">
        <v>9</v>
      </c>
      <c r="X2570">
        <v>6</v>
      </c>
      <c r="Y2570">
        <v>18.8</v>
      </c>
    </row>
    <row r="2571" spans="1:25" x14ac:dyDescent="0.25">
      <c r="A2571" t="s">
        <v>9808</v>
      </c>
      <c r="B2571" t="s">
        <v>9809</v>
      </c>
      <c r="C2571" s="1" t="str">
        <f t="shared" si="415"/>
        <v>21:0398</v>
      </c>
      <c r="D2571" s="1" t="str">
        <f t="shared" ref="D2571:D2588" si="419">HYPERLINK("http://geochem.nrcan.gc.ca/cdogs/content/svy/svy210133_e.htm", "21:0133")</f>
        <v>21:0133</v>
      </c>
      <c r="E2571" t="s">
        <v>9810</v>
      </c>
      <c r="F2571" t="s">
        <v>9811</v>
      </c>
      <c r="H2571">
        <v>49.273835400000003</v>
      </c>
      <c r="I2571">
        <v>-84.836349999999996</v>
      </c>
      <c r="J2571" s="1" t="str">
        <f t="shared" ref="J2571:J2588" si="420">HYPERLINK("http://geochem.nrcan.gc.ca/cdogs/content/kwd/kwd020027_e.htm", "NGR lake sediment grab sample")</f>
        <v>NGR lake sediment grab sample</v>
      </c>
      <c r="K2571" s="1" t="str">
        <f t="shared" ref="K2571:K2588" si="421">HYPERLINK("http://geochem.nrcan.gc.ca/cdogs/content/kwd/kwd080006_e.htm", "&lt;177 micron (NGR)")</f>
        <v>&lt;177 micron (NGR)</v>
      </c>
      <c r="L2571">
        <v>90</v>
      </c>
      <c r="M2571" t="s">
        <v>77</v>
      </c>
      <c r="N2571">
        <v>1759</v>
      </c>
      <c r="O2571">
        <v>78</v>
      </c>
      <c r="P2571">
        <v>22</v>
      </c>
      <c r="Q2571">
        <v>6</v>
      </c>
      <c r="R2571">
        <v>18</v>
      </c>
      <c r="S2571">
        <v>8</v>
      </c>
      <c r="T2571">
        <v>0.1</v>
      </c>
      <c r="U2571">
        <v>140</v>
      </c>
      <c r="V2571">
        <v>1.1000000000000001</v>
      </c>
      <c r="W2571">
        <v>0.5</v>
      </c>
      <c r="X2571">
        <v>1</v>
      </c>
      <c r="Y2571">
        <v>86.8</v>
      </c>
    </row>
    <row r="2572" spans="1:25" x14ac:dyDescent="0.25">
      <c r="A2572" t="s">
        <v>9812</v>
      </c>
      <c r="B2572" t="s">
        <v>9813</v>
      </c>
      <c r="C2572" s="1" t="str">
        <f t="shared" si="415"/>
        <v>21:0398</v>
      </c>
      <c r="D2572" s="1" t="str">
        <f t="shared" si="419"/>
        <v>21:0133</v>
      </c>
      <c r="E2572" t="s">
        <v>9814</v>
      </c>
      <c r="F2572" t="s">
        <v>9815</v>
      </c>
      <c r="H2572">
        <v>49.316983</v>
      </c>
      <c r="I2572">
        <v>-84.791788299999993</v>
      </c>
      <c r="J2572" s="1" t="str">
        <f t="shared" si="420"/>
        <v>NGR lake sediment grab sample</v>
      </c>
      <c r="K2572" s="1" t="str">
        <f t="shared" si="421"/>
        <v>&lt;177 micron (NGR)</v>
      </c>
      <c r="L2572">
        <v>90</v>
      </c>
      <c r="M2572" t="s">
        <v>82</v>
      </c>
      <c r="N2572">
        <v>1760</v>
      </c>
      <c r="O2572">
        <v>102</v>
      </c>
      <c r="P2572">
        <v>42</v>
      </c>
      <c r="Q2572">
        <v>3</v>
      </c>
      <c r="R2572">
        <v>21</v>
      </c>
      <c r="S2572">
        <v>5</v>
      </c>
      <c r="T2572">
        <v>0.1</v>
      </c>
      <c r="U2572">
        <v>175</v>
      </c>
      <c r="V2572">
        <v>1</v>
      </c>
      <c r="W2572">
        <v>0.5</v>
      </c>
      <c r="X2572">
        <v>3</v>
      </c>
      <c r="Y2572">
        <v>65</v>
      </c>
    </row>
    <row r="2573" spans="1:25" x14ac:dyDescent="0.25">
      <c r="A2573" t="s">
        <v>9816</v>
      </c>
      <c r="B2573" t="s">
        <v>9817</v>
      </c>
      <c r="C2573" s="1" t="str">
        <f t="shared" si="415"/>
        <v>21:0398</v>
      </c>
      <c r="D2573" s="1" t="str">
        <f t="shared" si="419"/>
        <v>21:0133</v>
      </c>
      <c r="E2573" t="s">
        <v>9818</v>
      </c>
      <c r="F2573" t="s">
        <v>9819</v>
      </c>
      <c r="H2573">
        <v>49.355134700000001</v>
      </c>
      <c r="I2573">
        <v>-84.783290899999997</v>
      </c>
      <c r="J2573" s="1" t="str">
        <f t="shared" si="420"/>
        <v>NGR lake sediment grab sample</v>
      </c>
      <c r="K2573" s="1" t="str">
        <f t="shared" si="421"/>
        <v>&lt;177 micron (NGR)</v>
      </c>
      <c r="L2573">
        <v>90</v>
      </c>
      <c r="M2573" t="s">
        <v>87</v>
      </c>
      <c r="N2573">
        <v>1761</v>
      </c>
      <c r="O2573">
        <v>100</v>
      </c>
      <c r="P2573">
        <v>18</v>
      </c>
      <c r="Q2573">
        <v>4</v>
      </c>
      <c r="R2573">
        <v>12</v>
      </c>
      <c r="S2573">
        <v>4</v>
      </c>
      <c r="T2573">
        <v>0.1</v>
      </c>
      <c r="U2573">
        <v>80</v>
      </c>
      <c r="V2573">
        <v>0.7</v>
      </c>
      <c r="W2573">
        <v>0.5</v>
      </c>
      <c r="X2573">
        <v>4</v>
      </c>
      <c r="Y2573">
        <v>60.8</v>
      </c>
    </row>
    <row r="2574" spans="1:25" x14ac:dyDescent="0.25">
      <c r="A2574" t="s">
        <v>9820</v>
      </c>
      <c r="B2574" t="s">
        <v>9821</v>
      </c>
      <c r="C2574" s="1" t="str">
        <f t="shared" si="415"/>
        <v>21:0398</v>
      </c>
      <c r="D2574" s="1" t="str">
        <f t="shared" si="419"/>
        <v>21:0133</v>
      </c>
      <c r="E2574" t="s">
        <v>9822</v>
      </c>
      <c r="F2574" t="s">
        <v>9823</v>
      </c>
      <c r="H2574">
        <v>49.3784621</v>
      </c>
      <c r="I2574">
        <v>-84.786140500000002</v>
      </c>
      <c r="J2574" s="1" t="str">
        <f t="shared" si="420"/>
        <v>NGR lake sediment grab sample</v>
      </c>
      <c r="K2574" s="1" t="str">
        <f t="shared" si="421"/>
        <v>&lt;177 micron (NGR)</v>
      </c>
      <c r="L2574">
        <v>90</v>
      </c>
      <c r="M2574" t="s">
        <v>92</v>
      </c>
      <c r="N2574">
        <v>1762</v>
      </c>
      <c r="O2574">
        <v>96</v>
      </c>
      <c r="P2574">
        <v>10</v>
      </c>
      <c r="Q2574">
        <v>3</v>
      </c>
      <c r="R2574">
        <v>5</v>
      </c>
      <c r="S2574">
        <v>2</v>
      </c>
      <c r="T2574">
        <v>0.1</v>
      </c>
      <c r="U2574">
        <v>45</v>
      </c>
      <c r="V2574">
        <v>0.3</v>
      </c>
      <c r="W2574">
        <v>0.5</v>
      </c>
      <c r="X2574">
        <v>3</v>
      </c>
      <c r="Y2574">
        <v>77.2</v>
      </c>
    </row>
    <row r="2575" spans="1:25" x14ac:dyDescent="0.25">
      <c r="A2575" t="s">
        <v>9824</v>
      </c>
      <c r="B2575" t="s">
        <v>9825</v>
      </c>
      <c r="C2575" s="1" t="str">
        <f t="shared" si="415"/>
        <v>21:0398</v>
      </c>
      <c r="D2575" s="1" t="str">
        <f t="shared" si="419"/>
        <v>21:0133</v>
      </c>
      <c r="E2575" t="s">
        <v>9826</v>
      </c>
      <c r="F2575" t="s">
        <v>9827</v>
      </c>
      <c r="H2575">
        <v>49.379893899999999</v>
      </c>
      <c r="I2575">
        <v>-84.834161699999996</v>
      </c>
      <c r="J2575" s="1" t="str">
        <f t="shared" si="420"/>
        <v>NGR lake sediment grab sample</v>
      </c>
      <c r="K2575" s="1" t="str">
        <f t="shared" si="421"/>
        <v>&lt;177 micron (NGR)</v>
      </c>
      <c r="L2575">
        <v>90</v>
      </c>
      <c r="M2575" t="s">
        <v>97</v>
      </c>
      <c r="N2575">
        <v>1763</v>
      </c>
      <c r="O2575">
        <v>102</v>
      </c>
      <c r="P2575">
        <v>16</v>
      </c>
      <c r="Q2575">
        <v>4</v>
      </c>
      <c r="R2575">
        <v>10</v>
      </c>
      <c r="S2575">
        <v>8</v>
      </c>
      <c r="T2575">
        <v>0.1</v>
      </c>
      <c r="U2575">
        <v>835</v>
      </c>
      <c r="V2575">
        <v>3.5</v>
      </c>
      <c r="W2575">
        <v>2</v>
      </c>
      <c r="X2575">
        <v>1</v>
      </c>
      <c r="Y2575">
        <v>35.799999999999997</v>
      </c>
    </row>
    <row r="2576" spans="1:25" x14ac:dyDescent="0.25">
      <c r="A2576" t="s">
        <v>9828</v>
      </c>
      <c r="B2576" t="s">
        <v>9829</v>
      </c>
      <c r="C2576" s="1" t="str">
        <f t="shared" si="415"/>
        <v>21:0398</v>
      </c>
      <c r="D2576" s="1" t="str">
        <f t="shared" si="419"/>
        <v>21:0133</v>
      </c>
      <c r="E2576" t="s">
        <v>9830</v>
      </c>
      <c r="F2576" t="s">
        <v>9831</v>
      </c>
      <c r="H2576">
        <v>49.389009999999999</v>
      </c>
      <c r="I2576">
        <v>-84.823797400000004</v>
      </c>
      <c r="J2576" s="1" t="str">
        <f t="shared" si="420"/>
        <v>NGR lake sediment grab sample</v>
      </c>
      <c r="K2576" s="1" t="str">
        <f t="shared" si="421"/>
        <v>&lt;177 micron (NGR)</v>
      </c>
      <c r="L2576">
        <v>90</v>
      </c>
      <c r="M2576" t="s">
        <v>107</v>
      </c>
      <c r="N2576">
        <v>1764</v>
      </c>
      <c r="O2576">
        <v>66</v>
      </c>
      <c r="P2576">
        <v>14</v>
      </c>
      <c r="Q2576">
        <v>5</v>
      </c>
      <c r="R2576">
        <v>10</v>
      </c>
      <c r="S2576">
        <v>6</v>
      </c>
      <c r="T2576">
        <v>0.1</v>
      </c>
      <c r="U2576">
        <v>205</v>
      </c>
      <c r="V2576">
        <v>1</v>
      </c>
      <c r="W2576">
        <v>2</v>
      </c>
      <c r="X2576">
        <v>4</v>
      </c>
      <c r="Y2576">
        <v>35.799999999999997</v>
      </c>
    </row>
    <row r="2577" spans="1:25" x14ac:dyDescent="0.25">
      <c r="A2577" t="s">
        <v>9832</v>
      </c>
      <c r="B2577" t="s">
        <v>9833</v>
      </c>
      <c r="C2577" s="1" t="str">
        <f t="shared" si="415"/>
        <v>21:0398</v>
      </c>
      <c r="D2577" s="1" t="str">
        <f t="shared" si="419"/>
        <v>21:0133</v>
      </c>
      <c r="E2577" t="s">
        <v>9834</v>
      </c>
      <c r="F2577" t="s">
        <v>9835</v>
      </c>
      <c r="H2577">
        <v>49.450089300000002</v>
      </c>
      <c r="I2577">
        <v>-84.775423000000004</v>
      </c>
      <c r="J2577" s="1" t="str">
        <f t="shared" si="420"/>
        <v>NGR lake sediment grab sample</v>
      </c>
      <c r="K2577" s="1" t="str">
        <f t="shared" si="421"/>
        <v>&lt;177 micron (NGR)</v>
      </c>
      <c r="L2577">
        <v>90</v>
      </c>
      <c r="M2577" t="s">
        <v>112</v>
      </c>
      <c r="N2577">
        <v>1765</v>
      </c>
      <c r="O2577">
        <v>88</v>
      </c>
      <c r="P2577">
        <v>10</v>
      </c>
      <c r="Q2577">
        <v>6</v>
      </c>
      <c r="R2577">
        <v>15</v>
      </c>
      <c r="S2577">
        <v>9</v>
      </c>
      <c r="T2577">
        <v>0.1</v>
      </c>
      <c r="U2577">
        <v>700</v>
      </c>
      <c r="V2577">
        <v>2.2000000000000002</v>
      </c>
      <c r="W2577">
        <v>0.5</v>
      </c>
      <c r="X2577">
        <v>1</v>
      </c>
      <c r="Y2577">
        <v>16</v>
      </c>
    </row>
    <row r="2578" spans="1:25" x14ac:dyDescent="0.25">
      <c r="A2578" t="s">
        <v>9836</v>
      </c>
      <c r="B2578" t="s">
        <v>9837</v>
      </c>
      <c r="C2578" s="1" t="str">
        <f t="shared" si="415"/>
        <v>21:0398</v>
      </c>
      <c r="D2578" s="1" t="str">
        <f t="shared" si="419"/>
        <v>21:0133</v>
      </c>
      <c r="E2578" t="s">
        <v>9838</v>
      </c>
      <c r="F2578" t="s">
        <v>9839</v>
      </c>
      <c r="H2578">
        <v>49.485103000000002</v>
      </c>
      <c r="I2578">
        <v>-84.793816000000007</v>
      </c>
      <c r="J2578" s="1" t="str">
        <f t="shared" si="420"/>
        <v>NGR lake sediment grab sample</v>
      </c>
      <c r="K2578" s="1" t="str">
        <f t="shared" si="421"/>
        <v>&lt;177 micron (NGR)</v>
      </c>
      <c r="L2578">
        <v>90</v>
      </c>
      <c r="M2578" t="s">
        <v>117</v>
      </c>
      <c r="N2578">
        <v>1766</v>
      </c>
      <c r="O2578">
        <v>96</v>
      </c>
      <c r="P2578">
        <v>10</v>
      </c>
      <c r="Q2578">
        <v>7</v>
      </c>
      <c r="R2578">
        <v>7</v>
      </c>
      <c r="S2578">
        <v>2</v>
      </c>
      <c r="T2578">
        <v>0.1</v>
      </c>
      <c r="U2578">
        <v>80</v>
      </c>
      <c r="V2578">
        <v>0.4</v>
      </c>
      <c r="W2578">
        <v>0.5</v>
      </c>
      <c r="X2578">
        <v>3</v>
      </c>
      <c r="Y2578">
        <v>79.2</v>
      </c>
    </row>
    <row r="2579" spans="1:25" x14ac:dyDescent="0.25">
      <c r="A2579" t="s">
        <v>9840</v>
      </c>
      <c r="B2579" t="s">
        <v>9841</v>
      </c>
      <c r="C2579" s="1" t="str">
        <f t="shared" si="415"/>
        <v>21:0398</v>
      </c>
      <c r="D2579" s="1" t="str">
        <f t="shared" si="419"/>
        <v>21:0133</v>
      </c>
      <c r="E2579" t="s">
        <v>9842</v>
      </c>
      <c r="F2579" t="s">
        <v>9843</v>
      </c>
      <c r="H2579">
        <v>49.489432200000003</v>
      </c>
      <c r="I2579">
        <v>-84.831498999999994</v>
      </c>
      <c r="J2579" s="1" t="str">
        <f t="shared" si="420"/>
        <v>NGR lake sediment grab sample</v>
      </c>
      <c r="K2579" s="1" t="str">
        <f t="shared" si="421"/>
        <v>&lt;177 micron (NGR)</v>
      </c>
      <c r="L2579">
        <v>90</v>
      </c>
      <c r="M2579" t="s">
        <v>122</v>
      </c>
      <c r="N2579">
        <v>1767</v>
      </c>
      <c r="O2579">
        <v>154</v>
      </c>
      <c r="P2579">
        <v>26</v>
      </c>
      <c r="Q2579">
        <v>600</v>
      </c>
      <c r="R2579">
        <v>19</v>
      </c>
      <c r="S2579">
        <v>5</v>
      </c>
      <c r="T2579">
        <v>0.1</v>
      </c>
      <c r="U2579">
        <v>140</v>
      </c>
      <c r="V2579">
        <v>1</v>
      </c>
      <c r="W2579">
        <v>0.5</v>
      </c>
      <c r="X2579">
        <v>5</v>
      </c>
      <c r="Y2579">
        <v>60.6</v>
      </c>
    </row>
    <row r="2580" spans="1:25" x14ac:dyDescent="0.25">
      <c r="A2580" t="s">
        <v>9844</v>
      </c>
      <c r="B2580" t="s">
        <v>9845</v>
      </c>
      <c r="C2580" s="1" t="str">
        <f t="shared" si="415"/>
        <v>21:0398</v>
      </c>
      <c r="D2580" s="1" t="str">
        <f t="shared" si="419"/>
        <v>21:0133</v>
      </c>
      <c r="E2580" t="s">
        <v>9846</v>
      </c>
      <c r="F2580" t="s">
        <v>9847</v>
      </c>
      <c r="H2580">
        <v>49.470405200000002</v>
      </c>
      <c r="I2580">
        <v>-85.045366000000001</v>
      </c>
      <c r="J2580" s="1" t="str">
        <f t="shared" si="420"/>
        <v>NGR lake sediment grab sample</v>
      </c>
      <c r="K2580" s="1" t="str">
        <f t="shared" si="421"/>
        <v>&lt;177 micron (NGR)</v>
      </c>
      <c r="L2580">
        <v>91</v>
      </c>
      <c r="M2580" t="s">
        <v>29</v>
      </c>
      <c r="N2580">
        <v>1768</v>
      </c>
      <c r="O2580">
        <v>88</v>
      </c>
      <c r="P2580">
        <v>14</v>
      </c>
      <c r="Q2580">
        <v>9</v>
      </c>
      <c r="R2580">
        <v>14</v>
      </c>
      <c r="S2580">
        <v>6</v>
      </c>
      <c r="T2580">
        <v>0.1</v>
      </c>
      <c r="U2580">
        <v>260</v>
      </c>
      <c r="V2580">
        <v>1.1000000000000001</v>
      </c>
      <c r="W2580">
        <v>0.5</v>
      </c>
      <c r="X2580">
        <v>1</v>
      </c>
      <c r="Y2580">
        <v>38.4</v>
      </c>
    </row>
    <row r="2581" spans="1:25" x14ac:dyDescent="0.25">
      <c r="A2581" t="s">
        <v>9848</v>
      </c>
      <c r="B2581" t="s">
        <v>9849</v>
      </c>
      <c r="C2581" s="1" t="str">
        <f t="shared" si="415"/>
        <v>21:0398</v>
      </c>
      <c r="D2581" s="1" t="str">
        <f t="shared" si="419"/>
        <v>21:0133</v>
      </c>
      <c r="E2581" t="s">
        <v>9850</v>
      </c>
      <c r="F2581" t="s">
        <v>9851</v>
      </c>
      <c r="H2581">
        <v>49.466002899999999</v>
      </c>
      <c r="I2581">
        <v>-84.923890200000002</v>
      </c>
      <c r="J2581" s="1" t="str">
        <f t="shared" si="420"/>
        <v>NGR lake sediment grab sample</v>
      </c>
      <c r="K2581" s="1" t="str">
        <f t="shared" si="421"/>
        <v>&lt;177 micron (NGR)</v>
      </c>
      <c r="L2581">
        <v>91</v>
      </c>
      <c r="M2581" t="s">
        <v>34</v>
      </c>
      <c r="N2581">
        <v>1769</v>
      </c>
      <c r="O2581">
        <v>144</v>
      </c>
      <c r="P2581">
        <v>18</v>
      </c>
      <c r="Q2581">
        <v>4</v>
      </c>
      <c r="R2581">
        <v>12</v>
      </c>
      <c r="S2581">
        <v>4</v>
      </c>
      <c r="T2581">
        <v>0.1</v>
      </c>
      <c r="U2581">
        <v>70</v>
      </c>
      <c r="V2581">
        <v>0.7</v>
      </c>
      <c r="W2581">
        <v>0.5</v>
      </c>
      <c r="X2581">
        <v>4</v>
      </c>
      <c r="Y2581">
        <v>74</v>
      </c>
    </row>
    <row r="2582" spans="1:25" x14ac:dyDescent="0.25">
      <c r="A2582" t="s">
        <v>9852</v>
      </c>
      <c r="B2582" t="s">
        <v>9853</v>
      </c>
      <c r="C2582" s="1" t="str">
        <f t="shared" si="415"/>
        <v>21:0398</v>
      </c>
      <c r="D2582" s="1" t="str">
        <f t="shared" si="419"/>
        <v>21:0133</v>
      </c>
      <c r="E2582" t="s">
        <v>9854</v>
      </c>
      <c r="F2582" t="s">
        <v>9855</v>
      </c>
      <c r="H2582">
        <v>49.472442800000003</v>
      </c>
      <c r="I2582">
        <v>-84.954110799999995</v>
      </c>
      <c r="J2582" s="1" t="str">
        <f t="shared" si="420"/>
        <v>NGR lake sediment grab sample</v>
      </c>
      <c r="K2582" s="1" t="str">
        <f t="shared" si="421"/>
        <v>&lt;177 micron (NGR)</v>
      </c>
      <c r="L2582">
        <v>91</v>
      </c>
      <c r="M2582" t="s">
        <v>39</v>
      </c>
      <c r="N2582">
        <v>1770</v>
      </c>
      <c r="O2582">
        <v>106</v>
      </c>
      <c r="P2582">
        <v>12</v>
      </c>
      <c r="Q2582">
        <v>9</v>
      </c>
      <c r="R2582">
        <v>13</v>
      </c>
      <c r="S2582">
        <v>7</v>
      </c>
      <c r="T2582">
        <v>0.1</v>
      </c>
      <c r="U2582">
        <v>205</v>
      </c>
      <c r="V2582">
        <v>1.5</v>
      </c>
      <c r="W2582">
        <v>0.5</v>
      </c>
      <c r="X2582">
        <v>1</v>
      </c>
      <c r="Y2582">
        <v>24.8</v>
      </c>
    </row>
    <row r="2583" spans="1:25" x14ac:dyDescent="0.25">
      <c r="A2583" t="s">
        <v>9856</v>
      </c>
      <c r="B2583" t="s">
        <v>9857</v>
      </c>
      <c r="C2583" s="1" t="str">
        <f t="shared" si="415"/>
        <v>21:0398</v>
      </c>
      <c r="D2583" s="1" t="str">
        <f t="shared" si="419"/>
        <v>21:0133</v>
      </c>
      <c r="E2583" t="s">
        <v>9858</v>
      </c>
      <c r="F2583" t="s">
        <v>9859</v>
      </c>
      <c r="H2583">
        <v>49.502194600000003</v>
      </c>
      <c r="I2583">
        <v>-85.1008949</v>
      </c>
      <c r="J2583" s="1" t="str">
        <f t="shared" si="420"/>
        <v>NGR lake sediment grab sample</v>
      </c>
      <c r="K2583" s="1" t="str">
        <f t="shared" si="421"/>
        <v>&lt;177 micron (NGR)</v>
      </c>
      <c r="L2583">
        <v>91</v>
      </c>
      <c r="M2583" t="s">
        <v>44</v>
      </c>
      <c r="N2583">
        <v>1771</v>
      </c>
      <c r="O2583">
        <v>156</v>
      </c>
      <c r="P2583">
        <v>12</v>
      </c>
      <c r="Q2583">
        <v>4</v>
      </c>
      <c r="R2583">
        <v>8</v>
      </c>
      <c r="S2583">
        <v>3</v>
      </c>
      <c r="T2583">
        <v>0.1</v>
      </c>
      <c r="U2583">
        <v>140</v>
      </c>
      <c r="V2583">
        <v>0.8</v>
      </c>
      <c r="W2583">
        <v>0.5</v>
      </c>
      <c r="X2583">
        <v>5</v>
      </c>
      <c r="Y2583">
        <v>76.8</v>
      </c>
    </row>
    <row r="2584" spans="1:25" x14ac:dyDescent="0.25">
      <c r="A2584" t="s">
        <v>9860</v>
      </c>
      <c r="B2584" t="s">
        <v>9861</v>
      </c>
      <c r="C2584" s="1" t="str">
        <f t="shared" si="415"/>
        <v>21:0398</v>
      </c>
      <c r="D2584" s="1" t="str">
        <f t="shared" si="419"/>
        <v>21:0133</v>
      </c>
      <c r="E2584" t="s">
        <v>9862</v>
      </c>
      <c r="F2584" t="s">
        <v>9863</v>
      </c>
      <c r="H2584">
        <v>49.486593300000003</v>
      </c>
      <c r="I2584">
        <v>-85.076230600000002</v>
      </c>
      <c r="J2584" s="1" t="str">
        <f t="shared" si="420"/>
        <v>NGR lake sediment grab sample</v>
      </c>
      <c r="K2584" s="1" t="str">
        <f t="shared" si="421"/>
        <v>&lt;177 micron (NGR)</v>
      </c>
      <c r="L2584">
        <v>91</v>
      </c>
      <c r="M2584" t="s">
        <v>62</v>
      </c>
      <c r="N2584">
        <v>1772</v>
      </c>
      <c r="O2584">
        <v>166</v>
      </c>
      <c r="P2584">
        <v>24</v>
      </c>
      <c r="Q2584">
        <v>4</v>
      </c>
      <c r="R2584">
        <v>19</v>
      </c>
      <c r="S2584">
        <v>11</v>
      </c>
      <c r="T2584">
        <v>0.1</v>
      </c>
      <c r="U2584">
        <v>220</v>
      </c>
      <c r="V2584">
        <v>0.9</v>
      </c>
      <c r="W2584">
        <v>0.5</v>
      </c>
      <c r="X2584">
        <v>2</v>
      </c>
      <c r="Y2584">
        <v>72.2</v>
      </c>
    </row>
    <row r="2585" spans="1:25" x14ac:dyDescent="0.25">
      <c r="A2585" t="s">
        <v>9864</v>
      </c>
      <c r="B2585" t="s">
        <v>9865</v>
      </c>
      <c r="C2585" s="1" t="str">
        <f t="shared" si="415"/>
        <v>21:0398</v>
      </c>
      <c r="D2585" s="1" t="str">
        <f t="shared" si="419"/>
        <v>21:0133</v>
      </c>
      <c r="E2585" t="s">
        <v>9866</v>
      </c>
      <c r="F2585" t="s">
        <v>9867</v>
      </c>
      <c r="H2585">
        <v>49.466468900000002</v>
      </c>
      <c r="I2585">
        <v>-85.063768999999994</v>
      </c>
      <c r="J2585" s="1" t="str">
        <f t="shared" si="420"/>
        <v>NGR lake sediment grab sample</v>
      </c>
      <c r="K2585" s="1" t="str">
        <f t="shared" si="421"/>
        <v>&lt;177 micron (NGR)</v>
      </c>
      <c r="L2585">
        <v>91</v>
      </c>
      <c r="M2585" t="s">
        <v>49</v>
      </c>
      <c r="N2585">
        <v>1773</v>
      </c>
      <c r="O2585">
        <v>126</v>
      </c>
      <c r="P2585">
        <v>18</v>
      </c>
      <c r="Q2585">
        <v>6</v>
      </c>
      <c r="R2585">
        <v>13</v>
      </c>
      <c r="S2585">
        <v>3</v>
      </c>
      <c r="T2585">
        <v>0.1</v>
      </c>
      <c r="U2585">
        <v>60</v>
      </c>
      <c r="V2585">
        <v>0.4</v>
      </c>
      <c r="W2585">
        <v>0.5</v>
      </c>
      <c r="X2585">
        <v>4</v>
      </c>
      <c r="Y2585">
        <v>79</v>
      </c>
    </row>
    <row r="2586" spans="1:25" x14ac:dyDescent="0.25">
      <c r="A2586" t="s">
        <v>9868</v>
      </c>
      <c r="B2586" t="s">
        <v>9869</v>
      </c>
      <c r="C2586" s="1" t="str">
        <f t="shared" si="415"/>
        <v>21:0398</v>
      </c>
      <c r="D2586" s="1" t="str">
        <f t="shared" si="419"/>
        <v>21:0133</v>
      </c>
      <c r="E2586" t="s">
        <v>9846</v>
      </c>
      <c r="F2586" t="s">
        <v>9870</v>
      </c>
      <c r="H2586">
        <v>49.470405200000002</v>
      </c>
      <c r="I2586">
        <v>-85.045366000000001</v>
      </c>
      <c r="J2586" s="1" t="str">
        <f t="shared" si="420"/>
        <v>NGR lake sediment grab sample</v>
      </c>
      <c r="K2586" s="1" t="str">
        <f t="shared" si="421"/>
        <v>&lt;177 micron (NGR)</v>
      </c>
      <c r="L2586">
        <v>91</v>
      </c>
      <c r="M2586" t="s">
        <v>53</v>
      </c>
      <c r="N2586">
        <v>1774</v>
      </c>
      <c r="O2586">
        <v>104</v>
      </c>
      <c r="P2586">
        <v>14</v>
      </c>
      <c r="Q2586">
        <v>9</v>
      </c>
      <c r="R2586">
        <v>15</v>
      </c>
      <c r="S2586">
        <v>7</v>
      </c>
      <c r="T2586">
        <v>0.1</v>
      </c>
      <c r="U2586">
        <v>280</v>
      </c>
      <c r="V2586">
        <v>1.2</v>
      </c>
      <c r="W2586">
        <v>0.5</v>
      </c>
      <c r="X2586">
        <v>2</v>
      </c>
      <c r="Y2586">
        <v>39</v>
      </c>
    </row>
    <row r="2587" spans="1:25" x14ac:dyDescent="0.25">
      <c r="A2587" t="s">
        <v>9871</v>
      </c>
      <c r="B2587" t="s">
        <v>9872</v>
      </c>
      <c r="C2587" s="1" t="str">
        <f t="shared" si="415"/>
        <v>21:0398</v>
      </c>
      <c r="D2587" s="1" t="str">
        <f t="shared" si="419"/>
        <v>21:0133</v>
      </c>
      <c r="E2587" t="s">
        <v>9846</v>
      </c>
      <c r="F2587" t="s">
        <v>9873</v>
      </c>
      <c r="H2587">
        <v>49.470405200000002</v>
      </c>
      <c r="I2587">
        <v>-85.045366000000001</v>
      </c>
      <c r="J2587" s="1" t="str">
        <f t="shared" si="420"/>
        <v>NGR lake sediment grab sample</v>
      </c>
      <c r="K2587" s="1" t="str">
        <f t="shared" si="421"/>
        <v>&lt;177 micron (NGR)</v>
      </c>
      <c r="L2587">
        <v>91</v>
      </c>
      <c r="M2587" t="s">
        <v>57</v>
      </c>
      <c r="N2587">
        <v>1775</v>
      </c>
      <c r="O2587">
        <v>96</v>
      </c>
      <c r="P2587">
        <v>14</v>
      </c>
      <c r="Q2587">
        <v>10</v>
      </c>
      <c r="R2587">
        <v>15</v>
      </c>
      <c r="S2587">
        <v>6</v>
      </c>
      <c r="T2587">
        <v>0.1</v>
      </c>
      <c r="U2587">
        <v>290</v>
      </c>
      <c r="V2587">
        <v>1.2</v>
      </c>
      <c r="W2587">
        <v>0.5</v>
      </c>
      <c r="X2587">
        <v>2</v>
      </c>
      <c r="Y2587">
        <v>39.799999999999997</v>
      </c>
    </row>
    <row r="2588" spans="1:25" x14ac:dyDescent="0.25">
      <c r="A2588" t="s">
        <v>9874</v>
      </c>
      <c r="B2588" t="s">
        <v>9875</v>
      </c>
      <c r="C2588" s="1" t="str">
        <f t="shared" si="415"/>
        <v>21:0398</v>
      </c>
      <c r="D2588" s="1" t="str">
        <f t="shared" si="419"/>
        <v>21:0133</v>
      </c>
      <c r="E2588" t="s">
        <v>9876</v>
      </c>
      <c r="F2588" t="s">
        <v>9877</v>
      </c>
      <c r="H2588">
        <v>49.449828699999998</v>
      </c>
      <c r="I2588">
        <v>-85.038264900000001</v>
      </c>
      <c r="J2588" s="1" t="str">
        <f t="shared" si="420"/>
        <v>NGR lake sediment grab sample</v>
      </c>
      <c r="K2588" s="1" t="str">
        <f t="shared" si="421"/>
        <v>&lt;177 micron (NGR)</v>
      </c>
      <c r="L2588">
        <v>91</v>
      </c>
      <c r="M2588" t="s">
        <v>67</v>
      </c>
      <c r="N2588">
        <v>1776</v>
      </c>
      <c r="O2588">
        <v>42</v>
      </c>
      <c r="P2588">
        <v>6</v>
      </c>
      <c r="Q2588">
        <v>8</v>
      </c>
      <c r="R2588">
        <v>7</v>
      </c>
      <c r="S2588">
        <v>6</v>
      </c>
      <c r="T2588">
        <v>0.1</v>
      </c>
      <c r="U2588">
        <v>485</v>
      </c>
      <c r="V2588">
        <v>1.2</v>
      </c>
      <c r="W2588">
        <v>0.5</v>
      </c>
      <c r="X2588">
        <v>1</v>
      </c>
      <c r="Y2588">
        <v>5</v>
      </c>
    </row>
    <row r="2589" spans="1:25" x14ac:dyDescent="0.25">
      <c r="A2589" t="s">
        <v>9878</v>
      </c>
      <c r="B2589" t="s">
        <v>9879</v>
      </c>
      <c r="C2589" s="1" t="str">
        <f t="shared" si="415"/>
        <v>21:0398</v>
      </c>
      <c r="D2589" s="1" t="str">
        <f>HYPERLINK("http://geochem.nrcan.gc.ca/cdogs/content/svy/svy_e.htm", "")</f>
        <v/>
      </c>
      <c r="G2589" s="1" t="str">
        <f>HYPERLINK("http://geochem.nrcan.gc.ca/cdogs/content/cr_/cr_00022_e.htm", "22")</f>
        <v>22</v>
      </c>
      <c r="J2589" t="s">
        <v>100</v>
      </c>
      <c r="K2589" t="s">
        <v>101</v>
      </c>
      <c r="L2589">
        <v>91</v>
      </c>
      <c r="M2589" t="s">
        <v>102</v>
      </c>
      <c r="N2589">
        <v>1777</v>
      </c>
      <c r="O2589">
        <v>88</v>
      </c>
      <c r="P2589">
        <v>22</v>
      </c>
      <c r="Q2589">
        <v>21</v>
      </c>
      <c r="R2589">
        <v>8</v>
      </c>
      <c r="S2589">
        <v>7</v>
      </c>
      <c r="T2589">
        <v>0.1</v>
      </c>
      <c r="U2589">
        <v>880</v>
      </c>
      <c r="V2589">
        <v>1.5</v>
      </c>
      <c r="W2589">
        <v>9</v>
      </c>
      <c r="X2589">
        <v>7</v>
      </c>
      <c r="Y2589">
        <v>21.6</v>
      </c>
    </row>
    <row r="2590" spans="1:25" x14ac:dyDescent="0.25">
      <c r="A2590" t="s">
        <v>9880</v>
      </c>
      <c r="B2590" t="s">
        <v>9881</v>
      </c>
      <c r="C2590" s="1" t="str">
        <f t="shared" si="415"/>
        <v>21:0398</v>
      </c>
      <c r="D2590" s="1" t="str">
        <f t="shared" ref="D2590:D2608" si="422">HYPERLINK("http://geochem.nrcan.gc.ca/cdogs/content/svy/svy210133_e.htm", "21:0133")</f>
        <v>21:0133</v>
      </c>
      <c r="E2590" t="s">
        <v>9882</v>
      </c>
      <c r="F2590" t="s">
        <v>9883</v>
      </c>
      <c r="H2590">
        <v>49.441740799999998</v>
      </c>
      <c r="I2590">
        <v>-84.986938499999994</v>
      </c>
      <c r="J2590" s="1" t="str">
        <f t="shared" ref="J2590:J2608" si="423">HYPERLINK("http://geochem.nrcan.gc.ca/cdogs/content/kwd/kwd020027_e.htm", "NGR lake sediment grab sample")</f>
        <v>NGR lake sediment grab sample</v>
      </c>
      <c r="K2590" s="1" t="str">
        <f t="shared" ref="K2590:K2608" si="424">HYPERLINK("http://geochem.nrcan.gc.ca/cdogs/content/kwd/kwd080006_e.htm", "&lt;177 micron (NGR)")</f>
        <v>&lt;177 micron (NGR)</v>
      </c>
      <c r="L2590">
        <v>91</v>
      </c>
      <c r="M2590" t="s">
        <v>72</v>
      </c>
      <c r="N2590">
        <v>1778</v>
      </c>
      <c r="O2590">
        <v>108</v>
      </c>
      <c r="P2590">
        <v>18</v>
      </c>
      <c r="Q2590">
        <v>6</v>
      </c>
      <c r="R2590">
        <v>12</v>
      </c>
      <c r="S2590">
        <v>4</v>
      </c>
      <c r="T2590">
        <v>0.1</v>
      </c>
      <c r="U2590">
        <v>110</v>
      </c>
      <c r="V2590">
        <v>1.05</v>
      </c>
      <c r="W2590">
        <v>0.5</v>
      </c>
      <c r="X2590">
        <v>1</v>
      </c>
      <c r="Y2590">
        <v>47.8</v>
      </c>
    </row>
    <row r="2591" spans="1:25" x14ac:dyDescent="0.25">
      <c r="A2591" t="s">
        <v>9884</v>
      </c>
      <c r="B2591" t="s">
        <v>9885</v>
      </c>
      <c r="C2591" s="1" t="str">
        <f t="shared" si="415"/>
        <v>21:0398</v>
      </c>
      <c r="D2591" s="1" t="str">
        <f t="shared" si="422"/>
        <v>21:0133</v>
      </c>
      <c r="E2591" t="s">
        <v>9886</v>
      </c>
      <c r="F2591" t="s">
        <v>9887</v>
      </c>
      <c r="H2591">
        <v>49.446226099999997</v>
      </c>
      <c r="I2591">
        <v>-84.963107699999995</v>
      </c>
      <c r="J2591" s="1" t="str">
        <f t="shared" si="423"/>
        <v>NGR lake sediment grab sample</v>
      </c>
      <c r="K2591" s="1" t="str">
        <f t="shared" si="424"/>
        <v>&lt;177 micron (NGR)</v>
      </c>
      <c r="L2591">
        <v>91</v>
      </c>
      <c r="M2591" t="s">
        <v>77</v>
      </c>
      <c r="N2591">
        <v>1779</v>
      </c>
      <c r="O2591">
        <v>28</v>
      </c>
      <c r="P2591">
        <v>6</v>
      </c>
      <c r="Q2591">
        <v>7</v>
      </c>
      <c r="R2591">
        <v>5</v>
      </c>
      <c r="S2591">
        <v>3</v>
      </c>
      <c r="T2591">
        <v>0.1</v>
      </c>
      <c r="U2591">
        <v>95</v>
      </c>
      <c r="V2591">
        <v>0.4</v>
      </c>
      <c r="W2591">
        <v>0.5</v>
      </c>
      <c r="X2591">
        <v>1</v>
      </c>
      <c r="Y2591">
        <v>7</v>
      </c>
    </row>
    <row r="2592" spans="1:25" x14ac:dyDescent="0.25">
      <c r="A2592" t="s">
        <v>9888</v>
      </c>
      <c r="B2592" t="s">
        <v>9889</v>
      </c>
      <c r="C2592" s="1" t="str">
        <f t="shared" si="415"/>
        <v>21:0398</v>
      </c>
      <c r="D2592" s="1" t="str">
        <f t="shared" si="422"/>
        <v>21:0133</v>
      </c>
      <c r="E2592" t="s">
        <v>9890</v>
      </c>
      <c r="F2592" t="s">
        <v>9891</v>
      </c>
      <c r="H2592">
        <v>49.404994799999997</v>
      </c>
      <c r="I2592">
        <v>-84.940580600000004</v>
      </c>
      <c r="J2592" s="1" t="str">
        <f t="shared" si="423"/>
        <v>NGR lake sediment grab sample</v>
      </c>
      <c r="K2592" s="1" t="str">
        <f t="shared" si="424"/>
        <v>&lt;177 micron (NGR)</v>
      </c>
      <c r="L2592">
        <v>91</v>
      </c>
      <c r="M2592" t="s">
        <v>82</v>
      </c>
      <c r="N2592">
        <v>1780</v>
      </c>
      <c r="O2592">
        <v>110</v>
      </c>
      <c r="P2592">
        <v>10</v>
      </c>
      <c r="Q2592">
        <v>3</v>
      </c>
      <c r="R2592">
        <v>5</v>
      </c>
      <c r="S2592">
        <v>2</v>
      </c>
      <c r="T2592">
        <v>0.1</v>
      </c>
      <c r="U2592">
        <v>60</v>
      </c>
      <c r="V2592">
        <v>0.3</v>
      </c>
      <c r="W2592">
        <v>0.5</v>
      </c>
      <c r="X2592">
        <v>3</v>
      </c>
      <c r="Y2592">
        <v>78.8</v>
      </c>
    </row>
    <row r="2593" spans="1:25" x14ac:dyDescent="0.25">
      <c r="A2593" t="s">
        <v>9892</v>
      </c>
      <c r="B2593" t="s">
        <v>9893</v>
      </c>
      <c r="C2593" s="1" t="str">
        <f t="shared" si="415"/>
        <v>21:0398</v>
      </c>
      <c r="D2593" s="1" t="str">
        <f t="shared" si="422"/>
        <v>21:0133</v>
      </c>
      <c r="E2593" t="s">
        <v>9894</v>
      </c>
      <c r="F2593" t="s">
        <v>9895</v>
      </c>
      <c r="H2593">
        <v>49.389082600000002</v>
      </c>
      <c r="I2593">
        <v>-85.043703500000007</v>
      </c>
      <c r="J2593" s="1" t="str">
        <f t="shared" si="423"/>
        <v>NGR lake sediment grab sample</v>
      </c>
      <c r="K2593" s="1" t="str">
        <f t="shared" si="424"/>
        <v>&lt;177 micron (NGR)</v>
      </c>
      <c r="L2593">
        <v>91</v>
      </c>
      <c r="M2593" t="s">
        <v>87</v>
      </c>
      <c r="N2593">
        <v>1781</v>
      </c>
      <c r="O2593">
        <v>66</v>
      </c>
      <c r="P2593">
        <v>16</v>
      </c>
      <c r="Q2593">
        <v>7</v>
      </c>
      <c r="R2593">
        <v>13</v>
      </c>
      <c r="S2593">
        <v>5</v>
      </c>
      <c r="T2593">
        <v>0.1</v>
      </c>
      <c r="U2593">
        <v>95</v>
      </c>
      <c r="V2593">
        <v>0.7</v>
      </c>
      <c r="W2593">
        <v>0.5</v>
      </c>
      <c r="X2593">
        <v>1</v>
      </c>
      <c r="Y2593">
        <v>47.6</v>
      </c>
    </row>
    <row r="2594" spans="1:25" x14ac:dyDescent="0.25">
      <c r="A2594" t="s">
        <v>9896</v>
      </c>
      <c r="B2594" t="s">
        <v>9897</v>
      </c>
      <c r="C2594" s="1" t="str">
        <f t="shared" si="415"/>
        <v>21:0398</v>
      </c>
      <c r="D2594" s="1" t="str">
        <f t="shared" si="422"/>
        <v>21:0133</v>
      </c>
      <c r="E2594" t="s">
        <v>9898</v>
      </c>
      <c r="F2594" t="s">
        <v>9899</v>
      </c>
      <c r="H2594">
        <v>49.366288500000003</v>
      </c>
      <c r="I2594">
        <v>-85.060324499999993</v>
      </c>
      <c r="J2594" s="1" t="str">
        <f t="shared" si="423"/>
        <v>NGR lake sediment grab sample</v>
      </c>
      <c r="K2594" s="1" t="str">
        <f t="shared" si="424"/>
        <v>&lt;177 micron (NGR)</v>
      </c>
      <c r="L2594">
        <v>91</v>
      </c>
      <c r="M2594" t="s">
        <v>92</v>
      </c>
      <c r="N2594">
        <v>1782</v>
      </c>
      <c r="O2594">
        <v>80</v>
      </c>
      <c r="P2594">
        <v>26</v>
      </c>
      <c r="Q2594">
        <v>2</v>
      </c>
      <c r="R2594">
        <v>19</v>
      </c>
      <c r="S2594">
        <v>3</v>
      </c>
      <c r="T2594">
        <v>0.1</v>
      </c>
      <c r="U2594">
        <v>40</v>
      </c>
      <c r="V2594">
        <v>0.3</v>
      </c>
      <c r="W2594">
        <v>0.5</v>
      </c>
      <c r="X2594">
        <v>6</v>
      </c>
      <c r="Y2594">
        <v>72.599999999999994</v>
      </c>
    </row>
    <row r="2595" spans="1:25" x14ac:dyDescent="0.25">
      <c r="A2595" t="s">
        <v>9900</v>
      </c>
      <c r="B2595" t="s">
        <v>9901</v>
      </c>
      <c r="C2595" s="1" t="str">
        <f t="shared" si="415"/>
        <v>21:0398</v>
      </c>
      <c r="D2595" s="1" t="str">
        <f t="shared" si="422"/>
        <v>21:0133</v>
      </c>
      <c r="E2595" t="s">
        <v>9902</v>
      </c>
      <c r="F2595" t="s">
        <v>9903</v>
      </c>
      <c r="H2595">
        <v>49.361754300000001</v>
      </c>
      <c r="I2595">
        <v>-85.020520700000006</v>
      </c>
      <c r="J2595" s="1" t="str">
        <f t="shared" si="423"/>
        <v>NGR lake sediment grab sample</v>
      </c>
      <c r="K2595" s="1" t="str">
        <f t="shared" si="424"/>
        <v>&lt;177 micron (NGR)</v>
      </c>
      <c r="L2595">
        <v>91</v>
      </c>
      <c r="M2595" t="s">
        <v>97</v>
      </c>
      <c r="N2595">
        <v>1783</v>
      </c>
      <c r="O2595">
        <v>86</v>
      </c>
      <c r="P2595">
        <v>12</v>
      </c>
      <c r="Q2595">
        <v>3</v>
      </c>
      <c r="R2595">
        <v>5</v>
      </c>
      <c r="S2595">
        <v>2</v>
      </c>
      <c r="T2595">
        <v>0.1</v>
      </c>
      <c r="U2595">
        <v>35</v>
      </c>
      <c r="V2595">
        <v>0.15</v>
      </c>
      <c r="W2595">
        <v>0.5</v>
      </c>
      <c r="X2595">
        <v>2</v>
      </c>
      <c r="Y2595">
        <v>83.2</v>
      </c>
    </row>
    <row r="2596" spans="1:25" x14ac:dyDescent="0.25">
      <c r="A2596" t="s">
        <v>9904</v>
      </c>
      <c r="B2596" t="s">
        <v>9905</v>
      </c>
      <c r="C2596" s="1" t="str">
        <f t="shared" si="415"/>
        <v>21:0398</v>
      </c>
      <c r="D2596" s="1" t="str">
        <f t="shared" si="422"/>
        <v>21:0133</v>
      </c>
      <c r="E2596" t="s">
        <v>9906</v>
      </c>
      <c r="F2596" t="s">
        <v>9907</v>
      </c>
      <c r="H2596">
        <v>49.322279299999998</v>
      </c>
      <c r="I2596">
        <v>-84.923101700000004</v>
      </c>
      <c r="J2596" s="1" t="str">
        <f t="shared" si="423"/>
        <v>NGR lake sediment grab sample</v>
      </c>
      <c r="K2596" s="1" t="str">
        <f t="shared" si="424"/>
        <v>&lt;177 micron (NGR)</v>
      </c>
      <c r="L2596">
        <v>91</v>
      </c>
      <c r="M2596" t="s">
        <v>107</v>
      </c>
      <c r="N2596">
        <v>1784</v>
      </c>
      <c r="O2596">
        <v>76</v>
      </c>
      <c r="P2596">
        <v>20</v>
      </c>
      <c r="Q2596">
        <v>2</v>
      </c>
      <c r="R2596">
        <v>10</v>
      </c>
      <c r="S2596">
        <v>3</v>
      </c>
      <c r="T2596">
        <v>0.1</v>
      </c>
      <c r="U2596">
        <v>50</v>
      </c>
      <c r="V2596">
        <v>0.3</v>
      </c>
      <c r="W2596">
        <v>0.5</v>
      </c>
      <c r="X2596">
        <v>3</v>
      </c>
      <c r="Y2596">
        <v>80</v>
      </c>
    </row>
    <row r="2597" spans="1:25" x14ac:dyDescent="0.25">
      <c r="A2597" t="s">
        <v>9908</v>
      </c>
      <c r="B2597" t="s">
        <v>9909</v>
      </c>
      <c r="C2597" s="1" t="str">
        <f t="shared" si="415"/>
        <v>21:0398</v>
      </c>
      <c r="D2597" s="1" t="str">
        <f t="shared" si="422"/>
        <v>21:0133</v>
      </c>
      <c r="E2597" t="s">
        <v>9910</v>
      </c>
      <c r="F2597" t="s">
        <v>9911</v>
      </c>
      <c r="H2597">
        <v>49.308428300000003</v>
      </c>
      <c r="I2597">
        <v>-84.845648699999998</v>
      </c>
      <c r="J2597" s="1" t="str">
        <f t="shared" si="423"/>
        <v>NGR lake sediment grab sample</v>
      </c>
      <c r="K2597" s="1" t="str">
        <f t="shared" si="424"/>
        <v>&lt;177 micron (NGR)</v>
      </c>
      <c r="L2597">
        <v>91</v>
      </c>
      <c r="M2597" t="s">
        <v>112</v>
      </c>
      <c r="N2597">
        <v>1785</v>
      </c>
      <c r="O2597">
        <v>90</v>
      </c>
      <c r="P2597">
        <v>18</v>
      </c>
      <c r="Q2597">
        <v>5</v>
      </c>
      <c r="R2597">
        <v>16</v>
      </c>
      <c r="S2597">
        <v>8</v>
      </c>
      <c r="T2597">
        <v>0.1</v>
      </c>
      <c r="U2597">
        <v>220</v>
      </c>
      <c r="V2597">
        <v>1.5</v>
      </c>
      <c r="W2597">
        <v>0.5</v>
      </c>
      <c r="X2597">
        <v>1</v>
      </c>
      <c r="Y2597">
        <v>32.799999999999997</v>
      </c>
    </row>
    <row r="2598" spans="1:25" x14ac:dyDescent="0.25">
      <c r="A2598" t="s">
        <v>9912</v>
      </c>
      <c r="B2598" t="s">
        <v>9913</v>
      </c>
      <c r="C2598" s="1" t="str">
        <f t="shared" si="415"/>
        <v>21:0398</v>
      </c>
      <c r="D2598" s="1" t="str">
        <f t="shared" si="422"/>
        <v>21:0133</v>
      </c>
      <c r="E2598" t="s">
        <v>9914</v>
      </c>
      <c r="F2598" t="s">
        <v>9915</v>
      </c>
      <c r="H2598">
        <v>49.2556066</v>
      </c>
      <c r="I2598">
        <v>-84.837655699999999</v>
      </c>
      <c r="J2598" s="1" t="str">
        <f t="shared" si="423"/>
        <v>NGR lake sediment grab sample</v>
      </c>
      <c r="K2598" s="1" t="str">
        <f t="shared" si="424"/>
        <v>&lt;177 micron (NGR)</v>
      </c>
      <c r="L2598">
        <v>91</v>
      </c>
      <c r="M2598" t="s">
        <v>117</v>
      </c>
      <c r="N2598">
        <v>1786</v>
      </c>
      <c r="O2598">
        <v>80</v>
      </c>
      <c r="P2598">
        <v>34</v>
      </c>
      <c r="Q2598">
        <v>4</v>
      </c>
      <c r="R2598">
        <v>23</v>
      </c>
      <c r="S2598">
        <v>5</v>
      </c>
      <c r="T2598">
        <v>0.1</v>
      </c>
      <c r="U2598">
        <v>80</v>
      </c>
      <c r="V2598">
        <v>0.65</v>
      </c>
      <c r="W2598">
        <v>0.5</v>
      </c>
      <c r="X2598">
        <v>5</v>
      </c>
      <c r="Y2598">
        <v>67.599999999999994</v>
      </c>
    </row>
    <row r="2599" spans="1:25" x14ac:dyDescent="0.25">
      <c r="A2599" t="s">
        <v>9916</v>
      </c>
      <c r="B2599" t="s">
        <v>9917</v>
      </c>
      <c r="C2599" s="1" t="str">
        <f t="shared" si="415"/>
        <v>21:0398</v>
      </c>
      <c r="D2599" s="1" t="str">
        <f t="shared" si="422"/>
        <v>21:0133</v>
      </c>
      <c r="E2599" t="s">
        <v>9918</v>
      </c>
      <c r="F2599" t="s">
        <v>9919</v>
      </c>
      <c r="H2599">
        <v>49.264530899999997</v>
      </c>
      <c r="I2599">
        <v>-84.899066899999994</v>
      </c>
      <c r="J2599" s="1" t="str">
        <f t="shared" si="423"/>
        <v>NGR lake sediment grab sample</v>
      </c>
      <c r="K2599" s="1" t="str">
        <f t="shared" si="424"/>
        <v>&lt;177 micron (NGR)</v>
      </c>
      <c r="L2599">
        <v>91</v>
      </c>
      <c r="M2599" t="s">
        <v>122</v>
      </c>
      <c r="N2599">
        <v>1787</v>
      </c>
      <c r="O2599">
        <v>64</v>
      </c>
      <c r="P2599">
        <v>34</v>
      </c>
      <c r="Q2599">
        <v>5</v>
      </c>
      <c r="R2599">
        <v>24</v>
      </c>
      <c r="S2599">
        <v>5</v>
      </c>
      <c r="T2599">
        <v>0.1</v>
      </c>
      <c r="U2599">
        <v>75</v>
      </c>
      <c r="V2599">
        <v>0.55000000000000004</v>
      </c>
      <c r="W2599">
        <v>0.5</v>
      </c>
      <c r="X2599">
        <v>2</v>
      </c>
      <c r="Y2599">
        <v>65.599999999999994</v>
      </c>
    </row>
    <row r="2600" spans="1:25" x14ac:dyDescent="0.25">
      <c r="A2600" t="s">
        <v>9920</v>
      </c>
      <c r="B2600" t="s">
        <v>9921</v>
      </c>
      <c r="C2600" s="1" t="str">
        <f t="shared" si="415"/>
        <v>21:0398</v>
      </c>
      <c r="D2600" s="1" t="str">
        <f t="shared" si="422"/>
        <v>21:0133</v>
      </c>
      <c r="E2600" t="s">
        <v>9922</v>
      </c>
      <c r="F2600" t="s">
        <v>9923</v>
      </c>
      <c r="H2600">
        <v>49.3156429</v>
      </c>
      <c r="I2600">
        <v>-84.961124499999997</v>
      </c>
      <c r="J2600" s="1" t="str">
        <f t="shared" si="423"/>
        <v>NGR lake sediment grab sample</v>
      </c>
      <c r="K2600" s="1" t="str">
        <f t="shared" si="424"/>
        <v>&lt;177 micron (NGR)</v>
      </c>
      <c r="L2600">
        <v>92</v>
      </c>
      <c r="M2600" t="s">
        <v>29</v>
      </c>
      <c r="N2600">
        <v>1788</v>
      </c>
      <c r="O2600">
        <v>60</v>
      </c>
      <c r="P2600">
        <v>24</v>
      </c>
      <c r="Q2600">
        <v>3</v>
      </c>
      <c r="R2600">
        <v>11</v>
      </c>
      <c r="S2600">
        <v>4</v>
      </c>
      <c r="T2600">
        <v>0.1</v>
      </c>
      <c r="U2600">
        <v>375</v>
      </c>
      <c r="V2600">
        <v>2.4</v>
      </c>
      <c r="W2600">
        <v>3</v>
      </c>
      <c r="X2600">
        <v>4</v>
      </c>
      <c r="Y2600">
        <v>31.4</v>
      </c>
    </row>
    <row r="2601" spans="1:25" x14ac:dyDescent="0.25">
      <c r="A2601" t="s">
        <v>9924</v>
      </c>
      <c r="B2601" t="s">
        <v>9925</v>
      </c>
      <c r="C2601" s="1" t="str">
        <f t="shared" si="415"/>
        <v>21:0398</v>
      </c>
      <c r="D2601" s="1" t="str">
        <f t="shared" si="422"/>
        <v>21:0133</v>
      </c>
      <c r="E2601" t="s">
        <v>9926</v>
      </c>
      <c r="F2601" t="s">
        <v>9927</v>
      </c>
      <c r="H2601">
        <v>49.305806500000003</v>
      </c>
      <c r="I2601">
        <v>-84.955821299999997</v>
      </c>
      <c r="J2601" s="1" t="str">
        <f t="shared" si="423"/>
        <v>NGR lake sediment grab sample</v>
      </c>
      <c r="K2601" s="1" t="str">
        <f t="shared" si="424"/>
        <v>&lt;177 micron (NGR)</v>
      </c>
      <c r="L2601">
        <v>92</v>
      </c>
      <c r="M2601" t="s">
        <v>49</v>
      </c>
      <c r="N2601">
        <v>1789</v>
      </c>
      <c r="O2601">
        <v>40</v>
      </c>
      <c r="P2601">
        <v>14</v>
      </c>
      <c r="Q2601">
        <v>10</v>
      </c>
      <c r="R2601">
        <v>9</v>
      </c>
      <c r="S2601">
        <v>5</v>
      </c>
      <c r="T2601">
        <v>0.1</v>
      </c>
      <c r="U2601">
        <v>460</v>
      </c>
      <c r="V2601">
        <v>1.1000000000000001</v>
      </c>
      <c r="W2601">
        <v>1</v>
      </c>
      <c r="X2601">
        <v>1</v>
      </c>
      <c r="Y2601">
        <v>6.8</v>
      </c>
    </row>
    <row r="2602" spans="1:25" x14ac:dyDescent="0.25">
      <c r="A2602" t="s">
        <v>9928</v>
      </c>
      <c r="B2602" t="s">
        <v>9929</v>
      </c>
      <c r="C2602" s="1" t="str">
        <f t="shared" si="415"/>
        <v>21:0398</v>
      </c>
      <c r="D2602" s="1" t="str">
        <f t="shared" si="422"/>
        <v>21:0133</v>
      </c>
      <c r="E2602" t="s">
        <v>9922</v>
      </c>
      <c r="F2602" t="s">
        <v>9930</v>
      </c>
      <c r="H2602">
        <v>49.3156429</v>
      </c>
      <c r="I2602">
        <v>-84.961124499999997</v>
      </c>
      <c r="J2602" s="1" t="str">
        <f t="shared" si="423"/>
        <v>NGR lake sediment grab sample</v>
      </c>
      <c r="K2602" s="1" t="str">
        <f t="shared" si="424"/>
        <v>&lt;177 micron (NGR)</v>
      </c>
      <c r="L2602">
        <v>92</v>
      </c>
      <c r="M2602" t="s">
        <v>57</v>
      </c>
      <c r="N2602">
        <v>1790</v>
      </c>
      <c r="O2602">
        <v>56</v>
      </c>
      <c r="P2602">
        <v>22</v>
      </c>
      <c r="Q2602">
        <v>3</v>
      </c>
      <c r="R2602">
        <v>10</v>
      </c>
      <c r="S2602">
        <v>5</v>
      </c>
      <c r="T2602">
        <v>0.1</v>
      </c>
      <c r="U2602">
        <v>345</v>
      </c>
      <c r="V2602">
        <v>2.2000000000000002</v>
      </c>
      <c r="W2602">
        <v>2</v>
      </c>
      <c r="X2602">
        <v>3</v>
      </c>
      <c r="Y2602">
        <v>30.8</v>
      </c>
    </row>
    <row r="2603" spans="1:25" x14ac:dyDescent="0.25">
      <c r="A2603" t="s">
        <v>9931</v>
      </c>
      <c r="B2603" t="s">
        <v>9932</v>
      </c>
      <c r="C2603" s="1" t="str">
        <f t="shared" si="415"/>
        <v>21:0398</v>
      </c>
      <c r="D2603" s="1" t="str">
        <f t="shared" si="422"/>
        <v>21:0133</v>
      </c>
      <c r="E2603" t="s">
        <v>9922</v>
      </c>
      <c r="F2603" t="s">
        <v>9933</v>
      </c>
      <c r="H2603">
        <v>49.3156429</v>
      </c>
      <c r="I2603">
        <v>-84.961124499999997</v>
      </c>
      <c r="J2603" s="1" t="str">
        <f t="shared" si="423"/>
        <v>NGR lake sediment grab sample</v>
      </c>
      <c r="K2603" s="1" t="str">
        <f t="shared" si="424"/>
        <v>&lt;177 micron (NGR)</v>
      </c>
      <c r="L2603">
        <v>92</v>
      </c>
      <c r="M2603" t="s">
        <v>53</v>
      </c>
      <c r="N2603">
        <v>1791</v>
      </c>
      <c r="O2603">
        <v>60</v>
      </c>
      <c r="P2603">
        <v>24</v>
      </c>
      <c r="Q2603">
        <v>4</v>
      </c>
      <c r="R2603">
        <v>10</v>
      </c>
      <c r="S2603">
        <v>5</v>
      </c>
      <c r="T2603">
        <v>0.1</v>
      </c>
      <c r="U2603">
        <v>320</v>
      </c>
      <c r="V2603">
        <v>2.1</v>
      </c>
      <c r="W2603">
        <v>2</v>
      </c>
      <c r="X2603">
        <v>3</v>
      </c>
      <c r="Y2603">
        <v>29.2</v>
      </c>
    </row>
    <row r="2604" spans="1:25" x14ac:dyDescent="0.25">
      <c r="A2604" t="s">
        <v>9934</v>
      </c>
      <c r="B2604" t="s">
        <v>9935</v>
      </c>
      <c r="C2604" s="1" t="str">
        <f t="shared" si="415"/>
        <v>21:0398</v>
      </c>
      <c r="D2604" s="1" t="str">
        <f t="shared" si="422"/>
        <v>21:0133</v>
      </c>
      <c r="E2604" t="s">
        <v>9936</v>
      </c>
      <c r="F2604" t="s">
        <v>9937</v>
      </c>
      <c r="H2604">
        <v>49.292466400000002</v>
      </c>
      <c r="I2604">
        <v>-84.987634799999995</v>
      </c>
      <c r="J2604" s="1" t="str">
        <f t="shared" si="423"/>
        <v>NGR lake sediment grab sample</v>
      </c>
      <c r="K2604" s="1" t="str">
        <f t="shared" si="424"/>
        <v>&lt;177 micron (NGR)</v>
      </c>
      <c r="L2604">
        <v>92</v>
      </c>
      <c r="M2604" t="s">
        <v>34</v>
      </c>
      <c r="N2604">
        <v>1792</v>
      </c>
      <c r="O2604">
        <v>50</v>
      </c>
      <c r="P2604">
        <v>16</v>
      </c>
      <c r="Q2604">
        <v>5</v>
      </c>
      <c r="R2604">
        <v>13</v>
      </c>
      <c r="S2604">
        <v>6</v>
      </c>
      <c r="T2604">
        <v>0.1</v>
      </c>
      <c r="U2604">
        <v>120</v>
      </c>
      <c r="V2604">
        <v>1.05</v>
      </c>
      <c r="W2604">
        <v>0.5</v>
      </c>
      <c r="X2604">
        <v>1</v>
      </c>
      <c r="Y2604">
        <v>24.8</v>
      </c>
    </row>
    <row r="2605" spans="1:25" x14ac:dyDescent="0.25">
      <c r="A2605" t="s">
        <v>9938</v>
      </c>
      <c r="B2605" t="s">
        <v>9939</v>
      </c>
      <c r="C2605" s="1" t="str">
        <f t="shared" ref="C2605:C2668" si="425">HYPERLINK("http://geochem.nrcan.gc.ca/cdogs/content/bdl/bdl210398_e.htm", "21:0398")</f>
        <v>21:0398</v>
      </c>
      <c r="D2605" s="1" t="str">
        <f t="shared" si="422"/>
        <v>21:0133</v>
      </c>
      <c r="E2605" t="s">
        <v>9940</v>
      </c>
      <c r="F2605" t="s">
        <v>9941</v>
      </c>
      <c r="H2605">
        <v>49.306432299999997</v>
      </c>
      <c r="I2605">
        <v>-85.004468900000006</v>
      </c>
      <c r="J2605" s="1" t="str">
        <f t="shared" si="423"/>
        <v>NGR lake sediment grab sample</v>
      </c>
      <c r="K2605" s="1" t="str">
        <f t="shared" si="424"/>
        <v>&lt;177 micron (NGR)</v>
      </c>
      <c r="L2605">
        <v>92</v>
      </c>
      <c r="M2605" t="s">
        <v>39</v>
      </c>
      <c r="N2605">
        <v>1793</v>
      </c>
      <c r="O2605">
        <v>90</v>
      </c>
      <c r="P2605">
        <v>20</v>
      </c>
      <c r="Q2605">
        <v>3</v>
      </c>
      <c r="R2605">
        <v>13</v>
      </c>
      <c r="S2605">
        <v>4</v>
      </c>
      <c r="T2605">
        <v>0.1</v>
      </c>
      <c r="U2605">
        <v>45</v>
      </c>
      <c r="V2605">
        <v>0.65</v>
      </c>
      <c r="W2605">
        <v>1</v>
      </c>
      <c r="X2605">
        <v>3</v>
      </c>
      <c r="Y2605">
        <v>68.8</v>
      </c>
    </row>
    <row r="2606" spans="1:25" x14ac:dyDescent="0.25">
      <c r="A2606" t="s">
        <v>9942</v>
      </c>
      <c r="B2606" t="s">
        <v>9943</v>
      </c>
      <c r="C2606" s="1" t="str">
        <f t="shared" si="425"/>
        <v>21:0398</v>
      </c>
      <c r="D2606" s="1" t="str">
        <f t="shared" si="422"/>
        <v>21:0133</v>
      </c>
      <c r="E2606" t="s">
        <v>9944</v>
      </c>
      <c r="F2606" t="s">
        <v>9945</v>
      </c>
      <c r="H2606">
        <v>49.302396999999999</v>
      </c>
      <c r="I2606">
        <v>-85.049463299999999</v>
      </c>
      <c r="J2606" s="1" t="str">
        <f t="shared" si="423"/>
        <v>NGR lake sediment grab sample</v>
      </c>
      <c r="K2606" s="1" t="str">
        <f t="shared" si="424"/>
        <v>&lt;177 micron (NGR)</v>
      </c>
      <c r="L2606">
        <v>92</v>
      </c>
      <c r="M2606" t="s">
        <v>44</v>
      </c>
      <c r="N2606">
        <v>1794</v>
      </c>
      <c r="O2606">
        <v>56</v>
      </c>
      <c r="P2606">
        <v>18</v>
      </c>
      <c r="Q2606">
        <v>8</v>
      </c>
      <c r="R2606">
        <v>12</v>
      </c>
      <c r="S2606">
        <v>6</v>
      </c>
      <c r="T2606">
        <v>0.1</v>
      </c>
      <c r="U2606">
        <v>170</v>
      </c>
      <c r="V2606">
        <v>1.25</v>
      </c>
      <c r="W2606">
        <v>0.5</v>
      </c>
      <c r="X2606">
        <v>1</v>
      </c>
      <c r="Y2606">
        <v>30.8</v>
      </c>
    </row>
    <row r="2607" spans="1:25" x14ac:dyDescent="0.25">
      <c r="A2607" t="s">
        <v>9946</v>
      </c>
      <c r="B2607" t="s">
        <v>9947</v>
      </c>
      <c r="C2607" s="1" t="str">
        <f t="shared" si="425"/>
        <v>21:0398</v>
      </c>
      <c r="D2607" s="1" t="str">
        <f t="shared" si="422"/>
        <v>21:0133</v>
      </c>
      <c r="E2607" t="s">
        <v>9948</v>
      </c>
      <c r="F2607" t="s">
        <v>9949</v>
      </c>
      <c r="H2607">
        <v>49.348065300000002</v>
      </c>
      <c r="I2607">
        <v>-85.075526100000005</v>
      </c>
      <c r="J2607" s="1" t="str">
        <f t="shared" si="423"/>
        <v>NGR lake sediment grab sample</v>
      </c>
      <c r="K2607" s="1" t="str">
        <f t="shared" si="424"/>
        <v>&lt;177 micron (NGR)</v>
      </c>
      <c r="L2607">
        <v>92</v>
      </c>
      <c r="M2607" t="s">
        <v>62</v>
      </c>
      <c r="N2607">
        <v>1795</v>
      </c>
      <c r="O2607">
        <v>104</v>
      </c>
      <c r="P2607">
        <v>30</v>
      </c>
      <c r="Q2607">
        <v>5</v>
      </c>
      <c r="R2607">
        <v>29</v>
      </c>
      <c r="S2607">
        <v>9</v>
      </c>
      <c r="T2607">
        <v>0.1</v>
      </c>
      <c r="U2607">
        <v>85</v>
      </c>
      <c r="V2607">
        <v>1.25</v>
      </c>
      <c r="W2607">
        <v>0.5</v>
      </c>
      <c r="X2607">
        <v>3</v>
      </c>
      <c r="Y2607">
        <v>59.8</v>
      </c>
    </row>
    <row r="2608" spans="1:25" x14ac:dyDescent="0.25">
      <c r="A2608" t="s">
        <v>9950</v>
      </c>
      <c r="B2608" t="s">
        <v>9951</v>
      </c>
      <c r="C2608" s="1" t="str">
        <f t="shared" si="425"/>
        <v>21:0398</v>
      </c>
      <c r="D2608" s="1" t="str">
        <f t="shared" si="422"/>
        <v>21:0133</v>
      </c>
      <c r="E2608" t="s">
        <v>9952</v>
      </c>
      <c r="F2608" t="s">
        <v>9953</v>
      </c>
      <c r="H2608">
        <v>49.3856088</v>
      </c>
      <c r="I2608">
        <v>-85.127798999999996</v>
      </c>
      <c r="J2608" s="1" t="str">
        <f t="shared" si="423"/>
        <v>NGR lake sediment grab sample</v>
      </c>
      <c r="K2608" s="1" t="str">
        <f t="shared" si="424"/>
        <v>&lt;177 micron (NGR)</v>
      </c>
      <c r="L2608">
        <v>92</v>
      </c>
      <c r="M2608" t="s">
        <v>67</v>
      </c>
      <c r="N2608">
        <v>1796</v>
      </c>
      <c r="O2608">
        <v>58</v>
      </c>
      <c r="P2608">
        <v>16</v>
      </c>
      <c r="Q2608">
        <v>3</v>
      </c>
      <c r="R2608">
        <v>11</v>
      </c>
      <c r="S2608">
        <v>4</v>
      </c>
      <c r="T2608">
        <v>0.1</v>
      </c>
      <c r="U2608">
        <v>60</v>
      </c>
      <c r="V2608">
        <v>0.6</v>
      </c>
      <c r="W2608">
        <v>0.5</v>
      </c>
      <c r="X2608">
        <v>2</v>
      </c>
      <c r="Y2608">
        <v>53.2</v>
      </c>
    </row>
    <row r="2609" spans="1:25" x14ac:dyDescent="0.25">
      <c r="A2609" t="s">
        <v>9954</v>
      </c>
      <c r="B2609" t="s">
        <v>9955</v>
      </c>
      <c r="C2609" s="1" t="str">
        <f t="shared" si="425"/>
        <v>21:0398</v>
      </c>
      <c r="D2609" s="1" t="str">
        <f>HYPERLINK("http://geochem.nrcan.gc.ca/cdogs/content/svy/svy_e.htm", "")</f>
        <v/>
      </c>
      <c r="G2609" s="1" t="str">
        <f>HYPERLINK("http://geochem.nrcan.gc.ca/cdogs/content/cr_/cr_00034_e.htm", "34")</f>
        <v>34</v>
      </c>
      <c r="J2609" t="s">
        <v>100</v>
      </c>
      <c r="K2609" t="s">
        <v>101</v>
      </c>
      <c r="L2609">
        <v>92</v>
      </c>
      <c r="M2609" t="s">
        <v>102</v>
      </c>
      <c r="N2609">
        <v>1797</v>
      </c>
      <c r="O2609">
        <v>94</v>
      </c>
      <c r="P2609">
        <v>48</v>
      </c>
      <c r="Q2609">
        <v>15</v>
      </c>
      <c r="R2609">
        <v>17</v>
      </c>
      <c r="S2609">
        <v>12</v>
      </c>
      <c r="T2609">
        <v>0.1</v>
      </c>
      <c r="U2609">
        <v>665</v>
      </c>
      <c r="V2609">
        <v>2.5</v>
      </c>
      <c r="W2609">
        <v>20</v>
      </c>
      <c r="X2609">
        <v>7</v>
      </c>
      <c r="Y2609">
        <v>15.8</v>
      </c>
    </row>
    <row r="2610" spans="1:25" x14ac:dyDescent="0.25">
      <c r="A2610" t="s">
        <v>9956</v>
      </c>
      <c r="B2610" t="s">
        <v>9957</v>
      </c>
      <c r="C2610" s="1" t="str">
        <f t="shared" si="425"/>
        <v>21:0398</v>
      </c>
      <c r="D2610" s="1" t="str">
        <f t="shared" ref="D2610:D2631" si="426">HYPERLINK("http://geochem.nrcan.gc.ca/cdogs/content/svy/svy210133_e.htm", "21:0133")</f>
        <v>21:0133</v>
      </c>
      <c r="E2610" t="s">
        <v>9958</v>
      </c>
      <c r="F2610" t="s">
        <v>9959</v>
      </c>
      <c r="H2610">
        <v>49.404640899999997</v>
      </c>
      <c r="I2610">
        <v>-85.098416999999998</v>
      </c>
      <c r="J2610" s="1" t="str">
        <f t="shared" ref="J2610:J2631" si="427">HYPERLINK("http://geochem.nrcan.gc.ca/cdogs/content/kwd/kwd020027_e.htm", "NGR lake sediment grab sample")</f>
        <v>NGR lake sediment grab sample</v>
      </c>
      <c r="K2610" s="1" t="str">
        <f t="shared" ref="K2610:K2631" si="428">HYPERLINK("http://geochem.nrcan.gc.ca/cdogs/content/kwd/kwd080006_e.htm", "&lt;177 micron (NGR)")</f>
        <v>&lt;177 micron (NGR)</v>
      </c>
      <c r="L2610">
        <v>92</v>
      </c>
      <c r="M2610" t="s">
        <v>72</v>
      </c>
      <c r="N2610">
        <v>1798</v>
      </c>
      <c r="O2610">
        <v>64</v>
      </c>
      <c r="P2610">
        <v>18</v>
      </c>
      <c r="Q2610">
        <v>1</v>
      </c>
      <c r="R2610">
        <v>9</v>
      </c>
      <c r="S2610">
        <v>2</v>
      </c>
      <c r="T2610">
        <v>0.1</v>
      </c>
      <c r="U2610">
        <v>55</v>
      </c>
      <c r="V2610">
        <v>0.4</v>
      </c>
      <c r="W2610">
        <v>0.5</v>
      </c>
      <c r="X2610">
        <v>4</v>
      </c>
      <c r="Y2610">
        <v>78.2</v>
      </c>
    </row>
    <row r="2611" spans="1:25" x14ac:dyDescent="0.25">
      <c r="A2611" t="s">
        <v>9960</v>
      </c>
      <c r="B2611" t="s">
        <v>9961</v>
      </c>
      <c r="C2611" s="1" t="str">
        <f t="shared" si="425"/>
        <v>21:0398</v>
      </c>
      <c r="D2611" s="1" t="str">
        <f t="shared" si="426"/>
        <v>21:0133</v>
      </c>
      <c r="E2611" t="s">
        <v>9962</v>
      </c>
      <c r="F2611" t="s">
        <v>9963</v>
      </c>
      <c r="H2611">
        <v>49.412918599999998</v>
      </c>
      <c r="I2611">
        <v>-85.150073899999995</v>
      </c>
      <c r="J2611" s="1" t="str">
        <f t="shared" si="427"/>
        <v>NGR lake sediment grab sample</v>
      </c>
      <c r="K2611" s="1" t="str">
        <f t="shared" si="428"/>
        <v>&lt;177 micron (NGR)</v>
      </c>
      <c r="L2611">
        <v>92</v>
      </c>
      <c r="M2611" t="s">
        <v>77</v>
      </c>
      <c r="N2611">
        <v>1799</v>
      </c>
      <c r="O2611">
        <v>78</v>
      </c>
      <c r="P2611">
        <v>12</v>
      </c>
      <c r="Q2611">
        <v>2</v>
      </c>
      <c r="R2611">
        <v>5</v>
      </c>
      <c r="S2611">
        <v>2</v>
      </c>
      <c r="T2611">
        <v>0.1</v>
      </c>
      <c r="U2611">
        <v>60</v>
      </c>
      <c r="V2611">
        <v>0.2</v>
      </c>
      <c r="W2611">
        <v>0.5</v>
      </c>
      <c r="X2611">
        <v>4</v>
      </c>
      <c r="Y2611">
        <v>85.8</v>
      </c>
    </row>
    <row r="2612" spans="1:25" x14ac:dyDescent="0.25">
      <c r="A2612" t="s">
        <v>9964</v>
      </c>
      <c r="B2612" t="s">
        <v>9965</v>
      </c>
      <c r="C2612" s="1" t="str">
        <f t="shared" si="425"/>
        <v>21:0398</v>
      </c>
      <c r="D2612" s="1" t="str">
        <f t="shared" si="426"/>
        <v>21:0133</v>
      </c>
      <c r="E2612" t="s">
        <v>9966</v>
      </c>
      <c r="F2612" t="s">
        <v>9967</v>
      </c>
      <c r="H2612">
        <v>49.419849499999998</v>
      </c>
      <c r="I2612">
        <v>-85.201066400000002</v>
      </c>
      <c r="J2612" s="1" t="str">
        <f t="shared" si="427"/>
        <v>NGR lake sediment grab sample</v>
      </c>
      <c r="K2612" s="1" t="str">
        <f t="shared" si="428"/>
        <v>&lt;177 micron (NGR)</v>
      </c>
      <c r="L2612">
        <v>92</v>
      </c>
      <c r="M2612" t="s">
        <v>82</v>
      </c>
      <c r="N2612">
        <v>1800</v>
      </c>
      <c r="O2612">
        <v>86</v>
      </c>
      <c r="P2612">
        <v>14</v>
      </c>
      <c r="Q2612">
        <v>2</v>
      </c>
      <c r="R2612">
        <v>8</v>
      </c>
      <c r="S2612">
        <v>4</v>
      </c>
      <c r="T2612">
        <v>0.1</v>
      </c>
      <c r="U2612">
        <v>60</v>
      </c>
      <c r="V2612">
        <v>0.45</v>
      </c>
      <c r="W2612">
        <v>0.5</v>
      </c>
      <c r="X2612">
        <v>4</v>
      </c>
      <c r="Y2612">
        <v>79.2</v>
      </c>
    </row>
    <row r="2613" spans="1:25" x14ac:dyDescent="0.25">
      <c r="A2613" t="s">
        <v>9968</v>
      </c>
      <c r="B2613" t="s">
        <v>9969</v>
      </c>
      <c r="C2613" s="1" t="str">
        <f t="shared" si="425"/>
        <v>21:0398</v>
      </c>
      <c r="D2613" s="1" t="str">
        <f t="shared" si="426"/>
        <v>21:0133</v>
      </c>
      <c r="E2613" t="s">
        <v>9970</v>
      </c>
      <c r="F2613" t="s">
        <v>9971</v>
      </c>
      <c r="H2613">
        <v>49.453711499999997</v>
      </c>
      <c r="I2613">
        <v>-85.161205600000002</v>
      </c>
      <c r="J2613" s="1" t="str">
        <f t="shared" si="427"/>
        <v>NGR lake sediment grab sample</v>
      </c>
      <c r="K2613" s="1" t="str">
        <f t="shared" si="428"/>
        <v>&lt;177 micron (NGR)</v>
      </c>
      <c r="L2613">
        <v>92</v>
      </c>
      <c r="M2613" t="s">
        <v>87</v>
      </c>
      <c r="N2613">
        <v>1801</v>
      </c>
      <c r="O2613">
        <v>84</v>
      </c>
      <c r="P2613">
        <v>16</v>
      </c>
      <c r="Q2613">
        <v>2</v>
      </c>
      <c r="R2613">
        <v>9</v>
      </c>
      <c r="S2613">
        <v>2</v>
      </c>
      <c r="T2613">
        <v>0.1</v>
      </c>
      <c r="U2613">
        <v>30</v>
      </c>
      <c r="V2613">
        <v>0.2</v>
      </c>
      <c r="W2613">
        <v>0.5</v>
      </c>
      <c r="X2613">
        <v>5</v>
      </c>
      <c r="Y2613">
        <v>88.8</v>
      </c>
    </row>
    <row r="2614" spans="1:25" x14ac:dyDescent="0.25">
      <c r="A2614" t="s">
        <v>9972</v>
      </c>
      <c r="B2614" t="s">
        <v>9973</v>
      </c>
      <c r="C2614" s="1" t="str">
        <f t="shared" si="425"/>
        <v>21:0398</v>
      </c>
      <c r="D2614" s="1" t="str">
        <f t="shared" si="426"/>
        <v>21:0133</v>
      </c>
      <c r="E2614" t="s">
        <v>9974</v>
      </c>
      <c r="F2614" t="s">
        <v>9975</v>
      </c>
      <c r="H2614">
        <v>49.464445900000001</v>
      </c>
      <c r="I2614">
        <v>-85.173859800000002</v>
      </c>
      <c r="J2614" s="1" t="str">
        <f t="shared" si="427"/>
        <v>NGR lake sediment grab sample</v>
      </c>
      <c r="K2614" s="1" t="str">
        <f t="shared" si="428"/>
        <v>&lt;177 micron (NGR)</v>
      </c>
      <c r="L2614">
        <v>92</v>
      </c>
      <c r="M2614" t="s">
        <v>92</v>
      </c>
      <c r="N2614">
        <v>1802</v>
      </c>
      <c r="O2614">
        <v>72</v>
      </c>
      <c r="P2614">
        <v>20</v>
      </c>
      <c r="Q2614">
        <v>3</v>
      </c>
      <c r="R2614">
        <v>13</v>
      </c>
      <c r="S2614">
        <v>4</v>
      </c>
      <c r="T2614">
        <v>0.1</v>
      </c>
      <c r="U2614">
        <v>45</v>
      </c>
      <c r="V2614">
        <v>0.4</v>
      </c>
      <c r="W2614">
        <v>0.5</v>
      </c>
      <c r="X2614">
        <v>4</v>
      </c>
      <c r="Y2614">
        <v>71.599999999999994</v>
      </c>
    </row>
    <row r="2615" spans="1:25" x14ac:dyDescent="0.25">
      <c r="A2615" t="s">
        <v>9976</v>
      </c>
      <c r="B2615" t="s">
        <v>9977</v>
      </c>
      <c r="C2615" s="1" t="str">
        <f t="shared" si="425"/>
        <v>21:0398</v>
      </c>
      <c r="D2615" s="1" t="str">
        <f t="shared" si="426"/>
        <v>21:0133</v>
      </c>
      <c r="E2615" t="s">
        <v>9978</v>
      </c>
      <c r="F2615" t="s">
        <v>9979</v>
      </c>
      <c r="H2615">
        <v>49.471029000000001</v>
      </c>
      <c r="I2615">
        <v>-85.162392999999994</v>
      </c>
      <c r="J2615" s="1" t="str">
        <f t="shared" si="427"/>
        <v>NGR lake sediment grab sample</v>
      </c>
      <c r="K2615" s="1" t="str">
        <f t="shared" si="428"/>
        <v>&lt;177 micron (NGR)</v>
      </c>
      <c r="L2615">
        <v>92</v>
      </c>
      <c r="M2615" t="s">
        <v>97</v>
      </c>
      <c r="N2615">
        <v>1803</v>
      </c>
      <c r="O2615">
        <v>72</v>
      </c>
      <c r="P2615">
        <v>12</v>
      </c>
      <c r="Q2615">
        <v>2</v>
      </c>
      <c r="R2615">
        <v>6</v>
      </c>
      <c r="S2615">
        <v>2</v>
      </c>
      <c r="T2615">
        <v>0.1</v>
      </c>
      <c r="U2615">
        <v>35</v>
      </c>
      <c r="V2615">
        <v>0.3</v>
      </c>
      <c r="W2615">
        <v>0.5</v>
      </c>
      <c r="X2615">
        <v>4</v>
      </c>
      <c r="Y2615">
        <v>80.2</v>
      </c>
    </row>
    <row r="2616" spans="1:25" x14ac:dyDescent="0.25">
      <c r="A2616" t="s">
        <v>9980</v>
      </c>
      <c r="B2616" t="s">
        <v>9981</v>
      </c>
      <c r="C2616" s="1" t="str">
        <f t="shared" si="425"/>
        <v>21:0398</v>
      </c>
      <c r="D2616" s="1" t="str">
        <f t="shared" si="426"/>
        <v>21:0133</v>
      </c>
      <c r="E2616" t="s">
        <v>9982</v>
      </c>
      <c r="F2616" t="s">
        <v>9983</v>
      </c>
      <c r="H2616">
        <v>49.496012399999998</v>
      </c>
      <c r="I2616">
        <v>-85.149028299999998</v>
      </c>
      <c r="J2616" s="1" t="str">
        <f t="shared" si="427"/>
        <v>NGR lake sediment grab sample</v>
      </c>
      <c r="K2616" s="1" t="str">
        <f t="shared" si="428"/>
        <v>&lt;177 micron (NGR)</v>
      </c>
      <c r="L2616">
        <v>92</v>
      </c>
      <c r="M2616" t="s">
        <v>107</v>
      </c>
      <c r="N2616">
        <v>1804</v>
      </c>
      <c r="O2616">
        <v>40</v>
      </c>
      <c r="P2616">
        <v>16</v>
      </c>
      <c r="Q2616">
        <v>2</v>
      </c>
      <c r="R2616">
        <v>10</v>
      </c>
      <c r="S2616">
        <v>4</v>
      </c>
      <c r="T2616">
        <v>0.1</v>
      </c>
      <c r="U2616">
        <v>90</v>
      </c>
      <c r="V2616">
        <v>0.8</v>
      </c>
      <c r="W2616">
        <v>0.5</v>
      </c>
      <c r="X2616">
        <v>6</v>
      </c>
      <c r="Y2616">
        <v>23.4</v>
      </c>
    </row>
    <row r="2617" spans="1:25" x14ac:dyDescent="0.25">
      <c r="A2617" t="s">
        <v>9984</v>
      </c>
      <c r="B2617" t="s">
        <v>9985</v>
      </c>
      <c r="C2617" s="1" t="str">
        <f t="shared" si="425"/>
        <v>21:0398</v>
      </c>
      <c r="D2617" s="1" t="str">
        <f t="shared" si="426"/>
        <v>21:0133</v>
      </c>
      <c r="E2617" t="s">
        <v>9986</v>
      </c>
      <c r="F2617" t="s">
        <v>9987</v>
      </c>
      <c r="H2617">
        <v>49.490078099999998</v>
      </c>
      <c r="I2617">
        <v>-85.210934899999998</v>
      </c>
      <c r="J2617" s="1" t="str">
        <f t="shared" si="427"/>
        <v>NGR lake sediment grab sample</v>
      </c>
      <c r="K2617" s="1" t="str">
        <f t="shared" si="428"/>
        <v>&lt;177 micron (NGR)</v>
      </c>
      <c r="L2617">
        <v>92</v>
      </c>
      <c r="M2617" t="s">
        <v>112</v>
      </c>
      <c r="N2617">
        <v>1805</v>
      </c>
      <c r="O2617">
        <v>76</v>
      </c>
      <c r="P2617">
        <v>24</v>
      </c>
      <c r="Q2617">
        <v>2</v>
      </c>
      <c r="R2617">
        <v>14</v>
      </c>
      <c r="S2617">
        <v>3</v>
      </c>
      <c r="T2617">
        <v>0.1</v>
      </c>
      <c r="U2617">
        <v>35</v>
      </c>
      <c r="V2617">
        <v>0.35</v>
      </c>
      <c r="W2617">
        <v>0.5</v>
      </c>
      <c r="X2617">
        <v>5</v>
      </c>
      <c r="Y2617">
        <v>70</v>
      </c>
    </row>
    <row r="2618" spans="1:25" x14ac:dyDescent="0.25">
      <c r="A2618" t="s">
        <v>9988</v>
      </c>
      <c r="B2618" t="s">
        <v>9989</v>
      </c>
      <c r="C2618" s="1" t="str">
        <f t="shared" si="425"/>
        <v>21:0398</v>
      </c>
      <c r="D2618" s="1" t="str">
        <f t="shared" si="426"/>
        <v>21:0133</v>
      </c>
      <c r="E2618" t="s">
        <v>9990</v>
      </c>
      <c r="F2618" t="s">
        <v>9991</v>
      </c>
      <c r="H2618">
        <v>49.491928299999998</v>
      </c>
      <c r="I2618">
        <v>-85.242421100000001</v>
      </c>
      <c r="J2618" s="1" t="str">
        <f t="shared" si="427"/>
        <v>NGR lake sediment grab sample</v>
      </c>
      <c r="K2618" s="1" t="str">
        <f t="shared" si="428"/>
        <v>&lt;177 micron (NGR)</v>
      </c>
      <c r="L2618">
        <v>92</v>
      </c>
      <c r="M2618" t="s">
        <v>117</v>
      </c>
      <c r="N2618">
        <v>1806</v>
      </c>
      <c r="O2618">
        <v>100</v>
      </c>
      <c r="P2618">
        <v>20</v>
      </c>
      <c r="Q2618">
        <v>6</v>
      </c>
      <c r="R2618">
        <v>15</v>
      </c>
      <c r="S2618">
        <v>8</v>
      </c>
      <c r="T2618">
        <v>0.1</v>
      </c>
      <c r="U2618">
        <v>210</v>
      </c>
      <c r="V2618">
        <v>1.3</v>
      </c>
      <c r="W2618">
        <v>0.5</v>
      </c>
      <c r="X2618">
        <v>1</v>
      </c>
      <c r="Y2618">
        <v>34.6</v>
      </c>
    </row>
    <row r="2619" spans="1:25" x14ac:dyDescent="0.25">
      <c r="A2619" t="s">
        <v>9992</v>
      </c>
      <c r="B2619" t="s">
        <v>9993</v>
      </c>
      <c r="C2619" s="1" t="str">
        <f t="shared" si="425"/>
        <v>21:0398</v>
      </c>
      <c r="D2619" s="1" t="str">
        <f t="shared" si="426"/>
        <v>21:0133</v>
      </c>
      <c r="E2619" t="s">
        <v>9994</v>
      </c>
      <c r="F2619" t="s">
        <v>9995</v>
      </c>
      <c r="H2619">
        <v>49.461553799999997</v>
      </c>
      <c r="I2619">
        <v>-85.265878499999999</v>
      </c>
      <c r="J2619" s="1" t="str">
        <f t="shared" si="427"/>
        <v>NGR lake sediment grab sample</v>
      </c>
      <c r="K2619" s="1" t="str">
        <f t="shared" si="428"/>
        <v>&lt;177 micron (NGR)</v>
      </c>
      <c r="L2619">
        <v>92</v>
      </c>
      <c r="M2619" t="s">
        <v>122</v>
      </c>
      <c r="N2619">
        <v>1807</v>
      </c>
      <c r="O2619">
        <v>82</v>
      </c>
      <c r="P2619">
        <v>14</v>
      </c>
      <c r="Q2619">
        <v>10</v>
      </c>
      <c r="R2619">
        <v>13</v>
      </c>
      <c r="S2619">
        <v>6</v>
      </c>
      <c r="T2619">
        <v>0.1</v>
      </c>
      <c r="U2619">
        <v>180</v>
      </c>
      <c r="V2619">
        <v>1</v>
      </c>
      <c r="W2619">
        <v>0.5</v>
      </c>
      <c r="X2619">
        <v>1</v>
      </c>
      <c r="Y2619">
        <v>44.6</v>
      </c>
    </row>
    <row r="2620" spans="1:25" x14ac:dyDescent="0.25">
      <c r="A2620" t="s">
        <v>9996</v>
      </c>
      <c r="B2620" t="s">
        <v>9997</v>
      </c>
      <c r="C2620" s="1" t="str">
        <f t="shared" si="425"/>
        <v>21:0398</v>
      </c>
      <c r="D2620" s="1" t="str">
        <f t="shared" si="426"/>
        <v>21:0133</v>
      </c>
      <c r="E2620" t="s">
        <v>9998</v>
      </c>
      <c r="F2620" t="s">
        <v>9999</v>
      </c>
      <c r="H2620">
        <v>49.4532971</v>
      </c>
      <c r="I2620">
        <v>-85.283445099999994</v>
      </c>
      <c r="J2620" s="1" t="str">
        <f t="shared" si="427"/>
        <v>NGR lake sediment grab sample</v>
      </c>
      <c r="K2620" s="1" t="str">
        <f t="shared" si="428"/>
        <v>&lt;177 micron (NGR)</v>
      </c>
      <c r="L2620">
        <v>93</v>
      </c>
      <c r="M2620" t="s">
        <v>3279</v>
      </c>
      <c r="N2620">
        <v>1808</v>
      </c>
      <c r="O2620">
        <v>92</v>
      </c>
      <c r="P2620">
        <v>12</v>
      </c>
      <c r="Q2620">
        <v>11</v>
      </c>
      <c r="R2620">
        <v>9</v>
      </c>
      <c r="S2620">
        <v>5</v>
      </c>
      <c r="T2620">
        <v>0.1</v>
      </c>
      <c r="U2620">
        <v>210</v>
      </c>
      <c r="V2620">
        <v>0.95</v>
      </c>
      <c r="W2620">
        <v>1</v>
      </c>
      <c r="X2620">
        <v>1</v>
      </c>
      <c r="Y2620">
        <v>37.6</v>
      </c>
    </row>
    <row r="2621" spans="1:25" x14ac:dyDescent="0.25">
      <c r="A2621" t="s">
        <v>10000</v>
      </c>
      <c r="B2621" t="s">
        <v>10001</v>
      </c>
      <c r="C2621" s="1" t="str">
        <f t="shared" si="425"/>
        <v>21:0398</v>
      </c>
      <c r="D2621" s="1" t="str">
        <f t="shared" si="426"/>
        <v>21:0133</v>
      </c>
      <c r="E2621" t="s">
        <v>10002</v>
      </c>
      <c r="F2621" t="s">
        <v>10003</v>
      </c>
      <c r="H2621">
        <v>49.470136599999996</v>
      </c>
      <c r="I2621">
        <v>-85.291331600000007</v>
      </c>
      <c r="J2621" s="1" t="str">
        <f t="shared" si="427"/>
        <v>NGR lake sediment grab sample</v>
      </c>
      <c r="K2621" s="1" t="str">
        <f t="shared" si="428"/>
        <v>&lt;177 micron (NGR)</v>
      </c>
      <c r="L2621">
        <v>93</v>
      </c>
      <c r="M2621" t="s">
        <v>3302</v>
      </c>
      <c r="N2621">
        <v>1809</v>
      </c>
      <c r="O2621">
        <v>44</v>
      </c>
      <c r="P2621">
        <v>12</v>
      </c>
      <c r="Q2621">
        <v>1</v>
      </c>
      <c r="R2621">
        <v>7</v>
      </c>
      <c r="S2621">
        <v>1</v>
      </c>
      <c r="T2621">
        <v>0.1</v>
      </c>
      <c r="U2621">
        <v>190</v>
      </c>
      <c r="V2621">
        <v>0.6</v>
      </c>
      <c r="W2621">
        <v>0.5</v>
      </c>
      <c r="X2621">
        <v>5</v>
      </c>
      <c r="Y2621">
        <v>27.2</v>
      </c>
    </row>
    <row r="2622" spans="1:25" x14ac:dyDescent="0.25">
      <c r="A2622" t="s">
        <v>10004</v>
      </c>
      <c r="B2622" t="s">
        <v>10005</v>
      </c>
      <c r="C2622" s="1" t="str">
        <f t="shared" si="425"/>
        <v>21:0398</v>
      </c>
      <c r="D2622" s="1" t="str">
        <f t="shared" si="426"/>
        <v>21:0133</v>
      </c>
      <c r="E2622" t="s">
        <v>10006</v>
      </c>
      <c r="F2622" t="s">
        <v>10007</v>
      </c>
      <c r="H2622">
        <v>49.472927300000002</v>
      </c>
      <c r="I2622">
        <v>-85.299406200000007</v>
      </c>
      <c r="J2622" s="1" t="str">
        <f t="shared" si="427"/>
        <v>NGR lake sediment grab sample</v>
      </c>
      <c r="K2622" s="1" t="str">
        <f t="shared" si="428"/>
        <v>&lt;177 micron (NGR)</v>
      </c>
      <c r="L2622">
        <v>93</v>
      </c>
      <c r="M2622" t="s">
        <v>3307</v>
      </c>
      <c r="N2622">
        <v>1810</v>
      </c>
      <c r="O2622">
        <v>98</v>
      </c>
      <c r="P2622">
        <v>16</v>
      </c>
      <c r="Q2622">
        <v>3</v>
      </c>
      <c r="R2622">
        <v>11</v>
      </c>
      <c r="S2622">
        <v>5</v>
      </c>
      <c r="T2622">
        <v>0.1</v>
      </c>
      <c r="U2622">
        <v>70</v>
      </c>
      <c r="V2622">
        <v>0.65</v>
      </c>
      <c r="W2622">
        <v>0.5</v>
      </c>
      <c r="X2622">
        <v>1</v>
      </c>
      <c r="Y2622">
        <v>72.2</v>
      </c>
    </row>
    <row r="2623" spans="1:25" x14ac:dyDescent="0.25">
      <c r="A2623" t="s">
        <v>10008</v>
      </c>
      <c r="B2623" t="s">
        <v>10009</v>
      </c>
      <c r="C2623" s="1" t="str">
        <f t="shared" si="425"/>
        <v>21:0398</v>
      </c>
      <c r="D2623" s="1" t="str">
        <f t="shared" si="426"/>
        <v>21:0133</v>
      </c>
      <c r="E2623" t="s">
        <v>10006</v>
      </c>
      <c r="F2623" t="s">
        <v>10010</v>
      </c>
      <c r="H2623">
        <v>49.472927300000002</v>
      </c>
      <c r="I2623">
        <v>-85.299406200000007</v>
      </c>
      <c r="J2623" s="1" t="str">
        <f t="shared" si="427"/>
        <v>NGR lake sediment grab sample</v>
      </c>
      <c r="K2623" s="1" t="str">
        <f t="shared" si="428"/>
        <v>&lt;177 micron (NGR)</v>
      </c>
      <c r="L2623">
        <v>93</v>
      </c>
      <c r="M2623" t="s">
        <v>3311</v>
      </c>
      <c r="N2623">
        <v>1811</v>
      </c>
      <c r="O2623">
        <v>86</v>
      </c>
      <c r="P2623">
        <v>14</v>
      </c>
      <c r="Q2623">
        <v>8</v>
      </c>
      <c r="R2623">
        <v>10</v>
      </c>
      <c r="S2623">
        <v>4</v>
      </c>
      <c r="T2623">
        <v>0.1</v>
      </c>
      <c r="U2623">
        <v>70</v>
      </c>
      <c r="V2623">
        <v>0.65</v>
      </c>
      <c r="W2623">
        <v>0.5</v>
      </c>
      <c r="X2623">
        <v>2</v>
      </c>
      <c r="Y2623">
        <v>73.2</v>
      </c>
    </row>
    <row r="2624" spans="1:25" x14ac:dyDescent="0.25">
      <c r="A2624" t="s">
        <v>10011</v>
      </c>
      <c r="B2624" t="s">
        <v>10012</v>
      </c>
      <c r="C2624" s="1" t="str">
        <f t="shared" si="425"/>
        <v>21:0398</v>
      </c>
      <c r="D2624" s="1" t="str">
        <f t="shared" si="426"/>
        <v>21:0133</v>
      </c>
      <c r="E2624" t="s">
        <v>9998</v>
      </c>
      <c r="F2624" t="s">
        <v>10013</v>
      </c>
      <c r="H2624">
        <v>49.4532971</v>
      </c>
      <c r="I2624">
        <v>-85.283445099999994</v>
      </c>
      <c r="J2624" s="1" t="str">
        <f t="shared" si="427"/>
        <v>NGR lake sediment grab sample</v>
      </c>
      <c r="K2624" s="1" t="str">
        <f t="shared" si="428"/>
        <v>&lt;177 micron (NGR)</v>
      </c>
      <c r="L2624">
        <v>93</v>
      </c>
      <c r="M2624" t="s">
        <v>3335</v>
      </c>
      <c r="N2624">
        <v>1812</v>
      </c>
      <c r="O2624">
        <v>94</v>
      </c>
      <c r="P2624">
        <v>14</v>
      </c>
      <c r="Q2624">
        <v>14</v>
      </c>
      <c r="R2624">
        <v>11</v>
      </c>
      <c r="S2624">
        <v>6</v>
      </c>
      <c r="T2624">
        <v>0.1</v>
      </c>
      <c r="U2624">
        <v>210</v>
      </c>
      <c r="V2624">
        <v>1.1499999999999999</v>
      </c>
      <c r="W2624">
        <v>1</v>
      </c>
      <c r="X2624">
        <v>1</v>
      </c>
      <c r="Y2624">
        <v>36.4</v>
      </c>
    </row>
    <row r="2625" spans="1:25" x14ac:dyDescent="0.25">
      <c r="A2625" t="s">
        <v>10014</v>
      </c>
      <c r="B2625" t="s">
        <v>10015</v>
      </c>
      <c r="C2625" s="1" t="str">
        <f t="shared" si="425"/>
        <v>21:0398</v>
      </c>
      <c r="D2625" s="1" t="str">
        <f t="shared" si="426"/>
        <v>21:0133</v>
      </c>
      <c r="E2625" t="s">
        <v>10016</v>
      </c>
      <c r="F2625" t="s">
        <v>10017</v>
      </c>
      <c r="H2625">
        <v>49.412269600000002</v>
      </c>
      <c r="I2625">
        <v>-85.311622499999999</v>
      </c>
      <c r="J2625" s="1" t="str">
        <f t="shared" si="427"/>
        <v>NGR lake sediment grab sample</v>
      </c>
      <c r="K2625" s="1" t="str">
        <f t="shared" si="428"/>
        <v>&lt;177 micron (NGR)</v>
      </c>
      <c r="L2625">
        <v>93</v>
      </c>
      <c r="M2625" t="s">
        <v>34</v>
      </c>
      <c r="N2625">
        <v>1813</v>
      </c>
      <c r="O2625">
        <v>50</v>
      </c>
      <c r="P2625">
        <v>12</v>
      </c>
      <c r="Q2625">
        <v>2</v>
      </c>
      <c r="R2625">
        <v>7</v>
      </c>
      <c r="S2625">
        <v>4</v>
      </c>
      <c r="T2625">
        <v>0.1</v>
      </c>
      <c r="U2625">
        <v>120</v>
      </c>
      <c r="V2625">
        <v>0.8</v>
      </c>
      <c r="W2625">
        <v>3</v>
      </c>
      <c r="X2625">
        <v>3</v>
      </c>
      <c r="Y2625">
        <v>24.8</v>
      </c>
    </row>
    <row r="2626" spans="1:25" x14ac:dyDescent="0.25">
      <c r="A2626" t="s">
        <v>10018</v>
      </c>
      <c r="B2626" t="s">
        <v>10019</v>
      </c>
      <c r="C2626" s="1" t="str">
        <f t="shared" si="425"/>
        <v>21:0398</v>
      </c>
      <c r="D2626" s="1" t="str">
        <f t="shared" si="426"/>
        <v>21:0133</v>
      </c>
      <c r="E2626" t="s">
        <v>10020</v>
      </c>
      <c r="F2626" t="s">
        <v>10021</v>
      </c>
      <c r="H2626">
        <v>49.402924400000003</v>
      </c>
      <c r="I2626">
        <v>-85.2619349</v>
      </c>
      <c r="J2626" s="1" t="str">
        <f t="shared" si="427"/>
        <v>NGR lake sediment grab sample</v>
      </c>
      <c r="K2626" s="1" t="str">
        <f t="shared" si="428"/>
        <v>&lt;177 micron (NGR)</v>
      </c>
      <c r="L2626">
        <v>93</v>
      </c>
      <c r="M2626" t="s">
        <v>39</v>
      </c>
      <c r="N2626">
        <v>1814</v>
      </c>
      <c r="O2626">
        <v>50</v>
      </c>
      <c r="P2626">
        <v>10</v>
      </c>
      <c r="Q2626">
        <v>8</v>
      </c>
      <c r="R2626">
        <v>4</v>
      </c>
      <c r="S2626">
        <v>2</v>
      </c>
      <c r="T2626">
        <v>0.1</v>
      </c>
      <c r="U2626">
        <v>150</v>
      </c>
      <c r="V2626">
        <v>1.1499999999999999</v>
      </c>
      <c r="W2626">
        <v>1</v>
      </c>
      <c r="X2626">
        <v>1</v>
      </c>
      <c r="Y2626">
        <v>63</v>
      </c>
    </row>
    <row r="2627" spans="1:25" x14ac:dyDescent="0.25">
      <c r="A2627" t="s">
        <v>10022</v>
      </c>
      <c r="B2627" t="s">
        <v>10023</v>
      </c>
      <c r="C2627" s="1" t="str">
        <f t="shared" si="425"/>
        <v>21:0398</v>
      </c>
      <c r="D2627" s="1" t="str">
        <f t="shared" si="426"/>
        <v>21:0133</v>
      </c>
      <c r="E2627" t="s">
        <v>10024</v>
      </c>
      <c r="F2627" t="s">
        <v>10025</v>
      </c>
      <c r="H2627">
        <v>49.385780699999998</v>
      </c>
      <c r="I2627">
        <v>-85.294672800000001</v>
      </c>
      <c r="J2627" s="1" t="str">
        <f t="shared" si="427"/>
        <v>NGR lake sediment grab sample</v>
      </c>
      <c r="K2627" s="1" t="str">
        <f t="shared" si="428"/>
        <v>&lt;177 micron (NGR)</v>
      </c>
      <c r="L2627">
        <v>93</v>
      </c>
      <c r="M2627" t="s">
        <v>44</v>
      </c>
      <c r="N2627">
        <v>1815</v>
      </c>
      <c r="O2627">
        <v>42</v>
      </c>
      <c r="P2627">
        <v>10</v>
      </c>
      <c r="Q2627">
        <v>4</v>
      </c>
      <c r="R2627">
        <v>8</v>
      </c>
      <c r="S2627">
        <v>5</v>
      </c>
      <c r="T2627">
        <v>0.1</v>
      </c>
      <c r="U2627">
        <v>170</v>
      </c>
      <c r="V2627">
        <v>0.7</v>
      </c>
      <c r="W2627">
        <v>0.5</v>
      </c>
      <c r="X2627">
        <v>1</v>
      </c>
      <c r="Y2627">
        <v>18.600000000000001</v>
      </c>
    </row>
    <row r="2628" spans="1:25" x14ac:dyDescent="0.25">
      <c r="A2628" t="s">
        <v>10026</v>
      </c>
      <c r="B2628" t="s">
        <v>10027</v>
      </c>
      <c r="C2628" s="1" t="str">
        <f t="shared" si="425"/>
        <v>21:0398</v>
      </c>
      <c r="D2628" s="1" t="str">
        <f t="shared" si="426"/>
        <v>21:0133</v>
      </c>
      <c r="E2628" t="s">
        <v>10028</v>
      </c>
      <c r="F2628" t="s">
        <v>10029</v>
      </c>
      <c r="H2628">
        <v>49.356768500000001</v>
      </c>
      <c r="I2628">
        <v>-85.313592499999999</v>
      </c>
      <c r="J2628" s="1" t="str">
        <f t="shared" si="427"/>
        <v>NGR lake sediment grab sample</v>
      </c>
      <c r="K2628" s="1" t="str">
        <f t="shared" si="428"/>
        <v>&lt;177 micron (NGR)</v>
      </c>
      <c r="L2628">
        <v>93</v>
      </c>
      <c r="M2628" t="s">
        <v>62</v>
      </c>
      <c r="N2628">
        <v>1816</v>
      </c>
      <c r="O2628">
        <v>100</v>
      </c>
      <c r="P2628">
        <v>42</v>
      </c>
      <c r="Q2628">
        <v>4</v>
      </c>
      <c r="R2628">
        <v>19</v>
      </c>
      <c r="S2628">
        <v>8</v>
      </c>
      <c r="T2628">
        <v>0.1</v>
      </c>
      <c r="U2628">
        <v>245</v>
      </c>
      <c r="V2628">
        <v>2.9</v>
      </c>
      <c r="W2628">
        <v>1</v>
      </c>
      <c r="X2628">
        <v>3</v>
      </c>
      <c r="Y2628">
        <v>53.4</v>
      </c>
    </row>
    <row r="2629" spans="1:25" x14ac:dyDescent="0.25">
      <c r="A2629" t="s">
        <v>10030</v>
      </c>
      <c r="B2629" t="s">
        <v>10031</v>
      </c>
      <c r="C2629" s="1" t="str">
        <f t="shared" si="425"/>
        <v>21:0398</v>
      </c>
      <c r="D2629" s="1" t="str">
        <f t="shared" si="426"/>
        <v>21:0133</v>
      </c>
      <c r="E2629" t="s">
        <v>10032</v>
      </c>
      <c r="F2629" t="s">
        <v>10033</v>
      </c>
      <c r="H2629">
        <v>49.376736399999999</v>
      </c>
      <c r="I2629">
        <v>-85.226295500000006</v>
      </c>
      <c r="J2629" s="1" t="str">
        <f t="shared" si="427"/>
        <v>NGR lake sediment grab sample</v>
      </c>
      <c r="K2629" s="1" t="str">
        <f t="shared" si="428"/>
        <v>&lt;177 micron (NGR)</v>
      </c>
      <c r="L2629">
        <v>93</v>
      </c>
      <c r="M2629" t="s">
        <v>67</v>
      </c>
      <c r="N2629">
        <v>1817</v>
      </c>
      <c r="O2629">
        <v>98</v>
      </c>
      <c r="P2629">
        <v>20</v>
      </c>
      <c r="Q2629">
        <v>4</v>
      </c>
      <c r="R2629">
        <v>10</v>
      </c>
      <c r="S2629">
        <v>3</v>
      </c>
      <c r="T2629">
        <v>0.1</v>
      </c>
      <c r="U2629">
        <v>50</v>
      </c>
      <c r="V2629">
        <v>0.7</v>
      </c>
      <c r="W2629">
        <v>0.5</v>
      </c>
      <c r="X2629">
        <v>2</v>
      </c>
      <c r="Y2629">
        <v>75.599999999999994</v>
      </c>
    </row>
    <row r="2630" spans="1:25" x14ac:dyDescent="0.25">
      <c r="A2630" t="s">
        <v>10034</v>
      </c>
      <c r="B2630" t="s">
        <v>10035</v>
      </c>
      <c r="C2630" s="1" t="str">
        <f t="shared" si="425"/>
        <v>21:0398</v>
      </c>
      <c r="D2630" s="1" t="str">
        <f t="shared" si="426"/>
        <v>21:0133</v>
      </c>
      <c r="E2630" t="s">
        <v>10036</v>
      </c>
      <c r="F2630" t="s">
        <v>10037</v>
      </c>
      <c r="H2630">
        <v>49.3545449</v>
      </c>
      <c r="I2630">
        <v>-85.238110199999994</v>
      </c>
      <c r="J2630" s="1" t="str">
        <f t="shared" si="427"/>
        <v>NGR lake sediment grab sample</v>
      </c>
      <c r="K2630" s="1" t="str">
        <f t="shared" si="428"/>
        <v>&lt;177 micron (NGR)</v>
      </c>
      <c r="L2630">
        <v>93</v>
      </c>
      <c r="M2630" t="s">
        <v>72</v>
      </c>
      <c r="N2630">
        <v>1818</v>
      </c>
      <c r="O2630">
        <v>84</v>
      </c>
      <c r="P2630">
        <v>14</v>
      </c>
      <c r="Q2630">
        <v>3</v>
      </c>
      <c r="R2630">
        <v>6</v>
      </c>
      <c r="S2630">
        <v>4</v>
      </c>
      <c r="T2630">
        <v>0.1</v>
      </c>
      <c r="U2630">
        <v>70</v>
      </c>
      <c r="V2630">
        <v>0.45</v>
      </c>
      <c r="W2630">
        <v>0.5</v>
      </c>
      <c r="X2630">
        <v>1</v>
      </c>
      <c r="Y2630">
        <v>77.8</v>
      </c>
    </row>
    <row r="2631" spans="1:25" x14ac:dyDescent="0.25">
      <c r="A2631" t="s">
        <v>10038</v>
      </c>
      <c r="B2631" t="s">
        <v>10039</v>
      </c>
      <c r="C2631" s="1" t="str">
        <f t="shared" si="425"/>
        <v>21:0398</v>
      </c>
      <c r="D2631" s="1" t="str">
        <f t="shared" si="426"/>
        <v>21:0133</v>
      </c>
      <c r="E2631" t="s">
        <v>10040</v>
      </c>
      <c r="F2631" t="s">
        <v>10041</v>
      </c>
      <c r="H2631">
        <v>49.361836199999999</v>
      </c>
      <c r="I2631">
        <v>-85.212067399999995</v>
      </c>
      <c r="J2631" s="1" t="str">
        <f t="shared" si="427"/>
        <v>NGR lake sediment grab sample</v>
      </c>
      <c r="K2631" s="1" t="str">
        <f t="shared" si="428"/>
        <v>&lt;177 micron (NGR)</v>
      </c>
      <c r="L2631">
        <v>93</v>
      </c>
      <c r="M2631" t="s">
        <v>77</v>
      </c>
      <c r="N2631">
        <v>1819</v>
      </c>
      <c r="O2631">
        <v>68</v>
      </c>
      <c r="P2631">
        <v>18</v>
      </c>
      <c r="Q2631">
        <v>3</v>
      </c>
      <c r="R2631">
        <v>10</v>
      </c>
      <c r="S2631">
        <v>4</v>
      </c>
      <c r="T2631">
        <v>0.1</v>
      </c>
      <c r="U2631">
        <v>75</v>
      </c>
      <c r="V2631">
        <v>0.75</v>
      </c>
      <c r="W2631">
        <v>0.5</v>
      </c>
      <c r="X2631">
        <v>3</v>
      </c>
      <c r="Y2631">
        <v>68</v>
      </c>
    </row>
    <row r="2632" spans="1:25" x14ac:dyDescent="0.25">
      <c r="A2632" t="s">
        <v>10042</v>
      </c>
      <c r="B2632" t="s">
        <v>10043</v>
      </c>
      <c r="C2632" s="1" t="str">
        <f t="shared" si="425"/>
        <v>21:0398</v>
      </c>
      <c r="D2632" s="1" t="str">
        <f>HYPERLINK("http://geochem.nrcan.gc.ca/cdogs/content/svy/svy_e.htm", "")</f>
        <v/>
      </c>
      <c r="G2632" s="1" t="str">
        <f>HYPERLINK("http://geochem.nrcan.gc.ca/cdogs/content/cr_/cr_00034_e.htm", "34")</f>
        <v>34</v>
      </c>
      <c r="J2632" t="s">
        <v>100</v>
      </c>
      <c r="K2632" t="s">
        <v>101</v>
      </c>
      <c r="L2632">
        <v>93</v>
      </c>
      <c r="M2632" t="s">
        <v>102</v>
      </c>
      <c r="N2632">
        <v>1820</v>
      </c>
      <c r="O2632">
        <v>98</v>
      </c>
      <c r="P2632">
        <v>48</v>
      </c>
      <c r="Q2632">
        <v>16</v>
      </c>
      <c r="R2632">
        <v>18</v>
      </c>
      <c r="S2632">
        <v>13</v>
      </c>
      <c r="T2632">
        <v>0.1</v>
      </c>
      <c r="U2632">
        <v>670</v>
      </c>
      <c r="V2632">
        <v>2.65</v>
      </c>
      <c r="W2632">
        <v>18</v>
      </c>
      <c r="X2632">
        <v>7</v>
      </c>
      <c r="Y2632">
        <v>16.2</v>
      </c>
    </row>
    <row r="2633" spans="1:25" x14ac:dyDescent="0.25">
      <c r="A2633" t="s">
        <v>10044</v>
      </c>
      <c r="B2633" t="s">
        <v>10045</v>
      </c>
      <c r="C2633" s="1" t="str">
        <f t="shared" si="425"/>
        <v>21:0398</v>
      </c>
      <c r="D2633" s="1" t="str">
        <f t="shared" ref="D2633:D2656" si="429">HYPERLINK("http://geochem.nrcan.gc.ca/cdogs/content/svy/svy210133_e.htm", "21:0133")</f>
        <v>21:0133</v>
      </c>
      <c r="E2633" t="s">
        <v>10046</v>
      </c>
      <c r="F2633" t="s">
        <v>10047</v>
      </c>
      <c r="H2633">
        <v>49.370364899999998</v>
      </c>
      <c r="I2633">
        <v>-85.198795899999993</v>
      </c>
      <c r="J2633" s="1" t="str">
        <f t="shared" ref="J2633:J2656" si="430">HYPERLINK("http://geochem.nrcan.gc.ca/cdogs/content/kwd/kwd020027_e.htm", "NGR lake sediment grab sample")</f>
        <v>NGR lake sediment grab sample</v>
      </c>
      <c r="K2633" s="1" t="str">
        <f t="shared" ref="K2633:K2656" si="431">HYPERLINK("http://geochem.nrcan.gc.ca/cdogs/content/kwd/kwd080006_e.htm", "&lt;177 micron (NGR)")</f>
        <v>&lt;177 micron (NGR)</v>
      </c>
      <c r="L2633">
        <v>93</v>
      </c>
      <c r="M2633" t="s">
        <v>82</v>
      </c>
      <c r="N2633">
        <v>1821</v>
      </c>
      <c r="O2633">
        <v>70</v>
      </c>
      <c r="P2633">
        <v>12</v>
      </c>
      <c r="Q2633">
        <v>7</v>
      </c>
      <c r="R2633">
        <v>11</v>
      </c>
      <c r="S2633">
        <v>5</v>
      </c>
      <c r="T2633">
        <v>0.1</v>
      </c>
      <c r="U2633">
        <v>130</v>
      </c>
      <c r="V2633">
        <v>1</v>
      </c>
      <c r="W2633">
        <v>0.5</v>
      </c>
      <c r="X2633">
        <v>1</v>
      </c>
      <c r="Y2633">
        <v>36.4</v>
      </c>
    </row>
    <row r="2634" spans="1:25" x14ac:dyDescent="0.25">
      <c r="A2634" t="s">
        <v>10048</v>
      </c>
      <c r="B2634" t="s">
        <v>10049</v>
      </c>
      <c r="C2634" s="1" t="str">
        <f t="shared" si="425"/>
        <v>21:0398</v>
      </c>
      <c r="D2634" s="1" t="str">
        <f t="shared" si="429"/>
        <v>21:0133</v>
      </c>
      <c r="E2634" t="s">
        <v>10050</v>
      </c>
      <c r="F2634" t="s">
        <v>10051</v>
      </c>
      <c r="H2634">
        <v>49.341821400000001</v>
      </c>
      <c r="I2634">
        <v>-85.145899099999994</v>
      </c>
      <c r="J2634" s="1" t="str">
        <f t="shared" si="430"/>
        <v>NGR lake sediment grab sample</v>
      </c>
      <c r="K2634" s="1" t="str">
        <f t="shared" si="431"/>
        <v>&lt;177 micron (NGR)</v>
      </c>
      <c r="L2634">
        <v>93</v>
      </c>
      <c r="M2634" t="s">
        <v>87</v>
      </c>
      <c r="N2634">
        <v>1822</v>
      </c>
      <c r="O2634">
        <v>38</v>
      </c>
      <c r="P2634">
        <v>20</v>
      </c>
      <c r="Q2634">
        <v>1</v>
      </c>
      <c r="R2634">
        <v>7</v>
      </c>
      <c r="S2634">
        <v>1</v>
      </c>
      <c r="T2634">
        <v>0.1</v>
      </c>
      <c r="U2634">
        <v>205</v>
      </c>
      <c r="V2634">
        <v>0.55000000000000004</v>
      </c>
      <c r="W2634">
        <v>0.5</v>
      </c>
      <c r="X2634">
        <v>5</v>
      </c>
      <c r="Y2634">
        <v>23.2</v>
      </c>
    </row>
    <row r="2635" spans="1:25" x14ac:dyDescent="0.25">
      <c r="A2635" t="s">
        <v>10052</v>
      </c>
      <c r="B2635" t="s">
        <v>10053</v>
      </c>
      <c r="C2635" s="1" t="str">
        <f t="shared" si="425"/>
        <v>21:0398</v>
      </c>
      <c r="D2635" s="1" t="str">
        <f t="shared" si="429"/>
        <v>21:0133</v>
      </c>
      <c r="E2635" t="s">
        <v>10054</v>
      </c>
      <c r="F2635" t="s">
        <v>10055</v>
      </c>
      <c r="H2635">
        <v>49.301828700000002</v>
      </c>
      <c r="I2635">
        <v>-85.0816059</v>
      </c>
      <c r="J2635" s="1" t="str">
        <f t="shared" si="430"/>
        <v>NGR lake sediment grab sample</v>
      </c>
      <c r="K2635" s="1" t="str">
        <f t="shared" si="431"/>
        <v>&lt;177 micron (NGR)</v>
      </c>
      <c r="L2635">
        <v>93</v>
      </c>
      <c r="M2635" t="s">
        <v>92</v>
      </c>
      <c r="N2635">
        <v>1823</v>
      </c>
      <c r="O2635">
        <v>70</v>
      </c>
      <c r="P2635">
        <v>30</v>
      </c>
      <c r="Q2635">
        <v>3</v>
      </c>
      <c r="R2635">
        <v>19</v>
      </c>
      <c r="S2635">
        <v>4</v>
      </c>
      <c r="T2635">
        <v>0.1</v>
      </c>
      <c r="U2635">
        <v>35</v>
      </c>
      <c r="V2635">
        <v>0.4</v>
      </c>
      <c r="W2635">
        <v>0.5</v>
      </c>
      <c r="X2635">
        <v>3</v>
      </c>
      <c r="Y2635">
        <v>62.2</v>
      </c>
    </row>
    <row r="2636" spans="1:25" x14ac:dyDescent="0.25">
      <c r="A2636" t="s">
        <v>10056</v>
      </c>
      <c r="B2636" t="s">
        <v>10057</v>
      </c>
      <c r="C2636" s="1" t="str">
        <f t="shared" si="425"/>
        <v>21:0398</v>
      </c>
      <c r="D2636" s="1" t="str">
        <f t="shared" si="429"/>
        <v>21:0133</v>
      </c>
      <c r="E2636" t="s">
        <v>10058</v>
      </c>
      <c r="F2636" t="s">
        <v>10059</v>
      </c>
      <c r="H2636">
        <v>49.2769154</v>
      </c>
      <c r="I2636">
        <v>-85.063598999999996</v>
      </c>
      <c r="J2636" s="1" t="str">
        <f t="shared" si="430"/>
        <v>NGR lake sediment grab sample</v>
      </c>
      <c r="K2636" s="1" t="str">
        <f t="shared" si="431"/>
        <v>&lt;177 micron (NGR)</v>
      </c>
      <c r="L2636">
        <v>93</v>
      </c>
      <c r="M2636" t="s">
        <v>97</v>
      </c>
      <c r="N2636">
        <v>1824</v>
      </c>
      <c r="O2636">
        <v>52</v>
      </c>
      <c r="P2636">
        <v>18</v>
      </c>
      <c r="Q2636">
        <v>6</v>
      </c>
      <c r="R2636">
        <v>15</v>
      </c>
      <c r="S2636">
        <v>8</v>
      </c>
      <c r="T2636">
        <v>0.1</v>
      </c>
      <c r="U2636">
        <v>205</v>
      </c>
      <c r="V2636">
        <v>1.05</v>
      </c>
      <c r="W2636">
        <v>0.5</v>
      </c>
      <c r="X2636">
        <v>1</v>
      </c>
      <c r="Y2636">
        <v>15.4</v>
      </c>
    </row>
    <row r="2637" spans="1:25" x14ac:dyDescent="0.25">
      <c r="A2637" t="s">
        <v>10060</v>
      </c>
      <c r="B2637" t="s">
        <v>10061</v>
      </c>
      <c r="C2637" s="1" t="str">
        <f t="shared" si="425"/>
        <v>21:0398</v>
      </c>
      <c r="D2637" s="1" t="str">
        <f t="shared" si="429"/>
        <v>21:0133</v>
      </c>
      <c r="E2637" t="s">
        <v>10062</v>
      </c>
      <c r="F2637" t="s">
        <v>10063</v>
      </c>
      <c r="H2637">
        <v>49.271409800000001</v>
      </c>
      <c r="I2637">
        <v>-84.956047400000003</v>
      </c>
      <c r="J2637" s="1" t="str">
        <f t="shared" si="430"/>
        <v>NGR lake sediment grab sample</v>
      </c>
      <c r="K2637" s="1" t="str">
        <f t="shared" si="431"/>
        <v>&lt;177 micron (NGR)</v>
      </c>
      <c r="L2637">
        <v>93</v>
      </c>
      <c r="M2637" t="s">
        <v>107</v>
      </c>
      <c r="N2637">
        <v>1825</v>
      </c>
      <c r="O2637">
        <v>82</v>
      </c>
      <c r="P2637">
        <v>34</v>
      </c>
      <c r="Q2637">
        <v>3</v>
      </c>
      <c r="R2637">
        <v>19</v>
      </c>
      <c r="S2637">
        <v>5</v>
      </c>
      <c r="T2637">
        <v>0.1</v>
      </c>
      <c r="U2637">
        <v>60</v>
      </c>
      <c r="V2637">
        <v>0.9</v>
      </c>
      <c r="W2637">
        <v>0.5</v>
      </c>
      <c r="X2637">
        <v>4</v>
      </c>
      <c r="Y2637">
        <v>64.400000000000006</v>
      </c>
    </row>
    <row r="2638" spans="1:25" x14ac:dyDescent="0.25">
      <c r="A2638" t="s">
        <v>10064</v>
      </c>
      <c r="B2638" t="s">
        <v>10065</v>
      </c>
      <c r="C2638" s="1" t="str">
        <f t="shared" si="425"/>
        <v>21:0398</v>
      </c>
      <c r="D2638" s="1" t="str">
        <f t="shared" si="429"/>
        <v>21:0133</v>
      </c>
      <c r="E2638" t="s">
        <v>10066</v>
      </c>
      <c r="F2638" t="s">
        <v>10067</v>
      </c>
      <c r="H2638">
        <v>49.048931799999998</v>
      </c>
      <c r="I2638">
        <v>-85.028278700000001</v>
      </c>
      <c r="J2638" s="1" t="str">
        <f t="shared" si="430"/>
        <v>NGR lake sediment grab sample</v>
      </c>
      <c r="K2638" s="1" t="str">
        <f t="shared" si="431"/>
        <v>&lt;177 micron (NGR)</v>
      </c>
      <c r="L2638">
        <v>93</v>
      </c>
      <c r="M2638" t="s">
        <v>112</v>
      </c>
      <c r="N2638">
        <v>1826</v>
      </c>
      <c r="O2638">
        <v>66</v>
      </c>
      <c r="P2638">
        <v>16</v>
      </c>
      <c r="Q2638">
        <v>6</v>
      </c>
      <c r="R2638">
        <v>16</v>
      </c>
      <c r="S2638">
        <v>9</v>
      </c>
      <c r="T2638">
        <v>0.1</v>
      </c>
      <c r="U2638">
        <v>340</v>
      </c>
      <c r="V2638">
        <v>1.6</v>
      </c>
      <c r="W2638">
        <v>1</v>
      </c>
      <c r="X2638">
        <v>1</v>
      </c>
      <c r="Y2638">
        <v>15.4</v>
      </c>
    </row>
    <row r="2639" spans="1:25" x14ac:dyDescent="0.25">
      <c r="A2639" t="s">
        <v>10068</v>
      </c>
      <c r="B2639" t="s">
        <v>10069</v>
      </c>
      <c r="C2639" s="1" t="str">
        <f t="shared" si="425"/>
        <v>21:0398</v>
      </c>
      <c r="D2639" s="1" t="str">
        <f t="shared" si="429"/>
        <v>21:0133</v>
      </c>
      <c r="E2639" t="s">
        <v>10070</v>
      </c>
      <c r="F2639" t="s">
        <v>10071</v>
      </c>
      <c r="H2639">
        <v>49.0574631</v>
      </c>
      <c r="I2639">
        <v>-85.069403199999996</v>
      </c>
      <c r="J2639" s="1" t="str">
        <f t="shared" si="430"/>
        <v>NGR lake sediment grab sample</v>
      </c>
      <c r="K2639" s="1" t="str">
        <f t="shared" si="431"/>
        <v>&lt;177 micron (NGR)</v>
      </c>
      <c r="L2639">
        <v>93</v>
      </c>
      <c r="M2639" t="s">
        <v>117</v>
      </c>
      <c r="N2639">
        <v>1827</v>
      </c>
      <c r="O2639">
        <v>38</v>
      </c>
      <c r="P2639">
        <v>12</v>
      </c>
      <c r="Q2639">
        <v>6</v>
      </c>
      <c r="R2639">
        <v>8</v>
      </c>
      <c r="S2639">
        <v>5</v>
      </c>
      <c r="T2639">
        <v>0.1</v>
      </c>
      <c r="U2639">
        <v>220</v>
      </c>
      <c r="V2639">
        <v>0.8</v>
      </c>
      <c r="W2639">
        <v>0.5</v>
      </c>
      <c r="X2639">
        <v>1</v>
      </c>
      <c r="Y2639">
        <v>16.600000000000001</v>
      </c>
    </row>
    <row r="2640" spans="1:25" x14ac:dyDescent="0.25">
      <c r="A2640" t="s">
        <v>10072</v>
      </c>
      <c r="B2640" t="s">
        <v>10073</v>
      </c>
      <c r="C2640" s="1" t="str">
        <f t="shared" si="425"/>
        <v>21:0398</v>
      </c>
      <c r="D2640" s="1" t="str">
        <f t="shared" si="429"/>
        <v>21:0133</v>
      </c>
      <c r="E2640" t="s">
        <v>10074</v>
      </c>
      <c r="F2640" t="s">
        <v>10075</v>
      </c>
      <c r="H2640">
        <v>49.058920200000003</v>
      </c>
      <c r="I2640">
        <v>-85.221619399999994</v>
      </c>
      <c r="J2640" s="1" t="str">
        <f t="shared" si="430"/>
        <v>NGR lake sediment grab sample</v>
      </c>
      <c r="K2640" s="1" t="str">
        <f t="shared" si="431"/>
        <v>&lt;177 micron (NGR)</v>
      </c>
      <c r="L2640">
        <v>94</v>
      </c>
      <c r="M2640" t="s">
        <v>29</v>
      </c>
      <c r="N2640">
        <v>1828</v>
      </c>
      <c r="O2640">
        <v>96</v>
      </c>
      <c r="P2640">
        <v>46</v>
      </c>
      <c r="Q2640">
        <v>5</v>
      </c>
      <c r="R2640">
        <v>10</v>
      </c>
      <c r="S2640">
        <v>6</v>
      </c>
      <c r="T2640">
        <v>0.1</v>
      </c>
      <c r="U2640">
        <v>275</v>
      </c>
      <c r="V2640">
        <v>0.75</v>
      </c>
      <c r="W2640">
        <v>0.5</v>
      </c>
      <c r="X2640">
        <v>1</v>
      </c>
      <c r="Y2640">
        <v>50</v>
      </c>
    </row>
    <row r="2641" spans="1:25" x14ac:dyDescent="0.25">
      <c r="A2641" t="s">
        <v>10076</v>
      </c>
      <c r="B2641" t="s">
        <v>10077</v>
      </c>
      <c r="C2641" s="1" t="str">
        <f t="shared" si="425"/>
        <v>21:0398</v>
      </c>
      <c r="D2641" s="1" t="str">
        <f t="shared" si="429"/>
        <v>21:0133</v>
      </c>
      <c r="E2641" t="s">
        <v>10078</v>
      </c>
      <c r="F2641" t="s">
        <v>10079</v>
      </c>
      <c r="H2641">
        <v>49.044827499999997</v>
      </c>
      <c r="I2641">
        <v>-85.093457900000004</v>
      </c>
      <c r="J2641" s="1" t="str">
        <f t="shared" si="430"/>
        <v>NGR lake sediment grab sample</v>
      </c>
      <c r="K2641" s="1" t="str">
        <f t="shared" si="431"/>
        <v>&lt;177 micron (NGR)</v>
      </c>
      <c r="L2641">
        <v>94</v>
      </c>
      <c r="M2641" t="s">
        <v>34</v>
      </c>
      <c r="N2641">
        <v>1829</v>
      </c>
      <c r="O2641">
        <v>86</v>
      </c>
      <c r="P2641">
        <v>38</v>
      </c>
      <c r="Q2641">
        <v>4</v>
      </c>
      <c r="R2641">
        <v>8</v>
      </c>
      <c r="S2641">
        <v>3</v>
      </c>
      <c r="T2641">
        <v>0.1</v>
      </c>
      <c r="U2641">
        <v>65</v>
      </c>
      <c r="V2641">
        <v>0.45</v>
      </c>
      <c r="W2641">
        <v>0.5</v>
      </c>
      <c r="X2641">
        <v>2</v>
      </c>
      <c r="Y2641">
        <v>76.400000000000006</v>
      </c>
    </row>
    <row r="2642" spans="1:25" x14ac:dyDescent="0.25">
      <c r="A2642" t="s">
        <v>10080</v>
      </c>
      <c r="B2642" t="s">
        <v>10081</v>
      </c>
      <c r="C2642" s="1" t="str">
        <f t="shared" si="425"/>
        <v>21:0398</v>
      </c>
      <c r="D2642" s="1" t="str">
        <f t="shared" si="429"/>
        <v>21:0133</v>
      </c>
      <c r="E2642" t="s">
        <v>10082</v>
      </c>
      <c r="F2642" t="s">
        <v>10083</v>
      </c>
      <c r="H2642">
        <v>49.031911999999998</v>
      </c>
      <c r="I2642">
        <v>-85.099095800000001</v>
      </c>
      <c r="J2642" s="1" t="str">
        <f t="shared" si="430"/>
        <v>NGR lake sediment grab sample</v>
      </c>
      <c r="K2642" s="1" t="str">
        <f t="shared" si="431"/>
        <v>&lt;177 micron (NGR)</v>
      </c>
      <c r="L2642">
        <v>94</v>
      </c>
      <c r="M2642" t="s">
        <v>39</v>
      </c>
      <c r="N2642">
        <v>1830</v>
      </c>
      <c r="O2642">
        <v>120</v>
      </c>
      <c r="P2642">
        <v>76</v>
      </c>
      <c r="Q2642">
        <v>3</v>
      </c>
      <c r="R2642">
        <v>13</v>
      </c>
      <c r="S2642">
        <v>9</v>
      </c>
      <c r="T2642">
        <v>0.1</v>
      </c>
      <c r="U2642">
        <v>740</v>
      </c>
      <c r="V2642">
        <v>1.65</v>
      </c>
      <c r="W2642">
        <v>0.5</v>
      </c>
      <c r="X2642">
        <v>2</v>
      </c>
      <c r="Y2642">
        <v>52.6</v>
      </c>
    </row>
    <row r="2643" spans="1:25" x14ac:dyDescent="0.25">
      <c r="A2643" t="s">
        <v>10084</v>
      </c>
      <c r="B2643" t="s">
        <v>10085</v>
      </c>
      <c r="C2643" s="1" t="str">
        <f t="shared" si="425"/>
        <v>21:0398</v>
      </c>
      <c r="D2643" s="1" t="str">
        <f t="shared" si="429"/>
        <v>21:0133</v>
      </c>
      <c r="E2643" t="s">
        <v>10086</v>
      </c>
      <c r="F2643" t="s">
        <v>10087</v>
      </c>
      <c r="H2643">
        <v>49.022685699999997</v>
      </c>
      <c r="I2643">
        <v>-85.163190200000003</v>
      </c>
      <c r="J2643" s="1" t="str">
        <f t="shared" si="430"/>
        <v>NGR lake sediment grab sample</v>
      </c>
      <c r="K2643" s="1" t="str">
        <f t="shared" si="431"/>
        <v>&lt;177 micron (NGR)</v>
      </c>
      <c r="L2643">
        <v>94</v>
      </c>
      <c r="M2643" t="s">
        <v>44</v>
      </c>
      <c r="N2643">
        <v>1831</v>
      </c>
      <c r="O2643">
        <v>86</v>
      </c>
      <c r="P2643">
        <v>14</v>
      </c>
      <c r="Q2643">
        <v>4</v>
      </c>
      <c r="R2643">
        <v>7</v>
      </c>
      <c r="S2643">
        <v>4</v>
      </c>
      <c r="T2643">
        <v>0.1</v>
      </c>
      <c r="U2643">
        <v>75</v>
      </c>
      <c r="V2643">
        <v>0.65</v>
      </c>
      <c r="W2643">
        <v>0.5</v>
      </c>
      <c r="X2643">
        <v>2</v>
      </c>
      <c r="Y2643">
        <v>33.200000000000003</v>
      </c>
    </row>
    <row r="2644" spans="1:25" x14ac:dyDescent="0.25">
      <c r="A2644" t="s">
        <v>10088</v>
      </c>
      <c r="B2644" t="s">
        <v>10089</v>
      </c>
      <c r="C2644" s="1" t="str">
        <f t="shared" si="425"/>
        <v>21:0398</v>
      </c>
      <c r="D2644" s="1" t="str">
        <f t="shared" si="429"/>
        <v>21:0133</v>
      </c>
      <c r="E2644" t="s">
        <v>10090</v>
      </c>
      <c r="F2644" t="s">
        <v>10091</v>
      </c>
      <c r="H2644">
        <v>49.056012099999997</v>
      </c>
      <c r="I2644">
        <v>-85.152764000000005</v>
      </c>
      <c r="J2644" s="1" t="str">
        <f t="shared" si="430"/>
        <v>NGR lake sediment grab sample</v>
      </c>
      <c r="K2644" s="1" t="str">
        <f t="shared" si="431"/>
        <v>&lt;177 micron (NGR)</v>
      </c>
      <c r="L2644">
        <v>94</v>
      </c>
      <c r="M2644" t="s">
        <v>62</v>
      </c>
      <c r="N2644">
        <v>1832</v>
      </c>
      <c r="O2644">
        <v>104</v>
      </c>
      <c r="P2644">
        <v>26</v>
      </c>
      <c r="Q2644">
        <v>5</v>
      </c>
      <c r="R2644">
        <v>9</v>
      </c>
      <c r="S2644">
        <v>4</v>
      </c>
      <c r="T2644">
        <v>0.1</v>
      </c>
      <c r="U2644">
        <v>90</v>
      </c>
      <c r="V2644">
        <v>0.8</v>
      </c>
      <c r="W2644">
        <v>0.5</v>
      </c>
      <c r="X2644">
        <v>2</v>
      </c>
      <c r="Y2644">
        <v>70.8</v>
      </c>
    </row>
    <row r="2645" spans="1:25" x14ac:dyDescent="0.25">
      <c r="A2645" t="s">
        <v>10092</v>
      </c>
      <c r="B2645" t="s">
        <v>10093</v>
      </c>
      <c r="C2645" s="1" t="str">
        <f t="shared" si="425"/>
        <v>21:0398</v>
      </c>
      <c r="D2645" s="1" t="str">
        <f t="shared" si="429"/>
        <v>21:0133</v>
      </c>
      <c r="E2645" t="s">
        <v>10094</v>
      </c>
      <c r="F2645" t="s">
        <v>10095</v>
      </c>
      <c r="H2645">
        <v>49.055973799999997</v>
      </c>
      <c r="I2645">
        <v>-85.198126799999997</v>
      </c>
      <c r="J2645" s="1" t="str">
        <f t="shared" si="430"/>
        <v>NGR lake sediment grab sample</v>
      </c>
      <c r="K2645" s="1" t="str">
        <f t="shared" si="431"/>
        <v>&lt;177 micron (NGR)</v>
      </c>
      <c r="L2645">
        <v>94</v>
      </c>
      <c r="M2645" t="s">
        <v>49</v>
      </c>
      <c r="N2645">
        <v>1833</v>
      </c>
      <c r="O2645">
        <v>96</v>
      </c>
      <c r="P2645">
        <v>37</v>
      </c>
      <c r="Q2645">
        <v>8</v>
      </c>
      <c r="R2645">
        <v>11</v>
      </c>
      <c r="S2645">
        <v>4</v>
      </c>
      <c r="T2645">
        <v>0.1</v>
      </c>
      <c r="U2645">
        <v>145</v>
      </c>
      <c r="V2645">
        <v>0.75</v>
      </c>
      <c r="W2645">
        <v>0.5</v>
      </c>
      <c r="X2645">
        <v>1</v>
      </c>
      <c r="Y2645">
        <v>55.6</v>
      </c>
    </row>
    <row r="2646" spans="1:25" x14ac:dyDescent="0.25">
      <c r="A2646" t="s">
        <v>10096</v>
      </c>
      <c r="B2646" t="s">
        <v>10097</v>
      </c>
      <c r="C2646" s="1" t="str">
        <f t="shared" si="425"/>
        <v>21:0398</v>
      </c>
      <c r="D2646" s="1" t="str">
        <f t="shared" si="429"/>
        <v>21:0133</v>
      </c>
      <c r="E2646" t="s">
        <v>10074</v>
      </c>
      <c r="F2646" t="s">
        <v>10098</v>
      </c>
      <c r="H2646">
        <v>49.058920200000003</v>
      </c>
      <c r="I2646">
        <v>-85.221619399999994</v>
      </c>
      <c r="J2646" s="1" t="str">
        <f t="shared" si="430"/>
        <v>NGR lake sediment grab sample</v>
      </c>
      <c r="K2646" s="1" t="str">
        <f t="shared" si="431"/>
        <v>&lt;177 micron (NGR)</v>
      </c>
      <c r="L2646">
        <v>94</v>
      </c>
      <c r="M2646" t="s">
        <v>57</v>
      </c>
      <c r="N2646">
        <v>1834</v>
      </c>
      <c r="O2646">
        <v>96</v>
      </c>
      <c r="P2646">
        <v>44</v>
      </c>
      <c r="Q2646">
        <v>5</v>
      </c>
      <c r="R2646">
        <v>10</v>
      </c>
      <c r="S2646">
        <v>6</v>
      </c>
      <c r="T2646">
        <v>0.2</v>
      </c>
      <c r="U2646">
        <v>270</v>
      </c>
      <c r="V2646">
        <v>0.7</v>
      </c>
      <c r="W2646">
        <v>0.5</v>
      </c>
      <c r="X2646">
        <v>1</v>
      </c>
      <c r="Y2646">
        <v>49.4</v>
      </c>
    </row>
    <row r="2647" spans="1:25" x14ac:dyDescent="0.25">
      <c r="A2647" t="s">
        <v>10099</v>
      </c>
      <c r="B2647" t="s">
        <v>10100</v>
      </c>
      <c r="C2647" s="1" t="str">
        <f t="shared" si="425"/>
        <v>21:0398</v>
      </c>
      <c r="D2647" s="1" t="str">
        <f t="shared" si="429"/>
        <v>21:0133</v>
      </c>
      <c r="E2647" t="s">
        <v>10074</v>
      </c>
      <c r="F2647" t="s">
        <v>10101</v>
      </c>
      <c r="H2647">
        <v>49.058920200000003</v>
      </c>
      <c r="I2647">
        <v>-85.221619399999994</v>
      </c>
      <c r="J2647" s="1" t="str">
        <f t="shared" si="430"/>
        <v>NGR lake sediment grab sample</v>
      </c>
      <c r="K2647" s="1" t="str">
        <f t="shared" si="431"/>
        <v>&lt;177 micron (NGR)</v>
      </c>
      <c r="L2647">
        <v>94</v>
      </c>
      <c r="M2647" t="s">
        <v>53</v>
      </c>
      <c r="N2647">
        <v>1835</v>
      </c>
      <c r="O2647">
        <v>108</v>
      </c>
      <c r="P2647">
        <v>44</v>
      </c>
      <c r="Q2647">
        <v>5</v>
      </c>
      <c r="R2647">
        <v>10</v>
      </c>
      <c r="S2647">
        <v>6</v>
      </c>
      <c r="T2647">
        <v>0.1</v>
      </c>
      <c r="U2647">
        <v>260</v>
      </c>
      <c r="V2647">
        <v>0.7</v>
      </c>
      <c r="W2647">
        <v>0.5</v>
      </c>
      <c r="X2647">
        <v>2</v>
      </c>
      <c r="Y2647">
        <v>50.4</v>
      </c>
    </row>
    <row r="2648" spans="1:25" x14ac:dyDescent="0.25">
      <c r="A2648" t="s">
        <v>10102</v>
      </c>
      <c r="B2648" t="s">
        <v>10103</v>
      </c>
      <c r="C2648" s="1" t="str">
        <f t="shared" si="425"/>
        <v>21:0398</v>
      </c>
      <c r="D2648" s="1" t="str">
        <f t="shared" si="429"/>
        <v>21:0133</v>
      </c>
      <c r="E2648" t="s">
        <v>10104</v>
      </c>
      <c r="F2648" t="s">
        <v>10105</v>
      </c>
      <c r="H2648">
        <v>49.073695100000002</v>
      </c>
      <c r="I2648">
        <v>-85.245930299999998</v>
      </c>
      <c r="J2648" s="1" t="str">
        <f t="shared" si="430"/>
        <v>NGR lake sediment grab sample</v>
      </c>
      <c r="K2648" s="1" t="str">
        <f t="shared" si="431"/>
        <v>&lt;177 micron (NGR)</v>
      </c>
      <c r="L2648">
        <v>94</v>
      </c>
      <c r="M2648" t="s">
        <v>67</v>
      </c>
      <c r="N2648">
        <v>1836</v>
      </c>
      <c r="O2648">
        <v>90</v>
      </c>
      <c r="P2648">
        <v>28</v>
      </c>
      <c r="Q2648">
        <v>2</v>
      </c>
      <c r="R2648">
        <v>10</v>
      </c>
      <c r="S2648">
        <v>3</v>
      </c>
      <c r="T2648">
        <v>0.1</v>
      </c>
      <c r="U2648">
        <v>40</v>
      </c>
      <c r="V2648">
        <v>0.45</v>
      </c>
      <c r="W2648">
        <v>0.5</v>
      </c>
      <c r="X2648">
        <v>3</v>
      </c>
      <c r="Y2648">
        <v>57.6</v>
      </c>
    </row>
    <row r="2649" spans="1:25" x14ac:dyDescent="0.25">
      <c r="A2649" t="s">
        <v>10106</v>
      </c>
      <c r="B2649" t="s">
        <v>10107</v>
      </c>
      <c r="C2649" s="1" t="str">
        <f t="shared" si="425"/>
        <v>21:0398</v>
      </c>
      <c r="D2649" s="1" t="str">
        <f t="shared" si="429"/>
        <v>21:0133</v>
      </c>
      <c r="E2649" t="s">
        <v>10108</v>
      </c>
      <c r="F2649" t="s">
        <v>10109</v>
      </c>
      <c r="H2649">
        <v>49.088990899999999</v>
      </c>
      <c r="I2649">
        <v>-85.260951000000006</v>
      </c>
      <c r="J2649" s="1" t="str">
        <f t="shared" si="430"/>
        <v>NGR lake sediment grab sample</v>
      </c>
      <c r="K2649" s="1" t="str">
        <f t="shared" si="431"/>
        <v>&lt;177 micron (NGR)</v>
      </c>
      <c r="L2649">
        <v>94</v>
      </c>
      <c r="M2649" t="s">
        <v>72</v>
      </c>
      <c r="N2649">
        <v>1837</v>
      </c>
      <c r="O2649">
        <v>92</v>
      </c>
      <c r="P2649">
        <v>36</v>
      </c>
      <c r="Q2649">
        <v>6</v>
      </c>
      <c r="R2649">
        <v>14</v>
      </c>
      <c r="S2649">
        <v>8</v>
      </c>
      <c r="T2649">
        <v>0.1</v>
      </c>
      <c r="U2649">
        <v>260</v>
      </c>
      <c r="V2649">
        <v>1.75</v>
      </c>
      <c r="W2649">
        <v>0.5</v>
      </c>
      <c r="X2649">
        <v>2</v>
      </c>
      <c r="Y2649">
        <v>35.799999999999997</v>
      </c>
    </row>
    <row r="2650" spans="1:25" x14ac:dyDescent="0.25">
      <c r="A2650" t="s">
        <v>10110</v>
      </c>
      <c r="B2650" t="s">
        <v>10111</v>
      </c>
      <c r="C2650" s="1" t="str">
        <f t="shared" si="425"/>
        <v>21:0398</v>
      </c>
      <c r="D2650" s="1" t="str">
        <f t="shared" si="429"/>
        <v>21:0133</v>
      </c>
      <c r="E2650" t="s">
        <v>10112</v>
      </c>
      <c r="F2650" t="s">
        <v>10113</v>
      </c>
      <c r="H2650">
        <v>49.088384400000002</v>
      </c>
      <c r="I2650">
        <v>-85.311581200000006</v>
      </c>
      <c r="J2650" s="1" t="str">
        <f t="shared" si="430"/>
        <v>NGR lake sediment grab sample</v>
      </c>
      <c r="K2650" s="1" t="str">
        <f t="shared" si="431"/>
        <v>&lt;177 micron (NGR)</v>
      </c>
      <c r="L2650">
        <v>94</v>
      </c>
      <c r="M2650" t="s">
        <v>77</v>
      </c>
      <c r="N2650">
        <v>1838</v>
      </c>
      <c r="O2650">
        <v>86</v>
      </c>
      <c r="P2650">
        <v>40</v>
      </c>
      <c r="Q2650">
        <v>3</v>
      </c>
      <c r="R2650">
        <v>10</v>
      </c>
      <c r="S2650">
        <v>6</v>
      </c>
      <c r="T2650">
        <v>0.1</v>
      </c>
      <c r="U2650">
        <v>55</v>
      </c>
      <c r="V2650">
        <v>0.35</v>
      </c>
      <c r="W2650">
        <v>0.5</v>
      </c>
      <c r="X2650">
        <v>2</v>
      </c>
      <c r="Y2650">
        <v>52.8</v>
      </c>
    </row>
    <row r="2651" spans="1:25" x14ac:dyDescent="0.25">
      <c r="A2651" t="s">
        <v>10114</v>
      </c>
      <c r="B2651" t="s">
        <v>10115</v>
      </c>
      <c r="C2651" s="1" t="str">
        <f t="shared" si="425"/>
        <v>21:0398</v>
      </c>
      <c r="D2651" s="1" t="str">
        <f t="shared" si="429"/>
        <v>21:0133</v>
      </c>
      <c r="E2651" t="s">
        <v>10116</v>
      </c>
      <c r="F2651" t="s">
        <v>10117</v>
      </c>
      <c r="H2651">
        <v>49.116145299999999</v>
      </c>
      <c r="I2651">
        <v>-85.321396699999994</v>
      </c>
      <c r="J2651" s="1" t="str">
        <f t="shared" si="430"/>
        <v>NGR lake sediment grab sample</v>
      </c>
      <c r="K2651" s="1" t="str">
        <f t="shared" si="431"/>
        <v>&lt;177 micron (NGR)</v>
      </c>
      <c r="L2651">
        <v>94</v>
      </c>
      <c r="M2651" t="s">
        <v>82</v>
      </c>
      <c r="N2651">
        <v>1839</v>
      </c>
      <c r="O2651">
        <v>76</v>
      </c>
      <c r="P2651">
        <v>22</v>
      </c>
      <c r="Q2651">
        <v>6</v>
      </c>
      <c r="R2651">
        <v>13</v>
      </c>
      <c r="S2651">
        <v>9</v>
      </c>
      <c r="T2651">
        <v>0.1</v>
      </c>
      <c r="U2651">
        <v>190</v>
      </c>
      <c r="V2651">
        <v>1.3</v>
      </c>
      <c r="W2651">
        <v>0.5</v>
      </c>
      <c r="X2651">
        <v>2</v>
      </c>
      <c r="Y2651">
        <v>32.799999999999997</v>
      </c>
    </row>
    <row r="2652" spans="1:25" x14ac:dyDescent="0.25">
      <c r="A2652" t="s">
        <v>10118</v>
      </c>
      <c r="B2652" t="s">
        <v>10119</v>
      </c>
      <c r="C2652" s="1" t="str">
        <f t="shared" si="425"/>
        <v>21:0398</v>
      </c>
      <c r="D2652" s="1" t="str">
        <f t="shared" si="429"/>
        <v>21:0133</v>
      </c>
      <c r="E2652" t="s">
        <v>10120</v>
      </c>
      <c r="F2652" t="s">
        <v>10121</v>
      </c>
      <c r="H2652">
        <v>49.120550299999998</v>
      </c>
      <c r="I2652">
        <v>-85.344232000000005</v>
      </c>
      <c r="J2652" s="1" t="str">
        <f t="shared" si="430"/>
        <v>NGR lake sediment grab sample</v>
      </c>
      <c r="K2652" s="1" t="str">
        <f t="shared" si="431"/>
        <v>&lt;177 micron (NGR)</v>
      </c>
      <c r="L2652">
        <v>94</v>
      </c>
      <c r="M2652" t="s">
        <v>87</v>
      </c>
      <c r="N2652">
        <v>1840</v>
      </c>
      <c r="O2652">
        <v>32</v>
      </c>
      <c r="P2652">
        <v>6</v>
      </c>
      <c r="Q2652">
        <v>6</v>
      </c>
      <c r="R2652">
        <v>5</v>
      </c>
      <c r="S2652">
        <v>3</v>
      </c>
      <c r="T2652">
        <v>0.1</v>
      </c>
      <c r="U2652">
        <v>120</v>
      </c>
      <c r="V2652">
        <v>0.6</v>
      </c>
      <c r="W2652">
        <v>0.5</v>
      </c>
      <c r="X2652">
        <v>1</v>
      </c>
      <c r="Y2652">
        <v>9.4</v>
      </c>
    </row>
    <row r="2653" spans="1:25" x14ac:dyDescent="0.25">
      <c r="A2653" t="s">
        <v>10122</v>
      </c>
      <c r="B2653" t="s">
        <v>10123</v>
      </c>
      <c r="C2653" s="1" t="str">
        <f t="shared" si="425"/>
        <v>21:0398</v>
      </c>
      <c r="D2653" s="1" t="str">
        <f t="shared" si="429"/>
        <v>21:0133</v>
      </c>
      <c r="E2653" t="s">
        <v>10124</v>
      </c>
      <c r="F2653" t="s">
        <v>10125</v>
      </c>
      <c r="H2653">
        <v>49.120615700000002</v>
      </c>
      <c r="I2653">
        <v>-85.390184099999999</v>
      </c>
      <c r="J2653" s="1" t="str">
        <f t="shared" si="430"/>
        <v>NGR lake sediment grab sample</v>
      </c>
      <c r="K2653" s="1" t="str">
        <f t="shared" si="431"/>
        <v>&lt;177 micron (NGR)</v>
      </c>
      <c r="L2653">
        <v>94</v>
      </c>
      <c r="M2653" t="s">
        <v>92</v>
      </c>
      <c r="N2653">
        <v>1841</v>
      </c>
      <c r="O2653">
        <v>64</v>
      </c>
      <c r="P2653">
        <v>14</v>
      </c>
      <c r="Q2653">
        <v>9</v>
      </c>
      <c r="R2653">
        <v>10</v>
      </c>
      <c r="S2653">
        <v>6</v>
      </c>
      <c r="T2653">
        <v>0.1</v>
      </c>
      <c r="U2653">
        <v>190</v>
      </c>
      <c r="V2653">
        <v>1.25</v>
      </c>
      <c r="W2653">
        <v>0.5</v>
      </c>
      <c r="X2653">
        <v>2</v>
      </c>
      <c r="Y2653">
        <v>24.4</v>
      </c>
    </row>
    <row r="2654" spans="1:25" x14ac:dyDescent="0.25">
      <c r="A2654" t="s">
        <v>10126</v>
      </c>
      <c r="B2654" t="s">
        <v>10127</v>
      </c>
      <c r="C2654" s="1" t="str">
        <f t="shared" si="425"/>
        <v>21:0398</v>
      </c>
      <c r="D2654" s="1" t="str">
        <f t="shared" si="429"/>
        <v>21:0133</v>
      </c>
      <c r="E2654" t="s">
        <v>10128</v>
      </c>
      <c r="F2654" t="s">
        <v>10129</v>
      </c>
      <c r="H2654">
        <v>49.136646300000002</v>
      </c>
      <c r="I2654">
        <v>-85.458049299999999</v>
      </c>
      <c r="J2654" s="1" t="str">
        <f t="shared" si="430"/>
        <v>NGR lake sediment grab sample</v>
      </c>
      <c r="K2654" s="1" t="str">
        <f t="shared" si="431"/>
        <v>&lt;177 micron (NGR)</v>
      </c>
      <c r="L2654">
        <v>94</v>
      </c>
      <c r="M2654" t="s">
        <v>97</v>
      </c>
      <c r="N2654">
        <v>1842</v>
      </c>
      <c r="O2654">
        <v>58</v>
      </c>
      <c r="P2654">
        <v>50</v>
      </c>
      <c r="Q2654">
        <v>1</v>
      </c>
      <c r="R2654">
        <v>7</v>
      </c>
      <c r="S2654">
        <v>3</v>
      </c>
      <c r="T2654">
        <v>0.1</v>
      </c>
      <c r="U2654">
        <v>230</v>
      </c>
      <c r="V2654">
        <v>0.45</v>
      </c>
      <c r="W2654">
        <v>0.5</v>
      </c>
      <c r="X2654">
        <v>7</v>
      </c>
      <c r="Y2654">
        <v>29.4</v>
      </c>
    </row>
    <row r="2655" spans="1:25" x14ac:dyDescent="0.25">
      <c r="A2655" t="s">
        <v>10130</v>
      </c>
      <c r="B2655" t="s">
        <v>10131</v>
      </c>
      <c r="C2655" s="1" t="str">
        <f t="shared" si="425"/>
        <v>21:0398</v>
      </c>
      <c r="D2655" s="1" t="str">
        <f t="shared" si="429"/>
        <v>21:0133</v>
      </c>
      <c r="E2655" t="s">
        <v>10132</v>
      </c>
      <c r="F2655" t="s">
        <v>10133</v>
      </c>
      <c r="H2655">
        <v>49.124845200000003</v>
      </c>
      <c r="I2655">
        <v>-85.483278900000002</v>
      </c>
      <c r="J2655" s="1" t="str">
        <f t="shared" si="430"/>
        <v>NGR lake sediment grab sample</v>
      </c>
      <c r="K2655" s="1" t="str">
        <f t="shared" si="431"/>
        <v>&lt;177 micron (NGR)</v>
      </c>
      <c r="L2655">
        <v>94</v>
      </c>
      <c r="M2655" t="s">
        <v>107</v>
      </c>
      <c r="N2655">
        <v>1843</v>
      </c>
      <c r="O2655">
        <v>48</v>
      </c>
      <c r="P2655">
        <v>16</v>
      </c>
      <c r="Q2655">
        <v>6</v>
      </c>
      <c r="R2655">
        <v>7</v>
      </c>
      <c r="S2655">
        <v>4</v>
      </c>
      <c r="T2655">
        <v>0.1</v>
      </c>
      <c r="U2655">
        <v>130</v>
      </c>
      <c r="V2655">
        <v>0.65</v>
      </c>
      <c r="W2655">
        <v>0.5</v>
      </c>
      <c r="X2655">
        <v>3</v>
      </c>
      <c r="Y2655">
        <v>31.8</v>
      </c>
    </row>
    <row r="2656" spans="1:25" x14ac:dyDescent="0.25">
      <c r="A2656" t="s">
        <v>10134</v>
      </c>
      <c r="B2656" t="s">
        <v>10135</v>
      </c>
      <c r="C2656" s="1" t="str">
        <f t="shared" si="425"/>
        <v>21:0398</v>
      </c>
      <c r="D2656" s="1" t="str">
        <f t="shared" si="429"/>
        <v>21:0133</v>
      </c>
      <c r="E2656" t="s">
        <v>10136</v>
      </c>
      <c r="F2656" t="s">
        <v>10137</v>
      </c>
      <c r="H2656">
        <v>49.109168699999998</v>
      </c>
      <c r="I2656">
        <v>-85.469904</v>
      </c>
      <c r="J2656" s="1" t="str">
        <f t="shared" si="430"/>
        <v>NGR lake sediment grab sample</v>
      </c>
      <c r="K2656" s="1" t="str">
        <f t="shared" si="431"/>
        <v>&lt;177 micron (NGR)</v>
      </c>
      <c r="L2656">
        <v>94</v>
      </c>
      <c r="M2656" t="s">
        <v>112</v>
      </c>
      <c r="N2656">
        <v>1844</v>
      </c>
      <c r="O2656">
        <v>122</v>
      </c>
      <c r="P2656">
        <v>36</v>
      </c>
      <c r="Q2656">
        <v>22</v>
      </c>
      <c r="R2656">
        <v>11</v>
      </c>
      <c r="S2656">
        <v>7</v>
      </c>
      <c r="T2656">
        <v>0.1</v>
      </c>
      <c r="U2656">
        <v>200</v>
      </c>
      <c r="V2656">
        <v>0.95</v>
      </c>
      <c r="W2656">
        <v>0.5</v>
      </c>
      <c r="X2656">
        <v>1</v>
      </c>
      <c r="Y2656">
        <v>42.2</v>
      </c>
    </row>
    <row r="2657" spans="1:25" x14ac:dyDescent="0.25">
      <c r="A2657" t="s">
        <v>10138</v>
      </c>
      <c r="B2657" t="s">
        <v>10139</v>
      </c>
      <c r="C2657" s="1" t="str">
        <f t="shared" si="425"/>
        <v>21:0398</v>
      </c>
      <c r="D2657" s="1" t="str">
        <f>HYPERLINK("http://geochem.nrcan.gc.ca/cdogs/content/svy/svy_e.htm", "")</f>
        <v/>
      </c>
      <c r="G2657" s="1" t="str">
        <f>HYPERLINK("http://geochem.nrcan.gc.ca/cdogs/content/cr_/cr_00035_e.htm", "35")</f>
        <v>35</v>
      </c>
      <c r="J2657" t="s">
        <v>100</v>
      </c>
      <c r="K2657" t="s">
        <v>101</v>
      </c>
      <c r="L2657">
        <v>94</v>
      </c>
      <c r="M2657" t="s">
        <v>102</v>
      </c>
      <c r="N2657">
        <v>1845</v>
      </c>
      <c r="O2657">
        <v>106</v>
      </c>
      <c r="P2657">
        <v>62</v>
      </c>
      <c r="Q2657">
        <v>10</v>
      </c>
      <c r="R2657">
        <v>26</v>
      </c>
      <c r="S2657">
        <v>10</v>
      </c>
      <c r="T2657">
        <v>0.1</v>
      </c>
      <c r="U2657">
        <v>260</v>
      </c>
      <c r="V2657">
        <v>2.2000000000000002</v>
      </c>
      <c r="W2657">
        <v>10</v>
      </c>
      <c r="X2657">
        <v>1</v>
      </c>
      <c r="Y2657">
        <v>11.2</v>
      </c>
    </row>
    <row r="2658" spans="1:25" x14ac:dyDescent="0.25">
      <c r="A2658" t="s">
        <v>10140</v>
      </c>
      <c r="B2658" t="s">
        <v>10141</v>
      </c>
      <c r="C2658" s="1" t="str">
        <f t="shared" si="425"/>
        <v>21:0398</v>
      </c>
      <c r="D2658" s="1" t="str">
        <f t="shared" ref="D2658:D2674" si="432">HYPERLINK("http://geochem.nrcan.gc.ca/cdogs/content/svy/svy210133_e.htm", "21:0133")</f>
        <v>21:0133</v>
      </c>
      <c r="E2658" t="s">
        <v>10142</v>
      </c>
      <c r="F2658" t="s">
        <v>10143</v>
      </c>
      <c r="H2658">
        <v>49.084588099999998</v>
      </c>
      <c r="I2658">
        <v>-85.519962800000002</v>
      </c>
      <c r="J2658" s="1" t="str">
        <f t="shared" ref="J2658:J2674" si="433">HYPERLINK("http://geochem.nrcan.gc.ca/cdogs/content/kwd/kwd020027_e.htm", "NGR lake sediment grab sample")</f>
        <v>NGR lake sediment grab sample</v>
      </c>
      <c r="K2658" s="1" t="str">
        <f t="shared" ref="K2658:K2674" si="434">HYPERLINK("http://geochem.nrcan.gc.ca/cdogs/content/kwd/kwd080006_e.htm", "&lt;177 micron (NGR)")</f>
        <v>&lt;177 micron (NGR)</v>
      </c>
      <c r="L2658">
        <v>94</v>
      </c>
      <c r="M2658" t="s">
        <v>117</v>
      </c>
      <c r="N2658">
        <v>1846</v>
      </c>
      <c r="O2658">
        <v>96</v>
      </c>
      <c r="P2658">
        <v>26</v>
      </c>
      <c r="Q2658">
        <v>8</v>
      </c>
      <c r="R2658">
        <v>7</v>
      </c>
      <c r="S2658">
        <v>3</v>
      </c>
      <c r="T2658">
        <v>0.1</v>
      </c>
      <c r="U2658">
        <v>50</v>
      </c>
      <c r="V2658">
        <v>0.55000000000000004</v>
      </c>
      <c r="W2658">
        <v>0.5</v>
      </c>
      <c r="X2658">
        <v>2</v>
      </c>
      <c r="Y2658">
        <v>44.8</v>
      </c>
    </row>
    <row r="2659" spans="1:25" x14ac:dyDescent="0.25">
      <c r="A2659" t="s">
        <v>10144</v>
      </c>
      <c r="B2659" t="s">
        <v>10145</v>
      </c>
      <c r="C2659" s="1" t="str">
        <f t="shared" si="425"/>
        <v>21:0398</v>
      </c>
      <c r="D2659" s="1" t="str">
        <f t="shared" si="432"/>
        <v>21:0133</v>
      </c>
      <c r="E2659" t="s">
        <v>10146</v>
      </c>
      <c r="F2659" t="s">
        <v>10147</v>
      </c>
      <c r="H2659">
        <v>49.100335000000001</v>
      </c>
      <c r="I2659">
        <v>-85.543619699999994</v>
      </c>
      <c r="J2659" s="1" t="str">
        <f t="shared" si="433"/>
        <v>NGR lake sediment grab sample</v>
      </c>
      <c r="K2659" s="1" t="str">
        <f t="shared" si="434"/>
        <v>&lt;177 micron (NGR)</v>
      </c>
      <c r="L2659">
        <v>94</v>
      </c>
      <c r="M2659" t="s">
        <v>122</v>
      </c>
      <c r="N2659">
        <v>1847</v>
      </c>
      <c r="O2659">
        <v>90</v>
      </c>
      <c r="P2659">
        <v>20</v>
      </c>
      <c r="Q2659">
        <v>5</v>
      </c>
      <c r="R2659">
        <v>10</v>
      </c>
      <c r="S2659">
        <v>7</v>
      </c>
      <c r="T2659">
        <v>0.1</v>
      </c>
      <c r="U2659">
        <v>130</v>
      </c>
      <c r="V2659">
        <v>0.8</v>
      </c>
      <c r="W2659">
        <v>0.5</v>
      </c>
      <c r="X2659">
        <v>1</v>
      </c>
      <c r="Y2659">
        <v>36.799999999999997</v>
      </c>
    </row>
    <row r="2660" spans="1:25" x14ac:dyDescent="0.25">
      <c r="A2660" t="s">
        <v>10148</v>
      </c>
      <c r="B2660" t="s">
        <v>10149</v>
      </c>
      <c r="C2660" s="1" t="str">
        <f t="shared" si="425"/>
        <v>21:0398</v>
      </c>
      <c r="D2660" s="1" t="str">
        <f t="shared" si="432"/>
        <v>21:0133</v>
      </c>
      <c r="E2660" t="s">
        <v>10150</v>
      </c>
      <c r="F2660" t="s">
        <v>10151</v>
      </c>
      <c r="H2660">
        <v>49.0935433</v>
      </c>
      <c r="I2660">
        <v>-85.8000337</v>
      </c>
      <c r="J2660" s="1" t="str">
        <f t="shared" si="433"/>
        <v>NGR lake sediment grab sample</v>
      </c>
      <c r="K2660" s="1" t="str">
        <f t="shared" si="434"/>
        <v>&lt;177 micron (NGR)</v>
      </c>
      <c r="L2660">
        <v>95</v>
      </c>
      <c r="M2660" t="s">
        <v>29</v>
      </c>
      <c r="N2660">
        <v>1848</v>
      </c>
      <c r="O2660">
        <v>82</v>
      </c>
      <c r="P2660">
        <v>30</v>
      </c>
      <c r="Q2660">
        <v>5</v>
      </c>
      <c r="R2660">
        <v>9</v>
      </c>
      <c r="S2660">
        <v>9</v>
      </c>
      <c r="T2660">
        <v>0.1</v>
      </c>
      <c r="U2660">
        <v>145</v>
      </c>
      <c r="V2660">
        <v>0.8</v>
      </c>
      <c r="W2660">
        <v>0.5</v>
      </c>
      <c r="X2660">
        <v>4</v>
      </c>
      <c r="Y2660">
        <v>55.4</v>
      </c>
    </row>
    <row r="2661" spans="1:25" x14ac:dyDescent="0.25">
      <c r="A2661" t="s">
        <v>10152</v>
      </c>
      <c r="B2661" t="s">
        <v>10153</v>
      </c>
      <c r="C2661" s="1" t="str">
        <f t="shared" si="425"/>
        <v>21:0398</v>
      </c>
      <c r="D2661" s="1" t="str">
        <f t="shared" si="432"/>
        <v>21:0133</v>
      </c>
      <c r="E2661" t="s">
        <v>10154</v>
      </c>
      <c r="F2661" t="s">
        <v>10155</v>
      </c>
      <c r="H2661">
        <v>49.119619800000002</v>
      </c>
      <c r="I2661">
        <v>-85.536325899999994</v>
      </c>
      <c r="J2661" s="1" t="str">
        <f t="shared" si="433"/>
        <v>NGR lake sediment grab sample</v>
      </c>
      <c r="K2661" s="1" t="str">
        <f t="shared" si="434"/>
        <v>&lt;177 micron (NGR)</v>
      </c>
      <c r="L2661">
        <v>95</v>
      </c>
      <c r="M2661" t="s">
        <v>34</v>
      </c>
      <c r="N2661">
        <v>1849</v>
      </c>
      <c r="O2661">
        <v>14</v>
      </c>
      <c r="P2661">
        <v>80</v>
      </c>
      <c r="Q2661">
        <v>1</v>
      </c>
      <c r="R2661">
        <v>4</v>
      </c>
      <c r="S2661">
        <v>2</v>
      </c>
      <c r="T2661">
        <v>0.1</v>
      </c>
      <c r="U2661">
        <v>170</v>
      </c>
      <c r="V2661">
        <v>0.8</v>
      </c>
      <c r="W2661">
        <v>4</v>
      </c>
      <c r="X2661">
        <v>4</v>
      </c>
      <c r="Y2661">
        <v>8.1999999999999993</v>
      </c>
    </row>
    <row r="2662" spans="1:25" x14ac:dyDescent="0.25">
      <c r="A2662" t="s">
        <v>10156</v>
      </c>
      <c r="B2662" t="s">
        <v>10157</v>
      </c>
      <c r="C2662" s="1" t="str">
        <f t="shared" si="425"/>
        <v>21:0398</v>
      </c>
      <c r="D2662" s="1" t="str">
        <f t="shared" si="432"/>
        <v>21:0133</v>
      </c>
      <c r="E2662" t="s">
        <v>10158</v>
      </c>
      <c r="F2662" t="s">
        <v>10159</v>
      </c>
      <c r="H2662">
        <v>49.1027779</v>
      </c>
      <c r="I2662">
        <v>-85.586717899999996</v>
      </c>
      <c r="J2662" s="1" t="str">
        <f t="shared" si="433"/>
        <v>NGR lake sediment grab sample</v>
      </c>
      <c r="K2662" s="1" t="str">
        <f t="shared" si="434"/>
        <v>&lt;177 micron (NGR)</v>
      </c>
      <c r="L2662">
        <v>95</v>
      </c>
      <c r="M2662" t="s">
        <v>39</v>
      </c>
      <c r="N2662">
        <v>1850</v>
      </c>
      <c r="O2662">
        <v>110</v>
      </c>
      <c r="P2662">
        <v>34</v>
      </c>
      <c r="Q2662">
        <v>6</v>
      </c>
      <c r="R2662">
        <v>12</v>
      </c>
      <c r="S2662">
        <v>7</v>
      </c>
      <c r="T2662">
        <v>0.1</v>
      </c>
      <c r="U2662">
        <v>150</v>
      </c>
      <c r="V2662">
        <v>1.1499999999999999</v>
      </c>
      <c r="W2662">
        <v>0.5</v>
      </c>
      <c r="X2662">
        <v>1</v>
      </c>
      <c r="Y2662">
        <v>60.2</v>
      </c>
    </row>
    <row r="2663" spans="1:25" x14ac:dyDescent="0.25">
      <c r="A2663" t="s">
        <v>10160</v>
      </c>
      <c r="B2663" t="s">
        <v>10161</v>
      </c>
      <c r="C2663" s="1" t="str">
        <f t="shared" si="425"/>
        <v>21:0398</v>
      </c>
      <c r="D2663" s="1" t="str">
        <f t="shared" si="432"/>
        <v>21:0133</v>
      </c>
      <c r="E2663" t="s">
        <v>10162</v>
      </c>
      <c r="F2663" t="s">
        <v>10163</v>
      </c>
      <c r="H2663">
        <v>49.115592599999999</v>
      </c>
      <c r="I2663">
        <v>-85.598166500000005</v>
      </c>
      <c r="J2663" s="1" t="str">
        <f t="shared" si="433"/>
        <v>NGR lake sediment grab sample</v>
      </c>
      <c r="K2663" s="1" t="str">
        <f t="shared" si="434"/>
        <v>&lt;177 micron (NGR)</v>
      </c>
      <c r="L2663">
        <v>95</v>
      </c>
      <c r="M2663" t="s">
        <v>44</v>
      </c>
      <c r="N2663">
        <v>1851</v>
      </c>
      <c r="O2663">
        <v>104</v>
      </c>
      <c r="P2663">
        <v>32</v>
      </c>
      <c r="Q2663">
        <v>6</v>
      </c>
      <c r="R2663">
        <v>14</v>
      </c>
      <c r="S2663">
        <v>8</v>
      </c>
      <c r="T2663">
        <v>0.1</v>
      </c>
      <c r="U2663">
        <v>190</v>
      </c>
      <c r="V2663">
        <v>1.45</v>
      </c>
      <c r="W2663">
        <v>0.5</v>
      </c>
      <c r="X2663">
        <v>2</v>
      </c>
      <c r="Y2663">
        <v>46</v>
      </c>
    </row>
    <row r="2664" spans="1:25" x14ac:dyDescent="0.25">
      <c r="A2664" t="s">
        <v>10164</v>
      </c>
      <c r="B2664" t="s">
        <v>10165</v>
      </c>
      <c r="C2664" s="1" t="str">
        <f t="shared" si="425"/>
        <v>21:0398</v>
      </c>
      <c r="D2664" s="1" t="str">
        <f t="shared" si="432"/>
        <v>21:0133</v>
      </c>
      <c r="E2664" t="s">
        <v>10166</v>
      </c>
      <c r="F2664" t="s">
        <v>10167</v>
      </c>
      <c r="H2664">
        <v>49.101857299999999</v>
      </c>
      <c r="I2664">
        <v>-85.727155199999999</v>
      </c>
      <c r="J2664" s="1" t="str">
        <f t="shared" si="433"/>
        <v>NGR lake sediment grab sample</v>
      </c>
      <c r="K2664" s="1" t="str">
        <f t="shared" si="434"/>
        <v>&lt;177 micron (NGR)</v>
      </c>
      <c r="L2664">
        <v>95</v>
      </c>
      <c r="M2664" t="s">
        <v>62</v>
      </c>
      <c r="N2664">
        <v>1852</v>
      </c>
      <c r="O2664">
        <v>68</v>
      </c>
      <c r="P2664">
        <v>14</v>
      </c>
      <c r="Q2664">
        <v>8</v>
      </c>
      <c r="R2664">
        <v>8</v>
      </c>
      <c r="S2664">
        <v>5</v>
      </c>
      <c r="T2664">
        <v>0.1</v>
      </c>
      <c r="U2664">
        <v>180</v>
      </c>
      <c r="V2664">
        <v>0.9</v>
      </c>
      <c r="W2664">
        <v>0.5</v>
      </c>
      <c r="X2664">
        <v>1</v>
      </c>
      <c r="Y2664">
        <v>21.8</v>
      </c>
    </row>
    <row r="2665" spans="1:25" x14ac:dyDescent="0.25">
      <c r="A2665" t="s">
        <v>10168</v>
      </c>
      <c r="B2665" t="s">
        <v>10169</v>
      </c>
      <c r="C2665" s="1" t="str">
        <f t="shared" si="425"/>
        <v>21:0398</v>
      </c>
      <c r="D2665" s="1" t="str">
        <f t="shared" si="432"/>
        <v>21:0133</v>
      </c>
      <c r="E2665" t="s">
        <v>10170</v>
      </c>
      <c r="F2665" t="s">
        <v>10171</v>
      </c>
      <c r="H2665">
        <v>49.084775999999998</v>
      </c>
      <c r="I2665">
        <v>-85.746217400000006</v>
      </c>
      <c r="J2665" s="1" t="str">
        <f t="shared" si="433"/>
        <v>NGR lake sediment grab sample</v>
      </c>
      <c r="K2665" s="1" t="str">
        <f t="shared" si="434"/>
        <v>&lt;177 micron (NGR)</v>
      </c>
      <c r="L2665">
        <v>95</v>
      </c>
      <c r="M2665" t="s">
        <v>67</v>
      </c>
      <c r="N2665">
        <v>1853</v>
      </c>
      <c r="O2665">
        <v>86</v>
      </c>
      <c r="P2665">
        <v>36</v>
      </c>
      <c r="Q2665">
        <v>5</v>
      </c>
      <c r="R2665">
        <v>13</v>
      </c>
      <c r="S2665">
        <v>6</v>
      </c>
      <c r="T2665">
        <v>0.1</v>
      </c>
      <c r="U2665">
        <v>100</v>
      </c>
      <c r="V2665">
        <v>0.8</v>
      </c>
      <c r="W2665">
        <v>0.5</v>
      </c>
      <c r="X2665">
        <v>4</v>
      </c>
      <c r="Y2665">
        <v>45.4</v>
      </c>
    </row>
    <row r="2666" spans="1:25" x14ac:dyDescent="0.25">
      <c r="A2666" t="s">
        <v>10172</v>
      </c>
      <c r="B2666" t="s">
        <v>10173</v>
      </c>
      <c r="C2666" s="1" t="str">
        <f t="shared" si="425"/>
        <v>21:0398</v>
      </c>
      <c r="D2666" s="1" t="str">
        <f t="shared" si="432"/>
        <v>21:0133</v>
      </c>
      <c r="E2666" t="s">
        <v>10174</v>
      </c>
      <c r="F2666" t="s">
        <v>10175</v>
      </c>
      <c r="H2666">
        <v>49.100069699999999</v>
      </c>
      <c r="I2666">
        <v>-85.770545900000002</v>
      </c>
      <c r="J2666" s="1" t="str">
        <f t="shared" si="433"/>
        <v>NGR lake sediment grab sample</v>
      </c>
      <c r="K2666" s="1" t="str">
        <f t="shared" si="434"/>
        <v>&lt;177 micron (NGR)</v>
      </c>
      <c r="L2666">
        <v>95</v>
      </c>
      <c r="M2666" t="s">
        <v>72</v>
      </c>
      <c r="N2666">
        <v>1854</v>
      </c>
      <c r="O2666">
        <v>400</v>
      </c>
      <c r="P2666">
        <v>46</v>
      </c>
      <c r="Q2666">
        <v>16</v>
      </c>
      <c r="R2666">
        <v>21</v>
      </c>
      <c r="S2666">
        <v>14</v>
      </c>
      <c r="T2666">
        <v>0.1</v>
      </c>
      <c r="U2666">
        <v>500</v>
      </c>
      <c r="V2666">
        <v>3</v>
      </c>
      <c r="W2666">
        <v>3</v>
      </c>
      <c r="X2666">
        <v>1</v>
      </c>
      <c r="Y2666">
        <v>18.399999999999999</v>
      </c>
    </row>
    <row r="2667" spans="1:25" x14ac:dyDescent="0.25">
      <c r="A2667" t="s">
        <v>10176</v>
      </c>
      <c r="B2667" t="s">
        <v>10177</v>
      </c>
      <c r="C2667" s="1" t="str">
        <f t="shared" si="425"/>
        <v>21:0398</v>
      </c>
      <c r="D2667" s="1" t="str">
        <f t="shared" si="432"/>
        <v>21:0133</v>
      </c>
      <c r="E2667" t="s">
        <v>10178</v>
      </c>
      <c r="F2667" t="s">
        <v>10179</v>
      </c>
      <c r="H2667">
        <v>49.102978399999998</v>
      </c>
      <c r="I2667">
        <v>-85.799038899999999</v>
      </c>
      <c r="J2667" s="1" t="str">
        <f t="shared" si="433"/>
        <v>NGR lake sediment grab sample</v>
      </c>
      <c r="K2667" s="1" t="str">
        <f t="shared" si="434"/>
        <v>&lt;177 micron (NGR)</v>
      </c>
      <c r="L2667">
        <v>95</v>
      </c>
      <c r="M2667" t="s">
        <v>49</v>
      </c>
      <c r="N2667">
        <v>1855</v>
      </c>
      <c r="O2667">
        <v>114</v>
      </c>
      <c r="P2667">
        <v>20</v>
      </c>
      <c r="Q2667">
        <v>6</v>
      </c>
      <c r="R2667">
        <v>12</v>
      </c>
      <c r="S2667">
        <v>10</v>
      </c>
      <c r="T2667">
        <v>0.1</v>
      </c>
      <c r="U2667">
        <v>365</v>
      </c>
      <c r="V2667">
        <v>1.55</v>
      </c>
      <c r="W2667">
        <v>0.5</v>
      </c>
      <c r="X2667">
        <v>2</v>
      </c>
      <c r="Y2667">
        <v>41.4</v>
      </c>
    </row>
    <row r="2668" spans="1:25" x14ac:dyDescent="0.25">
      <c r="A2668" t="s">
        <v>10180</v>
      </c>
      <c r="B2668" t="s">
        <v>10181</v>
      </c>
      <c r="C2668" s="1" t="str">
        <f t="shared" si="425"/>
        <v>21:0398</v>
      </c>
      <c r="D2668" s="1" t="str">
        <f t="shared" si="432"/>
        <v>21:0133</v>
      </c>
      <c r="E2668" t="s">
        <v>10150</v>
      </c>
      <c r="F2668" t="s">
        <v>10182</v>
      </c>
      <c r="H2668">
        <v>49.0935433</v>
      </c>
      <c r="I2668">
        <v>-85.8000337</v>
      </c>
      <c r="J2668" s="1" t="str">
        <f t="shared" si="433"/>
        <v>NGR lake sediment grab sample</v>
      </c>
      <c r="K2668" s="1" t="str">
        <f t="shared" si="434"/>
        <v>&lt;177 micron (NGR)</v>
      </c>
      <c r="L2668">
        <v>95</v>
      </c>
      <c r="M2668" t="s">
        <v>57</v>
      </c>
      <c r="N2668">
        <v>1856</v>
      </c>
      <c r="O2668">
        <v>86</v>
      </c>
      <c r="P2668">
        <v>30</v>
      </c>
      <c r="Q2668">
        <v>5</v>
      </c>
      <c r="R2668">
        <v>9</v>
      </c>
      <c r="S2668">
        <v>8</v>
      </c>
      <c r="T2668">
        <v>0.1</v>
      </c>
      <c r="U2668">
        <v>150</v>
      </c>
      <c r="V2668">
        <v>0.85</v>
      </c>
      <c r="W2668">
        <v>0.5</v>
      </c>
      <c r="X2668">
        <v>1</v>
      </c>
      <c r="Y2668">
        <v>55.8</v>
      </c>
    </row>
    <row r="2669" spans="1:25" x14ac:dyDescent="0.25">
      <c r="A2669" t="s">
        <v>10183</v>
      </c>
      <c r="B2669" t="s">
        <v>10184</v>
      </c>
      <c r="C2669" s="1" t="str">
        <f t="shared" ref="C2669:C2732" si="435">HYPERLINK("http://geochem.nrcan.gc.ca/cdogs/content/bdl/bdl210398_e.htm", "21:0398")</f>
        <v>21:0398</v>
      </c>
      <c r="D2669" s="1" t="str">
        <f t="shared" si="432"/>
        <v>21:0133</v>
      </c>
      <c r="E2669" t="s">
        <v>10150</v>
      </c>
      <c r="F2669" t="s">
        <v>10185</v>
      </c>
      <c r="H2669">
        <v>49.0935433</v>
      </c>
      <c r="I2669">
        <v>-85.8000337</v>
      </c>
      <c r="J2669" s="1" t="str">
        <f t="shared" si="433"/>
        <v>NGR lake sediment grab sample</v>
      </c>
      <c r="K2669" s="1" t="str">
        <f t="shared" si="434"/>
        <v>&lt;177 micron (NGR)</v>
      </c>
      <c r="L2669">
        <v>95</v>
      </c>
      <c r="M2669" t="s">
        <v>53</v>
      </c>
      <c r="N2669">
        <v>1857</v>
      </c>
      <c r="O2669">
        <v>84</v>
      </c>
      <c r="P2669">
        <v>32</v>
      </c>
      <c r="Q2669">
        <v>5</v>
      </c>
      <c r="R2669">
        <v>8</v>
      </c>
      <c r="S2669">
        <v>8</v>
      </c>
      <c r="T2669">
        <v>0.1</v>
      </c>
      <c r="U2669">
        <v>160</v>
      </c>
      <c r="V2669">
        <v>0.9</v>
      </c>
      <c r="W2669">
        <v>0.5</v>
      </c>
      <c r="X2669">
        <v>2</v>
      </c>
      <c r="Y2669">
        <v>57</v>
      </c>
    </row>
    <row r="2670" spans="1:25" x14ac:dyDescent="0.25">
      <c r="A2670" t="s">
        <v>10186</v>
      </c>
      <c r="B2670" t="s">
        <v>10187</v>
      </c>
      <c r="C2670" s="1" t="str">
        <f t="shared" si="435"/>
        <v>21:0398</v>
      </c>
      <c r="D2670" s="1" t="str">
        <f t="shared" si="432"/>
        <v>21:0133</v>
      </c>
      <c r="E2670" t="s">
        <v>10188</v>
      </c>
      <c r="F2670" t="s">
        <v>10189</v>
      </c>
      <c r="H2670">
        <v>49.125290100000001</v>
      </c>
      <c r="I2670">
        <v>-85.900379099999995</v>
      </c>
      <c r="J2670" s="1" t="str">
        <f t="shared" si="433"/>
        <v>NGR lake sediment grab sample</v>
      </c>
      <c r="K2670" s="1" t="str">
        <f t="shared" si="434"/>
        <v>&lt;177 micron (NGR)</v>
      </c>
      <c r="L2670">
        <v>95</v>
      </c>
      <c r="M2670" t="s">
        <v>77</v>
      </c>
      <c r="N2670">
        <v>1858</v>
      </c>
      <c r="O2670">
        <v>12</v>
      </c>
      <c r="P2670">
        <v>18</v>
      </c>
      <c r="Q2670">
        <v>1</v>
      </c>
      <c r="R2670">
        <v>2</v>
      </c>
      <c r="S2670">
        <v>1</v>
      </c>
      <c r="T2670">
        <v>0.1</v>
      </c>
      <c r="U2670">
        <v>175</v>
      </c>
      <c r="V2670">
        <v>0.15</v>
      </c>
      <c r="W2670">
        <v>0.5</v>
      </c>
      <c r="X2670">
        <v>7</v>
      </c>
      <c r="Y2670">
        <v>8.4</v>
      </c>
    </row>
    <row r="2671" spans="1:25" x14ac:dyDescent="0.25">
      <c r="A2671" t="s">
        <v>10190</v>
      </c>
      <c r="B2671" t="s">
        <v>10191</v>
      </c>
      <c r="C2671" s="1" t="str">
        <f t="shared" si="435"/>
        <v>21:0398</v>
      </c>
      <c r="D2671" s="1" t="str">
        <f t="shared" si="432"/>
        <v>21:0133</v>
      </c>
      <c r="E2671" t="s">
        <v>10192</v>
      </c>
      <c r="F2671" t="s">
        <v>10193</v>
      </c>
      <c r="H2671">
        <v>49.135561199999998</v>
      </c>
      <c r="I2671">
        <v>-85.942540399999999</v>
      </c>
      <c r="J2671" s="1" t="str">
        <f t="shared" si="433"/>
        <v>NGR lake sediment grab sample</v>
      </c>
      <c r="K2671" s="1" t="str">
        <f t="shared" si="434"/>
        <v>&lt;177 micron (NGR)</v>
      </c>
      <c r="L2671">
        <v>95</v>
      </c>
      <c r="M2671" t="s">
        <v>82</v>
      </c>
      <c r="N2671">
        <v>1859</v>
      </c>
      <c r="O2671">
        <v>88</v>
      </c>
      <c r="P2671">
        <v>38</v>
      </c>
      <c r="Q2671">
        <v>4</v>
      </c>
      <c r="R2671">
        <v>15</v>
      </c>
      <c r="S2671">
        <v>5</v>
      </c>
      <c r="T2671">
        <v>0.1</v>
      </c>
      <c r="U2671">
        <v>50</v>
      </c>
      <c r="V2671">
        <v>0.4</v>
      </c>
      <c r="W2671">
        <v>0.5</v>
      </c>
      <c r="X2671">
        <v>2</v>
      </c>
      <c r="Y2671">
        <v>50.2</v>
      </c>
    </row>
    <row r="2672" spans="1:25" x14ac:dyDescent="0.25">
      <c r="A2672" t="s">
        <v>10194</v>
      </c>
      <c r="B2672" t="s">
        <v>10195</v>
      </c>
      <c r="C2672" s="1" t="str">
        <f t="shared" si="435"/>
        <v>21:0398</v>
      </c>
      <c r="D2672" s="1" t="str">
        <f t="shared" si="432"/>
        <v>21:0133</v>
      </c>
      <c r="E2672" t="s">
        <v>10196</v>
      </c>
      <c r="F2672" t="s">
        <v>10197</v>
      </c>
      <c r="H2672">
        <v>49.1269268</v>
      </c>
      <c r="I2672">
        <v>-85.980691500000006</v>
      </c>
      <c r="J2672" s="1" t="str">
        <f t="shared" si="433"/>
        <v>NGR lake sediment grab sample</v>
      </c>
      <c r="K2672" s="1" t="str">
        <f t="shared" si="434"/>
        <v>&lt;177 micron (NGR)</v>
      </c>
      <c r="L2672">
        <v>95</v>
      </c>
      <c r="M2672" t="s">
        <v>87</v>
      </c>
      <c r="N2672">
        <v>1860</v>
      </c>
      <c r="O2672">
        <v>116</v>
      </c>
      <c r="P2672">
        <v>60</v>
      </c>
      <c r="Q2672">
        <v>8</v>
      </c>
      <c r="R2672">
        <v>15</v>
      </c>
      <c r="S2672">
        <v>8</v>
      </c>
      <c r="T2672">
        <v>0.1</v>
      </c>
      <c r="U2672">
        <v>55</v>
      </c>
      <c r="V2672">
        <v>0.5</v>
      </c>
      <c r="W2672">
        <v>0.5</v>
      </c>
      <c r="X2672">
        <v>4</v>
      </c>
      <c r="Y2672">
        <v>52.8</v>
      </c>
    </row>
    <row r="2673" spans="1:25" x14ac:dyDescent="0.25">
      <c r="A2673" t="s">
        <v>10198</v>
      </c>
      <c r="B2673" t="s">
        <v>10199</v>
      </c>
      <c r="C2673" s="1" t="str">
        <f t="shared" si="435"/>
        <v>21:0398</v>
      </c>
      <c r="D2673" s="1" t="str">
        <f t="shared" si="432"/>
        <v>21:0133</v>
      </c>
      <c r="E2673" t="s">
        <v>10200</v>
      </c>
      <c r="F2673" t="s">
        <v>10201</v>
      </c>
      <c r="H2673">
        <v>49.181674800000003</v>
      </c>
      <c r="I2673">
        <v>-85.990009799999996</v>
      </c>
      <c r="J2673" s="1" t="str">
        <f t="shared" si="433"/>
        <v>NGR lake sediment grab sample</v>
      </c>
      <c r="K2673" s="1" t="str">
        <f t="shared" si="434"/>
        <v>&lt;177 micron (NGR)</v>
      </c>
      <c r="L2673">
        <v>95</v>
      </c>
      <c r="M2673" t="s">
        <v>92</v>
      </c>
      <c r="N2673">
        <v>1861</v>
      </c>
      <c r="O2673">
        <v>102</v>
      </c>
      <c r="P2673">
        <v>50</v>
      </c>
      <c r="Q2673">
        <v>8</v>
      </c>
      <c r="R2673">
        <v>15</v>
      </c>
      <c r="S2673">
        <v>6</v>
      </c>
      <c r="T2673">
        <v>0.1</v>
      </c>
      <c r="U2673">
        <v>55</v>
      </c>
      <c r="V2673">
        <v>0.7</v>
      </c>
      <c r="W2673">
        <v>0.5</v>
      </c>
      <c r="X2673">
        <v>2</v>
      </c>
      <c r="Y2673">
        <v>51.2</v>
      </c>
    </row>
    <row r="2674" spans="1:25" x14ac:dyDescent="0.25">
      <c r="A2674" t="s">
        <v>10202</v>
      </c>
      <c r="B2674" t="s">
        <v>10203</v>
      </c>
      <c r="C2674" s="1" t="str">
        <f t="shared" si="435"/>
        <v>21:0398</v>
      </c>
      <c r="D2674" s="1" t="str">
        <f t="shared" si="432"/>
        <v>21:0133</v>
      </c>
      <c r="E2674" t="s">
        <v>10204</v>
      </c>
      <c r="F2674" t="s">
        <v>10205</v>
      </c>
      <c r="H2674">
        <v>49.198666799999998</v>
      </c>
      <c r="I2674">
        <v>-85.987893099999994</v>
      </c>
      <c r="J2674" s="1" t="str">
        <f t="shared" si="433"/>
        <v>NGR lake sediment grab sample</v>
      </c>
      <c r="K2674" s="1" t="str">
        <f t="shared" si="434"/>
        <v>&lt;177 micron (NGR)</v>
      </c>
      <c r="L2674">
        <v>95</v>
      </c>
      <c r="M2674" t="s">
        <v>97</v>
      </c>
      <c r="N2674">
        <v>1862</v>
      </c>
      <c r="O2674">
        <v>76</v>
      </c>
      <c r="P2674">
        <v>18</v>
      </c>
      <c r="Q2674">
        <v>7</v>
      </c>
      <c r="R2674">
        <v>10</v>
      </c>
      <c r="S2674">
        <v>5</v>
      </c>
      <c r="T2674">
        <v>0.1</v>
      </c>
      <c r="U2674">
        <v>65</v>
      </c>
      <c r="V2674">
        <v>0.4</v>
      </c>
      <c r="W2674">
        <v>0.5</v>
      </c>
      <c r="X2674">
        <v>1</v>
      </c>
      <c r="Y2674">
        <v>58</v>
      </c>
    </row>
    <row r="2675" spans="1:25" x14ac:dyDescent="0.25">
      <c r="A2675" t="s">
        <v>10206</v>
      </c>
      <c r="B2675" t="s">
        <v>10207</v>
      </c>
      <c r="C2675" s="1" t="str">
        <f t="shared" si="435"/>
        <v>21:0398</v>
      </c>
      <c r="D2675" s="1" t="str">
        <f>HYPERLINK("http://geochem.nrcan.gc.ca/cdogs/content/svy/svy_e.htm", "")</f>
        <v/>
      </c>
      <c r="G2675" s="1" t="str">
        <f>HYPERLINK("http://geochem.nrcan.gc.ca/cdogs/content/cr_/cr_00034_e.htm", "34")</f>
        <v>34</v>
      </c>
      <c r="J2675" t="s">
        <v>100</v>
      </c>
      <c r="K2675" t="s">
        <v>101</v>
      </c>
      <c r="L2675">
        <v>95</v>
      </c>
      <c r="M2675" t="s">
        <v>102</v>
      </c>
      <c r="N2675">
        <v>1863</v>
      </c>
      <c r="O2675">
        <v>96</v>
      </c>
      <c r="P2675">
        <v>50</v>
      </c>
      <c r="Q2675">
        <v>17</v>
      </c>
      <c r="R2675">
        <v>17</v>
      </c>
      <c r="S2675">
        <v>12</v>
      </c>
      <c r="T2675">
        <v>0.1</v>
      </c>
      <c r="U2675">
        <v>665</v>
      </c>
      <c r="V2675">
        <v>2.5499999999999998</v>
      </c>
      <c r="W2675">
        <v>18</v>
      </c>
      <c r="X2675">
        <v>7</v>
      </c>
      <c r="Y2675">
        <v>16.8</v>
      </c>
    </row>
    <row r="2676" spans="1:25" x14ac:dyDescent="0.25">
      <c r="A2676" t="s">
        <v>10208</v>
      </c>
      <c r="B2676" t="s">
        <v>10209</v>
      </c>
      <c r="C2676" s="1" t="str">
        <f t="shared" si="435"/>
        <v>21:0398</v>
      </c>
      <c r="D2676" s="1" t="str">
        <f t="shared" ref="D2676:D2685" si="436">HYPERLINK("http://geochem.nrcan.gc.ca/cdogs/content/svy/svy210133_e.htm", "21:0133")</f>
        <v>21:0133</v>
      </c>
      <c r="E2676" t="s">
        <v>10210</v>
      </c>
      <c r="F2676" t="s">
        <v>10211</v>
      </c>
      <c r="H2676">
        <v>49.235017900000003</v>
      </c>
      <c r="I2676">
        <v>-85.950638799999993</v>
      </c>
      <c r="J2676" s="1" t="str">
        <f t="shared" ref="J2676:J2685" si="437">HYPERLINK("http://geochem.nrcan.gc.ca/cdogs/content/kwd/kwd020027_e.htm", "NGR lake sediment grab sample")</f>
        <v>NGR lake sediment grab sample</v>
      </c>
      <c r="K2676" s="1" t="str">
        <f t="shared" ref="K2676:K2685" si="438">HYPERLINK("http://geochem.nrcan.gc.ca/cdogs/content/kwd/kwd080006_e.htm", "&lt;177 micron (NGR)")</f>
        <v>&lt;177 micron (NGR)</v>
      </c>
      <c r="L2676">
        <v>95</v>
      </c>
      <c r="M2676" t="s">
        <v>107</v>
      </c>
      <c r="N2676">
        <v>1864</v>
      </c>
      <c r="O2676">
        <v>96</v>
      </c>
      <c r="P2676">
        <v>36</v>
      </c>
      <c r="Q2676">
        <v>6</v>
      </c>
      <c r="R2676">
        <v>21</v>
      </c>
      <c r="S2676">
        <v>9</v>
      </c>
      <c r="T2676">
        <v>0.1</v>
      </c>
      <c r="U2676">
        <v>150</v>
      </c>
      <c r="V2676">
        <v>1.3</v>
      </c>
      <c r="W2676">
        <v>0.5</v>
      </c>
      <c r="X2676">
        <v>1</v>
      </c>
      <c r="Y2676">
        <v>43.2</v>
      </c>
    </row>
    <row r="2677" spans="1:25" x14ac:dyDescent="0.25">
      <c r="A2677" t="s">
        <v>10212</v>
      </c>
      <c r="B2677" t="s">
        <v>10213</v>
      </c>
      <c r="C2677" s="1" t="str">
        <f t="shared" si="435"/>
        <v>21:0398</v>
      </c>
      <c r="D2677" s="1" t="str">
        <f t="shared" si="436"/>
        <v>21:0133</v>
      </c>
      <c r="E2677" t="s">
        <v>10214</v>
      </c>
      <c r="F2677" t="s">
        <v>10215</v>
      </c>
      <c r="H2677">
        <v>49.253071300000002</v>
      </c>
      <c r="I2677">
        <v>-85.967556799999997</v>
      </c>
      <c r="J2677" s="1" t="str">
        <f t="shared" si="437"/>
        <v>NGR lake sediment grab sample</v>
      </c>
      <c r="K2677" s="1" t="str">
        <f t="shared" si="438"/>
        <v>&lt;177 micron (NGR)</v>
      </c>
      <c r="L2677">
        <v>95</v>
      </c>
      <c r="M2677" t="s">
        <v>112</v>
      </c>
      <c r="N2677">
        <v>1865</v>
      </c>
      <c r="O2677">
        <v>86</v>
      </c>
      <c r="P2677">
        <v>68</v>
      </c>
      <c r="Q2677">
        <v>2</v>
      </c>
      <c r="R2677">
        <v>19</v>
      </c>
      <c r="S2677">
        <v>9</v>
      </c>
      <c r="T2677">
        <v>0.1</v>
      </c>
      <c r="U2677">
        <v>80</v>
      </c>
      <c r="V2677">
        <v>0.7</v>
      </c>
      <c r="W2677">
        <v>0.5</v>
      </c>
      <c r="X2677">
        <v>1</v>
      </c>
      <c r="Y2677">
        <v>50.6</v>
      </c>
    </row>
    <row r="2678" spans="1:25" x14ac:dyDescent="0.25">
      <c r="A2678" t="s">
        <v>10216</v>
      </c>
      <c r="B2678" t="s">
        <v>10217</v>
      </c>
      <c r="C2678" s="1" t="str">
        <f t="shared" si="435"/>
        <v>21:0398</v>
      </c>
      <c r="D2678" s="1" t="str">
        <f t="shared" si="436"/>
        <v>21:0133</v>
      </c>
      <c r="E2678" t="s">
        <v>10218</v>
      </c>
      <c r="F2678" t="s">
        <v>10219</v>
      </c>
      <c r="H2678">
        <v>49.268349399999998</v>
      </c>
      <c r="I2678">
        <v>-85.980145300000004</v>
      </c>
      <c r="J2678" s="1" t="str">
        <f t="shared" si="437"/>
        <v>NGR lake sediment grab sample</v>
      </c>
      <c r="K2678" s="1" t="str">
        <f t="shared" si="438"/>
        <v>&lt;177 micron (NGR)</v>
      </c>
      <c r="L2678">
        <v>95</v>
      </c>
      <c r="M2678" t="s">
        <v>117</v>
      </c>
      <c r="N2678">
        <v>1866</v>
      </c>
      <c r="O2678">
        <v>84</v>
      </c>
      <c r="P2678">
        <v>34</v>
      </c>
      <c r="Q2678">
        <v>2</v>
      </c>
      <c r="R2678">
        <v>20</v>
      </c>
      <c r="S2678">
        <v>8</v>
      </c>
      <c r="T2678">
        <v>0.1</v>
      </c>
      <c r="U2678">
        <v>180</v>
      </c>
      <c r="V2678">
        <v>0.8</v>
      </c>
      <c r="W2678">
        <v>0.5</v>
      </c>
      <c r="X2678">
        <v>1</v>
      </c>
      <c r="Y2678">
        <v>44.8</v>
      </c>
    </row>
    <row r="2679" spans="1:25" x14ac:dyDescent="0.25">
      <c r="A2679" t="s">
        <v>10220</v>
      </c>
      <c r="B2679" t="s">
        <v>10221</v>
      </c>
      <c r="C2679" s="1" t="str">
        <f t="shared" si="435"/>
        <v>21:0398</v>
      </c>
      <c r="D2679" s="1" t="str">
        <f t="shared" si="436"/>
        <v>21:0133</v>
      </c>
      <c r="E2679" t="s">
        <v>10222</v>
      </c>
      <c r="F2679" t="s">
        <v>10223</v>
      </c>
      <c r="H2679">
        <v>49.3020329</v>
      </c>
      <c r="I2679">
        <v>-85.940688199999997</v>
      </c>
      <c r="J2679" s="1" t="str">
        <f t="shared" si="437"/>
        <v>NGR lake sediment grab sample</v>
      </c>
      <c r="K2679" s="1" t="str">
        <f t="shared" si="438"/>
        <v>&lt;177 micron (NGR)</v>
      </c>
      <c r="L2679">
        <v>95</v>
      </c>
      <c r="M2679" t="s">
        <v>122</v>
      </c>
      <c r="N2679">
        <v>1867</v>
      </c>
      <c r="O2679">
        <v>100</v>
      </c>
      <c r="P2679">
        <v>30</v>
      </c>
      <c r="Q2679">
        <v>4</v>
      </c>
      <c r="R2679">
        <v>26</v>
      </c>
      <c r="S2679">
        <v>7</v>
      </c>
      <c r="T2679">
        <v>0.1</v>
      </c>
      <c r="U2679">
        <v>70</v>
      </c>
      <c r="V2679">
        <v>0.55000000000000004</v>
      </c>
      <c r="W2679">
        <v>0.5</v>
      </c>
      <c r="X2679">
        <v>2</v>
      </c>
      <c r="Y2679">
        <v>31.6</v>
      </c>
    </row>
    <row r="2680" spans="1:25" x14ac:dyDescent="0.25">
      <c r="A2680" t="s">
        <v>10224</v>
      </c>
      <c r="B2680" t="s">
        <v>10225</v>
      </c>
      <c r="C2680" s="1" t="str">
        <f t="shared" si="435"/>
        <v>21:0398</v>
      </c>
      <c r="D2680" s="1" t="str">
        <f t="shared" si="436"/>
        <v>21:0133</v>
      </c>
      <c r="E2680" t="s">
        <v>10226</v>
      </c>
      <c r="F2680" t="s">
        <v>10227</v>
      </c>
      <c r="H2680">
        <v>49.448383700000001</v>
      </c>
      <c r="I2680">
        <v>-85.921976000000001</v>
      </c>
      <c r="J2680" s="1" t="str">
        <f t="shared" si="437"/>
        <v>NGR lake sediment grab sample</v>
      </c>
      <c r="K2680" s="1" t="str">
        <f t="shared" si="438"/>
        <v>&lt;177 micron (NGR)</v>
      </c>
      <c r="L2680">
        <v>96</v>
      </c>
      <c r="M2680" t="s">
        <v>29</v>
      </c>
      <c r="N2680">
        <v>1868</v>
      </c>
      <c r="O2680">
        <v>136</v>
      </c>
      <c r="P2680">
        <v>14</v>
      </c>
      <c r="Q2680">
        <v>7</v>
      </c>
      <c r="R2680">
        <v>14</v>
      </c>
      <c r="S2680">
        <v>9</v>
      </c>
      <c r="T2680">
        <v>0.1</v>
      </c>
      <c r="U2680">
        <v>470</v>
      </c>
      <c r="V2680">
        <v>1.35</v>
      </c>
      <c r="W2680">
        <v>0.5</v>
      </c>
      <c r="X2680">
        <v>1</v>
      </c>
      <c r="Y2680">
        <v>50.4</v>
      </c>
    </row>
    <row r="2681" spans="1:25" x14ac:dyDescent="0.25">
      <c r="A2681" t="s">
        <v>10228</v>
      </c>
      <c r="B2681" t="s">
        <v>10229</v>
      </c>
      <c r="C2681" s="1" t="str">
        <f t="shared" si="435"/>
        <v>21:0398</v>
      </c>
      <c r="D2681" s="1" t="str">
        <f t="shared" si="436"/>
        <v>21:0133</v>
      </c>
      <c r="E2681" t="s">
        <v>10230</v>
      </c>
      <c r="F2681" t="s">
        <v>10231</v>
      </c>
      <c r="H2681">
        <v>49.321394599999998</v>
      </c>
      <c r="I2681">
        <v>-85.918751299999997</v>
      </c>
      <c r="J2681" s="1" t="str">
        <f t="shared" si="437"/>
        <v>NGR lake sediment grab sample</v>
      </c>
      <c r="K2681" s="1" t="str">
        <f t="shared" si="438"/>
        <v>&lt;177 micron (NGR)</v>
      </c>
      <c r="L2681">
        <v>96</v>
      </c>
      <c r="M2681" t="s">
        <v>34</v>
      </c>
      <c r="N2681">
        <v>1869</v>
      </c>
      <c r="O2681">
        <v>114</v>
      </c>
      <c r="P2681">
        <v>42</v>
      </c>
      <c r="Q2681">
        <v>4</v>
      </c>
      <c r="R2681">
        <v>25</v>
      </c>
      <c r="S2681">
        <v>9</v>
      </c>
      <c r="T2681">
        <v>0.1</v>
      </c>
      <c r="U2681">
        <v>55</v>
      </c>
      <c r="V2681">
        <v>0.65</v>
      </c>
      <c r="W2681">
        <v>0.5</v>
      </c>
      <c r="X2681">
        <v>2</v>
      </c>
      <c r="Y2681">
        <v>61</v>
      </c>
    </row>
    <row r="2682" spans="1:25" x14ac:dyDescent="0.25">
      <c r="A2682" t="s">
        <v>10232</v>
      </c>
      <c r="B2682" t="s">
        <v>10233</v>
      </c>
      <c r="C2682" s="1" t="str">
        <f t="shared" si="435"/>
        <v>21:0398</v>
      </c>
      <c r="D2682" s="1" t="str">
        <f t="shared" si="436"/>
        <v>21:0133</v>
      </c>
      <c r="E2682" t="s">
        <v>10234</v>
      </c>
      <c r="F2682" t="s">
        <v>10235</v>
      </c>
      <c r="H2682">
        <v>49.382624</v>
      </c>
      <c r="I2682">
        <v>-85.940926899999994</v>
      </c>
      <c r="J2682" s="1" t="str">
        <f t="shared" si="437"/>
        <v>NGR lake sediment grab sample</v>
      </c>
      <c r="K2682" s="1" t="str">
        <f t="shared" si="438"/>
        <v>&lt;177 micron (NGR)</v>
      </c>
      <c r="L2682">
        <v>96</v>
      </c>
      <c r="M2682" t="s">
        <v>39</v>
      </c>
      <c r="N2682">
        <v>1870</v>
      </c>
      <c r="O2682">
        <v>100</v>
      </c>
      <c r="P2682">
        <v>20</v>
      </c>
      <c r="Q2682">
        <v>6</v>
      </c>
      <c r="R2682">
        <v>12</v>
      </c>
      <c r="S2682">
        <v>6</v>
      </c>
      <c r="T2682">
        <v>0.1</v>
      </c>
      <c r="U2682">
        <v>250</v>
      </c>
      <c r="V2682">
        <v>1.35</v>
      </c>
      <c r="W2682">
        <v>1</v>
      </c>
      <c r="X2682">
        <v>1</v>
      </c>
      <c r="Y2682">
        <v>49.4</v>
      </c>
    </row>
    <row r="2683" spans="1:25" x14ac:dyDescent="0.25">
      <c r="A2683" t="s">
        <v>10236</v>
      </c>
      <c r="B2683" t="s">
        <v>10237</v>
      </c>
      <c r="C2683" s="1" t="str">
        <f t="shared" si="435"/>
        <v>21:0398</v>
      </c>
      <c r="D2683" s="1" t="str">
        <f t="shared" si="436"/>
        <v>21:0133</v>
      </c>
      <c r="E2683" t="s">
        <v>10238</v>
      </c>
      <c r="F2683" t="s">
        <v>10239</v>
      </c>
      <c r="H2683">
        <v>49.394048699999999</v>
      </c>
      <c r="I2683">
        <v>-85.972914700000004</v>
      </c>
      <c r="J2683" s="1" t="str">
        <f t="shared" si="437"/>
        <v>NGR lake sediment grab sample</v>
      </c>
      <c r="K2683" s="1" t="str">
        <f t="shared" si="438"/>
        <v>&lt;177 micron (NGR)</v>
      </c>
      <c r="L2683">
        <v>96</v>
      </c>
      <c r="M2683" t="s">
        <v>44</v>
      </c>
      <c r="N2683">
        <v>1871</v>
      </c>
      <c r="O2683">
        <v>36</v>
      </c>
      <c r="P2683">
        <v>18</v>
      </c>
      <c r="Q2683">
        <v>1</v>
      </c>
      <c r="R2683">
        <v>7</v>
      </c>
      <c r="S2683">
        <v>1</v>
      </c>
      <c r="T2683">
        <v>0.1</v>
      </c>
      <c r="U2683">
        <v>240</v>
      </c>
      <c r="V2683">
        <v>0.45</v>
      </c>
      <c r="W2683">
        <v>0.5</v>
      </c>
      <c r="X2683">
        <v>5</v>
      </c>
      <c r="Y2683">
        <v>27</v>
      </c>
    </row>
    <row r="2684" spans="1:25" x14ac:dyDescent="0.25">
      <c r="A2684" t="s">
        <v>10240</v>
      </c>
      <c r="B2684" t="s">
        <v>10241</v>
      </c>
      <c r="C2684" s="1" t="str">
        <f t="shared" si="435"/>
        <v>21:0398</v>
      </c>
      <c r="D2684" s="1" t="str">
        <f t="shared" si="436"/>
        <v>21:0133</v>
      </c>
      <c r="E2684" t="s">
        <v>10242</v>
      </c>
      <c r="F2684" t="s">
        <v>10243</v>
      </c>
      <c r="H2684">
        <v>49.422842199999998</v>
      </c>
      <c r="I2684">
        <v>-85.967846199999997</v>
      </c>
      <c r="J2684" s="1" t="str">
        <f t="shared" si="437"/>
        <v>NGR lake sediment grab sample</v>
      </c>
      <c r="K2684" s="1" t="str">
        <f t="shared" si="438"/>
        <v>&lt;177 micron (NGR)</v>
      </c>
      <c r="L2684">
        <v>96</v>
      </c>
      <c r="M2684" t="s">
        <v>62</v>
      </c>
      <c r="N2684">
        <v>1872</v>
      </c>
      <c r="O2684">
        <v>126</v>
      </c>
      <c r="P2684">
        <v>48</v>
      </c>
      <c r="Q2684">
        <v>4</v>
      </c>
      <c r="R2684">
        <v>27</v>
      </c>
      <c r="S2684">
        <v>14</v>
      </c>
      <c r="T2684">
        <v>0.1</v>
      </c>
      <c r="U2684">
        <v>330</v>
      </c>
      <c r="V2684">
        <v>1.85</v>
      </c>
      <c r="W2684">
        <v>0.5</v>
      </c>
      <c r="X2684">
        <v>2</v>
      </c>
      <c r="Y2684">
        <v>40.4</v>
      </c>
    </row>
    <row r="2685" spans="1:25" x14ac:dyDescent="0.25">
      <c r="A2685" t="s">
        <v>10244</v>
      </c>
      <c r="B2685" t="s">
        <v>10245</v>
      </c>
      <c r="C2685" s="1" t="str">
        <f t="shared" si="435"/>
        <v>21:0398</v>
      </c>
      <c r="D2685" s="1" t="str">
        <f t="shared" si="436"/>
        <v>21:0133</v>
      </c>
      <c r="E2685" t="s">
        <v>10246</v>
      </c>
      <c r="F2685" t="s">
        <v>10247</v>
      </c>
      <c r="H2685">
        <v>49.446900100000001</v>
      </c>
      <c r="I2685">
        <v>-85.983633900000001</v>
      </c>
      <c r="J2685" s="1" t="str">
        <f t="shared" si="437"/>
        <v>NGR lake sediment grab sample</v>
      </c>
      <c r="K2685" s="1" t="str">
        <f t="shared" si="438"/>
        <v>&lt;177 micron (NGR)</v>
      </c>
      <c r="L2685">
        <v>96</v>
      </c>
      <c r="M2685" t="s">
        <v>67</v>
      </c>
      <c r="N2685">
        <v>1873</v>
      </c>
      <c r="O2685">
        <v>108</v>
      </c>
      <c r="P2685">
        <v>58</v>
      </c>
      <c r="Q2685">
        <v>3</v>
      </c>
      <c r="R2685">
        <v>33</v>
      </c>
      <c r="S2685">
        <v>6</v>
      </c>
      <c r="T2685">
        <v>0.1</v>
      </c>
      <c r="U2685">
        <v>65</v>
      </c>
      <c r="V2685">
        <v>0.8</v>
      </c>
      <c r="W2685">
        <v>0.5</v>
      </c>
      <c r="X2685">
        <v>5</v>
      </c>
      <c r="Y2685">
        <v>70.8</v>
      </c>
    </row>
    <row r="2686" spans="1:25" x14ac:dyDescent="0.25">
      <c r="A2686" t="s">
        <v>10248</v>
      </c>
      <c r="B2686" t="s">
        <v>10249</v>
      </c>
      <c r="C2686" s="1" t="str">
        <f t="shared" si="435"/>
        <v>21:0398</v>
      </c>
      <c r="D2686" s="1" t="str">
        <f>HYPERLINK("http://geochem.nrcan.gc.ca/cdogs/content/svy/svy_e.htm", "")</f>
        <v/>
      </c>
      <c r="G2686" s="1" t="str">
        <f>HYPERLINK("http://geochem.nrcan.gc.ca/cdogs/content/cr_/cr_00022_e.htm", "22")</f>
        <v>22</v>
      </c>
      <c r="J2686" t="s">
        <v>100</v>
      </c>
      <c r="K2686" t="s">
        <v>101</v>
      </c>
      <c r="L2686">
        <v>96</v>
      </c>
      <c r="M2686" t="s">
        <v>102</v>
      </c>
      <c r="N2686">
        <v>1874</v>
      </c>
      <c r="O2686">
        <v>78</v>
      </c>
      <c r="P2686">
        <v>18</v>
      </c>
      <c r="Q2686">
        <v>20</v>
      </c>
      <c r="R2686">
        <v>7</v>
      </c>
      <c r="S2686">
        <v>7</v>
      </c>
      <c r="T2686">
        <v>0.1</v>
      </c>
      <c r="U2686">
        <v>855</v>
      </c>
      <c r="V2686">
        <v>1.45</v>
      </c>
      <c r="W2686">
        <v>7</v>
      </c>
      <c r="X2686">
        <v>5</v>
      </c>
      <c r="Y2686">
        <v>19.2</v>
      </c>
    </row>
    <row r="2687" spans="1:25" x14ac:dyDescent="0.25">
      <c r="A2687" t="s">
        <v>10250</v>
      </c>
      <c r="B2687" t="s">
        <v>10251</v>
      </c>
      <c r="C2687" s="1" t="str">
        <f t="shared" si="435"/>
        <v>21:0398</v>
      </c>
      <c r="D2687" s="1" t="str">
        <f t="shared" ref="D2687:D2712" si="439">HYPERLINK("http://geochem.nrcan.gc.ca/cdogs/content/svy/svy210133_e.htm", "21:0133")</f>
        <v>21:0133</v>
      </c>
      <c r="E2687" t="s">
        <v>10252</v>
      </c>
      <c r="F2687" t="s">
        <v>10253</v>
      </c>
      <c r="H2687">
        <v>49.464952699999998</v>
      </c>
      <c r="I2687">
        <v>-85.946371099999993</v>
      </c>
      <c r="J2687" s="1" t="str">
        <f t="shared" ref="J2687:J2712" si="440">HYPERLINK("http://geochem.nrcan.gc.ca/cdogs/content/kwd/kwd020027_e.htm", "NGR lake sediment grab sample")</f>
        <v>NGR lake sediment grab sample</v>
      </c>
      <c r="K2687" s="1" t="str">
        <f t="shared" ref="K2687:K2712" si="441">HYPERLINK("http://geochem.nrcan.gc.ca/cdogs/content/kwd/kwd080006_e.htm", "&lt;177 micron (NGR)")</f>
        <v>&lt;177 micron (NGR)</v>
      </c>
      <c r="L2687">
        <v>96</v>
      </c>
      <c r="M2687" t="s">
        <v>49</v>
      </c>
      <c r="N2687">
        <v>1875</v>
      </c>
      <c r="O2687">
        <v>96</v>
      </c>
      <c r="P2687">
        <v>28</v>
      </c>
      <c r="Q2687">
        <v>2</v>
      </c>
      <c r="R2687">
        <v>18</v>
      </c>
      <c r="S2687">
        <v>4</v>
      </c>
      <c r="T2687">
        <v>0.1</v>
      </c>
      <c r="U2687">
        <v>55</v>
      </c>
      <c r="V2687">
        <v>0.4</v>
      </c>
      <c r="W2687">
        <v>0.5</v>
      </c>
      <c r="X2687">
        <v>4</v>
      </c>
      <c r="Y2687">
        <v>74.599999999999994</v>
      </c>
    </row>
    <row r="2688" spans="1:25" x14ac:dyDescent="0.25">
      <c r="A2688" t="s">
        <v>10254</v>
      </c>
      <c r="B2688" t="s">
        <v>10255</v>
      </c>
      <c r="C2688" s="1" t="str">
        <f t="shared" si="435"/>
        <v>21:0398</v>
      </c>
      <c r="D2688" s="1" t="str">
        <f t="shared" si="439"/>
        <v>21:0133</v>
      </c>
      <c r="E2688" t="s">
        <v>10226</v>
      </c>
      <c r="F2688" t="s">
        <v>10256</v>
      </c>
      <c r="H2688">
        <v>49.448383700000001</v>
      </c>
      <c r="I2688">
        <v>-85.921976000000001</v>
      </c>
      <c r="J2688" s="1" t="str">
        <f t="shared" si="440"/>
        <v>NGR lake sediment grab sample</v>
      </c>
      <c r="K2688" s="1" t="str">
        <f t="shared" si="441"/>
        <v>&lt;177 micron (NGR)</v>
      </c>
      <c r="L2688">
        <v>96</v>
      </c>
      <c r="M2688" t="s">
        <v>53</v>
      </c>
      <c r="N2688">
        <v>1876</v>
      </c>
      <c r="O2688">
        <v>154</v>
      </c>
      <c r="P2688">
        <v>16</v>
      </c>
      <c r="Q2688">
        <v>8</v>
      </c>
      <c r="R2688">
        <v>17</v>
      </c>
      <c r="S2688">
        <v>10</v>
      </c>
      <c r="T2688">
        <v>0.1</v>
      </c>
      <c r="U2688">
        <v>530</v>
      </c>
      <c r="V2688">
        <v>1.5</v>
      </c>
      <c r="W2688">
        <v>1</v>
      </c>
      <c r="X2688">
        <v>2</v>
      </c>
      <c r="Y2688">
        <v>49.4</v>
      </c>
    </row>
    <row r="2689" spans="1:25" x14ac:dyDescent="0.25">
      <c r="A2689" t="s">
        <v>10257</v>
      </c>
      <c r="B2689" t="s">
        <v>10258</v>
      </c>
      <c r="C2689" s="1" t="str">
        <f t="shared" si="435"/>
        <v>21:0398</v>
      </c>
      <c r="D2689" s="1" t="str">
        <f t="shared" si="439"/>
        <v>21:0133</v>
      </c>
      <c r="E2689" t="s">
        <v>10226</v>
      </c>
      <c r="F2689" t="s">
        <v>10259</v>
      </c>
      <c r="H2689">
        <v>49.448383700000001</v>
      </c>
      <c r="I2689">
        <v>-85.921976000000001</v>
      </c>
      <c r="J2689" s="1" t="str">
        <f t="shared" si="440"/>
        <v>NGR lake sediment grab sample</v>
      </c>
      <c r="K2689" s="1" t="str">
        <f t="shared" si="441"/>
        <v>&lt;177 micron (NGR)</v>
      </c>
      <c r="L2689">
        <v>96</v>
      </c>
      <c r="M2689" t="s">
        <v>57</v>
      </c>
      <c r="N2689">
        <v>1877</v>
      </c>
      <c r="O2689">
        <v>142</v>
      </c>
      <c r="P2689">
        <v>16</v>
      </c>
      <c r="Q2689">
        <v>7</v>
      </c>
      <c r="R2689">
        <v>15</v>
      </c>
      <c r="S2689">
        <v>10</v>
      </c>
      <c r="T2689">
        <v>0.1</v>
      </c>
      <c r="U2689">
        <v>490</v>
      </c>
      <c r="V2689">
        <v>1.4</v>
      </c>
      <c r="W2689">
        <v>1</v>
      </c>
      <c r="X2689">
        <v>1</v>
      </c>
      <c r="Y2689">
        <v>48.8</v>
      </c>
    </row>
    <row r="2690" spans="1:25" x14ac:dyDescent="0.25">
      <c r="A2690" t="s">
        <v>10260</v>
      </c>
      <c r="B2690" t="s">
        <v>10261</v>
      </c>
      <c r="C2690" s="1" t="str">
        <f t="shared" si="435"/>
        <v>21:0398</v>
      </c>
      <c r="D2690" s="1" t="str">
        <f t="shared" si="439"/>
        <v>21:0133</v>
      </c>
      <c r="E2690" t="s">
        <v>10262</v>
      </c>
      <c r="F2690" t="s">
        <v>10263</v>
      </c>
      <c r="H2690">
        <v>49.457476999999997</v>
      </c>
      <c r="I2690">
        <v>-85.871908099999999</v>
      </c>
      <c r="J2690" s="1" t="str">
        <f t="shared" si="440"/>
        <v>NGR lake sediment grab sample</v>
      </c>
      <c r="K2690" s="1" t="str">
        <f t="shared" si="441"/>
        <v>&lt;177 micron (NGR)</v>
      </c>
      <c r="L2690">
        <v>96</v>
      </c>
      <c r="M2690" t="s">
        <v>72</v>
      </c>
      <c r="N2690">
        <v>1878</v>
      </c>
      <c r="O2690">
        <v>118</v>
      </c>
      <c r="P2690">
        <v>28</v>
      </c>
      <c r="Q2690">
        <v>3</v>
      </c>
      <c r="R2690">
        <v>13</v>
      </c>
      <c r="S2690">
        <v>4</v>
      </c>
      <c r="T2690">
        <v>0.1</v>
      </c>
      <c r="U2690">
        <v>75</v>
      </c>
      <c r="V2690">
        <v>0.55000000000000004</v>
      </c>
      <c r="W2690">
        <v>0.5</v>
      </c>
      <c r="X2690">
        <v>3</v>
      </c>
      <c r="Y2690">
        <v>75.8</v>
      </c>
    </row>
    <row r="2691" spans="1:25" x14ac:dyDescent="0.25">
      <c r="A2691" t="s">
        <v>10264</v>
      </c>
      <c r="B2691" t="s">
        <v>10265</v>
      </c>
      <c r="C2691" s="1" t="str">
        <f t="shared" si="435"/>
        <v>21:0398</v>
      </c>
      <c r="D2691" s="1" t="str">
        <f t="shared" si="439"/>
        <v>21:0133</v>
      </c>
      <c r="E2691" t="s">
        <v>10266</v>
      </c>
      <c r="F2691" t="s">
        <v>10267</v>
      </c>
      <c r="H2691">
        <v>49.470441399999999</v>
      </c>
      <c r="I2691">
        <v>-85.820748600000002</v>
      </c>
      <c r="J2691" s="1" t="str">
        <f t="shared" si="440"/>
        <v>NGR lake sediment grab sample</v>
      </c>
      <c r="K2691" s="1" t="str">
        <f t="shared" si="441"/>
        <v>&lt;177 micron (NGR)</v>
      </c>
      <c r="L2691">
        <v>96</v>
      </c>
      <c r="M2691" t="s">
        <v>77</v>
      </c>
      <c r="N2691">
        <v>1879</v>
      </c>
      <c r="O2691">
        <v>108</v>
      </c>
      <c r="P2691">
        <v>28</v>
      </c>
      <c r="Q2691">
        <v>12</v>
      </c>
      <c r="R2691">
        <v>14</v>
      </c>
      <c r="S2691">
        <v>10</v>
      </c>
      <c r="T2691">
        <v>0.1</v>
      </c>
      <c r="U2691">
        <v>730</v>
      </c>
      <c r="V2691">
        <v>1.6</v>
      </c>
      <c r="W2691">
        <v>2</v>
      </c>
      <c r="X2691">
        <v>1</v>
      </c>
      <c r="Y2691">
        <v>34.200000000000003</v>
      </c>
    </row>
    <row r="2692" spans="1:25" x14ac:dyDescent="0.25">
      <c r="A2692" t="s">
        <v>10268</v>
      </c>
      <c r="B2692" t="s">
        <v>10269</v>
      </c>
      <c r="C2692" s="1" t="str">
        <f t="shared" si="435"/>
        <v>21:0398</v>
      </c>
      <c r="D2692" s="1" t="str">
        <f t="shared" si="439"/>
        <v>21:0133</v>
      </c>
      <c r="E2692" t="s">
        <v>10270</v>
      </c>
      <c r="F2692" t="s">
        <v>10271</v>
      </c>
      <c r="H2692">
        <v>49.481253299999999</v>
      </c>
      <c r="I2692">
        <v>-85.771465800000001</v>
      </c>
      <c r="J2692" s="1" t="str">
        <f t="shared" si="440"/>
        <v>NGR lake sediment grab sample</v>
      </c>
      <c r="K2692" s="1" t="str">
        <f t="shared" si="441"/>
        <v>&lt;177 micron (NGR)</v>
      </c>
      <c r="L2692">
        <v>96</v>
      </c>
      <c r="M2692" t="s">
        <v>82</v>
      </c>
      <c r="N2692">
        <v>1880</v>
      </c>
      <c r="O2692">
        <v>66</v>
      </c>
      <c r="P2692">
        <v>20</v>
      </c>
      <c r="Q2692">
        <v>9</v>
      </c>
      <c r="R2692">
        <v>18</v>
      </c>
      <c r="S2692">
        <v>9</v>
      </c>
      <c r="T2692">
        <v>0.1</v>
      </c>
      <c r="U2692">
        <v>270</v>
      </c>
      <c r="V2692">
        <v>1.7</v>
      </c>
      <c r="W2692">
        <v>0.5</v>
      </c>
      <c r="X2692">
        <v>1</v>
      </c>
      <c r="Y2692">
        <v>18.8</v>
      </c>
    </row>
    <row r="2693" spans="1:25" x14ac:dyDescent="0.25">
      <c r="A2693" t="s">
        <v>10272</v>
      </c>
      <c r="B2693" t="s">
        <v>10273</v>
      </c>
      <c r="C2693" s="1" t="str">
        <f t="shared" si="435"/>
        <v>21:0398</v>
      </c>
      <c r="D2693" s="1" t="str">
        <f t="shared" si="439"/>
        <v>21:0133</v>
      </c>
      <c r="E2693" t="s">
        <v>10274</v>
      </c>
      <c r="F2693" t="s">
        <v>10275</v>
      </c>
      <c r="H2693">
        <v>49.4517989</v>
      </c>
      <c r="I2693">
        <v>-85.7847024</v>
      </c>
      <c r="J2693" s="1" t="str">
        <f t="shared" si="440"/>
        <v>NGR lake sediment grab sample</v>
      </c>
      <c r="K2693" s="1" t="str">
        <f t="shared" si="441"/>
        <v>&lt;177 micron (NGR)</v>
      </c>
      <c r="L2693">
        <v>96</v>
      </c>
      <c r="M2693" t="s">
        <v>87</v>
      </c>
      <c r="N2693">
        <v>1881</v>
      </c>
      <c r="O2693">
        <v>62</v>
      </c>
      <c r="P2693">
        <v>16</v>
      </c>
      <c r="Q2693">
        <v>6</v>
      </c>
      <c r="R2693">
        <v>15</v>
      </c>
      <c r="S2693">
        <v>9</v>
      </c>
      <c r="T2693">
        <v>0.1</v>
      </c>
      <c r="U2693">
        <v>610</v>
      </c>
      <c r="V2693">
        <v>1.8</v>
      </c>
      <c r="W2693">
        <v>1</v>
      </c>
      <c r="X2693">
        <v>4</v>
      </c>
      <c r="Y2693">
        <v>7.6</v>
      </c>
    </row>
    <row r="2694" spans="1:25" x14ac:dyDescent="0.25">
      <c r="A2694" t="s">
        <v>10276</v>
      </c>
      <c r="B2694" t="s">
        <v>10277</v>
      </c>
      <c r="C2694" s="1" t="str">
        <f t="shared" si="435"/>
        <v>21:0398</v>
      </c>
      <c r="D2694" s="1" t="str">
        <f t="shared" si="439"/>
        <v>21:0133</v>
      </c>
      <c r="E2694" t="s">
        <v>10278</v>
      </c>
      <c r="F2694" t="s">
        <v>10279</v>
      </c>
      <c r="H2694">
        <v>49.432392200000002</v>
      </c>
      <c r="I2694">
        <v>-85.826984699999997</v>
      </c>
      <c r="J2694" s="1" t="str">
        <f t="shared" si="440"/>
        <v>NGR lake sediment grab sample</v>
      </c>
      <c r="K2694" s="1" t="str">
        <f t="shared" si="441"/>
        <v>&lt;177 micron (NGR)</v>
      </c>
      <c r="L2694">
        <v>96</v>
      </c>
      <c r="M2694" t="s">
        <v>92</v>
      </c>
      <c r="N2694">
        <v>1882</v>
      </c>
      <c r="O2694">
        <v>78</v>
      </c>
      <c r="P2694">
        <v>38</v>
      </c>
      <c r="Q2694">
        <v>4</v>
      </c>
      <c r="R2694">
        <v>14</v>
      </c>
      <c r="S2694">
        <v>11</v>
      </c>
      <c r="T2694">
        <v>0.1</v>
      </c>
      <c r="U2694">
        <v>3700</v>
      </c>
      <c r="V2694">
        <v>3.1</v>
      </c>
      <c r="W2694">
        <v>4</v>
      </c>
      <c r="X2694">
        <v>5</v>
      </c>
      <c r="Y2694">
        <v>29.8</v>
      </c>
    </row>
    <row r="2695" spans="1:25" x14ac:dyDescent="0.25">
      <c r="A2695" t="s">
        <v>10280</v>
      </c>
      <c r="B2695" t="s">
        <v>10281</v>
      </c>
      <c r="C2695" s="1" t="str">
        <f t="shared" si="435"/>
        <v>21:0398</v>
      </c>
      <c r="D2695" s="1" t="str">
        <f t="shared" si="439"/>
        <v>21:0133</v>
      </c>
      <c r="E2695" t="s">
        <v>10282</v>
      </c>
      <c r="F2695" t="s">
        <v>10283</v>
      </c>
      <c r="H2695">
        <v>49.4223365</v>
      </c>
      <c r="I2695">
        <v>-85.927110900000002</v>
      </c>
      <c r="J2695" s="1" t="str">
        <f t="shared" si="440"/>
        <v>NGR lake sediment grab sample</v>
      </c>
      <c r="K2695" s="1" t="str">
        <f t="shared" si="441"/>
        <v>&lt;177 micron (NGR)</v>
      </c>
      <c r="L2695">
        <v>96</v>
      </c>
      <c r="M2695" t="s">
        <v>97</v>
      </c>
      <c r="N2695">
        <v>1883</v>
      </c>
      <c r="O2695">
        <v>184</v>
      </c>
      <c r="P2695">
        <v>18</v>
      </c>
      <c r="Q2695">
        <v>8</v>
      </c>
      <c r="R2695">
        <v>20</v>
      </c>
      <c r="S2695">
        <v>11</v>
      </c>
      <c r="T2695">
        <v>0.1</v>
      </c>
      <c r="U2695">
        <v>430</v>
      </c>
      <c r="V2695">
        <v>1.65</v>
      </c>
      <c r="W2695">
        <v>1</v>
      </c>
      <c r="X2695">
        <v>4</v>
      </c>
      <c r="Y2695">
        <v>50.6</v>
      </c>
    </row>
    <row r="2696" spans="1:25" x14ac:dyDescent="0.25">
      <c r="A2696" t="s">
        <v>10284</v>
      </c>
      <c r="B2696" t="s">
        <v>10285</v>
      </c>
      <c r="C2696" s="1" t="str">
        <f t="shared" si="435"/>
        <v>21:0398</v>
      </c>
      <c r="D2696" s="1" t="str">
        <f t="shared" si="439"/>
        <v>21:0133</v>
      </c>
      <c r="E2696" t="s">
        <v>10286</v>
      </c>
      <c r="F2696" t="s">
        <v>10287</v>
      </c>
      <c r="H2696">
        <v>49.397036999999997</v>
      </c>
      <c r="I2696">
        <v>-85.923679199999995</v>
      </c>
      <c r="J2696" s="1" t="str">
        <f t="shared" si="440"/>
        <v>NGR lake sediment grab sample</v>
      </c>
      <c r="K2696" s="1" t="str">
        <f t="shared" si="441"/>
        <v>&lt;177 micron (NGR)</v>
      </c>
      <c r="L2696">
        <v>96</v>
      </c>
      <c r="M2696" t="s">
        <v>107</v>
      </c>
      <c r="N2696">
        <v>1884</v>
      </c>
      <c r="O2696">
        <v>98</v>
      </c>
      <c r="P2696">
        <v>18</v>
      </c>
      <c r="Q2696">
        <v>5</v>
      </c>
      <c r="R2696">
        <v>15</v>
      </c>
      <c r="S2696">
        <v>9</v>
      </c>
      <c r="T2696">
        <v>0.1</v>
      </c>
      <c r="U2696">
        <v>240</v>
      </c>
      <c r="V2696">
        <v>1.4</v>
      </c>
      <c r="W2696">
        <v>0.5</v>
      </c>
      <c r="X2696">
        <v>2</v>
      </c>
      <c r="Y2696">
        <v>29.6</v>
      </c>
    </row>
    <row r="2697" spans="1:25" x14ac:dyDescent="0.25">
      <c r="A2697" t="s">
        <v>10288</v>
      </c>
      <c r="B2697" t="s">
        <v>10289</v>
      </c>
      <c r="C2697" s="1" t="str">
        <f t="shared" si="435"/>
        <v>21:0398</v>
      </c>
      <c r="D2697" s="1" t="str">
        <f t="shared" si="439"/>
        <v>21:0133</v>
      </c>
      <c r="E2697" t="s">
        <v>10290</v>
      </c>
      <c r="F2697" t="s">
        <v>10291</v>
      </c>
      <c r="H2697">
        <v>49.377822399999999</v>
      </c>
      <c r="I2697">
        <v>-85.850712099999996</v>
      </c>
      <c r="J2697" s="1" t="str">
        <f t="shared" si="440"/>
        <v>NGR lake sediment grab sample</v>
      </c>
      <c r="K2697" s="1" t="str">
        <f t="shared" si="441"/>
        <v>&lt;177 micron (NGR)</v>
      </c>
      <c r="L2697">
        <v>96</v>
      </c>
      <c r="M2697" t="s">
        <v>112</v>
      </c>
      <c r="N2697">
        <v>1885</v>
      </c>
      <c r="O2697">
        <v>22</v>
      </c>
      <c r="P2697">
        <v>10</v>
      </c>
      <c r="Q2697">
        <v>1</v>
      </c>
      <c r="R2697">
        <v>3</v>
      </c>
      <c r="S2697">
        <v>1</v>
      </c>
      <c r="T2697">
        <v>0.1</v>
      </c>
      <c r="U2697">
        <v>220</v>
      </c>
      <c r="V2697">
        <v>0.3</v>
      </c>
      <c r="W2697">
        <v>0.5</v>
      </c>
      <c r="X2697">
        <v>6</v>
      </c>
      <c r="Y2697">
        <v>18.2</v>
      </c>
    </row>
    <row r="2698" spans="1:25" x14ac:dyDescent="0.25">
      <c r="A2698" t="s">
        <v>10292</v>
      </c>
      <c r="B2698" t="s">
        <v>10293</v>
      </c>
      <c r="C2698" s="1" t="str">
        <f t="shared" si="435"/>
        <v>21:0398</v>
      </c>
      <c r="D2698" s="1" t="str">
        <f t="shared" si="439"/>
        <v>21:0133</v>
      </c>
      <c r="E2698" t="s">
        <v>10294</v>
      </c>
      <c r="F2698" t="s">
        <v>10295</v>
      </c>
      <c r="H2698">
        <v>49.372636399999998</v>
      </c>
      <c r="I2698">
        <v>-85.848436199999995</v>
      </c>
      <c r="J2698" s="1" t="str">
        <f t="shared" si="440"/>
        <v>NGR lake sediment grab sample</v>
      </c>
      <c r="K2698" s="1" t="str">
        <f t="shared" si="441"/>
        <v>&lt;177 micron (NGR)</v>
      </c>
      <c r="L2698">
        <v>96</v>
      </c>
      <c r="M2698" t="s">
        <v>117</v>
      </c>
      <c r="N2698">
        <v>1886</v>
      </c>
      <c r="O2698">
        <v>166</v>
      </c>
      <c r="P2698">
        <v>16</v>
      </c>
      <c r="Q2698">
        <v>3</v>
      </c>
      <c r="R2698">
        <v>6</v>
      </c>
      <c r="S2698">
        <v>4</v>
      </c>
      <c r="T2698">
        <v>0.1</v>
      </c>
      <c r="U2698">
        <v>110</v>
      </c>
      <c r="V2698">
        <v>0.4</v>
      </c>
      <c r="W2698">
        <v>0.5</v>
      </c>
      <c r="X2698">
        <v>2</v>
      </c>
      <c r="Y2698">
        <v>76.2</v>
      </c>
    </row>
    <row r="2699" spans="1:25" x14ac:dyDescent="0.25">
      <c r="A2699" t="s">
        <v>10296</v>
      </c>
      <c r="B2699" t="s">
        <v>10297</v>
      </c>
      <c r="C2699" s="1" t="str">
        <f t="shared" si="435"/>
        <v>21:0398</v>
      </c>
      <c r="D2699" s="1" t="str">
        <f t="shared" si="439"/>
        <v>21:0133</v>
      </c>
      <c r="E2699" t="s">
        <v>10298</v>
      </c>
      <c r="F2699" t="s">
        <v>10299</v>
      </c>
      <c r="H2699">
        <v>49.31053</v>
      </c>
      <c r="I2699">
        <v>-85.870053299999995</v>
      </c>
      <c r="J2699" s="1" t="str">
        <f t="shared" si="440"/>
        <v>NGR lake sediment grab sample</v>
      </c>
      <c r="K2699" s="1" t="str">
        <f t="shared" si="441"/>
        <v>&lt;177 micron (NGR)</v>
      </c>
      <c r="L2699">
        <v>96</v>
      </c>
      <c r="M2699" t="s">
        <v>122</v>
      </c>
      <c r="N2699">
        <v>1887</v>
      </c>
      <c r="O2699">
        <v>76</v>
      </c>
      <c r="P2699">
        <v>30</v>
      </c>
      <c r="Q2699">
        <v>7</v>
      </c>
      <c r="R2699">
        <v>16</v>
      </c>
      <c r="S2699">
        <v>8</v>
      </c>
      <c r="T2699">
        <v>0.1</v>
      </c>
      <c r="U2699">
        <v>275</v>
      </c>
      <c r="V2699">
        <v>1.4</v>
      </c>
      <c r="W2699">
        <v>0.5</v>
      </c>
      <c r="X2699">
        <v>3</v>
      </c>
      <c r="Y2699">
        <v>35.6</v>
      </c>
    </row>
    <row r="2700" spans="1:25" x14ac:dyDescent="0.25">
      <c r="A2700" t="s">
        <v>10300</v>
      </c>
      <c r="B2700" t="s">
        <v>10301</v>
      </c>
      <c r="C2700" s="1" t="str">
        <f t="shared" si="435"/>
        <v>21:0398</v>
      </c>
      <c r="D2700" s="1" t="str">
        <f t="shared" si="439"/>
        <v>21:0133</v>
      </c>
      <c r="E2700" t="s">
        <v>10302</v>
      </c>
      <c r="F2700" t="s">
        <v>10303</v>
      </c>
      <c r="H2700">
        <v>49.260938099999997</v>
      </c>
      <c r="I2700">
        <v>-85.891389500000002</v>
      </c>
      <c r="J2700" s="1" t="str">
        <f t="shared" si="440"/>
        <v>NGR lake sediment grab sample</v>
      </c>
      <c r="K2700" s="1" t="str">
        <f t="shared" si="441"/>
        <v>&lt;177 micron (NGR)</v>
      </c>
      <c r="L2700">
        <v>97</v>
      </c>
      <c r="M2700" t="s">
        <v>3279</v>
      </c>
      <c r="N2700">
        <v>1888</v>
      </c>
      <c r="O2700">
        <v>76</v>
      </c>
      <c r="P2700">
        <v>40</v>
      </c>
      <c r="Q2700">
        <v>6</v>
      </c>
      <c r="R2700">
        <v>16</v>
      </c>
      <c r="S2700">
        <v>6</v>
      </c>
      <c r="T2700">
        <v>0.1</v>
      </c>
      <c r="U2700">
        <v>55</v>
      </c>
      <c r="V2700">
        <v>0.35</v>
      </c>
      <c r="W2700">
        <v>0.5</v>
      </c>
      <c r="X2700">
        <v>2</v>
      </c>
      <c r="Y2700">
        <v>50</v>
      </c>
    </row>
    <row r="2701" spans="1:25" x14ac:dyDescent="0.25">
      <c r="A2701" t="s">
        <v>10304</v>
      </c>
      <c r="B2701" t="s">
        <v>10305</v>
      </c>
      <c r="C2701" s="1" t="str">
        <f t="shared" si="435"/>
        <v>21:0398</v>
      </c>
      <c r="D2701" s="1" t="str">
        <f t="shared" si="439"/>
        <v>21:0133</v>
      </c>
      <c r="E2701" t="s">
        <v>10306</v>
      </c>
      <c r="F2701" t="s">
        <v>10307</v>
      </c>
      <c r="H2701">
        <v>49.281844300000003</v>
      </c>
      <c r="I2701">
        <v>-85.894289599999993</v>
      </c>
      <c r="J2701" s="1" t="str">
        <f t="shared" si="440"/>
        <v>NGR lake sediment grab sample</v>
      </c>
      <c r="K2701" s="1" t="str">
        <f t="shared" si="441"/>
        <v>&lt;177 micron (NGR)</v>
      </c>
      <c r="L2701">
        <v>97</v>
      </c>
      <c r="M2701" t="s">
        <v>34</v>
      </c>
      <c r="N2701">
        <v>1889</v>
      </c>
      <c r="O2701">
        <v>94</v>
      </c>
      <c r="P2701">
        <v>44</v>
      </c>
      <c r="Q2701">
        <v>4</v>
      </c>
      <c r="R2701">
        <v>20</v>
      </c>
      <c r="S2701">
        <v>7</v>
      </c>
      <c r="T2701">
        <v>0.1</v>
      </c>
      <c r="U2701">
        <v>150</v>
      </c>
      <c r="V2701">
        <v>1</v>
      </c>
      <c r="W2701">
        <v>0.5</v>
      </c>
      <c r="X2701">
        <v>3</v>
      </c>
      <c r="Y2701">
        <v>54.6</v>
      </c>
    </row>
    <row r="2702" spans="1:25" x14ac:dyDescent="0.25">
      <c r="A2702" t="s">
        <v>10308</v>
      </c>
      <c r="B2702" t="s">
        <v>10309</v>
      </c>
      <c r="C2702" s="1" t="str">
        <f t="shared" si="435"/>
        <v>21:0398</v>
      </c>
      <c r="D2702" s="1" t="str">
        <f t="shared" si="439"/>
        <v>21:0133</v>
      </c>
      <c r="E2702" t="s">
        <v>10302</v>
      </c>
      <c r="F2702" t="s">
        <v>10310</v>
      </c>
      <c r="H2702">
        <v>49.260938099999997</v>
      </c>
      <c r="I2702">
        <v>-85.891389500000002</v>
      </c>
      <c r="J2702" s="1" t="str">
        <f t="shared" si="440"/>
        <v>NGR lake sediment grab sample</v>
      </c>
      <c r="K2702" s="1" t="str">
        <f t="shared" si="441"/>
        <v>&lt;177 micron (NGR)</v>
      </c>
      <c r="L2702">
        <v>97</v>
      </c>
      <c r="M2702" t="s">
        <v>3335</v>
      </c>
      <c r="N2702">
        <v>1890</v>
      </c>
      <c r="O2702">
        <v>82</v>
      </c>
      <c r="P2702">
        <v>40</v>
      </c>
      <c r="Q2702">
        <v>6</v>
      </c>
      <c r="R2702">
        <v>17</v>
      </c>
      <c r="S2702">
        <v>6</v>
      </c>
      <c r="T2702">
        <v>0.1</v>
      </c>
      <c r="U2702">
        <v>60</v>
      </c>
      <c r="V2702">
        <v>0.35</v>
      </c>
      <c r="W2702">
        <v>0.5</v>
      </c>
      <c r="X2702">
        <v>2</v>
      </c>
      <c r="Y2702">
        <v>49</v>
      </c>
    </row>
    <row r="2703" spans="1:25" x14ac:dyDescent="0.25">
      <c r="A2703" t="s">
        <v>10311</v>
      </c>
      <c r="B2703" t="s">
        <v>10312</v>
      </c>
      <c r="C2703" s="1" t="str">
        <f t="shared" si="435"/>
        <v>21:0398</v>
      </c>
      <c r="D2703" s="1" t="str">
        <f t="shared" si="439"/>
        <v>21:0133</v>
      </c>
      <c r="E2703" t="s">
        <v>10313</v>
      </c>
      <c r="F2703" t="s">
        <v>10314</v>
      </c>
      <c r="H2703">
        <v>49.231969300000003</v>
      </c>
      <c r="I2703">
        <v>-85.914715700000002</v>
      </c>
      <c r="J2703" s="1" t="str">
        <f t="shared" si="440"/>
        <v>NGR lake sediment grab sample</v>
      </c>
      <c r="K2703" s="1" t="str">
        <f t="shared" si="441"/>
        <v>&lt;177 micron (NGR)</v>
      </c>
      <c r="L2703">
        <v>97</v>
      </c>
      <c r="M2703" t="s">
        <v>3302</v>
      </c>
      <c r="N2703">
        <v>1891</v>
      </c>
      <c r="O2703">
        <v>102</v>
      </c>
      <c r="P2703">
        <v>42</v>
      </c>
      <c r="Q2703">
        <v>4</v>
      </c>
      <c r="R2703">
        <v>11</v>
      </c>
      <c r="S2703">
        <v>2</v>
      </c>
      <c r="T2703">
        <v>0.1</v>
      </c>
      <c r="U2703">
        <v>45</v>
      </c>
      <c r="V2703">
        <v>0.3</v>
      </c>
      <c r="W2703">
        <v>0.5</v>
      </c>
      <c r="X2703">
        <v>2</v>
      </c>
      <c r="Y2703">
        <v>56.4</v>
      </c>
    </row>
    <row r="2704" spans="1:25" x14ac:dyDescent="0.25">
      <c r="A2704" t="s">
        <v>10315</v>
      </c>
      <c r="B2704" t="s">
        <v>10316</v>
      </c>
      <c r="C2704" s="1" t="str">
        <f t="shared" si="435"/>
        <v>21:0398</v>
      </c>
      <c r="D2704" s="1" t="str">
        <f t="shared" si="439"/>
        <v>21:0133</v>
      </c>
      <c r="E2704" t="s">
        <v>10317</v>
      </c>
      <c r="F2704" t="s">
        <v>10318</v>
      </c>
      <c r="H2704">
        <v>49.219509600000002</v>
      </c>
      <c r="I2704">
        <v>-85.906035099999997</v>
      </c>
      <c r="J2704" s="1" t="str">
        <f t="shared" si="440"/>
        <v>NGR lake sediment grab sample</v>
      </c>
      <c r="K2704" s="1" t="str">
        <f t="shared" si="441"/>
        <v>&lt;177 micron (NGR)</v>
      </c>
      <c r="L2704">
        <v>97</v>
      </c>
      <c r="M2704" t="s">
        <v>3307</v>
      </c>
      <c r="N2704">
        <v>1892</v>
      </c>
      <c r="O2704">
        <v>110</v>
      </c>
      <c r="P2704">
        <v>36</v>
      </c>
      <c r="Q2704">
        <v>2</v>
      </c>
      <c r="R2704">
        <v>14</v>
      </c>
      <c r="S2704">
        <v>6</v>
      </c>
      <c r="T2704">
        <v>0.1</v>
      </c>
      <c r="U2704">
        <v>85</v>
      </c>
      <c r="V2704">
        <v>0.65</v>
      </c>
      <c r="W2704">
        <v>0.5</v>
      </c>
      <c r="X2704">
        <v>3</v>
      </c>
      <c r="Y2704">
        <v>64.599999999999994</v>
      </c>
    </row>
    <row r="2705" spans="1:25" x14ac:dyDescent="0.25">
      <c r="A2705" t="s">
        <v>10319</v>
      </c>
      <c r="B2705" t="s">
        <v>10320</v>
      </c>
      <c r="C2705" s="1" t="str">
        <f t="shared" si="435"/>
        <v>21:0398</v>
      </c>
      <c r="D2705" s="1" t="str">
        <f t="shared" si="439"/>
        <v>21:0133</v>
      </c>
      <c r="E2705" t="s">
        <v>10317</v>
      </c>
      <c r="F2705" t="s">
        <v>10321</v>
      </c>
      <c r="H2705">
        <v>49.219509600000002</v>
      </c>
      <c r="I2705">
        <v>-85.906035099999997</v>
      </c>
      <c r="J2705" s="1" t="str">
        <f t="shared" si="440"/>
        <v>NGR lake sediment grab sample</v>
      </c>
      <c r="K2705" s="1" t="str">
        <f t="shared" si="441"/>
        <v>&lt;177 micron (NGR)</v>
      </c>
      <c r="L2705">
        <v>97</v>
      </c>
      <c r="M2705" t="s">
        <v>3311</v>
      </c>
      <c r="N2705">
        <v>1893</v>
      </c>
      <c r="O2705">
        <v>62</v>
      </c>
      <c r="P2705">
        <v>20</v>
      </c>
      <c r="Q2705">
        <v>2</v>
      </c>
      <c r="R2705">
        <v>8</v>
      </c>
      <c r="S2705">
        <v>3</v>
      </c>
      <c r="T2705">
        <v>0.1</v>
      </c>
      <c r="U2705">
        <v>50</v>
      </c>
      <c r="V2705">
        <v>0.45</v>
      </c>
      <c r="W2705">
        <v>0.5</v>
      </c>
      <c r="X2705">
        <v>2</v>
      </c>
      <c r="Y2705">
        <v>64.599999999999994</v>
      </c>
    </row>
    <row r="2706" spans="1:25" x14ac:dyDescent="0.25">
      <c r="A2706" t="s">
        <v>10322</v>
      </c>
      <c r="B2706" t="s">
        <v>10323</v>
      </c>
      <c r="C2706" s="1" t="str">
        <f t="shared" si="435"/>
        <v>21:0398</v>
      </c>
      <c r="D2706" s="1" t="str">
        <f t="shared" si="439"/>
        <v>21:0133</v>
      </c>
      <c r="E2706" t="s">
        <v>10324</v>
      </c>
      <c r="F2706" t="s">
        <v>10325</v>
      </c>
      <c r="H2706">
        <v>49.212265799999997</v>
      </c>
      <c r="I2706">
        <v>-85.911494899999994</v>
      </c>
      <c r="J2706" s="1" t="str">
        <f t="shared" si="440"/>
        <v>NGR lake sediment grab sample</v>
      </c>
      <c r="K2706" s="1" t="str">
        <f t="shared" si="441"/>
        <v>&lt;177 micron (NGR)</v>
      </c>
      <c r="L2706">
        <v>97</v>
      </c>
      <c r="M2706" t="s">
        <v>39</v>
      </c>
      <c r="N2706">
        <v>1894</v>
      </c>
      <c r="O2706">
        <v>102</v>
      </c>
      <c r="P2706">
        <v>34</v>
      </c>
      <c r="Q2706">
        <v>8</v>
      </c>
      <c r="R2706">
        <v>19</v>
      </c>
      <c r="S2706">
        <v>12</v>
      </c>
      <c r="T2706">
        <v>0.1</v>
      </c>
      <c r="U2706">
        <v>390</v>
      </c>
      <c r="V2706">
        <v>2.2999999999999998</v>
      </c>
      <c r="W2706">
        <v>0.5</v>
      </c>
      <c r="X2706">
        <v>1</v>
      </c>
      <c r="Y2706">
        <v>19.8</v>
      </c>
    </row>
    <row r="2707" spans="1:25" x14ac:dyDescent="0.25">
      <c r="A2707" t="s">
        <v>10326</v>
      </c>
      <c r="B2707" t="s">
        <v>10327</v>
      </c>
      <c r="C2707" s="1" t="str">
        <f t="shared" si="435"/>
        <v>21:0398</v>
      </c>
      <c r="D2707" s="1" t="str">
        <f t="shared" si="439"/>
        <v>21:0133</v>
      </c>
      <c r="E2707" t="s">
        <v>10328</v>
      </c>
      <c r="F2707" t="s">
        <v>10329</v>
      </c>
      <c r="H2707">
        <v>49.193920499999997</v>
      </c>
      <c r="I2707">
        <v>-85.927475599999994</v>
      </c>
      <c r="J2707" s="1" t="str">
        <f t="shared" si="440"/>
        <v>NGR lake sediment grab sample</v>
      </c>
      <c r="K2707" s="1" t="str">
        <f t="shared" si="441"/>
        <v>&lt;177 micron (NGR)</v>
      </c>
      <c r="L2707">
        <v>97</v>
      </c>
      <c r="M2707" t="s">
        <v>44</v>
      </c>
      <c r="N2707">
        <v>1895</v>
      </c>
      <c r="O2707">
        <v>68</v>
      </c>
      <c r="P2707">
        <v>42</v>
      </c>
      <c r="Q2707">
        <v>2</v>
      </c>
      <c r="R2707">
        <v>10</v>
      </c>
      <c r="S2707">
        <v>6</v>
      </c>
      <c r="T2707">
        <v>0.1</v>
      </c>
      <c r="U2707">
        <v>45</v>
      </c>
      <c r="V2707">
        <v>0.4</v>
      </c>
      <c r="W2707">
        <v>0.5</v>
      </c>
      <c r="X2707">
        <v>1</v>
      </c>
      <c r="Y2707">
        <v>48.4</v>
      </c>
    </row>
    <row r="2708" spans="1:25" x14ac:dyDescent="0.25">
      <c r="A2708" t="s">
        <v>10330</v>
      </c>
      <c r="B2708" t="s">
        <v>10331</v>
      </c>
      <c r="C2708" s="1" t="str">
        <f t="shared" si="435"/>
        <v>21:0398</v>
      </c>
      <c r="D2708" s="1" t="str">
        <f t="shared" si="439"/>
        <v>21:0133</v>
      </c>
      <c r="E2708" t="s">
        <v>10332</v>
      </c>
      <c r="F2708" t="s">
        <v>10333</v>
      </c>
      <c r="H2708">
        <v>49.158125699999999</v>
      </c>
      <c r="I2708">
        <v>-85.896772100000007</v>
      </c>
      <c r="J2708" s="1" t="str">
        <f t="shared" si="440"/>
        <v>NGR lake sediment grab sample</v>
      </c>
      <c r="K2708" s="1" t="str">
        <f t="shared" si="441"/>
        <v>&lt;177 micron (NGR)</v>
      </c>
      <c r="L2708">
        <v>97</v>
      </c>
      <c r="M2708" t="s">
        <v>62</v>
      </c>
      <c r="N2708">
        <v>1896</v>
      </c>
      <c r="O2708">
        <v>38</v>
      </c>
      <c r="P2708">
        <v>8</v>
      </c>
      <c r="Q2708">
        <v>3</v>
      </c>
      <c r="R2708">
        <v>8</v>
      </c>
      <c r="S2708">
        <v>6</v>
      </c>
      <c r="T2708">
        <v>0.1</v>
      </c>
      <c r="U2708">
        <v>160</v>
      </c>
      <c r="V2708">
        <v>0.95</v>
      </c>
      <c r="W2708">
        <v>0.5</v>
      </c>
      <c r="X2708">
        <v>1</v>
      </c>
      <c r="Y2708">
        <v>3</v>
      </c>
    </row>
    <row r="2709" spans="1:25" x14ac:dyDescent="0.25">
      <c r="A2709" t="s">
        <v>10334</v>
      </c>
      <c r="B2709" t="s">
        <v>10335</v>
      </c>
      <c r="C2709" s="1" t="str">
        <f t="shared" si="435"/>
        <v>21:0398</v>
      </c>
      <c r="D2709" s="1" t="str">
        <f t="shared" si="439"/>
        <v>21:0133</v>
      </c>
      <c r="E2709" t="s">
        <v>10336</v>
      </c>
      <c r="F2709" t="s">
        <v>10337</v>
      </c>
      <c r="H2709">
        <v>49.138698900000001</v>
      </c>
      <c r="I2709">
        <v>-85.861941299999998</v>
      </c>
      <c r="J2709" s="1" t="str">
        <f t="shared" si="440"/>
        <v>NGR lake sediment grab sample</v>
      </c>
      <c r="K2709" s="1" t="str">
        <f t="shared" si="441"/>
        <v>&lt;177 micron (NGR)</v>
      </c>
      <c r="L2709">
        <v>97</v>
      </c>
      <c r="M2709" t="s">
        <v>67</v>
      </c>
      <c r="N2709">
        <v>1897</v>
      </c>
      <c r="O2709">
        <v>74</v>
      </c>
      <c r="P2709">
        <v>320</v>
      </c>
      <c r="Q2709">
        <v>5</v>
      </c>
      <c r="R2709">
        <v>16</v>
      </c>
      <c r="S2709">
        <v>10</v>
      </c>
      <c r="T2709">
        <v>0.1</v>
      </c>
      <c r="U2709">
        <v>80</v>
      </c>
      <c r="V2709">
        <v>0.7</v>
      </c>
      <c r="W2709">
        <v>0.5</v>
      </c>
      <c r="X2709">
        <v>7</v>
      </c>
      <c r="Y2709">
        <v>52.6</v>
      </c>
    </row>
    <row r="2710" spans="1:25" x14ac:dyDescent="0.25">
      <c r="A2710" t="s">
        <v>10338</v>
      </c>
      <c r="B2710" t="s">
        <v>10339</v>
      </c>
      <c r="C2710" s="1" t="str">
        <f t="shared" si="435"/>
        <v>21:0398</v>
      </c>
      <c r="D2710" s="1" t="str">
        <f t="shared" si="439"/>
        <v>21:0133</v>
      </c>
      <c r="E2710" t="s">
        <v>10340</v>
      </c>
      <c r="F2710" t="s">
        <v>10341</v>
      </c>
      <c r="H2710">
        <v>49.074248400000002</v>
      </c>
      <c r="I2710">
        <v>-85.7958158</v>
      </c>
      <c r="J2710" s="1" t="str">
        <f t="shared" si="440"/>
        <v>NGR lake sediment grab sample</v>
      </c>
      <c r="K2710" s="1" t="str">
        <f t="shared" si="441"/>
        <v>&lt;177 micron (NGR)</v>
      </c>
      <c r="L2710">
        <v>97</v>
      </c>
      <c r="M2710" t="s">
        <v>72</v>
      </c>
      <c r="N2710">
        <v>1898</v>
      </c>
      <c r="O2710">
        <v>90</v>
      </c>
      <c r="P2710">
        <v>14</v>
      </c>
      <c r="Q2710">
        <v>3</v>
      </c>
      <c r="R2710">
        <v>9</v>
      </c>
      <c r="S2710">
        <v>4</v>
      </c>
      <c r="T2710">
        <v>0.1</v>
      </c>
      <c r="U2710">
        <v>55</v>
      </c>
      <c r="V2710">
        <v>0.45</v>
      </c>
      <c r="W2710">
        <v>0.5</v>
      </c>
      <c r="X2710">
        <v>4</v>
      </c>
      <c r="Y2710">
        <v>69</v>
      </c>
    </row>
    <row r="2711" spans="1:25" x14ac:dyDescent="0.25">
      <c r="A2711" t="s">
        <v>10342</v>
      </c>
      <c r="B2711" t="s">
        <v>10343</v>
      </c>
      <c r="C2711" s="1" t="str">
        <f t="shared" si="435"/>
        <v>21:0398</v>
      </c>
      <c r="D2711" s="1" t="str">
        <f t="shared" si="439"/>
        <v>21:0133</v>
      </c>
      <c r="E2711" t="s">
        <v>10344</v>
      </c>
      <c r="F2711" t="s">
        <v>10345</v>
      </c>
      <c r="H2711">
        <v>49.051413099999998</v>
      </c>
      <c r="I2711">
        <v>-85.667773199999999</v>
      </c>
      <c r="J2711" s="1" t="str">
        <f t="shared" si="440"/>
        <v>NGR lake sediment grab sample</v>
      </c>
      <c r="K2711" s="1" t="str">
        <f t="shared" si="441"/>
        <v>&lt;177 micron (NGR)</v>
      </c>
      <c r="L2711">
        <v>97</v>
      </c>
      <c r="M2711" t="s">
        <v>77</v>
      </c>
      <c r="N2711">
        <v>1899</v>
      </c>
      <c r="O2711">
        <v>74</v>
      </c>
      <c r="P2711">
        <v>24</v>
      </c>
      <c r="Q2711">
        <v>7</v>
      </c>
      <c r="R2711">
        <v>7</v>
      </c>
      <c r="S2711">
        <v>1</v>
      </c>
      <c r="T2711">
        <v>0.1</v>
      </c>
      <c r="U2711">
        <v>160</v>
      </c>
      <c r="V2711">
        <v>0.5</v>
      </c>
      <c r="W2711">
        <v>0.5</v>
      </c>
      <c r="X2711">
        <v>5</v>
      </c>
      <c r="Y2711">
        <v>19.399999999999999</v>
      </c>
    </row>
    <row r="2712" spans="1:25" x14ac:dyDescent="0.25">
      <c r="A2712" t="s">
        <v>10346</v>
      </c>
      <c r="B2712" t="s">
        <v>10347</v>
      </c>
      <c r="C2712" s="1" t="str">
        <f t="shared" si="435"/>
        <v>21:0398</v>
      </c>
      <c r="D2712" s="1" t="str">
        <f t="shared" si="439"/>
        <v>21:0133</v>
      </c>
      <c r="E2712" t="s">
        <v>10348</v>
      </c>
      <c r="F2712" t="s">
        <v>10349</v>
      </c>
      <c r="H2712">
        <v>49.063019799999999</v>
      </c>
      <c r="I2712">
        <v>-85.5826165</v>
      </c>
      <c r="J2712" s="1" t="str">
        <f t="shared" si="440"/>
        <v>NGR lake sediment grab sample</v>
      </c>
      <c r="K2712" s="1" t="str">
        <f t="shared" si="441"/>
        <v>&lt;177 micron (NGR)</v>
      </c>
      <c r="L2712">
        <v>97</v>
      </c>
      <c r="M2712" t="s">
        <v>82</v>
      </c>
      <c r="N2712">
        <v>1900</v>
      </c>
      <c r="O2712">
        <v>100</v>
      </c>
      <c r="P2712">
        <v>44</v>
      </c>
      <c r="Q2712">
        <v>5</v>
      </c>
      <c r="R2712">
        <v>10</v>
      </c>
      <c r="S2712">
        <v>8</v>
      </c>
      <c r="T2712">
        <v>0.1</v>
      </c>
      <c r="U2712">
        <v>205</v>
      </c>
      <c r="V2712">
        <v>1</v>
      </c>
      <c r="W2712">
        <v>0.5</v>
      </c>
      <c r="X2712">
        <v>1</v>
      </c>
      <c r="Y2712">
        <v>42.2</v>
      </c>
    </row>
    <row r="2713" spans="1:25" x14ac:dyDescent="0.25">
      <c r="A2713" t="s">
        <v>10350</v>
      </c>
      <c r="B2713" t="s">
        <v>10351</v>
      </c>
      <c r="C2713" s="1" t="str">
        <f t="shared" si="435"/>
        <v>21:0398</v>
      </c>
      <c r="D2713" s="1" t="str">
        <f>HYPERLINK("http://geochem.nrcan.gc.ca/cdogs/content/svy/svy_e.htm", "")</f>
        <v/>
      </c>
      <c r="G2713" s="1" t="str">
        <f>HYPERLINK("http://geochem.nrcan.gc.ca/cdogs/content/cr_/cr_00033_e.htm", "33")</f>
        <v>33</v>
      </c>
      <c r="J2713" t="s">
        <v>100</v>
      </c>
      <c r="K2713" t="s">
        <v>101</v>
      </c>
      <c r="L2713">
        <v>97</v>
      </c>
      <c r="M2713" t="s">
        <v>102</v>
      </c>
      <c r="N2713">
        <v>1901</v>
      </c>
      <c r="O2713">
        <v>162</v>
      </c>
      <c r="P2713">
        <v>18</v>
      </c>
      <c r="Q2713">
        <v>29</v>
      </c>
      <c r="R2713">
        <v>11</v>
      </c>
      <c r="S2713">
        <v>11</v>
      </c>
      <c r="T2713">
        <v>0.1</v>
      </c>
      <c r="U2713">
        <v>2500</v>
      </c>
      <c r="V2713">
        <v>3.35</v>
      </c>
      <c r="W2713">
        <v>1</v>
      </c>
      <c r="X2713">
        <v>1</v>
      </c>
      <c r="Y2713">
        <v>12</v>
      </c>
    </row>
    <row r="2714" spans="1:25" x14ac:dyDescent="0.25">
      <c r="A2714" t="s">
        <v>10352</v>
      </c>
      <c r="B2714" t="s">
        <v>10353</v>
      </c>
      <c r="C2714" s="1" t="str">
        <f t="shared" si="435"/>
        <v>21:0398</v>
      </c>
      <c r="D2714" s="1" t="str">
        <f t="shared" ref="D2714:D2731" si="442">HYPERLINK("http://geochem.nrcan.gc.ca/cdogs/content/svy/svy210133_e.htm", "21:0133")</f>
        <v>21:0133</v>
      </c>
      <c r="E2714" t="s">
        <v>10354</v>
      </c>
      <c r="F2714" t="s">
        <v>10355</v>
      </c>
      <c r="H2714">
        <v>49.068852</v>
      </c>
      <c r="I2714">
        <v>-85.539556700000006</v>
      </c>
      <c r="J2714" s="1" t="str">
        <f t="shared" ref="J2714:J2731" si="443">HYPERLINK("http://geochem.nrcan.gc.ca/cdogs/content/kwd/kwd020027_e.htm", "NGR lake sediment grab sample")</f>
        <v>NGR lake sediment grab sample</v>
      </c>
      <c r="K2714" s="1" t="str">
        <f t="shared" ref="K2714:K2731" si="444">HYPERLINK("http://geochem.nrcan.gc.ca/cdogs/content/kwd/kwd080006_e.htm", "&lt;177 micron (NGR)")</f>
        <v>&lt;177 micron (NGR)</v>
      </c>
      <c r="L2714">
        <v>97</v>
      </c>
      <c r="M2714" t="s">
        <v>87</v>
      </c>
      <c r="N2714">
        <v>1902</v>
      </c>
      <c r="O2714">
        <v>108</v>
      </c>
      <c r="P2714">
        <v>44</v>
      </c>
      <c r="Q2714">
        <v>5</v>
      </c>
      <c r="R2714">
        <v>13</v>
      </c>
      <c r="S2714">
        <v>4</v>
      </c>
      <c r="T2714">
        <v>0.1</v>
      </c>
      <c r="U2714">
        <v>70</v>
      </c>
      <c r="V2714">
        <v>1.05</v>
      </c>
      <c r="W2714">
        <v>0.5</v>
      </c>
      <c r="X2714">
        <v>5</v>
      </c>
      <c r="Y2714">
        <v>57</v>
      </c>
    </row>
    <row r="2715" spans="1:25" x14ac:dyDescent="0.25">
      <c r="A2715" t="s">
        <v>10356</v>
      </c>
      <c r="B2715" t="s">
        <v>10357</v>
      </c>
      <c r="C2715" s="1" t="str">
        <f t="shared" si="435"/>
        <v>21:0398</v>
      </c>
      <c r="D2715" s="1" t="str">
        <f t="shared" si="442"/>
        <v>21:0133</v>
      </c>
      <c r="E2715" t="s">
        <v>10358</v>
      </c>
      <c r="F2715" t="s">
        <v>10359</v>
      </c>
      <c r="H2715">
        <v>49.053980299999999</v>
      </c>
      <c r="I2715">
        <v>-85.496030000000005</v>
      </c>
      <c r="J2715" s="1" t="str">
        <f t="shared" si="443"/>
        <v>NGR lake sediment grab sample</v>
      </c>
      <c r="K2715" s="1" t="str">
        <f t="shared" si="444"/>
        <v>&lt;177 micron (NGR)</v>
      </c>
      <c r="L2715">
        <v>97</v>
      </c>
      <c r="M2715" t="s">
        <v>92</v>
      </c>
      <c r="N2715">
        <v>1903</v>
      </c>
      <c r="O2715">
        <v>74</v>
      </c>
      <c r="P2715">
        <v>14</v>
      </c>
      <c r="Q2715">
        <v>3</v>
      </c>
      <c r="R2715">
        <v>6</v>
      </c>
      <c r="S2715">
        <v>5</v>
      </c>
      <c r="T2715">
        <v>0.1</v>
      </c>
      <c r="U2715">
        <v>125</v>
      </c>
      <c r="V2715">
        <v>0.9</v>
      </c>
      <c r="W2715">
        <v>0.5</v>
      </c>
      <c r="X2715">
        <v>2</v>
      </c>
      <c r="Y2715">
        <v>37</v>
      </c>
    </row>
    <row r="2716" spans="1:25" x14ac:dyDescent="0.25">
      <c r="A2716" t="s">
        <v>10360</v>
      </c>
      <c r="B2716" t="s">
        <v>10361</v>
      </c>
      <c r="C2716" s="1" t="str">
        <f t="shared" si="435"/>
        <v>21:0398</v>
      </c>
      <c r="D2716" s="1" t="str">
        <f t="shared" si="442"/>
        <v>21:0133</v>
      </c>
      <c r="E2716" t="s">
        <v>10362</v>
      </c>
      <c r="F2716" t="s">
        <v>10363</v>
      </c>
      <c r="H2716">
        <v>49.070814900000002</v>
      </c>
      <c r="I2716">
        <v>-85.436702699999998</v>
      </c>
      <c r="J2716" s="1" t="str">
        <f t="shared" si="443"/>
        <v>NGR lake sediment grab sample</v>
      </c>
      <c r="K2716" s="1" t="str">
        <f t="shared" si="444"/>
        <v>&lt;177 micron (NGR)</v>
      </c>
      <c r="L2716">
        <v>97</v>
      </c>
      <c r="M2716" t="s">
        <v>97</v>
      </c>
      <c r="N2716">
        <v>1904</v>
      </c>
      <c r="O2716">
        <v>70</v>
      </c>
      <c r="P2716">
        <v>12</v>
      </c>
      <c r="Q2716">
        <v>7</v>
      </c>
      <c r="R2716">
        <v>9</v>
      </c>
      <c r="S2716">
        <v>5</v>
      </c>
      <c r="T2716">
        <v>0.1</v>
      </c>
      <c r="U2716">
        <v>150</v>
      </c>
      <c r="V2716">
        <v>0.7</v>
      </c>
      <c r="W2716">
        <v>0.5</v>
      </c>
      <c r="X2716">
        <v>1</v>
      </c>
      <c r="Y2716">
        <v>44.2</v>
      </c>
    </row>
    <row r="2717" spans="1:25" x14ac:dyDescent="0.25">
      <c r="A2717" t="s">
        <v>10364</v>
      </c>
      <c r="B2717" t="s">
        <v>10365</v>
      </c>
      <c r="C2717" s="1" t="str">
        <f t="shared" si="435"/>
        <v>21:0398</v>
      </c>
      <c r="D2717" s="1" t="str">
        <f t="shared" si="442"/>
        <v>21:0133</v>
      </c>
      <c r="E2717" t="s">
        <v>10366</v>
      </c>
      <c r="F2717" t="s">
        <v>10367</v>
      </c>
      <c r="H2717">
        <v>49.074470400000003</v>
      </c>
      <c r="I2717">
        <v>-85.396290500000006</v>
      </c>
      <c r="J2717" s="1" t="str">
        <f t="shared" si="443"/>
        <v>NGR lake sediment grab sample</v>
      </c>
      <c r="K2717" s="1" t="str">
        <f t="shared" si="444"/>
        <v>&lt;177 micron (NGR)</v>
      </c>
      <c r="L2717">
        <v>97</v>
      </c>
      <c r="M2717" t="s">
        <v>107</v>
      </c>
      <c r="N2717">
        <v>1905</v>
      </c>
      <c r="O2717">
        <v>82</v>
      </c>
      <c r="P2717">
        <v>18</v>
      </c>
      <c r="Q2717">
        <v>4</v>
      </c>
      <c r="R2717">
        <v>9</v>
      </c>
      <c r="S2717">
        <v>5</v>
      </c>
      <c r="T2717">
        <v>0.1</v>
      </c>
      <c r="U2717">
        <v>130</v>
      </c>
      <c r="V2717">
        <v>0.75</v>
      </c>
      <c r="W2717">
        <v>0.5</v>
      </c>
      <c r="X2717">
        <v>1</v>
      </c>
      <c r="Y2717">
        <v>53</v>
      </c>
    </row>
    <row r="2718" spans="1:25" x14ac:dyDescent="0.25">
      <c r="A2718" t="s">
        <v>10368</v>
      </c>
      <c r="B2718" t="s">
        <v>10369</v>
      </c>
      <c r="C2718" s="1" t="str">
        <f t="shared" si="435"/>
        <v>21:0398</v>
      </c>
      <c r="D2718" s="1" t="str">
        <f t="shared" si="442"/>
        <v>21:0133</v>
      </c>
      <c r="E2718" t="s">
        <v>10370</v>
      </c>
      <c r="F2718" t="s">
        <v>10371</v>
      </c>
      <c r="H2718">
        <v>49.1011162</v>
      </c>
      <c r="I2718">
        <v>-85.392390500000005</v>
      </c>
      <c r="J2718" s="1" t="str">
        <f t="shared" si="443"/>
        <v>NGR lake sediment grab sample</v>
      </c>
      <c r="K2718" s="1" t="str">
        <f t="shared" si="444"/>
        <v>&lt;177 micron (NGR)</v>
      </c>
      <c r="L2718">
        <v>97</v>
      </c>
      <c r="M2718" t="s">
        <v>112</v>
      </c>
      <c r="N2718">
        <v>1906</v>
      </c>
      <c r="O2718">
        <v>76</v>
      </c>
      <c r="P2718">
        <v>12</v>
      </c>
      <c r="Q2718">
        <v>7</v>
      </c>
      <c r="R2718">
        <v>10</v>
      </c>
      <c r="S2718">
        <v>6</v>
      </c>
      <c r="T2718">
        <v>0.1</v>
      </c>
      <c r="U2718">
        <v>125</v>
      </c>
      <c r="V2718">
        <v>0.7</v>
      </c>
      <c r="W2718">
        <v>0.5</v>
      </c>
      <c r="X2718">
        <v>2</v>
      </c>
      <c r="Y2718">
        <v>55.2</v>
      </c>
    </row>
    <row r="2719" spans="1:25" x14ac:dyDescent="0.25">
      <c r="A2719" t="s">
        <v>10372</v>
      </c>
      <c r="B2719" t="s">
        <v>10373</v>
      </c>
      <c r="C2719" s="1" t="str">
        <f t="shared" si="435"/>
        <v>21:0398</v>
      </c>
      <c r="D2719" s="1" t="str">
        <f t="shared" si="442"/>
        <v>21:0133</v>
      </c>
      <c r="E2719" t="s">
        <v>10374</v>
      </c>
      <c r="F2719" t="s">
        <v>10375</v>
      </c>
      <c r="H2719">
        <v>49.0826116</v>
      </c>
      <c r="I2719">
        <v>-85.3421661</v>
      </c>
      <c r="J2719" s="1" t="str">
        <f t="shared" si="443"/>
        <v>NGR lake sediment grab sample</v>
      </c>
      <c r="K2719" s="1" t="str">
        <f t="shared" si="444"/>
        <v>&lt;177 micron (NGR)</v>
      </c>
      <c r="L2719">
        <v>97</v>
      </c>
      <c r="M2719" t="s">
        <v>117</v>
      </c>
      <c r="N2719">
        <v>1907</v>
      </c>
      <c r="O2719">
        <v>72</v>
      </c>
      <c r="P2719">
        <v>14</v>
      </c>
      <c r="Q2719">
        <v>7</v>
      </c>
      <c r="R2719">
        <v>12</v>
      </c>
      <c r="S2719">
        <v>8</v>
      </c>
      <c r="T2719">
        <v>0.1</v>
      </c>
      <c r="U2719">
        <v>310</v>
      </c>
      <c r="V2719">
        <v>2.1</v>
      </c>
      <c r="W2719">
        <v>0.5</v>
      </c>
      <c r="X2719">
        <v>1</v>
      </c>
      <c r="Y2719">
        <v>24.2</v>
      </c>
    </row>
    <row r="2720" spans="1:25" x14ac:dyDescent="0.25">
      <c r="A2720" t="s">
        <v>10376</v>
      </c>
      <c r="B2720" t="s">
        <v>10377</v>
      </c>
      <c r="C2720" s="1" t="str">
        <f t="shared" si="435"/>
        <v>21:0398</v>
      </c>
      <c r="D2720" s="1" t="str">
        <f t="shared" si="442"/>
        <v>21:0133</v>
      </c>
      <c r="E2720" t="s">
        <v>10378</v>
      </c>
      <c r="F2720" t="s">
        <v>10379</v>
      </c>
      <c r="H2720">
        <v>49.016596700000001</v>
      </c>
      <c r="I2720">
        <v>-85.363466599999995</v>
      </c>
      <c r="J2720" s="1" t="str">
        <f t="shared" si="443"/>
        <v>NGR lake sediment grab sample</v>
      </c>
      <c r="K2720" s="1" t="str">
        <f t="shared" si="444"/>
        <v>&lt;177 micron (NGR)</v>
      </c>
      <c r="L2720">
        <v>98</v>
      </c>
      <c r="M2720" t="s">
        <v>29</v>
      </c>
      <c r="N2720">
        <v>1908</v>
      </c>
      <c r="O2720">
        <v>42</v>
      </c>
      <c r="P2720">
        <v>8</v>
      </c>
      <c r="Q2720">
        <v>7</v>
      </c>
      <c r="R2720">
        <v>8</v>
      </c>
      <c r="S2720">
        <v>5</v>
      </c>
      <c r="T2720">
        <v>0.1</v>
      </c>
      <c r="U2720">
        <v>210</v>
      </c>
      <c r="V2720">
        <v>1</v>
      </c>
      <c r="W2720">
        <v>0.5</v>
      </c>
      <c r="X2720">
        <v>2</v>
      </c>
      <c r="Y2720">
        <v>13.6</v>
      </c>
    </row>
    <row r="2721" spans="1:25" x14ac:dyDescent="0.25">
      <c r="A2721" t="s">
        <v>10380</v>
      </c>
      <c r="B2721" t="s">
        <v>10381</v>
      </c>
      <c r="C2721" s="1" t="str">
        <f t="shared" si="435"/>
        <v>21:0398</v>
      </c>
      <c r="D2721" s="1" t="str">
        <f t="shared" si="442"/>
        <v>21:0133</v>
      </c>
      <c r="E2721" t="s">
        <v>10382</v>
      </c>
      <c r="F2721" t="s">
        <v>10383</v>
      </c>
      <c r="H2721">
        <v>49.060195800000002</v>
      </c>
      <c r="I2721">
        <v>-85.346717499999997</v>
      </c>
      <c r="J2721" s="1" t="str">
        <f t="shared" si="443"/>
        <v>NGR lake sediment grab sample</v>
      </c>
      <c r="K2721" s="1" t="str">
        <f t="shared" si="444"/>
        <v>&lt;177 micron (NGR)</v>
      </c>
      <c r="L2721">
        <v>98</v>
      </c>
      <c r="M2721" t="s">
        <v>34</v>
      </c>
      <c r="N2721">
        <v>1909</v>
      </c>
      <c r="O2721">
        <v>74</v>
      </c>
      <c r="P2721">
        <v>18</v>
      </c>
      <c r="Q2721">
        <v>10</v>
      </c>
      <c r="R2721">
        <v>14</v>
      </c>
      <c r="S2721">
        <v>8</v>
      </c>
      <c r="T2721">
        <v>0.1</v>
      </c>
      <c r="U2721">
        <v>420</v>
      </c>
      <c r="V2721">
        <v>1.8</v>
      </c>
      <c r="W2721">
        <v>0.5</v>
      </c>
      <c r="X2721">
        <v>2</v>
      </c>
      <c r="Y2721">
        <v>20.6</v>
      </c>
    </row>
    <row r="2722" spans="1:25" x14ac:dyDescent="0.25">
      <c r="A2722" t="s">
        <v>10384</v>
      </c>
      <c r="B2722" t="s">
        <v>10385</v>
      </c>
      <c r="C2722" s="1" t="str">
        <f t="shared" si="435"/>
        <v>21:0398</v>
      </c>
      <c r="D2722" s="1" t="str">
        <f t="shared" si="442"/>
        <v>21:0133</v>
      </c>
      <c r="E2722" t="s">
        <v>10386</v>
      </c>
      <c r="F2722" t="s">
        <v>10387</v>
      </c>
      <c r="H2722">
        <v>49.0679862</v>
      </c>
      <c r="I2722">
        <v>-85.310684499999994</v>
      </c>
      <c r="J2722" s="1" t="str">
        <f t="shared" si="443"/>
        <v>NGR lake sediment grab sample</v>
      </c>
      <c r="K2722" s="1" t="str">
        <f t="shared" si="444"/>
        <v>&lt;177 micron (NGR)</v>
      </c>
      <c r="L2722">
        <v>98</v>
      </c>
      <c r="M2722" t="s">
        <v>39</v>
      </c>
      <c r="N2722">
        <v>1910</v>
      </c>
      <c r="O2722">
        <v>66</v>
      </c>
      <c r="P2722">
        <v>26</v>
      </c>
      <c r="Q2722">
        <v>6</v>
      </c>
      <c r="R2722">
        <v>10</v>
      </c>
      <c r="S2722">
        <v>6</v>
      </c>
      <c r="T2722">
        <v>0.1</v>
      </c>
      <c r="U2722">
        <v>230</v>
      </c>
      <c r="V2722">
        <v>1</v>
      </c>
      <c r="W2722">
        <v>0.5</v>
      </c>
      <c r="X2722">
        <v>2</v>
      </c>
      <c r="Y2722">
        <v>33</v>
      </c>
    </row>
    <row r="2723" spans="1:25" x14ac:dyDescent="0.25">
      <c r="A2723" t="s">
        <v>10388</v>
      </c>
      <c r="B2723" t="s">
        <v>10389</v>
      </c>
      <c r="C2723" s="1" t="str">
        <f t="shared" si="435"/>
        <v>21:0398</v>
      </c>
      <c r="D2723" s="1" t="str">
        <f t="shared" si="442"/>
        <v>21:0133</v>
      </c>
      <c r="E2723" t="s">
        <v>10390</v>
      </c>
      <c r="F2723" t="s">
        <v>10391</v>
      </c>
      <c r="H2723">
        <v>49.033018300000002</v>
      </c>
      <c r="I2723">
        <v>-85.331693400000006</v>
      </c>
      <c r="J2723" s="1" t="str">
        <f t="shared" si="443"/>
        <v>NGR lake sediment grab sample</v>
      </c>
      <c r="K2723" s="1" t="str">
        <f t="shared" si="444"/>
        <v>&lt;177 micron (NGR)</v>
      </c>
      <c r="L2723">
        <v>98</v>
      </c>
      <c r="M2723" t="s">
        <v>44</v>
      </c>
      <c r="N2723">
        <v>1911</v>
      </c>
      <c r="O2723">
        <v>74</v>
      </c>
      <c r="P2723">
        <v>26</v>
      </c>
      <c r="Q2723">
        <v>10</v>
      </c>
      <c r="R2723">
        <v>8</v>
      </c>
      <c r="S2723">
        <v>5</v>
      </c>
      <c r="T2723">
        <v>0.1</v>
      </c>
      <c r="U2723">
        <v>160</v>
      </c>
      <c r="V2723">
        <v>1.1499999999999999</v>
      </c>
      <c r="W2723">
        <v>0.5</v>
      </c>
      <c r="X2723">
        <v>1</v>
      </c>
      <c r="Y2723">
        <v>35.4</v>
      </c>
    </row>
    <row r="2724" spans="1:25" x14ac:dyDescent="0.25">
      <c r="A2724" t="s">
        <v>10392</v>
      </c>
      <c r="B2724" t="s">
        <v>10393</v>
      </c>
      <c r="C2724" s="1" t="str">
        <f t="shared" si="435"/>
        <v>21:0398</v>
      </c>
      <c r="D2724" s="1" t="str">
        <f t="shared" si="442"/>
        <v>21:0133</v>
      </c>
      <c r="E2724" t="s">
        <v>10394</v>
      </c>
      <c r="F2724" t="s">
        <v>10395</v>
      </c>
      <c r="H2724">
        <v>49.026018100000002</v>
      </c>
      <c r="I2724">
        <v>-85.253804000000002</v>
      </c>
      <c r="J2724" s="1" t="str">
        <f t="shared" si="443"/>
        <v>NGR lake sediment grab sample</v>
      </c>
      <c r="K2724" s="1" t="str">
        <f t="shared" si="444"/>
        <v>&lt;177 micron (NGR)</v>
      </c>
      <c r="L2724">
        <v>98</v>
      </c>
      <c r="M2724" t="s">
        <v>62</v>
      </c>
      <c r="N2724">
        <v>1912</v>
      </c>
      <c r="O2724">
        <v>88</v>
      </c>
      <c r="P2724">
        <v>60</v>
      </c>
      <c r="Q2724">
        <v>3</v>
      </c>
      <c r="R2724">
        <v>8</v>
      </c>
      <c r="S2724">
        <v>5</v>
      </c>
      <c r="T2724">
        <v>0.1</v>
      </c>
      <c r="U2724">
        <v>100</v>
      </c>
      <c r="V2724">
        <v>1.3</v>
      </c>
      <c r="W2724">
        <v>0.5</v>
      </c>
      <c r="X2724">
        <v>3</v>
      </c>
      <c r="Y2724">
        <v>64.599999999999994</v>
      </c>
    </row>
    <row r="2725" spans="1:25" x14ac:dyDescent="0.25">
      <c r="A2725" t="s">
        <v>10396</v>
      </c>
      <c r="B2725" t="s">
        <v>10397</v>
      </c>
      <c r="C2725" s="1" t="str">
        <f t="shared" si="435"/>
        <v>21:0398</v>
      </c>
      <c r="D2725" s="1" t="str">
        <f t="shared" si="442"/>
        <v>21:0133</v>
      </c>
      <c r="E2725" t="s">
        <v>10398</v>
      </c>
      <c r="F2725" t="s">
        <v>10399</v>
      </c>
      <c r="H2725">
        <v>49.013276900000001</v>
      </c>
      <c r="I2725">
        <v>-85.202677399999999</v>
      </c>
      <c r="J2725" s="1" t="str">
        <f t="shared" si="443"/>
        <v>NGR lake sediment grab sample</v>
      </c>
      <c r="K2725" s="1" t="str">
        <f t="shared" si="444"/>
        <v>&lt;177 micron (NGR)</v>
      </c>
      <c r="L2725">
        <v>98</v>
      </c>
      <c r="M2725" t="s">
        <v>67</v>
      </c>
      <c r="N2725">
        <v>1913</v>
      </c>
      <c r="O2725">
        <v>68</v>
      </c>
      <c r="P2725">
        <v>24</v>
      </c>
      <c r="Q2725">
        <v>6</v>
      </c>
      <c r="R2725">
        <v>8</v>
      </c>
      <c r="S2725">
        <v>5</v>
      </c>
      <c r="T2725">
        <v>0.1</v>
      </c>
      <c r="U2725">
        <v>160</v>
      </c>
      <c r="V2725">
        <v>0.85</v>
      </c>
      <c r="W2725">
        <v>0.5</v>
      </c>
      <c r="X2725">
        <v>1</v>
      </c>
      <c r="Y2725">
        <v>32.200000000000003</v>
      </c>
    </row>
    <row r="2726" spans="1:25" x14ac:dyDescent="0.25">
      <c r="A2726" t="s">
        <v>10400</v>
      </c>
      <c r="B2726" t="s">
        <v>10401</v>
      </c>
      <c r="C2726" s="1" t="str">
        <f t="shared" si="435"/>
        <v>21:0398</v>
      </c>
      <c r="D2726" s="1" t="str">
        <f t="shared" si="442"/>
        <v>21:0133</v>
      </c>
      <c r="E2726" t="s">
        <v>10402</v>
      </c>
      <c r="F2726" t="s">
        <v>10403</v>
      </c>
      <c r="H2726">
        <v>49.003740399999998</v>
      </c>
      <c r="I2726">
        <v>-85.279933700000001</v>
      </c>
      <c r="J2726" s="1" t="str">
        <f t="shared" si="443"/>
        <v>NGR lake sediment grab sample</v>
      </c>
      <c r="K2726" s="1" t="str">
        <f t="shared" si="444"/>
        <v>&lt;177 micron (NGR)</v>
      </c>
      <c r="L2726">
        <v>98</v>
      </c>
      <c r="M2726" t="s">
        <v>72</v>
      </c>
      <c r="N2726">
        <v>1914</v>
      </c>
      <c r="O2726">
        <v>94</v>
      </c>
      <c r="P2726">
        <v>62</v>
      </c>
      <c r="Q2726">
        <v>3</v>
      </c>
      <c r="R2726">
        <v>10</v>
      </c>
      <c r="S2726">
        <v>3</v>
      </c>
      <c r="T2726">
        <v>0.1</v>
      </c>
      <c r="U2726">
        <v>45</v>
      </c>
      <c r="V2726">
        <v>0.45</v>
      </c>
      <c r="W2726">
        <v>0.5</v>
      </c>
      <c r="X2726">
        <v>4</v>
      </c>
      <c r="Y2726">
        <v>43</v>
      </c>
    </row>
    <row r="2727" spans="1:25" x14ac:dyDescent="0.25">
      <c r="A2727" t="s">
        <v>10404</v>
      </c>
      <c r="B2727" t="s">
        <v>10405</v>
      </c>
      <c r="C2727" s="1" t="str">
        <f t="shared" si="435"/>
        <v>21:0398</v>
      </c>
      <c r="D2727" s="1" t="str">
        <f t="shared" si="442"/>
        <v>21:0133</v>
      </c>
      <c r="E2727" t="s">
        <v>10406</v>
      </c>
      <c r="F2727" t="s">
        <v>10407</v>
      </c>
      <c r="H2727">
        <v>49.000603699999999</v>
      </c>
      <c r="I2727">
        <v>-85.335319600000005</v>
      </c>
      <c r="J2727" s="1" t="str">
        <f t="shared" si="443"/>
        <v>NGR lake sediment grab sample</v>
      </c>
      <c r="K2727" s="1" t="str">
        <f t="shared" si="444"/>
        <v>&lt;177 micron (NGR)</v>
      </c>
      <c r="L2727">
        <v>98</v>
      </c>
      <c r="M2727" t="s">
        <v>77</v>
      </c>
      <c r="N2727">
        <v>1915</v>
      </c>
      <c r="O2727">
        <v>162</v>
      </c>
      <c r="P2727">
        <v>32</v>
      </c>
      <c r="Q2727">
        <v>3</v>
      </c>
      <c r="R2727">
        <v>10</v>
      </c>
      <c r="S2727">
        <v>5</v>
      </c>
      <c r="T2727">
        <v>0.1</v>
      </c>
      <c r="U2727">
        <v>65</v>
      </c>
      <c r="V2727">
        <v>0.65</v>
      </c>
      <c r="W2727">
        <v>0.5</v>
      </c>
      <c r="X2727">
        <v>1</v>
      </c>
      <c r="Y2727">
        <v>59.6</v>
      </c>
    </row>
    <row r="2728" spans="1:25" x14ac:dyDescent="0.25">
      <c r="A2728" t="s">
        <v>10408</v>
      </c>
      <c r="B2728" t="s">
        <v>10409</v>
      </c>
      <c r="C2728" s="1" t="str">
        <f t="shared" si="435"/>
        <v>21:0398</v>
      </c>
      <c r="D2728" s="1" t="str">
        <f t="shared" si="442"/>
        <v>21:0133</v>
      </c>
      <c r="E2728" t="s">
        <v>10410</v>
      </c>
      <c r="F2728" t="s">
        <v>10411</v>
      </c>
      <c r="H2728">
        <v>49.011853899999998</v>
      </c>
      <c r="I2728">
        <v>-85.341289900000007</v>
      </c>
      <c r="J2728" s="1" t="str">
        <f t="shared" si="443"/>
        <v>NGR lake sediment grab sample</v>
      </c>
      <c r="K2728" s="1" t="str">
        <f t="shared" si="444"/>
        <v>&lt;177 micron (NGR)</v>
      </c>
      <c r="L2728">
        <v>98</v>
      </c>
      <c r="M2728" t="s">
        <v>49</v>
      </c>
      <c r="N2728">
        <v>1916</v>
      </c>
      <c r="O2728">
        <v>180</v>
      </c>
      <c r="P2728">
        <v>30</v>
      </c>
      <c r="Q2728">
        <v>2</v>
      </c>
      <c r="R2728">
        <v>5</v>
      </c>
      <c r="S2728">
        <v>4</v>
      </c>
      <c r="T2728">
        <v>0.1</v>
      </c>
      <c r="U2728">
        <v>55</v>
      </c>
      <c r="V2728">
        <v>0.55000000000000004</v>
      </c>
      <c r="W2728">
        <v>0.5</v>
      </c>
      <c r="X2728">
        <v>1</v>
      </c>
      <c r="Y2728">
        <v>67.400000000000006</v>
      </c>
    </row>
    <row r="2729" spans="1:25" x14ac:dyDescent="0.25">
      <c r="A2729" t="s">
        <v>10412</v>
      </c>
      <c r="B2729" t="s">
        <v>10413</v>
      </c>
      <c r="C2729" s="1" t="str">
        <f t="shared" si="435"/>
        <v>21:0398</v>
      </c>
      <c r="D2729" s="1" t="str">
        <f t="shared" si="442"/>
        <v>21:0133</v>
      </c>
      <c r="E2729" t="s">
        <v>10378</v>
      </c>
      <c r="F2729" t="s">
        <v>10414</v>
      </c>
      <c r="H2729">
        <v>49.016596700000001</v>
      </c>
      <c r="I2729">
        <v>-85.363466599999995</v>
      </c>
      <c r="J2729" s="1" t="str">
        <f t="shared" si="443"/>
        <v>NGR lake sediment grab sample</v>
      </c>
      <c r="K2729" s="1" t="str">
        <f t="shared" si="444"/>
        <v>&lt;177 micron (NGR)</v>
      </c>
      <c r="L2729">
        <v>98</v>
      </c>
      <c r="M2729" t="s">
        <v>53</v>
      </c>
      <c r="N2729">
        <v>1917</v>
      </c>
      <c r="O2729">
        <v>50</v>
      </c>
      <c r="P2729">
        <v>10</v>
      </c>
      <c r="Q2729">
        <v>9</v>
      </c>
      <c r="R2729">
        <v>8</v>
      </c>
      <c r="S2729">
        <v>6</v>
      </c>
      <c r="T2729">
        <v>0.1</v>
      </c>
      <c r="U2729">
        <v>250</v>
      </c>
      <c r="V2729">
        <v>1.1000000000000001</v>
      </c>
      <c r="W2729">
        <v>0.5</v>
      </c>
      <c r="X2729">
        <v>1</v>
      </c>
      <c r="Y2729">
        <v>18.399999999999999</v>
      </c>
    </row>
    <row r="2730" spans="1:25" x14ac:dyDescent="0.25">
      <c r="A2730" t="s">
        <v>10415</v>
      </c>
      <c r="B2730" t="s">
        <v>10416</v>
      </c>
      <c r="C2730" s="1" t="str">
        <f t="shared" si="435"/>
        <v>21:0398</v>
      </c>
      <c r="D2730" s="1" t="str">
        <f t="shared" si="442"/>
        <v>21:0133</v>
      </c>
      <c r="E2730" t="s">
        <v>10378</v>
      </c>
      <c r="F2730" t="s">
        <v>10417</v>
      </c>
      <c r="H2730">
        <v>49.016596700000001</v>
      </c>
      <c r="I2730">
        <v>-85.363466599999995</v>
      </c>
      <c r="J2730" s="1" t="str">
        <f t="shared" si="443"/>
        <v>NGR lake sediment grab sample</v>
      </c>
      <c r="K2730" s="1" t="str">
        <f t="shared" si="444"/>
        <v>&lt;177 micron (NGR)</v>
      </c>
      <c r="L2730">
        <v>98</v>
      </c>
      <c r="M2730" t="s">
        <v>57</v>
      </c>
      <c r="N2730">
        <v>1918</v>
      </c>
      <c r="O2730">
        <v>42</v>
      </c>
      <c r="P2730">
        <v>10</v>
      </c>
      <c r="Q2730">
        <v>7</v>
      </c>
      <c r="R2730">
        <v>8</v>
      </c>
      <c r="S2730">
        <v>5</v>
      </c>
      <c r="T2730">
        <v>0.1</v>
      </c>
      <c r="U2730">
        <v>210</v>
      </c>
      <c r="V2730">
        <v>1</v>
      </c>
      <c r="W2730">
        <v>1</v>
      </c>
      <c r="X2730">
        <v>1</v>
      </c>
      <c r="Y2730">
        <v>13.2</v>
      </c>
    </row>
    <row r="2731" spans="1:25" x14ac:dyDescent="0.25">
      <c r="A2731" t="s">
        <v>10418</v>
      </c>
      <c r="B2731" t="s">
        <v>10419</v>
      </c>
      <c r="C2731" s="1" t="str">
        <f t="shared" si="435"/>
        <v>21:0398</v>
      </c>
      <c r="D2731" s="1" t="str">
        <f t="shared" si="442"/>
        <v>21:0133</v>
      </c>
      <c r="E2731" t="s">
        <v>10420</v>
      </c>
      <c r="F2731" t="s">
        <v>10421</v>
      </c>
      <c r="H2731">
        <v>49.037882199999999</v>
      </c>
      <c r="I2731">
        <v>-85.4196606</v>
      </c>
      <c r="J2731" s="1" t="str">
        <f t="shared" si="443"/>
        <v>NGR lake sediment grab sample</v>
      </c>
      <c r="K2731" s="1" t="str">
        <f t="shared" si="444"/>
        <v>&lt;177 micron (NGR)</v>
      </c>
      <c r="L2731">
        <v>98</v>
      </c>
      <c r="M2731" t="s">
        <v>82</v>
      </c>
      <c r="N2731">
        <v>1919</v>
      </c>
      <c r="O2731">
        <v>112</v>
      </c>
      <c r="P2731">
        <v>14</v>
      </c>
      <c r="Q2731">
        <v>4</v>
      </c>
      <c r="R2731">
        <v>9</v>
      </c>
      <c r="S2731">
        <v>6</v>
      </c>
      <c r="T2731">
        <v>0.1</v>
      </c>
      <c r="U2731">
        <v>120</v>
      </c>
      <c r="V2731">
        <v>0.7</v>
      </c>
      <c r="W2731">
        <v>0.5</v>
      </c>
      <c r="X2731">
        <v>1</v>
      </c>
      <c r="Y2731">
        <v>48.6</v>
      </c>
    </row>
    <row r="2732" spans="1:25" x14ac:dyDescent="0.25">
      <c r="A2732" t="s">
        <v>10422</v>
      </c>
      <c r="B2732" t="s">
        <v>10423</v>
      </c>
      <c r="C2732" s="1" t="str">
        <f t="shared" si="435"/>
        <v>21:0398</v>
      </c>
      <c r="D2732" s="1" t="str">
        <f>HYPERLINK("http://geochem.nrcan.gc.ca/cdogs/content/svy/svy_e.htm", "")</f>
        <v/>
      </c>
      <c r="G2732" s="1" t="str">
        <f>HYPERLINK("http://geochem.nrcan.gc.ca/cdogs/content/cr_/cr_00035_e.htm", "35")</f>
        <v>35</v>
      </c>
      <c r="J2732" t="s">
        <v>100</v>
      </c>
      <c r="K2732" t="s">
        <v>101</v>
      </c>
      <c r="L2732">
        <v>98</v>
      </c>
      <c r="M2732" t="s">
        <v>102</v>
      </c>
      <c r="N2732">
        <v>1920</v>
      </c>
      <c r="O2732">
        <v>114</v>
      </c>
      <c r="P2732">
        <v>66</v>
      </c>
      <c r="Q2732">
        <v>12</v>
      </c>
      <c r="R2732">
        <v>27</v>
      </c>
      <c r="S2732">
        <v>10</v>
      </c>
      <c r="T2732">
        <v>0.1</v>
      </c>
      <c r="U2732">
        <v>285</v>
      </c>
      <c r="V2732">
        <v>2.4</v>
      </c>
      <c r="W2732">
        <v>17</v>
      </c>
      <c r="X2732">
        <v>2</v>
      </c>
      <c r="Y2732">
        <v>6.4</v>
      </c>
    </row>
    <row r="2733" spans="1:25" x14ac:dyDescent="0.25">
      <c r="A2733" t="s">
        <v>10424</v>
      </c>
      <c r="B2733" t="s">
        <v>10425</v>
      </c>
      <c r="C2733" s="1" t="str">
        <f t="shared" ref="C2733:C2796" si="445">HYPERLINK("http://geochem.nrcan.gc.ca/cdogs/content/bdl/bdl210398_e.htm", "21:0398")</f>
        <v>21:0398</v>
      </c>
      <c r="D2733" s="1" t="str">
        <f t="shared" ref="D2733:D2744" si="446">HYPERLINK("http://geochem.nrcan.gc.ca/cdogs/content/svy/svy210133_e.htm", "21:0133")</f>
        <v>21:0133</v>
      </c>
      <c r="E2733" t="s">
        <v>10426</v>
      </c>
      <c r="F2733" t="s">
        <v>10427</v>
      </c>
      <c r="H2733">
        <v>49.031079599999998</v>
      </c>
      <c r="I2733">
        <v>-85.458100000000002</v>
      </c>
      <c r="J2733" s="1" t="str">
        <f t="shared" ref="J2733:J2744" si="447">HYPERLINK("http://geochem.nrcan.gc.ca/cdogs/content/kwd/kwd020027_e.htm", "NGR lake sediment grab sample")</f>
        <v>NGR lake sediment grab sample</v>
      </c>
      <c r="K2733" s="1" t="str">
        <f t="shared" ref="K2733:K2744" si="448">HYPERLINK("http://geochem.nrcan.gc.ca/cdogs/content/kwd/kwd080006_e.htm", "&lt;177 micron (NGR)")</f>
        <v>&lt;177 micron (NGR)</v>
      </c>
      <c r="L2733">
        <v>98</v>
      </c>
      <c r="M2733" t="s">
        <v>87</v>
      </c>
      <c r="N2733">
        <v>1921</v>
      </c>
      <c r="O2733">
        <v>26</v>
      </c>
      <c r="P2733">
        <v>10</v>
      </c>
      <c r="Q2733">
        <v>2</v>
      </c>
      <c r="R2733">
        <v>6</v>
      </c>
      <c r="S2733">
        <v>3</v>
      </c>
      <c r="T2733">
        <v>0.1</v>
      </c>
      <c r="U2733">
        <v>100</v>
      </c>
      <c r="V2733">
        <v>0.55000000000000004</v>
      </c>
      <c r="W2733">
        <v>1</v>
      </c>
      <c r="X2733">
        <v>1</v>
      </c>
      <c r="Y2733">
        <v>7.2</v>
      </c>
    </row>
    <row r="2734" spans="1:25" x14ac:dyDescent="0.25">
      <c r="A2734" t="s">
        <v>10428</v>
      </c>
      <c r="B2734" t="s">
        <v>10429</v>
      </c>
      <c r="C2734" s="1" t="str">
        <f t="shared" si="445"/>
        <v>21:0398</v>
      </c>
      <c r="D2734" s="1" t="str">
        <f t="shared" si="446"/>
        <v>21:0133</v>
      </c>
      <c r="E2734" t="s">
        <v>10430</v>
      </c>
      <c r="F2734" t="s">
        <v>10431</v>
      </c>
      <c r="H2734">
        <v>49.030694599999997</v>
      </c>
      <c r="I2734">
        <v>-85.519359800000004</v>
      </c>
      <c r="J2734" s="1" t="str">
        <f t="shared" si="447"/>
        <v>NGR lake sediment grab sample</v>
      </c>
      <c r="K2734" s="1" t="str">
        <f t="shared" si="448"/>
        <v>&lt;177 micron (NGR)</v>
      </c>
      <c r="L2734">
        <v>98</v>
      </c>
      <c r="M2734" t="s">
        <v>92</v>
      </c>
      <c r="N2734">
        <v>1922</v>
      </c>
      <c r="O2734">
        <v>62</v>
      </c>
      <c r="P2734">
        <v>22</v>
      </c>
      <c r="Q2734">
        <v>7</v>
      </c>
      <c r="R2734">
        <v>10</v>
      </c>
      <c r="S2734">
        <v>4</v>
      </c>
      <c r="T2734">
        <v>0.1</v>
      </c>
      <c r="U2734">
        <v>90</v>
      </c>
      <c r="V2734">
        <v>0.65</v>
      </c>
      <c r="W2734">
        <v>0.5</v>
      </c>
      <c r="X2734">
        <v>1</v>
      </c>
      <c r="Y2734">
        <v>46.4</v>
      </c>
    </row>
    <row r="2735" spans="1:25" x14ac:dyDescent="0.25">
      <c r="A2735" t="s">
        <v>10432</v>
      </c>
      <c r="B2735" t="s">
        <v>10433</v>
      </c>
      <c r="C2735" s="1" t="str">
        <f t="shared" si="445"/>
        <v>21:0398</v>
      </c>
      <c r="D2735" s="1" t="str">
        <f t="shared" si="446"/>
        <v>21:0133</v>
      </c>
      <c r="E2735" t="s">
        <v>10434</v>
      </c>
      <c r="F2735" t="s">
        <v>10435</v>
      </c>
      <c r="H2735">
        <v>49.024996100000003</v>
      </c>
      <c r="I2735">
        <v>-85.558828599999998</v>
      </c>
      <c r="J2735" s="1" t="str">
        <f t="shared" si="447"/>
        <v>NGR lake sediment grab sample</v>
      </c>
      <c r="K2735" s="1" t="str">
        <f t="shared" si="448"/>
        <v>&lt;177 micron (NGR)</v>
      </c>
      <c r="L2735">
        <v>98</v>
      </c>
      <c r="M2735" t="s">
        <v>97</v>
      </c>
      <c r="N2735">
        <v>1923</v>
      </c>
      <c r="O2735">
        <v>68</v>
      </c>
      <c r="P2735">
        <v>14</v>
      </c>
      <c r="Q2735">
        <v>7</v>
      </c>
      <c r="R2735">
        <v>6</v>
      </c>
      <c r="S2735">
        <v>6</v>
      </c>
      <c r="T2735">
        <v>0.1</v>
      </c>
      <c r="U2735">
        <v>290</v>
      </c>
      <c r="V2735">
        <v>0.9</v>
      </c>
      <c r="W2735">
        <v>0.5</v>
      </c>
      <c r="X2735">
        <v>1</v>
      </c>
      <c r="Y2735">
        <v>28.2</v>
      </c>
    </row>
    <row r="2736" spans="1:25" x14ac:dyDescent="0.25">
      <c r="A2736" t="s">
        <v>10436</v>
      </c>
      <c r="B2736" t="s">
        <v>10437</v>
      </c>
      <c r="C2736" s="1" t="str">
        <f t="shared" si="445"/>
        <v>21:0398</v>
      </c>
      <c r="D2736" s="1" t="str">
        <f t="shared" si="446"/>
        <v>21:0133</v>
      </c>
      <c r="E2736" t="s">
        <v>10438</v>
      </c>
      <c r="F2736" t="s">
        <v>10439</v>
      </c>
      <c r="H2736">
        <v>49.028603099999998</v>
      </c>
      <c r="I2736">
        <v>-85.622117099999997</v>
      </c>
      <c r="J2736" s="1" t="str">
        <f t="shared" si="447"/>
        <v>NGR lake sediment grab sample</v>
      </c>
      <c r="K2736" s="1" t="str">
        <f t="shared" si="448"/>
        <v>&lt;177 micron (NGR)</v>
      </c>
      <c r="L2736">
        <v>98</v>
      </c>
      <c r="M2736" t="s">
        <v>107</v>
      </c>
      <c r="N2736">
        <v>1924</v>
      </c>
      <c r="O2736">
        <v>116</v>
      </c>
      <c r="P2736">
        <v>38</v>
      </c>
      <c r="Q2736">
        <v>3</v>
      </c>
      <c r="R2736">
        <v>10</v>
      </c>
      <c r="S2736">
        <v>5</v>
      </c>
      <c r="T2736">
        <v>0.1</v>
      </c>
      <c r="U2736">
        <v>105</v>
      </c>
      <c r="V2736">
        <v>2</v>
      </c>
      <c r="W2736">
        <v>0.5</v>
      </c>
      <c r="X2736">
        <v>1</v>
      </c>
      <c r="Y2736">
        <v>72</v>
      </c>
    </row>
    <row r="2737" spans="1:25" x14ac:dyDescent="0.25">
      <c r="A2737" t="s">
        <v>10440</v>
      </c>
      <c r="B2737" t="s">
        <v>10441</v>
      </c>
      <c r="C2737" s="1" t="str">
        <f t="shared" si="445"/>
        <v>21:0398</v>
      </c>
      <c r="D2737" s="1" t="str">
        <f t="shared" si="446"/>
        <v>21:0133</v>
      </c>
      <c r="E2737" t="s">
        <v>10442</v>
      </c>
      <c r="F2737" t="s">
        <v>10443</v>
      </c>
      <c r="H2737">
        <v>49.0387244</v>
      </c>
      <c r="I2737">
        <v>-85.633536199999995</v>
      </c>
      <c r="J2737" s="1" t="str">
        <f t="shared" si="447"/>
        <v>NGR lake sediment grab sample</v>
      </c>
      <c r="K2737" s="1" t="str">
        <f t="shared" si="448"/>
        <v>&lt;177 micron (NGR)</v>
      </c>
      <c r="L2737">
        <v>98</v>
      </c>
      <c r="M2737" t="s">
        <v>112</v>
      </c>
      <c r="N2737">
        <v>1925</v>
      </c>
      <c r="O2737">
        <v>104</v>
      </c>
      <c r="P2737">
        <v>38</v>
      </c>
      <c r="Q2737">
        <v>6</v>
      </c>
      <c r="R2737">
        <v>12</v>
      </c>
      <c r="S2737">
        <v>3</v>
      </c>
      <c r="T2737">
        <v>0.1</v>
      </c>
      <c r="U2737">
        <v>45</v>
      </c>
      <c r="V2737">
        <v>0.35</v>
      </c>
      <c r="W2737">
        <v>0.5</v>
      </c>
      <c r="X2737">
        <v>1</v>
      </c>
      <c r="Y2737">
        <v>60.2</v>
      </c>
    </row>
    <row r="2738" spans="1:25" x14ac:dyDescent="0.25">
      <c r="A2738" t="s">
        <v>10444</v>
      </c>
      <c r="B2738" t="s">
        <v>10445</v>
      </c>
      <c r="C2738" s="1" t="str">
        <f t="shared" si="445"/>
        <v>21:0398</v>
      </c>
      <c r="D2738" s="1" t="str">
        <f t="shared" si="446"/>
        <v>21:0133</v>
      </c>
      <c r="E2738" t="s">
        <v>10446</v>
      </c>
      <c r="F2738" t="s">
        <v>10447</v>
      </c>
      <c r="H2738">
        <v>49.023749500000001</v>
      </c>
      <c r="I2738">
        <v>-85.689658899999998</v>
      </c>
      <c r="J2738" s="1" t="str">
        <f t="shared" si="447"/>
        <v>NGR lake sediment grab sample</v>
      </c>
      <c r="K2738" s="1" t="str">
        <f t="shared" si="448"/>
        <v>&lt;177 micron (NGR)</v>
      </c>
      <c r="L2738">
        <v>98</v>
      </c>
      <c r="M2738" t="s">
        <v>117</v>
      </c>
      <c r="N2738">
        <v>1926</v>
      </c>
      <c r="O2738">
        <v>50</v>
      </c>
      <c r="P2738">
        <v>16</v>
      </c>
      <c r="Q2738">
        <v>5</v>
      </c>
      <c r="R2738">
        <v>8</v>
      </c>
      <c r="S2738">
        <v>6</v>
      </c>
      <c r="T2738">
        <v>0.1</v>
      </c>
      <c r="U2738">
        <v>205</v>
      </c>
      <c r="V2738">
        <v>1.05</v>
      </c>
      <c r="W2738">
        <v>0.5</v>
      </c>
      <c r="X2738">
        <v>1</v>
      </c>
      <c r="Y2738">
        <v>16.2</v>
      </c>
    </row>
    <row r="2739" spans="1:25" x14ac:dyDescent="0.25">
      <c r="A2739" t="s">
        <v>10448</v>
      </c>
      <c r="B2739" t="s">
        <v>10449</v>
      </c>
      <c r="C2739" s="1" t="str">
        <f t="shared" si="445"/>
        <v>21:0398</v>
      </c>
      <c r="D2739" s="1" t="str">
        <f t="shared" si="446"/>
        <v>21:0133</v>
      </c>
      <c r="E2739" t="s">
        <v>10450</v>
      </c>
      <c r="F2739" t="s">
        <v>10451</v>
      </c>
      <c r="H2739">
        <v>49.035077299999998</v>
      </c>
      <c r="I2739">
        <v>-85.789483099999998</v>
      </c>
      <c r="J2739" s="1" t="str">
        <f t="shared" si="447"/>
        <v>NGR lake sediment grab sample</v>
      </c>
      <c r="K2739" s="1" t="str">
        <f t="shared" si="448"/>
        <v>&lt;177 micron (NGR)</v>
      </c>
      <c r="L2739">
        <v>98</v>
      </c>
      <c r="M2739" t="s">
        <v>122</v>
      </c>
      <c r="N2739">
        <v>1927</v>
      </c>
      <c r="O2739">
        <v>124</v>
      </c>
      <c r="P2739">
        <v>38</v>
      </c>
      <c r="Q2739">
        <v>3</v>
      </c>
      <c r="R2739">
        <v>15</v>
      </c>
      <c r="S2739">
        <v>7</v>
      </c>
      <c r="T2739">
        <v>0.1</v>
      </c>
      <c r="U2739">
        <v>55</v>
      </c>
      <c r="V2739">
        <v>0.4</v>
      </c>
      <c r="W2739">
        <v>0.5</v>
      </c>
      <c r="X2739">
        <v>3</v>
      </c>
      <c r="Y2739">
        <v>73</v>
      </c>
    </row>
    <row r="2740" spans="1:25" x14ac:dyDescent="0.25">
      <c r="A2740" t="s">
        <v>10452</v>
      </c>
      <c r="B2740" t="s">
        <v>10453</v>
      </c>
      <c r="C2740" s="1" t="str">
        <f t="shared" si="445"/>
        <v>21:0398</v>
      </c>
      <c r="D2740" s="1" t="str">
        <f t="shared" si="446"/>
        <v>21:0133</v>
      </c>
      <c r="E2740" t="s">
        <v>10454</v>
      </c>
      <c r="F2740" t="s">
        <v>10455</v>
      </c>
      <c r="H2740">
        <v>49.083244700000002</v>
      </c>
      <c r="I2740">
        <v>-85.846063400000006</v>
      </c>
      <c r="J2740" s="1" t="str">
        <f t="shared" si="447"/>
        <v>NGR lake sediment grab sample</v>
      </c>
      <c r="K2740" s="1" t="str">
        <f t="shared" si="448"/>
        <v>&lt;177 micron (NGR)</v>
      </c>
      <c r="L2740">
        <v>99</v>
      </c>
      <c r="M2740" t="s">
        <v>29</v>
      </c>
      <c r="N2740">
        <v>1928</v>
      </c>
      <c r="O2740">
        <v>152</v>
      </c>
      <c r="P2740">
        <v>18</v>
      </c>
      <c r="Q2740">
        <v>3</v>
      </c>
      <c r="R2740">
        <v>9</v>
      </c>
      <c r="S2740">
        <v>3</v>
      </c>
      <c r="T2740">
        <v>0.1</v>
      </c>
      <c r="U2740">
        <v>10</v>
      </c>
      <c r="V2740">
        <v>0.2</v>
      </c>
      <c r="W2740">
        <v>0.5</v>
      </c>
      <c r="X2740">
        <v>1</v>
      </c>
      <c r="Y2740">
        <v>56.2</v>
      </c>
    </row>
    <row r="2741" spans="1:25" x14ac:dyDescent="0.25">
      <c r="A2741" t="s">
        <v>10456</v>
      </c>
      <c r="B2741" t="s">
        <v>10457</v>
      </c>
      <c r="C2741" s="1" t="str">
        <f t="shared" si="445"/>
        <v>21:0398</v>
      </c>
      <c r="D2741" s="1" t="str">
        <f t="shared" si="446"/>
        <v>21:0133</v>
      </c>
      <c r="E2741" t="s">
        <v>10458</v>
      </c>
      <c r="F2741" t="s">
        <v>10459</v>
      </c>
      <c r="H2741">
        <v>49.067773000000003</v>
      </c>
      <c r="I2741">
        <v>-85.843464600000004</v>
      </c>
      <c r="J2741" s="1" t="str">
        <f t="shared" si="447"/>
        <v>NGR lake sediment grab sample</v>
      </c>
      <c r="K2741" s="1" t="str">
        <f t="shared" si="448"/>
        <v>&lt;177 micron (NGR)</v>
      </c>
      <c r="L2741">
        <v>99</v>
      </c>
      <c r="M2741" t="s">
        <v>49</v>
      </c>
      <c r="N2741">
        <v>1929</v>
      </c>
      <c r="O2741">
        <v>154</v>
      </c>
      <c r="P2741">
        <v>22</v>
      </c>
      <c r="Q2741">
        <v>2</v>
      </c>
      <c r="R2741">
        <v>9</v>
      </c>
      <c r="S2741">
        <v>6</v>
      </c>
      <c r="T2741">
        <v>0.1</v>
      </c>
      <c r="U2741">
        <v>60</v>
      </c>
      <c r="V2741">
        <v>0.35</v>
      </c>
      <c r="W2741">
        <v>0.5</v>
      </c>
      <c r="X2741">
        <v>1</v>
      </c>
      <c r="Y2741">
        <v>58.4</v>
      </c>
    </row>
    <row r="2742" spans="1:25" x14ac:dyDescent="0.25">
      <c r="A2742" t="s">
        <v>10460</v>
      </c>
      <c r="B2742" t="s">
        <v>10461</v>
      </c>
      <c r="C2742" s="1" t="str">
        <f t="shared" si="445"/>
        <v>21:0398</v>
      </c>
      <c r="D2742" s="1" t="str">
        <f t="shared" si="446"/>
        <v>21:0133</v>
      </c>
      <c r="E2742" t="s">
        <v>10454</v>
      </c>
      <c r="F2742" t="s">
        <v>10462</v>
      </c>
      <c r="H2742">
        <v>49.083244700000002</v>
      </c>
      <c r="I2742">
        <v>-85.846063400000006</v>
      </c>
      <c r="J2742" s="1" t="str">
        <f t="shared" si="447"/>
        <v>NGR lake sediment grab sample</v>
      </c>
      <c r="K2742" s="1" t="str">
        <f t="shared" si="448"/>
        <v>&lt;177 micron (NGR)</v>
      </c>
      <c r="L2742">
        <v>99</v>
      </c>
      <c r="M2742" t="s">
        <v>57</v>
      </c>
      <c r="N2742">
        <v>1930</v>
      </c>
      <c r="O2742">
        <v>144</v>
      </c>
      <c r="P2742">
        <v>16</v>
      </c>
      <c r="Q2742">
        <v>3</v>
      </c>
      <c r="R2742">
        <v>8</v>
      </c>
      <c r="S2742">
        <v>2</v>
      </c>
      <c r="T2742">
        <v>0.1</v>
      </c>
      <c r="U2742">
        <v>10</v>
      </c>
      <c r="V2742">
        <v>0.2</v>
      </c>
      <c r="W2742">
        <v>0.5</v>
      </c>
      <c r="X2742">
        <v>1</v>
      </c>
      <c r="Y2742">
        <v>57.4</v>
      </c>
    </row>
    <row r="2743" spans="1:25" x14ac:dyDescent="0.25">
      <c r="A2743" t="s">
        <v>10463</v>
      </c>
      <c r="B2743" t="s">
        <v>10464</v>
      </c>
      <c r="C2743" s="1" t="str">
        <f t="shared" si="445"/>
        <v>21:0398</v>
      </c>
      <c r="D2743" s="1" t="str">
        <f t="shared" si="446"/>
        <v>21:0133</v>
      </c>
      <c r="E2743" t="s">
        <v>10454</v>
      </c>
      <c r="F2743" t="s">
        <v>10465</v>
      </c>
      <c r="H2743">
        <v>49.083244700000002</v>
      </c>
      <c r="I2743">
        <v>-85.846063400000006</v>
      </c>
      <c r="J2743" s="1" t="str">
        <f t="shared" si="447"/>
        <v>NGR lake sediment grab sample</v>
      </c>
      <c r="K2743" s="1" t="str">
        <f t="shared" si="448"/>
        <v>&lt;177 micron (NGR)</v>
      </c>
      <c r="L2743">
        <v>99</v>
      </c>
      <c r="M2743" t="s">
        <v>53</v>
      </c>
      <c r="N2743">
        <v>1931</v>
      </c>
      <c r="O2743">
        <v>132</v>
      </c>
      <c r="P2743">
        <v>18</v>
      </c>
      <c r="Q2743">
        <v>2</v>
      </c>
      <c r="R2743">
        <v>8</v>
      </c>
      <c r="S2743">
        <v>2</v>
      </c>
      <c r="T2743">
        <v>0.1</v>
      </c>
      <c r="U2743">
        <v>10</v>
      </c>
      <c r="V2743">
        <v>0.2</v>
      </c>
      <c r="W2743">
        <v>0.5</v>
      </c>
      <c r="X2743">
        <v>1</v>
      </c>
      <c r="Y2743">
        <v>54.4</v>
      </c>
    </row>
    <row r="2744" spans="1:25" x14ac:dyDescent="0.25">
      <c r="A2744" t="s">
        <v>10466</v>
      </c>
      <c r="B2744" t="s">
        <v>10467</v>
      </c>
      <c r="C2744" s="1" t="str">
        <f t="shared" si="445"/>
        <v>21:0398</v>
      </c>
      <c r="D2744" s="1" t="str">
        <f t="shared" si="446"/>
        <v>21:0133</v>
      </c>
      <c r="E2744" t="s">
        <v>10468</v>
      </c>
      <c r="F2744" t="s">
        <v>10469</v>
      </c>
      <c r="H2744">
        <v>49.104875399999997</v>
      </c>
      <c r="I2744">
        <v>-85.8420682</v>
      </c>
      <c r="J2744" s="1" t="str">
        <f t="shared" si="447"/>
        <v>NGR lake sediment grab sample</v>
      </c>
      <c r="K2744" s="1" t="str">
        <f t="shared" si="448"/>
        <v>&lt;177 micron (NGR)</v>
      </c>
      <c r="L2744">
        <v>99</v>
      </c>
      <c r="M2744" t="s">
        <v>34</v>
      </c>
      <c r="N2744">
        <v>1932</v>
      </c>
      <c r="O2744">
        <v>96</v>
      </c>
      <c r="P2744">
        <v>22</v>
      </c>
      <c r="Q2744">
        <v>5</v>
      </c>
      <c r="R2744">
        <v>9</v>
      </c>
      <c r="S2744">
        <v>6</v>
      </c>
      <c r="T2744">
        <v>0.1</v>
      </c>
      <c r="U2744">
        <v>120</v>
      </c>
      <c r="V2744">
        <v>0.45</v>
      </c>
      <c r="W2744">
        <v>0.5</v>
      </c>
      <c r="X2744">
        <v>1</v>
      </c>
      <c r="Y2744">
        <v>53.4</v>
      </c>
    </row>
    <row r="2745" spans="1:25" x14ac:dyDescent="0.25">
      <c r="A2745" t="s">
        <v>10470</v>
      </c>
      <c r="B2745" t="s">
        <v>10471</v>
      </c>
      <c r="C2745" s="1" t="str">
        <f t="shared" si="445"/>
        <v>21:0398</v>
      </c>
      <c r="D2745" s="1" t="str">
        <f>HYPERLINK("http://geochem.nrcan.gc.ca/cdogs/content/svy/svy_e.htm", "")</f>
        <v/>
      </c>
      <c r="G2745" s="1" t="str">
        <f>HYPERLINK("http://geochem.nrcan.gc.ca/cdogs/content/cr_/cr_00033_e.htm", "33")</f>
        <v>33</v>
      </c>
      <c r="J2745" t="s">
        <v>100</v>
      </c>
      <c r="K2745" t="s">
        <v>101</v>
      </c>
      <c r="L2745">
        <v>99</v>
      </c>
      <c r="M2745" t="s">
        <v>102</v>
      </c>
      <c r="N2745">
        <v>1933</v>
      </c>
      <c r="O2745">
        <v>166</v>
      </c>
      <c r="P2745">
        <v>20</v>
      </c>
      <c r="Q2745">
        <v>30</v>
      </c>
      <c r="R2745">
        <v>11</v>
      </c>
      <c r="S2745">
        <v>12</v>
      </c>
      <c r="T2745">
        <v>0.1</v>
      </c>
      <c r="U2745">
        <v>2950</v>
      </c>
      <c r="V2745">
        <v>3.7</v>
      </c>
      <c r="W2745">
        <v>2</v>
      </c>
      <c r="X2745">
        <v>1</v>
      </c>
      <c r="Y2745">
        <v>12.2</v>
      </c>
    </row>
    <row r="2746" spans="1:25" x14ac:dyDescent="0.25">
      <c r="A2746" t="s">
        <v>10472</v>
      </c>
      <c r="B2746" t="s">
        <v>10473</v>
      </c>
      <c r="C2746" s="1" t="str">
        <f t="shared" si="445"/>
        <v>21:0398</v>
      </c>
      <c r="D2746" s="1" t="str">
        <f t="shared" ref="D2746:D2770" si="449">HYPERLINK("http://geochem.nrcan.gc.ca/cdogs/content/svy/svy210133_e.htm", "21:0133")</f>
        <v>21:0133</v>
      </c>
      <c r="E2746" t="s">
        <v>10474</v>
      </c>
      <c r="F2746" t="s">
        <v>10475</v>
      </c>
      <c r="H2746">
        <v>49.1304844</v>
      </c>
      <c r="I2746">
        <v>-85.824981399999999</v>
      </c>
      <c r="J2746" s="1" t="str">
        <f t="shared" ref="J2746:J2770" si="450">HYPERLINK("http://geochem.nrcan.gc.ca/cdogs/content/kwd/kwd020027_e.htm", "NGR lake sediment grab sample")</f>
        <v>NGR lake sediment grab sample</v>
      </c>
      <c r="K2746" s="1" t="str">
        <f t="shared" ref="K2746:K2770" si="451">HYPERLINK("http://geochem.nrcan.gc.ca/cdogs/content/kwd/kwd080006_e.htm", "&lt;177 micron (NGR)")</f>
        <v>&lt;177 micron (NGR)</v>
      </c>
      <c r="L2746">
        <v>99</v>
      </c>
      <c r="M2746" t="s">
        <v>39</v>
      </c>
      <c r="N2746">
        <v>1934</v>
      </c>
      <c r="O2746">
        <v>580</v>
      </c>
      <c r="P2746">
        <v>54</v>
      </c>
      <c r="Q2746">
        <v>18</v>
      </c>
      <c r="R2746">
        <v>21</v>
      </c>
      <c r="S2746">
        <v>16</v>
      </c>
      <c r="T2746">
        <v>0.1</v>
      </c>
      <c r="U2746">
        <v>1150</v>
      </c>
      <c r="V2746">
        <v>3.3</v>
      </c>
      <c r="W2746">
        <v>2</v>
      </c>
      <c r="X2746">
        <v>1</v>
      </c>
      <c r="Y2746">
        <v>16</v>
      </c>
    </row>
    <row r="2747" spans="1:25" x14ac:dyDescent="0.25">
      <c r="A2747" t="s">
        <v>10476</v>
      </c>
      <c r="B2747" t="s">
        <v>10477</v>
      </c>
      <c r="C2747" s="1" t="str">
        <f t="shared" si="445"/>
        <v>21:0398</v>
      </c>
      <c r="D2747" s="1" t="str">
        <f t="shared" si="449"/>
        <v>21:0133</v>
      </c>
      <c r="E2747" t="s">
        <v>10478</v>
      </c>
      <c r="F2747" t="s">
        <v>10479</v>
      </c>
      <c r="H2747">
        <v>49.137330800000001</v>
      </c>
      <c r="I2747">
        <v>-85.762207500000002</v>
      </c>
      <c r="J2747" s="1" t="str">
        <f t="shared" si="450"/>
        <v>NGR lake sediment grab sample</v>
      </c>
      <c r="K2747" s="1" t="str">
        <f t="shared" si="451"/>
        <v>&lt;177 micron (NGR)</v>
      </c>
      <c r="L2747">
        <v>99</v>
      </c>
      <c r="M2747" t="s">
        <v>44</v>
      </c>
      <c r="N2747">
        <v>1935</v>
      </c>
      <c r="O2747">
        <v>1800</v>
      </c>
      <c r="P2747">
        <v>200</v>
      </c>
      <c r="Q2747">
        <v>24</v>
      </c>
      <c r="R2747">
        <v>17</v>
      </c>
      <c r="S2747">
        <v>12</v>
      </c>
      <c r="T2747">
        <v>0.1</v>
      </c>
      <c r="U2747">
        <v>400</v>
      </c>
      <c r="V2747">
        <v>1.95</v>
      </c>
      <c r="W2747">
        <v>3</v>
      </c>
      <c r="X2747">
        <v>1</v>
      </c>
      <c r="Y2747">
        <v>23.4</v>
      </c>
    </row>
    <row r="2748" spans="1:25" x14ac:dyDescent="0.25">
      <c r="A2748" t="s">
        <v>10480</v>
      </c>
      <c r="B2748" t="s">
        <v>10481</v>
      </c>
      <c r="C2748" s="1" t="str">
        <f t="shared" si="445"/>
        <v>21:0398</v>
      </c>
      <c r="D2748" s="1" t="str">
        <f t="shared" si="449"/>
        <v>21:0133</v>
      </c>
      <c r="E2748" t="s">
        <v>10482</v>
      </c>
      <c r="F2748" t="s">
        <v>10483</v>
      </c>
      <c r="H2748">
        <v>49.152056399999999</v>
      </c>
      <c r="I2748">
        <v>-85.743848200000002</v>
      </c>
      <c r="J2748" s="1" t="str">
        <f t="shared" si="450"/>
        <v>NGR lake sediment grab sample</v>
      </c>
      <c r="K2748" s="1" t="str">
        <f t="shared" si="451"/>
        <v>&lt;177 micron (NGR)</v>
      </c>
      <c r="L2748">
        <v>99</v>
      </c>
      <c r="M2748" t="s">
        <v>62</v>
      </c>
      <c r="N2748">
        <v>1936</v>
      </c>
      <c r="O2748">
        <v>580</v>
      </c>
      <c r="P2748">
        <v>142</v>
      </c>
      <c r="Q2748">
        <v>16</v>
      </c>
      <c r="R2748">
        <v>21</v>
      </c>
      <c r="S2748">
        <v>13</v>
      </c>
      <c r="T2748">
        <v>0.1</v>
      </c>
      <c r="U2748">
        <v>545</v>
      </c>
      <c r="V2748">
        <v>2.85</v>
      </c>
      <c r="W2748">
        <v>1</v>
      </c>
      <c r="X2748">
        <v>1</v>
      </c>
      <c r="Y2748">
        <v>17.2</v>
      </c>
    </row>
    <row r="2749" spans="1:25" x14ac:dyDescent="0.25">
      <c r="A2749" t="s">
        <v>10484</v>
      </c>
      <c r="B2749" t="s">
        <v>10485</v>
      </c>
      <c r="C2749" s="1" t="str">
        <f t="shared" si="445"/>
        <v>21:0398</v>
      </c>
      <c r="D2749" s="1" t="str">
        <f t="shared" si="449"/>
        <v>21:0133</v>
      </c>
      <c r="E2749" t="s">
        <v>10486</v>
      </c>
      <c r="F2749" t="s">
        <v>10487</v>
      </c>
      <c r="H2749">
        <v>49.165549200000001</v>
      </c>
      <c r="I2749">
        <v>-85.703904399999999</v>
      </c>
      <c r="J2749" s="1" t="str">
        <f t="shared" si="450"/>
        <v>NGR lake sediment grab sample</v>
      </c>
      <c r="K2749" s="1" t="str">
        <f t="shared" si="451"/>
        <v>&lt;177 micron (NGR)</v>
      </c>
      <c r="L2749">
        <v>99</v>
      </c>
      <c r="M2749" t="s">
        <v>67</v>
      </c>
      <c r="N2749">
        <v>1937</v>
      </c>
      <c r="O2749">
        <v>90</v>
      </c>
      <c r="P2749">
        <v>22</v>
      </c>
      <c r="Q2749">
        <v>4</v>
      </c>
      <c r="R2749">
        <v>11</v>
      </c>
      <c r="S2749">
        <v>7</v>
      </c>
      <c r="T2749">
        <v>0.1</v>
      </c>
      <c r="U2749">
        <v>290</v>
      </c>
      <c r="V2749">
        <v>3.4</v>
      </c>
      <c r="W2749">
        <v>0.5</v>
      </c>
      <c r="X2749">
        <v>2</v>
      </c>
      <c r="Y2749">
        <v>32.4</v>
      </c>
    </row>
    <row r="2750" spans="1:25" x14ac:dyDescent="0.25">
      <c r="A2750" t="s">
        <v>10488</v>
      </c>
      <c r="B2750" t="s">
        <v>10489</v>
      </c>
      <c r="C2750" s="1" t="str">
        <f t="shared" si="445"/>
        <v>21:0398</v>
      </c>
      <c r="D2750" s="1" t="str">
        <f t="shared" si="449"/>
        <v>21:0133</v>
      </c>
      <c r="E2750" t="s">
        <v>10490</v>
      </c>
      <c r="F2750" t="s">
        <v>10491</v>
      </c>
      <c r="H2750">
        <v>49.1741843</v>
      </c>
      <c r="I2750">
        <v>-85.657387999999997</v>
      </c>
      <c r="J2750" s="1" t="str">
        <f t="shared" si="450"/>
        <v>NGR lake sediment grab sample</v>
      </c>
      <c r="K2750" s="1" t="str">
        <f t="shared" si="451"/>
        <v>&lt;177 micron (NGR)</v>
      </c>
      <c r="L2750">
        <v>99</v>
      </c>
      <c r="M2750" t="s">
        <v>72</v>
      </c>
      <c r="N2750">
        <v>1938</v>
      </c>
      <c r="O2750">
        <v>44</v>
      </c>
      <c r="P2750">
        <v>36</v>
      </c>
      <c r="Q2750">
        <v>1</v>
      </c>
      <c r="R2750">
        <v>5</v>
      </c>
      <c r="S2750">
        <v>2</v>
      </c>
      <c r="T2750">
        <v>0.1</v>
      </c>
      <c r="U2750">
        <v>110</v>
      </c>
      <c r="V2750">
        <v>0.55000000000000004</v>
      </c>
      <c r="W2750">
        <v>0.5</v>
      </c>
      <c r="X2750">
        <v>4</v>
      </c>
      <c r="Y2750">
        <v>39.200000000000003</v>
      </c>
    </row>
    <row r="2751" spans="1:25" x14ac:dyDescent="0.25">
      <c r="A2751" t="s">
        <v>10492</v>
      </c>
      <c r="B2751" t="s">
        <v>10493</v>
      </c>
      <c r="C2751" s="1" t="str">
        <f t="shared" si="445"/>
        <v>21:0398</v>
      </c>
      <c r="D2751" s="1" t="str">
        <f t="shared" si="449"/>
        <v>21:0133</v>
      </c>
      <c r="E2751" t="s">
        <v>10494</v>
      </c>
      <c r="F2751" t="s">
        <v>10495</v>
      </c>
      <c r="H2751">
        <v>49.178570499999999</v>
      </c>
      <c r="I2751">
        <v>-85.625724300000002</v>
      </c>
      <c r="J2751" s="1" t="str">
        <f t="shared" si="450"/>
        <v>NGR lake sediment grab sample</v>
      </c>
      <c r="K2751" s="1" t="str">
        <f t="shared" si="451"/>
        <v>&lt;177 micron (NGR)</v>
      </c>
      <c r="L2751">
        <v>99</v>
      </c>
      <c r="M2751" t="s">
        <v>77</v>
      </c>
      <c r="N2751">
        <v>1939</v>
      </c>
      <c r="O2751">
        <v>76</v>
      </c>
      <c r="P2751">
        <v>20</v>
      </c>
      <c r="Q2751">
        <v>5</v>
      </c>
      <c r="R2751">
        <v>9</v>
      </c>
      <c r="S2751">
        <v>7</v>
      </c>
      <c r="T2751">
        <v>0.1</v>
      </c>
      <c r="U2751">
        <v>590</v>
      </c>
      <c r="V2751">
        <v>1.7</v>
      </c>
      <c r="W2751">
        <v>0.5</v>
      </c>
      <c r="X2751">
        <v>1</v>
      </c>
      <c r="Y2751">
        <v>29.4</v>
      </c>
    </row>
    <row r="2752" spans="1:25" x14ac:dyDescent="0.25">
      <c r="A2752" t="s">
        <v>10496</v>
      </c>
      <c r="B2752" t="s">
        <v>10497</v>
      </c>
      <c r="C2752" s="1" t="str">
        <f t="shared" si="445"/>
        <v>21:0398</v>
      </c>
      <c r="D2752" s="1" t="str">
        <f t="shared" si="449"/>
        <v>21:0133</v>
      </c>
      <c r="E2752" t="s">
        <v>10498</v>
      </c>
      <c r="F2752" t="s">
        <v>10499</v>
      </c>
      <c r="H2752">
        <v>49.191728699999999</v>
      </c>
      <c r="I2752">
        <v>-85.635378900000006</v>
      </c>
      <c r="J2752" s="1" t="str">
        <f t="shared" si="450"/>
        <v>NGR lake sediment grab sample</v>
      </c>
      <c r="K2752" s="1" t="str">
        <f t="shared" si="451"/>
        <v>&lt;177 micron (NGR)</v>
      </c>
      <c r="L2752">
        <v>99</v>
      </c>
      <c r="M2752" t="s">
        <v>82</v>
      </c>
      <c r="N2752">
        <v>1940</v>
      </c>
      <c r="O2752">
        <v>76</v>
      </c>
      <c r="P2752">
        <v>24</v>
      </c>
      <c r="Q2752">
        <v>1</v>
      </c>
      <c r="R2752">
        <v>9</v>
      </c>
      <c r="S2752">
        <v>4</v>
      </c>
      <c r="T2752">
        <v>0.1</v>
      </c>
      <c r="U2752">
        <v>70</v>
      </c>
      <c r="V2752">
        <v>0.6</v>
      </c>
      <c r="W2752">
        <v>2</v>
      </c>
      <c r="X2752">
        <v>8</v>
      </c>
      <c r="Y2752">
        <v>62.4</v>
      </c>
    </row>
    <row r="2753" spans="1:25" x14ac:dyDescent="0.25">
      <c r="A2753" t="s">
        <v>10500</v>
      </c>
      <c r="B2753" t="s">
        <v>10501</v>
      </c>
      <c r="C2753" s="1" t="str">
        <f t="shared" si="445"/>
        <v>21:0398</v>
      </c>
      <c r="D2753" s="1" t="str">
        <f t="shared" si="449"/>
        <v>21:0133</v>
      </c>
      <c r="E2753" t="s">
        <v>10502</v>
      </c>
      <c r="F2753" t="s">
        <v>10503</v>
      </c>
      <c r="H2753">
        <v>49.213079700000002</v>
      </c>
      <c r="I2753">
        <v>-85.675928499999998</v>
      </c>
      <c r="J2753" s="1" t="str">
        <f t="shared" si="450"/>
        <v>NGR lake sediment grab sample</v>
      </c>
      <c r="K2753" s="1" t="str">
        <f t="shared" si="451"/>
        <v>&lt;177 micron (NGR)</v>
      </c>
      <c r="L2753">
        <v>99</v>
      </c>
      <c r="M2753" t="s">
        <v>87</v>
      </c>
      <c r="N2753">
        <v>1941</v>
      </c>
      <c r="O2753">
        <v>74</v>
      </c>
      <c r="P2753">
        <v>14</v>
      </c>
      <c r="Q2753">
        <v>6</v>
      </c>
      <c r="R2753">
        <v>7</v>
      </c>
      <c r="S2753">
        <v>4</v>
      </c>
      <c r="T2753">
        <v>0.1</v>
      </c>
      <c r="U2753">
        <v>145</v>
      </c>
      <c r="V2753">
        <v>0.9</v>
      </c>
      <c r="W2753">
        <v>0.5</v>
      </c>
      <c r="X2753">
        <v>1</v>
      </c>
      <c r="Y2753">
        <v>53.4</v>
      </c>
    </row>
    <row r="2754" spans="1:25" x14ac:dyDescent="0.25">
      <c r="A2754" t="s">
        <v>10504</v>
      </c>
      <c r="B2754" t="s">
        <v>10505</v>
      </c>
      <c r="C2754" s="1" t="str">
        <f t="shared" si="445"/>
        <v>21:0398</v>
      </c>
      <c r="D2754" s="1" t="str">
        <f t="shared" si="449"/>
        <v>21:0133</v>
      </c>
      <c r="E2754" t="s">
        <v>10506</v>
      </c>
      <c r="F2754" t="s">
        <v>10507</v>
      </c>
      <c r="H2754">
        <v>49.257261</v>
      </c>
      <c r="I2754">
        <v>-85.641406399999994</v>
      </c>
      <c r="J2754" s="1" t="str">
        <f t="shared" si="450"/>
        <v>NGR lake sediment grab sample</v>
      </c>
      <c r="K2754" s="1" t="str">
        <f t="shared" si="451"/>
        <v>&lt;177 micron (NGR)</v>
      </c>
      <c r="L2754">
        <v>99</v>
      </c>
      <c r="M2754" t="s">
        <v>92</v>
      </c>
      <c r="N2754">
        <v>1942</v>
      </c>
      <c r="O2754">
        <v>54</v>
      </c>
      <c r="P2754">
        <v>24</v>
      </c>
      <c r="Q2754">
        <v>5</v>
      </c>
      <c r="R2754">
        <v>14</v>
      </c>
      <c r="S2754">
        <v>5</v>
      </c>
      <c r="T2754">
        <v>0.1</v>
      </c>
      <c r="U2754">
        <v>120</v>
      </c>
      <c r="V2754">
        <v>0.75</v>
      </c>
      <c r="W2754">
        <v>0.5</v>
      </c>
      <c r="X2754">
        <v>1</v>
      </c>
      <c r="Y2754">
        <v>23</v>
      </c>
    </row>
    <row r="2755" spans="1:25" x14ac:dyDescent="0.25">
      <c r="A2755" t="s">
        <v>10508</v>
      </c>
      <c r="B2755" t="s">
        <v>10509</v>
      </c>
      <c r="C2755" s="1" t="str">
        <f t="shared" si="445"/>
        <v>21:0398</v>
      </c>
      <c r="D2755" s="1" t="str">
        <f t="shared" si="449"/>
        <v>21:0133</v>
      </c>
      <c r="E2755" t="s">
        <v>10510</v>
      </c>
      <c r="F2755" t="s">
        <v>10511</v>
      </c>
      <c r="H2755">
        <v>49.2171807</v>
      </c>
      <c r="I2755">
        <v>-85.644057099999998</v>
      </c>
      <c r="J2755" s="1" t="str">
        <f t="shared" si="450"/>
        <v>NGR lake sediment grab sample</v>
      </c>
      <c r="K2755" s="1" t="str">
        <f t="shared" si="451"/>
        <v>&lt;177 micron (NGR)</v>
      </c>
      <c r="L2755">
        <v>99</v>
      </c>
      <c r="M2755" t="s">
        <v>97</v>
      </c>
      <c r="N2755">
        <v>1943</v>
      </c>
      <c r="O2755">
        <v>100</v>
      </c>
      <c r="P2755">
        <v>32</v>
      </c>
      <c r="Q2755">
        <v>3</v>
      </c>
      <c r="R2755">
        <v>7</v>
      </c>
      <c r="S2755">
        <v>4</v>
      </c>
      <c r="T2755">
        <v>0.1</v>
      </c>
      <c r="U2755">
        <v>40</v>
      </c>
      <c r="V2755">
        <v>0.45</v>
      </c>
      <c r="W2755">
        <v>0.5</v>
      </c>
      <c r="X2755">
        <v>3</v>
      </c>
      <c r="Y2755">
        <v>75.400000000000006</v>
      </c>
    </row>
    <row r="2756" spans="1:25" x14ac:dyDescent="0.25">
      <c r="A2756" t="s">
        <v>10512</v>
      </c>
      <c r="B2756" t="s">
        <v>10513</v>
      </c>
      <c r="C2756" s="1" t="str">
        <f t="shared" si="445"/>
        <v>21:0398</v>
      </c>
      <c r="D2756" s="1" t="str">
        <f t="shared" si="449"/>
        <v>21:0133</v>
      </c>
      <c r="E2756" t="s">
        <v>10514</v>
      </c>
      <c r="F2756" t="s">
        <v>10515</v>
      </c>
      <c r="H2756">
        <v>49.216492500000001</v>
      </c>
      <c r="I2756">
        <v>-85.606643399999996</v>
      </c>
      <c r="J2756" s="1" t="str">
        <f t="shared" si="450"/>
        <v>NGR lake sediment grab sample</v>
      </c>
      <c r="K2756" s="1" t="str">
        <f t="shared" si="451"/>
        <v>&lt;177 micron (NGR)</v>
      </c>
      <c r="L2756">
        <v>99</v>
      </c>
      <c r="M2756" t="s">
        <v>107</v>
      </c>
      <c r="N2756">
        <v>1944</v>
      </c>
      <c r="O2756">
        <v>60</v>
      </c>
      <c r="P2756">
        <v>18</v>
      </c>
      <c r="Q2756">
        <v>2</v>
      </c>
      <c r="R2756">
        <v>9</v>
      </c>
      <c r="S2756">
        <v>3</v>
      </c>
      <c r="T2756">
        <v>0.1</v>
      </c>
      <c r="U2756">
        <v>60</v>
      </c>
      <c r="V2756">
        <v>0.75</v>
      </c>
      <c r="W2756">
        <v>0.5</v>
      </c>
      <c r="X2756">
        <v>2</v>
      </c>
      <c r="Y2756">
        <v>54.4</v>
      </c>
    </row>
    <row r="2757" spans="1:25" x14ac:dyDescent="0.25">
      <c r="A2757" t="s">
        <v>10516</v>
      </c>
      <c r="B2757" t="s">
        <v>10517</v>
      </c>
      <c r="C2757" s="1" t="str">
        <f t="shared" si="445"/>
        <v>21:0398</v>
      </c>
      <c r="D2757" s="1" t="str">
        <f t="shared" si="449"/>
        <v>21:0133</v>
      </c>
      <c r="E2757" t="s">
        <v>10518</v>
      </c>
      <c r="F2757" t="s">
        <v>10519</v>
      </c>
      <c r="H2757">
        <v>49.198375599999999</v>
      </c>
      <c r="I2757">
        <v>-85.594057199999995</v>
      </c>
      <c r="J2757" s="1" t="str">
        <f t="shared" si="450"/>
        <v>NGR lake sediment grab sample</v>
      </c>
      <c r="K2757" s="1" t="str">
        <f t="shared" si="451"/>
        <v>&lt;177 micron (NGR)</v>
      </c>
      <c r="L2757">
        <v>99</v>
      </c>
      <c r="M2757" t="s">
        <v>112</v>
      </c>
      <c r="N2757">
        <v>1945</v>
      </c>
      <c r="O2757">
        <v>40</v>
      </c>
      <c r="P2757">
        <v>20</v>
      </c>
      <c r="Q2757">
        <v>4</v>
      </c>
      <c r="R2757">
        <v>5</v>
      </c>
      <c r="S2757">
        <v>3</v>
      </c>
      <c r="T2757">
        <v>0.1</v>
      </c>
      <c r="U2757">
        <v>580</v>
      </c>
      <c r="V2757">
        <v>1.45</v>
      </c>
      <c r="W2757">
        <v>0.5</v>
      </c>
      <c r="X2757">
        <v>3</v>
      </c>
      <c r="Y2757">
        <v>23.4</v>
      </c>
    </row>
    <row r="2758" spans="1:25" x14ac:dyDescent="0.25">
      <c r="A2758" t="s">
        <v>10520</v>
      </c>
      <c r="B2758" t="s">
        <v>10521</v>
      </c>
      <c r="C2758" s="1" t="str">
        <f t="shared" si="445"/>
        <v>21:0398</v>
      </c>
      <c r="D2758" s="1" t="str">
        <f t="shared" si="449"/>
        <v>21:0133</v>
      </c>
      <c r="E2758" t="s">
        <v>10522</v>
      </c>
      <c r="F2758" t="s">
        <v>10523</v>
      </c>
      <c r="H2758">
        <v>49.201592900000001</v>
      </c>
      <c r="I2758">
        <v>-85.533056599999995</v>
      </c>
      <c r="J2758" s="1" t="str">
        <f t="shared" si="450"/>
        <v>NGR lake sediment grab sample</v>
      </c>
      <c r="K2758" s="1" t="str">
        <f t="shared" si="451"/>
        <v>&lt;177 micron (NGR)</v>
      </c>
      <c r="L2758">
        <v>99</v>
      </c>
      <c r="M2758" t="s">
        <v>117</v>
      </c>
      <c r="N2758">
        <v>1946</v>
      </c>
      <c r="O2758">
        <v>112</v>
      </c>
      <c r="P2758">
        <v>24</v>
      </c>
      <c r="Q2758">
        <v>4</v>
      </c>
      <c r="R2758">
        <v>11</v>
      </c>
      <c r="S2758">
        <v>9</v>
      </c>
      <c r="T2758">
        <v>0.1</v>
      </c>
      <c r="U2758">
        <v>1200</v>
      </c>
      <c r="V2758">
        <v>6.2</v>
      </c>
      <c r="W2758">
        <v>5</v>
      </c>
      <c r="X2758">
        <v>1</v>
      </c>
      <c r="Y2758">
        <v>32.6</v>
      </c>
    </row>
    <row r="2759" spans="1:25" x14ac:dyDescent="0.25">
      <c r="A2759" t="s">
        <v>10524</v>
      </c>
      <c r="B2759" t="s">
        <v>10525</v>
      </c>
      <c r="C2759" s="1" t="str">
        <f t="shared" si="445"/>
        <v>21:0398</v>
      </c>
      <c r="D2759" s="1" t="str">
        <f t="shared" si="449"/>
        <v>21:0133</v>
      </c>
      <c r="E2759" t="s">
        <v>10526</v>
      </c>
      <c r="F2759" t="s">
        <v>10527</v>
      </c>
      <c r="H2759">
        <v>49.2225313</v>
      </c>
      <c r="I2759">
        <v>-85.544865599999994</v>
      </c>
      <c r="J2759" s="1" t="str">
        <f t="shared" si="450"/>
        <v>NGR lake sediment grab sample</v>
      </c>
      <c r="K2759" s="1" t="str">
        <f t="shared" si="451"/>
        <v>&lt;177 micron (NGR)</v>
      </c>
      <c r="L2759">
        <v>99</v>
      </c>
      <c r="M2759" t="s">
        <v>122</v>
      </c>
      <c r="N2759">
        <v>1947</v>
      </c>
      <c r="O2759">
        <v>116</v>
      </c>
      <c r="P2759">
        <v>52</v>
      </c>
      <c r="Q2759">
        <v>4</v>
      </c>
      <c r="R2759">
        <v>16</v>
      </c>
      <c r="S2759">
        <v>9</v>
      </c>
      <c r="T2759">
        <v>0.1</v>
      </c>
      <c r="U2759">
        <v>195</v>
      </c>
      <c r="V2759">
        <v>1.35</v>
      </c>
      <c r="W2759">
        <v>0.5</v>
      </c>
      <c r="X2759">
        <v>2</v>
      </c>
      <c r="Y2759">
        <v>47</v>
      </c>
    </row>
    <row r="2760" spans="1:25" x14ac:dyDescent="0.25">
      <c r="A2760" t="s">
        <v>10528</v>
      </c>
      <c r="B2760" t="s">
        <v>10529</v>
      </c>
      <c r="C2760" s="1" t="str">
        <f t="shared" si="445"/>
        <v>21:0398</v>
      </c>
      <c r="D2760" s="1" t="str">
        <f t="shared" si="449"/>
        <v>21:0133</v>
      </c>
      <c r="E2760" t="s">
        <v>10530</v>
      </c>
      <c r="F2760" t="s">
        <v>10531</v>
      </c>
      <c r="H2760">
        <v>49.234197299999998</v>
      </c>
      <c r="I2760">
        <v>-85.512269200000006</v>
      </c>
      <c r="J2760" s="1" t="str">
        <f t="shared" si="450"/>
        <v>NGR lake sediment grab sample</v>
      </c>
      <c r="K2760" s="1" t="str">
        <f t="shared" si="451"/>
        <v>&lt;177 micron (NGR)</v>
      </c>
      <c r="L2760">
        <v>100</v>
      </c>
      <c r="M2760" t="s">
        <v>29</v>
      </c>
      <c r="N2760">
        <v>1948</v>
      </c>
      <c r="O2760">
        <v>78</v>
      </c>
      <c r="P2760">
        <v>20</v>
      </c>
      <c r="Q2760">
        <v>5</v>
      </c>
      <c r="R2760">
        <v>9</v>
      </c>
      <c r="S2760">
        <v>5</v>
      </c>
      <c r="T2760">
        <v>0.1</v>
      </c>
      <c r="U2760">
        <v>60</v>
      </c>
      <c r="V2760">
        <v>0.55000000000000004</v>
      </c>
      <c r="W2760">
        <v>0.5</v>
      </c>
      <c r="X2760">
        <v>2</v>
      </c>
      <c r="Y2760">
        <v>54</v>
      </c>
    </row>
    <row r="2761" spans="1:25" x14ac:dyDescent="0.25">
      <c r="A2761" t="s">
        <v>10532</v>
      </c>
      <c r="B2761" t="s">
        <v>10533</v>
      </c>
      <c r="C2761" s="1" t="str">
        <f t="shared" si="445"/>
        <v>21:0398</v>
      </c>
      <c r="D2761" s="1" t="str">
        <f t="shared" si="449"/>
        <v>21:0133</v>
      </c>
      <c r="E2761" t="s">
        <v>10534</v>
      </c>
      <c r="F2761" t="s">
        <v>10535</v>
      </c>
      <c r="H2761">
        <v>49.236333600000002</v>
      </c>
      <c r="I2761">
        <v>-85.521010599999997</v>
      </c>
      <c r="J2761" s="1" t="str">
        <f t="shared" si="450"/>
        <v>NGR lake sediment grab sample</v>
      </c>
      <c r="K2761" s="1" t="str">
        <f t="shared" si="451"/>
        <v>&lt;177 micron (NGR)</v>
      </c>
      <c r="L2761">
        <v>100</v>
      </c>
      <c r="M2761" t="s">
        <v>49</v>
      </c>
      <c r="N2761">
        <v>1949</v>
      </c>
      <c r="O2761">
        <v>94</v>
      </c>
      <c r="P2761">
        <v>28</v>
      </c>
      <c r="Q2761">
        <v>5</v>
      </c>
      <c r="R2761">
        <v>10</v>
      </c>
      <c r="S2761">
        <v>6</v>
      </c>
      <c r="T2761">
        <v>0.1</v>
      </c>
      <c r="U2761">
        <v>280</v>
      </c>
      <c r="V2761">
        <v>0.9</v>
      </c>
      <c r="W2761">
        <v>0.5</v>
      </c>
      <c r="X2761">
        <v>1</v>
      </c>
      <c r="Y2761">
        <v>52.2</v>
      </c>
    </row>
    <row r="2762" spans="1:25" x14ac:dyDescent="0.25">
      <c r="A2762" t="s">
        <v>10536</v>
      </c>
      <c r="B2762" t="s">
        <v>10537</v>
      </c>
      <c r="C2762" s="1" t="str">
        <f t="shared" si="445"/>
        <v>21:0398</v>
      </c>
      <c r="D2762" s="1" t="str">
        <f t="shared" si="449"/>
        <v>21:0133</v>
      </c>
      <c r="E2762" t="s">
        <v>10530</v>
      </c>
      <c r="F2762" t="s">
        <v>10538</v>
      </c>
      <c r="H2762">
        <v>49.234197299999998</v>
      </c>
      <c r="I2762">
        <v>-85.512269200000006</v>
      </c>
      <c r="J2762" s="1" t="str">
        <f t="shared" si="450"/>
        <v>NGR lake sediment grab sample</v>
      </c>
      <c r="K2762" s="1" t="str">
        <f t="shared" si="451"/>
        <v>&lt;177 micron (NGR)</v>
      </c>
      <c r="L2762">
        <v>100</v>
      </c>
      <c r="M2762" t="s">
        <v>53</v>
      </c>
      <c r="N2762">
        <v>1950</v>
      </c>
      <c r="O2762">
        <v>64</v>
      </c>
      <c r="P2762">
        <v>22</v>
      </c>
      <c r="Q2762">
        <v>7</v>
      </c>
      <c r="R2762">
        <v>9</v>
      </c>
      <c r="S2762">
        <v>4</v>
      </c>
      <c r="T2762">
        <v>0.1</v>
      </c>
      <c r="U2762">
        <v>60</v>
      </c>
      <c r="V2762">
        <v>0.5</v>
      </c>
      <c r="W2762">
        <v>0.5</v>
      </c>
      <c r="X2762">
        <v>1</v>
      </c>
      <c r="Y2762">
        <v>54.6</v>
      </c>
    </row>
    <row r="2763" spans="1:25" x14ac:dyDescent="0.25">
      <c r="A2763" t="s">
        <v>10539</v>
      </c>
      <c r="B2763" t="s">
        <v>10540</v>
      </c>
      <c r="C2763" s="1" t="str">
        <f t="shared" si="445"/>
        <v>21:0398</v>
      </c>
      <c r="D2763" s="1" t="str">
        <f t="shared" si="449"/>
        <v>21:0133</v>
      </c>
      <c r="E2763" t="s">
        <v>10530</v>
      </c>
      <c r="F2763" t="s">
        <v>10541</v>
      </c>
      <c r="H2763">
        <v>49.234197299999998</v>
      </c>
      <c r="I2763">
        <v>-85.512269200000006</v>
      </c>
      <c r="J2763" s="1" t="str">
        <f t="shared" si="450"/>
        <v>NGR lake sediment grab sample</v>
      </c>
      <c r="K2763" s="1" t="str">
        <f t="shared" si="451"/>
        <v>&lt;177 micron (NGR)</v>
      </c>
      <c r="L2763">
        <v>100</v>
      </c>
      <c r="M2763" t="s">
        <v>57</v>
      </c>
      <c r="N2763">
        <v>1951</v>
      </c>
      <c r="O2763">
        <v>88</v>
      </c>
      <c r="P2763">
        <v>20</v>
      </c>
      <c r="Q2763">
        <v>4</v>
      </c>
      <c r="R2763">
        <v>9</v>
      </c>
      <c r="S2763">
        <v>5</v>
      </c>
      <c r="T2763">
        <v>0.1</v>
      </c>
      <c r="U2763">
        <v>60</v>
      </c>
      <c r="V2763">
        <v>0.5</v>
      </c>
      <c r="W2763">
        <v>0.5</v>
      </c>
      <c r="X2763">
        <v>2</v>
      </c>
      <c r="Y2763">
        <v>52.8</v>
      </c>
    </row>
    <row r="2764" spans="1:25" x14ac:dyDescent="0.25">
      <c r="A2764" t="s">
        <v>10542</v>
      </c>
      <c r="B2764" t="s">
        <v>10543</v>
      </c>
      <c r="C2764" s="1" t="str">
        <f t="shared" si="445"/>
        <v>21:0398</v>
      </c>
      <c r="D2764" s="1" t="str">
        <f t="shared" si="449"/>
        <v>21:0133</v>
      </c>
      <c r="E2764" t="s">
        <v>10544</v>
      </c>
      <c r="F2764" t="s">
        <v>10545</v>
      </c>
      <c r="H2764">
        <v>49.218590599999999</v>
      </c>
      <c r="I2764">
        <v>-85.464235000000002</v>
      </c>
      <c r="J2764" s="1" t="str">
        <f t="shared" si="450"/>
        <v>NGR lake sediment grab sample</v>
      </c>
      <c r="K2764" s="1" t="str">
        <f t="shared" si="451"/>
        <v>&lt;177 micron (NGR)</v>
      </c>
      <c r="L2764">
        <v>100</v>
      </c>
      <c r="M2764" t="s">
        <v>34</v>
      </c>
      <c r="N2764">
        <v>1952</v>
      </c>
      <c r="O2764">
        <v>84</v>
      </c>
      <c r="P2764">
        <v>28</v>
      </c>
      <c r="Q2764">
        <v>2</v>
      </c>
      <c r="R2764">
        <v>10</v>
      </c>
      <c r="S2764">
        <v>5</v>
      </c>
      <c r="T2764">
        <v>0.1</v>
      </c>
      <c r="U2764">
        <v>40</v>
      </c>
      <c r="V2764">
        <v>0.45</v>
      </c>
      <c r="W2764">
        <v>0.5</v>
      </c>
      <c r="X2764">
        <v>2</v>
      </c>
      <c r="Y2764">
        <v>66.2</v>
      </c>
    </row>
    <row r="2765" spans="1:25" x14ac:dyDescent="0.25">
      <c r="A2765" t="s">
        <v>10546</v>
      </c>
      <c r="B2765" t="s">
        <v>10547</v>
      </c>
      <c r="C2765" s="1" t="str">
        <f t="shared" si="445"/>
        <v>21:0398</v>
      </c>
      <c r="D2765" s="1" t="str">
        <f t="shared" si="449"/>
        <v>21:0133</v>
      </c>
      <c r="E2765" t="s">
        <v>10548</v>
      </c>
      <c r="F2765" t="s">
        <v>10549</v>
      </c>
      <c r="H2765">
        <v>49.203227699999999</v>
      </c>
      <c r="I2765">
        <v>-85.4779585</v>
      </c>
      <c r="J2765" s="1" t="str">
        <f t="shared" si="450"/>
        <v>NGR lake sediment grab sample</v>
      </c>
      <c r="K2765" s="1" t="str">
        <f t="shared" si="451"/>
        <v>&lt;177 micron (NGR)</v>
      </c>
      <c r="L2765">
        <v>100</v>
      </c>
      <c r="M2765" t="s">
        <v>39</v>
      </c>
      <c r="N2765">
        <v>1953</v>
      </c>
      <c r="O2765">
        <v>78</v>
      </c>
      <c r="P2765">
        <v>22</v>
      </c>
      <c r="Q2765">
        <v>2</v>
      </c>
      <c r="R2765">
        <v>9</v>
      </c>
      <c r="S2765">
        <v>4</v>
      </c>
      <c r="T2765">
        <v>0.1</v>
      </c>
      <c r="U2765">
        <v>30</v>
      </c>
      <c r="V2765">
        <v>0.45</v>
      </c>
      <c r="W2765">
        <v>0.5</v>
      </c>
      <c r="X2765">
        <v>1</v>
      </c>
      <c r="Y2765">
        <v>65</v>
      </c>
    </row>
    <row r="2766" spans="1:25" x14ac:dyDescent="0.25">
      <c r="A2766" t="s">
        <v>10550</v>
      </c>
      <c r="B2766" t="s">
        <v>10551</v>
      </c>
      <c r="C2766" s="1" t="str">
        <f t="shared" si="445"/>
        <v>21:0398</v>
      </c>
      <c r="D2766" s="1" t="str">
        <f t="shared" si="449"/>
        <v>21:0133</v>
      </c>
      <c r="E2766" t="s">
        <v>10552</v>
      </c>
      <c r="F2766" t="s">
        <v>10553</v>
      </c>
      <c r="H2766">
        <v>49.198591999999998</v>
      </c>
      <c r="I2766">
        <v>-85.382465499999995</v>
      </c>
      <c r="J2766" s="1" t="str">
        <f t="shared" si="450"/>
        <v>NGR lake sediment grab sample</v>
      </c>
      <c r="K2766" s="1" t="str">
        <f t="shared" si="451"/>
        <v>&lt;177 micron (NGR)</v>
      </c>
      <c r="L2766">
        <v>100</v>
      </c>
      <c r="M2766" t="s">
        <v>44</v>
      </c>
      <c r="N2766">
        <v>1954</v>
      </c>
      <c r="O2766">
        <v>88</v>
      </c>
      <c r="P2766">
        <v>30</v>
      </c>
      <c r="Q2766">
        <v>6</v>
      </c>
      <c r="R2766">
        <v>12</v>
      </c>
      <c r="S2766">
        <v>5</v>
      </c>
      <c r="T2766">
        <v>0.1</v>
      </c>
      <c r="U2766">
        <v>65</v>
      </c>
      <c r="V2766">
        <v>0.7</v>
      </c>
      <c r="W2766">
        <v>0.5</v>
      </c>
      <c r="X2766">
        <v>3</v>
      </c>
      <c r="Y2766">
        <v>62</v>
      </c>
    </row>
    <row r="2767" spans="1:25" x14ac:dyDescent="0.25">
      <c r="A2767" t="s">
        <v>10554</v>
      </c>
      <c r="B2767" t="s">
        <v>10555</v>
      </c>
      <c r="C2767" s="1" t="str">
        <f t="shared" si="445"/>
        <v>21:0398</v>
      </c>
      <c r="D2767" s="1" t="str">
        <f t="shared" si="449"/>
        <v>21:0133</v>
      </c>
      <c r="E2767" t="s">
        <v>10556</v>
      </c>
      <c r="F2767" t="s">
        <v>10557</v>
      </c>
      <c r="H2767">
        <v>49.237668800000002</v>
      </c>
      <c r="I2767">
        <v>-85.409599200000002</v>
      </c>
      <c r="J2767" s="1" t="str">
        <f t="shared" si="450"/>
        <v>NGR lake sediment grab sample</v>
      </c>
      <c r="K2767" s="1" t="str">
        <f t="shared" si="451"/>
        <v>&lt;177 micron (NGR)</v>
      </c>
      <c r="L2767">
        <v>100</v>
      </c>
      <c r="M2767" t="s">
        <v>62</v>
      </c>
      <c r="N2767">
        <v>1955</v>
      </c>
      <c r="O2767">
        <v>22</v>
      </c>
      <c r="P2767">
        <v>2</v>
      </c>
      <c r="Q2767">
        <v>3</v>
      </c>
      <c r="R2767">
        <v>2</v>
      </c>
      <c r="S2767">
        <v>2</v>
      </c>
      <c r="T2767">
        <v>0.1</v>
      </c>
      <c r="U2767">
        <v>160</v>
      </c>
      <c r="V2767">
        <v>0.5</v>
      </c>
      <c r="W2767">
        <v>0.5</v>
      </c>
      <c r="X2767">
        <v>1</v>
      </c>
      <c r="Y2767">
        <v>5</v>
      </c>
    </row>
    <row r="2768" spans="1:25" x14ac:dyDescent="0.25">
      <c r="A2768" t="s">
        <v>10558</v>
      </c>
      <c r="B2768" t="s">
        <v>10559</v>
      </c>
      <c r="C2768" s="1" t="str">
        <f t="shared" si="445"/>
        <v>21:0398</v>
      </c>
      <c r="D2768" s="1" t="str">
        <f t="shared" si="449"/>
        <v>21:0133</v>
      </c>
      <c r="E2768" t="s">
        <v>10560</v>
      </c>
      <c r="F2768" t="s">
        <v>10561</v>
      </c>
      <c r="H2768">
        <v>49.2464735</v>
      </c>
      <c r="I2768">
        <v>-85.408794200000003</v>
      </c>
      <c r="J2768" s="1" t="str">
        <f t="shared" si="450"/>
        <v>NGR lake sediment grab sample</v>
      </c>
      <c r="K2768" s="1" t="str">
        <f t="shared" si="451"/>
        <v>&lt;177 micron (NGR)</v>
      </c>
      <c r="L2768">
        <v>100</v>
      </c>
      <c r="M2768" t="s">
        <v>67</v>
      </c>
      <c r="N2768">
        <v>1956</v>
      </c>
      <c r="O2768">
        <v>84</v>
      </c>
      <c r="P2768">
        <v>36</v>
      </c>
      <c r="Q2768">
        <v>3</v>
      </c>
      <c r="R2768">
        <v>10</v>
      </c>
      <c r="S2768">
        <v>5</v>
      </c>
      <c r="T2768">
        <v>0.1</v>
      </c>
      <c r="U2768">
        <v>95</v>
      </c>
      <c r="V2768">
        <v>1.05</v>
      </c>
      <c r="W2768">
        <v>0.5</v>
      </c>
      <c r="X2768">
        <v>1</v>
      </c>
      <c r="Y2768">
        <v>58</v>
      </c>
    </row>
    <row r="2769" spans="1:25" x14ac:dyDescent="0.25">
      <c r="A2769" t="s">
        <v>10562</v>
      </c>
      <c r="B2769" t="s">
        <v>10563</v>
      </c>
      <c r="C2769" s="1" t="str">
        <f t="shared" si="445"/>
        <v>21:0398</v>
      </c>
      <c r="D2769" s="1" t="str">
        <f t="shared" si="449"/>
        <v>21:0133</v>
      </c>
      <c r="E2769" t="s">
        <v>10564</v>
      </c>
      <c r="F2769" t="s">
        <v>10565</v>
      </c>
      <c r="H2769">
        <v>49.2490472</v>
      </c>
      <c r="I2769">
        <v>-85.465365199999994</v>
      </c>
      <c r="J2769" s="1" t="str">
        <f t="shared" si="450"/>
        <v>NGR lake sediment grab sample</v>
      </c>
      <c r="K2769" s="1" t="str">
        <f t="shared" si="451"/>
        <v>&lt;177 micron (NGR)</v>
      </c>
      <c r="L2769">
        <v>100</v>
      </c>
      <c r="M2769" t="s">
        <v>72</v>
      </c>
      <c r="N2769">
        <v>1957</v>
      </c>
      <c r="O2769">
        <v>86</v>
      </c>
      <c r="P2769">
        <v>46</v>
      </c>
      <c r="Q2769">
        <v>2</v>
      </c>
      <c r="R2769">
        <v>14</v>
      </c>
      <c r="S2769">
        <v>4</v>
      </c>
      <c r="T2769">
        <v>0.1</v>
      </c>
      <c r="U2769">
        <v>30</v>
      </c>
      <c r="V2769">
        <v>0.55000000000000004</v>
      </c>
      <c r="W2769">
        <v>0.5</v>
      </c>
      <c r="X2769">
        <v>3</v>
      </c>
      <c r="Y2769">
        <v>65</v>
      </c>
    </row>
    <row r="2770" spans="1:25" x14ac:dyDescent="0.25">
      <c r="A2770" t="s">
        <v>10566</v>
      </c>
      <c r="B2770" t="s">
        <v>10567</v>
      </c>
      <c r="C2770" s="1" t="str">
        <f t="shared" si="445"/>
        <v>21:0398</v>
      </c>
      <c r="D2770" s="1" t="str">
        <f t="shared" si="449"/>
        <v>21:0133</v>
      </c>
      <c r="E2770" t="s">
        <v>10568</v>
      </c>
      <c r="F2770" t="s">
        <v>10569</v>
      </c>
      <c r="H2770">
        <v>49.269962100000001</v>
      </c>
      <c r="I2770">
        <v>-85.499605399999993</v>
      </c>
      <c r="J2770" s="1" t="str">
        <f t="shared" si="450"/>
        <v>NGR lake sediment grab sample</v>
      </c>
      <c r="K2770" s="1" t="str">
        <f t="shared" si="451"/>
        <v>&lt;177 micron (NGR)</v>
      </c>
      <c r="L2770">
        <v>100</v>
      </c>
      <c r="M2770" t="s">
        <v>77</v>
      </c>
      <c r="N2770">
        <v>1958</v>
      </c>
      <c r="O2770">
        <v>126</v>
      </c>
      <c r="P2770">
        <v>56</v>
      </c>
      <c r="Q2770">
        <v>4</v>
      </c>
      <c r="R2770">
        <v>17</v>
      </c>
      <c r="S2770">
        <v>9</v>
      </c>
      <c r="T2770">
        <v>0.1</v>
      </c>
      <c r="U2770">
        <v>205</v>
      </c>
      <c r="V2770">
        <v>1.2</v>
      </c>
      <c r="W2770">
        <v>0.5</v>
      </c>
      <c r="X2770">
        <v>1</v>
      </c>
      <c r="Y2770">
        <v>50.4</v>
      </c>
    </row>
    <row r="2771" spans="1:25" x14ac:dyDescent="0.25">
      <c r="A2771" t="s">
        <v>10570</v>
      </c>
      <c r="B2771" t="s">
        <v>10571</v>
      </c>
      <c r="C2771" s="1" t="str">
        <f t="shared" si="445"/>
        <v>21:0398</v>
      </c>
      <c r="D2771" s="1" t="str">
        <f>HYPERLINK("http://geochem.nrcan.gc.ca/cdogs/content/svy/svy_e.htm", "")</f>
        <v/>
      </c>
      <c r="G2771" s="1" t="str">
        <f>HYPERLINK("http://geochem.nrcan.gc.ca/cdogs/content/cr_/cr_00034_e.htm", "34")</f>
        <v>34</v>
      </c>
      <c r="J2771" t="s">
        <v>100</v>
      </c>
      <c r="K2771" t="s">
        <v>101</v>
      </c>
      <c r="L2771">
        <v>100</v>
      </c>
      <c r="M2771" t="s">
        <v>102</v>
      </c>
      <c r="N2771">
        <v>1959</v>
      </c>
      <c r="O2771">
        <v>106</v>
      </c>
      <c r="P2771">
        <v>50</v>
      </c>
      <c r="Q2771">
        <v>15</v>
      </c>
      <c r="R2771">
        <v>19</v>
      </c>
      <c r="S2771">
        <v>12</v>
      </c>
      <c r="T2771">
        <v>0.1</v>
      </c>
      <c r="U2771">
        <v>790</v>
      </c>
      <c r="V2771">
        <v>2.85</v>
      </c>
      <c r="W2771">
        <v>20</v>
      </c>
      <c r="X2771">
        <v>7</v>
      </c>
      <c r="Y2771">
        <v>18.5</v>
      </c>
    </row>
    <row r="2772" spans="1:25" x14ac:dyDescent="0.25">
      <c r="A2772" t="s">
        <v>10572</v>
      </c>
      <c r="B2772" t="s">
        <v>10573</v>
      </c>
      <c r="C2772" s="1" t="str">
        <f t="shared" si="445"/>
        <v>21:0398</v>
      </c>
      <c r="D2772" s="1" t="str">
        <f t="shared" ref="D2772:D2781" si="452">HYPERLINK("http://geochem.nrcan.gc.ca/cdogs/content/svy/svy210133_e.htm", "21:0133")</f>
        <v>21:0133</v>
      </c>
      <c r="E2772" t="s">
        <v>10574</v>
      </c>
      <c r="F2772" t="s">
        <v>10575</v>
      </c>
      <c r="H2772">
        <v>49.270568400000002</v>
      </c>
      <c r="I2772">
        <v>-85.537761799999998</v>
      </c>
      <c r="J2772" s="1" t="str">
        <f t="shared" ref="J2772:J2781" si="453">HYPERLINK("http://geochem.nrcan.gc.ca/cdogs/content/kwd/kwd020027_e.htm", "NGR lake sediment grab sample")</f>
        <v>NGR lake sediment grab sample</v>
      </c>
      <c r="K2772" s="1" t="str">
        <f t="shared" ref="K2772:K2781" si="454">HYPERLINK("http://geochem.nrcan.gc.ca/cdogs/content/kwd/kwd080006_e.htm", "&lt;177 micron (NGR)")</f>
        <v>&lt;177 micron (NGR)</v>
      </c>
      <c r="L2772">
        <v>100</v>
      </c>
      <c r="M2772" t="s">
        <v>82</v>
      </c>
      <c r="N2772">
        <v>1960</v>
      </c>
      <c r="O2772">
        <v>54</v>
      </c>
      <c r="P2772">
        <v>20</v>
      </c>
      <c r="Q2772">
        <v>1</v>
      </c>
      <c r="R2772">
        <v>4</v>
      </c>
      <c r="S2772">
        <v>2</v>
      </c>
      <c r="T2772">
        <v>0.1</v>
      </c>
      <c r="U2772">
        <v>240</v>
      </c>
      <c r="V2772">
        <v>0.7</v>
      </c>
      <c r="W2772">
        <v>0.5</v>
      </c>
      <c r="X2772">
        <v>5</v>
      </c>
      <c r="Y2772">
        <v>33.4</v>
      </c>
    </row>
    <row r="2773" spans="1:25" x14ac:dyDescent="0.25">
      <c r="A2773" t="s">
        <v>10576</v>
      </c>
      <c r="B2773" t="s">
        <v>10577</v>
      </c>
      <c r="C2773" s="1" t="str">
        <f t="shared" si="445"/>
        <v>21:0398</v>
      </c>
      <c r="D2773" s="1" t="str">
        <f t="shared" si="452"/>
        <v>21:0133</v>
      </c>
      <c r="E2773" t="s">
        <v>10578</v>
      </c>
      <c r="F2773" t="s">
        <v>10579</v>
      </c>
      <c r="H2773">
        <v>49.287863999999999</v>
      </c>
      <c r="I2773">
        <v>-85.512167399999996</v>
      </c>
      <c r="J2773" s="1" t="str">
        <f t="shared" si="453"/>
        <v>NGR lake sediment grab sample</v>
      </c>
      <c r="K2773" s="1" t="str">
        <f t="shared" si="454"/>
        <v>&lt;177 micron (NGR)</v>
      </c>
      <c r="L2773">
        <v>100</v>
      </c>
      <c r="M2773" t="s">
        <v>87</v>
      </c>
      <c r="N2773">
        <v>1961</v>
      </c>
      <c r="O2773">
        <v>100</v>
      </c>
      <c r="P2773">
        <v>30</v>
      </c>
      <c r="Q2773">
        <v>5</v>
      </c>
      <c r="R2773">
        <v>11</v>
      </c>
      <c r="S2773">
        <v>8</v>
      </c>
      <c r="T2773">
        <v>0.1</v>
      </c>
      <c r="U2773">
        <v>1400</v>
      </c>
      <c r="V2773">
        <v>2.95</v>
      </c>
      <c r="W2773">
        <v>0.5</v>
      </c>
      <c r="X2773">
        <v>2</v>
      </c>
      <c r="Y2773">
        <v>37.6</v>
      </c>
    </row>
    <row r="2774" spans="1:25" x14ac:dyDescent="0.25">
      <c r="A2774" t="s">
        <v>10580</v>
      </c>
      <c r="B2774" t="s">
        <v>10581</v>
      </c>
      <c r="C2774" s="1" t="str">
        <f t="shared" si="445"/>
        <v>21:0398</v>
      </c>
      <c r="D2774" s="1" t="str">
        <f t="shared" si="452"/>
        <v>21:0133</v>
      </c>
      <c r="E2774" t="s">
        <v>10582</v>
      </c>
      <c r="F2774" t="s">
        <v>10583</v>
      </c>
      <c r="H2774">
        <v>49.284373299999999</v>
      </c>
      <c r="I2774">
        <v>-85.480343500000004</v>
      </c>
      <c r="J2774" s="1" t="str">
        <f t="shared" si="453"/>
        <v>NGR lake sediment grab sample</v>
      </c>
      <c r="K2774" s="1" t="str">
        <f t="shared" si="454"/>
        <v>&lt;177 micron (NGR)</v>
      </c>
      <c r="L2774">
        <v>100</v>
      </c>
      <c r="M2774" t="s">
        <v>92</v>
      </c>
      <c r="N2774">
        <v>1962</v>
      </c>
      <c r="O2774">
        <v>102</v>
      </c>
      <c r="P2774">
        <v>34</v>
      </c>
      <c r="Q2774">
        <v>3</v>
      </c>
      <c r="R2774">
        <v>23</v>
      </c>
      <c r="S2774">
        <v>6</v>
      </c>
      <c r="T2774">
        <v>0.1</v>
      </c>
      <c r="U2774">
        <v>80</v>
      </c>
      <c r="V2774">
        <v>0.8</v>
      </c>
      <c r="W2774">
        <v>0.5</v>
      </c>
      <c r="X2774">
        <v>1</v>
      </c>
      <c r="Y2774">
        <v>51.4</v>
      </c>
    </row>
    <row r="2775" spans="1:25" x14ac:dyDescent="0.25">
      <c r="A2775" t="s">
        <v>10584</v>
      </c>
      <c r="B2775" t="s">
        <v>10585</v>
      </c>
      <c r="C2775" s="1" t="str">
        <f t="shared" si="445"/>
        <v>21:0398</v>
      </c>
      <c r="D2775" s="1" t="str">
        <f t="shared" si="452"/>
        <v>21:0133</v>
      </c>
      <c r="E2775" t="s">
        <v>10586</v>
      </c>
      <c r="F2775" t="s">
        <v>10587</v>
      </c>
      <c r="H2775">
        <v>49.293155900000002</v>
      </c>
      <c r="I2775">
        <v>-85.411679100000001</v>
      </c>
      <c r="J2775" s="1" t="str">
        <f t="shared" si="453"/>
        <v>NGR lake sediment grab sample</v>
      </c>
      <c r="K2775" s="1" t="str">
        <f t="shared" si="454"/>
        <v>&lt;177 micron (NGR)</v>
      </c>
      <c r="L2775">
        <v>100</v>
      </c>
      <c r="M2775" t="s">
        <v>97</v>
      </c>
      <c r="N2775">
        <v>1963</v>
      </c>
      <c r="O2775">
        <v>116</v>
      </c>
      <c r="P2775">
        <v>24</v>
      </c>
      <c r="Q2775">
        <v>5</v>
      </c>
      <c r="R2775">
        <v>16</v>
      </c>
      <c r="S2775">
        <v>11</v>
      </c>
      <c r="T2775">
        <v>0.1</v>
      </c>
      <c r="U2775">
        <v>915</v>
      </c>
      <c r="V2775">
        <v>3.5</v>
      </c>
      <c r="W2775">
        <v>0.5</v>
      </c>
      <c r="X2775">
        <v>1</v>
      </c>
      <c r="Y2775">
        <v>30</v>
      </c>
    </row>
    <row r="2776" spans="1:25" x14ac:dyDescent="0.25">
      <c r="A2776" t="s">
        <v>10588</v>
      </c>
      <c r="B2776" t="s">
        <v>10589</v>
      </c>
      <c r="C2776" s="1" t="str">
        <f t="shared" si="445"/>
        <v>21:0398</v>
      </c>
      <c r="D2776" s="1" t="str">
        <f t="shared" si="452"/>
        <v>21:0133</v>
      </c>
      <c r="E2776" t="s">
        <v>10590</v>
      </c>
      <c r="F2776" t="s">
        <v>10591</v>
      </c>
      <c r="H2776">
        <v>49.288762900000002</v>
      </c>
      <c r="I2776">
        <v>-85.364389700000004</v>
      </c>
      <c r="J2776" s="1" t="str">
        <f t="shared" si="453"/>
        <v>NGR lake sediment grab sample</v>
      </c>
      <c r="K2776" s="1" t="str">
        <f t="shared" si="454"/>
        <v>&lt;177 micron (NGR)</v>
      </c>
      <c r="L2776">
        <v>100</v>
      </c>
      <c r="M2776" t="s">
        <v>107</v>
      </c>
      <c r="N2776">
        <v>1964</v>
      </c>
      <c r="O2776">
        <v>96</v>
      </c>
      <c r="P2776">
        <v>24</v>
      </c>
      <c r="Q2776">
        <v>8</v>
      </c>
      <c r="R2776">
        <v>15</v>
      </c>
      <c r="S2776">
        <v>8</v>
      </c>
      <c r="T2776">
        <v>0.1</v>
      </c>
      <c r="U2776">
        <v>955</v>
      </c>
      <c r="V2776">
        <v>1.55</v>
      </c>
      <c r="W2776">
        <v>0.5</v>
      </c>
      <c r="X2776">
        <v>1</v>
      </c>
      <c r="Y2776">
        <v>47.8</v>
      </c>
    </row>
    <row r="2777" spans="1:25" x14ac:dyDescent="0.25">
      <c r="A2777" t="s">
        <v>10592</v>
      </c>
      <c r="B2777" t="s">
        <v>10593</v>
      </c>
      <c r="C2777" s="1" t="str">
        <f t="shared" si="445"/>
        <v>21:0398</v>
      </c>
      <c r="D2777" s="1" t="str">
        <f t="shared" si="452"/>
        <v>21:0133</v>
      </c>
      <c r="E2777" t="s">
        <v>10594</v>
      </c>
      <c r="F2777" t="s">
        <v>10595</v>
      </c>
      <c r="H2777">
        <v>49.257488500000001</v>
      </c>
      <c r="I2777">
        <v>-85.370384999999999</v>
      </c>
      <c r="J2777" s="1" t="str">
        <f t="shared" si="453"/>
        <v>NGR lake sediment grab sample</v>
      </c>
      <c r="K2777" s="1" t="str">
        <f t="shared" si="454"/>
        <v>&lt;177 micron (NGR)</v>
      </c>
      <c r="L2777">
        <v>100</v>
      </c>
      <c r="M2777" t="s">
        <v>112</v>
      </c>
      <c r="N2777">
        <v>1965</v>
      </c>
      <c r="O2777">
        <v>104</v>
      </c>
      <c r="P2777">
        <v>26</v>
      </c>
      <c r="Q2777">
        <v>2</v>
      </c>
      <c r="R2777">
        <v>11</v>
      </c>
      <c r="S2777">
        <v>4</v>
      </c>
      <c r="T2777">
        <v>0.1</v>
      </c>
      <c r="U2777">
        <v>95</v>
      </c>
      <c r="V2777">
        <v>1</v>
      </c>
      <c r="W2777">
        <v>0.5</v>
      </c>
      <c r="X2777">
        <v>1</v>
      </c>
      <c r="Y2777">
        <v>56.4</v>
      </c>
    </row>
    <row r="2778" spans="1:25" x14ac:dyDescent="0.25">
      <c r="A2778" t="s">
        <v>10596</v>
      </c>
      <c r="B2778" t="s">
        <v>10597</v>
      </c>
      <c r="C2778" s="1" t="str">
        <f t="shared" si="445"/>
        <v>21:0398</v>
      </c>
      <c r="D2778" s="1" t="str">
        <f t="shared" si="452"/>
        <v>21:0133</v>
      </c>
      <c r="E2778" t="s">
        <v>10598</v>
      </c>
      <c r="F2778" t="s">
        <v>10599</v>
      </c>
      <c r="H2778">
        <v>49.199188200000002</v>
      </c>
      <c r="I2778">
        <v>-85.347071200000002</v>
      </c>
      <c r="J2778" s="1" t="str">
        <f t="shared" si="453"/>
        <v>NGR lake sediment grab sample</v>
      </c>
      <c r="K2778" s="1" t="str">
        <f t="shared" si="454"/>
        <v>&lt;177 micron (NGR)</v>
      </c>
      <c r="L2778">
        <v>100</v>
      </c>
      <c r="M2778" t="s">
        <v>117</v>
      </c>
      <c r="N2778">
        <v>1966</v>
      </c>
      <c r="O2778">
        <v>88</v>
      </c>
      <c r="P2778">
        <v>18</v>
      </c>
      <c r="Q2778">
        <v>10</v>
      </c>
      <c r="R2778">
        <v>10</v>
      </c>
      <c r="S2778">
        <v>7</v>
      </c>
      <c r="T2778">
        <v>0.1</v>
      </c>
      <c r="U2778">
        <v>780</v>
      </c>
      <c r="V2778">
        <v>2.2999999999999998</v>
      </c>
      <c r="W2778">
        <v>0.5</v>
      </c>
      <c r="X2778">
        <v>1</v>
      </c>
      <c r="Y2778">
        <v>34.200000000000003</v>
      </c>
    </row>
    <row r="2779" spans="1:25" x14ac:dyDescent="0.25">
      <c r="A2779" t="s">
        <v>10600</v>
      </c>
      <c r="B2779" t="s">
        <v>10601</v>
      </c>
      <c r="C2779" s="1" t="str">
        <f t="shared" si="445"/>
        <v>21:0398</v>
      </c>
      <c r="D2779" s="1" t="str">
        <f t="shared" si="452"/>
        <v>21:0133</v>
      </c>
      <c r="E2779" t="s">
        <v>10602</v>
      </c>
      <c r="F2779" t="s">
        <v>10603</v>
      </c>
      <c r="H2779">
        <v>49.232478399999998</v>
      </c>
      <c r="I2779">
        <v>-85.336812100000003</v>
      </c>
      <c r="J2779" s="1" t="str">
        <f t="shared" si="453"/>
        <v>NGR lake sediment grab sample</v>
      </c>
      <c r="K2779" s="1" t="str">
        <f t="shared" si="454"/>
        <v>&lt;177 micron (NGR)</v>
      </c>
      <c r="L2779">
        <v>100</v>
      </c>
      <c r="M2779" t="s">
        <v>122</v>
      </c>
      <c r="N2779">
        <v>1967</v>
      </c>
      <c r="O2779">
        <v>126</v>
      </c>
      <c r="P2779">
        <v>24</v>
      </c>
      <c r="Q2779">
        <v>6</v>
      </c>
      <c r="R2779">
        <v>11</v>
      </c>
      <c r="S2779">
        <v>8</v>
      </c>
      <c r="T2779">
        <v>0.1</v>
      </c>
      <c r="U2779">
        <v>300</v>
      </c>
      <c r="V2779">
        <v>1.9</v>
      </c>
      <c r="W2779">
        <v>0.5</v>
      </c>
      <c r="X2779">
        <v>1</v>
      </c>
      <c r="Y2779">
        <v>41.2</v>
      </c>
    </row>
    <row r="2780" spans="1:25" x14ac:dyDescent="0.25">
      <c r="A2780" t="s">
        <v>10604</v>
      </c>
      <c r="B2780" t="s">
        <v>10605</v>
      </c>
      <c r="C2780" s="1" t="str">
        <f t="shared" si="445"/>
        <v>21:0398</v>
      </c>
      <c r="D2780" s="1" t="str">
        <f t="shared" si="452"/>
        <v>21:0133</v>
      </c>
      <c r="E2780" t="s">
        <v>10606</v>
      </c>
      <c r="F2780" t="s">
        <v>10607</v>
      </c>
      <c r="H2780">
        <v>49.151406100000003</v>
      </c>
      <c r="I2780">
        <v>-85.292338700000002</v>
      </c>
      <c r="J2780" s="1" t="str">
        <f t="shared" si="453"/>
        <v>NGR lake sediment grab sample</v>
      </c>
      <c r="K2780" s="1" t="str">
        <f t="shared" si="454"/>
        <v>&lt;177 micron (NGR)</v>
      </c>
      <c r="L2780">
        <v>101</v>
      </c>
      <c r="M2780" t="s">
        <v>29</v>
      </c>
      <c r="N2780">
        <v>1968</v>
      </c>
      <c r="O2780">
        <v>18</v>
      </c>
      <c r="P2780">
        <v>8</v>
      </c>
      <c r="Q2780">
        <v>2</v>
      </c>
      <c r="R2780">
        <v>4</v>
      </c>
      <c r="S2780">
        <v>2</v>
      </c>
      <c r="T2780">
        <v>0.1</v>
      </c>
      <c r="U2780">
        <v>100</v>
      </c>
      <c r="V2780">
        <v>0.6</v>
      </c>
      <c r="W2780">
        <v>0.5</v>
      </c>
      <c r="X2780">
        <v>1</v>
      </c>
      <c r="Y2780">
        <v>9.8000000000000007</v>
      </c>
    </row>
    <row r="2781" spans="1:25" x14ac:dyDescent="0.25">
      <c r="A2781" t="s">
        <v>10608</v>
      </c>
      <c r="B2781" t="s">
        <v>10609</v>
      </c>
      <c r="C2781" s="1" t="str">
        <f t="shared" si="445"/>
        <v>21:0398</v>
      </c>
      <c r="D2781" s="1" t="str">
        <f t="shared" si="452"/>
        <v>21:0133</v>
      </c>
      <c r="E2781" t="s">
        <v>10610</v>
      </c>
      <c r="F2781" t="s">
        <v>10611</v>
      </c>
      <c r="H2781">
        <v>49.217356799999997</v>
      </c>
      <c r="I2781">
        <v>-85.326251499999998</v>
      </c>
      <c r="J2781" s="1" t="str">
        <f t="shared" si="453"/>
        <v>NGR lake sediment grab sample</v>
      </c>
      <c r="K2781" s="1" t="str">
        <f t="shared" si="454"/>
        <v>&lt;177 micron (NGR)</v>
      </c>
      <c r="L2781">
        <v>101</v>
      </c>
      <c r="M2781" t="s">
        <v>34</v>
      </c>
      <c r="N2781">
        <v>1969</v>
      </c>
      <c r="O2781">
        <v>72</v>
      </c>
      <c r="P2781">
        <v>38</v>
      </c>
      <c r="Q2781">
        <v>7</v>
      </c>
      <c r="R2781">
        <v>14</v>
      </c>
      <c r="S2781">
        <v>8</v>
      </c>
      <c r="T2781">
        <v>0.1</v>
      </c>
      <c r="U2781">
        <v>130</v>
      </c>
      <c r="V2781">
        <v>1.05</v>
      </c>
      <c r="W2781">
        <v>0.5</v>
      </c>
      <c r="X2781">
        <v>2</v>
      </c>
      <c r="Y2781">
        <v>42.4</v>
      </c>
    </row>
    <row r="2782" spans="1:25" x14ac:dyDescent="0.25">
      <c r="A2782" t="s">
        <v>10612</v>
      </c>
      <c r="B2782" t="s">
        <v>10613</v>
      </c>
      <c r="C2782" s="1" t="str">
        <f t="shared" si="445"/>
        <v>21:0398</v>
      </c>
      <c r="D2782" s="1" t="str">
        <f>HYPERLINK("http://geochem.nrcan.gc.ca/cdogs/content/svy/svy_e.htm", "")</f>
        <v/>
      </c>
      <c r="G2782" s="1" t="str">
        <f>HYPERLINK("http://geochem.nrcan.gc.ca/cdogs/content/cr_/cr_00033_e.htm", "33")</f>
        <v>33</v>
      </c>
      <c r="J2782" t="s">
        <v>100</v>
      </c>
      <c r="K2782" t="s">
        <v>101</v>
      </c>
      <c r="L2782">
        <v>101</v>
      </c>
      <c r="M2782" t="s">
        <v>102</v>
      </c>
      <c r="N2782">
        <v>1970</v>
      </c>
      <c r="O2782">
        <v>168</v>
      </c>
      <c r="P2782">
        <v>18</v>
      </c>
      <c r="Q2782">
        <v>33</v>
      </c>
      <c r="R2782">
        <v>12</v>
      </c>
      <c r="S2782">
        <v>13</v>
      </c>
      <c r="T2782">
        <v>0.1</v>
      </c>
      <c r="U2782">
        <v>2800</v>
      </c>
      <c r="V2782">
        <v>3.6</v>
      </c>
      <c r="W2782">
        <v>2</v>
      </c>
      <c r="X2782">
        <v>1</v>
      </c>
      <c r="Y2782">
        <v>13.4</v>
      </c>
    </row>
    <row r="2783" spans="1:25" x14ac:dyDescent="0.25">
      <c r="A2783" t="s">
        <v>10614</v>
      </c>
      <c r="B2783" t="s">
        <v>10615</v>
      </c>
      <c r="C2783" s="1" t="str">
        <f t="shared" si="445"/>
        <v>21:0398</v>
      </c>
      <c r="D2783" s="1" t="str">
        <f t="shared" ref="D2783:D2807" si="455">HYPERLINK("http://geochem.nrcan.gc.ca/cdogs/content/svy/svy210133_e.htm", "21:0133")</f>
        <v>21:0133</v>
      </c>
      <c r="E2783" t="s">
        <v>10616</v>
      </c>
      <c r="F2783" t="s">
        <v>10617</v>
      </c>
      <c r="H2783">
        <v>49.205113300000001</v>
      </c>
      <c r="I2783">
        <v>-85.300374199999993</v>
      </c>
      <c r="J2783" s="1" t="str">
        <f t="shared" ref="J2783:J2807" si="456">HYPERLINK("http://geochem.nrcan.gc.ca/cdogs/content/kwd/kwd020027_e.htm", "NGR lake sediment grab sample")</f>
        <v>NGR lake sediment grab sample</v>
      </c>
      <c r="K2783" s="1" t="str">
        <f t="shared" ref="K2783:K2807" si="457">HYPERLINK("http://geochem.nrcan.gc.ca/cdogs/content/kwd/kwd080006_e.htm", "&lt;177 micron (NGR)")</f>
        <v>&lt;177 micron (NGR)</v>
      </c>
      <c r="L2783">
        <v>101</v>
      </c>
      <c r="M2783" t="s">
        <v>39</v>
      </c>
      <c r="N2783">
        <v>1971</v>
      </c>
      <c r="O2783">
        <v>94</v>
      </c>
      <c r="P2783">
        <v>58</v>
      </c>
      <c r="Q2783">
        <v>3</v>
      </c>
      <c r="R2783">
        <v>13</v>
      </c>
      <c r="S2783">
        <v>7</v>
      </c>
      <c r="T2783">
        <v>0.1</v>
      </c>
      <c r="U2783">
        <v>70</v>
      </c>
      <c r="V2783">
        <v>0.6</v>
      </c>
      <c r="W2783">
        <v>0.5</v>
      </c>
      <c r="X2783">
        <v>5</v>
      </c>
      <c r="Y2783">
        <v>64.8</v>
      </c>
    </row>
    <row r="2784" spans="1:25" x14ac:dyDescent="0.25">
      <c r="A2784" t="s">
        <v>10618</v>
      </c>
      <c r="B2784" t="s">
        <v>10619</v>
      </c>
      <c r="C2784" s="1" t="str">
        <f t="shared" si="445"/>
        <v>21:0398</v>
      </c>
      <c r="D2784" s="1" t="str">
        <f t="shared" si="455"/>
        <v>21:0133</v>
      </c>
      <c r="E2784" t="s">
        <v>10620</v>
      </c>
      <c r="F2784" t="s">
        <v>10621</v>
      </c>
      <c r="H2784">
        <v>49.166100999999998</v>
      </c>
      <c r="I2784">
        <v>-85.287786400000002</v>
      </c>
      <c r="J2784" s="1" t="str">
        <f t="shared" si="456"/>
        <v>NGR lake sediment grab sample</v>
      </c>
      <c r="K2784" s="1" t="str">
        <f t="shared" si="457"/>
        <v>&lt;177 micron (NGR)</v>
      </c>
      <c r="L2784">
        <v>101</v>
      </c>
      <c r="M2784" t="s">
        <v>49</v>
      </c>
      <c r="N2784">
        <v>1972</v>
      </c>
      <c r="O2784">
        <v>132</v>
      </c>
      <c r="P2784">
        <v>38</v>
      </c>
      <c r="Q2784">
        <v>3</v>
      </c>
      <c r="R2784">
        <v>11</v>
      </c>
      <c r="S2784">
        <v>5</v>
      </c>
      <c r="T2784">
        <v>0.1</v>
      </c>
      <c r="U2784">
        <v>55</v>
      </c>
      <c r="V2784">
        <v>0.85</v>
      </c>
      <c r="W2784">
        <v>0.5</v>
      </c>
      <c r="X2784">
        <v>1</v>
      </c>
      <c r="Y2784">
        <v>70.400000000000006</v>
      </c>
    </row>
    <row r="2785" spans="1:25" x14ac:dyDescent="0.25">
      <c r="A2785" t="s">
        <v>10622</v>
      </c>
      <c r="B2785" t="s">
        <v>10623</v>
      </c>
      <c r="C2785" s="1" t="str">
        <f t="shared" si="445"/>
        <v>21:0398</v>
      </c>
      <c r="D2785" s="1" t="str">
        <f t="shared" si="455"/>
        <v>21:0133</v>
      </c>
      <c r="E2785" t="s">
        <v>10606</v>
      </c>
      <c r="F2785" t="s">
        <v>10624</v>
      </c>
      <c r="H2785">
        <v>49.151406100000003</v>
      </c>
      <c r="I2785">
        <v>-85.292338700000002</v>
      </c>
      <c r="J2785" s="1" t="str">
        <f t="shared" si="456"/>
        <v>NGR lake sediment grab sample</v>
      </c>
      <c r="K2785" s="1" t="str">
        <f t="shared" si="457"/>
        <v>&lt;177 micron (NGR)</v>
      </c>
      <c r="L2785">
        <v>101</v>
      </c>
      <c r="M2785" t="s">
        <v>57</v>
      </c>
      <c r="N2785">
        <v>1973</v>
      </c>
      <c r="O2785">
        <v>22</v>
      </c>
      <c r="P2785">
        <v>10</v>
      </c>
      <c r="Q2785">
        <v>2</v>
      </c>
      <c r="R2785">
        <v>4</v>
      </c>
      <c r="S2785">
        <v>3</v>
      </c>
      <c r="T2785">
        <v>0.1</v>
      </c>
      <c r="U2785">
        <v>120</v>
      </c>
      <c r="V2785">
        <v>0.65</v>
      </c>
      <c r="W2785">
        <v>0.5</v>
      </c>
      <c r="X2785">
        <v>3</v>
      </c>
      <c r="Y2785">
        <v>6.8</v>
      </c>
    </row>
    <row r="2786" spans="1:25" x14ac:dyDescent="0.25">
      <c r="A2786" t="s">
        <v>10625</v>
      </c>
      <c r="B2786" t="s">
        <v>10626</v>
      </c>
      <c r="C2786" s="1" t="str">
        <f t="shared" si="445"/>
        <v>21:0398</v>
      </c>
      <c r="D2786" s="1" t="str">
        <f t="shared" si="455"/>
        <v>21:0133</v>
      </c>
      <c r="E2786" t="s">
        <v>10606</v>
      </c>
      <c r="F2786" t="s">
        <v>10627</v>
      </c>
      <c r="H2786">
        <v>49.151406100000003</v>
      </c>
      <c r="I2786">
        <v>-85.292338700000002</v>
      </c>
      <c r="J2786" s="1" t="str">
        <f t="shared" si="456"/>
        <v>NGR lake sediment grab sample</v>
      </c>
      <c r="K2786" s="1" t="str">
        <f t="shared" si="457"/>
        <v>&lt;177 micron (NGR)</v>
      </c>
      <c r="L2786">
        <v>101</v>
      </c>
      <c r="M2786" t="s">
        <v>53</v>
      </c>
      <c r="N2786">
        <v>1974</v>
      </c>
      <c r="O2786">
        <v>18</v>
      </c>
      <c r="P2786">
        <v>4</v>
      </c>
      <c r="Q2786">
        <v>1</v>
      </c>
      <c r="R2786">
        <v>4</v>
      </c>
      <c r="S2786">
        <v>3</v>
      </c>
      <c r="T2786">
        <v>0.1</v>
      </c>
      <c r="U2786">
        <v>80</v>
      </c>
      <c r="V2786">
        <v>0.55000000000000004</v>
      </c>
      <c r="W2786">
        <v>0.5</v>
      </c>
      <c r="X2786">
        <v>1</v>
      </c>
      <c r="Y2786">
        <v>3.4</v>
      </c>
    </row>
    <row r="2787" spans="1:25" x14ac:dyDescent="0.25">
      <c r="A2787" t="s">
        <v>10628</v>
      </c>
      <c r="B2787" t="s">
        <v>10629</v>
      </c>
      <c r="C2787" s="1" t="str">
        <f t="shared" si="445"/>
        <v>21:0398</v>
      </c>
      <c r="D2787" s="1" t="str">
        <f t="shared" si="455"/>
        <v>21:0133</v>
      </c>
      <c r="E2787" t="s">
        <v>10630</v>
      </c>
      <c r="F2787" t="s">
        <v>10631</v>
      </c>
      <c r="H2787">
        <v>49.152874799999999</v>
      </c>
      <c r="I2787">
        <v>-85.400521699999999</v>
      </c>
      <c r="J2787" s="1" t="str">
        <f t="shared" si="456"/>
        <v>NGR lake sediment grab sample</v>
      </c>
      <c r="K2787" s="1" t="str">
        <f t="shared" si="457"/>
        <v>&lt;177 micron (NGR)</v>
      </c>
      <c r="L2787">
        <v>101</v>
      </c>
      <c r="M2787" t="s">
        <v>44</v>
      </c>
      <c r="N2787">
        <v>1975</v>
      </c>
      <c r="O2787">
        <v>82</v>
      </c>
      <c r="P2787">
        <v>22</v>
      </c>
      <c r="Q2787">
        <v>5</v>
      </c>
      <c r="R2787">
        <v>10</v>
      </c>
      <c r="S2787">
        <v>7</v>
      </c>
      <c r="T2787">
        <v>0.1</v>
      </c>
      <c r="U2787">
        <v>320</v>
      </c>
      <c r="V2787">
        <v>1.45</v>
      </c>
      <c r="W2787">
        <v>0.5</v>
      </c>
      <c r="X2787">
        <v>3</v>
      </c>
      <c r="Y2787">
        <v>40.799999999999997</v>
      </c>
    </row>
    <row r="2788" spans="1:25" x14ac:dyDescent="0.25">
      <c r="A2788" t="s">
        <v>10632</v>
      </c>
      <c r="B2788" t="s">
        <v>10633</v>
      </c>
      <c r="C2788" s="1" t="str">
        <f t="shared" si="445"/>
        <v>21:0398</v>
      </c>
      <c r="D2788" s="1" t="str">
        <f t="shared" si="455"/>
        <v>21:0133</v>
      </c>
      <c r="E2788" t="s">
        <v>10634</v>
      </c>
      <c r="F2788" t="s">
        <v>10635</v>
      </c>
      <c r="H2788">
        <v>49.1671452</v>
      </c>
      <c r="I2788">
        <v>-85.448199200000005</v>
      </c>
      <c r="J2788" s="1" t="str">
        <f t="shared" si="456"/>
        <v>NGR lake sediment grab sample</v>
      </c>
      <c r="K2788" s="1" t="str">
        <f t="shared" si="457"/>
        <v>&lt;177 micron (NGR)</v>
      </c>
      <c r="L2788">
        <v>101</v>
      </c>
      <c r="M2788" t="s">
        <v>62</v>
      </c>
      <c r="N2788">
        <v>1976</v>
      </c>
      <c r="O2788">
        <v>30</v>
      </c>
      <c r="P2788">
        <v>12</v>
      </c>
      <c r="Q2788">
        <v>1</v>
      </c>
      <c r="R2788">
        <v>4</v>
      </c>
      <c r="S2788">
        <v>4</v>
      </c>
      <c r="T2788">
        <v>0.1</v>
      </c>
      <c r="U2788">
        <v>510</v>
      </c>
      <c r="V2788">
        <v>0.7</v>
      </c>
      <c r="W2788">
        <v>1</v>
      </c>
      <c r="X2788">
        <v>4</v>
      </c>
      <c r="Y2788">
        <v>4</v>
      </c>
    </row>
    <row r="2789" spans="1:25" x14ac:dyDescent="0.25">
      <c r="A2789" t="s">
        <v>10636</v>
      </c>
      <c r="B2789" t="s">
        <v>10637</v>
      </c>
      <c r="C2789" s="1" t="str">
        <f t="shared" si="445"/>
        <v>21:0398</v>
      </c>
      <c r="D2789" s="1" t="str">
        <f t="shared" si="455"/>
        <v>21:0133</v>
      </c>
      <c r="E2789" t="s">
        <v>10638</v>
      </c>
      <c r="F2789" t="s">
        <v>10639</v>
      </c>
      <c r="H2789">
        <v>49.151973300000002</v>
      </c>
      <c r="I2789">
        <v>-85.520452000000006</v>
      </c>
      <c r="J2789" s="1" t="str">
        <f t="shared" si="456"/>
        <v>NGR lake sediment grab sample</v>
      </c>
      <c r="K2789" s="1" t="str">
        <f t="shared" si="457"/>
        <v>&lt;177 micron (NGR)</v>
      </c>
      <c r="L2789">
        <v>101</v>
      </c>
      <c r="M2789" t="s">
        <v>67</v>
      </c>
      <c r="N2789">
        <v>1977</v>
      </c>
      <c r="O2789">
        <v>108</v>
      </c>
      <c r="P2789">
        <v>38</v>
      </c>
      <c r="Q2789">
        <v>9</v>
      </c>
      <c r="R2789">
        <v>12</v>
      </c>
      <c r="S2789">
        <v>8</v>
      </c>
      <c r="T2789">
        <v>0.1</v>
      </c>
      <c r="U2789">
        <v>495</v>
      </c>
      <c r="V2789">
        <v>2.1</v>
      </c>
      <c r="W2789">
        <v>1</v>
      </c>
      <c r="X2789">
        <v>2</v>
      </c>
      <c r="Y2789">
        <v>44</v>
      </c>
    </row>
    <row r="2790" spans="1:25" x14ac:dyDescent="0.25">
      <c r="A2790" t="s">
        <v>10640</v>
      </c>
      <c r="B2790" t="s">
        <v>10641</v>
      </c>
      <c r="C2790" s="1" t="str">
        <f t="shared" si="445"/>
        <v>21:0398</v>
      </c>
      <c r="D2790" s="1" t="str">
        <f t="shared" si="455"/>
        <v>21:0133</v>
      </c>
      <c r="E2790" t="s">
        <v>10642</v>
      </c>
      <c r="F2790" t="s">
        <v>10643</v>
      </c>
      <c r="H2790">
        <v>49.144790200000003</v>
      </c>
      <c r="I2790">
        <v>-85.5729769</v>
      </c>
      <c r="J2790" s="1" t="str">
        <f t="shared" si="456"/>
        <v>NGR lake sediment grab sample</v>
      </c>
      <c r="K2790" s="1" t="str">
        <f t="shared" si="457"/>
        <v>&lt;177 micron (NGR)</v>
      </c>
      <c r="L2790">
        <v>101</v>
      </c>
      <c r="M2790" t="s">
        <v>72</v>
      </c>
      <c r="N2790">
        <v>1978</v>
      </c>
      <c r="O2790">
        <v>138</v>
      </c>
      <c r="P2790">
        <v>46</v>
      </c>
      <c r="Q2790">
        <v>5</v>
      </c>
      <c r="R2790">
        <v>14</v>
      </c>
      <c r="S2790">
        <v>7</v>
      </c>
      <c r="T2790">
        <v>0.1</v>
      </c>
      <c r="U2790">
        <v>240</v>
      </c>
      <c r="V2790">
        <v>1.2</v>
      </c>
      <c r="W2790">
        <v>0.5</v>
      </c>
      <c r="X2790">
        <v>5</v>
      </c>
      <c r="Y2790">
        <v>51.8</v>
      </c>
    </row>
    <row r="2791" spans="1:25" x14ac:dyDescent="0.25">
      <c r="A2791" t="s">
        <v>10644</v>
      </c>
      <c r="B2791" t="s">
        <v>10645</v>
      </c>
      <c r="C2791" s="1" t="str">
        <f t="shared" si="445"/>
        <v>21:0398</v>
      </c>
      <c r="D2791" s="1" t="str">
        <f t="shared" si="455"/>
        <v>21:0133</v>
      </c>
      <c r="E2791" t="s">
        <v>10646</v>
      </c>
      <c r="F2791" t="s">
        <v>10647</v>
      </c>
      <c r="H2791">
        <v>49.124693299999997</v>
      </c>
      <c r="I2791">
        <v>-85.645374899999993</v>
      </c>
      <c r="J2791" s="1" t="str">
        <f t="shared" si="456"/>
        <v>NGR lake sediment grab sample</v>
      </c>
      <c r="K2791" s="1" t="str">
        <f t="shared" si="457"/>
        <v>&lt;177 micron (NGR)</v>
      </c>
      <c r="L2791">
        <v>101</v>
      </c>
      <c r="M2791" t="s">
        <v>77</v>
      </c>
      <c r="N2791">
        <v>1979</v>
      </c>
      <c r="O2791">
        <v>32</v>
      </c>
      <c r="P2791">
        <v>32</v>
      </c>
      <c r="Q2791">
        <v>1</v>
      </c>
      <c r="R2791">
        <v>3</v>
      </c>
      <c r="S2791">
        <v>1</v>
      </c>
      <c r="T2791">
        <v>0.1</v>
      </c>
      <c r="U2791">
        <v>135</v>
      </c>
      <c r="V2791">
        <v>0.45</v>
      </c>
      <c r="W2791">
        <v>0.5</v>
      </c>
      <c r="X2791">
        <v>2</v>
      </c>
      <c r="Y2791">
        <v>16.399999999999999</v>
      </c>
    </row>
    <row r="2792" spans="1:25" x14ac:dyDescent="0.25">
      <c r="A2792" t="s">
        <v>10648</v>
      </c>
      <c r="B2792" t="s">
        <v>10649</v>
      </c>
      <c r="C2792" s="1" t="str">
        <f t="shared" si="445"/>
        <v>21:0398</v>
      </c>
      <c r="D2792" s="1" t="str">
        <f t="shared" si="455"/>
        <v>21:0133</v>
      </c>
      <c r="E2792" t="s">
        <v>10650</v>
      </c>
      <c r="F2792" t="s">
        <v>10651</v>
      </c>
      <c r="H2792">
        <v>49.123952699999997</v>
      </c>
      <c r="I2792">
        <v>-85.721628100000004</v>
      </c>
      <c r="J2792" s="1" t="str">
        <f t="shared" si="456"/>
        <v>NGR lake sediment grab sample</v>
      </c>
      <c r="K2792" s="1" t="str">
        <f t="shared" si="457"/>
        <v>&lt;177 micron (NGR)</v>
      </c>
      <c r="L2792">
        <v>101</v>
      </c>
      <c r="M2792" t="s">
        <v>82</v>
      </c>
      <c r="N2792">
        <v>1980</v>
      </c>
      <c r="O2792">
        <v>110</v>
      </c>
      <c r="P2792">
        <v>34</v>
      </c>
      <c r="Q2792">
        <v>2</v>
      </c>
      <c r="R2792">
        <v>14</v>
      </c>
      <c r="S2792">
        <v>5</v>
      </c>
      <c r="T2792">
        <v>0.1</v>
      </c>
      <c r="U2792">
        <v>30</v>
      </c>
      <c r="V2792">
        <v>0.35</v>
      </c>
      <c r="W2792">
        <v>0.5</v>
      </c>
      <c r="X2792">
        <v>2</v>
      </c>
      <c r="Y2792">
        <v>55.8</v>
      </c>
    </row>
    <row r="2793" spans="1:25" x14ac:dyDescent="0.25">
      <c r="A2793" t="s">
        <v>10652</v>
      </c>
      <c r="B2793" t="s">
        <v>10653</v>
      </c>
      <c r="C2793" s="1" t="str">
        <f t="shared" si="445"/>
        <v>21:0398</v>
      </c>
      <c r="D2793" s="1" t="str">
        <f t="shared" si="455"/>
        <v>21:0133</v>
      </c>
      <c r="E2793" t="s">
        <v>10654</v>
      </c>
      <c r="F2793" t="s">
        <v>10655</v>
      </c>
      <c r="H2793">
        <v>49.056142000000001</v>
      </c>
      <c r="I2793">
        <v>-85.880922799999993</v>
      </c>
      <c r="J2793" s="1" t="str">
        <f t="shared" si="456"/>
        <v>NGR lake sediment grab sample</v>
      </c>
      <c r="K2793" s="1" t="str">
        <f t="shared" si="457"/>
        <v>&lt;177 micron (NGR)</v>
      </c>
      <c r="L2793">
        <v>101</v>
      </c>
      <c r="M2793" t="s">
        <v>87</v>
      </c>
      <c r="N2793">
        <v>1981</v>
      </c>
      <c r="O2793">
        <v>76</v>
      </c>
      <c r="P2793">
        <v>18</v>
      </c>
      <c r="Q2793">
        <v>4</v>
      </c>
      <c r="R2793">
        <v>10</v>
      </c>
      <c r="S2793">
        <v>4</v>
      </c>
      <c r="T2793">
        <v>0.1</v>
      </c>
      <c r="U2793">
        <v>55</v>
      </c>
      <c r="V2793">
        <v>0.7</v>
      </c>
      <c r="W2793">
        <v>0.5</v>
      </c>
      <c r="X2793">
        <v>1</v>
      </c>
      <c r="Y2793">
        <v>37</v>
      </c>
    </row>
    <row r="2794" spans="1:25" x14ac:dyDescent="0.25">
      <c r="A2794" t="s">
        <v>10656</v>
      </c>
      <c r="B2794" t="s">
        <v>10657</v>
      </c>
      <c r="C2794" s="1" t="str">
        <f t="shared" si="445"/>
        <v>21:0398</v>
      </c>
      <c r="D2794" s="1" t="str">
        <f t="shared" si="455"/>
        <v>21:0133</v>
      </c>
      <c r="E2794" t="s">
        <v>10658</v>
      </c>
      <c r="F2794" t="s">
        <v>10659</v>
      </c>
      <c r="H2794">
        <v>49.028367099999997</v>
      </c>
      <c r="I2794">
        <v>-85.872106900000006</v>
      </c>
      <c r="J2794" s="1" t="str">
        <f t="shared" si="456"/>
        <v>NGR lake sediment grab sample</v>
      </c>
      <c r="K2794" s="1" t="str">
        <f t="shared" si="457"/>
        <v>&lt;177 micron (NGR)</v>
      </c>
      <c r="L2794">
        <v>101</v>
      </c>
      <c r="M2794" t="s">
        <v>92</v>
      </c>
      <c r="N2794">
        <v>1982</v>
      </c>
      <c r="O2794">
        <v>102</v>
      </c>
      <c r="P2794">
        <v>38</v>
      </c>
      <c r="Q2794">
        <v>1</v>
      </c>
      <c r="R2794">
        <v>14</v>
      </c>
      <c r="S2794">
        <v>6</v>
      </c>
      <c r="T2794">
        <v>0.1</v>
      </c>
      <c r="U2794">
        <v>35</v>
      </c>
      <c r="V2794">
        <v>0.45</v>
      </c>
      <c r="W2794">
        <v>0.5</v>
      </c>
      <c r="X2794">
        <v>1</v>
      </c>
      <c r="Y2794">
        <v>47.8</v>
      </c>
    </row>
    <row r="2795" spans="1:25" x14ac:dyDescent="0.25">
      <c r="A2795" t="s">
        <v>10660</v>
      </c>
      <c r="B2795" t="s">
        <v>10661</v>
      </c>
      <c r="C2795" s="1" t="str">
        <f t="shared" si="445"/>
        <v>21:0398</v>
      </c>
      <c r="D2795" s="1" t="str">
        <f t="shared" si="455"/>
        <v>21:0133</v>
      </c>
      <c r="E2795" t="s">
        <v>10662</v>
      </c>
      <c r="F2795" t="s">
        <v>10663</v>
      </c>
      <c r="H2795">
        <v>49.011412999999997</v>
      </c>
      <c r="I2795">
        <v>-85.843334799999994</v>
      </c>
      <c r="J2795" s="1" t="str">
        <f t="shared" si="456"/>
        <v>NGR lake sediment grab sample</v>
      </c>
      <c r="K2795" s="1" t="str">
        <f t="shared" si="457"/>
        <v>&lt;177 micron (NGR)</v>
      </c>
      <c r="L2795">
        <v>101</v>
      </c>
      <c r="M2795" t="s">
        <v>97</v>
      </c>
      <c r="N2795">
        <v>1983</v>
      </c>
      <c r="O2795">
        <v>355</v>
      </c>
      <c r="P2795">
        <v>44</v>
      </c>
      <c r="Q2795">
        <v>16</v>
      </c>
      <c r="R2795">
        <v>21</v>
      </c>
      <c r="S2795">
        <v>14</v>
      </c>
      <c r="T2795">
        <v>0.1</v>
      </c>
      <c r="U2795">
        <v>655</v>
      </c>
      <c r="V2795">
        <v>2.7</v>
      </c>
      <c r="W2795">
        <v>1</v>
      </c>
      <c r="X2795">
        <v>1</v>
      </c>
      <c r="Y2795">
        <v>19.600000000000001</v>
      </c>
    </row>
    <row r="2796" spans="1:25" x14ac:dyDescent="0.25">
      <c r="A2796" t="s">
        <v>10664</v>
      </c>
      <c r="B2796" t="s">
        <v>10665</v>
      </c>
      <c r="C2796" s="1" t="str">
        <f t="shared" si="445"/>
        <v>21:0398</v>
      </c>
      <c r="D2796" s="1" t="str">
        <f t="shared" si="455"/>
        <v>21:0133</v>
      </c>
      <c r="E2796" t="s">
        <v>10666</v>
      </c>
      <c r="F2796" t="s">
        <v>10667</v>
      </c>
      <c r="H2796">
        <v>49.005169600000002</v>
      </c>
      <c r="I2796">
        <v>-85.702097100000003</v>
      </c>
      <c r="J2796" s="1" t="str">
        <f t="shared" si="456"/>
        <v>NGR lake sediment grab sample</v>
      </c>
      <c r="K2796" s="1" t="str">
        <f t="shared" si="457"/>
        <v>&lt;177 micron (NGR)</v>
      </c>
      <c r="L2796">
        <v>101</v>
      </c>
      <c r="M2796" t="s">
        <v>107</v>
      </c>
      <c r="N2796">
        <v>1984</v>
      </c>
      <c r="O2796">
        <v>58</v>
      </c>
      <c r="P2796">
        <v>16</v>
      </c>
      <c r="Q2796">
        <v>7</v>
      </c>
      <c r="R2796">
        <v>13</v>
      </c>
      <c r="S2796">
        <v>8</v>
      </c>
      <c r="T2796">
        <v>0.1</v>
      </c>
      <c r="U2796">
        <v>520</v>
      </c>
      <c r="V2796">
        <v>1.75</v>
      </c>
      <c r="W2796">
        <v>1</v>
      </c>
      <c r="X2796">
        <v>1</v>
      </c>
      <c r="Y2796">
        <v>11.4</v>
      </c>
    </row>
    <row r="2797" spans="1:25" x14ac:dyDescent="0.25">
      <c r="A2797" t="s">
        <v>10668</v>
      </c>
      <c r="B2797" t="s">
        <v>10669</v>
      </c>
      <c r="C2797" s="1" t="str">
        <f t="shared" ref="C2797:C2860" si="458">HYPERLINK("http://geochem.nrcan.gc.ca/cdogs/content/bdl/bdl210398_e.htm", "21:0398")</f>
        <v>21:0398</v>
      </c>
      <c r="D2797" s="1" t="str">
        <f t="shared" si="455"/>
        <v>21:0133</v>
      </c>
      <c r="E2797" t="s">
        <v>10670</v>
      </c>
      <c r="F2797" t="s">
        <v>10671</v>
      </c>
      <c r="H2797">
        <v>49.000946499999998</v>
      </c>
      <c r="I2797">
        <v>-85.6554067</v>
      </c>
      <c r="J2797" s="1" t="str">
        <f t="shared" si="456"/>
        <v>NGR lake sediment grab sample</v>
      </c>
      <c r="K2797" s="1" t="str">
        <f t="shared" si="457"/>
        <v>&lt;177 micron (NGR)</v>
      </c>
      <c r="L2797">
        <v>101</v>
      </c>
      <c r="M2797" t="s">
        <v>112</v>
      </c>
      <c r="N2797">
        <v>1985</v>
      </c>
      <c r="O2797">
        <v>60</v>
      </c>
      <c r="P2797">
        <v>22</v>
      </c>
      <c r="Q2797">
        <v>8</v>
      </c>
      <c r="R2797">
        <v>16</v>
      </c>
      <c r="S2797">
        <v>8</v>
      </c>
      <c r="T2797">
        <v>0.1</v>
      </c>
      <c r="U2797">
        <v>180</v>
      </c>
      <c r="V2797">
        <v>1.4</v>
      </c>
      <c r="W2797">
        <v>0.5</v>
      </c>
      <c r="X2797">
        <v>1</v>
      </c>
      <c r="Y2797">
        <v>19.8</v>
      </c>
    </row>
    <row r="2798" spans="1:25" x14ac:dyDescent="0.25">
      <c r="A2798" t="s">
        <v>10672</v>
      </c>
      <c r="B2798" t="s">
        <v>10673</v>
      </c>
      <c r="C2798" s="1" t="str">
        <f t="shared" si="458"/>
        <v>21:0398</v>
      </c>
      <c r="D2798" s="1" t="str">
        <f t="shared" si="455"/>
        <v>21:0133</v>
      </c>
      <c r="E2798" t="s">
        <v>10674</v>
      </c>
      <c r="F2798" t="s">
        <v>10675</v>
      </c>
      <c r="H2798">
        <v>49.010239800000001</v>
      </c>
      <c r="I2798">
        <v>-85.600976700000004</v>
      </c>
      <c r="J2798" s="1" t="str">
        <f t="shared" si="456"/>
        <v>NGR lake sediment grab sample</v>
      </c>
      <c r="K2798" s="1" t="str">
        <f t="shared" si="457"/>
        <v>&lt;177 micron (NGR)</v>
      </c>
      <c r="L2798">
        <v>101</v>
      </c>
      <c r="M2798" t="s">
        <v>117</v>
      </c>
      <c r="N2798">
        <v>1986</v>
      </c>
      <c r="O2798">
        <v>20</v>
      </c>
      <c r="P2798">
        <v>20</v>
      </c>
      <c r="Q2798">
        <v>1</v>
      </c>
      <c r="R2798">
        <v>2</v>
      </c>
      <c r="S2798">
        <v>1</v>
      </c>
      <c r="T2798">
        <v>0.1</v>
      </c>
      <c r="U2798">
        <v>280</v>
      </c>
      <c r="V2798">
        <v>0.35</v>
      </c>
      <c r="W2798">
        <v>0.5</v>
      </c>
      <c r="X2798">
        <v>4</v>
      </c>
      <c r="Y2798">
        <v>6.8</v>
      </c>
    </row>
    <row r="2799" spans="1:25" x14ac:dyDescent="0.25">
      <c r="A2799" t="s">
        <v>10676</v>
      </c>
      <c r="B2799" t="s">
        <v>10677</v>
      </c>
      <c r="C2799" s="1" t="str">
        <f t="shared" si="458"/>
        <v>21:0398</v>
      </c>
      <c r="D2799" s="1" t="str">
        <f t="shared" si="455"/>
        <v>21:0133</v>
      </c>
      <c r="E2799" t="s">
        <v>10678</v>
      </c>
      <c r="F2799" t="s">
        <v>10679</v>
      </c>
      <c r="H2799">
        <v>49.002877099999999</v>
      </c>
      <c r="I2799">
        <v>-85.542526300000006</v>
      </c>
      <c r="J2799" s="1" t="str">
        <f t="shared" si="456"/>
        <v>NGR lake sediment grab sample</v>
      </c>
      <c r="K2799" s="1" t="str">
        <f t="shared" si="457"/>
        <v>&lt;177 micron (NGR)</v>
      </c>
      <c r="L2799">
        <v>101</v>
      </c>
      <c r="M2799" t="s">
        <v>122</v>
      </c>
      <c r="N2799">
        <v>1987</v>
      </c>
      <c r="O2799">
        <v>122</v>
      </c>
      <c r="P2799">
        <v>26</v>
      </c>
      <c r="Q2799">
        <v>6</v>
      </c>
      <c r="R2799">
        <v>10</v>
      </c>
      <c r="S2799">
        <v>4</v>
      </c>
      <c r="T2799">
        <v>0.1</v>
      </c>
      <c r="U2799">
        <v>50</v>
      </c>
      <c r="V2799">
        <v>0.4</v>
      </c>
      <c r="W2799">
        <v>0.5</v>
      </c>
      <c r="X2799">
        <v>4</v>
      </c>
      <c r="Y2799">
        <v>64.599999999999994</v>
      </c>
    </row>
    <row r="2800" spans="1:25" x14ac:dyDescent="0.25">
      <c r="A2800" t="s">
        <v>10680</v>
      </c>
      <c r="B2800" t="s">
        <v>10681</v>
      </c>
      <c r="C2800" s="1" t="str">
        <f t="shared" si="458"/>
        <v>21:0398</v>
      </c>
      <c r="D2800" s="1" t="str">
        <f t="shared" si="455"/>
        <v>21:0133</v>
      </c>
      <c r="E2800" t="s">
        <v>10682</v>
      </c>
      <c r="F2800" t="s">
        <v>10683</v>
      </c>
      <c r="H2800">
        <v>49.0952202</v>
      </c>
      <c r="I2800">
        <v>-85.884715499999999</v>
      </c>
      <c r="J2800" s="1" t="str">
        <f t="shared" si="456"/>
        <v>NGR lake sediment grab sample</v>
      </c>
      <c r="K2800" s="1" t="str">
        <f t="shared" si="457"/>
        <v>&lt;177 micron (NGR)</v>
      </c>
      <c r="L2800">
        <v>102</v>
      </c>
      <c r="M2800" t="s">
        <v>29</v>
      </c>
      <c r="N2800">
        <v>1988</v>
      </c>
      <c r="O2800">
        <v>134</v>
      </c>
      <c r="P2800">
        <v>84</v>
      </c>
      <c r="Q2800">
        <v>5</v>
      </c>
      <c r="R2800">
        <v>15</v>
      </c>
      <c r="S2800">
        <v>7</v>
      </c>
      <c r="T2800">
        <v>0.1</v>
      </c>
      <c r="U2800">
        <v>110</v>
      </c>
      <c r="V2800">
        <v>0.95</v>
      </c>
      <c r="W2800">
        <v>0.5</v>
      </c>
      <c r="X2800">
        <v>1</v>
      </c>
      <c r="Y2800">
        <v>53.8</v>
      </c>
    </row>
    <row r="2801" spans="1:25" x14ac:dyDescent="0.25">
      <c r="A2801" t="s">
        <v>10684</v>
      </c>
      <c r="B2801" t="s">
        <v>10685</v>
      </c>
      <c r="C2801" s="1" t="str">
        <f t="shared" si="458"/>
        <v>21:0398</v>
      </c>
      <c r="D2801" s="1" t="str">
        <f t="shared" si="455"/>
        <v>21:0133</v>
      </c>
      <c r="E2801" t="s">
        <v>10686</v>
      </c>
      <c r="F2801" t="s">
        <v>10687</v>
      </c>
      <c r="H2801">
        <v>49.003395400000002</v>
      </c>
      <c r="I2801">
        <v>-85.4980738</v>
      </c>
      <c r="J2801" s="1" t="str">
        <f t="shared" si="456"/>
        <v>NGR lake sediment grab sample</v>
      </c>
      <c r="K2801" s="1" t="str">
        <f t="shared" si="457"/>
        <v>&lt;177 micron (NGR)</v>
      </c>
      <c r="L2801">
        <v>102</v>
      </c>
      <c r="M2801" t="s">
        <v>34</v>
      </c>
      <c r="N2801">
        <v>1989</v>
      </c>
      <c r="O2801">
        <v>94</v>
      </c>
      <c r="P2801">
        <v>18</v>
      </c>
      <c r="Q2801">
        <v>7</v>
      </c>
      <c r="R2801">
        <v>9</v>
      </c>
      <c r="S2801">
        <v>5</v>
      </c>
      <c r="T2801">
        <v>0.1</v>
      </c>
      <c r="U2801">
        <v>170</v>
      </c>
      <c r="V2801">
        <v>1.25</v>
      </c>
      <c r="W2801">
        <v>0.5</v>
      </c>
      <c r="X2801">
        <v>1</v>
      </c>
      <c r="Y2801">
        <v>34.6</v>
      </c>
    </row>
    <row r="2802" spans="1:25" x14ac:dyDescent="0.25">
      <c r="A2802" t="s">
        <v>10688</v>
      </c>
      <c r="B2802" t="s">
        <v>10689</v>
      </c>
      <c r="C2802" s="1" t="str">
        <f t="shared" si="458"/>
        <v>21:0398</v>
      </c>
      <c r="D2802" s="1" t="str">
        <f t="shared" si="455"/>
        <v>21:0133</v>
      </c>
      <c r="E2802" t="s">
        <v>10690</v>
      </c>
      <c r="F2802" t="s">
        <v>10691</v>
      </c>
      <c r="H2802">
        <v>49.0035892</v>
      </c>
      <c r="I2802">
        <v>-85.438152200000005</v>
      </c>
      <c r="J2802" s="1" t="str">
        <f t="shared" si="456"/>
        <v>NGR lake sediment grab sample</v>
      </c>
      <c r="K2802" s="1" t="str">
        <f t="shared" si="457"/>
        <v>&lt;177 micron (NGR)</v>
      </c>
      <c r="L2802">
        <v>102</v>
      </c>
      <c r="M2802" t="s">
        <v>39</v>
      </c>
      <c r="N2802">
        <v>1990</v>
      </c>
      <c r="O2802">
        <v>116</v>
      </c>
      <c r="P2802">
        <v>24</v>
      </c>
      <c r="Q2802">
        <v>9</v>
      </c>
      <c r="R2802">
        <v>14</v>
      </c>
      <c r="S2802">
        <v>7</v>
      </c>
      <c r="T2802">
        <v>0.1</v>
      </c>
      <c r="U2802">
        <v>100</v>
      </c>
      <c r="V2802">
        <v>1.05</v>
      </c>
      <c r="W2802">
        <v>0.5</v>
      </c>
      <c r="X2802">
        <v>1</v>
      </c>
      <c r="Y2802">
        <v>51</v>
      </c>
    </row>
    <row r="2803" spans="1:25" x14ac:dyDescent="0.25">
      <c r="A2803" t="s">
        <v>10692</v>
      </c>
      <c r="B2803" t="s">
        <v>10693</v>
      </c>
      <c r="C2803" s="1" t="str">
        <f t="shared" si="458"/>
        <v>21:0398</v>
      </c>
      <c r="D2803" s="1" t="str">
        <f t="shared" si="455"/>
        <v>21:0133</v>
      </c>
      <c r="E2803" t="s">
        <v>10694</v>
      </c>
      <c r="F2803" t="s">
        <v>10695</v>
      </c>
      <c r="H2803">
        <v>49.008350200000002</v>
      </c>
      <c r="I2803">
        <v>-85.414565100000004</v>
      </c>
      <c r="J2803" s="1" t="str">
        <f t="shared" si="456"/>
        <v>NGR lake sediment grab sample</v>
      </c>
      <c r="K2803" s="1" t="str">
        <f t="shared" si="457"/>
        <v>&lt;177 micron (NGR)</v>
      </c>
      <c r="L2803">
        <v>102</v>
      </c>
      <c r="M2803" t="s">
        <v>44</v>
      </c>
      <c r="N2803">
        <v>1991</v>
      </c>
      <c r="O2803">
        <v>42</v>
      </c>
      <c r="P2803">
        <v>20</v>
      </c>
      <c r="Q2803">
        <v>4</v>
      </c>
      <c r="R2803">
        <v>15</v>
      </c>
      <c r="S2803">
        <v>9</v>
      </c>
      <c r="T2803">
        <v>0.1</v>
      </c>
      <c r="U2803">
        <v>235</v>
      </c>
      <c r="V2803">
        <v>1.3</v>
      </c>
      <c r="W2803">
        <v>2</v>
      </c>
      <c r="X2803">
        <v>1</v>
      </c>
      <c r="Y2803">
        <v>6</v>
      </c>
    </row>
    <row r="2804" spans="1:25" x14ac:dyDescent="0.25">
      <c r="A2804" t="s">
        <v>10696</v>
      </c>
      <c r="B2804" t="s">
        <v>10697</v>
      </c>
      <c r="C2804" s="1" t="str">
        <f t="shared" si="458"/>
        <v>21:0398</v>
      </c>
      <c r="D2804" s="1" t="str">
        <f t="shared" si="455"/>
        <v>21:0133</v>
      </c>
      <c r="E2804" t="s">
        <v>10698</v>
      </c>
      <c r="F2804" t="s">
        <v>10699</v>
      </c>
      <c r="H2804">
        <v>49.002527800000003</v>
      </c>
      <c r="I2804">
        <v>-85.369889099999995</v>
      </c>
      <c r="J2804" s="1" t="str">
        <f t="shared" si="456"/>
        <v>NGR lake sediment grab sample</v>
      </c>
      <c r="K2804" s="1" t="str">
        <f t="shared" si="457"/>
        <v>&lt;177 micron (NGR)</v>
      </c>
      <c r="L2804">
        <v>102</v>
      </c>
      <c r="M2804" t="s">
        <v>62</v>
      </c>
      <c r="N2804">
        <v>1992</v>
      </c>
      <c r="O2804">
        <v>84</v>
      </c>
      <c r="P2804">
        <v>26</v>
      </c>
      <c r="Q2804">
        <v>3</v>
      </c>
      <c r="R2804">
        <v>9</v>
      </c>
      <c r="S2804">
        <v>5</v>
      </c>
      <c r="T2804">
        <v>0.1</v>
      </c>
      <c r="U2804">
        <v>135</v>
      </c>
      <c r="V2804">
        <v>0.9</v>
      </c>
      <c r="W2804">
        <v>0.5</v>
      </c>
      <c r="X2804">
        <v>1</v>
      </c>
      <c r="Y2804">
        <v>40</v>
      </c>
    </row>
    <row r="2805" spans="1:25" x14ac:dyDescent="0.25">
      <c r="A2805" t="s">
        <v>10700</v>
      </c>
      <c r="B2805" t="s">
        <v>10701</v>
      </c>
      <c r="C2805" s="1" t="str">
        <f t="shared" si="458"/>
        <v>21:0398</v>
      </c>
      <c r="D2805" s="1" t="str">
        <f t="shared" si="455"/>
        <v>21:0133</v>
      </c>
      <c r="E2805" t="s">
        <v>10702</v>
      </c>
      <c r="F2805" t="s">
        <v>10703</v>
      </c>
      <c r="H2805">
        <v>49.003554899999997</v>
      </c>
      <c r="I2805">
        <v>-85.904607100000007</v>
      </c>
      <c r="J2805" s="1" t="str">
        <f t="shared" si="456"/>
        <v>NGR lake sediment grab sample</v>
      </c>
      <c r="K2805" s="1" t="str">
        <f t="shared" si="457"/>
        <v>&lt;177 micron (NGR)</v>
      </c>
      <c r="L2805">
        <v>102</v>
      </c>
      <c r="M2805" t="s">
        <v>67</v>
      </c>
      <c r="N2805">
        <v>1993</v>
      </c>
      <c r="O2805">
        <v>90</v>
      </c>
      <c r="P2805">
        <v>32</v>
      </c>
      <c r="Q2805">
        <v>6</v>
      </c>
      <c r="R2805">
        <v>17</v>
      </c>
      <c r="S2805">
        <v>9</v>
      </c>
      <c r="T2805">
        <v>0.1</v>
      </c>
      <c r="U2805">
        <v>340</v>
      </c>
      <c r="V2805">
        <v>1.9</v>
      </c>
      <c r="W2805">
        <v>1</v>
      </c>
      <c r="X2805">
        <v>1</v>
      </c>
      <c r="Y2805">
        <v>25.6</v>
      </c>
    </row>
    <row r="2806" spans="1:25" x14ac:dyDescent="0.25">
      <c r="A2806" t="s">
        <v>10704</v>
      </c>
      <c r="B2806" t="s">
        <v>10705</v>
      </c>
      <c r="C2806" s="1" t="str">
        <f t="shared" si="458"/>
        <v>21:0398</v>
      </c>
      <c r="D2806" s="1" t="str">
        <f t="shared" si="455"/>
        <v>21:0133</v>
      </c>
      <c r="E2806" t="s">
        <v>10706</v>
      </c>
      <c r="F2806" t="s">
        <v>10707</v>
      </c>
      <c r="H2806">
        <v>49.0163899</v>
      </c>
      <c r="I2806">
        <v>-85.940020700000005</v>
      </c>
      <c r="J2806" s="1" t="str">
        <f t="shared" si="456"/>
        <v>NGR lake sediment grab sample</v>
      </c>
      <c r="K2806" s="1" t="str">
        <f t="shared" si="457"/>
        <v>&lt;177 micron (NGR)</v>
      </c>
      <c r="L2806">
        <v>102</v>
      </c>
      <c r="M2806" t="s">
        <v>72</v>
      </c>
      <c r="N2806">
        <v>1994</v>
      </c>
      <c r="O2806">
        <v>82</v>
      </c>
      <c r="P2806">
        <v>22</v>
      </c>
      <c r="Q2806">
        <v>5</v>
      </c>
      <c r="R2806">
        <v>16</v>
      </c>
      <c r="S2806">
        <v>9</v>
      </c>
      <c r="T2806">
        <v>0.1</v>
      </c>
      <c r="U2806">
        <v>230</v>
      </c>
      <c r="V2806">
        <v>1.75</v>
      </c>
      <c r="W2806">
        <v>0.5</v>
      </c>
      <c r="X2806">
        <v>1</v>
      </c>
      <c r="Y2806">
        <v>22.6</v>
      </c>
    </row>
    <row r="2807" spans="1:25" x14ac:dyDescent="0.25">
      <c r="A2807" t="s">
        <v>10708</v>
      </c>
      <c r="B2807" t="s">
        <v>10709</v>
      </c>
      <c r="C2807" s="1" t="str">
        <f t="shared" si="458"/>
        <v>21:0398</v>
      </c>
      <c r="D2807" s="1" t="str">
        <f t="shared" si="455"/>
        <v>21:0133</v>
      </c>
      <c r="E2807" t="s">
        <v>10710</v>
      </c>
      <c r="F2807" t="s">
        <v>10711</v>
      </c>
      <c r="H2807">
        <v>49.027965000000002</v>
      </c>
      <c r="I2807">
        <v>-85.959514299999995</v>
      </c>
      <c r="J2807" s="1" t="str">
        <f t="shared" si="456"/>
        <v>NGR lake sediment grab sample</v>
      </c>
      <c r="K2807" s="1" t="str">
        <f t="shared" si="457"/>
        <v>&lt;177 micron (NGR)</v>
      </c>
      <c r="L2807">
        <v>102</v>
      </c>
      <c r="M2807" t="s">
        <v>77</v>
      </c>
      <c r="N2807">
        <v>1995</v>
      </c>
      <c r="O2807">
        <v>108</v>
      </c>
      <c r="P2807">
        <v>32</v>
      </c>
      <c r="Q2807">
        <v>5</v>
      </c>
      <c r="R2807">
        <v>11</v>
      </c>
      <c r="S2807">
        <v>5</v>
      </c>
      <c r="T2807">
        <v>0.1</v>
      </c>
      <c r="U2807">
        <v>50</v>
      </c>
      <c r="V2807">
        <v>0.5</v>
      </c>
      <c r="W2807">
        <v>0.5</v>
      </c>
      <c r="X2807">
        <v>2</v>
      </c>
      <c r="Y2807">
        <v>75.599999999999994</v>
      </c>
    </row>
    <row r="2808" spans="1:25" x14ac:dyDescent="0.25">
      <c r="A2808" t="s">
        <v>10712</v>
      </c>
      <c r="B2808" t="s">
        <v>10713</v>
      </c>
      <c r="C2808" s="1" t="str">
        <f t="shared" si="458"/>
        <v>21:0398</v>
      </c>
      <c r="D2808" s="1" t="str">
        <f>HYPERLINK("http://geochem.nrcan.gc.ca/cdogs/content/svy/svy_e.htm", "")</f>
        <v/>
      </c>
      <c r="G2808" s="1" t="str">
        <f>HYPERLINK("http://geochem.nrcan.gc.ca/cdogs/content/cr_/cr_00033_e.htm", "33")</f>
        <v>33</v>
      </c>
      <c r="J2808" t="s">
        <v>100</v>
      </c>
      <c r="K2808" t="s">
        <v>101</v>
      </c>
      <c r="L2808">
        <v>102</v>
      </c>
      <c r="M2808" t="s">
        <v>102</v>
      </c>
      <c r="N2808">
        <v>1996</v>
      </c>
      <c r="O2808">
        <v>158</v>
      </c>
      <c r="P2808">
        <v>20</v>
      </c>
      <c r="Q2808">
        <v>31</v>
      </c>
      <c r="R2808">
        <v>12</v>
      </c>
      <c r="S2808">
        <v>13</v>
      </c>
      <c r="T2808">
        <v>0.1</v>
      </c>
      <c r="U2808">
        <v>2700</v>
      </c>
      <c r="V2808">
        <v>3.6</v>
      </c>
      <c r="W2808">
        <v>2</v>
      </c>
      <c r="X2808">
        <v>1</v>
      </c>
      <c r="Y2808">
        <v>13</v>
      </c>
    </row>
    <row r="2809" spans="1:25" x14ac:dyDescent="0.25">
      <c r="A2809" t="s">
        <v>10714</v>
      </c>
      <c r="B2809" t="s">
        <v>10715</v>
      </c>
      <c r="C2809" s="1" t="str">
        <f t="shared" si="458"/>
        <v>21:0398</v>
      </c>
      <c r="D2809" s="1" t="str">
        <f t="shared" ref="D2809:D2834" si="459">HYPERLINK("http://geochem.nrcan.gc.ca/cdogs/content/svy/svy210133_e.htm", "21:0133")</f>
        <v>21:0133</v>
      </c>
      <c r="E2809" t="s">
        <v>10716</v>
      </c>
      <c r="F2809" t="s">
        <v>10717</v>
      </c>
      <c r="H2809">
        <v>49.041352799999999</v>
      </c>
      <c r="I2809">
        <v>-85.911001900000002</v>
      </c>
      <c r="J2809" s="1" t="str">
        <f t="shared" ref="J2809:J2834" si="460">HYPERLINK("http://geochem.nrcan.gc.ca/cdogs/content/kwd/kwd020027_e.htm", "NGR lake sediment grab sample")</f>
        <v>NGR lake sediment grab sample</v>
      </c>
      <c r="K2809" s="1" t="str">
        <f t="shared" ref="K2809:K2834" si="461">HYPERLINK("http://geochem.nrcan.gc.ca/cdogs/content/kwd/kwd080006_e.htm", "&lt;177 micron (NGR)")</f>
        <v>&lt;177 micron (NGR)</v>
      </c>
      <c r="L2809">
        <v>102</v>
      </c>
      <c r="M2809" t="s">
        <v>82</v>
      </c>
      <c r="N2809">
        <v>1997</v>
      </c>
      <c r="O2809">
        <v>26</v>
      </c>
      <c r="P2809">
        <v>6</v>
      </c>
      <c r="Q2809">
        <v>5</v>
      </c>
      <c r="R2809">
        <v>6</v>
      </c>
      <c r="S2809">
        <v>4</v>
      </c>
      <c r="T2809">
        <v>0.1</v>
      </c>
      <c r="U2809">
        <v>165</v>
      </c>
      <c r="V2809">
        <v>0.75</v>
      </c>
      <c r="W2809">
        <v>0.5</v>
      </c>
      <c r="X2809">
        <v>1</v>
      </c>
      <c r="Y2809">
        <v>4.2</v>
      </c>
    </row>
    <row r="2810" spans="1:25" x14ac:dyDescent="0.25">
      <c r="A2810" t="s">
        <v>10718</v>
      </c>
      <c r="B2810" t="s">
        <v>10719</v>
      </c>
      <c r="C2810" s="1" t="str">
        <f t="shared" si="458"/>
        <v>21:0398</v>
      </c>
      <c r="D2810" s="1" t="str">
        <f t="shared" si="459"/>
        <v>21:0133</v>
      </c>
      <c r="E2810" t="s">
        <v>10720</v>
      </c>
      <c r="F2810" t="s">
        <v>10721</v>
      </c>
      <c r="H2810">
        <v>49.0622173</v>
      </c>
      <c r="I2810">
        <v>-85.943289899999996</v>
      </c>
      <c r="J2810" s="1" t="str">
        <f t="shared" si="460"/>
        <v>NGR lake sediment grab sample</v>
      </c>
      <c r="K2810" s="1" t="str">
        <f t="shared" si="461"/>
        <v>&lt;177 micron (NGR)</v>
      </c>
      <c r="L2810">
        <v>102</v>
      </c>
      <c r="M2810" t="s">
        <v>87</v>
      </c>
      <c r="N2810">
        <v>1998</v>
      </c>
      <c r="O2810">
        <v>34</v>
      </c>
      <c r="P2810">
        <v>14</v>
      </c>
      <c r="Q2810">
        <v>5</v>
      </c>
      <c r="R2810">
        <v>11</v>
      </c>
      <c r="S2810">
        <v>6</v>
      </c>
      <c r="T2810">
        <v>0.1</v>
      </c>
      <c r="U2810">
        <v>280</v>
      </c>
      <c r="V2810">
        <v>1.1000000000000001</v>
      </c>
      <c r="W2810">
        <v>1</v>
      </c>
      <c r="X2810">
        <v>3</v>
      </c>
      <c r="Y2810">
        <v>3.2</v>
      </c>
    </row>
    <row r="2811" spans="1:25" x14ac:dyDescent="0.25">
      <c r="A2811" t="s">
        <v>10722</v>
      </c>
      <c r="B2811" t="s">
        <v>10723</v>
      </c>
      <c r="C2811" s="1" t="str">
        <f t="shared" si="458"/>
        <v>21:0398</v>
      </c>
      <c r="D2811" s="1" t="str">
        <f t="shared" si="459"/>
        <v>21:0133</v>
      </c>
      <c r="E2811" t="s">
        <v>10724</v>
      </c>
      <c r="F2811" t="s">
        <v>10725</v>
      </c>
      <c r="H2811">
        <v>49.102840100000002</v>
      </c>
      <c r="I2811">
        <v>-85.938194199999998</v>
      </c>
      <c r="J2811" s="1" t="str">
        <f t="shared" si="460"/>
        <v>NGR lake sediment grab sample</v>
      </c>
      <c r="K2811" s="1" t="str">
        <f t="shared" si="461"/>
        <v>&lt;177 micron (NGR)</v>
      </c>
      <c r="L2811">
        <v>102</v>
      </c>
      <c r="M2811" t="s">
        <v>92</v>
      </c>
      <c r="N2811">
        <v>1999</v>
      </c>
      <c r="O2811">
        <v>92</v>
      </c>
      <c r="P2811">
        <v>26</v>
      </c>
      <c r="Q2811">
        <v>2</v>
      </c>
      <c r="R2811">
        <v>11</v>
      </c>
      <c r="S2811">
        <v>4</v>
      </c>
      <c r="T2811">
        <v>0.1</v>
      </c>
      <c r="U2811">
        <v>40</v>
      </c>
      <c r="V2811">
        <v>0.4</v>
      </c>
      <c r="W2811">
        <v>0.5</v>
      </c>
      <c r="X2811">
        <v>3</v>
      </c>
      <c r="Y2811">
        <v>60.8</v>
      </c>
    </row>
    <row r="2812" spans="1:25" x14ac:dyDescent="0.25">
      <c r="A2812" t="s">
        <v>10726</v>
      </c>
      <c r="B2812" t="s">
        <v>10727</v>
      </c>
      <c r="C2812" s="1" t="str">
        <f t="shared" si="458"/>
        <v>21:0398</v>
      </c>
      <c r="D2812" s="1" t="str">
        <f t="shared" si="459"/>
        <v>21:0133</v>
      </c>
      <c r="E2812" t="s">
        <v>10728</v>
      </c>
      <c r="F2812" t="s">
        <v>10729</v>
      </c>
      <c r="H2812">
        <v>49.105360599999997</v>
      </c>
      <c r="I2812">
        <v>-85.921877699999996</v>
      </c>
      <c r="J2812" s="1" t="str">
        <f t="shared" si="460"/>
        <v>NGR lake sediment grab sample</v>
      </c>
      <c r="K2812" s="1" t="str">
        <f t="shared" si="461"/>
        <v>&lt;177 micron (NGR)</v>
      </c>
      <c r="L2812">
        <v>102</v>
      </c>
      <c r="M2812" t="s">
        <v>49</v>
      </c>
      <c r="N2812">
        <v>2000</v>
      </c>
      <c r="O2812">
        <v>96</v>
      </c>
      <c r="P2812">
        <v>18</v>
      </c>
      <c r="Q2812">
        <v>3</v>
      </c>
      <c r="R2812">
        <v>10</v>
      </c>
      <c r="S2812">
        <v>5</v>
      </c>
      <c r="T2812">
        <v>0.1</v>
      </c>
      <c r="U2812">
        <v>55</v>
      </c>
      <c r="V2812">
        <v>0.55000000000000004</v>
      </c>
      <c r="W2812">
        <v>0.5</v>
      </c>
      <c r="X2812">
        <v>1</v>
      </c>
      <c r="Y2812">
        <v>62.8</v>
      </c>
    </row>
    <row r="2813" spans="1:25" x14ac:dyDescent="0.25">
      <c r="A2813" t="s">
        <v>10730</v>
      </c>
      <c r="B2813" t="s">
        <v>10731</v>
      </c>
      <c r="C2813" s="1" t="str">
        <f t="shared" si="458"/>
        <v>21:0398</v>
      </c>
      <c r="D2813" s="1" t="str">
        <f t="shared" si="459"/>
        <v>21:0133</v>
      </c>
      <c r="E2813" t="s">
        <v>10682</v>
      </c>
      <c r="F2813" t="s">
        <v>10732</v>
      </c>
      <c r="H2813">
        <v>49.0952202</v>
      </c>
      <c r="I2813">
        <v>-85.884715499999999</v>
      </c>
      <c r="J2813" s="1" t="str">
        <f t="shared" si="460"/>
        <v>NGR lake sediment grab sample</v>
      </c>
      <c r="K2813" s="1" t="str">
        <f t="shared" si="461"/>
        <v>&lt;177 micron (NGR)</v>
      </c>
      <c r="L2813">
        <v>102</v>
      </c>
      <c r="M2813" t="s">
        <v>53</v>
      </c>
      <c r="N2813">
        <v>2001</v>
      </c>
      <c r="O2813">
        <v>146</v>
      </c>
      <c r="P2813">
        <v>78</v>
      </c>
      <c r="Q2813">
        <v>4</v>
      </c>
      <c r="R2813">
        <v>13</v>
      </c>
      <c r="S2813">
        <v>7</v>
      </c>
      <c r="T2813">
        <v>0.1</v>
      </c>
      <c r="U2813">
        <v>95</v>
      </c>
      <c r="V2813">
        <v>0.95</v>
      </c>
      <c r="W2813">
        <v>0.5</v>
      </c>
      <c r="X2813">
        <v>1</v>
      </c>
      <c r="Y2813">
        <v>54.6</v>
      </c>
    </row>
    <row r="2814" spans="1:25" x14ac:dyDescent="0.25">
      <c r="A2814" t="s">
        <v>10733</v>
      </c>
      <c r="B2814" t="s">
        <v>10734</v>
      </c>
      <c r="C2814" s="1" t="str">
        <f t="shared" si="458"/>
        <v>21:0398</v>
      </c>
      <c r="D2814" s="1" t="str">
        <f t="shared" si="459"/>
        <v>21:0133</v>
      </c>
      <c r="E2814" t="s">
        <v>10682</v>
      </c>
      <c r="F2814" t="s">
        <v>10735</v>
      </c>
      <c r="H2814">
        <v>49.0952202</v>
      </c>
      <c r="I2814">
        <v>-85.884715499999999</v>
      </c>
      <c r="J2814" s="1" t="str">
        <f t="shared" si="460"/>
        <v>NGR lake sediment grab sample</v>
      </c>
      <c r="K2814" s="1" t="str">
        <f t="shared" si="461"/>
        <v>&lt;177 micron (NGR)</v>
      </c>
      <c r="L2814">
        <v>102</v>
      </c>
      <c r="M2814" t="s">
        <v>57</v>
      </c>
      <c r="N2814">
        <v>2002</v>
      </c>
      <c r="O2814">
        <v>128</v>
      </c>
      <c r="P2814">
        <v>82</v>
      </c>
      <c r="Q2814">
        <v>6</v>
      </c>
      <c r="R2814">
        <v>15</v>
      </c>
      <c r="S2814">
        <v>7</v>
      </c>
      <c r="T2814">
        <v>0.1</v>
      </c>
      <c r="U2814">
        <v>105</v>
      </c>
      <c r="V2814">
        <v>0.95</v>
      </c>
      <c r="W2814">
        <v>0.5</v>
      </c>
      <c r="X2814">
        <v>1</v>
      </c>
      <c r="Y2814">
        <v>54</v>
      </c>
    </row>
    <row r="2815" spans="1:25" x14ac:dyDescent="0.25">
      <c r="A2815" t="s">
        <v>10736</v>
      </c>
      <c r="B2815" t="s">
        <v>10737</v>
      </c>
      <c r="C2815" s="1" t="str">
        <f t="shared" si="458"/>
        <v>21:0398</v>
      </c>
      <c r="D2815" s="1" t="str">
        <f t="shared" si="459"/>
        <v>21:0133</v>
      </c>
      <c r="E2815" t="s">
        <v>10738</v>
      </c>
      <c r="F2815" t="s">
        <v>10739</v>
      </c>
      <c r="H2815">
        <v>49.1717163</v>
      </c>
      <c r="I2815">
        <v>-85.865025900000006</v>
      </c>
      <c r="J2815" s="1" t="str">
        <f t="shared" si="460"/>
        <v>NGR lake sediment grab sample</v>
      </c>
      <c r="K2815" s="1" t="str">
        <f t="shared" si="461"/>
        <v>&lt;177 micron (NGR)</v>
      </c>
      <c r="L2815">
        <v>102</v>
      </c>
      <c r="M2815" t="s">
        <v>97</v>
      </c>
      <c r="N2815">
        <v>2003</v>
      </c>
      <c r="O2815">
        <v>94</v>
      </c>
      <c r="P2815">
        <v>34</v>
      </c>
      <c r="Q2815">
        <v>5</v>
      </c>
      <c r="R2815">
        <v>14</v>
      </c>
      <c r="S2815">
        <v>5</v>
      </c>
      <c r="T2815">
        <v>0.1</v>
      </c>
      <c r="U2815">
        <v>60</v>
      </c>
      <c r="V2815">
        <v>0.6</v>
      </c>
      <c r="W2815">
        <v>0.5</v>
      </c>
      <c r="X2815">
        <v>1</v>
      </c>
      <c r="Y2815">
        <v>66.599999999999994</v>
      </c>
    </row>
    <row r="2816" spans="1:25" x14ac:dyDescent="0.25">
      <c r="A2816" t="s">
        <v>10740</v>
      </c>
      <c r="B2816" t="s">
        <v>10741</v>
      </c>
      <c r="C2816" s="1" t="str">
        <f t="shared" si="458"/>
        <v>21:0398</v>
      </c>
      <c r="D2816" s="1" t="str">
        <f t="shared" si="459"/>
        <v>21:0133</v>
      </c>
      <c r="E2816" t="s">
        <v>10742</v>
      </c>
      <c r="F2816" t="s">
        <v>10743</v>
      </c>
      <c r="H2816">
        <v>49.196143599999999</v>
      </c>
      <c r="I2816">
        <v>-85.854529600000006</v>
      </c>
      <c r="J2816" s="1" t="str">
        <f t="shared" si="460"/>
        <v>NGR lake sediment grab sample</v>
      </c>
      <c r="K2816" s="1" t="str">
        <f t="shared" si="461"/>
        <v>&lt;177 micron (NGR)</v>
      </c>
      <c r="L2816">
        <v>102</v>
      </c>
      <c r="M2816" t="s">
        <v>107</v>
      </c>
      <c r="N2816">
        <v>2004</v>
      </c>
      <c r="O2816">
        <v>98</v>
      </c>
      <c r="P2816">
        <v>26</v>
      </c>
      <c r="Q2816">
        <v>9</v>
      </c>
      <c r="R2816">
        <v>14</v>
      </c>
      <c r="S2816">
        <v>7</v>
      </c>
      <c r="T2816">
        <v>0.1</v>
      </c>
      <c r="U2816">
        <v>235</v>
      </c>
      <c r="V2816">
        <v>1.25</v>
      </c>
      <c r="W2816">
        <v>0.5</v>
      </c>
      <c r="X2816">
        <v>1</v>
      </c>
      <c r="Y2816">
        <v>27.4</v>
      </c>
    </row>
    <row r="2817" spans="1:25" x14ac:dyDescent="0.25">
      <c r="A2817" t="s">
        <v>10744</v>
      </c>
      <c r="B2817" t="s">
        <v>10745</v>
      </c>
      <c r="C2817" s="1" t="str">
        <f t="shared" si="458"/>
        <v>21:0398</v>
      </c>
      <c r="D2817" s="1" t="str">
        <f t="shared" si="459"/>
        <v>21:0133</v>
      </c>
      <c r="E2817" t="s">
        <v>10746</v>
      </c>
      <c r="F2817" t="s">
        <v>10747</v>
      </c>
      <c r="H2817">
        <v>49.267597700000003</v>
      </c>
      <c r="I2817">
        <v>-85.852999800000006</v>
      </c>
      <c r="J2817" s="1" t="str">
        <f t="shared" si="460"/>
        <v>NGR lake sediment grab sample</v>
      </c>
      <c r="K2817" s="1" t="str">
        <f t="shared" si="461"/>
        <v>&lt;177 micron (NGR)</v>
      </c>
      <c r="L2817">
        <v>102</v>
      </c>
      <c r="M2817" t="s">
        <v>112</v>
      </c>
      <c r="N2817">
        <v>2005</v>
      </c>
      <c r="O2817">
        <v>126</v>
      </c>
      <c r="P2817">
        <v>50</v>
      </c>
      <c r="Q2817">
        <v>4</v>
      </c>
      <c r="R2817">
        <v>12</v>
      </c>
      <c r="S2817">
        <v>4</v>
      </c>
      <c r="T2817">
        <v>0.1</v>
      </c>
      <c r="U2817">
        <v>40</v>
      </c>
      <c r="V2817">
        <v>0.45</v>
      </c>
      <c r="W2817">
        <v>0.5</v>
      </c>
      <c r="X2817">
        <v>3</v>
      </c>
      <c r="Y2817">
        <v>70.400000000000006</v>
      </c>
    </row>
    <row r="2818" spans="1:25" x14ac:dyDescent="0.25">
      <c r="A2818" t="s">
        <v>10748</v>
      </c>
      <c r="B2818" t="s">
        <v>10749</v>
      </c>
      <c r="C2818" s="1" t="str">
        <f t="shared" si="458"/>
        <v>21:0398</v>
      </c>
      <c r="D2818" s="1" t="str">
        <f t="shared" si="459"/>
        <v>21:0133</v>
      </c>
      <c r="E2818" t="s">
        <v>10750</v>
      </c>
      <c r="F2818" t="s">
        <v>10751</v>
      </c>
      <c r="H2818">
        <v>49.299349999999997</v>
      </c>
      <c r="I2818">
        <v>-85.822429499999998</v>
      </c>
      <c r="J2818" s="1" t="str">
        <f t="shared" si="460"/>
        <v>NGR lake sediment grab sample</v>
      </c>
      <c r="K2818" s="1" t="str">
        <f t="shared" si="461"/>
        <v>&lt;177 micron (NGR)</v>
      </c>
      <c r="L2818">
        <v>102</v>
      </c>
      <c r="M2818" t="s">
        <v>117</v>
      </c>
      <c r="N2818">
        <v>2006</v>
      </c>
      <c r="O2818">
        <v>106</v>
      </c>
      <c r="P2818">
        <v>40</v>
      </c>
      <c r="Q2818">
        <v>3</v>
      </c>
      <c r="R2818">
        <v>19</v>
      </c>
      <c r="S2818">
        <v>8</v>
      </c>
      <c r="T2818">
        <v>0.1</v>
      </c>
      <c r="U2818">
        <v>340</v>
      </c>
      <c r="V2818">
        <v>1.2</v>
      </c>
      <c r="W2818">
        <v>0.5</v>
      </c>
      <c r="X2818">
        <v>1</v>
      </c>
      <c r="Y2818">
        <v>37.6</v>
      </c>
    </row>
    <row r="2819" spans="1:25" x14ac:dyDescent="0.25">
      <c r="A2819" t="s">
        <v>10752</v>
      </c>
      <c r="B2819" t="s">
        <v>10753</v>
      </c>
      <c r="C2819" s="1" t="str">
        <f t="shared" si="458"/>
        <v>21:0398</v>
      </c>
      <c r="D2819" s="1" t="str">
        <f t="shared" si="459"/>
        <v>21:0133</v>
      </c>
      <c r="E2819" t="s">
        <v>10754</v>
      </c>
      <c r="F2819" t="s">
        <v>10755</v>
      </c>
      <c r="H2819">
        <v>49.321103000000001</v>
      </c>
      <c r="I2819">
        <v>-85.826176599999997</v>
      </c>
      <c r="J2819" s="1" t="str">
        <f t="shared" si="460"/>
        <v>NGR lake sediment grab sample</v>
      </c>
      <c r="K2819" s="1" t="str">
        <f t="shared" si="461"/>
        <v>&lt;177 micron (NGR)</v>
      </c>
      <c r="L2819">
        <v>102</v>
      </c>
      <c r="M2819" t="s">
        <v>122</v>
      </c>
      <c r="N2819">
        <v>2007</v>
      </c>
      <c r="O2819">
        <v>92</v>
      </c>
      <c r="P2819">
        <v>76</v>
      </c>
      <c r="Q2819">
        <v>2</v>
      </c>
      <c r="R2819">
        <v>27</v>
      </c>
      <c r="S2819">
        <v>9</v>
      </c>
      <c r="T2819">
        <v>0.1</v>
      </c>
      <c r="U2819">
        <v>65</v>
      </c>
      <c r="V2819">
        <v>0.6</v>
      </c>
      <c r="W2819">
        <v>0.5</v>
      </c>
      <c r="X2819">
        <v>4</v>
      </c>
      <c r="Y2819">
        <v>70</v>
      </c>
    </row>
    <row r="2820" spans="1:25" x14ac:dyDescent="0.25">
      <c r="A2820" t="s">
        <v>10756</v>
      </c>
      <c r="B2820" t="s">
        <v>10757</v>
      </c>
      <c r="C2820" s="1" t="str">
        <f t="shared" si="458"/>
        <v>21:0398</v>
      </c>
      <c r="D2820" s="1" t="str">
        <f t="shared" si="459"/>
        <v>21:0133</v>
      </c>
      <c r="E2820" t="s">
        <v>10758</v>
      </c>
      <c r="F2820" t="s">
        <v>10759</v>
      </c>
      <c r="H2820">
        <v>49.460903999999999</v>
      </c>
      <c r="I2820">
        <v>-85.341774999999998</v>
      </c>
      <c r="J2820" s="1" t="str">
        <f t="shared" si="460"/>
        <v>NGR lake sediment grab sample</v>
      </c>
      <c r="K2820" s="1" t="str">
        <f t="shared" si="461"/>
        <v>&lt;177 micron (NGR)</v>
      </c>
      <c r="L2820">
        <v>103</v>
      </c>
      <c r="M2820" t="s">
        <v>3279</v>
      </c>
      <c r="N2820">
        <v>2008</v>
      </c>
      <c r="O2820">
        <v>74</v>
      </c>
      <c r="P2820">
        <v>10</v>
      </c>
      <c r="Q2820">
        <v>5</v>
      </c>
      <c r="R2820">
        <v>9</v>
      </c>
      <c r="S2820">
        <v>5</v>
      </c>
      <c r="T2820">
        <v>0.1</v>
      </c>
      <c r="U2820">
        <v>265</v>
      </c>
      <c r="V2820">
        <v>1.1000000000000001</v>
      </c>
      <c r="W2820">
        <v>0.5</v>
      </c>
      <c r="X2820">
        <v>1</v>
      </c>
      <c r="Y2820">
        <v>18.8</v>
      </c>
    </row>
    <row r="2821" spans="1:25" x14ac:dyDescent="0.25">
      <c r="A2821" t="s">
        <v>10760</v>
      </c>
      <c r="B2821" t="s">
        <v>10761</v>
      </c>
      <c r="C2821" s="1" t="str">
        <f t="shared" si="458"/>
        <v>21:0398</v>
      </c>
      <c r="D2821" s="1" t="str">
        <f t="shared" si="459"/>
        <v>21:0133</v>
      </c>
      <c r="E2821" t="s">
        <v>10762</v>
      </c>
      <c r="F2821" t="s">
        <v>10763</v>
      </c>
      <c r="H2821">
        <v>49.344188000000003</v>
      </c>
      <c r="I2821">
        <v>-85.790686699999995</v>
      </c>
      <c r="J2821" s="1" t="str">
        <f t="shared" si="460"/>
        <v>NGR lake sediment grab sample</v>
      </c>
      <c r="K2821" s="1" t="str">
        <f t="shared" si="461"/>
        <v>&lt;177 micron (NGR)</v>
      </c>
      <c r="L2821">
        <v>103</v>
      </c>
      <c r="M2821" t="s">
        <v>34</v>
      </c>
      <c r="N2821">
        <v>2009</v>
      </c>
      <c r="O2821">
        <v>114</v>
      </c>
      <c r="P2821">
        <v>38</v>
      </c>
      <c r="Q2821">
        <v>3</v>
      </c>
      <c r="R2821">
        <v>19</v>
      </c>
      <c r="S2821">
        <v>4</v>
      </c>
      <c r="T2821">
        <v>0.1</v>
      </c>
      <c r="U2821">
        <v>50</v>
      </c>
      <c r="V2821">
        <v>1.3</v>
      </c>
      <c r="W2821">
        <v>0.5</v>
      </c>
      <c r="X2821">
        <v>3</v>
      </c>
      <c r="Y2821">
        <v>61.8</v>
      </c>
    </row>
    <row r="2822" spans="1:25" x14ac:dyDescent="0.25">
      <c r="A2822" t="s">
        <v>10764</v>
      </c>
      <c r="B2822" t="s">
        <v>10765</v>
      </c>
      <c r="C2822" s="1" t="str">
        <f t="shared" si="458"/>
        <v>21:0398</v>
      </c>
      <c r="D2822" s="1" t="str">
        <f t="shared" si="459"/>
        <v>21:0133</v>
      </c>
      <c r="E2822" t="s">
        <v>10766</v>
      </c>
      <c r="F2822" t="s">
        <v>10767</v>
      </c>
      <c r="H2822">
        <v>49.377707399999998</v>
      </c>
      <c r="I2822">
        <v>-85.786654499999997</v>
      </c>
      <c r="J2822" s="1" t="str">
        <f t="shared" si="460"/>
        <v>NGR lake sediment grab sample</v>
      </c>
      <c r="K2822" s="1" t="str">
        <f t="shared" si="461"/>
        <v>&lt;177 micron (NGR)</v>
      </c>
      <c r="L2822">
        <v>103</v>
      </c>
      <c r="M2822" t="s">
        <v>39</v>
      </c>
      <c r="N2822">
        <v>2010</v>
      </c>
      <c r="O2822">
        <v>82</v>
      </c>
      <c r="P2822">
        <v>36</v>
      </c>
      <c r="Q2822">
        <v>6</v>
      </c>
      <c r="R2822">
        <v>26</v>
      </c>
      <c r="S2822">
        <v>6</v>
      </c>
      <c r="T2822">
        <v>0.1</v>
      </c>
      <c r="U2822">
        <v>100</v>
      </c>
      <c r="V2822">
        <v>1.3</v>
      </c>
      <c r="W2822">
        <v>1</v>
      </c>
      <c r="X2822">
        <v>1</v>
      </c>
      <c r="Y2822">
        <v>31</v>
      </c>
    </row>
    <row r="2823" spans="1:25" x14ac:dyDescent="0.25">
      <c r="A2823" t="s">
        <v>10768</v>
      </c>
      <c r="B2823" t="s">
        <v>10769</v>
      </c>
      <c r="C2823" s="1" t="str">
        <f t="shared" si="458"/>
        <v>21:0398</v>
      </c>
      <c r="D2823" s="1" t="str">
        <f t="shared" si="459"/>
        <v>21:0133</v>
      </c>
      <c r="E2823" t="s">
        <v>10770</v>
      </c>
      <c r="F2823" t="s">
        <v>10771</v>
      </c>
      <c r="H2823">
        <v>49.4085234</v>
      </c>
      <c r="I2823">
        <v>-85.775377199999994</v>
      </c>
      <c r="J2823" s="1" t="str">
        <f t="shared" si="460"/>
        <v>NGR lake sediment grab sample</v>
      </c>
      <c r="K2823" s="1" t="str">
        <f t="shared" si="461"/>
        <v>&lt;177 micron (NGR)</v>
      </c>
      <c r="L2823">
        <v>103</v>
      </c>
      <c r="M2823" t="s">
        <v>44</v>
      </c>
      <c r="N2823">
        <v>2011</v>
      </c>
      <c r="O2823">
        <v>28</v>
      </c>
      <c r="P2823">
        <v>22</v>
      </c>
      <c r="Q2823">
        <v>1</v>
      </c>
      <c r="R2823">
        <v>10</v>
      </c>
      <c r="S2823">
        <v>1</v>
      </c>
      <c r="T2823">
        <v>0.1</v>
      </c>
      <c r="U2823">
        <v>360</v>
      </c>
      <c r="V2823">
        <v>0.4</v>
      </c>
      <c r="W2823">
        <v>0.5</v>
      </c>
      <c r="X2823">
        <v>6</v>
      </c>
      <c r="Y2823">
        <v>16</v>
      </c>
    </row>
    <row r="2824" spans="1:25" x14ac:dyDescent="0.25">
      <c r="A2824" t="s">
        <v>10772</v>
      </c>
      <c r="B2824" t="s">
        <v>10773</v>
      </c>
      <c r="C2824" s="1" t="str">
        <f t="shared" si="458"/>
        <v>21:0398</v>
      </c>
      <c r="D2824" s="1" t="str">
        <f t="shared" si="459"/>
        <v>21:0133</v>
      </c>
      <c r="E2824" t="s">
        <v>10774</v>
      </c>
      <c r="F2824" t="s">
        <v>10775</v>
      </c>
      <c r="H2824">
        <v>49.485695300000003</v>
      </c>
      <c r="I2824">
        <v>-85.679097799999994</v>
      </c>
      <c r="J2824" s="1" t="str">
        <f t="shared" si="460"/>
        <v>NGR lake sediment grab sample</v>
      </c>
      <c r="K2824" s="1" t="str">
        <f t="shared" si="461"/>
        <v>&lt;177 micron (NGR)</v>
      </c>
      <c r="L2824">
        <v>103</v>
      </c>
      <c r="M2824" t="s">
        <v>62</v>
      </c>
      <c r="N2824">
        <v>2012</v>
      </c>
      <c r="O2824">
        <v>84</v>
      </c>
      <c r="P2824">
        <v>26</v>
      </c>
      <c r="Q2824">
        <v>3</v>
      </c>
      <c r="R2824">
        <v>22</v>
      </c>
      <c r="S2824">
        <v>4</v>
      </c>
      <c r="T2824">
        <v>0.1</v>
      </c>
      <c r="U2824">
        <v>40</v>
      </c>
      <c r="V2824">
        <v>0.4</v>
      </c>
      <c r="W2824">
        <v>0.5</v>
      </c>
      <c r="X2824">
        <v>1</v>
      </c>
      <c r="Y2824">
        <v>51.4</v>
      </c>
    </row>
    <row r="2825" spans="1:25" x14ac:dyDescent="0.25">
      <c r="A2825" t="s">
        <v>10776</v>
      </c>
      <c r="B2825" t="s">
        <v>10777</v>
      </c>
      <c r="C2825" s="1" t="str">
        <f t="shared" si="458"/>
        <v>21:0398</v>
      </c>
      <c r="D2825" s="1" t="str">
        <f t="shared" si="459"/>
        <v>21:0133</v>
      </c>
      <c r="E2825" t="s">
        <v>10778</v>
      </c>
      <c r="F2825" t="s">
        <v>10779</v>
      </c>
      <c r="H2825">
        <v>49.499204800000001</v>
      </c>
      <c r="I2825">
        <v>-85.628739699999997</v>
      </c>
      <c r="J2825" s="1" t="str">
        <f t="shared" si="460"/>
        <v>NGR lake sediment grab sample</v>
      </c>
      <c r="K2825" s="1" t="str">
        <f t="shared" si="461"/>
        <v>&lt;177 micron (NGR)</v>
      </c>
      <c r="L2825">
        <v>103</v>
      </c>
      <c r="M2825" t="s">
        <v>67</v>
      </c>
      <c r="N2825">
        <v>2013</v>
      </c>
      <c r="O2825">
        <v>108</v>
      </c>
      <c r="P2825">
        <v>16</v>
      </c>
      <c r="Q2825">
        <v>7</v>
      </c>
      <c r="R2825">
        <v>19</v>
      </c>
      <c r="S2825">
        <v>5</v>
      </c>
      <c r="T2825">
        <v>0.1</v>
      </c>
      <c r="U2825">
        <v>80</v>
      </c>
      <c r="V2825">
        <v>0.6</v>
      </c>
      <c r="W2825">
        <v>0.5</v>
      </c>
      <c r="X2825">
        <v>1</v>
      </c>
      <c r="Y2825">
        <v>65.2</v>
      </c>
    </row>
    <row r="2826" spans="1:25" x14ac:dyDescent="0.25">
      <c r="A2826" t="s">
        <v>10780</v>
      </c>
      <c r="B2826" t="s">
        <v>10781</v>
      </c>
      <c r="C2826" s="1" t="str">
        <f t="shared" si="458"/>
        <v>21:0398</v>
      </c>
      <c r="D2826" s="1" t="str">
        <f t="shared" si="459"/>
        <v>21:0133</v>
      </c>
      <c r="E2826" t="s">
        <v>10782</v>
      </c>
      <c r="F2826" t="s">
        <v>10783</v>
      </c>
      <c r="H2826">
        <v>49.482682400000002</v>
      </c>
      <c r="I2826">
        <v>-85.602597000000003</v>
      </c>
      <c r="J2826" s="1" t="str">
        <f t="shared" si="460"/>
        <v>NGR lake sediment grab sample</v>
      </c>
      <c r="K2826" s="1" t="str">
        <f t="shared" si="461"/>
        <v>&lt;177 micron (NGR)</v>
      </c>
      <c r="L2826">
        <v>103</v>
      </c>
      <c r="M2826" t="s">
        <v>72</v>
      </c>
      <c r="N2826">
        <v>2014</v>
      </c>
      <c r="O2826">
        <v>114</v>
      </c>
      <c r="P2826">
        <v>18</v>
      </c>
      <c r="Q2826">
        <v>2</v>
      </c>
      <c r="R2826">
        <v>13</v>
      </c>
      <c r="S2826">
        <v>3</v>
      </c>
      <c r="T2826">
        <v>0.1</v>
      </c>
      <c r="U2826">
        <v>50</v>
      </c>
      <c r="V2826">
        <v>0.5</v>
      </c>
      <c r="W2826">
        <v>0.5</v>
      </c>
      <c r="X2826">
        <v>2</v>
      </c>
      <c r="Y2826">
        <v>74.8</v>
      </c>
    </row>
    <row r="2827" spans="1:25" x14ac:dyDescent="0.25">
      <c r="A2827" t="s">
        <v>10784</v>
      </c>
      <c r="B2827" t="s">
        <v>10785</v>
      </c>
      <c r="C2827" s="1" t="str">
        <f t="shared" si="458"/>
        <v>21:0398</v>
      </c>
      <c r="D2827" s="1" t="str">
        <f t="shared" si="459"/>
        <v>21:0133</v>
      </c>
      <c r="E2827" t="s">
        <v>10786</v>
      </c>
      <c r="F2827" t="s">
        <v>10787</v>
      </c>
      <c r="H2827">
        <v>49.476334399999999</v>
      </c>
      <c r="I2827">
        <v>-85.549479399999996</v>
      </c>
      <c r="J2827" s="1" t="str">
        <f t="shared" si="460"/>
        <v>NGR lake sediment grab sample</v>
      </c>
      <c r="K2827" s="1" t="str">
        <f t="shared" si="461"/>
        <v>&lt;177 micron (NGR)</v>
      </c>
      <c r="L2827">
        <v>103</v>
      </c>
      <c r="M2827" t="s">
        <v>77</v>
      </c>
      <c r="N2827">
        <v>2015</v>
      </c>
      <c r="O2827">
        <v>56</v>
      </c>
      <c r="P2827">
        <v>6</v>
      </c>
      <c r="Q2827">
        <v>6</v>
      </c>
      <c r="R2827">
        <v>10</v>
      </c>
      <c r="S2827">
        <v>6</v>
      </c>
      <c r="T2827">
        <v>0.1</v>
      </c>
      <c r="U2827">
        <v>315</v>
      </c>
      <c r="V2827">
        <v>1.35</v>
      </c>
      <c r="W2827">
        <v>1</v>
      </c>
      <c r="X2827">
        <v>1</v>
      </c>
      <c r="Y2827">
        <v>9.6</v>
      </c>
    </row>
    <row r="2828" spans="1:25" x14ac:dyDescent="0.25">
      <c r="A2828" t="s">
        <v>10788</v>
      </c>
      <c r="B2828" t="s">
        <v>10789</v>
      </c>
      <c r="C2828" s="1" t="str">
        <f t="shared" si="458"/>
        <v>21:0398</v>
      </c>
      <c r="D2828" s="1" t="str">
        <f t="shared" si="459"/>
        <v>21:0133</v>
      </c>
      <c r="E2828" t="s">
        <v>10790</v>
      </c>
      <c r="F2828" t="s">
        <v>10791</v>
      </c>
      <c r="H2828">
        <v>49.474605500000003</v>
      </c>
      <c r="I2828">
        <v>-85.506931899999998</v>
      </c>
      <c r="J2828" s="1" t="str">
        <f t="shared" si="460"/>
        <v>NGR lake sediment grab sample</v>
      </c>
      <c r="K2828" s="1" t="str">
        <f t="shared" si="461"/>
        <v>&lt;177 micron (NGR)</v>
      </c>
      <c r="L2828">
        <v>103</v>
      </c>
      <c r="M2828" t="s">
        <v>3302</v>
      </c>
      <c r="N2828">
        <v>2016</v>
      </c>
      <c r="O2828">
        <v>104</v>
      </c>
      <c r="P2828">
        <v>30</v>
      </c>
      <c r="Q2828">
        <v>2</v>
      </c>
      <c r="R2828">
        <v>13</v>
      </c>
      <c r="S2828">
        <v>6</v>
      </c>
      <c r="T2828">
        <v>0.1</v>
      </c>
      <c r="U2828">
        <v>150</v>
      </c>
      <c r="V2828">
        <v>1.55</v>
      </c>
      <c r="W2828">
        <v>0.5</v>
      </c>
      <c r="X2828">
        <v>3</v>
      </c>
      <c r="Y2828">
        <v>64.2</v>
      </c>
    </row>
    <row r="2829" spans="1:25" x14ac:dyDescent="0.25">
      <c r="A2829" t="s">
        <v>10792</v>
      </c>
      <c r="B2829" t="s">
        <v>10793</v>
      </c>
      <c r="C2829" s="1" t="str">
        <f t="shared" si="458"/>
        <v>21:0398</v>
      </c>
      <c r="D2829" s="1" t="str">
        <f t="shared" si="459"/>
        <v>21:0133</v>
      </c>
      <c r="E2829" t="s">
        <v>10794</v>
      </c>
      <c r="F2829" t="s">
        <v>10795</v>
      </c>
      <c r="H2829">
        <v>49.483263700000002</v>
      </c>
      <c r="I2829">
        <v>-85.498950899999997</v>
      </c>
      <c r="J2829" s="1" t="str">
        <f t="shared" si="460"/>
        <v>NGR lake sediment grab sample</v>
      </c>
      <c r="K2829" s="1" t="str">
        <f t="shared" si="461"/>
        <v>&lt;177 micron (NGR)</v>
      </c>
      <c r="L2829">
        <v>103</v>
      </c>
      <c r="M2829" t="s">
        <v>3307</v>
      </c>
      <c r="N2829">
        <v>2017</v>
      </c>
      <c r="O2829">
        <v>74</v>
      </c>
      <c r="P2829">
        <v>20</v>
      </c>
      <c r="Q2829">
        <v>1</v>
      </c>
      <c r="R2829">
        <v>11</v>
      </c>
      <c r="S2829">
        <v>4</v>
      </c>
      <c r="T2829">
        <v>0.1</v>
      </c>
      <c r="U2829">
        <v>85</v>
      </c>
      <c r="V2829">
        <v>1</v>
      </c>
      <c r="W2829">
        <v>0.5</v>
      </c>
      <c r="X2829">
        <v>3</v>
      </c>
      <c r="Y2829">
        <v>68.400000000000006</v>
      </c>
    </row>
    <row r="2830" spans="1:25" x14ac:dyDescent="0.25">
      <c r="A2830" t="s">
        <v>10796</v>
      </c>
      <c r="B2830" t="s">
        <v>10797</v>
      </c>
      <c r="C2830" s="1" t="str">
        <f t="shared" si="458"/>
        <v>21:0398</v>
      </c>
      <c r="D2830" s="1" t="str">
        <f t="shared" si="459"/>
        <v>21:0133</v>
      </c>
      <c r="E2830" t="s">
        <v>10794</v>
      </c>
      <c r="F2830" t="s">
        <v>10798</v>
      </c>
      <c r="H2830">
        <v>49.483263700000002</v>
      </c>
      <c r="I2830">
        <v>-85.498950899999997</v>
      </c>
      <c r="J2830" s="1" t="str">
        <f t="shared" si="460"/>
        <v>NGR lake sediment grab sample</v>
      </c>
      <c r="K2830" s="1" t="str">
        <f t="shared" si="461"/>
        <v>&lt;177 micron (NGR)</v>
      </c>
      <c r="L2830">
        <v>103</v>
      </c>
      <c r="M2830" t="s">
        <v>3311</v>
      </c>
      <c r="N2830">
        <v>2018</v>
      </c>
      <c r="O2830">
        <v>80</v>
      </c>
      <c r="P2830">
        <v>20</v>
      </c>
      <c r="Q2830">
        <v>3</v>
      </c>
      <c r="R2830">
        <v>11</v>
      </c>
      <c r="S2830">
        <v>4</v>
      </c>
      <c r="T2830">
        <v>0.1</v>
      </c>
      <c r="U2830">
        <v>85</v>
      </c>
      <c r="V2830">
        <v>0.95</v>
      </c>
      <c r="W2830">
        <v>0.5</v>
      </c>
      <c r="X2830">
        <v>4</v>
      </c>
      <c r="Y2830">
        <v>69.8</v>
      </c>
    </row>
    <row r="2831" spans="1:25" x14ac:dyDescent="0.25">
      <c r="A2831" t="s">
        <v>10799</v>
      </c>
      <c r="B2831" t="s">
        <v>10800</v>
      </c>
      <c r="C2831" s="1" t="str">
        <f t="shared" si="458"/>
        <v>21:0398</v>
      </c>
      <c r="D2831" s="1" t="str">
        <f t="shared" si="459"/>
        <v>21:0133</v>
      </c>
      <c r="E2831" t="s">
        <v>10801</v>
      </c>
      <c r="F2831" t="s">
        <v>10802</v>
      </c>
      <c r="H2831">
        <v>49.478892000000002</v>
      </c>
      <c r="I2831">
        <v>-85.435167000000007</v>
      </c>
      <c r="J2831" s="1" t="str">
        <f t="shared" si="460"/>
        <v>NGR lake sediment grab sample</v>
      </c>
      <c r="K2831" s="1" t="str">
        <f t="shared" si="461"/>
        <v>&lt;177 micron (NGR)</v>
      </c>
      <c r="L2831">
        <v>103</v>
      </c>
      <c r="M2831" t="s">
        <v>82</v>
      </c>
      <c r="N2831">
        <v>2019</v>
      </c>
      <c r="O2831">
        <v>136</v>
      </c>
      <c r="P2831">
        <v>10</v>
      </c>
      <c r="Q2831">
        <v>7</v>
      </c>
      <c r="R2831">
        <v>10</v>
      </c>
      <c r="S2831">
        <v>4</v>
      </c>
      <c r="T2831">
        <v>0.1</v>
      </c>
      <c r="U2831">
        <v>100</v>
      </c>
      <c r="V2831">
        <v>0.9</v>
      </c>
      <c r="W2831">
        <v>0.5</v>
      </c>
      <c r="X2831">
        <v>1</v>
      </c>
      <c r="Y2831">
        <v>44.4</v>
      </c>
    </row>
    <row r="2832" spans="1:25" x14ac:dyDescent="0.25">
      <c r="A2832" t="s">
        <v>10803</v>
      </c>
      <c r="B2832" t="s">
        <v>10804</v>
      </c>
      <c r="C2832" s="1" t="str">
        <f t="shared" si="458"/>
        <v>21:0398</v>
      </c>
      <c r="D2832" s="1" t="str">
        <f t="shared" si="459"/>
        <v>21:0133</v>
      </c>
      <c r="E2832" t="s">
        <v>10805</v>
      </c>
      <c r="F2832" t="s">
        <v>10806</v>
      </c>
      <c r="H2832">
        <v>49.472656800000003</v>
      </c>
      <c r="I2832">
        <v>-85.375058600000003</v>
      </c>
      <c r="J2832" s="1" t="str">
        <f t="shared" si="460"/>
        <v>NGR lake sediment grab sample</v>
      </c>
      <c r="K2832" s="1" t="str">
        <f t="shared" si="461"/>
        <v>&lt;177 micron (NGR)</v>
      </c>
      <c r="L2832">
        <v>103</v>
      </c>
      <c r="M2832" t="s">
        <v>87</v>
      </c>
      <c r="N2832">
        <v>2020</v>
      </c>
      <c r="O2832">
        <v>100</v>
      </c>
      <c r="P2832">
        <v>22</v>
      </c>
      <c r="Q2832">
        <v>3</v>
      </c>
      <c r="R2832">
        <v>10</v>
      </c>
      <c r="S2832">
        <v>3</v>
      </c>
      <c r="T2832">
        <v>0.1</v>
      </c>
      <c r="U2832">
        <v>50</v>
      </c>
      <c r="V2832">
        <v>0.35</v>
      </c>
      <c r="W2832">
        <v>0.5</v>
      </c>
      <c r="X2832">
        <v>4</v>
      </c>
      <c r="Y2832">
        <v>77</v>
      </c>
    </row>
    <row r="2833" spans="1:25" x14ac:dyDescent="0.25">
      <c r="A2833" t="s">
        <v>10807</v>
      </c>
      <c r="B2833" t="s">
        <v>10808</v>
      </c>
      <c r="C2833" s="1" t="str">
        <f t="shared" si="458"/>
        <v>21:0398</v>
      </c>
      <c r="D2833" s="1" t="str">
        <f t="shared" si="459"/>
        <v>21:0133</v>
      </c>
      <c r="E2833" t="s">
        <v>10809</v>
      </c>
      <c r="F2833" t="s">
        <v>10810</v>
      </c>
      <c r="H2833">
        <v>49.483271999999999</v>
      </c>
      <c r="I2833">
        <v>-85.328400500000001</v>
      </c>
      <c r="J2833" s="1" t="str">
        <f t="shared" si="460"/>
        <v>NGR lake sediment grab sample</v>
      </c>
      <c r="K2833" s="1" t="str">
        <f t="shared" si="461"/>
        <v>&lt;177 micron (NGR)</v>
      </c>
      <c r="L2833">
        <v>103</v>
      </c>
      <c r="M2833" t="s">
        <v>92</v>
      </c>
      <c r="N2833">
        <v>2021</v>
      </c>
      <c r="O2833">
        <v>96</v>
      </c>
      <c r="P2833">
        <v>12</v>
      </c>
      <c r="Q2833">
        <v>6</v>
      </c>
      <c r="R2833">
        <v>11</v>
      </c>
      <c r="S2833">
        <v>7</v>
      </c>
      <c r="T2833">
        <v>0.1</v>
      </c>
      <c r="U2833">
        <v>215</v>
      </c>
      <c r="V2833">
        <v>1.3</v>
      </c>
      <c r="W2833">
        <v>0.5</v>
      </c>
      <c r="X2833">
        <v>1</v>
      </c>
      <c r="Y2833">
        <v>30.6</v>
      </c>
    </row>
    <row r="2834" spans="1:25" x14ac:dyDescent="0.25">
      <c r="A2834" t="s">
        <v>10811</v>
      </c>
      <c r="B2834" t="s">
        <v>10812</v>
      </c>
      <c r="C2834" s="1" t="str">
        <f t="shared" si="458"/>
        <v>21:0398</v>
      </c>
      <c r="D2834" s="1" t="str">
        <f t="shared" si="459"/>
        <v>21:0133</v>
      </c>
      <c r="E2834" t="s">
        <v>10758</v>
      </c>
      <c r="F2834" t="s">
        <v>10813</v>
      </c>
      <c r="H2834">
        <v>49.460903999999999</v>
      </c>
      <c r="I2834">
        <v>-85.341774999999998</v>
      </c>
      <c r="J2834" s="1" t="str">
        <f t="shared" si="460"/>
        <v>NGR lake sediment grab sample</v>
      </c>
      <c r="K2834" s="1" t="str">
        <f t="shared" si="461"/>
        <v>&lt;177 micron (NGR)</v>
      </c>
      <c r="L2834">
        <v>103</v>
      </c>
      <c r="M2834" t="s">
        <v>3335</v>
      </c>
      <c r="N2834">
        <v>2022</v>
      </c>
      <c r="O2834">
        <v>72</v>
      </c>
      <c r="P2834">
        <v>8</v>
      </c>
      <c r="Q2834">
        <v>5</v>
      </c>
      <c r="R2834">
        <v>9</v>
      </c>
      <c r="S2834">
        <v>5</v>
      </c>
      <c r="T2834">
        <v>0.1</v>
      </c>
      <c r="U2834">
        <v>275</v>
      </c>
      <c r="V2834">
        <v>1.1000000000000001</v>
      </c>
      <c r="W2834">
        <v>0.5</v>
      </c>
      <c r="X2834">
        <v>1</v>
      </c>
      <c r="Y2834">
        <v>18.600000000000001</v>
      </c>
    </row>
    <row r="2835" spans="1:25" x14ac:dyDescent="0.25">
      <c r="A2835" t="s">
        <v>10814</v>
      </c>
      <c r="B2835" t="s">
        <v>10815</v>
      </c>
      <c r="C2835" s="1" t="str">
        <f t="shared" si="458"/>
        <v>21:0398</v>
      </c>
      <c r="D2835" s="1" t="str">
        <f>HYPERLINK("http://geochem.nrcan.gc.ca/cdogs/content/svy/svy_e.htm", "")</f>
        <v/>
      </c>
      <c r="G2835" s="1" t="str">
        <f>HYPERLINK("http://geochem.nrcan.gc.ca/cdogs/content/cr_/cr_00022_e.htm", "22")</f>
        <v>22</v>
      </c>
      <c r="J2835" t="s">
        <v>100</v>
      </c>
      <c r="K2835" t="s">
        <v>101</v>
      </c>
      <c r="L2835">
        <v>103</v>
      </c>
      <c r="M2835" t="s">
        <v>102</v>
      </c>
      <c r="N2835">
        <v>2023</v>
      </c>
      <c r="O2835">
        <v>84</v>
      </c>
      <c r="P2835">
        <v>20</v>
      </c>
      <c r="Q2835">
        <v>20</v>
      </c>
      <c r="R2835">
        <v>10</v>
      </c>
      <c r="S2835">
        <v>7</v>
      </c>
      <c r="T2835">
        <v>0.1</v>
      </c>
      <c r="U2835">
        <v>960</v>
      </c>
      <c r="V2835">
        <v>1.6</v>
      </c>
      <c r="W2835">
        <v>8</v>
      </c>
      <c r="X2835">
        <v>7</v>
      </c>
      <c r="Y2835">
        <v>19.2</v>
      </c>
    </row>
    <row r="2836" spans="1:25" x14ac:dyDescent="0.25">
      <c r="A2836" t="s">
        <v>10816</v>
      </c>
      <c r="B2836" t="s">
        <v>10817</v>
      </c>
      <c r="C2836" s="1" t="str">
        <f t="shared" si="458"/>
        <v>21:0398</v>
      </c>
      <c r="D2836" s="1" t="str">
        <f>HYPERLINK("http://geochem.nrcan.gc.ca/cdogs/content/svy/svy210133_e.htm", "21:0133")</f>
        <v>21:0133</v>
      </c>
      <c r="E2836" t="s">
        <v>10818</v>
      </c>
      <c r="F2836" t="s">
        <v>10819</v>
      </c>
      <c r="H2836">
        <v>49.454425800000003</v>
      </c>
      <c r="I2836">
        <v>-85.373978100000002</v>
      </c>
      <c r="J2836" s="1" t="str">
        <f>HYPERLINK("http://geochem.nrcan.gc.ca/cdogs/content/kwd/kwd020027_e.htm", "NGR lake sediment grab sample")</f>
        <v>NGR lake sediment grab sample</v>
      </c>
      <c r="K2836" s="1" t="str">
        <f>HYPERLINK("http://geochem.nrcan.gc.ca/cdogs/content/kwd/kwd080006_e.htm", "&lt;177 micron (NGR)")</f>
        <v>&lt;177 micron (NGR)</v>
      </c>
      <c r="L2836">
        <v>103</v>
      </c>
      <c r="M2836" t="s">
        <v>97</v>
      </c>
      <c r="N2836">
        <v>2024</v>
      </c>
      <c r="O2836">
        <v>38</v>
      </c>
      <c r="P2836">
        <v>4</v>
      </c>
      <c r="Q2836">
        <v>3</v>
      </c>
      <c r="R2836">
        <v>5</v>
      </c>
      <c r="S2836">
        <v>3</v>
      </c>
      <c r="T2836">
        <v>0.1</v>
      </c>
      <c r="U2836">
        <v>85</v>
      </c>
      <c r="V2836">
        <v>0.45</v>
      </c>
      <c r="W2836">
        <v>1</v>
      </c>
      <c r="X2836">
        <v>1</v>
      </c>
      <c r="Y2836">
        <v>7.6</v>
      </c>
    </row>
    <row r="2837" spans="1:25" x14ac:dyDescent="0.25">
      <c r="A2837" t="s">
        <v>10820</v>
      </c>
      <c r="B2837" t="s">
        <v>10821</v>
      </c>
      <c r="C2837" s="1" t="str">
        <f t="shared" si="458"/>
        <v>21:0398</v>
      </c>
      <c r="D2837" s="1" t="str">
        <f>HYPERLINK("http://geochem.nrcan.gc.ca/cdogs/content/svy/svy210133_e.htm", "21:0133")</f>
        <v>21:0133</v>
      </c>
      <c r="E2837" t="s">
        <v>10822</v>
      </c>
      <c r="F2837" t="s">
        <v>10823</v>
      </c>
      <c r="H2837">
        <v>49.425453300000001</v>
      </c>
      <c r="I2837">
        <v>-85.349355200000005</v>
      </c>
      <c r="J2837" s="1" t="str">
        <f>HYPERLINK("http://geochem.nrcan.gc.ca/cdogs/content/kwd/kwd020027_e.htm", "NGR lake sediment grab sample")</f>
        <v>NGR lake sediment grab sample</v>
      </c>
      <c r="K2837" s="1" t="str">
        <f>HYPERLINK("http://geochem.nrcan.gc.ca/cdogs/content/kwd/kwd080006_e.htm", "&lt;177 micron (NGR)")</f>
        <v>&lt;177 micron (NGR)</v>
      </c>
      <c r="L2837">
        <v>103</v>
      </c>
      <c r="M2837" t="s">
        <v>107</v>
      </c>
      <c r="N2837">
        <v>2025</v>
      </c>
      <c r="O2837">
        <v>42</v>
      </c>
      <c r="P2837">
        <v>4</v>
      </c>
      <c r="Q2837">
        <v>4</v>
      </c>
      <c r="R2837">
        <v>6</v>
      </c>
      <c r="S2837">
        <v>3</v>
      </c>
      <c r="T2837">
        <v>0.1</v>
      </c>
      <c r="U2837">
        <v>70</v>
      </c>
      <c r="V2837">
        <v>0.65</v>
      </c>
      <c r="W2837">
        <v>0.5</v>
      </c>
      <c r="X2837">
        <v>2</v>
      </c>
      <c r="Y2837">
        <v>15</v>
      </c>
    </row>
    <row r="2838" spans="1:25" x14ac:dyDescent="0.25">
      <c r="A2838" t="s">
        <v>10824</v>
      </c>
      <c r="B2838" t="s">
        <v>10825</v>
      </c>
      <c r="C2838" s="1" t="str">
        <f t="shared" si="458"/>
        <v>21:0398</v>
      </c>
      <c r="D2838" s="1" t="str">
        <f>HYPERLINK("http://geochem.nrcan.gc.ca/cdogs/content/svy/svy210133_e.htm", "21:0133")</f>
        <v>21:0133</v>
      </c>
      <c r="E2838" t="s">
        <v>10826</v>
      </c>
      <c r="F2838" t="s">
        <v>10827</v>
      </c>
      <c r="H2838">
        <v>49.411203</v>
      </c>
      <c r="I2838">
        <v>-85.380424700000006</v>
      </c>
      <c r="J2838" s="1" t="str">
        <f>HYPERLINK("http://geochem.nrcan.gc.ca/cdogs/content/kwd/kwd020027_e.htm", "NGR lake sediment grab sample")</f>
        <v>NGR lake sediment grab sample</v>
      </c>
      <c r="K2838" s="1" t="str">
        <f>HYPERLINK("http://geochem.nrcan.gc.ca/cdogs/content/kwd/kwd080006_e.htm", "&lt;177 micron (NGR)")</f>
        <v>&lt;177 micron (NGR)</v>
      </c>
      <c r="L2838">
        <v>103</v>
      </c>
      <c r="M2838" t="s">
        <v>112</v>
      </c>
      <c r="N2838">
        <v>2026</v>
      </c>
      <c r="O2838">
        <v>88</v>
      </c>
      <c r="P2838">
        <v>46</v>
      </c>
      <c r="Q2838">
        <v>4</v>
      </c>
      <c r="R2838">
        <v>21</v>
      </c>
      <c r="S2838">
        <v>5</v>
      </c>
      <c r="T2838">
        <v>0.1</v>
      </c>
      <c r="U2838">
        <v>70</v>
      </c>
      <c r="V2838">
        <v>0.75</v>
      </c>
      <c r="W2838">
        <v>0.5</v>
      </c>
      <c r="X2838">
        <v>5</v>
      </c>
      <c r="Y2838">
        <v>62.4</v>
      </c>
    </row>
    <row r="2839" spans="1:25" x14ac:dyDescent="0.25">
      <c r="A2839" t="s">
        <v>10828</v>
      </c>
      <c r="B2839" t="s">
        <v>10829</v>
      </c>
      <c r="C2839" s="1" t="str">
        <f t="shared" si="458"/>
        <v>21:0398</v>
      </c>
      <c r="D2839" s="1" t="str">
        <f>HYPERLINK("http://geochem.nrcan.gc.ca/cdogs/content/svy/svy210133_e.htm", "21:0133")</f>
        <v>21:0133</v>
      </c>
      <c r="E2839" t="s">
        <v>10830</v>
      </c>
      <c r="F2839" t="s">
        <v>10831</v>
      </c>
      <c r="H2839">
        <v>49.3988224</v>
      </c>
      <c r="I2839">
        <v>-85.3950557</v>
      </c>
      <c r="J2839" s="1" t="str">
        <f>HYPERLINK("http://geochem.nrcan.gc.ca/cdogs/content/kwd/kwd020027_e.htm", "NGR lake sediment grab sample")</f>
        <v>NGR lake sediment grab sample</v>
      </c>
      <c r="K2839" s="1" t="str">
        <f>HYPERLINK("http://geochem.nrcan.gc.ca/cdogs/content/kwd/kwd080006_e.htm", "&lt;177 micron (NGR)")</f>
        <v>&lt;177 micron (NGR)</v>
      </c>
      <c r="L2839">
        <v>103</v>
      </c>
      <c r="M2839" t="s">
        <v>117</v>
      </c>
      <c r="N2839">
        <v>2027</v>
      </c>
      <c r="O2839">
        <v>98</v>
      </c>
      <c r="P2839">
        <v>16</v>
      </c>
      <c r="Q2839">
        <v>5</v>
      </c>
      <c r="R2839">
        <v>13</v>
      </c>
      <c r="S2839">
        <v>4</v>
      </c>
      <c r="T2839">
        <v>0.1</v>
      </c>
      <c r="U2839">
        <v>70</v>
      </c>
      <c r="V2839">
        <v>0.7</v>
      </c>
      <c r="W2839">
        <v>0.5</v>
      </c>
      <c r="X2839">
        <v>2</v>
      </c>
      <c r="Y2839">
        <v>47.4</v>
      </c>
    </row>
    <row r="2840" spans="1:25" x14ac:dyDescent="0.25">
      <c r="A2840" t="s">
        <v>10832</v>
      </c>
      <c r="B2840" t="s">
        <v>10833</v>
      </c>
      <c r="C2840" s="1" t="str">
        <f t="shared" si="458"/>
        <v>21:0398</v>
      </c>
      <c r="D2840" s="1" t="str">
        <f>HYPERLINK("http://geochem.nrcan.gc.ca/cdogs/content/svy/svy210133_e.htm", "21:0133")</f>
        <v>21:0133</v>
      </c>
      <c r="E2840" t="s">
        <v>10834</v>
      </c>
      <c r="F2840" t="s">
        <v>10835</v>
      </c>
      <c r="H2840">
        <v>49.461876799999999</v>
      </c>
      <c r="I2840">
        <v>-85.535043400000006</v>
      </c>
      <c r="J2840" s="1" t="str">
        <f>HYPERLINK("http://geochem.nrcan.gc.ca/cdogs/content/kwd/kwd020027_e.htm", "NGR lake sediment grab sample")</f>
        <v>NGR lake sediment grab sample</v>
      </c>
      <c r="K2840" s="1" t="str">
        <f>HYPERLINK("http://geochem.nrcan.gc.ca/cdogs/content/kwd/kwd080006_e.htm", "&lt;177 micron (NGR)")</f>
        <v>&lt;177 micron (NGR)</v>
      </c>
      <c r="L2840">
        <v>104</v>
      </c>
      <c r="M2840" t="s">
        <v>29</v>
      </c>
      <c r="N2840">
        <v>2028</v>
      </c>
      <c r="O2840">
        <v>24</v>
      </c>
      <c r="P2840">
        <v>12</v>
      </c>
      <c r="Q2840">
        <v>1</v>
      </c>
      <c r="R2840">
        <v>2</v>
      </c>
      <c r="S2840">
        <v>1</v>
      </c>
      <c r="T2840">
        <v>0.1</v>
      </c>
      <c r="U2840">
        <v>335</v>
      </c>
      <c r="V2840">
        <v>0.7</v>
      </c>
      <c r="W2840">
        <v>1</v>
      </c>
      <c r="X2840">
        <v>5</v>
      </c>
      <c r="Y2840">
        <v>21.4</v>
      </c>
    </row>
    <row r="2841" spans="1:25" x14ac:dyDescent="0.25">
      <c r="A2841" t="s">
        <v>10836</v>
      </c>
      <c r="B2841" t="s">
        <v>10837</v>
      </c>
      <c r="C2841" s="1" t="str">
        <f t="shared" si="458"/>
        <v>21:0398</v>
      </c>
      <c r="D2841" s="1" t="str">
        <f>HYPERLINK("http://geochem.nrcan.gc.ca/cdogs/content/svy/svy_e.htm", "")</f>
        <v/>
      </c>
      <c r="G2841" s="1" t="str">
        <f>HYPERLINK("http://geochem.nrcan.gc.ca/cdogs/content/cr_/cr_00033_e.htm", "33")</f>
        <v>33</v>
      </c>
      <c r="J2841" t="s">
        <v>100</v>
      </c>
      <c r="K2841" t="s">
        <v>101</v>
      </c>
      <c r="L2841">
        <v>104</v>
      </c>
      <c r="M2841" t="s">
        <v>102</v>
      </c>
      <c r="N2841">
        <v>2029</v>
      </c>
      <c r="O2841">
        <v>170</v>
      </c>
      <c r="P2841">
        <v>22</v>
      </c>
      <c r="Q2841">
        <v>31</v>
      </c>
      <c r="R2841">
        <v>14</v>
      </c>
      <c r="S2841">
        <v>11</v>
      </c>
      <c r="T2841">
        <v>0.1</v>
      </c>
      <c r="U2841">
        <v>2950</v>
      </c>
      <c r="V2841">
        <v>3.9</v>
      </c>
      <c r="W2841">
        <v>2</v>
      </c>
      <c r="X2841">
        <v>1</v>
      </c>
      <c r="Y2841">
        <v>13.2</v>
      </c>
    </row>
    <row r="2842" spans="1:25" x14ac:dyDescent="0.25">
      <c r="A2842" t="s">
        <v>10838</v>
      </c>
      <c r="B2842" t="s">
        <v>10839</v>
      </c>
      <c r="C2842" s="1" t="str">
        <f t="shared" si="458"/>
        <v>21:0398</v>
      </c>
      <c r="D2842" s="1" t="str">
        <f t="shared" ref="D2842:D2874" si="462">HYPERLINK("http://geochem.nrcan.gc.ca/cdogs/content/svy/svy210133_e.htm", "21:0133")</f>
        <v>21:0133</v>
      </c>
      <c r="E2842" t="s">
        <v>10840</v>
      </c>
      <c r="F2842" t="s">
        <v>10841</v>
      </c>
      <c r="H2842">
        <v>49.408571199999997</v>
      </c>
      <c r="I2842">
        <v>-85.426292700000005</v>
      </c>
      <c r="J2842" s="1" t="str">
        <f t="shared" ref="J2842:J2874" si="463">HYPERLINK("http://geochem.nrcan.gc.ca/cdogs/content/kwd/kwd020027_e.htm", "NGR lake sediment grab sample")</f>
        <v>NGR lake sediment grab sample</v>
      </c>
      <c r="K2842" s="1" t="str">
        <f t="shared" ref="K2842:K2874" si="464">HYPERLINK("http://geochem.nrcan.gc.ca/cdogs/content/kwd/kwd080006_e.htm", "&lt;177 micron (NGR)")</f>
        <v>&lt;177 micron (NGR)</v>
      </c>
      <c r="L2842">
        <v>104</v>
      </c>
      <c r="M2842" t="s">
        <v>34</v>
      </c>
      <c r="N2842">
        <v>2030</v>
      </c>
      <c r="O2842">
        <v>92</v>
      </c>
      <c r="P2842">
        <v>14</v>
      </c>
      <c r="Q2842">
        <v>5</v>
      </c>
      <c r="R2842">
        <v>12</v>
      </c>
      <c r="S2842">
        <v>4</v>
      </c>
      <c r="T2842">
        <v>0.1</v>
      </c>
      <c r="U2842">
        <v>85</v>
      </c>
      <c r="V2842">
        <v>0.8</v>
      </c>
      <c r="W2842">
        <v>0.5</v>
      </c>
      <c r="X2842">
        <v>1</v>
      </c>
      <c r="Y2842">
        <v>55</v>
      </c>
    </row>
    <row r="2843" spans="1:25" x14ac:dyDescent="0.25">
      <c r="A2843" t="s">
        <v>10842</v>
      </c>
      <c r="B2843" t="s">
        <v>10843</v>
      </c>
      <c r="C2843" s="1" t="str">
        <f t="shared" si="458"/>
        <v>21:0398</v>
      </c>
      <c r="D2843" s="1" t="str">
        <f t="shared" si="462"/>
        <v>21:0133</v>
      </c>
      <c r="E2843" t="s">
        <v>10844</v>
      </c>
      <c r="F2843" t="s">
        <v>10845</v>
      </c>
      <c r="H2843">
        <v>49.427971399999997</v>
      </c>
      <c r="I2843">
        <v>-85.472340200000005</v>
      </c>
      <c r="J2843" s="1" t="str">
        <f t="shared" si="463"/>
        <v>NGR lake sediment grab sample</v>
      </c>
      <c r="K2843" s="1" t="str">
        <f t="shared" si="464"/>
        <v>&lt;177 micron (NGR)</v>
      </c>
      <c r="L2843">
        <v>104</v>
      </c>
      <c r="M2843" t="s">
        <v>39</v>
      </c>
      <c r="N2843">
        <v>2031</v>
      </c>
      <c r="O2843">
        <v>96</v>
      </c>
      <c r="P2843">
        <v>10</v>
      </c>
      <c r="Q2843">
        <v>2</v>
      </c>
      <c r="R2843">
        <v>8</v>
      </c>
      <c r="S2843">
        <v>2</v>
      </c>
      <c r="T2843">
        <v>0.1</v>
      </c>
      <c r="U2843">
        <v>50</v>
      </c>
      <c r="V2843">
        <v>0.3</v>
      </c>
      <c r="W2843">
        <v>0.5</v>
      </c>
      <c r="X2843">
        <v>2</v>
      </c>
      <c r="Y2843">
        <v>79.8</v>
      </c>
    </row>
    <row r="2844" spans="1:25" x14ac:dyDescent="0.25">
      <c r="A2844" t="s">
        <v>10846</v>
      </c>
      <c r="B2844" t="s">
        <v>10847</v>
      </c>
      <c r="C2844" s="1" t="str">
        <f t="shared" si="458"/>
        <v>21:0398</v>
      </c>
      <c r="D2844" s="1" t="str">
        <f t="shared" si="462"/>
        <v>21:0133</v>
      </c>
      <c r="E2844" t="s">
        <v>10848</v>
      </c>
      <c r="F2844" t="s">
        <v>10849</v>
      </c>
      <c r="H2844">
        <v>49.464975299999999</v>
      </c>
      <c r="I2844">
        <v>-85.514911799999993</v>
      </c>
      <c r="J2844" s="1" t="str">
        <f t="shared" si="463"/>
        <v>NGR lake sediment grab sample</v>
      </c>
      <c r="K2844" s="1" t="str">
        <f t="shared" si="464"/>
        <v>&lt;177 micron (NGR)</v>
      </c>
      <c r="L2844">
        <v>104</v>
      </c>
      <c r="M2844" t="s">
        <v>44</v>
      </c>
      <c r="N2844">
        <v>2032</v>
      </c>
      <c r="O2844">
        <v>104</v>
      </c>
      <c r="P2844">
        <v>14</v>
      </c>
      <c r="Q2844">
        <v>2</v>
      </c>
      <c r="R2844">
        <v>11</v>
      </c>
      <c r="S2844">
        <v>5</v>
      </c>
      <c r="T2844">
        <v>0.1</v>
      </c>
      <c r="U2844">
        <v>120</v>
      </c>
      <c r="V2844">
        <v>1.1499999999999999</v>
      </c>
      <c r="W2844">
        <v>0.5</v>
      </c>
      <c r="X2844">
        <v>1</v>
      </c>
      <c r="Y2844">
        <v>44.6</v>
      </c>
    </row>
    <row r="2845" spans="1:25" x14ac:dyDescent="0.25">
      <c r="A2845" t="s">
        <v>10850</v>
      </c>
      <c r="B2845" t="s">
        <v>10851</v>
      </c>
      <c r="C2845" s="1" t="str">
        <f t="shared" si="458"/>
        <v>21:0398</v>
      </c>
      <c r="D2845" s="1" t="str">
        <f t="shared" si="462"/>
        <v>21:0133</v>
      </c>
      <c r="E2845" t="s">
        <v>10852</v>
      </c>
      <c r="F2845" t="s">
        <v>10853</v>
      </c>
      <c r="H2845">
        <v>49.456938899999997</v>
      </c>
      <c r="I2845">
        <v>-85.525172699999999</v>
      </c>
      <c r="J2845" s="1" t="str">
        <f t="shared" si="463"/>
        <v>NGR lake sediment grab sample</v>
      </c>
      <c r="K2845" s="1" t="str">
        <f t="shared" si="464"/>
        <v>&lt;177 micron (NGR)</v>
      </c>
      <c r="L2845">
        <v>104</v>
      </c>
      <c r="M2845" t="s">
        <v>49</v>
      </c>
      <c r="N2845">
        <v>2033</v>
      </c>
      <c r="O2845">
        <v>138</v>
      </c>
      <c r="P2845">
        <v>28</v>
      </c>
      <c r="Q2845">
        <v>6</v>
      </c>
      <c r="R2845">
        <v>15</v>
      </c>
      <c r="S2845">
        <v>8</v>
      </c>
      <c r="T2845">
        <v>0.1</v>
      </c>
      <c r="U2845">
        <v>150</v>
      </c>
      <c r="V2845">
        <v>0.95</v>
      </c>
      <c r="W2845">
        <v>1</v>
      </c>
      <c r="X2845">
        <v>1</v>
      </c>
      <c r="Y2845">
        <v>59</v>
      </c>
    </row>
    <row r="2846" spans="1:25" x14ac:dyDescent="0.25">
      <c r="A2846" t="s">
        <v>10854</v>
      </c>
      <c r="B2846" t="s">
        <v>10855</v>
      </c>
      <c r="C2846" s="1" t="str">
        <f t="shared" si="458"/>
        <v>21:0398</v>
      </c>
      <c r="D2846" s="1" t="str">
        <f t="shared" si="462"/>
        <v>21:0133</v>
      </c>
      <c r="E2846" t="s">
        <v>10834</v>
      </c>
      <c r="F2846" t="s">
        <v>10856</v>
      </c>
      <c r="H2846">
        <v>49.461876799999999</v>
      </c>
      <c r="I2846">
        <v>-85.535043400000006</v>
      </c>
      <c r="J2846" s="1" t="str">
        <f t="shared" si="463"/>
        <v>NGR lake sediment grab sample</v>
      </c>
      <c r="K2846" s="1" t="str">
        <f t="shared" si="464"/>
        <v>&lt;177 micron (NGR)</v>
      </c>
      <c r="L2846">
        <v>104</v>
      </c>
      <c r="M2846" t="s">
        <v>53</v>
      </c>
      <c r="N2846">
        <v>2034</v>
      </c>
      <c r="O2846">
        <v>68</v>
      </c>
      <c r="P2846">
        <v>16</v>
      </c>
      <c r="Q2846">
        <v>4</v>
      </c>
      <c r="R2846">
        <v>8</v>
      </c>
      <c r="S2846">
        <v>4</v>
      </c>
      <c r="T2846">
        <v>0.1</v>
      </c>
      <c r="U2846">
        <v>290</v>
      </c>
      <c r="V2846">
        <v>1.25</v>
      </c>
      <c r="W2846">
        <v>1</v>
      </c>
      <c r="X2846">
        <v>1</v>
      </c>
      <c r="Y2846">
        <v>51.4</v>
      </c>
    </row>
    <row r="2847" spans="1:25" x14ac:dyDescent="0.25">
      <c r="A2847" t="s">
        <v>10857</v>
      </c>
      <c r="B2847" t="s">
        <v>10858</v>
      </c>
      <c r="C2847" s="1" t="str">
        <f t="shared" si="458"/>
        <v>21:0398</v>
      </c>
      <c r="D2847" s="1" t="str">
        <f t="shared" si="462"/>
        <v>21:0133</v>
      </c>
      <c r="E2847" t="s">
        <v>10834</v>
      </c>
      <c r="F2847" t="s">
        <v>10859</v>
      </c>
      <c r="H2847">
        <v>49.461876799999999</v>
      </c>
      <c r="I2847">
        <v>-85.535043400000006</v>
      </c>
      <c r="J2847" s="1" t="str">
        <f t="shared" si="463"/>
        <v>NGR lake sediment grab sample</v>
      </c>
      <c r="K2847" s="1" t="str">
        <f t="shared" si="464"/>
        <v>&lt;177 micron (NGR)</v>
      </c>
      <c r="L2847">
        <v>104</v>
      </c>
      <c r="M2847" t="s">
        <v>57</v>
      </c>
      <c r="N2847">
        <v>2035</v>
      </c>
      <c r="O2847">
        <v>26</v>
      </c>
      <c r="P2847">
        <v>14</v>
      </c>
      <c r="Q2847">
        <v>1</v>
      </c>
      <c r="R2847">
        <v>3</v>
      </c>
      <c r="S2847">
        <v>1</v>
      </c>
      <c r="T2847">
        <v>0.1</v>
      </c>
      <c r="U2847">
        <v>345</v>
      </c>
      <c r="V2847">
        <v>0.7</v>
      </c>
      <c r="W2847">
        <v>1</v>
      </c>
      <c r="X2847">
        <v>5</v>
      </c>
      <c r="Y2847">
        <v>20.8</v>
      </c>
    </row>
    <row r="2848" spans="1:25" x14ac:dyDescent="0.25">
      <c r="A2848" t="s">
        <v>10860</v>
      </c>
      <c r="B2848" t="s">
        <v>10861</v>
      </c>
      <c r="C2848" s="1" t="str">
        <f t="shared" si="458"/>
        <v>21:0398</v>
      </c>
      <c r="D2848" s="1" t="str">
        <f t="shared" si="462"/>
        <v>21:0133</v>
      </c>
      <c r="E2848" t="s">
        <v>10862</v>
      </c>
      <c r="F2848" t="s">
        <v>10863</v>
      </c>
      <c r="H2848">
        <v>49.459565599999998</v>
      </c>
      <c r="I2848">
        <v>-85.568852300000003</v>
      </c>
      <c r="J2848" s="1" t="str">
        <f t="shared" si="463"/>
        <v>NGR lake sediment grab sample</v>
      </c>
      <c r="K2848" s="1" t="str">
        <f t="shared" si="464"/>
        <v>&lt;177 micron (NGR)</v>
      </c>
      <c r="L2848">
        <v>104</v>
      </c>
      <c r="M2848" t="s">
        <v>62</v>
      </c>
      <c r="N2848">
        <v>2036</v>
      </c>
      <c r="O2848">
        <v>96</v>
      </c>
      <c r="P2848">
        <v>18</v>
      </c>
      <c r="Q2848">
        <v>1</v>
      </c>
      <c r="R2848">
        <v>8</v>
      </c>
      <c r="S2848">
        <v>4</v>
      </c>
      <c r="T2848">
        <v>0.1</v>
      </c>
      <c r="U2848">
        <v>470</v>
      </c>
      <c r="V2848">
        <v>4.95</v>
      </c>
      <c r="W2848">
        <v>3</v>
      </c>
      <c r="X2848">
        <v>1</v>
      </c>
      <c r="Y2848">
        <v>54.2</v>
      </c>
    </row>
    <row r="2849" spans="1:25" x14ac:dyDescent="0.25">
      <c r="A2849" t="s">
        <v>10864</v>
      </c>
      <c r="B2849" t="s">
        <v>10865</v>
      </c>
      <c r="C2849" s="1" t="str">
        <f t="shared" si="458"/>
        <v>21:0398</v>
      </c>
      <c r="D2849" s="1" t="str">
        <f t="shared" si="462"/>
        <v>21:0133</v>
      </c>
      <c r="E2849" t="s">
        <v>10866</v>
      </c>
      <c r="F2849" t="s">
        <v>10867</v>
      </c>
      <c r="H2849">
        <v>49.430674099999997</v>
      </c>
      <c r="I2849">
        <v>-85.687237199999998</v>
      </c>
      <c r="J2849" s="1" t="str">
        <f t="shared" si="463"/>
        <v>NGR lake sediment grab sample</v>
      </c>
      <c r="K2849" s="1" t="str">
        <f t="shared" si="464"/>
        <v>&lt;177 micron (NGR)</v>
      </c>
      <c r="L2849">
        <v>104</v>
      </c>
      <c r="M2849" t="s">
        <v>67</v>
      </c>
      <c r="N2849">
        <v>2037</v>
      </c>
      <c r="O2849">
        <v>108</v>
      </c>
      <c r="P2849">
        <v>12</v>
      </c>
      <c r="Q2849">
        <v>1</v>
      </c>
      <c r="R2849">
        <v>6</v>
      </c>
      <c r="S2849">
        <v>3</v>
      </c>
      <c r="T2849">
        <v>0.1</v>
      </c>
      <c r="U2849">
        <v>90</v>
      </c>
      <c r="V2849">
        <v>0.8</v>
      </c>
      <c r="W2849">
        <v>0.5</v>
      </c>
      <c r="X2849">
        <v>4</v>
      </c>
      <c r="Y2849">
        <v>88</v>
      </c>
    </row>
    <row r="2850" spans="1:25" x14ac:dyDescent="0.25">
      <c r="A2850" t="s">
        <v>10868</v>
      </c>
      <c r="B2850" t="s">
        <v>10869</v>
      </c>
      <c r="C2850" s="1" t="str">
        <f t="shared" si="458"/>
        <v>21:0398</v>
      </c>
      <c r="D2850" s="1" t="str">
        <f t="shared" si="462"/>
        <v>21:0133</v>
      </c>
      <c r="E2850" t="s">
        <v>10870</v>
      </c>
      <c r="F2850" t="s">
        <v>10871</v>
      </c>
      <c r="H2850">
        <v>49.385944100000003</v>
      </c>
      <c r="I2850">
        <v>-85.736007700000002</v>
      </c>
      <c r="J2850" s="1" t="str">
        <f t="shared" si="463"/>
        <v>NGR lake sediment grab sample</v>
      </c>
      <c r="K2850" s="1" t="str">
        <f t="shared" si="464"/>
        <v>&lt;177 micron (NGR)</v>
      </c>
      <c r="L2850">
        <v>104</v>
      </c>
      <c r="M2850" t="s">
        <v>72</v>
      </c>
      <c r="N2850">
        <v>2038</v>
      </c>
      <c r="O2850">
        <v>114</v>
      </c>
      <c r="P2850">
        <v>32</v>
      </c>
      <c r="Q2850">
        <v>9</v>
      </c>
      <c r="R2850">
        <v>26</v>
      </c>
      <c r="S2850">
        <v>13</v>
      </c>
      <c r="T2850">
        <v>0.1</v>
      </c>
      <c r="U2850">
        <v>1650</v>
      </c>
      <c r="V2850">
        <v>2.6</v>
      </c>
      <c r="W2850">
        <v>2</v>
      </c>
      <c r="X2850">
        <v>1</v>
      </c>
      <c r="Y2850">
        <v>29.2</v>
      </c>
    </row>
    <row r="2851" spans="1:25" x14ac:dyDescent="0.25">
      <c r="A2851" t="s">
        <v>10872</v>
      </c>
      <c r="B2851" t="s">
        <v>10873</v>
      </c>
      <c r="C2851" s="1" t="str">
        <f t="shared" si="458"/>
        <v>21:0398</v>
      </c>
      <c r="D2851" s="1" t="str">
        <f t="shared" si="462"/>
        <v>21:0133</v>
      </c>
      <c r="E2851" t="s">
        <v>10874</v>
      </c>
      <c r="F2851" t="s">
        <v>10875</v>
      </c>
      <c r="H2851">
        <v>49.358756700000001</v>
      </c>
      <c r="I2851">
        <v>-85.742282000000003</v>
      </c>
      <c r="J2851" s="1" t="str">
        <f t="shared" si="463"/>
        <v>NGR lake sediment grab sample</v>
      </c>
      <c r="K2851" s="1" t="str">
        <f t="shared" si="464"/>
        <v>&lt;177 micron (NGR)</v>
      </c>
      <c r="L2851">
        <v>104</v>
      </c>
      <c r="M2851" t="s">
        <v>77</v>
      </c>
      <c r="N2851">
        <v>2039</v>
      </c>
      <c r="O2851">
        <v>64</v>
      </c>
      <c r="P2851">
        <v>26</v>
      </c>
      <c r="Q2851">
        <v>7</v>
      </c>
      <c r="R2851">
        <v>14</v>
      </c>
      <c r="S2851">
        <v>5</v>
      </c>
      <c r="T2851">
        <v>0.1</v>
      </c>
      <c r="U2851">
        <v>280</v>
      </c>
      <c r="V2851">
        <v>1</v>
      </c>
      <c r="W2851">
        <v>1</v>
      </c>
      <c r="X2851">
        <v>1</v>
      </c>
      <c r="Y2851">
        <v>24.6</v>
      </c>
    </row>
    <row r="2852" spans="1:25" x14ac:dyDescent="0.25">
      <c r="A2852" t="s">
        <v>10876</v>
      </c>
      <c r="B2852" t="s">
        <v>10877</v>
      </c>
      <c r="C2852" s="1" t="str">
        <f t="shared" si="458"/>
        <v>21:0398</v>
      </c>
      <c r="D2852" s="1" t="str">
        <f t="shared" si="462"/>
        <v>21:0133</v>
      </c>
      <c r="E2852" t="s">
        <v>10878</v>
      </c>
      <c r="F2852" t="s">
        <v>10879</v>
      </c>
      <c r="H2852">
        <v>49.330212199999998</v>
      </c>
      <c r="I2852">
        <v>-85.767136300000004</v>
      </c>
      <c r="J2852" s="1" t="str">
        <f t="shared" si="463"/>
        <v>NGR lake sediment grab sample</v>
      </c>
      <c r="K2852" s="1" t="str">
        <f t="shared" si="464"/>
        <v>&lt;177 micron (NGR)</v>
      </c>
      <c r="L2852">
        <v>104</v>
      </c>
      <c r="M2852" t="s">
        <v>82</v>
      </c>
      <c r="N2852">
        <v>2040</v>
      </c>
      <c r="O2852">
        <v>138</v>
      </c>
      <c r="P2852">
        <v>44</v>
      </c>
      <c r="Q2852">
        <v>4</v>
      </c>
      <c r="R2852">
        <v>15</v>
      </c>
      <c r="S2852">
        <v>7</v>
      </c>
      <c r="T2852">
        <v>0.1</v>
      </c>
      <c r="U2852">
        <v>260</v>
      </c>
      <c r="V2852">
        <v>1.45</v>
      </c>
      <c r="W2852">
        <v>2</v>
      </c>
      <c r="X2852">
        <v>1</v>
      </c>
      <c r="Y2852">
        <v>59</v>
      </c>
    </row>
    <row r="2853" spans="1:25" x14ac:dyDescent="0.25">
      <c r="A2853" t="s">
        <v>10880</v>
      </c>
      <c r="B2853" t="s">
        <v>10881</v>
      </c>
      <c r="C2853" s="1" t="str">
        <f t="shared" si="458"/>
        <v>21:0398</v>
      </c>
      <c r="D2853" s="1" t="str">
        <f t="shared" si="462"/>
        <v>21:0133</v>
      </c>
      <c r="E2853" t="s">
        <v>10882</v>
      </c>
      <c r="F2853" t="s">
        <v>10883</v>
      </c>
      <c r="H2853">
        <v>49.313608199999997</v>
      </c>
      <c r="I2853">
        <v>-85.799745799999997</v>
      </c>
      <c r="J2853" s="1" t="str">
        <f t="shared" si="463"/>
        <v>NGR lake sediment grab sample</v>
      </c>
      <c r="K2853" s="1" t="str">
        <f t="shared" si="464"/>
        <v>&lt;177 micron (NGR)</v>
      </c>
      <c r="L2853">
        <v>104</v>
      </c>
      <c r="M2853" t="s">
        <v>87</v>
      </c>
      <c r="N2853">
        <v>2041</v>
      </c>
      <c r="O2853">
        <v>92</v>
      </c>
      <c r="P2853">
        <v>68</v>
      </c>
      <c r="Q2853">
        <v>4</v>
      </c>
      <c r="R2853">
        <v>25</v>
      </c>
      <c r="S2853">
        <v>7</v>
      </c>
      <c r="T2853">
        <v>0.1</v>
      </c>
      <c r="U2853">
        <v>175</v>
      </c>
      <c r="V2853">
        <v>0.7</v>
      </c>
      <c r="W2853">
        <v>0.5</v>
      </c>
      <c r="X2853">
        <v>1</v>
      </c>
      <c r="Y2853">
        <v>51.4</v>
      </c>
    </row>
    <row r="2854" spans="1:25" x14ac:dyDescent="0.25">
      <c r="A2854" t="s">
        <v>10884</v>
      </c>
      <c r="B2854" t="s">
        <v>10885</v>
      </c>
      <c r="C2854" s="1" t="str">
        <f t="shared" si="458"/>
        <v>21:0398</v>
      </c>
      <c r="D2854" s="1" t="str">
        <f t="shared" si="462"/>
        <v>21:0133</v>
      </c>
      <c r="E2854" t="s">
        <v>10886</v>
      </c>
      <c r="F2854" t="s">
        <v>10887</v>
      </c>
      <c r="H2854">
        <v>49.288010800000002</v>
      </c>
      <c r="I2854">
        <v>-85.807916800000001</v>
      </c>
      <c r="J2854" s="1" t="str">
        <f t="shared" si="463"/>
        <v>NGR lake sediment grab sample</v>
      </c>
      <c r="K2854" s="1" t="str">
        <f t="shared" si="464"/>
        <v>&lt;177 micron (NGR)</v>
      </c>
      <c r="L2854">
        <v>104</v>
      </c>
      <c r="M2854" t="s">
        <v>92</v>
      </c>
      <c r="N2854">
        <v>2042</v>
      </c>
      <c r="O2854">
        <v>104</v>
      </c>
      <c r="P2854">
        <v>38</v>
      </c>
      <c r="Q2854">
        <v>4</v>
      </c>
      <c r="R2854">
        <v>19</v>
      </c>
      <c r="S2854">
        <v>8</v>
      </c>
      <c r="T2854">
        <v>0.1</v>
      </c>
      <c r="U2854">
        <v>350</v>
      </c>
      <c r="V2854">
        <v>1.05</v>
      </c>
      <c r="W2854">
        <v>0.5</v>
      </c>
      <c r="X2854">
        <v>1</v>
      </c>
      <c r="Y2854">
        <v>36</v>
      </c>
    </row>
    <row r="2855" spans="1:25" x14ac:dyDescent="0.25">
      <c r="A2855" t="s">
        <v>10888</v>
      </c>
      <c r="B2855" t="s">
        <v>10889</v>
      </c>
      <c r="C2855" s="1" t="str">
        <f t="shared" si="458"/>
        <v>21:0398</v>
      </c>
      <c r="D2855" s="1" t="str">
        <f t="shared" si="462"/>
        <v>21:0133</v>
      </c>
      <c r="E2855" t="s">
        <v>10890</v>
      </c>
      <c r="F2855" t="s">
        <v>10891</v>
      </c>
      <c r="H2855">
        <v>49.272752400000002</v>
      </c>
      <c r="I2855">
        <v>-85.798166699999996</v>
      </c>
      <c r="J2855" s="1" t="str">
        <f t="shared" si="463"/>
        <v>NGR lake sediment grab sample</v>
      </c>
      <c r="K2855" s="1" t="str">
        <f t="shared" si="464"/>
        <v>&lt;177 micron (NGR)</v>
      </c>
      <c r="L2855">
        <v>104</v>
      </c>
      <c r="M2855" t="s">
        <v>97</v>
      </c>
      <c r="N2855">
        <v>2043</v>
      </c>
      <c r="O2855">
        <v>74</v>
      </c>
      <c r="P2855">
        <v>48</v>
      </c>
      <c r="Q2855">
        <v>2</v>
      </c>
      <c r="R2855">
        <v>19</v>
      </c>
      <c r="S2855">
        <v>5</v>
      </c>
      <c r="T2855">
        <v>0.1</v>
      </c>
      <c r="U2855">
        <v>170</v>
      </c>
      <c r="V2855">
        <v>0.8</v>
      </c>
      <c r="W2855">
        <v>0.5</v>
      </c>
      <c r="X2855">
        <v>1</v>
      </c>
      <c r="Y2855">
        <v>36.200000000000003</v>
      </c>
    </row>
    <row r="2856" spans="1:25" x14ac:dyDescent="0.25">
      <c r="A2856" t="s">
        <v>10892</v>
      </c>
      <c r="B2856" t="s">
        <v>10893</v>
      </c>
      <c r="C2856" s="1" t="str">
        <f t="shared" si="458"/>
        <v>21:0398</v>
      </c>
      <c r="D2856" s="1" t="str">
        <f t="shared" si="462"/>
        <v>21:0133</v>
      </c>
      <c r="E2856" t="s">
        <v>10894</v>
      </c>
      <c r="F2856" t="s">
        <v>10895</v>
      </c>
      <c r="H2856">
        <v>49.231064400000001</v>
      </c>
      <c r="I2856">
        <v>-85.791857300000004</v>
      </c>
      <c r="J2856" s="1" t="str">
        <f t="shared" si="463"/>
        <v>NGR lake sediment grab sample</v>
      </c>
      <c r="K2856" s="1" t="str">
        <f t="shared" si="464"/>
        <v>&lt;177 micron (NGR)</v>
      </c>
      <c r="L2856">
        <v>104</v>
      </c>
      <c r="M2856" t="s">
        <v>107</v>
      </c>
      <c r="N2856">
        <v>2044</v>
      </c>
      <c r="O2856">
        <v>94</v>
      </c>
      <c r="P2856">
        <v>44</v>
      </c>
      <c r="Q2856">
        <v>2</v>
      </c>
      <c r="R2856">
        <v>14</v>
      </c>
      <c r="S2856">
        <v>13</v>
      </c>
      <c r="T2856">
        <v>0.1</v>
      </c>
      <c r="U2856">
        <v>100</v>
      </c>
      <c r="V2856">
        <v>0.7</v>
      </c>
      <c r="W2856">
        <v>0.5</v>
      </c>
      <c r="X2856">
        <v>1</v>
      </c>
      <c r="Y2856">
        <v>55.2</v>
      </c>
    </row>
    <row r="2857" spans="1:25" x14ac:dyDescent="0.25">
      <c r="A2857" t="s">
        <v>10896</v>
      </c>
      <c r="B2857" t="s">
        <v>10897</v>
      </c>
      <c r="C2857" s="1" t="str">
        <f t="shared" si="458"/>
        <v>21:0398</v>
      </c>
      <c r="D2857" s="1" t="str">
        <f t="shared" si="462"/>
        <v>21:0133</v>
      </c>
      <c r="E2857" t="s">
        <v>10898</v>
      </c>
      <c r="F2857" t="s">
        <v>10899</v>
      </c>
      <c r="H2857">
        <v>49.208510199999999</v>
      </c>
      <c r="I2857">
        <v>-85.806342299999997</v>
      </c>
      <c r="J2857" s="1" t="str">
        <f t="shared" si="463"/>
        <v>NGR lake sediment grab sample</v>
      </c>
      <c r="K2857" s="1" t="str">
        <f t="shared" si="464"/>
        <v>&lt;177 micron (NGR)</v>
      </c>
      <c r="L2857">
        <v>104</v>
      </c>
      <c r="M2857" t="s">
        <v>112</v>
      </c>
      <c r="N2857">
        <v>2045</v>
      </c>
      <c r="O2857">
        <v>116</v>
      </c>
      <c r="P2857">
        <v>22</v>
      </c>
      <c r="Q2857">
        <v>4</v>
      </c>
      <c r="R2857">
        <v>13</v>
      </c>
      <c r="S2857">
        <v>4</v>
      </c>
      <c r="T2857">
        <v>0.1</v>
      </c>
      <c r="U2857">
        <v>75</v>
      </c>
      <c r="V2857">
        <v>0.8</v>
      </c>
      <c r="W2857">
        <v>0.5</v>
      </c>
      <c r="X2857">
        <v>2</v>
      </c>
      <c r="Y2857">
        <v>48.6</v>
      </c>
    </row>
    <row r="2858" spans="1:25" x14ac:dyDescent="0.25">
      <c r="A2858" t="s">
        <v>10900</v>
      </c>
      <c r="B2858" t="s">
        <v>10901</v>
      </c>
      <c r="C2858" s="1" t="str">
        <f t="shared" si="458"/>
        <v>21:0398</v>
      </c>
      <c r="D2858" s="1" t="str">
        <f t="shared" si="462"/>
        <v>21:0133</v>
      </c>
      <c r="E2858" t="s">
        <v>10902</v>
      </c>
      <c r="F2858" t="s">
        <v>10903</v>
      </c>
      <c r="H2858">
        <v>49.1713667</v>
      </c>
      <c r="I2858">
        <v>-85.813258300000001</v>
      </c>
      <c r="J2858" s="1" t="str">
        <f t="shared" si="463"/>
        <v>NGR lake sediment grab sample</v>
      </c>
      <c r="K2858" s="1" t="str">
        <f t="shared" si="464"/>
        <v>&lt;177 micron (NGR)</v>
      </c>
      <c r="L2858">
        <v>104</v>
      </c>
      <c r="M2858" t="s">
        <v>117</v>
      </c>
      <c r="N2858">
        <v>2046</v>
      </c>
      <c r="O2858">
        <v>72</v>
      </c>
      <c r="P2858">
        <v>26</v>
      </c>
      <c r="Q2858">
        <v>5</v>
      </c>
      <c r="R2858">
        <v>11</v>
      </c>
      <c r="S2858">
        <v>6</v>
      </c>
      <c r="T2858">
        <v>0.1</v>
      </c>
      <c r="U2858">
        <v>130</v>
      </c>
      <c r="V2858">
        <v>0.95</v>
      </c>
      <c r="W2858">
        <v>0.5</v>
      </c>
      <c r="X2858">
        <v>1</v>
      </c>
      <c r="Y2858">
        <v>35.799999999999997</v>
      </c>
    </row>
    <row r="2859" spans="1:25" x14ac:dyDescent="0.25">
      <c r="A2859" t="s">
        <v>10904</v>
      </c>
      <c r="B2859" t="s">
        <v>10905</v>
      </c>
      <c r="C2859" s="1" t="str">
        <f t="shared" si="458"/>
        <v>21:0398</v>
      </c>
      <c r="D2859" s="1" t="str">
        <f t="shared" si="462"/>
        <v>21:0133</v>
      </c>
      <c r="E2859" t="s">
        <v>10906</v>
      </c>
      <c r="F2859" t="s">
        <v>10907</v>
      </c>
      <c r="H2859">
        <v>49.242150799999997</v>
      </c>
      <c r="I2859">
        <v>-85.722824700000004</v>
      </c>
      <c r="J2859" s="1" t="str">
        <f t="shared" si="463"/>
        <v>NGR lake sediment grab sample</v>
      </c>
      <c r="K2859" s="1" t="str">
        <f t="shared" si="464"/>
        <v>&lt;177 micron (NGR)</v>
      </c>
      <c r="L2859">
        <v>104</v>
      </c>
      <c r="M2859" t="s">
        <v>122</v>
      </c>
      <c r="N2859">
        <v>2047</v>
      </c>
      <c r="O2859">
        <v>96</v>
      </c>
      <c r="P2859">
        <v>36</v>
      </c>
      <c r="Q2859">
        <v>3</v>
      </c>
      <c r="R2859">
        <v>13</v>
      </c>
      <c r="S2859">
        <v>4</v>
      </c>
      <c r="T2859">
        <v>0.1</v>
      </c>
      <c r="U2859">
        <v>50</v>
      </c>
      <c r="V2859">
        <v>0.5</v>
      </c>
      <c r="W2859">
        <v>0.5</v>
      </c>
      <c r="X2859">
        <v>1</v>
      </c>
      <c r="Y2859">
        <v>64</v>
      </c>
    </row>
    <row r="2860" spans="1:25" x14ac:dyDescent="0.25">
      <c r="A2860" t="s">
        <v>10908</v>
      </c>
      <c r="B2860" t="s">
        <v>10909</v>
      </c>
      <c r="C2860" s="1" t="str">
        <f t="shared" si="458"/>
        <v>21:0398</v>
      </c>
      <c r="D2860" s="1" t="str">
        <f t="shared" si="462"/>
        <v>21:0133</v>
      </c>
      <c r="E2860" t="s">
        <v>10910</v>
      </c>
      <c r="F2860" t="s">
        <v>10911</v>
      </c>
      <c r="H2860">
        <v>49.32282</v>
      </c>
      <c r="I2860">
        <v>-85.697620599999993</v>
      </c>
      <c r="J2860" s="1" t="str">
        <f t="shared" si="463"/>
        <v>NGR lake sediment grab sample</v>
      </c>
      <c r="K2860" s="1" t="str">
        <f t="shared" si="464"/>
        <v>&lt;177 micron (NGR)</v>
      </c>
      <c r="L2860">
        <v>105</v>
      </c>
      <c r="M2860" t="s">
        <v>29</v>
      </c>
      <c r="N2860">
        <v>2048</v>
      </c>
      <c r="O2860">
        <v>90</v>
      </c>
      <c r="P2860">
        <v>32</v>
      </c>
      <c r="Q2860">
        <v>5</v>
      </c>
      <c r="R2860">
        <v>20</v>
      </c>
      <c r="S2860">
        <v>7</v>
      </c>
      <c r="T2860">
        <v>0.1</v>
      </c>
      <c r="U2860">
        <v>120</v>
      </c>
      <c r="V2860">
        <v>1.2</v>
      </c>
      <c r="W2860">
        <v>0.5</v>
      </c>
      <c r="X2860">
        <v>1</v>
      </c>
      <c r="Y2860">
        <v>47.2</v>
      </c>
    </row>
    <row r="2861" spans="1:25" x14ac:dyDescent="0.25">
      <c r="A2861" t="s">
        <v>10912</v>
      </c>
      <c r="B2861" t="s">
        <v>10913</v>
      </c>
      <c r="C2861" s="1" t="str">
        <f t="shared" ref="C2861:C2904" si="465">HYPERLINK("http://geochem.nrcan.gc.ca/cdogs/content/bdl/bdl210398_e.htm", "21:0398")</f>
        <v>21:0398</v>
      </c>
      <c r="D2861" s="1" t="str">
        <f t="shared" si="462"/>
        <v>21:0133</v>
      </c>
      <c r="E2861" t="s">
        <v>10914</v>
      </c>
      <c r="F2861" t="s">
        <v>10915</v>
      </c>
      <c r="H2861">
        <v>49.294506200000001</v>
      </c>
      <c r="I2861">
        <v>-85.773597199999998</v>
      </c>
      <c r="J2861" s="1" t="str">
        <f t="shared" si="463"/>
        <v>NGR lake sediment grab sample</v>
      </c>
      <c r="K2861" s="1" t="str">
        <f t="shared" si="464"/>
        <v>&lt;177 micron (NGR)</v>
      </c>
      <c r="L2861">
        <v>105</v>
      </c>
      <c r="M2861" t="s">
        <v>34</v>
      </c>
      <c r="N2861">
        <v>2049</v>
      </c>
      <c r="O2861">
        <v>98</v>
      </c>
      <c r="P2861">
        <v>46</v>
      </c>
      <c r="Q2861">
        <v>3</v>
      </c>
      <c r="R2861">
        <v>14</v>
      </c>
      <c r="S2861">
        <v>8</v>
      </c>
      <c r="T2861">
        <v>0.1</v>
      </c>
      <c r="U2861">
        <v>380</v>
      </c>
      <c r="V2861">
        <v>1.4</v>
      </c>
      <c r="W2861">
        <v>0.5</v>
      </c>
      <c r="X2861">
        <v>1</v>
      </c>
      <c r="Y2861">
        <v>44.4</v>
      </c>
    </row>
    <row r="2862" spans="1:25" x14ac:dyDescent="0.25">
      <c r="A2862" t="s">
        <v>10916</v>
      </c>
      <c r="B2862" t="s">
        <v>10917</v>
      </c>
      <c r="C2862" s="1" t="str">
        <f t="shared" si="465"/>
        <v>21:0398</v>
      </c>
      <c r="D2862" s="1" t="str">
        <f t="shared" si="462"/>
        <v>21:0133</v>
      </c>
      <c r="E2862" t="s">
        <v>10918</v>
      </c>
      <c r="F2862" t="s">
        <v>10919</v>
      </c>
      <c r="H2862">
        <v>49.313713700000001</v>
      </c>
      <c r="I2862">
        <v>-85.701355500000005</v>
      </c>
      <c r="J2862" s="1" t="str">
        <f t="shared" si="463"/>
        <v>NGR lake sediment grab sample</v>
      </c>
      <c r="K2862" s="1" t="str">
        <f t="shared" si="464"/>
        <v>&lt;177 micron (NGR)</v>
      </c>
      <c r="L2862">
        <v>105</v>
      </c>
      <c r="M2862" t="s">
        <v>49</v>
      </c>
      <c r="N2862">
        <v>2050</v>
      </c>
      <c r="O2862">
        <v>70</v>
      </c>
      <c r="P2862">
        <v>18</v>
      </c>
      <c r="Q2862">
        <v>7</v>
      </c>
      <c r="R2862">
        <v>14</v>
      </c>
      <c r="S2862">
        <v>6</v>
      </c>
      <c r="T2862">
        <v>0.1</v>
      </c>
      <c r="U2862">
        <v>195</v>
      </c>
      <c r="V2862">
        <v>1.2</v>
      </c>
      <c r="W2862">
        <v>0.5</v>
      </c>
      <c r="X2862">
        <v>1</v>
      </c>
      <c r="Y2862">
        <v>26.6</v>
      </c>
    </row>
    <row r="2863" spans="1:25" x14ac:dyDescent="0.25">
      <c r="A2863" t="s">
        <v>10920</v>
      </c>
      <c r="B2863" t="s">
        <v>10921</v>
      </c>
      <c r="C2863" s="1" t="str">
        <f t="shared" si="465"/>
        <v>21:0398</v>
      </c>
      <c r="D2863" s="1" t="str">
        <f t="shared" si="462"/>
        <v>21:0133</v>
      </c>
      <c r="E2863" t="s">
        <v>10910</v>
      </c>
      <c r="F2863" t="s">
        <v>10922</v>
      </c>
      <c r="H2863">
        <v>49.32282</v>
      </c>
      <c r="I2863">
        <v>-85.697620599999993</v>
      </c>
      <c r="J2863" s="1" t="str">
        <f t="shared" si="463"/>
        <v>NGR lake sediment grab sample</v>
      </c>
      <c r="K2863" s="1" t="str">
        <f t="shared" si="464"/>
        <v>&lt;177 micron (NGR)</v>
      </c>
      <c r="L2863">
        <v>105</v>
      </c>
      <c r="M2863" t="s">
        <v>53</v>
      </c>
      <c r="N2863">
        <v>2051</v>
      </c>
      <c r="O2863">
        <v>100</v>
      </c>
      <c r="P2863">
        <v>28</v>
      </c>
      <c r="Q2863">
        <v>8</v>
      </c>
      <c r="R2863">
        <v>19</v>
      </c>
      <c r="S2863">
        <v>7</v>
      </c>
      <c r="T2863">
        <v>0.1</v>
      </c>
      <c r="U2863">
        <v>120</v>
      </c>
      <c r="V2863">
        <v>1.1000000000000001</v>
      </c>
      <c r="W2863">
        <v>0.5</v>
      </c>
      <c r="X2863">
        <v>1</v>
      </c>
      <c r="Y2863">
        <v>47.4</v>
      </c>
    </row>
    <row r="2864" spans="1:25" x14ac:dyDescent="0.25">
      <c r="A2864" t="s">
        <v>10923</v>
      </c>
      <c r="B2864" t="s">
        <v>10924</v>
      </c>
      <c r="C2864" s="1" t="str">
        <f t="shared" si="465"/>
        <v>21:0398</v>
      </c>
      <c r="D2864" s="1" t="str">
        <f t="shared" si="462"/>
        <v>21:0133</v>
      </c>
      <c r="E2864" t="s">
        <v>10910</v>
      </c>
      <c r="F2864" t="s">
        <v>10925</v>
      </c>
      <c r="H2864">
        <v>49.32282</v>
      </c>
      <c r="I2864">
        <v>-85.697620599999993</v>
      </c>
      <c r="J2864" s="1" t="str">
        <f t="shared" si="463"/>
        <v>NGR lake sediment grab sample</v>
      </c>
      <c r="K2864" s="1" t="str">
        <f t="shared" si="464"/>
        <v>&lt;177 micron (NGR)</v>
      </c>
      <c r="L2864">
        <v>105</v>
      </c>
      <c r="M2864" t="s">
        <v>57</v>
      </c>
      <c r="N2864">
        <v>2052</v>
      </c>
      <c r="O2864">
        <v>84</v>
      </c>
      <c r="P2864">
        <v>28</v>
      </c>
      <c r="Q2864">
        <v>5</v>
      </c>
      <c r="R2864">
        <v>19</v>
      </c>
      <c r="S2864">
        <v>8</v>
      </c>
      <c r="T2864">
        <v>0.1</v>
      </c>
      <c r="U2864">
        <v>115</v>
      </c>
      <c r="V2864">
        <v>1.1000000000000001</v>
      </c>
      <c r="W2864">
        <v>0.5</v>
      </c>
      <c r="X2864">
        <v>1</v>
      </c>
      <c r="Y2864">
        <v>46.8</v>
      </c>
    </row>
    <row r="2865" spans="1:25" x14ac:dyDescent="0.25">
      <c r="A2865" t="s">
        <v>10926</v>
      </c>
      <c r="B2865" t="s">
        <v>10927</v>
      </c>
      <c r="C2865" s="1" t="str">
        <f t="shared" si="465"/>
        <v>21:0398</v>
      </c>
      <c r="D2865" s="1" t="str">
        <f t="shared" si="462"/>
        <v>21:0133</v>
      </c>
      <c r="E2865" t="s">
        <v>10928</v>
      </c>
      <c r="F2865" t="s">
        <v>10929</v>
      </c>
      <c r="H2865">
        <v>49.354938099999998</v>
      </c>
      <c r="I2865">
        <v>-85.676626999999996</v>
      </c>
      <c r="J2865" s="1" t="str">
        <f t="shared" si="463"/>
        <v>NGR lake sediment grab sample</v>
      </c>
      <c r="K2865" s="1" t="str">
        <f t="shared" si="464"/>
        <v>&lt;177 micron (NGR)</v>
      </c>
      <c r="L2865">
        <v>105</v>
      </c>
      <c r="M2865" t="s">
        <v>39</v>
      </c>
      <c r="N2865">
        <v>2053</v>
      </c>
      <c r="O2865">
        <v>66</v>
      </c>
      <c r="P2865">
        <v>20</v>
      </c>
      <c r="Q2865">
        <v>10</v>
      </c>
      <c r="R2865">
        <v>14</v>
      </c>
      <c r="S2865">
        <v>6</v>
      </c>
      <c r="T2865">
        <v>0.1</v>
      </c>
      <c r="U2865">
        <v>230</v>
      </c>
      <c r="V2865">
        <v>1.1000000000000001</v>
      </c>
      <c r="W2865">
        <v>1</v>
      </c>
      <c r="X2865">
        <v>1</v>
      </c>
      <c r="Y2865">
        <v>29.8</v>
      </c>
    </row>
    <row r="2866" spans="1:25" x14ac:dyDescent="0.25">
      <c r="A2866" t="s">
        <v>10930</v>
      </c>
      <c r="B2866" t="s">
        <v>10931</v>
      </c>
      <c r="C2866" s="1" t="str">
        <f t="shared" si="465"/>
        <v>21:0398</v>
      </c>
      <c r="D2866" s="1" t="str">
        <f t="shared" si="462"/>
        <v>21:0133</v>
      </c>
      <c r="E2866" t="s">
        <v>10932</v>
      </c>
      <c r="F2866" t="s">
        <v>10933</v>
      </c>
      <c r="H2866">
        <v>49.381285200000001</v>
      </c>
      <c r="I2866">
        <v>-85.688429499999998</v>
      </c>
      <c r="J2866" s="1" t="str">
        <f t="shared" si="463"/>
        <v>NGR lake sediment grab sample</v>
      </c>
      <c r="K2866" s="1" t="str">
        <f t="shared" si="464"/>
        <v>&lt;177 micron (NGR)</v>
      </c>
      <c r="L2866">
        <v>105</v>
      </c>
      <c r="M2866" t="s">
        <v>44</v>
      </c>
      <c r="N2866">
        <v>2054</v>
      </c>
      <c r="O2866">
        <v>98</v>
      </c>
      <c r="P2866">
        <v>20</v>
      </c>
      <c r="Q2866">
        <v>2</v>
      </c>
      <c r="R2866">
        <v>13</v>
      </c>
      <c r="S2866">
        <v>3</v>
      </c>
      <c r="T2866">
        <v>0.1</v>
      </c>
      <c r="U2866">
        <v>50</v>
      </c>
      <c r="V2866">
        <v>0.65</v>
      </c>
      <c r="W2866">
        <v>0.5</v>
      </c>
      <c r="X2866">
        <v>3</v>
      </c>
      <c r="Y2866">
        <v>70.2</v>
      </c>
    </row>
    <row r="2867" spans="1:25" x14ac:dyDescent="0.25">
      <c r="A2867" t="s">
        <v>10934</v>
      </c>
      <c r="B2867" t="s">
        <v>10935</v>
      </c>
      <c r="C2867" s="1" t="str">
        <f t="shared" si="465"/>
        <v>21:0398</v>
      </c>
      <c r="D2867" s="1" t="str">
        <f t="shared" si="462"/>
        <v>21:0133</v>
      </c>
      <c r="E2867" t="s">
        <v>10936</v>
      </c>
      <c r="F2867" t="s">
        <v>10937</v>
      </c>
      <c r="H2867">
        <v>49.4104849</v>
      </c>
      <c r="I2867">
        <v>-85.619729399999997</v>
      </c>
      <c r="J2867" s="1" t="str">
        <f t="shared" si="463"/>
        <v>NGR lake sediment grab sample</v>
      </c>
      <c r="K2867" s="1" t="str">
        <f t="shared" si="464"/>
        <v>&lt;177 micron (NGR)</v>
      </c>
      <c r="L2867">
        <v>105</v>
      </c>
      <c r="M2867" t="s">
        <v>62</v>
      </c>
      <c r="N2867">
        <v>2055</v>
      </c>
      <c r="O2867">
        <v>94</v>
      </c>
      <c r="P2867">
        <v>26</v>
      </c>
      <c r="Q2867">
        <v>4</v>
      </c>
      <c r="R2867">
        <v>20</v>
      </c>
      <c r="S2867">
        <v>4</v>
      </c>
      <c r="T2867">
        <v>0.1</v>
      </c>
      <c r="U2867">
        <v>70</v>
      </c>
      <c r="V2867">
        <v>0.6</v>
      </c>
      <c r="W2867">
        <v>0.5</v>
      </c>
      <c r="X2867">
        <v>3</v>
      </c>
      <c r="Y2867">
        <v>67.599999999999994</v>
      </c>
    </row>
    <row r="2868" spans="1:25" x14ac:dyDescent="0.25">
      <c r="A2868" t="s">
        <v>10938</v>
      </c>
      <c r="B2868" t="s">
        <v>10939</v>
      </c>
      <c r="C2868" s="1" t="str">
        <f t="shared" si="465"/>
        <v>21:0398</v>
      </c>
      <c r="D2868" s="1" t="str">
        <f t="shared" si="462"/>
        <v>21:0133</v>
      </c>
      <c r="E2868" t="s">
        <v>10940</v>
      </c>
      <c r="F2868" t="s">
        <v>10941</v>
      </c>
      <c r="H2868">
        <v>49.403932500000003</v>
      </c>
      <c r="I2868">
        <v>-85.574205599999999</v>
      </c>
      <c r="J2868" s="1" t="str">
        <f t="shared" si="463"/>
        <v>NGR lake sediment grab sample</v>
      </c>
      <c r="K2868" s="1" t="str">
        <f t="shared" si="464"/>
        <v>&lt;177 micron (NGR)</v>
      </c>
      <c r="L2868">
        <v>105</v>
      </c>
      <c r="M2868" t="s">
        <v>67</v>
      </c>
      <c r="N2868">
        <v>2056</v>
      </c>
      <c r="O2868">
        <v>96</v>
      </c>
      <c r="P2868">
        <v>30</v>
      </c>
      <c r="Q2868">
        <v>4</v>
      </c>
      <c r="R2868">
        <v>14</v>
      </c>
      <c r="S2868">
        <v>7</v>
      </c>
      <c r="T2868">
        <v>0.1</v>
      </c>
      <c r="U2868">
        <v>285</v>
      </c>
      <c r="V2868">
        <v>1.1499999999999999</v>
      </c>
      <c r="W2868">
        <v>0.5</v>
      </c>
      <c r="X2868">
        <v>2</v>
      </c>
      <c r="Y2868">
        <v>52.8</v>
      </c>
    </row>
    <row r="2869" spans="1:25" x14ac:dyDescent="0.25">
      <c r="A2869" t="s">
        <v>10942</v>
      </c>
      <c r="B2869" t="s">
        <v>10943</v>
      </c>
      <c r="C2869" s="1" t="str">
        <f t="shared" si="465"/>
        <v>21:0398</v>
      </c>
      <c r="D2869" s="1" t="str">
        <f t="shared" si="462"/>
        <v>21:0133</v>
      </c>
      <c r="E2869" t="s">
        <v>10944</v>
      </c>
      <c r="F2869" t="s">
        <v>10945</v>
      </c>
      <c r="H2869">
        <v>49.404350800000003</v>
      </c>
      <c r="I2869">
        <v>-85.540684400000004</v>
      </c>
      <c r="J2869" s="1" t="str">
        <f t="shared" si="463"/>
        <v>NGR lake sediment grab sample</v>
      </c>
      <c r="K2869" s="1" t="str">
        <f t="shared" si="464"/>
        <v>&lt;177 micron (NGR)</v>
      </c>
      <c r="L2869">
        <v>105</v>
      </c>
      <c r="M2869" t="s">
        <v>72</v>
      </c>
      <c r="N2869">
        <v>2057</v>
      </c>
      <c r="O2869">
        <v>82</v>
      </c>
      <c r="P2869">
        <v>36</v>
      </c>
      <c r="Q2869">
        <v>2</v>
      </c>
      <c r="R2869">
        <v>29</v>
      </c>
      <c r="S2869">
        <v>4</v>
      </c>
      <c r="T2869">
        <v>0.1</v>
      </c>
      <c r="U2869">
        <v>60</v>
      </c>
      <c r="V2869">
        <v>0.65</v>
      </c>
      <c r="W2869">
        <v>0.5</v>
      </c>
      <c r="X2869">
        <v>4</v>
      </c>
      <c r="Y2869">
        <v>13.2</v>
      </c>
    </row>
    <row r="2870" spans="1:25" x14ac:dyDescent="0.25">
      <c r="A2870" t="s">
        <v>10946</v>
      </c>
      <c r="B2870" t="s">
        <v>10947</v>
      </c>
      <c r="C2870" s="1" t="str">
        <f t="shared" si="465"/>
        <v>21:0398</v>
      </c>
      <c r="D2870" s="1" t="str">
        <f t="shared" si="462"/>
        <v>21:0133</v>
      </c>
      <c r="E2870" t="s">
        <v>10948</v>
      </c>
      <c r="F2870" t="s">
        <v>10949</v>
      </c>
      <c r="H2870">
        <v>49.372624799999997</v>
      </c>
      <c r="I2870">
        <v>-85.557245100000003</v>
      </c>
      <c r="J2870" s="1" t="str">
        <f t="shared" si="463"/>
        <v>NGR lake sediment grab sample</v>
      </c>
      <c r="K2870" s="1" t="str">
        <f t="shared" si="464"/>
        <v>&lt;177 micron (NGR)</v>
      </c>
      <c r="L2870">
        <v>105</v>
      </c>
      <c r="M2870" t="s">
        <v>77</v>
      </c>
      <c r="N2870">
        <v>2058</v>
      </c>
      <c r="O2870">
        <v>70</v>
      </c>
      <c r="P2870">
        <v>28</v>
      </c>
      <c r="Q2870">
        <v>4</v>
      </c>
      <c r="R2870">
        <v>16</v>
      </c>
      <c r="S2870">
        <v>5</v>
      </c>
      <c r="T2870">
        <v>0.1</v>
      </c>
      <c r="U2870">
        <v>70</v>
      </c>
      <c r="V2870">
        <v>0.85</v>
      </c>
      <c r="W2870">
        <v>0.5</v>
      </c>
      <c r="X2870">
        <v>2</v>
      </c>
      <c r="Y2870">
        <v>51.6</v>
      </c>
    </row>
    <row r="2871" spans="1:25" x14ac:dyDescent="0.25">
      <c r="A2871" t="s">
        <v>10950</v>
      </c>
      <c r="B2871" t="s">
        <v>10951</v>
      </c>
      <c r="C2871" s="1" t="str">
        <f t="shared" si="465"/>
        <v>21:0398</v>
      </c>
      <c r="D2871" s="1" t="str">
        <f t="shared" si="462"/>
        <v>21:0133</v>
      </c>
      <c r="E2871" t="s">
        <v>10952</v>
      </c>
      <c r="F2871" t="s">
        <v>10953</v>
      </c>
      <c r="H2871">
        <v>49.385592500000001</v>
      </c>
      <c r="I2871">
        <v>-85.586792900000006</v>
      </c>
      <c r="J2871" s="1" t="str">
        <f t="shared" si="463"/>
        <v>NGR lake sediment grab sample</v>
      </c>
      <c r="K2871" s="1" t="str">
        <f t="shared" si="464"/>
        <v>&lt;177 micron (NGR)</v>
      </c>
      <c r="L2871">
        <v>105</v>
      </c>
      <c r="M2871" t="s">
        <v>82</v>
      </c>
      <c r="N2871">
        <v>2059</v>
      </c>
      <c r="O2871">
        <v>76</v>
      </c>
      <c r="P2871">
        <v>30</v>
      </c>
      <c r="Q2871">
        <v>5</v>
      </c>
      <c r="R2871">
        <v>20</v>
      </c>
      <c r="S2871">
        <v>6</v>
      </c>
      <c r="T2871">
        <v>0.1</v>
      </c>
      <c r="U2871">
        <v>80</v>
      </c>
      <c r="V2871">
        <v>0.7</v>
      </c>
      <c r="W2871">
        <v>0.5</v>
      </c>
      <c r="X2871">
        <v>1</v>
      </c>
      <c r="Y2871">
        <v>41.4</v>
      </c>
    </row>
    <row r="2872" spans="1:25" x14ac:dyDescent="0.25">
      <c r="A2872" t="s">
        <v>10954</v>
      </c>
      <c r="B2872" t="s">
        <v>10955</v>
      </c>
      <c r="C2872" s="1" t="str">
        <f t="shared" si="465"/>
        <v>21:0398</v>
      </c>
      <c r="D2872" s="1" t="str">
        <f t="shared" si="462"/>
        <v>21:0133</v>
      </c>
      <c r="E2872" t="s">
        <v>10956</v>
      </c>
      <c r="F2872" t="s">
        <v>10957</v>
      </c>
      <c r="H2872">
        <v>49.375689999999999</v>
      </c>
      <c r="I2872">
        <v>-85.627977900000005</v>
      </c>
      <c r="J2872" s="1" t="str">
        <f t="shared" si="463"/>
        <v>NGR lake sediment grab sample</v>
      </c>
      <c r="K2872" s="1" t="str">
        <f t="shared" si="464"/>
        <v>&lt;177 micron (NGR)</v>
      </c>
      <c r="L2872">
        <v>105</v>
      </c>
      <c r="M2872" t="s">
        <v>87</v>
      </c>
      <c r="N2872">
        <v>2060</v>
      </c>
      <c r="O2872">
        <v>80</v>
      </c>
      <c r="P2872">
        <v>28</v>
      </c>
      <c r="Q2872">
        <v>5</v>
      </c>
      <c r="R2872">
        <v>15</v>
      </c>
      <c r="S2872">
        <v>6</v>
      </c>
      <c r="T2872">
        <v>0.1</v>
      </c>
      <c r="U2872">
        <v>180</v>
      </c>
      <c r="V2872">
        <v>1</v>
      </c>
      <c r="W2872">
        <v>0.5</v>
      </c>
      <c r="X2872">
        <v>1</v>
      </c>
      <c r="Y2872">
        <v>41.8</v>
      </c>
    </row>
    <row r="2873" spans="1:25" x14ac:dyDescent="0.25">
      <c r="A2873" t="s">
        <v>10958</v>
      </c>
      <c r="B2873" t="s">
        <v>10959</v>
      </c>
      <c r="C2873" s="1" t="str">
        <f t="shared" si="465"/>
        <v>21:0398</v>
      </c>
      <c r="D2873" s="1" t="str">
        <f t="shared" si="462"/>
        <v>21:0133</v>
      </c>
      <c r="E2873" t="s">
        <v>10960</v>
      </c>
      <c r="F2873" t="s">
        <v>10961</v>
      </c>
      <c r="H2873">
        <v>49.360337299999998</v>
      </c>
      <c r="I2873">
        <v>-85.6116174</v>
      </c>
      <c r="J2873" s="1" t="str">
        <f t="shared" si="463"/>
        <v>NGR lake sediment grab sample</v>
      </c>
      <c r="K2873" s="1" t="str">
        <f t="shared" si="464"/>
        <v>&lt;177 micron (NGR)</v>
      </c>
      <c r="L2873">
        <v>105</v>
      </c>
      <c r="M2873" t="s">
        <v>92</v>
      </c>
      <c r="N2873">
        <v>2061</v>
      </c>
      <c r="O2873">
        <v>98</v>
      </c>
      <c r="P2873">
        <v>36</v>
      </c>
      <c r="Q2873">
        <v>5</v>
      </c>
      <c r="R2873">
        <v>21</v>
      </c>
      <c r="S2873">
        <v>7</v>
      </c>
      <c r="T2873">
        <v>0.1</v>
      </c>
      <c r="U2873">
        <v>115</v>
      </c>
      <c r="V2873">
        <v>1</v>
      </c>
      <c r="W2873">
        <v>0.5</v>
      </c>
      <c r="X2873">
        <v>1</v>
      </c>
      <c r="Y2873">
        <v>50.2</v>
      </c>
    </row>
    <row r="2874" spans="1:25" x14ac:dyDescent="0.25">
      <c r="A2874" t="s">
        <v>10962</v>
      </c>
      <c r="B2874" t="s">
        <v>10963</v>
      </c>
      <c r="C2874" s="1" t="str">
        <f t="shared" si="465"/>
        <v>21:0398</v>
      </c>
      <c r="D2874" s="1" t="str">
        <f t="shared" si="462"/>
        <v>21:0133</v>
      </c>
      <c r="E2874" t="s">
        <v>10964</v>
      </c>
      <c r="F2874" t="s">
        <v>10965</v>
      </c>
      <c r="H2874">
        <v>49.346491899999997</v>
      </c>
      <c r="I2874">
        <v>-85.662603899999993</v>
      </c>
      <c r="J2874" s="1" t="str">
        <f t="shared" si="463"/>
        <v>NGR lake sediment grab sample</v>
      </c>
      <c r="K2874" s="1" t="str">
        <f t="shared" si="464"/>
        <v>&lt;177 micron (NGR)</v>
      </c>
      <c r="L2874">
        <v>105</v>
      </c>
      <c r="M2874" t="s">
        <v>97</v>
      </c>
      <c r="N2874">
        <v>2062</v>
      </c>
      <c r="O2874">
        <v>78</v>
      </c>
      <c r="P2874">
        <v>34</v>
      </c>
      <c r="Q2874">
        <v>6</v>
      </c>
      <c r="R2874">
        <v>16</v>
      </c>
      <c r="S2874">
        <v>7</v>
      </c>
      <c r="T2874">
        <v>0.1</v>
      </c>
      <c r="U2874">
        <v>255</v>
      </c>
      <c r="V2874">
        <v>1.7</v>
      </c>
      <c r="W2874">
        <v>0.5</v>
      </c>
      <c r="X2874">
        <v>1</v>
      </c>
      <c r="Y2874">
        <v>40</v>
      </c>
    </row>
    <row r="2875" spans="1:25" x14ac:dyDescent="0.25">
      <c r="A2875" t="s">
        <v>10966</v>
      </c>
      <c r="B2875" t="s">
        <v>10967</v>
      </c>
      <c r="C2875" s="1" t="str">
        <f t="shared" si="465"/>
        <v>21:0398</v>
      </c>
      <c r="D2875" s="1" t="str">
        <f>HYPERLINK("http://geochem.nrcan.gc.ca/cdogs/content/svy/svy_e.htm", "")</f>
        <v/>
      </c>
      <c r="G2875" s="1" t="str">
        <f>HYPERLINK("http://geochem.nrcan.gc.ca/cdogs/content/cr_/cr_00022_e.htm", "22")</f>
        <v>22</v>
      </c>
      <c r="J2875" t="s">
        <v>100</v>
      </c>
      <c r="K2875" t="s">
        <v>101</v>
      </c>
      <c r="L2875">
        <v>105</v>
      </c>
      <c r="M2875" t="s">
        <v>102</v>
      </c>
      <c r="N2875">
        <v>2063</v>
      </c>
      <c r="O2875">
        <v>88</v>
      </c>
      <c r="P2875">
        <v>22</v>
      </c>
      <c r="Q2875">
        <v>19</v>
      </c>
      <c r="R2875">
        <v>10</v>
      </c>
      <c r="S2875">
        <v>7</v>
      </c>
      <c r="T2875">
        <v>0.1</v>
      </c>
      <c r="U2875">
        <v>980</v>
      </c>
      <c r="V2875">
        <v>1.8</v>
      </c>
      <c r="W2875">
        <v>10</v>
      </c>
      <c r="X2875">
        <v>4</v>
      </c>
      <c r="Y2875">
        <v>18.399999999999999</v>
      </c>
    </row>
    <row r="2876" spans="1:25" x14ac:dyDescent="0.25">
      <c r="A2876" t="s">
        <v>10968</v>
      </c>
      <c r="B2876" t="s">
        <v>10969</v>
      </c>
      <c r="C2876" s="1" t="str">
        <f t="shared" si="465"/>
        <v>21:0398</v>
      </c>
      <c r="D2876" s="1" t="str">
        <f>HYPERLINK("http://geochem.nrcan.gc.ca/cdogs/content/svy/svy210133_e.htm", "21:0133")</f>
        <v>21:0133</v>
      </c>
      <c r="E2876" t="s">
        <v>10970</v>
      </c>
      <c r="F2876" t="s">
        <v>10971</v>
      </c>
      <c r="H2876">
        <v>49.183732900000003</v>
      </c>
      <c r="I2876">
        <v>-85.743279799999996</v>
      </c>
      <c r="J2876" s="1" t="str">
        <f>HYPERLINK("http://geochem.nrcan.gc.ca/cdogs/content/kwd/kwd020027_e.htm", "NGR lake sediment grab sample")</f>
        <v>NGR lake sediment grab sample</v>
      </c>
      <c r="K2876" s="1" t="str">
        <f>HYPERLINK("http://geochem.nrcan.gc.ca/cdogs/content/kwd/kwd080006_e.htm", "&lt;177 micron (NGR)")</f>
        <v>&lt;177 micron (NGR)</v>
      </c>
      <c r="L2876">
        <v>105</v>
      </c>
      <c r="M2876" t="s">
        <v>107</v>
      </c>
      <c r="N2876">
        <v>2064</v>
      </c>
      <c r="O2876">
        <v>30</v>
      </c>
      <c r="P2876">
        <v>8</v>
      </c>
      <c r="Q2876">
        <v>5</v>
      </c>
      <c r="R2876">
        <v>8</v>
      </c>
      <c r="S2876">
        <v>4</v>
      </c>
      <c r="T2876">
        <v>0.1</v>
      </c>
      <c r="U2876">
        <v>210</v>
      </c>
      <c r="V2876">
        <v>0.7</v>
      </c>
      <c r="W2876">
        <v>0.5</v>
      </c>
      <c r="X2876">
        <v>1</v>
      </c>
      <c r="Y2876">
        <v>3.4</v>
      </c>
    </row>
    <row r="2877" spans="1:25" x14ac:dyDescent="0.25">
      <c r="A2877" t="s">
        <v>10972</v>
      </c>
      <c r="B2877" t="s">
        <v>10973</v>
      </c>
      <c r="C2877" s="1" t="str">
        <f t="shared" si="465"/>
        <v>21:0398</v>
      </c>
      <c r="D2877" s="1" t="str">
        <f>HYPERLINK("http://geochem.nrcan.gc.ca/cdogs/content/svy/svy210133_e.htm", "21:0133")</f>
        <v>21:0133</v>
      </c>
      <c r="E2877" t="s">
        <v>10974</v>
      </c>
      <c r="F2877" t="s">
        <v>10975</v>
      </c>
      <c r="H2877">
        <v>49.223796</v>
      </c>
      <c r="I2877">
        <v>-85.714371</v>
      </c>
      <c r="J2877" s="1" t="str">
        <f>HYPERLINK("http://geochem.nrcan.gc.ca/cdogs/content/kwd/kwd020027_e.htm", "NGR lake sediment grab sample")</f>
        <v>NGR lake sediment grab sample</v>
      </c>
      <c r="K2877" s="1" t="str">
        <f>HYPERLINK("http://geochem.nrcan.gc.ca/cdogs/content/kwd/kwd080006_e.htm", "&lt;177 micron (NGR)")</f>
        <v>&lt;177 micron (NGR)</v>
      </c>
      <c r="L2877">
        <v>105</v>
      </c>
      <c r="M2877" t="s">
        <v>112</v>
      </c>
      <c r="N2877">
        <v>2065</v>
      </c>
      <c r="O2877">
        <v>86</v>
      </c>
      <c r="P2877">
        <v>32</v>
      </c>
      <c r="Q2877">
        <v>2</v>
      </c>
      <c r="R2877">
        <v>9</v>
      </c>
      <c r="S2877">
        <v>3</v>
      </c>
      <c r="T2877">
        <v>0.1</v>
      </c>
      <c r="U2877">
        <v>40</v>
      </c>
      <c r="V2877">
        <v>0.3</v>
      </c>
      <c r="W2877">
        <v>0.5</v>
      </c>
      <c r="X2877">
        <v>1</v>
      </c>
      <c r="Y2877">
        <v>7.4</v>
      </c>
    </row>
    <row r="2878" spans="1:25" x14ac:dyDescent="0.25">
      <c r="A2878" t="s">
        <v>10976</v>
      </c>
      <c r="B2878" t="s">
        <v>10977</v>
      </c>
      <c r="C2878" s="1" t="str">
        <f t="shared" si="465"/>
        <v>21:0398</v>
      </c>
      <c r="D2878" s="1" t="str">
        <f>HYPERLINK("http://geochem.nrcan.gc.ca/cdogs/content/svy/svy210133_e.htm", "21:0133")</f>
        <v>21:0133</v>
      </c>
      <c r="E2878" t="s">
        <v>10978</v>
      </c>
      <c r="F2878" t="s">
        <v>10979</v>
      </c>
      <c r="H2878">
        <v>49.260989100000003</v>
      </c>
      <c r="I2878">
        <v>-85.684487700000005</v>
      </c>
      <c r="J2878" s="1" t="str">
        <f>HYPERLINK("http://geochem.nrcan.gc.ca/cdogs/content/kwd/kwd020027_e.htm", "NGR lake sediment grab sample")</f>
        <v>NGR lake sediment grab sample</v>
      </c>
      <c r="K2878" s="1" t="str">
        <f>HYPERLINK("http://geochem.nrcan.gc.ca/cdogs/content/kwd/kwd080006_e.htm", "&lt;177 micron (NGR)")</f>
        <v>&lt;177 micron (NGR)</v>
      </c>
      <c r="L2878">
        <v>105</v>
      </c>
      <c r="M2878" t="s">
        <v>117</v>
      </c>
      <c r="N2878">
        <v>2066</v>
      </c>
      <c r="O2878">
        <v>96</v>
      </c>
      <c r="P2878">
        <v>48</v>
      </c>
      <c r="Q2878">
        <v>2</v>
      </c>
      <c r="R2878">
        <v>20</v>
      </c>
      <c r="S2878">
        <v>5</v>
      </c>
      <c r="T2878">
        <v>0.1</v>
      </c>
      <c r="U2878">
        <v>45</v>
      </c>
      <c r="V2878">
        <v>0.5</v>
      </c>
      <c r="W2878">
        <v>0.5</v>
      </c>
      <c r="X2878">
        <v>2</v>
      </c>
      <c r="Y2878">
        <v>58</v>
      </c>
    </row>
    <row r="2879" spans="1:25" x14ac:dyDescent="0.25">
      <c r="A2879" t="s">
        <v>10980</v>
      </c>
      <c r="B2879" t="s">
        <v>10981</v>
      </c>
      <c r="C2879" s="1" t="str">
        <f t="shared" si="465"/>
        <v>21:0398</v>
      </c>
      <c r="D2879" s="1" t="str">
        <f>HYPERLINK("http://geochem.nrcan.gc.ca/cdogs/content/svy/svy210133_e.htm", "21:0133")</f>
        <v>21:0133</v>
      </c>
      <c r="E2879" t="s">
        <v>10982</v>
      </c>
      <c r="F2879" t="s">
        <v>10983</v>
      </c>
      <c r="H2879">
        <v>49.274014800000003</v>
      </c>
      <c r="I2879">
        <v>-85.675054099999997</v>
      </c>
      <c r="J2879" s="1" t="str">
        <f>HYPERLINK("http://geochem.nrcan.gc.ca/cdogs/content/kwd/kwd020027_e.htm", "NGR lake sediment grab sample")</f>
        <v>NGR lake sediment grab sample</v>
      </c>
      <c r="K2879" s="1" t="str">
        <f>HYPERLINK("http://geochem.nrcan.gc.ca/cdogs/content/kwd/kwd080006_e.htm", "&lt;177 micron (NGR)")</f>
        <v>&lt;177 micron (NGR)</v>
      </c>
      <c r="L2879">
        <v>105</v>
      </c>
      <c r="M2879" t="s">
        <v>122</v>
      </c>
      <c r="N2879">
        <v>2067</v>
      </c>
      <c r="O2879">
        <v>174</v>
      </c>
      <c r="P2879">
        <v>40</v>
      </c>
      <c r="Q2879">
        <v>3</v>
      </c>
      <c r="R2879">
        <v>23</v>
      </c>
      <c r="S2879">
        <v>9</v>
      </c>
      <c r="T2879">
        <v>0.1</v>
      </c>
      <c r="U2879">
        <v>595</v>
      </c>
      <c r="V2879">
        <v>2</v>
      </c>
      <c r="W2879">
        <v>0.5</v>
      </c>
      <c r="X2879">
        <v>1</v>
      </c>
      <c r="Y2879">
        <v>47.2</v>
      </c>
    </row>
    <row r="2880" spans="1:25" x14ac:dyDescent="0.25">
      <c r="A2880" t="s">
        <v>10984</v>
      </c>
      <c r="B2880" t="s">
        <v>10985</v>
      </c>
      <c r="C2880" s="1" t="str">
        <f t="shared" si="465"/>
        <v>21:0398</v>
      </c>
      <c r="D2880" s="1" t="str">
        <f>HYPERLINK("http://geochem.nrcan.gc.ca/cdogs/content/svy/svy210133_e.htm", "21:0133")</f>
        <v>21:0133</v>
      </c>
      <c r="E2880" t="s">
        <v>10986</v>
      </c>
      <c r="F2880" t="s">
        <v>10987</v>
      </c>
      <c r="H2880">
        <v>49.315814000000003</v>
      </c>
      <c r="I2880">
        <v>-85.402405799999997</v>
      </c>
      <c r="J2880" s="1" t="str">
        <f>HYPERLINK("http://geochem.nrcan.gc.ca/cdogs/content/kwd/kwd020027_e.htm", "NGR lake sediment grab sample")</f>
        <v>NGR lake sediment grab sample</v>
      </c>
      <c r="K2880" s="1" t="str">
        <f>HYPERLINK("http://geochem.nrcan.gc.ca/cdogs/content/kwd/kwd080006_e.htm", "&lt;177 micron (NGR)")</f>
        <v>&lt;177 micron (NGR)</v>
      </c>
      <c r="L2880">
        <v>106</v>
      </c>
      <c r="M2880" t="s">
        <v>29</v>
      </c>
      <c r="N2880">
        <v>2068</v>
      </c>
      <c r="O2880">
        <v>56</v>
      </c>
      <c r="P2880">
        <v>16</v>
      </c>
      <c r="Q2880">
        <v>4</v>
      </c>
      <c r="R2880">
        <v>12</v>
      </c>
      <c r="S2880">
        <v>6</v>
      </c>
      <c r="T2880">
        <v>0.1</v>
      </c>
      <c r="U2880">
        <v>165</v>
      </c>
      <c r="V2880">
        <v>0.75</v>
      </c>
      <c r="W2880">
        <v>0.5</v>
      </c>
      <c r="X2880">
        <v>1</v>
      </c>
      <c r="Y2880">
        <v>20.8</v>
      </c>
    </row>
    <row r="2881" spans="1:25" x14ac:dyDescent="0.25">
      <c r="A2881" t="s">
        <v>10988</v>
      </c>
      <c r="B2881" t="s">
        <v>10989</v>
      </c>
      <c r="C2881" s="1" t="str">
        <f t="shared" si="465"/>
        <v>21:0398</v>
      </c>
      <c r="D2881" s="1" t="str">
        <f>HYPERLINK("http://geochem.nrcan.gc.ca/cdogs/content/svy/svy_e.htm", "")</f>
        <v/>
      </c>
      <c r="G2881" s="1" t="str">
        <f>HYPERLINK("http://geochem.nrcan.gc.ca/cdogs/content/cr_/cr_00022_e.htm", "22")</f>
        <v>22</v>
      </c>
      <c r="J2881" t="s">
        <v>100</v>
      </c>
      <c r="K2881" t="s">
        <v>101</v>
      </c>
      <c r="L2881">
        <v>106</v>
      </c>
      <c r="M2881" t="s">
        <v>102</v>
      </c>
      <c r="N2881">
        <v>2069</v>
      </c>
      <c r="O2881">
        <v>80</v>
      </c>
      <c r="P2881">
        <v>20</v>
      </c>
      <c r="Q2881">
        <v>19</v>
      </c>
      <c r="R2881">
        <v>9</v>
      </c>
      <c r="S2881">
        <v>6</v>
      </c>
      <c r="T2881">
        <v>0.1</v>
      </c>
      <c r="U2881">
        <v>930</v>
      </c>
      <c r="V2881">
        <v>1.6</v>
      </c>
      <c r="W2881">
        <v>11</v>
      </c>
      <c r="X2881">
        <v>6</v>
      </c>
      <c r="Y2881">
        <v>18.2</v>
      </c>
    </row>
    <row r="2882" spans="1:25" x14ac:dyDescent="0.25">
      <c r="A2882" t="s">
        <v>10990</v>
      </c>
      <c r="B2882" t="s">
        <v>10991</v>
      </c>
      <c r="C2882" s="1" t="str">
        <f t="shared" si="465"/>
        <v>21:0398</v>
      </c>
      <c r="D2882" s="1" t="str">
        <f t="shared" ref="D2882:D2903" si="466">HYPERLINK("http://geochem.nrcan.gc.ca/cdogs/content/svy/svy210133_e.htm", "21:0133")</f>
        <v>21:0133</v>
      </c>
      <c r="E2882" t="s">
        <v>10992</v>
      </c>
      <c r="F2882" t="s">
        <v>10993</v>
      </c>
      <c r="H2882">
        <v>49.271442999999998</v>
      </c>
      <c r="I2882">
        <v>-85.613811699999999</v>
      </c>
      <c r="J2882" s="1" t="str">
        <f t="shared" ref="J2882:J2903" si="467">HYPERLINK("http://geochem.nrcan.gc.ca/cdogs/content/kwd/kwd020027_e.htm", "NGR lake sediment grab sample")</f>
        <v>NGR lake sediment grab sample</v>
      </c>
      <c r="K2882" s="1" t="str">
        <f t="shared" ref="K2882:K2903" si="468">HYPERLINK("http://geochem.nrcan.gc.ca/cdogs/content/kwd/kwd080006_e.htm", "&lt;177 micron (NGR)")</f>
        <v>&lt;177 micron (NGR)</v>
      </c>
      <c r="L2882">
        <v>106</v>
      </c>
      <c r="M2882" t="s">
        <v>34</v>
      </c>
      <c r="N2882">
        <v>2070</v>
      </c>
      <c r="O2882">
        <v>98</v>
      </c>
      <c r="P2882">
        <v>60</v>
      </c>
      <c r="Q2882">
        <v>3</v>
      </c>
      <c r="R2882">
        <v>22</v>
      </c>
      <c r="S2882">
        <v>7</v>
      </c>
      <c r="T2882">
        <v>0.1</v>
      </c>
      <c r="U2882">
        <v>140</v>
      </c>
      <c r="V2882">
        <v>0.7</v>
      </c>
      <c r="W2882">
        <v>0.5</v>
      </c>
      <c r="X2882">
        <v>1</v>
      </c>
      <c r="Y2882">
        <v>50.8</v>
      </c>
    </row>
    <row r="2883" spans="1:25" x14ac:dyDescent="0.25">
      <c r="A2883" t="s">
        <v>10994</v>
      </c>
      <c r="B2883" t="s">
        <v>10995</v>
      </c>
      <c r="C2883" s="1" t="str">
        <f t="shared" si="465"/>
        <v>21:0398</v>
      </c>
      <c r="D2883" s="1" t="str">
        <f t="shared" si="466"/>
        <v>21:0133</v>
      </c>
      <c r="E2883" t="s">
        <v>10996</v>
      </c>
      <c r="F2883" t="s">
        <v>10997</v>
      </c>
      <c r="H2883">
        <v>49.299525899999999</v>
      </c>
      <c r="I2883">
        <v>-85.583300100000002</v>
      </c>
      <c r="J2883" s="1" t="str">
        <f t="shared" si="467"/>
        <v>NGR lake sediment grab sample</v>
      </c>
      <c r="K2883" s="1" t="str">
        <f t="shared" si="468"/>
        <v>&lt;177 micron (NGR)</v>
      </c>
      <c r="L2883">
        <v>106</v>
      </c>
      <c r="M2883" t="s">
        <v>39</v>
      </c>
      <c r="N2883">
        <v>2071</v>
      </c>
      <c r="O2883">
        <v>48</v>
      </c>
      <c r="P2883">
        <v>8</v>
      </c>
      <c r="Q2883">
        <v>6</v>
      </c>
      <c r="R2883">
        <v>8</v>
      </c>
      <c r="S2883">
        <v>4</v>
      </c>
      <c r="T2883">
        <v>0.1</v>
      </c>
      <c r="U2883">
        <v>120</v>
      </c>
      <c r="V2883">
        <v>0.65</v>
      </c>
      <c r="W2883">
        <v>1</v>
      </c>
      <c r="X2883">
        <v>1</v>
      </c>
      <c r="Y2883">
        <v>16.399999999999999</v>
      </c>
    </row>
    <row r="2884" spans="1:25" x14ac:dyDescent="0.25">
      <c r="A2884" t="s">
        <v>10998</v>
      </c>
      <c r="B2884" t="s">
        <v>10999</v>
      </c>
      <c r="C2884" s="1" t="str">
        <f t="shared" si="465"/>
        <v>21:0398</v>
      </c>
      <c r="D2884" s="1" t="str">
        <f t="shared" si="466"/>
        <v>21:0133</v>
      </c>
      <c r="E2884" t="s">
        <v>11000</v>
      </c>
      <c r="F2884" t="s">
        <v>11001</v>
      </c>
      <c r="H2884">
        <v>49.294268700000003</v>
      </c>
      <c r="I2884">
        <v>-85.570577700000001</v>
      </c>
      <c r="J2884" s="1" t="str">
        <f t="shared" si="467"/>
        <v>NGR lake sediment grab sample</v>
      </c>
      <c r="K2884" s="1" t="str">
        <f t="shared" si="468"/>
        <v>&lt;177 micron (NGR)</v>
      </c>
      <c r="L2884">
        <v>106</v>
      </c>
      <c r="M2884" t="s">
        <v>44</v>
      </c>
      <c r="N2884">
        <v>2072</v>
      </c>
      <c r="O2884">
        <v>110</v>
      </c>
      <c r="P2884">
        <v>40</v>
      </c>
      <c r="Q2884">
        <v>3</v>
      </c>
      <c r="R2884">
        <v>21</v>
      </c>
      <c r="S2884">
        <v>4</v>
      </c>
      <c r="T2884">
        <v>0.1</v>
      </c>
      <c r="U2884">
        <v>50</v>
      </c>
      <c r="V2884">
        <v>0.95</v>
      </c>
      <c r="W2884">
        <v>0.5</v>
      </c>
      <c r="X2884">
        <v>2</v>
      </c>
      <c r="Y2884">
        <v>69.599999999999994</v>
      </c>
    </row>
    <row r="2885" spans="1:25" x14ac:dyDescent="0.25">
      <c r="A2885" t="s">
        <v>11002</v>
      </c>
      <c r="B2885" t="s">
        <v>11003</v>
      </c>
      <c r="C2885" s="1" t="str">
        <f t="shared" si="465"/>
        <v>21:0398</v>
      </c>
      <c r="D2885" s="1" t="str">
        <f t="shared" si="466"/>
        <v>21:0133</v>
      </c>
      <c r="E2885" t="s">
        <v>11004</v>
      </c>
      <c r="F2885" t="s">
        <v>11005</v>
      </c>
      <c r="H2885">
        <v>49.303521500000002</v>
      </c>
      <c r="I2885">
        <v>-85.446272500000006</v>
      </c>
      <c r="J2885" s="1" t="str">
        <f t="shared" si="467"/>
        <v>NGR lake sediment grab sample</v>
      </c>
      <c r="K2885" s="1" t="str">
        <f t="shared" si="468"/>
        <v>&lt;177 micron (NGR)</v>
      </c>
      <c r="L2885">
        <v>106</v>
      </c>
      <c r="M2885" t="s">
        <v>62</v>
      </c>
      <c r="N2885">
        <v>2073</v>
      </c>
      <c r="O2885">
        <v>50</v>
      </c>
      <c r="P2885">
        <v>10</v>
      </c>
      <c r="Q2885">
        <v>5</v>
      </c>
      <c r="R2885">
        <v>9</v>
      </c>
      <c r="S2885">
        <v>5</v>
      </c>
      <c r="T2885">
        <v>0.1</v>
      </c>
      <c r="U2885">
        <v>280</v>
      </c>
      <c r="V2885">
        <v>1.25</v>
      </c>
      <c r="W2885">
        <v>0.5</v>
      </c>
      <c r="X2885">
        <v>1</v>
      </c>
      <c r="Y2885">
        <v>15</v>
      </c>
    </row>
    <row r="2886" spans="1:25" x14ac:dyDescent="0.25">
      <c r="A2886" t="s">
        <v>11006</v>
      </c>
      <c r="B2886" t="s">
        <v>11007</v>
      </c>
      <c r="C2886" s="1" t="str">
        <f t="shared" si="465"/>
        <v>21:0398</v>
      </c>
      <c r="D2886" s="1" t="str">
        <f t="shared" si="466"/>
        <v>21:0133</v>
      </c>
      <c r="E2886" t="s">
        <v>11008</v>
      </c>
      <c r="F2886" t="s">
        <v>11009</v>
      </c>
      <c r="H2886">
        <v>49.309426999999999</v>
      </c>
      <c r="I2886">
        <v>-85.420717600000003</v>
      </c>
      <c r="J2886" s="1" t="str">
        <f t="shared" si="467"/>
        <v>NGR lake sediment grab sample</v>
      </c>
      <c r="K2886" s="1" t="str">
        <f t="shared" si="468"/>
        <v>&lt;177 micron (NGR)</v>
      </c>
      <c r="L2886">
        <v>106</v>
      </c>
      <c r="M2886" t="s">
        <v>49</v>
      </c>
      <c r="N2886">
        <v>2074</v>
      </c>
      <c r="O2886">
        <v>16</v>
      </c>
      <c r="P2886">
        <v>6</v>
      </c>
      <c r="Q2886">
        <v>1</v>
      </c>
      <c r="R2886">
        <v>7</v>
      </c>
      <c r="S2886">
        <v>3</v>
      </c>
      <c r="T2886">
        <v>0.1</v>
      </c>
      <c r="U2886">
        <v>145</v>
      </c>
      <c r="V2886">
        <v>0.45</v>
      </c>
      <c r="W2886">
        <v>1</v>
      </c>
      <c r="X2886">
        <v>1</v>
      </c>
      <c r="Y2886">
        <v>3</v>
      </c>
    </row>
    <row r="2887" spans="1:25" x14ac:dyDescent="0.25">
      <c r="A2887" t="s">
        <v>11010</v>
      </c>
      <c r="B2887" t="s">
        <v>11011</v>
      </c>
      <c r="C2887" s="1" t="str">
        <f t="shared" si="465"/>
        <v>21:0398</v>
      </c>
      <c r="D2887" s="1" t="str">
        <f t="shared" si="466"/>
        <v>21:0133</v>
      </c>
      <c r="E2887" t="s">
        <v>10986</v>
      </c>
      <c r="F2887" t="s">
        <v>11012</v>
      </c>
      <c r="H2887">
        <v>49.315814000000003</v>
      </c>
      <c r="I2887">
        <v>-85.402405799999997</v>
      </c>
      <c r="J2887" s="1" t="str">
        <f t="shared" si="467"/>
        <v>NGR lake sediment grab sample</v>
      </c>
      <c r="K2887" s="1" t="str">
        <f t="shared" si="468"/>
        <v>&lt;177 micron (NGR)</v>
      </c>
      <c r="L2887">
        <v>106</v>
      </c>
      <c r="M2887" t="s">
        <v>57</v>
      </c>
      <c r="N2887">
        <v>2075</v>
      </c>
      <c r="O2887">
        <v>60</v>
      </c>
      <c r="P2887">
        <v>18</v>
      </c>
      <c r="Q2887">
        <v>4</v>
      </c>
      <c r="R2887">
        <v>13</v>
      </c>
      <c r="S2887">
        <v>5</v>
      </c>
      <c r="T2887">
        <v>0.1</v>
      </c>
      <c r="U2887">
        <v>165</v>
      </c>
      <c r="V2887">
        <v>0.8</v>
      </c>
      <c r="W2887">
        <v>0.5</v>
      </c>
      <c r="X2887">
        <v>1</v>
      </c>
      <c r="Y2887">
        <v>22.4</v>
      </c>
    </row>
    <row r="2888" spans="1:25" x14ac:dyDescent="0.25">
      <c r="A2888" t="s">
        <v>11013</v>
      </c>
      <c r="B2888" t="s">
        <v>11014</v>
      </c>
      <c r="C2888" s="1" t="str">
        <f t="shared" si="465"/>
        <v>21:0398</v>
      </c>
      <c r="D2888" s="1" t="str">
        <f t="shared" si="466"/>
        <v>21:0133</v>
      </c>
      <c r="E2888" t="s">
        <v>10986</v>
      </c>
      <c r="F2888" t="s">
        <v>11015</v>
      </c>
      <c r="H2888">
        <v>49.315814000000003</v>
      </c>
      <c r="I2888">
        <v>-85.402405799999997</v>
      </c>
      <c r="J2888" s="1" t="str">
        <f t="shared" si="467"/>
        <v>NGR lake sediment grab sample</v>
      </c>
      <c r="K2888" s="1" t="str">
        <f t="shared" si="468"/>
        <v>&lt;177 micron (NGR)</v>
      </c>
      <c r="L2888">
        <v>106</v>
      </c>
      <c r="M2888" t="s">
        <v>53</v>
      </c>
      <c r="N2888">
        <v>2076</v>
      </c>
      <c r="O2888">
        <v>62</v>
      </c>
      <c r="P2888">
        <v>16</v>
      </c>
      <c r="Q2888">
        <v>3</v>
      </c>
      <c r="R2888">
        <v>13</v>
      </c>
      <c r="S2888">
        <v>5</v>
      </c>
      <c r="T2888">
        <v>0.1</v>
      </c>
      <c r="U2888">
        <v>180</v>
      </c>
      <c r="V2888">
        <v>0.8</v>
      </c>
      <c r="W2888">
        <v>0.5</v>
      </c>
      <c r="X2888">
        <v>1</v>
      </c>
      <c r="Y2888">
        <v>19.600000000000001</v>
      </c>
    </row>
    <row r="2889" spans="1:25" x14ac:dyDescent="0.25">
      <c r="A2889" t="s">
        <v>11016</v>
      </c>
      <c r="B2889" t="s">
        <v>11017</v>
      </c>
      <c r="C2889" s="1" t="str">
        <f t="shared" si="465"/>
        <v>21:0398</v>
      </c>
      <c r="D2889" s="1" t="str">
        <f t="shared" si="466"/>
        <v>21:0133</v>
      </c>
      <c r="E2889" t="s">
        <v>11018</v>
      </c>
      <c r="F2889" t="s">
        <v>11019</v>
      </c>
      <c r="H2889">
        <v>49.320232699999998</v>
      </c>
      <c r="I2889">
        <v>-85.323179800000005</v>
      </c>
      <c r="J2889" s="1" t="str">
        <f t="shared" si="467"/>
        <v>NGR lake sediment grab sample</v>
      </c>
      <c r="K2889" s="1" t="str">
        <f t="shared" si="468"/>
        <v>&lt;177 micron (NGR)</v>
      </c>
      <c r="L2889">
        <v>106</v>
      </c>
      <c r="M2889" t="s">
        <v>67</v>
      </c>
      <c r="N2889">
        <v>2077</v>
      </c>
      <c r="O2889">
        <v>38</v>
      </c>
      <c r="P2889">
        <v>16</v>
      </c>
      <c r="Q2889">
        <v>4</v>
      </c>
      <c r="R2889">
        <v>10</v>
      </c>
      <c r="S2889">
        <v>4</v>
      </c>
      <c r="T2889">
        <v>0.1</v>
      </c>
      <c r="U2889">
        <v>150</v>
      </c>
      <c r="V2889">
        <v>0.65</v>
      </c>
      <c r="W2889">
        <v>0.5</v>
      </c>
      <c r="X2889">
        <v>1</v>
      </c>
      <c r="Y2889">
        <v>20.2</v>
      </c>
    </row>
    <row r="2890" spans="1:25" x14ac:dyDescent="0.25">
      <c r="A2890" t="s">
        <v>11020</v>
      </c>
      <c r="B2890" t="s">
        <v>11021</v>
      </c>
      <c r="C2890" s="1" t="str">
        <f t="shared" si="465"/>
        <v>21:0398</v>
      </c>
      <c r="D2890" s="1" t="str">
        <f t="shared" si="466"/>
        <v>21:0133</v>
      </c>
      <c r="E2890" t="s">
        <v>11022</v>
      </c>
      <c r="F2890" t="s">
        <v>11023</v>
      </c>
      <c r="H2890">
        <v>49.357185299999998</v>
      </c>
      <c r="I2890">
        <v>-85.359422199999997</v>
      </c>
      <c r="J2890" s="1" t="str">
        <f t="shared" si="467"/>
        <v>NGR lake sediment grab sample</v>
      </c>
      <c r="K2890" s="1" t="str">
        <f t="shared" si="468"/>
        <v>&lt;177 micron (NGR)</v>
      </c>
      <c r="L2890">
        <v>106</v>
      </c>
      <c r="M2890" t="s">
        <v>72</v>
      </c>
      <c r="N2890">
        <v>2078</v>
      </c>
      <c r="O2890">
        <v>86</v>
      </c>
      <c r="P2890">
        <v>26</v>
      </c>
      <c r="Q2890">
        <v>4</v>
      </c>
      <c r="R2890">
        <v>14</v>
      </c>
      <c r="S2890">
        <v>5</v>
      </c>
      <c r="T2890">
        <v>0.1</v>
      </c>
      <c r="U2890">
        <v>175</v>
      </c>
      <c r="V2890">
        <v>1.1000000000000001</v>
      </c>
      <c r="W2890">
        <v>0.5</v>
      </c>
      <c r="X2890">
        <v>3</v>
      </c>
      <c r="Y2890">
        <v>49</v>
      </c>
    </row>
    <row r="2891" spans="1:25" x14ac:dyDescent="0.25">
      <c r="A2891" t="s">
        <v>11024</v>
      </c>
      <c r="B2891" t="s">
        <v>11025</v>
      </c>
      <c r="C2891" s="1" t="str">
        <f t="shared" si="465"/>
        <v>21:0398</v>
      </c>
      <c r="D2891" s="1" t="str">
        <f t="shared" si="466"/>
        <v>21:0133</v>
      </c>
      <c r="E2891" t="s">
        <v>11026</v>
      </c>
      <c r="F2891" t="s">
        <v>11027</v>
      </c>
      <c r="H2891">
        <v>49.380586800000003</v>
      </c>
      <c r="I2891">
        <v>-85.3495913</v>
      </c>
      <c r="J2891" s="1" t="str">
        <f t="shared" si="467"/>
        <v>NGR lake sediment grab sample</v>
      </c>
      <c r="K2891" s="1" t="str">
        <f t="shared" si="468"/>
        <v>&lt;177 micron (NGR)</v>
      </c>
      <c r="L2891">
        <v>106</v>
      </c>
      <c r="M2891" t="s">
        <v>77</v>
      </c>
      <c r="N2891">
        <v>2079</v>
      </c>
      <c r="O2891">
        <v>96</v>
      </c>
      <c r="P2891">
        <v>24</v>
      </c>
      <c r="Q2891">
        <v>6</v>
      </c>
      <c r="R2891">
        <v>16</v>
      </c>
      <c r="S2891">
        <v>7</v>
      </c>
      <c r="T2891">
        <v>0.1</v>
      </c>
      <c r="U2891">
        <v>140</v>
      </c>
      <c r="V2891">
        <v>1.25</v>
      </c>
      <c r="W2891">
        <v>0.5</v>
      </c>
      <c r="X2891">
        <v>1</v>
      </c>
      <c r="Y2891">
        <v>49.4</v>
      </c>
    </row>
    <row r="2892" spans="1:25" x14ac:dyDescent="0.25">
      <c r="A2892" t="s">
        <v>11028</v>
      </c>
      <c r="B2892" t="s">
        <v>11029</v>
      </c>
      <c r="C2892" s="1" t="str">
        <f t="shared" si="465"/>
        <v>21:0398</v>
      </c>
      <c r="D2892" s="1" t="str">
        <f t="shared" si="466"/>
        <v>21:0133</v>
      </c>
      <c r="E2892" t="s">
        <v>11030</v>
      </c>
      <c r="F2892" t="s">
        <v>11031</v>
      </c>
      <c r="H2892">
        <v>49.363814599999998</v>
      </c>
      <c r="I2892">
        <v>-85.408274500000005</v>
      </c>
      <c r="J2892" s="1" t="str">
        <f t="shared" si="467"/>
        <v>NGR lake sediment grab sample</v>
      </c>
      <c r="K2892" s="1" t="str">
        <f t="shared" si="468"/>
        <v>&lt;177 micron (NGR)</v>
      </c>
      <c r="L2892">
        <v>106</v>
      </c>
      <c r="M2892" t="s">
        <v>82</v>
      </c>
      <c r="N2892">
        <v>2080</v>
      </c>
      <c r="O2892">
        <v>88</v>
      </c>
      <c r="P2892">
        <v>18</v>
      </c>
      <c r="Q2892">
        <v>3</v>
      </c>
      <c r="R2892">
        <v>12</v>
      </c>
      <c r="S2892">
        <v>3</v>
      </c>
      <c r="T2892">
        <v>0.1</v>
      </c>
      <c r="U2892">
        <v>50</v>
      </c>
      <c r="V2892">
        <v>0.5</v>
      </c>
      <c r="W2892">
        <v>0.5</v>
      </c>
      <c r="X2892">
        <v>5</v>
      </c>
      <c r="Y2892">
        <v>77.2</v>
      </c>
    </row>
    <row r="2893" spans="1:25" x14ac:dyDescent="0.25">
      <c r="A2893" t="s">
        <v>11032</v>
      </c>
      <c r="B2893" t="s">
        <v>11033</v>
      </c>
      <c r="C2893" s="1" t="str">
        <f t="shared" si="465"/>
        <v>21:0398</v>
      </c>
      <c r="D2893" s="1" t="str">
        <f t="shared" si="466"/>
        <v>21:0133</v>
      </c>
      <c r="E2893" t="s">
        <v>11034</v>
      </c>
      <c r="F2893" t="s">
        <v>11035</v>
      </c>
      <c r="H2893">
        <v>49.364160099999999</v>
      </c>
      <c r="I2893">
        <v>-85.463038400000002</v>
      </c>
      <c r="J2893" s="1" t="str">
        <f t="shared" si="467"/>
        <v>NGR lake sediment grab sample</v>
      </c>
      <c r="K2893" s="1" t="str">
        <f t="shared" si="468"/>
        <v>&lt;177 micron (NGR)</v>
      </c>
      <c r="L2893">
        <v>106</v>
      </c>
      <c r="M2893" t="s">
        <v>87</v>
      </c>
      <c r="N2893">
        <v>2081</v>
      </c>
      <c r="O2893">
        <v>44</v>
      </c>
      <c r="P2893">
        <v>12</v>
      </c>
      <c r="Q2893">
        <v>7</v>
      </c>
      <c r="R2893">
        <v>11</v>
      </c>
      <c r="S2893">
        <v>4</v>
      </c>
      <c r="T2893">
        <v>0.1</v>
      </c>
      <c r="U2893">
        <v>180</v>
      </c>
      <c r="V2893">
        <v>0.75</v>
      </c>
      <c r="W2893">
        <v>1</v>
      </c>
      <c r="X2893">
        <v>1</v>
      </c>
      <c r="Y2893">
        <v>20</v>
      </c>
    </row>
    <row r="2894" spans="1:25" x14ac:dyDescent="0.25">
      <c r="A2894" t="s">
        <v>11036</v>
      </c>
      <c r="B2894" t="s">
        <v>11037</v>
      </c>
      <c r="C2894" s="1" t="str">
        <f t="shared" si="465"/>
        <v>21:0398</v>
      </c>
      <c r="D2894" s="1" t="str">
        <f t="shared" si="466"/>
        <v>21:0133</v>
      </c>
      <c r="E2894" t="s">
        <v>11038</v>
      </c>
      <c r="F2894" t="s">
        <v>11039</v>
      </c>
      <c r="H2894">
        <v>49.354948</v>
      </c>
      <c r="I2894">
        <v>-85.499954599999995</v>
      </c>
      <c r="J2894" s="1" t="str">
        <f t="shared" si="467"/>
        <v>NGR lake sediment grab sample</v>
      </c>
      <c r="K2894" s="1" t="str">
        <f t="shared" si="468"/>
        <v>&lt;177 micron (NGR)</v>
      </c>
      <c r="L2894">
        <v>106</v>
      </c>
      <c r="M2894" t="s">
        <v>92</v>
      </c>
      <c r="N2894">
        <v>2082</v>
      </c>
      <c r="O2894">
        <v>26</v>
      </c>
      <c r="P2894">
        <v>8</v>
      </c>
      <c r="Q2894">
        <v>2</v>
      </c>
      <c r="R2894">
        <v>9</v>
      </c>
      <c r="S2894">
        <v>4</v>
      </c>
      <c r="T2894">
        <v>0.1</v>
      </c>
      <c r="U2894">
        <v>130</v>
      </c>
      <c r="V2894">
        <v>0.55000000000000004</v>
      </c>
      <c r="W2894">
        <v>2</v>
      </c>
      <c r="X2894">
        <v>1</v>
      </c>
      <c r="Y2894">
        <v>5.8</v>
      </c>
    </row>
    <row r="2895" spans="1:25" x14ac:dyDescent="0.25">
      <c r="A2895" t="s">
        <v>11040</v>
      </c>
      <c r="B2895" t="s">
        <v>11041</v>
      </c>
      <c r="C2895" s="1" t="str">
        <f t="shared" si="465"/>
        <v>21:0398</v>
      </c>
      <c r="D2895" s="1" t="str">
        <f t="shared" si="466"/>
        <v>21:0133</v>
      </c>
      <c r="E2895" t="s">
        <v>11042</v>
      </c>
      <c r="F2895" t="s">
        <v>11043</v>
      </c>
      <c r="H2895">
        <v>49.335969800000001</v>
      </c>
      <c r="I2895">
        <v>-85.502224600000005</v>
      </c>
      <c r="J2895" s="1" t="str">
        <f t="shared" si="467"/>
        <v>NGR lake sediment grab sample</v>
      </c>
      <c r="K2895" s="1" t="str">
        <f t="shared" si="468"/>
        <v>&lt;177 micron (NGR)</v>
      </c>
      <c r="L2895">
        <v>106</v>
      </c>
      <c r="M2895" t="s">
        <v>97</v>
      </c>
      <c r="N2895">
        <v>2083</v>
      </c>
      <c r="O2895">
        <v>86</v>
      </c>
      <c r="P2895">
        <v>34</v>
      </c>
      <c r="Q2895">
        <v>2</v>
      </c>
      <c r="R2895">
        <v>20</v>
      </c>
      <c r="S2895">
        <v>3</v>
      </c>
      <c r="T2895">
        <v>0.1</v>
      </c>
      <c r="U2895">
        <v>35</v>
      </c>
      <c r="V2895">
        <v>0.35</v>
      </c>
      <c r="W2895">
        <v>0.5</v>
      </c>
      <c r="X2895">
        <v>3</v>
      </c>
      <c r="Y2895">
        <v>68.400000000000006</v>
      </c>
    </row>
    <row r="2896" spans="1:25" x14ac:dyDescent="0.25">
      <c r="A2896" t="s">
        <v>11044</v>
      </c>
      <c r="B2896" t="s">
        <v>11045</v>
      </c>
      <c r="C2896" s="1" t="str">
        <f t="shared" si="465"/>
        <v>21:0398</v>
      </c>
      <c r="D2896" s="1" t="str">
        <f t="shared" si="466"/>
        <v>21:0133</v>
      </c>
      <c r="E2896" t="s">
        <v>11046</v>
      </c>
      <c r="F2896" t="s">
        <v>11047</v>
      </c>
      <c r="H2896">
        <v>49.344404400000002</v>
      </c>
      <c r="I2896">
        <v>-85.538507100000004</v>
      </c>
      <c r="J2896" s="1" t="str">
        <f t="shared" si="467"/>
        <v>NGR lake sediment grab sample</v>
      </c>
      <c r="K2896" s="1" t="str">
        <f t="shared" si="468"/>
        <v>&lt;177 micron (NGR)</v>
      </c>
      <c r="L2896">
        <v>106</v>
      </c>
      <c r="M2896" t="s">
        <v>107</v>
      </c>
      <c r="N2896">
        <v>2084</v>
      </c>
      <c r="O2896">
        <v>126</v>
      </c>
      <c r="P2896">
        <v>44</v>
      </c>
      <c r="Q2896">
        <v>4</v>
      </c>
      <c r="R2896">
        <v>19</v>
      </c>
      <c r="S2896">
        <v>7</v>
      </c>
      <c r="T2896">
        <v>0.1</v>
      </c>
      <c r="U2896">
        <v>190</v>
      </c>
      <c r="V2896">
        <v>1.05</v>
      </c>
      <c r="W2896">
        <v>0.5</v>
      </c>
      <c r="X2896">
        <v>1</v>
      </c>
      <c r="Y2896">
        <v>61</v>
      </c>
    </row>
    <row r="2897" spans="1:25" x14ac:dyDescent="0.25">
      <c r="A2897" t="s">
        <v>11048</v>
      </c>
      <c r="B2897" t="s">
        <v>11049</v>
      </c>
      <c r="C2897" s="1" t="str">
        <f t="shared" si="465"/>
        <v>21:0398</v>
      </c>
      <c r="D2897" s="1" t="str">
        <f t="shared" si="466"/>
        <v>21:0133</v>
      </c>
      <c r="E2897" t="s">
        <v>11050</v>
      </c>
      <c r="F2897" t="s">
        <v>11051</v>
      </c>
      <c r="H2897">
        <v>49.3294833</v>
      </c>
      <c r="I2897">
        <v>-85.554432500000004</v>
      </c>
      <c r="J2897" s="1" t="str">
        <f t="shared" si="467"/>
        <v>NGR lake sediment grab sample</v>
      </c>
      <c r="K2897" s="1" t="str">
        <f t="shared" si="468"/>
        <v>&lt;177 micron (NGR)</v>
      </c>
      <c r="L2897">
        <v>106</v>
      </c>
      <c r="M2897" t="s">
        <v>112</v>
      </c>
      <c r="N2897">
        <v>2085</v>
      </c>
      <c r="O2897">
        <v>84</v>
      </c>
      <c r="P2897">
        <v>48</v>
      </c>
      <c r="Q2897">
        <v>3</v>
      </c>
      <c r="R2897">
        <v>25</v>
      </c>
      <c r="S2897">
        <v>5</v>
      </c>
      <c r="T2897">
        <v>0.1</v>
      </c>
      <c r="U2897">
        <v>80</v>
      </c>
      <c r="V2897">
        <v>0.8</v>
      </c>
      <c r="W2897">
        <v>0.5</v>
      </c>
      <c r="X2897">
        <v>3</v>
      </c>
      <c r="Y2897">
        <v>62</v>
      </c>
    </row>
    <row r="2898" spans="1:25" x14ac:dyDescent="0.25">
      <c r="A2898" t="s">
        <v>11052</v>
      </c>
      <c r="B2898" t="s">
        <v>11053</v>
      </c>
      <c r="C2898" s="1" t="str">
        <f t="shared" si="465"/>
        <v>21:0398</v>
      </c>
      <c r="D2898" s="1" t="str">
        <f t="shared" si="466"/>
        <v>21:0133</v>
      </c>
      <c r="E2898" t="s">
        <v>11054</v>
      </c>
      <c r="F2898" t="s">
        <v>11055</v>
      </c>
      <c r="H2898">
        <v>49.329057200000001</v>
      </c>
      <c r="I2898">
        <v>-85.600936500000003</v>
      </c>
      <c r="J2898" s="1" t="str">
        <f t="shared" si="467"/>
        <v>NGR lake sediment grab sample</v>
      </c>
      <c r="K2898" s="1" t="str">
        <f t="shared" si="468"/>
        <v>&lt;177 micron (NGR)</v>
      </c>
      <c r="L2898">
        <v>106</v>
      </c>
      <c r="M2898" t="s">
        <v>117</v>
      </c>
      <c r="N2898">
        <v>2086</v>
      </c>
      <c r="O2898">
        <v>68</v>
      </c>
      <c r="P2898">
        <v>14</v>
      </c>
      <c r="Q2898">
        <v>12</v>
      </c>
      <c r="R2898">
        <v>12</v>
      </c>
      <c r="S2898">
        <v>5</v>
      </c>
      <c r="T2898">
        <v>0.1</v>
      </c>
      <c r="U2898">
        <v>245</v>
      </c>
      <c r="V2898">
        <v>1.1000000000000001</v>
      </c>
      <c r="W2898">
        <v>1</v>
      </c>
      <c r="X2898">
        <v>1</v>
      </c>
      <c r="Y2898">
        <v>22.2</v>
      </c>
    </row>
    <row r="2899" spans="1:25" x14ac:dyDescent="0.25">
      <c r="A2899" t="s">
        <v>11056</v>
      </c>
      <c r="B2899" t="s">
        <v>11057</v>
      </c>
      <c r="C2899" s="1" t="str">
        <f t="shared" si="465"/>
        <v>21:0398</v>
      </c>
      <c r="D2899" s="1" t="str">
        <f t="shared" si="466"/>
        <v>21:0133</v>
      </c>
      <c r="E2899" t="s">
        <v>11058</v>
      </c>
      <c r="F2899" t="s">
        <v>11059</v>
      </c>
      <c r="H2899">
        <v>49.331797100000003</v>
      </c>
      <c r="I2899">
        <v>-85.640567200000007</v>
      </c>
      <c r="J2899" s="1" t="str">
        <f t="shared" si="467"/>
        <v>NGR lake sediment grab sample</v>
      </c>
      <c r="K2899" s="1" t="str">
        <f t="shared" si="468"/>
        <v>&lt;177 micron (NGR)</v>
      </c>
      <c r="L2899">
        <v>106</v>
      </c>
      <c r="M2899" t="s">
        <v>122</v>
      </c>
      <c r="N2899">
        <v>2087</v>
      </c>
      <c r="O2899">
        <v>80</v>
      </c>
      <c r="P2899">
        <v>30</v>
      </c>
      <c r="Q2899">
        <v>5</v>
      </c>
      <c r="R2899">
        <v>16</v>
      </c>
      <c r="S2899">
        <v>6</v>
      </c>
      <c r="T2899">
        <v>0.1</v>
      </c>
      <c r="U2899">
        <v>290</v>
      </c>
      <c r="V2899">
        <v>1.2</v>
      </c>
      <c r="W2899">
        <v>0.5</v>
      </c>
      <c r="X2899">
        <v>1</v>
      </c>
      <c r="Y2899">
        <v>42.2</v>
      </c>
    </row>
    <row r="2900" spans="1:25" x14ac:dyDescent="0.25">
      <c r="A2900" t="s">
        <v>11060</v>
      </c>
      <c r="B2900" t="s">
        <v>11061</v>
      </c>
      <c r="C2900" s="1" t="str">
        <f t="shared" si="465"/>
        <v>21:0398</v>
      </c>
      <c r="D2900" s="1" t="str">
        <f t="shared" si="466"/>
        <v>21:0133</v>
      </c>
      <c r="E2900" t="s">
        <v>11062</v>
      </c>
      <c r="F2900" t="s">
        <v>11063</v>
      </c>
      <c r="H2900">
        <v>49.305407500000001</v>
      </c>
      <c r="I2900">
        <v>-85.716348100000005</v>
      </c>
      <c r="J2900" s="1" t="str">
        <f t="shared" si="467"/>
        <v>NGR lake sediment grab sample</v>
      </c>
      <c r="K2900" s="1" t="str">
        <f t="shared" si="468"/>
        <v>&lt;177 micron (NGR)</v>
      </c>
      <c r="L2900">
        <v>107</v>
      </c>
      <c r="M2900" t="s">
        <v>29</v>
      </c>
      <c r="N2900">
        <v>2088</v>
      </c>
      <c r="O2900">
        <v>114</v>
      </c>
      <c r="P2900">
        <v>44</v>
      </c>
      <c r="Q2900">
        <v>4</v>
      </c>
      <c r="R2900">
        <v>11</v>
      </c>
      <c r="S2900">
        <v>5</v>
      </c>
      <c r="T2900">
        <v>0.1</v>
      </c>
      <c r="U2900">
        <v>270</v>
      </c>
      <c r="V2900">
        <v>1.8</v>
      </c>
      <c r="W2900">
        <v>2</v>
      </c>
      <c r="X2900">
        <v>2</v>
      </c>
      <c r="Y2900">
        <v>51.2</v>
      </c>
    </row>
    <row r="2901" spans="1:25" x14ac:dyDescent="0.25">
      <c r="A2901" t="s">
        <v>11064</v>
      </c>
      <c r="B2901" t="s">
        <v>11065</v>
      </c>
      <c r="C2901" s="1" t="str">
        <f t="shared" si="465"/>
        <v>21:0398</v>
      </c>
      <c r="D2901" s="1" t="str">
        <f t="shared" si="466"/>
        <v>21:0133</v>
      </c>
      <c r="E2901" t="s">
        <v>11066</v>
      </c>
      <c r="F2901" t="s">
        <v>11067</v>
      </c>
      <c r="H2901">
        <v>49.307715399999999</v>
      </c>
      <c r="I2901">
        <v>-85.689558300000002</v>
      </c>
      <c r="J2901" s="1" t="str">
        <f t="shared" si="467"/>
        <v>NGR lake sediment grab sample</v>
      </c>
      <c r="K2901" s="1" t="str">
        <f t="shared" si="468"/>
        <v>&lt;177 micron (NGR)</v>
      </c>
      <c r="L2901">
        <v>107</v>
      </c>
      <c r="M2901" t="s">
        <v>49</v>
      </c>
      <c r="N2901">
        <v>2089</v>
      </c>
      <c r="O2901">
        <v>116</v>
      </c>
      <c r="P2901">
        <v>44</v>
      </c>
      <c r="Q2901">
        <v>10</v>
      </c>
      <c r="R2901">
        <v>22</v>
      </c>
      <c r="S2901">
        <v>6</v>
      </c>
      <c r="T2901">
        <v>0.1</v>
      </c>
      <c r="U2901">
        <v>380</v>
      </c>
      <c r="V2901">
        <v>1.65</v>
      </c>
      <c r="W2901">
        <v>0.5</v>
      </c>
      <c r="X2901">
        <v>2</v>
      </c>
      <c r="Y2901">
        <v>43.2</v>
      </c>
    </row>
    <row r="2902" spans="1:25" x14ac:dyDescent="0.25">
      <c r="A2902" t="s">
        <v>11068</v>
      </c>
      <c r="B2902" t="s">
        <v>11069</v>
      </c>
      <c r="C2902" s="1" t="str">
        <f t="shared" si="465"/>
        <v>21:0398</v>
      </c>
      <c r="D2902" s="1" t="str">
        <f t="shared" si="466"/>
        <v>21:0133</v>
      </c>
      <c r="E2902" t="s">
        <v>11062</v>
      </c>
      <c r="F2902" t="s">
        <v>11070</v>
      </c>
      <c r="H2902">
        <v>49.305407500000001</v>
      </c>
      <c r="I2902">
        <v>-85.716348100000005</v>
      </c>
      <c r="J2902" s="1" t="str">
        <f t="shared" si="467"/>
        <v>NGR lake sediment grab sample</v>
      </c>
      <c r="K2902" s="1" t="str">
        <f t="shared" si="468"/>
        <v>&lt;177 micron (NGR)</v>
      </c>
      <c r="L2902">
        <v>107</v>
      </c>
      <c r="M2902" t="s">
        <v>57</v>
      </c>
      <c r="N2902">
        <v>2090</v>
      </c>
      <c r="O2902">
        <v>110</v>
      </c>
      <c r="P2902">
        <v>42</v>
      </c>
      <c r="Q2902">
        <v>4</v>
      </c>
      <c r="R2902">
        <v>15</v>
      </c>
      <c r="S2902">
        <v>5</v>
      </c>
      <c r="T2902">
        <v>0.1</v>
      </c>
      <c r="U2902">
        <v>255</v>
      </c>
      <c r="V2902">
        <v>1.75</v>
      </c>
      <c r="W2902">
        <v>0.5</v>
      </c>
      <c r="X2902">
        <v>3</v>
      </c>
      <c r="Y2902">
        <v>48.8</v>
      </c>
    </row>
    <row r="2903" spans="1:25" x14ac:dyDescent="0.25">
      <c r="A2903" t="s">
        <v>11071</v>
      </c>
      <c r="B2903" t="s">
        <v>11072</v>
      </c>
      <c r="C2903" s="1" t="str">
        <f t="shared" si="465"/>
        <v>21:0398</v>
      </c>
      <c r="D2903" s="1" t="str">
        <f t="shared" si="466"/>
        <v>21:0133</v>
      </c>
      <c r="E2903" t="s">
        <v>11062</v>
      </c>
      <c r="F2903" t="s">
        <v>11073</v>
      </c>
      <c r="H2903">
        <v>49.305407500000001</v>
      </c>
      <c r="I2903">
        <v>-85.716348100000005</v>
      </c>
      <c r="J2903" s="1" t="str">
        <f t="shared" si="467"/>
        <v>NGR lake sediment grab sample</v>
      </c>
      <c r="K2903" s="1" t="str">
        <f t="shared" si="468"/>
        <v>&lt;177 micron (NGR)</v>
      </c>
      <c r="L2903">
        <v>107</v>
      </c>
      <c r="M2903" t="s">
        <v>53</v>
      </c>
      <c r="N2903">
        <v>2091</v>
      </c>
      <c r="O2903">
        <v>116</v>
      </c>
      <c r="P2903">
        <v>44</v>
      </c>
      <c r="Q2903">
        <v>4</v>
      </c>
      <c r="R2903">
        <v>11</v>
      </c>
      <c r="S2903">
        <v>5</v>
      </c>
      <c r="T2903">
        <v>0.1</v>
      </c>
      <c r="U2903">
        <v>275</v>
      </c>
      <c r="V2903">
        <v>1.85</v>
      </c>
      <c r="W2903">
        <v>1</v>
      </c>
      <c r="X2903">
        <v>3</v>
      </c>
      <c r="Y2903">
        <v>49.6</v>
      </c>
    </row>
    <row r="2904" spans="1:25" x14ac:dyDescent="0.25">
      <c r="A2904" t="s">
        <v>11074</v>
      </c>
      <c r="B2904" t="s">
        <v>11075</v>
      </c>
      <c r="C2904" s="1" t="str">
        <f t="shared" si="465"/>
        <v>21:0398</v>
      </c>
      <c r="D2904" s="1" t="str">
        <f>HYPERLINK("http://geochem.nrcan.gc.ca/cdogs/content/svy/svy_e.htm", "")</f>
        <v/>
      </c>
      <c r="G2904" s="1" t="str">
        <f>HYPERLINK("http://geochem.nrcan.gc.ca/cdogs/content/cr_/cr_00035_e.htm", "35")</f>
        <v>35</v>
      </c>
      <c r="J2904" t="s">
        <v>100</v>
      </c>
      <c r="K2904" t="s">
        <v>101</v>
      </c>
      <c r="L2904">
        <v>107</v>
      </c>
      <c r="M2904" t="s">
        <v>102</v>
      </c>
      <c r="N2904">
        <v>2092</v>
      </c>
      <c r="O2904">
        <v>114</v>
      </c>
      <c r="P2904">
        <v>68</v>
      </c>
      <c r="Q2904">
        <v>10</v>
      </c>
      <c r="R2904">
        <v>34</v>
      </c>
      <c r="S2904">
        <v>10</v>
      </c>
      <c r="T2904">
        <v>0.1</v>
      </c>
      <c r="U2904">
        <v>320</v>
      </c>
      <c r="V2904">
        <v>2.4</v>
      </c>
      <c r="W2904">
        <v>13</v>
      </c>
      <c r="X2904">
        <v>3</v>
      </c>
      <c r="Y2904">
        <v>6</v>
      </c>
    </row>
    <row r="2905" spans="1:25" hidden="1" x14ac:dyDescent="0.25">
      <c r="A2905" t="s">
        <v>11076</v>
      </c>
      <c r="B2905" t="s">
        <v>11077</v>
      </c>
      <c r="C2905" s="1" t="str">
        <f t="shared" ref="C2905:C2968" si="469">HYPERLINK("http://geochem.nrcan.gc.ca/cdogs/content/bdl/bdl210438_e.htm", "21:0438")</f>
        <v>21:0438</v>
      </c>
      <c r="D2905" s="1" t="str">
        <f t="shared" ref="D2905:D2913" si="470">HYPERLINK("http://geochem.nrcan.gc.ca/cdogs/content/svy/svy210144_e.htm", "21:0144")</f>
        <v>21:0144</v>
      </c>
      <c r="E2905" t="s">
        <v>11078</v>
      </c>
      <c r="F2905" t="s">
        <v>11079</v>
      </c>
      <c r="H2905">
        <v>68.380536500000005</v>
      </c>
      <c r="I2905">
        <v>-71.213120500000002</v>
      </c>
      <c r="J2905" s="1" t="str">
        <f t="shared" ref="J2905:J2913" si="471">HYPERLINK("http://geochem.nrcan.gc.ca/cdogs/content/kwd/kwd020027_e.htm", "NGR lake sediment grab sample")</f>
        <v>NGR lake sediment grab sample</v>
      </c>
      <c r="K2905" s="1" t="str">
        <f t="shared" ref="K2905:K2913" si="472">HYPERLINK("http://geochem.nrcan.gc.ca/cdogs/content/kwd/kwd080006_e.htm", "&lt;177 micron (NGR)")</f>
        <v>&lt;177 micron (NGR)</v>
      </c>
      <c r="L2905">
        <v>1</v>
      </c>
      <c r="M2905" t="s">
        <v>29</v>
      </c>
      <c r="N2905">
        <v>1</v>
      </c>
      <c r="O2905">
        <v>220</v>
      </c>
      <c r="P2905">
        <v>114</v>
      </c>
      <c r="Q2905">
        <v>15</v>
      </c>
      <c r="R2905">
        <v>67</v>
      </c>
      <c r="S2905">
        <v>11</v>
      </c>
      <c r="T2905">
        <v>0.1</v>
      </c>
      <c r="U2905">
        <v>280</v>
      </c>
      <c r="V2905">
        <v>4</v>
      </c>
      <c r="W2905">
        <v>2</v>
      </c>
      <c r="X2905">
        <v>1</v>
      </c>
      <c r="Y2905">
        <v>8</v>
      </c>
    </row>
    <row r="2906" spans="1:25" hidden="1" x14ac:dyDescent="0.25">
      <c r="A2906" t="s">
        <v>11080</v>
      </c>
      <c r="B2906" t="s">
        <v>11081</v>
      </c>
      <c r="C2906" s="1" t="str">
        <f t="shared" si="469"/>
        <v>21:0438</v>
      </c>
      <c r="D2906" s="1" t="str">
        <f t="shared" si="470"/>
        <v>21:0144</v>
      </c>
      <c r="E2906" t="s">
        <v>11082</v>
      </c>
      <c r="F2906" t="s">
        <v>11083</v>
      </c>
      <c r="H2906">
        <v>68.501069299999997</v>
      </c>
      <c r="I2906">
        <v>-71.237357700000004</v>
      </c>
      <c r="J2906" s="1" t="str">
        <f t="shared" si="471"/>
        <v>NGR lake sediment grab sample</v>
      </c>
      <c r="K2906" s="1" t="str">
        <f t="shared" si="472"/>
        <v>&lt;177 micron (NGR)</v>
      </c>
      <c r="L2906">
        <v>1</v>
      </c>
      <c r="M2906" t="s">
        <v>34</v>
      </c>
      <c r="N2906">
        <v>2</v>
      </c>
      <c r="O2906">
        <v>240</v>
      </c>
      <c r="P2906">
        <v>132</v>
      </c>
      <c r="Q2906">
        <v>22</v>
      </c>
      <c r="R2906">
        <v>69</v>
      </c>
      <c r="S2906">
        <v>22</v>
      </c>
      <c r="T2906">
        <v>0.1</v>
      </c>
      <c r="U2906">
        <v>760</v>
      </c>
      <c r="V2906">
        <v>7.65</v>
      </c>
      <c r="W2906">
        <v>5</v>
      </c>
      <c r="X2906">
        <v>2</v>
      </c>
      <c r="Y2906">
        <v>5.2</v>
      </c>
    </row>
    <row r="2907" spans="1:25" hidden="1" x14ac:dyDescent="0.25">
      <c r="A2907" t="s">
        <v>11084</v>
      </c>
      <c r="B2907" t="s">
        <v>11085</v>
      </c>
      <c r="C2907" s="1" t="str">
        <f t="shared" si="469"/>
        <v>21:0438</v>
      </c>
      <c r="D2907" s="1" t="str">
        <f t="shared" si="470"/>
        <v>21:0144</v>
      </c>
      <c r="E2907" t="s">
        <v>11086</v>
      </c>
      <c r="F2907" t="s">
        <v>11087</v>
      </c>
      <c r="H2907">
        <v>68.421853299999995</v>
      </c>
      <c r="I2907">
        <v>-71.188339900000003</v>
      </c>
      <c r="J2907" s="1" t="str">
        <f t="shared" si="471"/>
        <v>NGR lake sediment grab sample</v>
      </c>
      <c r="K2907" s="1" t="str">
        <f t="shared" si="472"/>
        <v>&lt;177 micron (NGR)</v>
      </c>
      <c r="L2907">
        <v>1</v>
      </c>
      <c r="M2907" t="s">
        <v>39</v>
      </c>
      <c r="N2907">
        <v>3</v>
      </c>
      <c r="O2907">
        <v>140</v>
      </c>
      <c r="P2907">
        <v>70</v>
      </c>
      <c r="Q2907">
        <v>8</v>
      </c>
      <c r="R2907">
        <v>45</v>
      </c>
      <c r="S2907">
        <v>12</v>
      </c>
      <c r="T2907">
        <v>0.1</v>
      </c>
      <c r="U2907">
        <v>400</v>
      </c>
      <c r="V2907">
        <v>4.4000000000000004</v>
      </c>
      <c r="W2907">
        <v>3</v>
      </c>
      <c r="X2907">
        <v>1</v>
      </c>
      <c r="Y2907">
        <v>1.8</v>
      </c>
    </row>
    <row r="2908" spans="1:25" hidden="1" x14ac:dyDescent="0.25">
      <c r="A2908" t="s">
        <v>11088</v>
      </c>
      <c r="B2908" t="s">
        <v>11089</v>
      </c>
      <c r="C2908" s="1" t="str">
        <f t="shared" si="469"/>
        <v>21:0438</v>
      </c>
      <c r="D2908" s="1" t="str">
        <f t="shared" si="470"/>
        <v>21:0144</v>
      </c>
      <c r="E2908" t="s">
        <v>11090</v>
      </c>
      <c r="F2908" t="s">
        <v>11091</v>
      </c>
      <c r="H2908">
        <v>68.415417000000005</v>
      </c>
      <c r="I2908">
        <v>-71.163007800000003</v>
      </c>
      <c r="J2908" s="1" t="str">
        <f t="shared" si="471"/>
        <v>NGR lake sediment grab sample</v>
      </c>
      <c r="K2908" s="1" t="str">
        <f t="shared" si="472"/>
        <v>&lt;177 micron (NGR)</v>
      </c>
      <c r="L2908">
        <v>1</v>
      </c>
      <c r="M2908" t="s">
        <v>44</v>
      </c>
      <c r="N2908">
        <v>4</v>
      </c>
      <c r="O2908">
        <v>230</v>
      </c>
      <c r="P2908">
        <v>130</v>
      </c>
      <c r="Q2908">
        <v>16</v>
      </c>
      <c r="R2908">
        <v>72</v>
      </c>
      <c r="S2908">
        <v>19</v>
      </c>
      <c r="T2908">
        <v>0.1</v>
      </c>
      <c r="U2908">
        <v>490</v>
      </c>
      <c r="V2908">
        <v>6.8</v>
      </c>
      <c r="W2908">
        <v>3</v>
      </c>
      <c r="X2908">
        <v>1</v>
      </c>
      <c r="Y2908">
        <v>9.8000000000000007</v>
      </c>
    </row>
    <row r="2909" spans="1:25" hidden="1" x14ac:dyDescent="0.25">
      <c r="A2909" t="s">
        <v>11092</v>
      </c>
      <c r="B2909" t="s">
        <v>11093</v>
      </c>
      <c r="C2909" s="1" t="str">
        <f t="shared" si="469"/>
        <v>21:0438</v>
      </c>
      <c r="D2909" s="1" t="str">
        <f t="shared" si="470"/>
        <v>21:0144</v>
      </c>
      <c r="E2909" t="s">
        <v>11094</v>
      </c>
      <c r="F2909" t="s">
        <v>11095</v>
      </c>
      <c r="H2909">
        <v>68.388104900000002</v>
      </c>
      <c r="I2909">
        <v>-71.219602600000002</v>
      </c>
      <c r="J2909" s="1" t="str">
        <f t="shared" si="471"/>
        <v>NGR lake sediment grab sample</v>
      </c>
      <c r="K2909" s="1" t="str">
        <f t="shared" si="472"/>
        <v>&lt;177 micron (NGR)</v>
      </c>
      <c r="L2909">
        <v>1</v>
      </c>
      <c r="M2909" t="s">
        <v>49</v>
      </c>
      <c r="N2909">
        <v>5</v>
      </c>
      <c r="O2909">
        <v>164</v>
      </c>
      <c r="P2909">
        <v>62</v>
      </c>
      <c r="Q2909">
        <v>9</v>
      </c>
      <c r="R2909">
        <v>46</v>
      </c>
      <c r="S2909">
        <v>9</v>
      </c>
      <c r="T2909">
        <v>0.1</v>
      </c>
      <c r="U2909">
        <v>220</v>
      </c>
      <c r="V2909">
        <v>3.25</v>
      </c>
      <c r="W2909">
        <v>0.5</v>
      </c>
      <c r="X2909">
        <v>1</v>
      </c>
      <c r="Y2909">
        <v>5</v>
      </c>
    </row>
    <row r="2910" spans="1:25" hidden="1" x14ac:dyDescent="0.25">
      <c r="A2910" t="s">
        <v>11096</v>
      </c>
      <c r="B2910" t="s">
        <v>11097</v>
      </c>
      <c r="C2910" s="1" t="str">
        <f t="shared" si="469"/>
        <v>21:0438</v>
      </c>
      <c r="D2910" s="1" t="str">
        <f t="shared" si="470"/>
        <v>21:0144</v>
      </c>
      <c r="E2910" t="s">
        <v>11078</v>
      </c>
      <c r="F2910" t="s">
        <v>11098</v>
      </c>
      <c r="H2910">
        <v>68.380536500000005</v>
      </c>
      <c r="I2910">
        <v>-71.213120500000002</v>
      </c>
      <c r="J2910" s="1" t="str">
        <f t="shared" si="471"/>
        <v>NGR lake sediment grab sample</v>
      </c>
      <c r="K2910" s="1" t="str">
        <f t="shared" si="472"/>
        <v>&lt;177 micron (NGR)</v>
      </c>
      <c r="L2910">
        <v>1</v>
      </c>
      <c r="M2910" t="s">
        <v>53</v>
      </c>
      <c r="N2910">
        <v>6</v>
      </c>
      <c r="O2910">
        <v>220</v>
      </c>
      <c r="P2910">
        <v>112</v>
      </c>
      <c r="Q2910">
        <v>11</v>
      </c>
      <c r="R2910">
        <v>63</v>
      </c>
      <c r="S2910">
        <v>12</v>
      </c>
      <c r="T2910">
        <v>0.1</v>
      </c>
      <c r="U2910">
        <v>280</v>
      </c>
      <c r="V2910">
        <v>4</v>
      </c>
      <c r="W2910">
        <v>2</v>
      </c>
      <c r="X2910">
        <v>1</v>
      </c>
      <c r="Y2910">
        <v>8.8000000000000007</v>
      </c>
    </row>
    <row r="2911" spans="1:25" hidden="1" x14ac:dyDescent="0.25">
      <c r="A2911" t="s">
        <v>11099</v>
      </c>
      <c r="B2911" t="s">
        <v>11100</v>
      </c>
      <c r="C2911" s="1" t="str">
        <f t="shared" si="469"/>
        <v>21:0438</v>
      </c>
      <c r="D2911" s="1" t="str">
        <f t="shared" si="470"/>
        <v>21:0144</v>
      </c>
      <c r="E2911" t="s">
        <v>11078</v>
      </c>
      <c r="F2911" t="s">
        <v>11101</v>
      </c>
      <c r="H2911">
        <v>68.380536500000005</v>
      </c>
      <c r="I2911">
        <v>-71.213120500000002</v>
      </c>
      <c r="J2911" s="1" t="str">
        <f t="shared" si="471"/>
        <v>NGR lake sediment grab sample</v>
      </c>
      <c r="K2911" s="1" t="str">
        <f t="shared" si="472"/>
        <v>&lt;177 micron (NGR)</v>
      </c>
      <c r="L2911">
        <v>1</v>
      </c>
      <c r="M2911" t="s">
        <v>57</v>
      </c>
      <c r="N2911">
        <v>7</v>
      </c>
      <c r="O2911">
        <v>220</v>
      </c>
      <c r="P2911">
        <v>114</v>
      </c>
      <c r="Q2911">
        <v>13</v>
      </c>
      <c r="R2911">
        <v>64</v>
      </c>
      <c r="S2911">
        <v>12</v>
      </c>
      <c r="T2911">
        <v>0.1</v>
      </c>
      <c r="U2911">
        <v>290</v>
      </c>
      <c r="V2911">
        <v>4.2</v>
      </c>
      <c r="W2911">
        <v>1</v>
      </c>
      <c r="X2911">
        <v>1</v>
      </c>
      <c r="Y2911">
        <v>9.8000000000000007</v>
      </c>
    </row>
    <row r="2912" spans="1:25" hidden="1" x14ac:dyDescent="0.25">
      <c r="A2912" t="s">
        <v>11102</v>
      </c>
      <c r="B2912" t="s">
        <v>11103</v>
      </c>
      <c r="C2912" s="1" t="str">
        <f t="shared" si="469"/>
        <v>21:0438</v>
      </c>
      <c r="D2912" s="1" t="str">
        <f t="shared" si="470"/>
        <v>21:0144</v>
      </c>
      <c r="E2912" t="s">
        <v>11104</v>
      </c>
      <c r="F2912" t="s">
        <v>11105</v>
      </c>
      <c r="H2912">
        <v>68.342707799999999</v>
      </c>
      <c r="I2912">
        <v>-71.210146399999999</v>
      </c>
      <c r="J2912" s="1" t="str">
        <f t="shared" si="471"/>
        <v>NGR lake sediment grab sample</v>
      </c>
      <c r="K2912" s="1" t="str">
        <f t="shared" si="472"/>
        <v>&lt;177 micron (NGR)</v>
      </c>
      <c r="L2912">
        <v>1</v>
      </c>
      <c r="M2912" t="s">
        <v>62</v>
      </c>
      <c r="N2912">
        <v>8</v>
      </c>
      <c r="O2912">
        <v>118</v>
      </c>
      <c r="P2912">
        <v>62</v>
      </c>
      <c r="Q2912">
        <v>9</v>
      </c>
      <c r="R2912">
        <v>39</v>
      </c>
      <c r="S2912">
        <v>9</v>
      </c>
      <c r="T2912">
        <v>0.1</v>
      </c>
      <c r="U2912">
        <v>200</v>
      </c>
      <c r="V2912">
        <v>2.5499999999999998</v>
      </c>
      <c r="W2912">
        <v>0.5</v>
      </c>
      <c r="X2912">
        <v>1</v>
      </c>
      <c r="Y2912">
        <v>17.8</v>
      </c>
    </row>
    <row r="2913" spans="1:25" hidden="1" x14ac:dyDescent="0.25">
      <c r="A2913" t="s">
        <v>11106</v>
      </c>
      <c r="B2913" t="s">
        <v>11107</v>
      </c>
      <c r="C2913" s="1" t="str">
        <f t="shared" si="469"/>
        <v>21:0438</v>
      </c>
      <c r="D2913" s="1" t="str">
        <f t="shared" si="470"/>
        <v>21:0144</v>
      </c>
      <c r="E2913" t="s">
        <v>11108</v>
      </c>
      <c r="F2913" t="s">
        <v>11109</v>
      </c>
      <c r="H2913">
        <v>68.319861399999994</v>
      </c>
      <c r="I2913">
        <v>-71.228994999999998</v>
      </c>
      <c r="J2913" s="1" t="str">
        <f t="shared" si="471"/>
        <v>NGR lake sediment grab sample</v>
      </c>
      <c r="K2913" s="1" t="str">
        <f t="shared" si="472"/>
        <v>&lt;177 micron (NGR)</v>
      </c>
      <c r="L2913">
        <v>1</v>
      </c>
      <c r="M2913" t="s">
        <v>67</v>
      </c>
      <c r="N2913">
        <v>9</v>
      </c>
      <c r="O2913">
        <v>1400</v>
      </c>
      <c r="P2913">
        <v>176</v>
      </c>
      <c r="Q2913">
        <v>9</v>
      </c>
      <c r="R2913">
        <v>325</v>
      </c>
      <c r="S2913">
        <v>72</v>
      </c>
      <c r="T2913">
        <v>0.1</v>
      </c>
      <c r="U2913">
        <v>3600</v>
      </c>
      <c r="V2913">
        <v>3</v>
      </c>
      <c r="W2913">
        <v>1</v>
      </c>
      <c r="X2913">
        <v>4</v>
      </c>
      <c r="Y2913">
        <v>10.4</v>
      </c>
    </row>
    <row r="2914" spans="1:25" hidden="1" x14ac:dyDescent="0.25">
      <c r="A2914" t="s">
        <v>11110</v>
      </c>
      <c r="B2914" t="s">
        <v>11111</v>
      </c>
      <c r="C2914" s="1" t="str">
        <f t="shared" si="469"/>
        <v>21:0438</v>
      </c>
      <c r="D2914" s="1" t="str">
        <f>HYPERLINK("http://geochem.nrcan.gc.ca/cdogs/content/svy/svy_e.htm", "")</f>
        <v/>
      </c>
      <c r="G2914" s="1" t="str">
        <f>HYPERLINK("http://geochem.nrcan.gc.ca/cdogs/content/cr_/cr_00022_e.htm", "22")</f>
        <v>22</v>
      </c>
      <c r="J2914" t="s">
        <v>100</v>
      </c>
      <c r="K2914" t="s">
        <v>101</v>
      </c>
      <c r="L2914">
        <v>1</v>
      </c>
      <c r="M2914" t="s">
        <v>102</v>
      </c>
      <c r="N2914">
        <v>10</v>
      </c>
      <c r="O2914">
        <v>86</v>
      </c>
      <c r="P2914">
        <v>16</v>
      </c>
      <c r="Q2914">
        <v>14</v>
      </c>
      <c r="R2914">
        <v>8</v>
      </c>
      <c r="S2914">
        <v>5</v>
      </c>
      <c r="T2914">
        <v>0.1</v>
      </c>
      <c r="U2914">
        <v>1000</v>
      </c>
      <c r="V2914">
        <v>1.7</v>
      </c>
      <c r="W2914">
        <v>9</v>
      </c>
      <c r="X2914">
        <v>6</v>
      </c>
      <c r="Y2914">
        <v>19.600000000000001</v>
      </c>
    </row>
    <row r="2915" spans="1:25" hidden="1" x14ac:dyDescent="0.25">
      <c r="A2915" t="s">
        <v>11112</v>
      </c>
      <c r="B2915" t="s">
        <v>11113</v>
      </c>
      <c r="C2915" s="1" t="str">
        <f t="shared" si="469"/>
        <v>21:0438</v>
      </c>
      <c r="D2915" s="1" t="str">
        <f t="shared" ref="D2915:D2934" si="473">HYPERLINK("http://geochem.nrcan.gc.ca/cdogs/content/svy/svy210144_e.htm", "21:0144")</f>
        <v>21:0144</v>
      </c>
      <c r="E2915" t="s">
        <v>11114</v>
      </c>
      <c r="F2915" t="s">
        <v>11115</v>
      </c>
      <c r="H2915">
        <v>68.2847455</v>
      </c>
      <c r="I2915">
        <v>-71.234506999999994</v>
      </c>
      <c r="J2915" s="1" t="str">
        <f t="shared" ref="J2915:J2934" si="474">HYPERLINK("http://geochem.nrcan.gc.ca/cdogs/content/kwd/kwd020027_e.htm", "NGR lake sediment grab sample")</f>
        <v>NGR lake sediment grab sample</v>
      </c>
      <c r="K2915" s="1" t="str">
        <f t="shared" ref="K2915:K2934" si="475">HYPERLINK("http://geochem.nrcan.gc.ca/cdogs/content/kwd/kwd080006_e.htm", "&lt;177 micron (NGR)")</f>
        <v>&lt;177 micron (NGR)</v>
      </c>
      <c r="L2915">
        <v>1</v>
      </c>
      <c r="M2915" t="s">
        <v>72</v>
      </c>
      <c r="N2915">
        <v>11</v>
      </c>
      <c r="O2915">
        <v>180</v>
      </c>
      <c r="P2915">
        <v>54</v>
      </c>
      <c r="Q2915">
        <v>8</v>
      </c>
      <c r="R2915">
        <v>88</v>
      </c>
      <c r="S2915">
        <v>19</v>
      </c>
      <c r="T2915">
        <v>0.1</v>
      </c>
      <c r="U2915">
        <v>390</v>
      </c>
      <c r="V2915">
        <v>3.9</v>
      </c>
      <c r="W2915">
        <v>0.5</v>
      </c>
      <c r="X2915">
        <v>1</v>
      </c>
      <c r="Y2915">
        <v>5.6</v>
      </c>
    </row>
    <row r="2916" spans="1:25" hidden="1" x14ac:dyDescent="0.25">
      <c r="A2916" t="s">
        <v>11116</v>
      </c>
      <c r="B2916" t="s">
        <v>11117</v>
      </c>
      <c r="C2916" s="1" t="str">
        <f t="shared" si="469"/>
        <v>21:0438</v>
      </c>
      <c r="D2916" s="1" t="str">
        <f t="shared" si="473"/>
        <v>21:0144</v>
      </c>
      <c r="E2916" t="s">
        <v>11118</v>
      </c>
      <c r="F2916" t="s">
        <v>11119</v>
      </c>
      <c r="H2916">
        <v>68.260795599999994</v>
      </c>
      <c r="I2916">
        <v>-71.191960399999999</v>
      </c>
      <c r="J2916" s="1" t="str">
        <f t="shared" si="474"/>
        <v>NGR lake sediment grab sample</v>
      </c>
      <c r="K2916" s="1" t="str">
        <f t="shared" si="475"/>
        <v>&lt;177 micron (NGR)</v>
      </c>
      <c r="L2916">
        <v>1</v>
      </c>
      <c r="M2916" t="s">
        <v>77</v>
      </c>
      <c r="N2916">
        <v>12</v>
      </c>
      <c r="O2916">
        <v>240</v>
      </c>
      <c r="P2916">
        <v>150</v>
      </c>
      <c r="Q2916">
        <v>9</v>
      </c>
      <c r="R2916">
        <v>148</v>
      </c>
      <c r="S2916">
        <v>29</v>
      </c>
      <c r="T2916">
        <v>0.1</v>
      </c>
      <c r="U2916">
        <v>210</v>
      </c>
      <c r="V2916">
        <v>24</v>
      </c>
      <c r="W2916">
        <v>0.5</v>
      </c>
      <c r="X2916">
        <v>4</v>
      </c>
      <c r="Y2916">
        <v>20.2</v>
      </c>
    </row>
    <row r="2917" spans="1:25" hidden="1" x14ac:dyDescent="0.25">
      <c r="A2917" t="s">
        <v>11120</v>
      </c>
      <c r="B2917" t="s">
        <v>11121</v>
      </c>
      <c r="C2917" s="1" t="str">
        <f t="shared" si="469"/>
        <v>21:0438</v>
      </c>
      <c r="D2917" s="1" t="str">
        <f t="shared" si="473"/>
        <v>21:0144</v>
      </c>
      <c r="E2917" t="s">
        <v>11122</v>
      </c>
      <c r="F2917" t="s">
        <v>11123</v>
      </c>
      <c r="H2917">
        <v>68.233672100000007</v>
      </c>
      <c r="I2917">
        <v>-71.189652600000002</v>
      </c>
      <c r="J2917" s="1" t="str">
        <f t="shared" si="474"/>
        <v>NGR lake sediment grab sample</v>
      </c>
      <c r="K2917" s="1" t="str">
        <f t="shared" si="475"/>
        <v>&lt;177 micron (NGR)</v>
      </c>
      <c r="L2917">
        <v>1</v>
      </c>
      <c r="M2917" t="s">
        <v>82</v>
      </c>
      <c r="N2917">
        <v>13</v>
      </c>
      <c r="O2917">
        <v>190</v>
      </c>
      <c r="P2917">
        <v>90</v>
      </c>
      <c r="Q2917">
        <v>13</v>
      </c>
      <c r="R2917">
        <v>73</v>
      </c>
      <c r="S2917">
        <v>27</v>
      </c>
      <c r="T2917">
        <v>0.1</v>
      </c>
      <c r="U2917">
        <v>690</v>
      </c>
      <c r="V2917">
        <v>6</v>
      </c>
      <c r="W2917">
        <v>16</v>
      </c>
      <c r="X2917">
        <v>1</v>
      </c>
      <c r="Y2917">
        <v>6.2</v>
      </c>
    </row>
    <row r="2918" spans="1:25" hidden="1" x14ac:dyDescent="0.25">
      <c r="A2918" t="s">
        <v>11124</v>
      </c>
      <c r="B2918" t="s">
        <v>11125</v>
      </c>
      <c r="C2918" s="1" t="str">
        <f t="shared" si="469"/>
        <v>21:0438</v>
      </c>
      <c r="D2918" s="1" t="str">
        <f t="shared" si="473"/>
        <v>21:0144</v>
      </c>
      <c r="E2918" t="s">
        <v>11126</v>
      </c>
      <c r="F2918" t="s">
        <v>11127</v>
      </c>
      <c r="H2918">
        <v>68.205862499999995</v>
      </c>
      <c r="I2918">
        <v>-71.260645299999993</v>
      </c>
      <c r="J2918" s="1" t="str">
        <f t="shared" si="474"/>
        <v>NGR lake sediment grab sample</v>
      </c>
      <c r="K2918" s="1" t="str">
        <f t="shared" si="475"/>
        <v>&lt;177 micron (NGR)</v>
      </c>
      <c r="L2918">
        <v>1</v>
      </c>
      <c r="M2918" t="s">
        <v>87</v>
      </c>
      <c r="N2918">
        <v>14</v>
      </c>
      <c r="O2918">
        <v>194</v>
      </c>
      <c r="P2918">
        <v>58</v>
      </c>
      <c r="Q2918">
        <v>12</v>
      </c>
      <c r="R2918">
        <v>60</v>
      </c>
      <c r="S2918">
        <v>15</v>
      </c>
      <c r="T2918">
        <v>0.1</v>
      </c>
      <c r="U2918">
        <v>180</v>
      </c>
      <c r="V2918">
        <v>3.4</v>
      </c>
      <c r="W2918">
        <v>0.5</v>
      </c>
      <c r="X2918">
        <v>1</v>
      </c>
      <c r="Y2918">
        <v>14.6</v>
      </c>
    </row>
    <row r="2919" spans="1:25" hidden="1" x14ac:dyDescent="0.25">
      <c r="A2919" t="s">
        <v>11128</v>
      </c>
      <c r="B2919" t="s">
        <v>11129</v>
      </c>
      <c r="C2919" s="1" t="str">
        <f t="shared" si="469"/>
        <v>21:0438</v>
      </c>
      <c r="D2919" s="1" t="str">
        <f t="shared" si="473"/>
        <v>21:0144</v>
      </c>
      <c r="E2919" t="s">
        <v>11130</v>
      </c>
      <c r="F2919" t="s">
        <v>11131</v>
      </c>
      <c r="H2919">
        <v>68.191963900000005</v>
      </c>
      <c r="I2919">
        <v>-71.234008000000003</v>
      </c>
      <c r="J2919" s="1" t="str">
        <f t="shared" si="474"/>
        <v>NGR lake sediment grab sample</v>
      </c>
      <c r="K2919" s="1" t="str">
        <f t="shared" si="475"/>
        <v>&lt;177 micron (NGR)</v>
      </c>
      <c r="L2919">
        <v>1</v>
      </c>
      <c r="M2919" t="s">
        <v>92</v>
      </c>
      <c r="N2919">
        <v>15</v>
      </c>
      <c r="O2919">
        <v>240</v>
      </c>
      <c r="P2919">
        <v>100</v>
      </c>
      <c r="Q2919">
        <v>19</v>
      </c>
      <c r="R2919">
        <v>85</v>
      </c>
      <c r="S2919">
        <v>18</v>
      </c>
      <c r="T2919">
        <v>0.1</v>
      </c>
      <c r="U2919">
        <v>210</v>
      </c>
      <c r="V2919">
        <v>4.4000000000000004</v>
      </c>
      <c r="W2919">
        <v>0.5</v>
      </c>
      <c r="X2919">
        <v>1</v>
      </c>
      <c r="Y2919">
        <v>12.8</v>
      </c>
    </row>
    <row r="2920" spans="1:25" hidden="1" x14ac:dyDescent="0.25">
      <c r="A2920" t="s">
        <v>11132</v>
      </c>
      <c r="B2920" t="s">
        <v>11133</v>
      </c>
      <c r="C2920" s="1" t="str">
        <f t="shared" si="469"/>
        <v>21:0438</v>
      </c>
      <c r="D2920" s="1" t="str">
        <f t="shared" si="473"/>
        <v>21:0144</v>
      </c>
      <c r="E2920" t="s">
        <v>11134</v>
      </c>
      <c r="F2920" t="s">
        <v>11135</v>
      </c>
      <c r="H2920">
        <v>68.135060699999997</v>
      </c>
      <c r="I2920">
        <v>-71.286617800000002</v>
      </c>
      <c r="J2920" s="1" t="str">
        <f t="shared" si="474"/>
        <v>NGR lake sediment grab sample</v>
      </c>
      <c r="K2920" s="1" t="str">
        <f t="shared" si="475"/>
        <v>&lt;177 micron (NGR)</v>
      </c>
      <c r="L2920">
        <v>1</v>
      </c>
      <c r="M2920" t="s">
        <v>97</v>
      </c>
      <c r="N2920">
        <v>16</v>
      </c>
      <c r="O2920">
        <v>136</v>
      </c>
      <c r="P2920">
        <v>42</v>
      </c>
      <c r="Q2920">
        <v>17</v>
      </c>
      <c r="R2920">
        <v>35</v>
      </c>
      <c r="S2920">
        <v>9</v>
      </c>
      <c r="T2920">
        <v>0.1</v>
      </c>
      <c r="U2920">
        <v>170</v>
      </c>
      <c r="V2920">
        <v>3</v>
      </c>
      <c r="W2920">
        <v>0.5</v>
      </c>
      <c r="X2920">
        <v>1</v>
      </c>
      <c r="Y2920">
        <v>18.399999999999999</v>
      </c>
    </row>
    <row r="2921" spans="1:25" hidden="1" x14ac:dyDescent="0.25">
      <c r="A2921" t="s">
        <v>11136</v>
      </c>
      <c r="B2921" t="s">
        <v>11137</v>
      </c>
      <c r="C2921" s="1" t="str">
        <f t="shared" si="469"/>
        <v>21:0438</v>
      </c>
      <c r="D2921" s="1" t="str">
        <f t="shared" si="473"/>
        <v>21:0144</v>
      </c>
      <c r="E2921" t="s">
        <v>11138</v>
      </c>
      <c r="F2921" t="s">
        <v>11139</v>
      </c>
      <c r="H2921">
        <v>68.493490499999993</v>
      </c>
      <c r="I2921">
        <v>-71.103210700000005</v>
      </c>
      <c r="J2921" s="1" t="str">
        <f t="shared" si="474"/>
        <v>NGR lake sediment grab sample</v>
      </c>
      <c r="K2921" s="1" t="str">
        <f t="shared" si="475"/>
        <v>&lt;177 micron (NGR)</v>
      </c>
      <c r="L2921">
        <v>1</v>
      </c>
      <c r="M2921" t="s">
        <v>107</v>
      </c>
      <c r="N2921">
        <v>17</v>
      </c>
      <c r="O2921">
        <v>98</v>
      </c>
      <c r="P2921">
        <v>42</v>
      </c>
      <c r="Q2921">
        <v>7</v>
      </c>
      <c r="R2921">
        <v>29</v>
      </c>
      <c r="S2921">
        <v>10</v>
      </c>
      <c r="T2921">
        <v>0.1</v>
      </c>
      <c r="U2921">
        <v>320</v>
      </c>
      <c r="V2921">
        <v>3.3</v>
      </c>
      <c r="W2921">
        <v>1</v>
      </c>
      <c r="X2921">
        <v>2</v>
      </c>
      <c r="Y2921">
        <v>3.2</v>
      </c>
    </row>
    <row r="2922" spans="1:25" hidden="1" x14ac:dyDescent="0.25">
      <c r="A2922" t="s">
        <v>11140</v>
      </c>
      <c r="B2922" t="s">
        <v>11141</v>
      </c>
      <c r="C2922" s="1" t="str">
        <f t="shared" si="469"/>
        <v>21:0438</v>
      </c>
      <c r="D2922" s="1" t="str">
        <f t="shared" si="473"/>
        <v>21:0144</v>
      </c>
      <c r="E2922" t="s">
        <v>11142</v>
      </c>
      <c r="F2922" t="s">
        <v>11143</v>
      </c>
      <c r="H2922">
        <v>68.383166700000004</v>
      </c>
      <c r="I2922">
        <v>-71.095449599999995</v>
      </c>
      <c r="J2922" s="1" t="str">
        <f t="shared" si="474"/>
        <v>NGR lake sediment grab sample</v>
      </c>
      <c r="K2922" s="1" t="str">
        <f t="shared" si="475"/>
        <v>&lt;177 micron (NGR)</v>
      </c>
      <c r="L2922">
        <v>1</v>
      </c>
      <c r="M2922" t="s">
        <v>112</v>
      </c>
      <c r="N2922">
        <v>18</v>
      </c>
      <c r="O2922">
        <v>130</v>
      </c>
      <c r="P2922">
        <v>68</v>
      </c>
      <c r="Q2922">
        <v>9</v>
      </c>
      <c r="R2922">
        <v>43</v>
      </c>
      <c r="S2922">
        <v>13</v>
      </c>
      <c r="T2922">
        <v>0.1</v>
      </c>
      <c r="U2922">
        <v>260</v>
      </c>
      <c r="V2922">
        <v>3.35</v>
      </c>
      <c r="W2922">
        <v>1</v>
      </c>
      <c r="X2922">
        <v>4</v>
      </c>
      <c r="Y2922">
        <v>15.6</v>
      </c>
    </row>
    <row r="2923" spans="1:25" hidden="1" x14ac:dyDescent="0.25">
      <c r="A2923" t="s">
        <v>11144</v>
      </c>
      <c r="B2923" t="s">
        <v>11145</v>
      </c>
      <c r="C2923" s="1" t="str">
        <f t="shared" si="469"/>
        <v>21:0438</v>
      </c>
      <c r="D2923" s="1" t="str">
        <f t="shared" si="473"/>
        <v>21:0144</v>
      </c>
      <c r="E2923" t="s">
        <v>11146</v>
      </c>
      <c r="F2923" t="s">
        <v>11147</v>
      </c>
      <c r="H2923">
        <v>68.352357600000005</v>
      </c>
      <c r="I2923">
        <v>-71.148748400000002</v>
      </c>
      <c r="J2923" s="1" t="str">
        <f t="shared" si="474"/>
        <v>NGR lake sediment grab sample</v>
      </c>
      <c r="K2923" s="1" t="str">
        <f t="shared" si="475"/>
        <v>&lt;177 micron (NGR)</v>
      </c>
      <c r="L2923">
        <v>1</v>
      </c>
      <c r="M2923" t="s">
        <v>117</v>
      </c>
      <c r="N2923">
        <v>19</v>
      </c>
      <c r="O2923">
        <v>150</v>
      </c>
      <c r="P2923">
        <v>92</v>
      </c>
      <c r="Q2923">
        <v>10</v>
      </c>
      <c r="R2923">
        <v>39</v>
      </c>
      <c r="S2923">
        <v>10</v>
      </c>
      <c r="T2923">
        <v>0.1</v>
      </c>
      <c r="U2923">
        <v>250</v>
      </c>
      <c r="V2923">
        <v>3</v>
      </c>
      <c r="W2923">
        <v>0.5</v>
      </c>
      <c r="X2923">
        <v>3</v>
      </c>
      <c r="Y2923">
        <v>24.6</v>
      </c>
    </row>
    <row r="2924" spans="1:25" hidden="1" x14ac:dyDescent="0.25">
      <c r="A2924" t="s">
        <v>11148</v>
      </c>
      <c r="B2924" t="s">
        <v>11149</v>
      </c>
      <c r="C2924" s="1" t="str">
        <f t="shared" si="469"/>
        <v>21:0438</v>
      </c>
      <c r="D2924" s="1" t="str">
        <f t="shared" si="473"/>
        <v>21:0144</v>
      </c>
      <c r="E2924" t="s">
        <v>11150</v>
      </c>
      <c r="F2924" t="s">
        <v>11151</v>
      </c>
      <c r="H2924">
        <v>68.300395800000004</v>
      </c>
      <c r="I2924">
        <v>-71.140894700000004</v>
      </c>
      <c r="J2924" s="1" t="str">
        <f t="shared" si="474"/>
        <v>NGR lake sediment grab sample</v>
      </c>
      <c r="K2924" s="1" t="str">
        <f t="shared" si="475"/>
        <v>&lt;177 micron (NGR)</v>
      </c>
      <c r="L2924">
        <v>1</v>
      </c>
      <c r="M2924" t="s">
        <v>122</v>
      </c>
      <c r="N2924">
        <v>20</v>
      </c>
      <c r="O2924">
        <v>182</v>
      </c>
      <c r="P2924">
        <v>52</v>
      </c>
      <c r="Q2924">
        <v>5</v>
      </c>
      <c r="R2924">
        <v>72</v>
      </c>
      <c r="S2924">
        <v>29</v>
      </c>
      <c r="T2924">
        <v>0.1</v>
      </c>
      <c r="U2924">
        <v>1200</v>
      </c>
      <c r="V2924">
        <v>1.9</v>
      </c>
      <c r="W2924">
        <v>1</v>
      </c>
      <c r="X2924">
        <v>1</v>
      </c>
      <c r="Y2924">
        <v>5</v>
      </c>
    </row>
    <row r="2925" spans="1:25" hidden="1" x14ac:dyDescent="0.25">
      <c r="A2925" t="s">
        <v>11152</v>
      </c>
      <c r="B2925" t="s">
        <v>11153</v>
      </c>
      <c r="C2925" s="1" t="str">
        <f t="shared" si="469"/>
        <v>21:0438</v>
      </c>
      <c r="D2925" s="1" t="str">
        <f t="shared" si="473"/>
        <v>21:0144</v>
      </c>
      <c r="E2925" t="s">
        <v>11154</v>
      </c>
      <c r="F2925" t="s">
        <v>11155</v>
      </c>
      <c r="H2925">
        <v>68.100410600000004</v>
      </c>
      <c r="I2925">
        <v>-71.167465100000001</v>
      </c>
      <c r="J2925" s="1" t="str">
        <f t="shared" si="474"/>
        <v>NGR lake sediment grab sample</v>
      </c>
      <c r="K2925" s="1" t="str">
        <f t="shared" si="475"/>
        <v>&lt;177 micron (NGR)</v>
      </c>
      <c r="L2925">
        <v>2</v>
      </c>
      <c r="M2925" t="s">
        <v>29</v>
      </c>
      <c r="N2925">
        <v>21</v>
      </c>
      <c r="O2925">
        <v>84</v>
      </c>
      <c r="P2925">
        <v>14</v>
      </c>
      <c r="Q2925">
        <v>7</v>
      </c>
      <c r="R2925">
        <v>11</v>
      </c>
      <c r="S2925">
        <v>5</v>
      </c>
      <c r="T2925">
        <v>0.1</v>
      </c>
      <c r="U2925">
        <v>80</v>
      </c>
      <c r="V2925">
        <v>2.2999999999999998</v>
      </c>
      <c r="W2925">
        <v>0.5</v>
      </c>
      <c r="X2925">
        <v>4</v>
      </c>
      <c r="Y2925">
        <v>19.2</v>
      </c>
    </row>
    <row r="2926" spans="1:25" hidden="1" x14ac:dyDescent="0.25">
      <c r="A2926" t="s">
        <v>11156</v>
      </c>
      <c r="B2926" t="s">
        <v>11157</v>
      </c>
      <c r="C2926" s="1" t="str">
        <f t="shared" si="469"/>
        <v>21:0438</v>
      </c>
      <c r="D2926" s="1" t="str">
        <f t="shared" si="473"/>
        <v>21:0144</v>
      </c>
      <c r="E2926" t="s">
        <v>11158</v>
      </c>
      <c r="F2926" t="s">
        <v>11159</v>
      </c>
      <c r="H2926">
        <v>68.289074400000004</v>
      </c>
      <c r="I2926">
        <v>-71.184884999999994</v>
      </c>
      <c r="J2926" s="1" t="str">
        <f t="shared" si="474"/>
        <v>NGR lake sediment grab sample</v>
      </c>
      <c r="K2926" s="1" t="str">
        <f t="shared" si="475"/>
        <v>&lt;177 micron (NGR)</v>
      </c>
      <c r="L2926">
        <v>2</v>
      </c>
      <c r="M2926" t="s">
        <v>34</v>
      </c>
      <c r="N2926">
        <v>22</v>
      </c>
      <c r="O2926">
        <v>470</v>
      </c>
      <c r="P2926">
        <v>158</v>
      </c>
      <c r="Q2926">
        <v>8</v>
      </c>
      <c r="R2926">
        <v>103</v>
      </c>
      <c r="S2926">
        <v>18</v>
      </c>
      <c r="T2926">
        <v>0.1</v>
      </c>
      <c r="U2926">
        <v>320</v>
      </c>
      <c r="V2926">
        <v>4.25</v>
      </c>
      <c r="W2926">
        <v>0.5</v>
      </c>
      <c r="X2926">
        <v>5</v>
      </c>
      <c r="Y2926">
        <v>16.600000000000001</v>
      </c>
    </row>
    <row r="2927" spans="1:25" hidden="1" x14ac:dyDescent="0.25">
      <c r="A2927" t="s">
        <v>11160</v>
      </c>
      <c r="B2927" t="s">
        <v>11161</v>
      </c>
      <c r="C2927" s="1" t="str">
        <f t="shared" si="469"/>
        <v>21:0438</v>
      </c>
      <c r="D2927" s="1" t="str">
        <f t="shared" si="473"/>
        <v>21:0144</v>
      </c>
      <c r="E2927" t="s">
        <v>11162</v>
      </c>
      <c r="F2927" t="s">
        <v>11163</v>
      </c>
      <c r="H2927">
        <v>68.2629412</v>
      </c>
      <c r="I2927">
        <v>-71.116374300000004</v>
      </c>
      <c r="J2927" s="1" t="str">
        <f t="shared" si="474"/>
        <v>NGR lake sediment grab sample</v>
      </c>
      <c r="K2927" s="1" t="str">
        <f t="shared" si="475"/>
        <v>&lt;177 micron (NGR)</v>
      </c>
      <c r="L2927">
        <v>2</v>
      </c>
      <c r="M2927" t="s">
        <v>39</v>
      </c>
      <c r="N2927">
        <v>23</v>
      </c>
      <c r="O2927">
        <v>134</v>
      </c>
      <c r="P2927">
        <v>62</v>
      </c>
      <c r="Q2927">
        <v>13</v>
      </c>
      <c r="R2927">
        <v>45</v>
      </c>
      <c r="S2927">
        <v>11</v>
      </c>
      <c r="T2927">
        <v>0.1</v>
      </c>
      <c r="U2927">
        <v>220</v>
      </c>
      <c r="V2927">
        <v>3.8</v>
      </c>
      <c r="W2927">
        <v>0.5</v>
      </c>
      <c r="X2927">
        <v>4</v>
      </c>
      <c r="Y2927">
        <v>11</v>
      </c>
    </row>
    <row r="2928" spans="1:25" hidden="1" x14ac:dyDescent="0.25">
      <c r="A2928" t="s">
        <v>11164</v>
      </c>
      <c r="B2928" t="s">
        <v>11165</v>
      </c>
      <c r="C2928" s="1" t="str">
        <f t="shared" si="469"/>
        <v>21:0438</v>
      </c>
      <c r="D2928" s="1" t="str">
        <f t="shared" si="473"/>
        <v>21:0144</v>
      </c>
      <c r="E2928" t="s">
        <v>11166</v>
      </c>
      <c r="F2928" t="s">
        <v>11167</v>
      </c>
      <c r="H2928">
        <v>68.257066600000002</v>
      </c>
      <c r="I2928">
        <v>-71.116145099999997</v>
      </c>
      <c r="J2928" s="1" t="str">
        <f t="shared" si="474"/>
        <v>NGR lake sediment grab sample</v>
      </c>
      <c r="K2928" s="1" t="str">
        <f t="shared" si="475"/>
        <v>&lt;177 micron (NGR)</v>
      </c>
      <c r="L2928">
        <v>2</v>
      </c>
      <c r="M2928" t="s">
        <v>44</v>
      </c>
      <c r="N2928">
        <v>24</v>
      </c>
      <c r="O2928">
        <v>220</v>
      </c>
      <c r="P2928">
        <v>144</v>
      </c>
      <c r="Q2928">
        <v>23</v>
      </c>
      <c r="R2928">
        <v>72</v>
      </c>
      <c r="S2928">
        <v>16</v>
      </c>
      <c r="T2928">
        <v>0.1</v>
      </c>
      <c r="U2928">
        <v>270</v>
      </c>
      <c r="V2928">
        <v>6.4</v>
      </c>
      <c r="W2928">
        <v>0.5</v>
      </c>
      <c r="X2928">
        <v>10</v>
      </c>
      <c r="Y2928">
        <v>12.4</v>
      </c>
    </row>
    <row r="2929" spans="1:25" hidden="1" x14ac:dyDescent="0.25">
      <c r="A2929" t="s">
        <v>11168</v>
      </c>
      <c r="B2929" t="s">
        <v>11169</v>
      </c>
      <c r="C2929" s="1" t="str">
        <f t="shared" si="469"/>
        <v>21:0438</v>
      </c>
      <c r="D2929" s="1" t="str">
        <f t="shared" si="473"/>
        <v>21:0144</v>
      </c>
      <c r="E2929" t="s">
        <v>11170</v>
      </c>
      <c r="F2929" t="s">
        <v>11171</v>
      </c>
      <c r="H2929">
        <v>68.196647799999994</v>
      </c>
      <c r="I2929">
        <v>-71.153966199999999</v>
      </c>
      <c r="J2929" s="1" t="str">
        <f t="shared" si="474"/>
        <v>NGR lake sediment grab sample</v>
      </c>
      <c r="K2929" s="1" t="str">
        <f t="shared" si="475"/>
        <v>&lt;177 micron (NGR)</v>
      </c>
      <c r="L2929">
        <v>2</v>
      </c>
      <c r="M2929" t="s">
        <v>62</v>
      </c>
      <c r="N2929">
        <v>25</v>
      </c>
      <c r="O2929">
        <v>290</v>
      </c>
      <c r="P2929">
        <v>220</v>
      </c>
      <c r="Q2929">
        <v>17</v>
      </c>
      <c r="R2929">
        <v>118</v>
      </c>
      <c r="S2929">
        <v>17</v>
      </c>
      <c r="T2929">
        <v>0.1</v>
      </c>
      <c r="U2929">
        <v>240</v>
      </c>
      <c r="V2929">
        <v>5.2</v>
      </c>
      <c r="W2929">
        <v>0.5</v>
      </c>
      <c r="X2929">
        <v>10</v>
      </c>
      <c r="Y2929">
        <v>15.4</v>
      </c>
    </row>
    <row r="2930" spans="1:25" hidden="1" x14ac:dyDescent="0.25">
      <c r="A2930" t="s">
        <v>11172</v>
      </c>
      <c r="B2930" t="s">
        <v>11173</v>
      </c>
      <c r="C2930" s="1" t="str">
        <f t="shared" si="469"/>
        <v>21:0438</v>
      </c>
      <c r="D2930" s="1" t="str">
        <f t="shared" si="473"/>
        <v>21:0144</v>
      </c>
      <c r="E2930" t="s">
        <v>11174</v>
      </c>
      <c r="F2930" t="s">
        <v>11175</v>
      </c>
      <c r="H2930">
        <v>68.164445599999993</v>
      </c>
      <c r="I2930">
        <v>-71.154392700000002</v>
      </c>
      <c r="J2930" s="1" t="str">
        <f t="shared" si="474"/>
        <v>NGR lake sediment grab sample</v>
      </c>
      <c r="K2930" s="1" t="str">
        <f t="shared" si="475"/>
        <v>&lt;177 micron (NGR)</v>
      </c>
      <c r="L2930">
        <v>2</v>
      </c>
      <c r="M2930" t="s">
        <v>67</v>
      </c>
      <c r="N2930">
        <v>26</v>
      </c>
      <c r="O2930">
        <v>154</v>
      </c>
      <c r="P2930">
        <v>60</v>
      </c>
      <c r="Q2930">
        <v>11</v>
      </c>
      <c r="R2930">
        <v>50</v>
      </c>
      <c r="S2930">
        <v>8</v>
      </c>
      <c r="T2930">
        <v>0.1</v>
      </c>
      <c r="U2930">
        <v>160</v>
      </c>
      <c r="V2930">
        <v>2.8</v>
      </c>
      <c r="W2930">
        <v>0.5</v>
      </c>
      <c r="X2930">
        <v>1</v>
      </c>
      <c r="Y2930">
        <v>23.4</v>
      </c>
    </row>
    <row r="2931" spans="1:25" hidden="1" x14ac:dyDescent="0.25">
      <c r="A2931" t="s">
        <v>11176</v>
      </c>
      <c r="B2931" t="s">
        <v>11177</v>
      </c>
      <c r="C2931" s="1" t="str">
        <f t="shared" si="469"/>
        <v>21:0438</v>
      </c>
      <c r="D2931" s="1" t="str">
        <f t="shared" si="473"/>
        <v>21:0144</v>
      </c>
      <c r="E2931" t="s">
        <v>11178</v>
      </c>
      <c r="F2931" t="s">
        <v>11179</v>
      </c>
      <c r="H2931">
        <v>68.127395699999994</v>
      </c>
      <c r="I2931">
        <v>-71.184397200000006</v>
      </c>
      <c r="J2931" s="1" t="str">
        <f t="shared" si="474"/>
        <v>NGR lake sediment grab sample</v>
      </c>
      <c r="K2931" s="1" t="str">
        <f t="shared" si="475"/>
        <v>&lt;177 micron (NGR)</v>
      </c>
      <c r="L2931">
        <v>2</v>
      </c>
      <c r="M2931" t="s">
        <v>72</v>
      </c>
      <c r="N2931">
        <v>27</v>
      </c>
      <c r="O2931">
        <v>98</v>
      </c>
      <c r="P2931">
        <v>20</v>
      </c>
      <c r="Q2931">
        <v>7</v>
      </c>
      <c r="R2931">
        <v>11</v>
      </c>
      <c r="S2931">
        <v>4</v>
      </c>
      <c r="T2931">
        <v>0.1</v>
      </c>
      <c r="U2931">
        <v>120</v>
      </c>
      <c r="V2931">
        <v>2.2999999999999998</v>
      </c>
      <c r="W2931">
        <v>0.5</v>
      </c>
      <c r="X2931">
        <v>1</v>
      </c>
      <c r="Y2931">
        <v>26.4</v>
      </c>
    </row>
    <row r="2932" spans="1:25" hidden="1" x14ac:dyDescent="0.25">
      <c r="A2932" t="s">
        <v>11180</v>
      </c>
      <c r="B2932" t="s">
        <v>11181</v>
      </c>
      <c r="C2932" s="1" t="str">
        <f t="shared" si="469"/>
        <v>21:0438</v>
      </c>
      <c r="D2932" s="1" t="str">
        <f t="shared" si="473"/>
        <v>21:0144</v>
      </c>
      <c r="E2932" t="s">
        <v>11182</v>
      </c>
      <c r="F2932" t="s">
        <v>11183</v>
      </c>
      <c r="H2932">
        <v>68.096863400000004</v>
      </c>
      <c r="I2932">
        <v>-71.227069499999999</v>
      </c>
      <c r="J2932" s="1" t="str">
        <f t="shared" si="474"/>
        <v>NGR lake sediment grab sample</v>
      </c>
      <c r="K2932" s="1" t="str">
        <f t="shared" si="475"/>
        <v>&lt;177 micron (NGR)</v>
      </c>
      <c r="L2932">
        <v>2</v>
      </c>
      <c r="M2932" t="s">
        <v>77</v>
      </c>
      <c r="N2932">
        <v>28</v>
      </c>
      <c r="O2932">
        <v>128</v>
      </c>
      <c r="P2932">
        <v>62</v>
      </c>
      <c r="Q2932">
        <v>11</v>
      </c>
      <c r="R2932">
        <v>22</v>
      </c>
      <c r="S2932">
        <v>12</v>
      </c>
      <c r="T2932">
        <v>0.1</v>
      </c>
      <c r="U2932">
        <v>110</v>
      </c>
      <c r="V2932">
        <v>17</v>
      </c>
      <c r="W2932">
        <v>0.5</v>
      </c>
      <c r="X2932">
        <v>10</v>
      </c>
      <c r="Y2932">
        <v>31</v>
      </c>
    </row>
    <row r="2933" spans="1:25" hidden="1" x14ac:dyDescent="0.25">
      <c r="A2933" t="s">
        <v>11184</v>
      </c>
      <c r="B2933" t="s">
        <v>11185</v>
      </c>
      <c r="C2933" s="1" t="str">
        <f t="shared" si="469"/>
        <v>21:0438</v>
      </c>
      <c r="D2933" s="1" t="str">
        <f t="shared" si="473"/>
        <v>21:0144</v>
      </c>
      <c r="E2933" t="s">
        <v>11186</v>
      </c>
      <c r="F2933" t="s">
        <v>11187</v>
      </c>
      <c r="H2933">
        <v>68.060893199999995</v>
      </c>
      <c r="I2933">
        <v>-71.253090400000005</v>
      </c>
      <c r="J2933" s="1" t="str">
        <f t="shared" si="474"/>
        <v>NGR lake sediment grab sample</v>
      </c>
      <c r="K2933" s="1" t="str">
        <f t="shared" si="475"/>
        <v>&lt;177 micron (NGR)</v>
      </c>
      <c r="L2933">
        <v>2</v>
      </c>
      <c r="M2933" t="s">
        <v>82</v>
      </c>
      <c r="N2933">
        <v>29</v>
      </c>
      <c r="O2933">
        <v>80</v>
      </c>
      <c r="P2933">
        <v>16</v>
      </c>
      <c r="Q2933">
        <v>9</v>
      </c>
      <c r="R2933">
        <v>11</v>
      </c>
      <c r="S2933">
        <v>3</v>
      </c>
      <c r="T2933">
        <v>0.1</v>
      </c>
      <c r="U2933">
        <v>100</v>
      </c>
      <c r="V2933">
        <v>1.6</v>
      </c>
      <c r="W2933">
        <v>0.5</v>
      </c>
      <c r="X2933">
        <v>4</v>
      </c>
      <c r="Y2933">
        <v>20.2</v>
      </c>
    </row>
    <row r="2934" spans="1:25" hidden="1" x14ac:dyDescent="0.25">
      <c r="A2934" t="s">
        <v>11188</v>
      </c>
      <c r="B2934" t="s">
        <v>11189</v>
      </c>
      <c r="C2934" s="1" t="str">
        <f t="shared" si="469"/>
        <v>21:0438</v>
      </c>
      <c r="D2934" s="1" t="str">
        <f t="shared" si="473"/>
        <v>21:0144</v>
      </c>
      <c r="E2934" t="s">
        <v>11190</v>
      </c>
      <c r="F2934" t="s">
        <v>11191</v>
      </c>
      <c r="H2934">
        <v>68.021536299999994</v>
      </c>
      <c r="I2934">
        <v>-71.323974500000006</v>
      </c>
      <c r="J2934" s="1" t="str">
        <f t="shared" si="474"/>
        <v>NGR lake sediment grab sample</v>
      </c>
      <c r="K2934" s="1" t="str">
        <f t="shared" si="475"/>
        <v>&lt;177 micron (NGR)</v>
      </c>
      <c r="L2934">
        <v>2</v>
      </c>
      <c r="M2934" t="s">
        <v>87</v>
      </c>
      <c r="N2934">
        <v>30</v>
      </c>
      <c r="O2934">
        <v>84</v>
      </c>
      <c r="P2934">
        <v>22</v>
      </c>
      <c r="Q2934">
        <v>9</v>
      </c>
      <c r="R2934">
        <v>5</v>
      </c>
      <c r="S2934">
        <v>5</v>
      </c>
      <c r="T2934">
        <v>0.2</v>
      </c>
      <c r="U2934">
        <v>90</v>
      </c>
      <c r="V2934">
        <v>6.7</v>
      </c>
      <c r="W2934">
        <v>0.5</v>
      </c>
      <c r="X2934">
        <v>37</v>
      </c>
      <c r="Y2934">
        <v>16.8</v>
      </c>
    </row>
    <row r="2935" spans="1:25" hidden="1" x14ac:dyDescent="0.25">
      <c r="A2935" t="s">
        <v>11192</v>
      </c>
      <c r="B2935" t="s">
        <v>11193</v>
      </c>
      <c r="C2935" s="1" t="str">
        <f t="shared" si="469"/>
        <v>21:0438</v>
      </c>
      <c r="D2935" s="1" t="str">
        <f>HYPERLINK("http://geochem.nrcan.gc.ca/cdogs/content/svy/svy_e.htm", "")</f>
        <v/>
      </c>
      <c r="G2935" s="1" t="str">
        <f>HYPERLINK("http://geochem.nrcan.gc.ca/cdogs/content/cr_/cr_00033_e.htm", "33")</f>
        <v>33</v>
      </c>
      <c r="J2935" t="s">
        <v>100</v>
      </c>
      <c r="K2935" t="s">
        <v>101</v>
      </c>
      <c r="L2935">
        <v>2</v>
      </c>
      <c r="M2935" t="s">
        <v>102</v>
      </c>
      <c r="N2935">
        <v>31</v>
      </c>
      <c r="O2935">
        <v>170</v>
      </c>
      <c r="P2935">
        <v>22</v>
      </c>
      <c r="Q2935">
        <v>28</v>
      </c>
      <c r="R2935">
        <v>13</v>
      </c>
      <c r="S2935">
        <v>11</v>
      </c>
      <c r="T2935">
        <v>0.1</v>
      </c>
      <c r="U2935">
        <v>3100</v>
      </c>
      <c r="V2935">
        <v>3.9</v>
      </c>
      <c r="W2935">
        <v>1</v>
      </c>
      <c r="X2935">
        <v>1</v>
      </c>
      <c r="Y2935">
        <v>13.4</v>
      </c>
    </row>
    <row r="2936" spans="1:25" hidden="1" x14ac:dyDescent="0.25">
      <c r="A2936" t="s">
        <v>11194</v>
      </c>
      <c r="B2936" t="s">
        <v>11195</v>
      </c>
      <c r="C2936" s="1" t="str">
        <f t="shared" si="469"/>
        <v>21:0438</v>
      </c>
      <c r="D2936" s="1" t="str">
        <f t="shared" ref="D2936:D2950" si="476">HYPERLINK("http://geochem.nrcan.gc.ca/cdogs/content/svy/svy210144_e.htm", "21:0144")</f>
        <v>21:0144</v>
      </c>
      <c r="E2936" t="s">
        <v>11196</v>
      </c>
      <c r="F2936" t="s">
        <v>11197</v>
      </c>
      <c r="H2936">
        <v>68.004771099999999</v>
      </c>
      <c r="I2936">
        <v>-71.269339799999997</v>
      </c>
      <c r="J2936" s="1" t="str">
        <f t="shared" ref="J2936:J2950" si="477">HYPERLINK("http://geochem.nrcan.gc.ca/cdogs/content/kwd/kwd020027_e.htm", "NGR lake sediment grab sample")</f>
        <v>NGR lake sediment grab sample</v>
      </c>
      <c r="K2936" s="1" t="str">
        <f t="shared" ref="K2936:K2950" si="478">HYPERLINK("http://geochem.nrcan.gc.ca/cdogs/content/kwd/kwd080006_e.htm", "&lt;177 micron (NGR)")</f>
        <v>&lt;177 micron (NGR)</v>
      </c>
      <c r="L2936">
        <v>2</v>
      </c>
      <c r="M2936" t="s">
        <v>92</v>
      </c>
      <c r="N2936">
        <v>32</v>
      </c>
      <c r="O2936">
        <v>52</v>
      </c>
      <c r="P2936">
        <v>16</v>
      </c>
      <c r="Q2936">
        <v>8</v>
      </c>
      <c r="R2936">
        <v>5</v>
      </c>
      <c r="S2936">
        <v>3</v>
      </c>
      <c r="T2936">
        <v>0.2</v>
      </c>
      <c r="U2936">
        <v>80</v>
      </c>
      <c r="V2936">
        <v>1.35</v>
      </c>
      <c r="W2936">
        <v>0.5</v>
      </c>
      <c r="X2936">
        <v>10</v>
      </c>
      <c r="Y2936">
        <v>22</v>
      </c>
    </row>
    <row r="2937" spans="1:25" hidden="1" x14ac:dyDescent="0.25">
      <c r="A2937" t="s">
        <v>11198</v>
      </c>
      <c r="B2937" t="s">
        <v>11199</v>
      </c>
      <c r="C2937" s="1" t="str">
        <f t="shared" si="469"/>
        <v>21:0438</v>
      </c>
      <c r="D2937" s="1" t="str">
        <f t="shared" si="476"/>
        <v>21:0144</v>
      </c>
      <c r="E2937" t="s">
        <v>11200</v>
      </c>
      <c r="F2937" t="s">
        <v>11201</v>
      </c>
      <c r="H2937">
        <v>68.008565700000005</v>
      </c>
      <c r="I2937">
        <v>-71.184455999999997</v>
      </c>
      <c r="J2937" s="1" t="str">
        <f t="shared" si="477"/>
        <v>NGR lake sediment grab sample</v>
      </c>
      <c r="K2937" s="1" t="str">
        <f t="shared" si="478"/>
        <v>&lt;177 micron (NGR)</v>
      </c>
      <c r="L2937">
        <v>2</v>
      </c>
      <c r="M2937" t="s">
        <v>97</v>
      </c>
      <c r="N2937">
        <v>33</v>
      </c>
      <c r="O2937">
        <v>24</v>
      </c>
      <c r="P2937">
        <v>8</v>
      </c>
      <c r="Q2937">
        <v>4</v>
      </c>
      <c r="R2937">
        <v>3</v>
      </c>
      <c r="S2937">
        <v>2</v>
      </c>
      <c r="T2937">
        <v>0.1</v>
      </c>
      <c r="U2937">
        <v>30</v>
      </c>
      <c r="V2937">
        <v>0.5</v>
      </c>
      <c r="W2937">
        <v>0.5</v>
      </c>
      <c r="X2937">
        <v>1</v>
      </c>
      <c r="Y2937">
        <v>16.399999999999999</v>
      </c>
    </row>
    <row r="2938" spans="1:25" hidden="1" x14ac:dyDescent="0.25">
      <c r="A2938" t="s">
        <v>11202</v>
      </c>
      <c r="B2938" t="s">
        <v>11203</v>
      </c>
      <c r="C2938" s="1" t="str">
        <f t="shared" si="469"/>
        <v>21:0438</v>
      </c>
      <c r="D2938" s="1" t="str">
        <f t="shared" si="476"/>
        <v>21:0144</v>
      </c>
      <c r="E2938" t="s">
        <v>11204</v>
      </c>
      <c r="F2938" t="s">
        <v>11205</v>
      </c>
      <c r="H2938">
        <v>68.028723999999997</v>
      </c>
      <c r="I2938">
        <v>-71.165153799999999</v>
      </c>
      <c r="J2938" s="1" t="str">
        <f t="shared" si="477"/>
        <v>NGR lake sediment grab sample</v>
      </c>
      <c r="K2938" s="1" t="str">
        <f t="shared" si="478"/>
        <v>&lt;177 micron (NGR)</v>
      </c>
      <c r="L2938">
        <v>2</v>
      </c>
      <c r="M2938" t="s">
        <v>107</v>
      </c>
      <c r="N2938">
        <v>34</v>
      </c>
      <c r="O2938">
        <v>20</v>
      </c>
      <c r="P2938">
        <v>6</v>
      </c>
      <c r="Q2938">
        <v>4</v>
      </c>
      <c r="R2938">
        <v>2</v>
      </c>
      <c r="S2938">
        <v>2</v>
      </c>
      <c r="T2938">
        <v>0.1</v>
      </c>
      <c r="U2938">
        <v>20</v>
      </c>
      <c r="V2938">
        <v>0.35</v>
      </c>
      <c r="W2938">
        <v>0.5</v>
      </c>
      <c r="X2938">
        <v>1</v>
      </c>
      <c r="Y2938">
        <v>15.8</v>
      </c>
    </row>
    <row r="2939" spans="1:25" hidden="1" x14ac:dyDescent="0.25">
      <c r="A2939" t="s">
        <v>11206</v>
      </c>
      <c r="B2939" t="s">
        <v>11207</v>
      </c>
      <c r="C2939" s="1" t="str">
        <f t="shared" si="469"/>
        <v>21:0438</v>
      </c>
      <c r="D2939" s="1" t="str">
        <f t="shared" si="476"/>
        <v>21:0144</v>
      </c>
      <c r="E2939" t="s">
        <v>11208</v>
      </c>
      <c r="F2939" t="s">
        <v>11209</v>
      </c>
      <c r="H2939">
        <v>68.060834999999997</v>
      </c>
      <c r="I2939">
        <v>-71.153911600000001</v>
      </c>
      <c r="J2939" s="1" t="str">
        <f t="shared" si="477"/>
        <v>NGR lake sediment grab sample</v>
      </c>
      <c r="K2939" s="1" t="str">
        <f t="shared" si="478"/>
        <v>&lt;177 micron (NGR)</v>
      </c>
      <c r="L2939">
        <v>2</v>
      </c>
      <c r="M2939" t="s">
        <v>112</v>
      </c>
      <c r="N2939">
        <v>35</v>
      </c>
      <c r="O2939">
        <v>54</v>
      </c>
      <c r="P2939">
        <v>16</v>
      </c>
      <c r="Q2939">
        <v>9</v>
      </c>
      <c r="R2939">
        <v>6</v>
      </c>
      <c r="S2939">
        <v>3</v>
      </c>
      <c r="T2939">
        <v>0.1</v>
      </c>
      <c r="U2939">
        <v>50</v>
      </c>
      <c r="V2939">
        <v>1.35</v>
      </c>
      <c r="W2939">
        <v>0.5</v>
      </c>
      <c r="X2939">
        <v>5</v>
      </c>
      <c r="Y2939">
        <v>23.2</v>
      </c>
    </row>
    <row r="2940" spans="1:25" hidden="1" x14ac:dyDescent="0.25">
      <c r="A2940" t="s">
        <v>11210</v>
      </c>
      <c r="B2940" t="s">
        <v>11211</v>
      </c>
      <c r="C2940" s="1" t="str">
        <f t="shared" si="469"/>
        <v>21:0438</v>
      </c>
      <c r="D2940" s="1" t="str">
        <f t="shared" si="476"/>
        <v>21:0144</v>
      </c>
      <c r="E2940" t="s">
        <v>11212</v>
      </c>
      <c r="F2940" t="s">
        <v>11213</v>
      </c>
      <c r="H2940">
        <v>68.105906200000007</v>
      </c>
      <c r="I2940">
        <v>-71.185580999999999</v>
      </c>
      <c r="J2940" s="1" t="str">
        <f t="shared" si="477"/>
        <v>NGR lake sediment grab sample</v>
      </c>
      <c r="K2940" s="1" t="str">
        <f t="shared" si="478"/>
        <v>&lt;177 micron (NGR)</v>
      </c>
      <c r="L2940">
        <v>2</v>
      </c>
      <c r="M2940" t="s">
        <v>49</v>
      </c>
      <c r="N2940">
        <v>36</v>
      </c>
      <c r="O2940">
        <v>110</v>
      </c>
      <c r="P2940">
        <v>20</v>
      </c>
      <c r="Q2940">
        <v>15</v>
      </c>
      <c r="R2940">
        <v>13</v>
      </c>
      <c r="S2940">
        <v>6</v>
      </c>
      <c r="T2940">
        <v>0.1</v>
      </c>
      <c r="U2940">
        <v>120</v>
      </c>
      <c r="V2940">
        <v>3.3</v>
      </c>
      <c r="W2940">
        <v>0.5</v>
      </c>
      <c r="X2940">
        <v>2</v>
      </c>
      <c r="Y2940">
        <v>19</v>
      </c>
    </row>
    <row r="2941" spans="1:25" hidden="1" x14ac:dyDescent="0.25">
      <c r="A2941" t="s">
        <v>11214</v>
      </c>
      <c r="B2941" t="s">
        <v>11215</v>
      </c>
      <c r="C2941" s="1" t="str">
        <f t="shared" si="469"/>
        <v>21:0438</v>
      </c>
      <c r="D2941" s="1" t="str">
        <f t="shared" si="476"/>
        <v>21:0144</v>
      </c>
      <c r="E2941" t="s">
        <v>11154</v>
      </c>
      <c r="F2941" t="s">
        <v>11216</v>
      </c>
      <c r="H2941">
        <v>68.100410600000004</v>
      </c>
      <c r="I2941">
        <v>-71.167465100000001</v>
      </c>
      <c r="J2941" s="1" t="str">
        <f t="shared" si="477"/>
        <v>NGR lake sediment grab sample</v>
      </c>
      <c r="K2941" s="1" t="str">
        <f t="shared" si="478"/>
        <v>&lt;177 micron (NGR)</v>
      </c>
      <c r="L2941">
        <v>2</v>
      </c>
      <c r="M2941" t="s">
        <v>53</v>
      </c>
      <c r="N2941">
        <v>37</v>
      </c>
      <c r="O2941">
        <v>88</v>
      </c>
      <c r="P2941">
        <v>14</v>
      </c>
      <c r="Q2941">
        <v>11</v>
      </c>
      <c r="R2941">
        <v>11</v>
      </c>
      <c r="S2941">
        <v>4</v>
      </c>
      <c r="T2941">
        <v>0.1</v>
      </c>
      <c r="U2941">
        <v>80</v>
      </c>
      <c r="V2941">
        <v>3</v>
      </c>
      <c r="W2941">
        <v>0.5</v>
      </c>
      <c r="X2941">
        <v>2</v>
      </c>
      <c r="Y2941">
        <v>16.600000000000001</v>
      </c>
    </row>
    <row r="2942" spans="1:25" hidden="1" x14ac:dyDescent="0.25">
      <c r="A2942" t="s">
        <v>11217</v>
      </c>
      <c r="B2942" t="s">
        <v>11218</v>
      </c>
      <c r="C2942" s="1" t="str">
        <f t="shared" si="469"/>
        <v>21:0438</v>
      </c>
      <c r="D2942" s="1" t="str">
        <f t="shared" si="476"/>
        <v>21:0144</v>
      </c>
      <c r="E2942" t="s">
        <v>11154</v>
      </c>
      <c r="F2942" t="s">
        <v>11219</v>
      </c>
      <c r="H2942">
        <v>68.100410600000004</v>
      </c>
      <c r="I2942">
        <v>-71.167465100000001</v>
      </c>
      <c r="J2942" s="1" t="str">
        <f t="shared" si="477"/>
        <v>NGR lake sediment grab sample</v>
      </c>
      <c r="K2942" s="1" t="str">
        <f t="shared" si="478"/>
        <v>&lt;177 micron (NGR)</v>
      </c>
      <c r="L2942">
        <v>2</v>
      </c>
      <c r="M2942" t="s">
        <v>57</v>
      </c>
      <c r="N2942">
        <v>38</v>
      </c>
      <c r="O2942">
        <v>88</v>
      </c>
      <c r="P2942">
        <v>16</v>
      </c>
      <c r="Q2942">
        <v>12</v>
      </c>
      <c r="R2942">
        <v>8</v>
      </c>
      <c r="S2942">
        <v>5</v>
      </c>
      <c r="T2942">
        <v>0.1</v>
      </c>
      <c r="U2942">
        <v>80</v>
      </c>
      <c r="V2942">
        <v>2.2999999999999998</v>
      </c>
      <c r="W2942">
        <v>0.5</v>
      </c>
      <c r="X2942">
        <v>2</v>
      </c>
      <c r="Y2942">
        <v>20</v>
      </c>
    </row>
    <row r="2943" spans="1:25" hidden="1" x14ac:dyDescent="0.25">
      <c r="A2943" t="s">
        <v>11220</v>
      </c>
      <c r="B2943" t="s">
        <v>11221</v>
      </c>
      <c r="C2943" s="1" t="str">
        <f t="shared" si="469"/>
        <v>21:0438</v>
      </c>
      <c r="D2943" s="1" t="str">
        <f t="shared" si="476"/>
        <v>21:0144</v>
      </c>
      <c r="E2943" t="s">
        <v>11222</v>
      </c>
      <c r="F2943" t="s">
        <v>11223</v>
      </c>
      <c r="H2943">
        <v>68.161961599999998</v>
      </c>
      <c r="I2943">
        <v>-71.072653500000001</v>
      </c>
      <c r="J2943" s="1" t="str">
        <f t="shared" si="477"/>
        <v>NGR lake sediment grab sample</v>
      </c>
      <c r="K2943" s="1" t="str">
        <f t="shared" si="478"/>
        <v>&lt;177 micron (NGR)</v>
      </c>
      <c r="L2943">
        <v>2</v>
      </c>
      <c r="M2943" t="s">
        <v>117</v>
      </c>
      <c r="N2943">
        <v>39</v>
      </c>
      <c r="O2943">
        <v>132</v>
      </c>
      <c r="P2943">
        <v>50</v>
      </c>
      <c r="Q2943">
        <v>17</v>
      </c>
      <c r="R2943">
        <v>30</v>
      </c>
      <c r="S2943">
        <v>12</v>
      </c>
      <c r="T2943">
        <v>0.1</v>
      </c>
      <c r="U2943">
        <v>155</v>
      </c>
      <c r="V2943">
        <v>3.2</v>
      </c>
      <c r="W2943">
        <v>0.5</v>
      </c>
      <c r="X2943">
        <v>1</v>
      </c>
      <c r="Y2943">
        <v>13</v>
      </c>
    </row>
    <row r="2944" spans="1:25" hidden="1" x14ac:dyDescent="0.25">
      <c r="A2944" t="s">
        <v>11224</v>
      </c>
      <c r="B2944" t="s">
        <v>11225</v>
      </c>
      <c r="C2944" s="1" t="str">
        <f t="shared" si="469"/>
        <v>21:0438</v>
      </c>
      <c r="D2944" s="1" t="str">
        <f t="shared" si="476"/>
        <v>21:0144</v>
      </c>
      <c r="E2944" t="s">
        <v>11226</v>
      </c>
      <c r="F2944" t="s">
        <v>11227</v>
      </c>
      <c r="H2944">
        <v>68.1873401</v>
      </c>
      <c r="I2944">
        <v>-71.100978400000002</v>
      </c>
      <c r="J2944" s="1" t="str">
        <f t="shared" si="477"/>
        <v>NGR lake sediment grab sample</v>
      </c>
      <c r="K2944" s="1" t="str">
        <f t="shared" si="478"/>
        <v>&lt;177 micron (NGR)</v>
      </c>
      <c r="L2944">
        <v>2</v>
      </c>
      <c r="M2944" t="s">
        <v>122</v>
      </c>
      <c r="N2944">
        <v>40</v>
      </c>
      <c r="O2944">
        <v>140</v>
      </c>
      <c r="P2944">
        <v>74</v>
      </c>
      <c r="Q2944">
        <v>19</v>
      </c>
      <c r="R2944">
        <v>41</v>
      </c>
      <c r="S2944">
        <v>13</v>
      </c>
      <c r="T2944">
        <v>0.1</v>
      </c>
      <c r="U2944">
        <v>110</v>
      </c>
      <c r="V2944">
        <v>3</v>
      </c>
      <c r="W2944">
        <v>0.5</v>
      </c>
      <c r="X2944">
        <v>1</v>
      </c>
      <c r="Y2944">
        <v>16</v>
      </c>
    </row>
    <row r="2945" spans="1:25" hidden="1" x14ac:dyDescent="0.25">
      <c r="A2945" t="s">
        <v>11228</v>
      </c>
      <c r="B2945" t="s">
        <v>11229</v>
      </c>
      <c r="C2945" s="1" t="str">
        <f t="shared" si="469"/>
        <v>21:0438</v>
      </c>
      <c r="D2945" s="1" t="str">
        <f t="shared" si="476"/>
        <v>21:0144</v>
      </c>
      <c r="E2945" t="s">
        <v>11230</v>
      </c>
      <c r="F2945" t="s">
        <v>11231</v>
      </c>
      <c r="H2945">
        <v>68.207518300000004</v>
      </c>
      <c r="I2945">
        <v>-71.056754499999997</v>
      </c>
      <c r="J2945" s="1" t="str">
        <f t="shared" si="477"/>
        <v>NGR lake sediment grab sample</v>
      </c>
      <c r="K2945" s="1" t="str">
        <f t="shared" si="478"/>
        <v>&lt;177 micron (NGR)</v>
      </c>
      <c r="L2945">
        <v>3</v>
      </c>
      <c r="M2945" t="s">
        <v>29</v>
      </c>
      <c r="N2945">
        <v>41</v>
      </c>
      <c r="O2945">
        <v>188</v>
      </c>
      <c r="P2945">
        <v>164</v>
      </c>
      <c r="Q2945">
        <v>21</v>
      </c>
      <c r="R2945">
        <v>73</v>
      </c>
      <c r="S2945">
        <v>24</v>
      </c>
      <c r="T2945">
        <v>0.1</v>
      </c>
      <c r="U2945">
        <v>220</v>
      </c>
      <c r="V2945">
        <v>9.8000000000000007</v>
      </c>
      <c r="W2945">
        <v>0.5</v>
      </c>
      <c r="X2945">
        <v>7</v>
      </c>
      <c r="Y2945">
        <v>13.4</v>
      </c>
    </row>
    <row r="2946" spans="1:25" hidden="1" x14ac:dyDescent="0.25">
      <c r="A2946" t="s">
        <v>11232</v>
      </c>
      <c r="B2946" t="s">
        <v>11233</v>
      </c>
      <c r="C2946" s="1" t="str">
        <f t="shared" si="469"/>
        <v>21:0438</v>
      </c>
      <c r="D2946" s="1" t="str">
        <f t="shared" si="476"/>
        <v>21:0144</v>
      </c>
      <c r="E2946" t="s">
        <v>11234</v>
      </c>
      <c r="F2946" t="s">
        <v>11235</v>
      </c>
      <c r="H2946">
        <v>68.209079799999998</v>
      </c>
      <c r="I2946">
        <v>-71.081937199999999</v>
      </c>
      <c r="J2946" s="1" t="str">
        <f t="shared" si="477"/>
        <v>NGR lake sediment grab sample</v>
      </c>
      <c r="K2946" s="1" t="str">
        <f t="shared" si="478"/>
        <v>&lt;177 micron (NGR)</v>
      </c>
      <c r="L2946">
        <v>3</v>
      </c>
      <c r="M2946" t="s">
        <v>49</v>
      </c>
      <c r="N2946">
        <v>42</v>
      </c>
      <c r="O2946">
        <v>230</v>
      </c>
      <c r="P2946">
        <v>210</v>
      </c>
      <c r="Q2946">
        <v>32</v>
      </c>
      <c r="R2946">
        <v>106</v>
      </c>
      <c r="S2946">
        <v>41</v>
      </c>
      <c r="T2946">
        <v>0.3</v>
      </c>
      <c r="U2946">
        <v>240</v>
      </c>
      <c r="V2946">
        <v>12.4</v>
      </c>
      <c r="W2946">
        <v>0.5</v>
      </c>
      <c r="X2946">
        <v>7</v>
      </c>
      <c r="Y2946">
        <v>14.4</v>
      </c>
    </row>
    <row r="2947" spans="1:25" hidden="1" x14ac:dyDescent="0.25">
      <c r="A2947" t="s">
        <v>11236</v>
      </c>
      <c r="B2947" t="s">
        <v>11237</v>
      </c>
      <c r="C2947" s="1" t="str">
        <f t="shared" si="469"/>
        <v>21:0438</v>
      </c>
      <c r="D2947" s="1" t="str">
        <f t="shared" si="476"/>
        <v>21:0144</v>
      </c>
      <c r="E2947" t="s">
        <v>11230</v>
      </c>
      <c r="F2947" t="s">
        <v>11238</v>
      </c>
      <c r="H2947">
        <v>68.207518300000004</v>
      </c>
      <c r="I2947">
        <v>-71.056754499999997</v>
      </c>
      <c r="J2947" s="1" t="str">
        <f t="shared" si="477"/>
        <v>NGR lake sediment grab sample</v>
      </c>
      <c r="K2947" s="1" t="str">
        <f t="shared" si="478"/>
        <v>&lt;177 micron (NGR)</v>
      </c>
      <c r="L2947">
        <v>3</v>
      </c>
      <c r="M2947" t="s">
        <v>53</v>
      </c>
      <c r="N2947">
        <v>43</v>
      </c>
      <c r="O2947">
        <v>194</v>
      </c>
      <c r="P2947">
        <v>176</v>
      </c>
      <c r="Q2947">
        <v>28</v>
      </c>
      <c r="R2947">
        <v>75</v>
      </c>
      <c r="S2947">
        <v>22</v>
      </c>
      <c r="T2947">
        <v>0.1</v>
      </c>
      <c r="U2947">
        <v>220</v>
      </c>
      <c r="V2947">
        <v>6.7</v>
      </c>
      <c r="W2947">
        <v>0.5</v>
      </c>
      <c r="X2947">
        <v>4</v>
      </c>
      <c r="Y2947">
        <v>13</v>
      </c>
    </row>
    <row r="2948" spans="1:25" hidden="1" x14ac:dyDescent="0.25">
      <c r="A2948" t="s">
        <v>11239</v>
      </c>
      <c r="B2948" t="s">
        <v>11240</v>
      </c>
      <c r="C2948" s="1" t="str">
        <f t="shared" si="469"/>
        <v>21:0438</v>
      </c>
      <c r="D2948" s="1" t="str">
        <f t="shared" si="476"/>
        <v>21:0144</v>
      </c>
      <c r="E2948" t="s">
        <v>11230</v>
      </c>
      <c r="F2948" t="s">
        <v>11241</v>
      </c>
      <c r="H2948">
        <v>68.207518300000004</v>
      </c>
      <c r="I2948">
        <v>-71.056754499999997</v>
      </c>
      <c r="J2948" s="1" t="str">
        <f t="shared" si="477"/>
        <v>NGR lake sediment grab sample</v>
      </c>
      <c r="K2948" s="1" t="str">
        <f t="shared" si="478"/>
        <v>&lt;177 micron (NGR)</v>
      </c>
      <c r="L2948">
        <v>3</v>
      </c>
      <c r="M2948" t="s">
        <v>57</v>
      </c>
      <c r="N2948">
        <v>44</v>
      </c>
      <c r="O2948">
        <v>194</v>
      </c>
      <c r="P2948">
        <v>166</v>
      </c>
      <c r="Q2948">
        <v>25</v>
      </c>
      <c r="R2948">
        <v>73</v>
      </c>
      <c r="S2948">
        <v>23</v>
      </c>
      <c r="T2948">
        <v>0.1</v>
      </c>
      <c r="U2948">
        <v>230</v>
      </c>
      <c r="V2948">
        <v>10</v>
      </c>
      <c r="W2948">
        <v>0.5</v>
      </c>
      <c r="X2948">
        <v>6</v>
      </c>
      <c r="Y2948">
        <v>13.2</v>
      </c>
    </row>
    <row r="2949" spans="1:25" hidden="1" x14ac:dyDescent="0.25">
      <c r="A2949" t="s">
        <v>11242</v>
      </c>
      <c r="B2949" t="s">
        <v>11243</v>
      </c>
      <c r="C2949" s="1" t="str">
        <f t="shared" si="469"/>
        <v>21:0438</v>
      </c>
      <c r="D2949" s="1" t="str">
        <f t="shared" si="476"/>
        <v>21:0144</v>
      </c>
      <c r="E2949" t="s">
        <v>11244</v>
      </c>
      <c r="F2949" t="s">
        <v>11245</v>
      </c>
      <c r="H2949">
        <v>68.255991699999996</v>
      </c>
      <c r="I2949">
        <v>-71.0325603</v>
      </c>
      <c r="J2949" s="1" t="str">
        <f t="shared" si="477"/>
        <v>NGR lake sediment grab sample</v>
      </c>
      <c r="K2949" s="1" t="str">
        <f t="shared" si="478"/>
        <v>&lt;177 micron (NGR)</v>
      </c>
      <c r="L2949">
        <v>3</v>
      </c>
      <c r="M2949" t="s">
        <v>34</v>
      </c>
      <c r="N2949">
        <v>45</v>
      </c>
      <c r="O2949">
        <v>88</v>
      </c>
      <c r="P2949">
        <v>38</v>
      </c>
      <c r="Q2949">
        <v>10</v>
      </c>
      <c r="R2949">
        <v>32</v>
      </c>
      <c r="S2949">
        <v>11</v>
      </c>
      <c r="T2949">
        <v>0.1</v>
      </c>
      <c r="U2949">
        <v>190</v>
      </c>
      <c r="V2949">
        <v>2.4500000000000002</v>
      </c>
      <c r="W2949">
        <v>0.5</v>
      </c>
      <c r="X2949">
        <v>1</v>
      </c>
      <c r="Y2949">
        <v>4.4000000000000004</v>
      </c>
    </row>
    <row r="2950" spans="1:25" hidden="1" x14ac:dyDescent="0.25">
      <c r="A2950" t="s">
        <v>11246</v>
      </c>
      <c r="B2950" t="s">
        <v>11247</v>
      </c>
      <c r="C2950" s="1" t="str">
        <f t="shared" si="469"/>
        <v>21:0438</v>
      </c>
      <c r="D2950" s="1" t="str">
        <f t="shared" si="476"/>
        <v>21:0144</v>
      </c>
      <c r="E2950" t="s">
        <v>11248</v>
      </c>
      <c r="F2950" t="s">
        <v>11249</v>
      </c>
      <c r="H2950">
        <v>68.288782800000007</v>
      </c>
      <c r="I2950">
        <v>-71.065020099999998</v>
      </c>
      <c r="J2950" s="1" t="str">
        <f t="shared" si="477"/>
        <v>NGR lake sediment grab sample</v>
      </c>
      <c r="K2950" s="1" t="str">
        <f t="shared" si="478"/>
        <v>&lt;177 micron (NGR)</v>
      </c>
      <c r="L2950">
        <v>3</v>
      </c>
      <c r="M2950" t="s">
        <v>39</v>
      </c>
      <c r="N2950">
        <v>46</v>
      </c>
      <c r="O2950">
        <v>194</v>
      </c>
      <c r="P2950">
        <v>108</v>
      </c>
      <c r="Q2950">
        <v>20</v>
      </c>
      <c r="R2950">
        <v>65</v>
      </c>
      <c r="S2950">
        <v>54</v>
      </c>
      <c r="T2950">
        <v>0.1</v>
      </c>
      <c r="U2950">
        <v>1450</v>
      </c>
      <c r="V2950">
        <v>5.7</v>
      </c>
      <c r="W2950">
        <v>11</v>
      </c>
      <c r="X2950">
        <v>1</v>
      </c>
      <c r="Y2950">
        <v>5.4</v>
      </c>
    </row>
    <row r="2951" spans="1:25" hidden="1" x14ac:dyDescent="0.25">
      <c r="A2951" t="s">
        <v>11250</v>
      </c>
      <c r="B2951" t="s">
        <v>11251</v>
      </c>
      <c r="C2951" s="1" t="str">
        <f t="shared" si="469"/>
        <v>21:0438</v>
      </c>
      <c r="D2951" s="1" t="str">
        <f>HYPERLINK("http://geochem.nrcan.gc.ca/cdogs/content/svy/svy_e.htm", "")</f>
        <v/>
      </c>
      <c r="G2951" s="1" t="str">
        <f>HYPERLINK("http://geochem.nrcan.gc.ca/cdogs/content/cr_/cr_00033_e.htm", "33")</f>
        <v>33</v>
      </c>
      <c r="J2951" t="s">
        <v>100</v>
      </c>
      <c r="K2951" t="s">
        <v>101</v>
      </c>
      <c r="L2951">
        <v>3</v>
      </c>
      <c r="M2951" t="s">
        <v>102</v>
      </c>
      <c r="N2951">
        <v>47</v>
      </c>
      <c r="O2951">
        <v>164</v>
      </c>
      <c r="P2951">
        <v>20</v>
      </c>
      <c r="Q2951">
        <v>29</v>
      </c>
      <c r="R2951">
        <v>11</v>
      </c>
      <c r="S2951">
        <v>11</v>
      </c>
      <c r="T2951">
        <v>0.1</v>
      </c>
      <c r="U2951">
        <v>3050</v>
      </c>
      <c r="V2951">
        <v>3.8</v>
      </c>
      <c r="W2951">
        <v>2</v>
      </c>
      <c r="X2951">
        <v>1</v>
      </c>
      <c r="Y2951">
        <v>13.8</v>
      </c>
    </row>
    <row r="2952" spans="1:25" hidden="1" x14ac:dyDescent="0.25">
      <c r="A2952" t="s">
        <v>11252</v>
      </c>
      <c r="B2952" t="s">
        <v>11253</v>
      </c>
      <c r="C2952" s="1" t="str">
        <f t="shared" si="469"/>
        <v>21:0438</v>
      </c>
      <c r="D2952" s="1" t="str">
        <f t="shared" ref="D2952:D2979" si="479">HYPERLINK("http://geochem.nrcan.gc.ca/cdogs/content/svy/svy210144_e.htm", "21:0144")</f>
        <v>21:0144</v>
      </c>
      <c r="E2952" t="s">
        <v>11254</v>
      </c>
      <c r="F2952" t="s">
        <v>11255</v>
      </c>
      <c r="H2952">
        <v>68.307310799999996</v>
      </c>
      <c r="I2952">
        <v>-71.013802699999999</v>
      </c>
      <c r="J2952" s="1" t="str">
        <f t="shared" ref="J2952:J2979" si="480">HYPERLINK("http://geochem.nrcan.gc.ca/cdogs/content/kwd/kwd020027_e.htm", "NGR lake sediment grab sample")</f>
        <v>NGR lake sediment grab sample</v>
      </c>
      <c r="K2952" s="1" t="str">
        <f t="shared" ref="K2952:K2979" si="481">HYPERLINK("http://geochem.nrcan.gc.ca/cdogs/content/kwd/kwd080006_e.htm", "&lt;177 micron (NGR)")</f>
        <v>&lt;177 micron (NGR)</v>
      </c>
      <c r="L2952">
        <v>3</v>
      </c>
      <c r="M2952" t="s">
        <v>44</v>
      </c>
      <c r="N2952">
        <v>48</v>
      </c>
      <c r="O2952">
        <v>158</v>
      </c>
      <c r="P2952">
        <v>128</v>
      </c>
      <c r="Q2952">
        <v>15</v>
      </c>
      <c r="R2952">
        <v>73</v>
      </c>
      <c r="S2952">
        <v>13</v>
      </c>
      <c r="T2952">
        <v>0.1</v>
      </c>
      <c r="U2952">
        <v>240</v>
      </c>
      <c r="V2952">
        <v>3.6</v>
      </c>
      <c r="W2952">
        <v>0.5</v>
      </c>
      <c r="X2952">
        <v>5</v>
      </c>
      <c r="Y2952">
        <v>19</v>
      </c>
    </row>
    <row r="2953" spans="1:25" hidden="1" x14ac:dyDescent="0.25">
      <c r="A2953" t="s">
        <v>11256</v>
      </c>
      <c r="B2953" t="s">
        <v>11257</v>
      </c>
      <c r="C2953" s="1" t="str">
        <f t="shared" si="469"/>
        <v>21:0438</v>
      </c>
      <c r="D2953" s="1" t="str">
        <f t="shared" si="479"/>
        <v>21:0144</v>
      </c>
      <c r="E2953" t="s">
        <v>11258</v>
      </c>
      <c r="F2953" t="s">
        <v>11259</v>
      </c>
      <c r="H2953">
        <v>68.340575700000002</v>
      </c>
      <c r="I2953">
        <v>-71.026144400000007</v>
      </c>
      <c r="J2953" s="1" t="str">
        <f t="shared" si="480"/>
        <v>NGR lake sediment grab sample</v>
      </c>
      <c r="K2953" s="1" t="str">
        <f t="shared" si="481"/>
        <v>&lt;177 micron (NGR)</v>
      </c>
      <c r="L2953">
        <v>3</v>
      </c>
      <c r="M2953" t="s">
        <v>62</v>
      </c>
      <c r="N2953">
        <v>49</v>
      </c>
      <c r="O2953">
        <v>325</v>
      </c>
      <c r="P2953">
        <v>142</v>
      </c>
      <c r="Q2953">
        <v>15</v>
      </c>
      <c r="R2953">
        <v>245</v>
      </c>
      <c r="S2953">
        <v>85</v>
      </c>
      <c r="T2953">
        <v>0.2</v>
      </c>
      <c r="U2953">
        <v>640</v>
      </c>
      <c r="V2953">
        <v>4.2</v>
      </c>
      <c r="W2953">
        <v>10</v>
      </c>
      <c r="X2953">
        <v>1</v>
      </c>
      <c r="Y2953">
        <v>6.4</v>
      </c>
    </row>
    <row r="2954" spans="1:25" hidden="1" x14ac:dyDescent="0.25">
      <c r="A2954" t="s">
        <v>11260</v>
      </c>
      <c r="B2954" t="s">
        <v>11261</v>
      </c>
      <c r="C2954" s="1" t="str">
        <f t="shared" si="469"/>
        <v>21:0438</v>
      </c>
      <c r="D2954" s="1" t="str">
        <f t="shared" si="479"/>
        <v>21:0144</v>
      </c>
      <c r="E2954" t="s">
        <v>11262</v>
      </c>
      <c r="F2954" t="s">
        <v>11263</v>
      </c>
      <c r="H2954">
        <v>68.374176599999998</v>
      </c>
      <c r="I2954">
        <v>-71.001751100000007</v>
      </c>
      <c r="J2954" s="1" t="str">
        <f t="shared" si="480"/>
        <v>NGR lake sediment grab sample</v>
      </c>
      <c r="K2954" s="1" t="str">
        <f t="shared" si="481"/>
        <v>&lt;177 micron (NGR)</v>
      </c>
      <c r="L2954">
        <v>3</v>
      </c>
      <c r="M2954" t="s">
        <v>67</v>
      </c>
      <c r="N2954">
        <v>50</v>
      </c>
      <c r="O2954">
        <v>126</v>
      </c>
      <c r="P2954">
        <v>126</v>
      </c>
      <c r="Q2954">
        <v>12</v>
      </c>
      <c r="R2954">
        <v>45</v>
      </c>
      <c r="S2954">
        <v>8</v>
      </c>
      <c r="T2954">
        <v>0.1</v>
      </c>
      <c r="U2954">
        <v>220</v>
      </c>
      <c r="V2954">
        <v>2.6</v>
      </c>
      <c r="W2954">
        <v>0.5</v>
      </c>
      <c r="X2954">
        <v>2</v>
      </c>
      <c r="Y2954">
        <v>45</v>
      </c>
    </row>
    <row r="2955" spans="1:25" hidden="1" x14ac:dyDescent="0.25">
      <c r="A2955" t="s">
        <v>11264</v>
      </c>
      <c r="B2955" t="s">
        <v>11265</v>
      </c>
      <c r="C2955" s="1" t="str">
        <f t="shared" si="469"/>
        <v>21:0438</v>
      </c>
      <c r="D2955" s="1" t="str">
        <f t="shared" si="479"/>
        <v>21:0144</v>
      </c>
      <c r="E2955" t="s">
        <v>11266</v>
      </c>
      <c r="F2955" t="s">
        <v>11267</v>
      </c>
      <c r="H2955">
        <v>68.4195821</v>
      </c>
      <c r="I2955">
        <v>-70.956649299999995</v>
      </c>
      <c r="J2955" s="1" t="str">
        <f t="shared" si="480"/>
        <v>NGR lake sediment grab sample</v>
      </c>
      <c r="K2955" s="1" t="str">
        <f t="shared" si="481"/>
        <v>&lt;177 micron (NGR)</v>
      </c>
      <c r="L2955">
        <v>3</v>
      </c>
      <c r="M2955" t="s">
        <v>72</v>
      </c>
      <c r="N2955">
        <v>51</v>
      </c>
      <c r="O2955">
        <v>140</v>
      </c>
      <c r="P2955">
        <v>70</v>
      </c>
      <c r="Q2955">
        <v>16</v>
      </c>
      <c r="R2955">
        <v>39</v>
      </c>
      <c r="S2955">
        <v>11</v>
      </c>
      <c r="T2955">
        <v>0.1</v>
      </c>
      <c r="U2955">
        <v>265</v>
      </c>
      <c r="V2955">
        <v>3.75</v>
      </c>
      <c r="W2955">
        <v>0.5</v>
      </c>
      <c r="X2955">
        <v>1</v>
      </c>
      <c r="Y2955">
        <v>10.8</v>
      </c>
    </row>
    <row r="2956" spans="1:25" hidden="1" x14ac:dyDescent="0.25">
      <c r="A2956" t="s">
        <v>11268</v>
      </c>
      <c r="B2956" t="s">
        <v>11269</v>
      </c>
      <c r="C2956" s="1" t="str">
        <f t="shared" si="469"/>
        <v>21:0438</v>
      </c>
      <c r="D2956" s="1" t="str">
        <f t="shared" si="479"/>
        <v>21:0144</v>
      </c>
      <c r="E2956" t="s">
        <v>11270</v>
      </c>
      <c r="F2956" t="s">
        <v>11271</v>
      </c>
      <c r="H2956">
        <v>68.450596500000003</v>
      </c>
      <c r="I2956">
        <v>-70.999452099999999</v>
      </c>
      <c r="J2956" s="1" t="str">
        <f t="shared" si="480"/>
        <v>NGR lake sediment grab sample</v>
      </c>
      <c r="K2956" s="1" t="str">
        <f t="shared" si="481"/>
        <v>&lt;177 micron (NGR)</v>
      </c>
      <c r="L2956">
        <v>3</v>
      </c>
      <c r="M2956" t="s">
        <v>77</v>
      </c>
      <c r="N2956">
        <v>52</v>
      </c>
      <c r="O2956">
        <v>260</v>
      </c>
      <c r="P2956">
        <v>200</v>
      </c>
      <c r="Q2956">
        <v>32</v>
      </c>
      <c r="R2956">
        <v>106</v>
      </c>
      <c r="S2956">
        <v>25</v>
      </c>
      <c r="T2956">
        <v>0.2</v>
      </c>
      <c r="U2956">
        <v>410</v>
      </c>
      <c r="V2956">
        <v>7.3</v>
      </c>
      <c r="W2956">
        <v>3</v>
      </c>
      <c r="X2956">
        <v>2</v>
      </c>
      <c r="Y2956">
        <v>9.6</v>
      </c>
    </row>
    <row r="2957" spans="1:25" hidden="1" x14ac:dyDescent="0.25">
      <c r="A2957" t="s">
        <v>11272</v>
      </c>
      <c r="B2957" t="s">
        <v>11273</v>
      </c>
      <c r="C2957" s="1" t="str">
        <f t="shared" si="469"/>
        <v>21:0438</v>
      </c>
      <c r="D2957" s="1" t="str">
        <f t="shared" si="479"/>
        <v>21:0144</v>
      </c>
      <c r="E2957" t="s">
        <v>11274</v>
      </c>
      <c r="F2957" t="s">
        <v>11275</v>
      </c>
      <c r="H2957">
        <v>68.481616700000004</v>
      </c>
      <c r="I2957">
        <v>-71.034333700000005</v>
      </c>
      <c r="J2957" s="1" t="str">
        <f t="shared" si="480"/>
        <v>NGR lake sediment grab sample</v>
      </c>
      <c r="K2957" s="1" t="str">
        <f t="shared" si="481"/>
        <v>&lt;177 micron (NGR)</v>
      </c>
      <c r="L2957">
        <v>3</v>
      </c>
      <c r="M2957" t="s">
        <v>82</v>
      </c>
      <c r="N2957">
        <v>53</v>
      </c>
      <c r="O2957">
        <v>92</v>
      </c>
      <c r="P2957">
        <v>56</v>
      </c>
      <c r="Q2957">
        <v>11</v>
      </c>
      <c r="R2957">
        <v>24</v>
      </c>
      <c r="S2957">
        <v>16</v>
      </c>
      <c r="T2957">
        <v>0.1</v>
      </c>
      <c r="U2957">
        <v>255</v>
      </c>
      <c r="V2957">
        <v>5.55</v>
      </c>
      <c r="W2957">
        <v>4</v>
      </c>
      <c r="X2957">
        <v>1</v>
      </c>
      <c r="Y2957">
        <v>12.4</v>
      </c>
    </row>
    <row r="2958" spans="1:25" hidden="1" x14ac:dyDescent="0.25">
      <c r="A2958" t="s">
        <v>11276</v>
      </c>
      <c r="B2958" t="s">
        <v>11277</v>
      </c>
      <c r="C2958" s="1" t="str">
        <f t="shared" si="469"/>
        <v>21:0438</v>
      </c>
      <c r="D2958" s="1" t="str">
        <f t="shared" si="479"/>
        <v>21:0144</v>
      </c>
      <c r="E2958" t="s">
        <v>11278</v>
      </c>
      <c r="F2958" t="s">
        <v>11279</v>
      </c>
      <c r="H2958">
        <v>68.503975600000004</v>
      </c>
      <c r="I2958">
        <v>-71.0645308</v>
      </c>
      <c r="J2958" s="1" t="str">
        <f t="shared" si="480"/>
        <v>NGR lake sediment grab sample</v>
      </c>
      <c r="K2958" s="1" t="str">
        <f t="shared" si="481"/>
        <v>&lt;177 micron (NGR)</v>
      </c>
      <c r="L2958">
        <v>3</v>
      </c>
      <c r="M2958" t="s">
        <v>87</v>
      </c>
      <c r="N2958">
        <v>54</v>
      </c>
      <c r="O2958">
        <v>86</v>
      </c>
      <c r="P2958">
        <v>42</v>
      </c>
      <c r="Q2958">
        <v>12</v>
      </c>
      <c r="R2958">
        <v>22</v>
      </c>
      <c r="S2958">
        <v>10</v>
      </c>
      <c r="T2958">
        <v>0.1</v>
      </c>
      <c r="U2958">
        <v>485</v>
      </c>
      <c r="V2958">
        <v>3.9</v>
      </c>
      <c r="W2958">
        <v>3</v>
      </c>
      <c r="X2958">
        <v>1</v>
      </c>
      <c r="Y2958">
        <v>1.6</v>
      </c>
    </row>
    <row r="2959" spans="1:25" hidden="1" x14ac:dyDescent="0.25">
      <c r="A2959" t="s">
        <v>11280</v>
      </c>
      <c r="B2959" t="s">
        <v>11281</v>
      </c>
      <c r="C2959" s="1" t="str">
        <f t="shared" si="469"/>
        <v>21:0438</v>
      </c>
      <c r="D2959" s="1" t="str">
        <f t="shared" si="479"/>
        <v>21:0144</v>
      </c>
      <c r="E2959" t="s">
        <v>11282</v>
      </c>
      <c r="F2959" t="s">
        <v>11283</v>
      </c>
      <c r="H2959">
        <v>68.493344100000002</v>
      </c>
      <c r="I2959">
        <v>-70.925601999999998</v>
      </c>
      <c r="J2959" s="1" t="str">
        <f t="shared" si="480"/>
        <v>NGR lake sediment grab sample</v>
      </c>
      <c r="K2959" s="1" t="str">
        <f t="shared" si="481"/>
        <v>&lt;177 micron (NGR)</v>
      </c>
      <c r="L2959">
        <v>3</v>
      </c>
      <c r="M2959" t="s">
        <v>92</v>
      </c>
      <c r="N2959">
        <v>55</v>
      </c>
      <c r="O2959">
        <v>178</v>
      </c>
      <c r="P2959">
        <v>86</v>
      </c>
      <c r="Q2959">
        <v>21</v>
      </c>
      <c r="R2959">
        <v>52</v>
      </c>
      <c r="S2959">
        <v>24</v>
      </c>
      <c r="T2959">
        <v>0.1</v>
      </c>
      <c r="U2959">
        <v>1300</v>
      </c>
      <c r="V2959">
        <v>6.3</v>
      </c>
      <c r="W2959">
        <v>4</v>
      </c>
      <c r="X2959">
        <v>1</v>
      </c>
      <c r="Y2959">
        <v>3.4</v>
      </c>
    </row>
    <row r="2960" spans="1:25" hidden="1" x14ac:dyDescent="0.25">
      <c r="A2960" t="s">
        <v>11284</v>
      </c>
      <c r="B2960" t="s">
        <v>11285</v>
      </c>
      <c r="C2960" s="1" t="str">
        <f t="shared" si="469"/>
        <v>21:0438</v>
      </c>
      <c r="D2960" s="1" t="str">
        <f t="shared" si="479"/>
        <v>21:0144</v>
      </c>
      <c r="E2960" t="s">
        <v>11286</v>
      </c>
      <c r="F2960" t="s">
        <v>11287</v>
      </c>
      <c r="H2960">
        <v>68.443773800000002</v>
      </c>
      <c r="I2960">
        <v>-70.912188599999993</v>
      </c>
      <c r="J2960" s="1" t="str">
        <f t="shared" si="480"/>
        <v>NGR lake sediment grab sample</v>
      </c>
      <c r="K2960" s="1" t="str">
        <f t="shared" si="481"/>
        <v>&lt;177 micron (NGR)</v>
      </c>
      <c r="L2960">
        <v>3</v>
      </c>
      <c r="M2960" t="s">
        <v>97</v>
      </c>
      <c r="N2960">
        <v>56</v>
      </c>
      <c r="O2960">
        <v>260</v>
      </c>
      <c r="P2960">
        <v>156</v>
      </c>
      <c r="Q2960">
        <v>29</v>
      </c>
      <c r="R2960">
        <v>78</v>
      </c>
      <c r="S2960">
        <v>28</v>
      </c>
      <c r="T2960">
        <v>0.1</v>
      </c>
      <c r="U2960">
        <v>875</v>
      </c>
      <c r="V2960">
        <v>8.6999999999999993</v>
      </c>
      <c r="W2960">
        <v>4</v>
      </c>
      <c r="X2960">
        <v>1</v>
      </c>
      <c r="Y2960">
        <v>7.6</v>
      </c>
    </row>
    <row r="2961" spans="1:25" hidden="1" x14ac:dyDescent="0.25">
      <c r="A2961" t="s">
        <v>11288</v>
      </c>
      <c r="B2961" t="s">
        <v>11289</v>
      </c>
      <c r="C2961" s="1" t="str">
        <f t="shared" si="469"/>
        <v>21:0438</v>
      </c>
      <c r="D2961" s="1" t="str">
        <f t="shared" si="479"/>
        <v>21:0144</v>
      </c>
      <c r="E2961" t="s">
        <v>11290</v>
      </c>
      <c r="F2961" t="s">
        <v>11291</v>
      </c>
      <c r="H2961">
        <v>68.430733399999994</v>
      </c>
      <c r="I2961">
        <v>-70.880853000000002</v>
      </c>
      <c r="J2961" s="1" t="str">
        <f t="shared" si="480"/>
        <v>NGR lake sediment grab sample</v>
      </c>
      <c r="K2961" s="1" t="str">
        <f t="shared" si="481"/>
        <v>&lt;177 micron (NGR)</v>
      </c>
      <c r="L2961">
        <v>3</v>
      </c>
      <c r="M2961" t="s">
        <v>107</v>
      </c>
      <c r="N2961">
        <v>57</v>
      </c>
      <c r="O2961">
        <v>150</v>
      </c>
      <c r="P2961">
        <v>68</v>
      </c>
      <c r="Q2961">
        <v>15</v>
      </c>
      <c r="R2961">
        <v>43</v>
      </c>
      <c r="S2961">
        <v>15</v>
      </c>
      <c r="T2961">
        <v>0.1</v>
      </c>
      <c r="U2961">
        <v>560</v>
      </c>
      <c r="V2961">
        <v>5</v>
      </c>
      <c r="W2961">
        <v>2</v>
      </c>
      <c r="X2961">
        <v>1</v>
      </c>
      <c r="Y2961">
        <v>4.2</v>
      </c>
    </row>
    <row r="2962" spans="1:25" hidden="1" x14ac:dyDescent="0.25">
      <c r="A2962" t="s">
        <v>11292</v>
      </c>
      <c r="B2962" t="s">
        <v>11293</v>
      </c>
      <c r="C2962" s="1" t="str">
        <f t="shared" si="469"/>
        <v>21:0438</v>
      </c>
      <c r="D2962" s="1" t="str">
        <f t="shared" si="479"/>
        <v>21:0144</v>
      </c>
      <c r="E2962" t="s">
        <v>11294</v>
      </c>
      <c r="F2962" t="s">
        <v>11295</v>
      </c>
      <c r="H2962">
        <v>68.386369400000007</v>
      </c>
      <c r="I2962">
        <v>-70.9332481</v>
      </c>
      <c r="J2962" s="1" t="str">
        <f t="shared" si="480"/>
        <v>NGR lake sediment grab sample</v>
      </c>
      <c r="K2962" s="1" t="str">
        <f t="shared" si="481"/>
        <v>&lt;177 micron (NGR)</v>
      </c>
      <c r="L2962">
        <v>3</v>
      </c>
      <c r="M2962" t="s">
        <v>112</v>
      </c>
      <c r="N2962">
        <v>58</v>
      </c>
      <c r="O2962">
        <v>215</v>
      </c>
      <c r="P2962">
        <v>122</v>
      </c>
      <c r="Q2962">
        <v>33</v>
      </c>
      <c r="R2962">
        <v>54</v>
      </c>
      <c r="S2962">
        <v>15</v>
      </c>
      <c r="T2962">
        <v>0.2</v>
      </c>
      <c r="U2962">
        <v>320</v>
      </c>
      <c r="V2962">
        <v>5.65</v>
      </c>
      <c r="W2962">
        <v>1</v>
      </c>
      <c r="X2962">
        <v>2</v>
      </c>
      <c r="Y2962">
        <v>16.2</v>
      </c>
    </row>
    <row r="2963" spans="1:25" hidden="1" x14ac:dyDescent="0.25">
      <c r="A2963" t="s">
        <v>11296</v>
      </c>
      <c r="B2963" t="s">
        <v>11297</v>
      </c>
      <c r="C2963" s="1" t="str">
        <f t="shared" si="469"/>
        <v>21:0438</v>
      </c>
      <c r="D2963" s="1" t="str">
        <f t="shared" si="479"/>
        <v>21:0144</v>
      </c>
      <c r="E2963" t="s">
        <v>11298</v>
      </c>
      <c r="F2963" t="s">
        <v>11299</v>
      </c>
      <c r="H2963">
        <v>68.356376600000004</v>
      </c>
      <c r="I2963">
        <v>-70.960787300000007</v>
      </c>
      <c r="J2963" s="1" t="str">
        <f t="shared" si="480"/>
        <v>NGR lake sediment grab sample</v>
      </c>
      <c r="K2963" s="1" t="str">
        <f t="shared" si="481"/>
        <v>&lt;177 micron (NGR)</v>
      </c>
      <c r="L2963">
        <v>3</v>
      </c>
      <c r="M2963" t="s">
        <v>117</v>
      </c>
      <c r="N2963">
        <v>59</v>
      </c>
      <c r="O2963">
        <v>78</v>
      </c>
      <c r="P2963">
        <v>40</v>
      </c>
      <c r="Q2963">
        <v>7</v>
      </c>
      <c r="R2963">
        <v>23</v>
      </c>
      <c r="S2963">
        <v>9</v>
      </c>
      <c r="T2963">
        <v>0.1</v>
      </c>
      <c r="U2963">
        <v>210</v>
      </c>
      <c r="V2963">
        <v>2.6</v>
      </c>
      <c r="W2963">
        <v>0.5</v>
      </c>
      <c r="X2963">
        <v>1</v>
      </c>
      <c r="Y2963">
        <v>6.6</v>
      </c>
    </row>
    <row r="2964" spans="1:25" hidden="1" x14ac:dyDescent="0.25">
      <c r="A2964" t="s">
        <v>11300</v>
      </c>
      <c r="B2964" t="s">
        <v>11301</v>
      </c>
      <c r="C2964" s="1" t="str">
        <f t="shared" si="469"/>
        <v>21:0438</v>
      </c>
      <c r="D2964" s="1" t="str">
        <f t="shared" si="479"/>
        <v>21:0144</v>
      </c>
      <c r="E2964" t="s">
        <v>11302</v>
      </c>
      <c r="F2964" t="s">
        <v>11303</v>
      </c>
      <c r="H2964">
        <v>68.319280000000006</v>
      </c>
      <c r="I2964">
        <v>-70.951990100000003</v>
      </c>
      <c r="J2964" s="1" t="str">
        <f t="shared" si="480"/>
        <v>NGR lake sediment grab sample</v>
      </c>
      <c r="K2964" s="1" t="str">
        <f t="shared" si="481"/>
        <v>&lt;177 micron (NGR)</v>
      </c>
      <c r="L2964">
        <v>3</v>
      </c>
      <c r="M2964" t="s">
        <v>122</v>
      </c>
      <c r="N2964">
        <v>60</v>
      </c>
      <c r="O2964">
        <v>250</v>
      </c>
      <c r="P2964">
        <v>140</v>
      </c>
      <c r="Q2964">
        <v>21</v>
      </c>
      <c r="R2964">
        <v>78</v>
      </c>
      <c r="S2964">
        <v>25</v>
      </c>
      <c r="T2964">
        <v>0.1</v>
      </c>
      <c r="U2964">
        <v>290</v>
      </c>
      <c r="V2964">
        <v>4.7</v>
      </c>
      <c r="W2964">
        <v>1</v>
      </c>
      <c r="X2964">
        <v>6</v>
      </c>
      <c r="Y2964">
        <v>12</v>
      </c>
    </row>
    <row r="2965" spans="1:25" hidden="1" x14ac:dyDescent="0.25">
      <c r="A2965" t="s">
        <v>11304</v>
      </c>
      <c r="B2965" t="s">
        <v>11305</v>
      </c>
      <c r="C2965" s="1" t="str">
        <f t="shared" si="469"/>
        <v>21:0438</v>
      </c>
      <c r="D2965" s="1" t="str">
        <f t="shared" si="479"/>
        <v>21:0144</v>
      </c>
      <c r="E2965" t="s">
        <v>11306</v>
      </c>
      <c r="F2965" t="s">
        <v>11307</v>
      </c>
      <c r="H2965">
        <v>68.278540899999996</v>
      </c>
      <c r="I2965">
        <v>-70.935428200000004</v>
      </c>
      <c r="J2965" s="1" t="str">
        <f t="shared" si="480"/>
        <v>NGR lake sediment grab sample</v>
      </c>
      <c r="K2965" s="1" t="str">
        <f t="shared" si="481"/>
        <v>&lt;177 micron (NGR)</v>
      </c>
      <c r="L2965">
        <v>4</v>
      </c>
      <c r="M2965" t="s">
        <v>29</v>
      </c>
      <c r="N2965">
        <v>61</v>
      </c>
      <c r="O2965">
        <v>194</v>
      </c>
      <c r="P2965">
        <v>100</v>
      </c>
      <c r="Q2965">
        <v>28</v>
      </c>
      <c r="R2965">
        <v>64</v>
      </c>
      <c r="S2965">
        <v>24</v>
      </c>
      <c r="T2965">
        <v>0.1</v>
      </c>
      <c r="U2965">
        <v>490</v>
      </c>
      <c r="V2965">
        <v>7</v>
      </c>
      <c r="W2965">
        <v>2</v>
      </c>
      <c r="X2965">
        <v>3</v>
      </c>
      <c r="Y2965">
        <v>7</v>
      </c>
    </row>
    <row r="2966" spans="1:25" hidden="1" x14ac:dyDescent="0.25">
      <c r="A2966" t="s">
        <v>11308</v>
      </c>
      <c r="B2966" t="s">
        <v>11309</v>
      </c>
      <c r="C2966" s="1" t="str">
        <f t="shared" si="469"/>
        <v>21:0438</v>
      </c>
      <c r="D2966" s="1" t="str">
        <f t="shared" si="479"/>
        <v>21:0144</v>
      </c>
      <c r="E2966" t="s">
        <v>11310</v>
      </c>
      <c r="F2966" t="s">
        <v>11311</v>
      </c>
      <c r="H2966">
        <v>68.283689899999999</v>
      </c>
      <c r="I2966">
        <v>-70.981289799999999</v>
      </c>
      <c r="J2966" s="1" t="str">
        <f t="shared" si="480"/>
        <v>NGR lake sediment grab sample</v>
      </c>
      <c r="K2966" s="1" t="str">
        <f t="shared" si="481"/>
        <v>&lt;177 micron (NGR)</v>
      </c>
      <c r="L2966">
        <v>4</v>
      </c>
      <c r="M2966" t="s">
        <v>49</v>
      </c>
      <c r="N2966">
        <v>62</v>
      </c>
      <c r="O2966">
        <v>240</v>
      </c>
      <c r="P2966">
        <v>116</v>
      </c>
      <c r="Q2966">
        <v>30</v>
      </c>
      <c r="R2966">
        <v>64</v>
      </c>
      <c r="S2966">
        <v>22</v>
      </c>
      <c r="T2966">
        <v>0.1</v>
      </c>
      <c r="U2966">
        <v>295</v>
      </c>
      <c r="V2966">
        <v>7.3</v>
      </c>
      <c r="W2966">
        <v>2</v>
      </c>
      <c r="X2966">
        <v>3</v>
      </c>
      <c r="Y2966">
        <v>10.8</v>
      </c>
    </row>
    <row r="2967" spans="1:25" hidden="1" x14ac:dyDescent="0.25">
      <c r="A2967" t="s">
        <v>11312</v>
      </c>
      <c r="B2967" t="s">
        <v>11313</v>
      </c>
      <c r="C2967" s="1" t="str">
        <f t="shared" si="469"/>
        <v>21:0438</v>
      </c>
      <c r="D2967" s="1" t="str">
        <f t="shared" si="479"/>
        <v>21:0144</v>
      </c>
      <c r="E2967" t="s">
        <v>11306</v>
      </c>
      <c r="F2967" t="s">
        <v>11314</v>
      </c>
      <c r="H2967">
        <v>68.278540899999996</v>
      </c>
      <c r="I2967">
        <v>-70.935428200000004</v>
      </c>
      <c r="J2967" s="1" t="str">
        <f t="shared" si="480"/>
        <v>NGR lake sediment grab sample</v>
      </c>
      <c r="K2967" s="1" t="str">
        <f t="shared" si="481"/>
        <v>&lt;177 micron (NGR)</v>
      </c>
      <c r="L2967">
        <v>4</v>
      </c>
      <c r="M2967" t="s">
        <v>53</v>
      </c>
      <c r="N2967">
        <v>63</v>
      </c>
      <c r="O2967">
        <v>194</v>
      </c>
      <c r="P2967">
        <v>102</v>
      </c>
      <c r="Q2967">
        <v>29</v>
      </c>
      <c r="R2967">
        <v>63</v>
      </c>
      <c r="S2967">
        <v>24</v>
      </c>
      <c r="T2967">
        <v>0.1</v>
      </c>
      <c r="U2967">
        <v>520</v>
      </c>
      <c r="V2967">
        <v>7</v>
      </c>
      <c r="W2967">
        <v>3</v>
      </c>
      <c r="X2967">
        <v>4</v>
      </c>
      <c r="Y2967">
        <v>6.6</v>
      </c>
    </row>
    <row r="2968" spans="1:25" hidden="1" x14ac:dyDescent="0.25">
      <c r="A2968" t="s">
        <v>11315</v>
      </c>
      <c r="B2968" t="s">
        <v>11316</v>
      </c>
      <c r="C2968" s="1" t="str">
        <f t="shared" si="469"/>
        <v>21:0438</v>
      </c>
      <c r="D2968" s="1" t="str">
        <f t="shared" si="479"/>
        <v>21:0144</v>
      </c>
      <c r="E2968" t="s">
        <v>11306</v>
      </c>
      <c r="F2968" t="s">
        <v>11317</v>
      </c>
      <c r="H2968">
        <v>68.278540899999996</v>
      </c>
      <c r="I2968">
        <v>-70.935428200000004</v>
      </c>
      <c r="J2968" s="1" t="str">
        <f t="shared" si="480"/>
        <v>NGR lake sediment grab sample</v>
      </c>
      <c r="K2968" s="1" t="str">
        <f t="shared" si="481"/>
        <v>&lt;177 micron (NGR)</v>
      </c>
      <c r="L2968">
        <v>4</v>
      </c>
      <c r="M2968" t="s">
        <v>57</v>
      </c>
      <c r="N2968">
        <v>64</v>
      </c>
      <c r="O2968">
        <v>188</v>
      </c>
      <c r="P2968">
        <v>98</v>
      </c>
      <c r="Q2968">
        <v>30</v>
      </c>
      <c r="R2968">
        <v>59</v>
      </c>
      <c r="S2968">
        <v>25</v>
      </c>
      <c r="T2968">
        <v>0.1</v>
      </c>
      <c r="U2968">
        <v>480</v>
      </c>
      <c r="V2968">
        <v>6.7</v>
      </c>
      <c r="W2968">
        <v>2</v>
      </c>
      <c r="X2968">
        <v>5</v>
      </c>
      <c r="Y2968">
        <v>7.4</v>
      </c>
    </row>
    <row r="2969" spans="1:25" hidden="1" x14ac:dyDescent="0.25">
      <c r="A2969" t="s">
        <v>11318</v>
      </c>
      <c r="B2969" t="s">
        <v>11319</v>
      </c>
      <c r="C2969" s="1" t="str">
        <f t="shared" ref="C2969:C3032" si="482">HYPERLINK("http://geochem.nrcan.gc.ca/cdogs/content/bdl/bdl210438_e.htm", "21:0438")</f>
        <v>21:0438</v>
      </c>
      <c r="D2969" s="1" t="str">
        <f t="shared" si="479"/>
        <v>21:0144</v>
      </c>
      <c r="E2969" t="s">
        <v>11320</v>
      </c>
      <c r="F2969" t="s">
        <v>11321</v>
      </c>
      <c r="H2969">
        <v>68.250283999999994</v>
      </c>
      <c r="I2969">
        <v>-70.988870500000004</v>
      </c>
      <c r="J2969" s="1" t="str">
        <f t="shared" si="480"/>
        <v>NGR lake sediment grab sample</v>
      </c>
      <c r="K2969" s="1" t="str">
        <f t="shared" si="481"/>
        <v>&lt;177 micron (NGR)</v>
      </c>
      <c r="L2969">
        <v>4</v>
      </c>
      <c r="M2969" t="s">
        <v>34</v>
      </c>
      <c r="N2969">
        <v>65</v>
      </c>
      <c r="O2969">
        <v>182</v>
      </c>
      <c r="P2969">
        <v>116</v>
      </c>
      <c r="Q2969">
        <v>32</v>
      </c>
      <c r="R2969">
        <v>55</v>
      </c>
      <c r="S2969">
        <v>25</v>
      </c>
      <c r="T2969">
        <v>0.1</v>
      </c>
      <c r="U2969">
        <v>470</v>
      </c>
      <c r="V2969">
        <v>12</v>
      </c>
      <c r="W2969">
        <v>0.5</v>
      </c>
      <c r="X2969">
        <v>10</v>
      </c>
      <c r="Y2969">
        <v>11.6</v>
      </c>
    </row>
    <row r="2970" spans="1:25" hidden="1" x14ac:dyDescent="0.25">
      <c r="A2970" t="s">
        <v>11322</v>
      </c>
      <c r="B2970" t="s">
        <v>11323</v>
      </c>
      <c r="C2970" s="1" t="str">
        <f t="shared" si="482"/>
        <v>21:0438</v>
      </c>
      <c r="D2970" s="1" t="str">
        <f t="shared" si="479"/>
        <v>21:0144</v>
      </c>
      <c r="E2970" t="s">
        <v>11324</v>
      </c>
      <c r="F2970" t="s">
        <v>11325</v>
      </c>
      <c r="H2970">
        <v>68.223585999999997</v>
      </c>
      <c r="I2970">
        <v>-70.957507399999997</v>
      </c>
      <c r="J2970" s="1" t="str">
        <f t="shared" si="480"/>
        <v>NGR lake sediment grab sample</v>
      </c>
      <c r="K2970" s="1" t="str">
        <f t="shared" si="481"/>
        <v>&lt;177 micron (NGR)</v>
      </c>
      <c r="L2970">
        <v>4</v>
      </c>
      <c r="M2970" t="s">
        <v>39</v>
      </c>
      <c r="N2970">
        <v>66</v>
      </c>
      <c r="O2970">
        <v>220</v>
      </c>
      <c r="P2970">
        <v>126</v>
      </c>
      <c r="Q2970">
        <v>19</v>
      </c>
      <c r="R2970">
        <v>78</v>
      </c>
      <c r="S2970">
        <v>12</v>
      </c>
      <c r="T2970">
        <v>0.2</v>
      </c>
      <c r="U2970">
        <v>90</v>
      </c>
      <c r="V2970">
        <v>2.7</v>
      </c>
      <c r="W2970">
        <v>0.5</v>
      </c>
      <c r="X2970">
        <v>1</v>
      </c>
      <c r="Y2970">
        <v>26</v>
      </c>
    </row>
    <row r="2971" spans="1:25" hidden="1" x14ac:dyDescent="0.25">
      <c r="A2971" t="s">
        <v>11326</v>
      </c>
      <c r="B2971" t="s">
        <v>11327</v>
      </c>
      <c r="C2971" s="1" t="str">
        <f t="shared" si="482"/>
        <v>21:0438</v>
      </c>
      <c r="D2971" s="1" t="str">
        <f t="shared" si="479"/>
        <v>21:0144</v>
      </c>
      <c r="E2971" t="s">
        <v>11328</v>
      </c>
      <c r="F2971" t="s">
        <v>11329</v>
      </c>
      <c r="H2971">
        <v>68.175357099999999</v>
      </c>
      <c r="I2971">
        <v>-70.977265799999998</v>
      </c>
      <c r="J2971" s="1" t="str">
        <f t="shared" si="480"/>
        <v>NGR lake sediment grab sample</v>
      </c>
      <c r="K2971" s="1" t="str">
        <f t="shared" si="481"/>
        <v>&lt;177 micron (NGR)</v>
      </c>
      <c r="L2971">
        <v>4</v>
      </c>
      <c r="M2971" t="s">
        <v>44</v>
      </c>
      <c r="N2971">
        <v>67</v>
      </c>
      <c r="O2971">
        <v>162</v>
      </c>
      <c r="P2971">
        <v>100</v>
      </c>
      <c r="Q2971">
        <v>25</v>
      </c>
      <c r="R2971">
        <v>41</v>
      </c>
      <c r="S2971">
        <v>19</v>
      </c>
      <c r="T2971">
        <v>0.1</v>
      </c>
      <c r="U2971">
        <v>190</v>
      </c>
      <c r="V2971">
        <v>6</v>
      </c>
      <c r="W2971">
        <v>0.5</v>
      </c>
      <c r="X2971">
        <v>2</v>
      </c>
      <c r="Y2971">
        <v>6.2</v>
      </c>
    </row>
    <row r="2972" spans="1:25" hidden="1" x14ac:dyDescent="0.25">
      <c r="A2972" t="s">
        <v>11330</v>
      </c>
      <c r="B2972" t="s">
        <v>11331</v>
      </c>
      <c r="C2972" s="1" t="str">
        <f t="shared" si="482"/>
        <v>21:0438</v>
      </c>
      <c r="D2972" s="1" t="str">
        <f t="shared" si="479"/>
        <v>21:0144</v>
      </c>
      <c r="E2972" t="s">
        <v>11332</v>
      </c>
      <c r="F2972" t="s">
        <v>11333</v>
      </c>
      <c r="H2972">
        <v>68.147145399999999</v>
      </c>
      <c r="I2972">
        <v>-71.031507199999993</v>
      </c>
      <c r="J2972" s="1" t="str">
        <f t="shared" si="480"/>
        <v>NGR lake sediment grab sample</v>
      </c>
      <c r="K2972" s="1" t="str">
        <f t="shared" si="481"/>
        <v>&lt;177 micron (NGR)</v>
      </c>
      <c r="L2972">
        <v>4</v>
      </c>
      <c r="M2972" t="s">
        <v>62</v>
      </c>
      <c r="N2972">
        <v>68</v>
      </c>
      <c r="O2972">
        <v>158</v>
      </c>
      <c r="P2972">
        <v>26</v>
      </c>
      <c r="Q2972">
        <v>39</v>
      </c>
      <c r="R2972">
        <v>15</v>
      </c>
      <c r="S2972">
        <v>7</v>
      </c>
      <c r="T2972">
        <v>0.1</v>
      </c>
      <c r="U2972">
        <v>120</v>
      </c>
      <c r="V2972">
        <v>2.2000000000000002</v>
      </c>
      <c r="W2972">
        <v>0.5</v>
      </c>
      <c r="X2972">
        <v>2</v>
      </c>
      <c r="Y2972">
        <v>15.4</v>
      </c>
    </row>
    <row r="2973" spans="1:25" hidden="1" x14ac:dyDescent="0.25">
      <c r="A2973" t="s">
        <v>11334</v>
      </c>
      <c r="B2973" t="s">
        <v>11335</v>
      </c>
      <c r="C2973" s="1" t="str">
        <f t="shared" si="482"/>
        <v>21:0438</v>
      </c>
      <c r="D2973" s="1" t="str">
        <f t="shared" si="479"/>
        <v>21:0144</v>
      </c>
      <c r="E2973" t="s">
        <v>11336</v>
      </c>
      <c r="F2973" t="s">
        <v>11337</v>
      </c>
      <c r="H2973">
        <v>68.113948199999996</v>
      </c>
      <c r="I2973">
        <v>-71.006285199999994</v>
      </c>
      <c r="J2973" s="1" t="str">
        <f t="shared" si="480"/>
        <v>NGR lake sediment grab sample</v>
      </c>
      <c r="K2973" s="1" t="str">
        <f t="shared" si="481"/>
        <v>&lt;177 micron (NGR)</v>
      </c>
      <c r="L2973">
        <v>4</v>
      </c>
      <c r="M2973" t="s">
        <v>67</v>
      </c>
      <c r="N2973">
        <v>69</v>
      </c>
      <c r="O2973">
        <v>156</v>
      </c>
      <c r="P2973">
        <v>34</v>
      </c>
      <c r="Q2973">
        <v>22</v>
      </c>
      <c r="R2973">
        <v>17</v>
      </c>
      <c r="S2973">
        <v>10</v>
      </c>
      <c r="T2973">
        <v>0.1</v>
      </c>
      <c r="U2973">
        <v>170</v>
      </c>
      <c r="V2973">
        <v>3.5</v>
      </c>
      <c r="W2973">
        <v>0.5</v>
      </c>
      <c r="X2973">
        <v>1</v>
      </c>
      <c r="Y2973">
        <v>30.4</v>
      </c>
    </row>
    <row r="2974" spans="1:25" hidden="1" x14ac:dyDescent="0.25">
      <c r="A2974" t="s">
        <v>11338</v>
      </c>
      <c r="B2974" t="s">
        <v>11339</v>
      </c>
      <c r="C2974" s="1" t="str">
        <f t="shared" si="482"/>
        <v>21:0438</v>
      </c>
      <c r="D2974" s="1" t="str">
        <f t="shared" si="479"/>
        <v>21:0144</v>
      </c>
      <c r="E2974" t="s">
        <v>11340</v>
      </c>
      <c r="F2974" t="s">
        <v>11341</v>
      </c>
      <c r="H2974">
        <v>68.081340800000007</v>
      </c>
      <c r="I2974">
        <v>-71.093072899999996</v>
      </c>
      <c r="J2974" s="1" t="str">
        <f t="shared" si="480"/>
        <v>NGR lake sediment grab sample</v>
      </c>
      <c r="K2974" s="1" t="str">
        <f t="shared" si="481"/>
        <v>&lt;177 micron (NGR)</v>
      </c>
      <c r="L2974">
        <v>4</v>
      </c>
      <c r="M2974" t="s">
        <v>72</v>
      </c>
      <c r="N2974">
        <v>70</v>
      </c>
      <c r="O2974">
        <v>98</v>
      </c>
      <c r="P2974">
        <v>16</v>
      </c>
      <c r="Q2974">
        <v>13</v>
      </c>
      <c r="R2974">
        <v>7</v>
      </c>
      <c r="S2974">
        <v>5</v>
      </c>
      <c r="T2974">
        <v>0.1</v>
      </c>
      <c r="U2974">
        <v>100</v>
      </c>
      <c r="V2974">
        <v>2.1</v>
      </c>
      <c r="W2974">
        <v>0.5</v>
      </c>
      <c r="X2974">
        <v>1</v>
      </c>
      <c r="Y2974">
        <v>9.6</v>
      </c>
    </row>
    <row r="2975" spans="1:25" hidden="1" x14ac:dyDescent="0.25">
      <c r="A2975" t="s">
        <v>11342</v>
      </c>
      <c r="B2975" t="s">
        <v>11343</v>
      </c>
      <c r="C2975" s="1" t="str">
        <f t="shared" si="482"/>
        <v>21:0438</v>
      </c>
      <c r="D2975" s="1" t="str">
        <f t="shared" si="479"/>
        <v>21:0144</v>
      </c>
      <c r="E2975" t="s">
        <v>11344</v>
      </c>
      <c r="F2975" t="s">
        <v>11345</v>
      </c>
      <c r="H2975">
        <v>68.022517300000004</v>
      </c>
      <c r="I2975">
        <v>-71.0634601</v>
      </c>
      <c r="J2975" s="1" t="str">
        <f t="shared" si="480"/>
        <v>NGR lake sediment grab sample</v>
      </c>
      <c r="K2975" s="1" t="str">
        <f t="shared" si="481"/>
        <v>&lt;177 micron (NGR)</v>
      </c>
      <c r="L2975">
        <v>4</v>
      </c>
      <c r="M2975" t="s">
        <v>77</v>
      </c>
      <c r="N2975">
        <v>71</v>
      </c>
      <c r="O2975">
        <v>56</v>
      </c>
      <c r="P2975">
        <v>14</v>
      </c>
      <c r="Q2975">
        <v>9</v>
      </c>
      <c r="R2975">
        <v>5</v>
      </c>
      <c r="S2975">
        <v>2</v>
      </c>
      <c r="T2975">
        <v>0.1</v>
      </c>
      <c r="U2975">
        <v>55</v>
      </c>
      <c r="V2975">
        <v>1.3</v>
      </c>
      <c r="W2975">
        <v>0.5</v>
      </c>
      <c r="X2975">
        <v>4</v>
      </c>
      <c r="Y2975">
        <v>19.8</v>
      </c>
    </row>
    <row r="2976" spans="1:25" hidden="1" x14ac:dyDescent="0.25">
      <c r="A2976" t="s">
        <v>11346</v>
      </c>
      <c r="B2976" t="s">
        <v>11347</v>
      </c>
      <c r="C2976" s="1" t="str">
        <f t="shared" si="482"/>
        <v>21:0438</v>
      </c>
      <c r="D2976" s="1" t="str">
        <f t="shared" si="479"/>
        <v>21:0144</v>
      </c>
      <c r="E2976" t="s">
        <v>11348</v>
      </c>
      <c r="F2976" t="s">
        <v>11349</v>
      </c>
      <c r="H2976">
        <v>68.083495600000006</v>
      </c>
      <c r="I2976">
        <v>-70.956779699999998</v>
      </c>
      <c r="J2976" s="1" t="str">
        <f t="shared" si="480"/>
        <v>NGR lake sediment grab sample</v>
      </c>
      <c r="K2976" s="1" t="str">
        <f t="shared" si="481"/>
        <v>&lt;177 micron (NGR)</v>
      </c>
      <c r="L2976">
        <v>4</v>
      </c>
      <c r="M2976" t="s">
        <v>82</v>
      </c>
      <c r="N2976">
        <v>72</v>
      </c>
      <c r="O2976">
        <v>82</v>
      </c>
      <c r="P2976">
        <v>12</v>
      </c>
      <c r="Q2976">
        <v>11</v>
      </c>
      <c r="R2976">
        <v>8</v>
      </c>
      <c r="S2976">
        <v>5</v>
      </c>
      <c r="T2976">
        <v>0.1</v>
      </c>
      <c r="U2976">
        <v>90</v>
      </c>
      <c r="V2976">
        <v>2.1</v>
      </c>
      <c r="W2976">
        <v>0.5</v>
      </c>
      <c r="X2976">
        <v>1</v>
      </c>
      <c r="Y2976">
        <v>4.5999999999999996</v>
      </c>
    </row>
    <row r="2977" spans="1:25" hidden="1" x14ac:dyDescent="0.25">
      <c r="A2977" t="s">
        <v>11350</v>
      </c>
      <c r="B2977" t="s">
        <v>11351</v>
      </c>
      <c r="C2977" s="1" t="str">
        <f t="shared" si="482"/>
        <v>21:0438</v>
      </c>
      <c r="D2977" s="1" t="str">
        <f t="shared" si="479"/>
        <v>21:0144</v>
      </c>
      <c r="E2977" t="s">
        <v>11352</v>
      </c>
      <c r="F2977" t="s">
        <v>11353</v>
      </c>
      <c r="H2977">
        <v>68.087229199999996</v>
      </c>
      <c r="I2977">
        <v>-70.996465900000004</v>
      </c>
      <c r="J2977" s="1" t="str">
        <f t="shared" si="480"/>
        <v>NGR lake sediment grab sample</v>
      </c>
      <c r="K2977" s="1" t="str">
        <f t="shared" si="481"/>
        <v>&lt;177 micron (NGR)</v>
      </c>
      <c r="L2977">
        <v>4</v>
      </c>
      <c r="M2977" t="s">
        <v>87</v>
      </c>
      <c r="N2977">
        <v>73</v>
      </c>
      <c r="O2977">
        <v>72</v>
      </c>
      <c r="P2977">
        <v>18</v>
      </c>
      <c r="Q2977">
        <v>7</v>
      </c>
      <c r="R2977">
        <v>7</v>
      </c>
      <c r="S2977">
        <v>2</v>
      </c>
      <c r="T2977">
        <v>0.1</v>
      </c>
      <c r="U2977">
        <v>50</v>
      </c>
      <c r="V2977">
        <v>1.3</v>
      </c>
      <c r="W2977">
        <v>0.5</v>
      </c>
      <c r="X2977">
        <v>2</v>
      </c>
      <c r="Y2977">
        <v>24.6</v>
      </c>
    </row>
    <row r="2978" spans="1:25" hidden="1" x14ac:dyDescent="0.25">
      <c r="A2978" t="s">
        <v>11354</v>
      </c>
      <c r="B2978" t="s">
        <v>11355</v>
      </c>
      <c r="C2978" s="1" t="str">
        <f t="shared" si="482"/>
        <v>21:0438</v>
      </c>
      <c r="D2978" s="1" t="str">
        <f t="shared" si="479"/>
        <v>21:0144</v>
      </c>
      <c r="E2978" t="s">
        <v>11356</v>
      </c>
      <c r="F2978" t="s">
        <v>11357</v>
      </c>
      <c r="H2978">
        <v>68.106328500000004</v>
      </c>
      <c r="I2978">
        <v>-70.9031868</v>
      </c>
      <c r="J2978" s="1" t="str">
        <f t="shared" si="480"/>
        <v>NGR lake sediment grab sample</v>
      </c>
      <c r="K2978" s="1" t="str">
        <f t="shared" si="481"/>
        <v>&lt;177 micron (NGR)</v>
      </c>
      <c r="L2978">
        <v>4</v>
      </c>
      <c r="M2978" t="s">
        <v>92</v>
      </c>
      <c r="N2978">
        <v>74</v>
      </c>
      <c r="O2978">
        <v>80</v>
      </c>
      <c r="P2978">
        <v>14</v>
      </c>
      <c r="Q2978">
        <v>11</v>
      </c>
      <c r="R2978">
        <v>6</v>
      </c>
      <c r="S2978">
        <v>4</v>
      </c>
      <c r="T2978">
        <v>0.1</v>
      </c>
      <c r="U2978">
        <v>75</v>
      </c>
      <c r="V2978">
        <v>2</v>
      </c>
      <c r="W2978">
        <v>0.5</v>
      </c>
      <c r="X2978">
        <v>1</v>
      </c>
      <c r="Y2978">
        <v>8.6</v>
      </c>
    </row>
    <row r="2979" spans="1:25" hidden="1" x14ac:dyDescent="0.25">
      <c r="A2979" t="s">
        <v>11358</v>
      </c>
      <c r="B2979" t="s">
        <v>11359</v>
      </c>
      <c r="C2979" s="1" t="str">
        <f t="shared" si="482"/>
        <v>21:0438</v>
      </c>
      <c r="D2979" s="1" t="str">
        <f t="shared" si="479"/>
        <v>21:0144</v>
      </c>
      <c r="E2979" t="s">
        <v>11360</v>
      </c>
      <c r="F2979" t="s">
        <v>11361</v>
      </c>
      <c r="H2979">
        <v>68.153869200000003</v>
      </c>
      <c r="I2979">
        <v>-70.883949099999995</v>
      </c>
      <c r="J2979" s="1" t="str">
        <f t="shared" si="480"/>
        <v>NGR lake sediment grab sample</v>
      </c>
      <c r="K2979" s="1" t="str">
        <f t="shared" si="481"/>
        <v>&lt;177 micron (NGR)</v>
      </c>
      <c r="L2979">
        <v>4</v>
      </c>
      <c r="M2979" t="s">
        <v>97</v>
      </c>
      <c r="N2979">
        <v>75</v>
      </c>
      <c r="O2979">
        <v>104</v>
      </c>
      <c r="P2979">
        <v>42</v>
      </c>
      <c r="Q2979">
        <v>15</v>
      </c>
      <c r="R2979">
        <v>16</v>
      </c>
      <c r="S2979">
        <v>6</v>
      </c>
      <c r="T2979">
        <v>0.1</v>
      </c>
      <c r="U2979">
        <v>90</v>
      </c>
      <c r="V2979">
        <v>2.5499999999999998</v>
      </c>
      <c r="W2979">
        <v>0.5</v>
      </c>
      <c r="X2979">
        <v>1</v>
      </c>
      <c r="Y2979">
        <v>11.2</v>
      </c>
    </row>
    <row r="2980" spans="1:25" hidden="1" x14ac:dyDescent="0.25">
      <c r="A2980" t="s">
        <v>11362</v>
      </c>
      <c r="B2980" t="s">
        <v>11363</v>
      </c>
      <c r="C2980" s="1" t="str">
        <f t="shared" si="482"/>
        <v>21:0438</v>
      </c>
      <c r="D2980" s="1" t="str">
        <f>HYPERLINK("http://geochem.nrcan.gc.ca/cdogs/content/svy/svy_e.htm", "")</f>
        <v/>
      </c>
      <c r="G2980" s="1" t="str">
        <f>HYPERLINK("http://geochem.nrcan.gc.ca/cdogs/content/cr_/cr_00033_e.htm", "33")</f>
        <v>33</v>
      </c>
      <c r="J2980" t="s">
        <v>100</v>
      </c>
      <c r="K2980" t="s">
        <v>101</v>
      </c>
      <c r="L2980">
        <v>4</v>
      </c>
      <c r="M2980" t="s">
        <v>102</v>
      </c>
      <c r="N2980">
        <v>76</v>
      </c>
      <c r="O2980">
        <v>164</v>
      </c>
      <c r="P2980">
        <v>20</v>
      </c>
      <c r="Q2980">
        <v>27</v>
      </c>
      <c r="R2980">
        <v>12</v>
      </c>
      <c r="S2980">
        <v>11</v>
      </c>
      <c r="T2980">
        <v>0.1</v>
      </c>
      <c r="U2980">
        <v>3100</v>
      </c>
      <c r="V2980">
        <v>3.7</v>
      </c>
      <c r="W2980">
        <v>2</v>
      </c>
      <c r="X2980">
        <v>1</v>
      </c>
      <c r="Y2980">
        <v>11.2</v>
      </c>
    </row>
    <row r="2981" spans="1:25" hidden="1" x14ac:dyDescent="0.25">
      <c r="A2981" t="s">
        <v>11364</v>
      </c>
      <c r="B2981" t="s">
        <v>11365</v>
      </c>
      <c r="C2981" s="1" t="str">
        <f t="shared" si="482"/>
        <v>21:0438</v>
      </c>
      <c r="D2981" s="1" t="str">
        <f t="shared" ref="D2981:D3001" si="483">HYPERLINK("http://geochem.nrcan.gc.ca/cdogs/content/svy/svy210144_e.htm", "21:0144")</f>
        <v>21:0144</v>
      </c>
      <c r="E2981" t="s">
        <v>11366</v>
      </c>
      <c r="F2981" t="s">
        <v>11367</v>
      </c>
      <c r="H2981">
        <v>68.185212699999994</v>
      </c>
      <c r="I2981">
        <v>-70.891563599999998</v>
      </c>
      <c r="J2981" s="1" t="str">
        <f t="shared" ref="J2981:J3001" si="484">HYPERLINK("http://geochem.nrcan.gc.ca/cdogs/content/kwd/kwd020027_e.htm", "NGR lake sediment grab sample")</f>
        <v>NGR lake sediment grab sample</v>
      </c>
      <c r="K2981" s="1" t="str">
        <f t="shared" ref="K2981:K3001" si="485">HYPERLINK("http://geochem.nrcan.gc.ca/cdogs/content/kwd/kwd080006_e.htm", "&lt;177 micron (NGR)")</f>
        <v>&lt;177 micron (NGR)</v>
      </c>
      <c r="L2981">
        <v>4</v>
      </c>
      <c r="M2981" t="s">
        <v>107</v>
      </c>
      <c r="N2981">
        <v>77</v>
      </c>
      <c r="O2981">
        <v>132</v>
      </c>
      <c r="P2981">
        <v>52</v>
      </c>
      <c r="Q2981">
        <v>23</v>
      </c>
      <c r="R2981">
        <v>28</v>
      </c>
      <c r="S2981">
        <v>9</v>
      </c>
      <c r="T2981">
        <v>0.1</v>
      </c>
      <c r="U2981">
        <v>120</v>
      </c>
      <c r="V2981">
        <v>2.6</v>
      </c>
      <c r="W2981">
        <v>0.5</v>
      </c>
      <c r="X2981">
        <v>2</v>
      </c>
      <c r="Y2981">
        <v>13.2</v>
      </c>
    </row>
    <row r="2982" spans="1:25" hidden="1" x14ac:dyDescent="0.25">
      <c r="A2982" t="s">
        <v>11368</v>
      </c>
      <c r="B2982" t="s">
        <v>11369</v>
      </c>
      <c r="C2982" s="1" t="str">
        <f t="shared" si="482"/>
        <v>21:0438</v>
      </c>
      <c r="D2982" s="1" t="str">
        <f t="shared" si="483"/>
        <v>21:0144</v>
      </c>
      <c r="E2982" t="s">
        <v>11370</v>
      </c>
      <c r="F2982" t="s">
        <v>11371</v>
      </c>
      <c r="H2982">
        <v>68.202590900000004</v>
      </c>
      <c r="I2982">
        <v>-70.890100399999994</v>
      </c>
      <c r="J2982" s="1" t="str">
        <f t="shared" si="484"/>
        <v>NGR lake sediment grab sample</v>
      </c>
      <c r="K2982" s="1" t="str">
        <f t="shared" si="485"/>
        <v>&lt;177 micron (NGR)</v>
      </c>
      <c r="L2982">
        <v>4</v>
      </c>
      <c r="M2982" t="s">
        <v>112</v>
      </c>
      <c r="N2982">
        <v>78</v>
      </c>
      <c r="O2982">
        <v>220</v>
      </c>
      <c r="P2982">
        <v>168</v>
      </c>
      <c r="Q2982">
        <v>29</v>
      </c>
      <c r="R2982">
        <v>63</v>
      </c>
      <c r="S2982">
        <v>13</v>
      </c>
      <c r="T2982">
        <v>0.1</v>
      </c>
      <c r="U2982">
        <v>160</v>
      </c>
      <c r="V2982">
        <v>4.55</v>
      </c>
      <c r="W2982">
        <v>0.5</v>
      </c>
      <c r="X2982">
        <v>6</v>
      </c>
      <c r="Y2982">
        <v>13.2</v>
      </c>
    </row>
    <row r="2983" spans="1:25" hidden="1" x14ac:dyDescent="0.25">
      <c r="A2983" t="s">
        <v>11372</v>
      </c>
      <c r="B2983" t="s">
        <v>11373</v>
      </c>
      <c r="C2983" s="1" t="str">
        <f t="shared" si="482"/>
        <v>21:0438</v>
      </c>
      <c r="D2983" s="1" t="str">
        <f t="shared" si="483"/>
        <v>21:0144</v>
      </c>
      <c r="E2983" t="s">
        <v>11374</v>
      </c>
      <c r="F2983" t="s">
        <v>11375</v>
      </c>
      <c r="H2983">
        <v>68.255888499999998</v>
      </c>
      <c r="I2983">
        <v>-70.876454699999996</v>
      </c>
      <c r="J2983" s="1" t="str">
        <f t="shared" si="484"/>
        <v>NGR lake sediment grab sample</v>
      </c>
      <c r="K2983" s="1" t="str">
        <f t="shared" si="485"/>
        <v>&lt;177 micron (NGR)</v>
      </c>
      <c r="L2983">
        <v>4</v>
      </c>
      <c r="M2983" t="s">
        <v>117</v>
      </c>
      <c r="N2983">
        <v>79</v>
      </c>
      <c r="O2983">
        <v>275</v>
      </c>
      <c r="P2983">
        <v>162</v>
      </c>
      <c r="Q2983">
        <v>39</v>
      </c>
      <c r="R2983">
        <v>69</v>
      </c>
      <c r="S2983">
        <v>21</v>
      </c>
      <c r="T2983">
        <v>0.1</v>
      </c>
      <c r="U2983">
        <v>220</v>
      </c>
      <c r="V2983">
        <v>4.8</v>
      </c>
      <c r="W2983">
        <v>0.5</v>
      </c>
      <c r="X2983">
        <v>7</v>
      </c>
      <c r="Y2983">
        <v>12</v>
      </c>
    </row>
    <row r="2984" spans="1:25" hidden="1" x14ac:dyDescent="0.25">
      <c r="A2984" t="s">
        <v>11376</v>
      </c>
      <c r="B2984" t="s">
        <v>11377</v>
      </c>
      <c r="C2984" s="1" t="str">
        <f t="shared" si="482"/>
        <v>21:0438</v>
      </c>
      <c r="D2984" s="1" t="str">
        <f t="shared" si="483"/>
        <v>21:0144</v>
      </c>
      <c r="E2984" t="s">
        <v>11378</v>
      </c>
      <c r="F2984" t="s">
        <v>11379</v>
      </c>
      <c r="H2984">
        <v>68.269446099999996</v>
      </c>
      <c r="I2984">
        <v>-70.889092500000004</v>
      </c>
      <c r="J2984" s="1" t="str">
        <f t="shared" si="484"/>
        <v>NGR lake sediment grab sample</v>
      </c>
      <c r="K2984" s="1" t="str">
        <f t="shared" si="485"/>
        <v>&lt;177 micron (NGR)</v>
      </c>
      <c r="L2984">
        <v>4</v>
      </c>
      <c r="M2984" t="s">
        <v>122</v>
      </c>
      <c r="N2984">
        <v>80</v>
      </c>
      <c r="O2984">
        <v>162</v>
      </c>
      <c r="P2984">
        <v>136</v>
      </c>
      <c r="Q2984">
        <v>23</v>
      </c>
      <c r="R2984">
        <v>76</v>
      </c>
      <c r="S2984">
        <v>26</v>
      </c>
      <c r="T2984">
        <v>0.3</v>
      </c>
      <c r="U2984">
        <v>220</v>
      </c>
      <c r="V2984">
        <v>4.9000000000000004</v>
      </c>
      <c r="W2984">
        <v>0.5</v>
      </c>
      <c r="X2984">
        <v>2</v>
      </c>
      <c r="Y2984">
        <v>18.600000000000001</v>
      </c>
    </row>
    <row r="2985" spans="1:25" hidden="1" x14ac:dyDescent="0.25">
      <c r="A2985" t="s">
        <v>11380</v>
      </c>
      <c r="B2985" t="s">
        <v>11381</v>
      </c>
      <c r="C2985" s="1" t="str">
        <f t="shared" si="482"/>
        <v>21:0438</v>
      </c>
      <c r="D2985" s="1" t="str">
        <f t="shared" si="483"/>
        <v>21:0144</v>
      </c>
      <c r="E2985" t="s">
        <v>11382</v>
      </c>
      <c r="F2985" t="s">
        <v>11383</v>
      </c>
      <c r="H2985">
        <v>68.552963199999994</v>
      </c>
      <c r="I2985">
        <v>-71.659413400000005</v>
      </c>
      <c r="J2985" s="1" t="str">
        <f t="shared" si="484"/>
        <v>NGR lake sediment grab sample</v>
      </c>
      <c r="K2985" s="1" t="str">
        <f t="shared" si="485"/>
        <v>&lt;177 micron (NGR)</v>
      </c>
      <c r="L2985">
        <v>5</v>
      </c>
      <c r="M2985" t="s">
        <v>29</v>
      </c>
      <c r="N2985">
        <v>81</v>
      </c>
      <c r="O2985">
        <v>370</v>
      </c>
      <c r="P2985">
        <v>180</v>
      </c>
      <c r="Q2985">
        <v>11</v>
      </c>
      <c r="R2985">
        <v>88</v>
      </c>
      <c r="S2985">
        <v>19</v>
      </c>
      <c r="T2985">
        <v>0.1</v>
      </c>
      <c r="U2985">
        <v>210</v>
      </c>
      <c r="V2985">
        <v>4.2</v>
      </c>
      <c r="W2985">
        <v>40</v>
      </c>
      <c r="X2985">
        <v>1</v>
      </c>
      <c r="Y2985">
        <v>12</v>
      </c>
    </row>
    <row r="2986" spans="1:25" hidden="1" x14ac:dyDescent="0.25">
      <c r="A2986" t="s">
        <v>11384</v>
      </c>
      <c r="B2986" t="s">
        <v>11385</v>
      </c>
      <c r="C2986" s="1" t="str">
        <f t="shared" si="482"/>
        <v>21:0438</v>
      </c>
      <c r="D2986" s="1" t="str">
        <f t="shared" si="483"/>
        <v>21:0144</v>
      </c>
      <c r="E2986" t="s">
        <v>11386</v>
      </c>
      <c r="F2986" t="s">
        <v>11387</v>
      </c>
      <c r="H2986">
        <v>68.318922299999997</v>
      </c>
      <c r="I2986">
        <v>-70.847990100000004</v>
      </c>
      <c r="J2986" s="1" t="str">
        <f t="shared" si="484"/>
        <v>NGR lake sediment grab sample</v>
      </c>
      <c r="K2986" s="1" t="str">
        <f t="shared" si="485"/>
        <v>&lt;177 micron (NGR)</v>
      </c>
      <c r="L2986">
        <v>5</v>
      </c>
      <c r="M2986" t="s">
        <v>34</v>
      </c>
      <c r="N2986">
        <v>82</v>
      </c>
      <c r="O2986">
        <v>200</v>
      </c>
      <c r="P2986">
        <v>70</v>
      </c>
      <c r="Q2986">
        <v>20</v>
      </c>
      <c r="R2986">
        <v>59</v>
      </c>
      <c r="S2986">
        <v>24</v>
      </c>
      <c r="T2986">
        <v>0.1</v>
      </c>
      <c r="U2986">
        <v>620</v>
      </c>
      <c r="V2986">
        <v>6.7</v>
      </c>
      <c r="W2986">
        <v>3</v>
      </c>
      <c r="X2986">
        <v>1</v>
      </c>
      <c r="Y2986">
        <v>6.4</v>
      </c>
    </row>
    <row r="2987" spans="1:25" hidden="1" x14ac:dyDescent="0.25">
      <c r="A2987" t="s">
        <v>11388</v>
      </c>
      <c r="B2987" t="s">
        <v>11389</v>
      </c>
      <c r="C2987" s="1" t="str">
        <f t="shared" si="482"/>
        <v>21:0438</v>
      </c>
      <c r="D2987" s="1" t="str">
        <f t="shared" si="483"/>
        <v>21:0144</v>
      </c>
      <c r="E2987" t="s">
        <v>11390</v>
      </c>
      <c r="F2987" t="s">
        <v>11391</v>
      </c>
      <c r="H2987">
        <v>68.577142600000002</v>
      </c>
      <c r="I2987">
        <v>-71.397899199999998</v>
      </c>
      <c r="J2987" s="1" t="str">
        <f t="shared" si="484"/>
        <v>NGR lake sediment grab sample</v>
      </c>
      <c r="K2987" s="1" t="str">
        <f t="shared" si="485"/>
        <v>&lt;177 micron (NGR)</v>
      </c>
      <c r="L2987">
        <v>5</v>
      </c>
      <c r="M2987" t="s">
        <v>39</v>
      </c>
      <c r="N2987">
        <v>83</v>
      </c>
      <c r="O2987">
        <v>140</v>
      </c>
      <c r="P2987">
        <v>140</v>
      </c>
      <c r="Q2987">
        <v>7</v>
      </c>
      <c r="R2987">
        <v>59</v>
      </c>
      <c r="S2987">
        <v>15</v>
      </c>
      <c r="T2987">
        <v>0.1</v>
      </c>
      <c r="U2987">
        <v>225</v>
      </c>
      <c r="V2987">
        <v>3.8</v>
      </c>
      <c r="W2987">
        <v>10</v>
      </c>
      <c r="X2987">
        <v>1</v>
      </c>
      <c r="Y2987">
        <v>7.4</v>
      </c>
    </row>
    <row r="2988" spans="1:25" hidden="1" x14ac:dyDescent="0.25">
      <c r="A2988" t="s">
        <v>11392</v>
      </c>
      <c r="B2988" t="s">
        <v>11393</v>
      </c>
      <c r="C2988" s="1" t="str">
        <f t="shared" si="482"/>
        <v>21:0438</v>
      </c>
      <c r="D2988" s="1" t="str">
        <f t="shared" si="483"/>
        <v>21:0144</v>
      </c>
      <c r="E2988" t="s">
        <v>11394</v>
      </c>
      <c r="F2988" t="s">
        <v>11395</v>
      </c>
      <c r="H2988">
        <v>68.571758399999993</v>
      </c>
      <c r="I2988">
        <v>-71.523646400000004</v>
      </c>
      <c r="J2988" s="1" t="str">
        <f t="shared" si="484"/>
        <v>NGR lake sediment grab sample</v>
      </c>
      <c r="K2988" s="1" t="str">
        <f t="shared" si="485"/>
        <v>&lt;177 micron (NGR)</v>
      </c>
      <c r="L2988">
        <v>5</v>
      </c>
      <c r="M2988" t="s">
        <v>44</v>
      </c>
      <c r="N2988">
        <v>84</v>
      </c>
      <c r="O2988">
        <v>78</v>
      </c>
      <c r="P2988">
        <v>54</v>
      </c>
      <c r="Q2988">
        <v>4</v>
      </c>
      <c r="R2988">
        <v>28</v>
      </c>
      <c r="S2988">
        <v>9</v>
      </c>
      <c r="T2988">
        <v>0.1</v>
      </c>
      <c r="U2988">
        <v>170</v>
      </c>
      <c r="V2988">
        <v>2.7</v>
      </c>
      <c r="W2988">
        <v>8</v>
      </c>
      <c r="X2988">
        <v>1</v>
      </c>
      <c r="Y2988">
        <v>2</v>
      </c>
    </row>
    <row r="2989" spans="1:25" hidden="1" x14ac:dyDescent="0.25">
      <c r="A2989" t="s">
        <v>11396</v>
      </c>
      <c r="B2989" t="s">
        <v>11397</v>
      </c>
      <c r="C2989" s="1" t="str">
        <f t="shared" si="482"/>
        <v>21:0438</v>
      </c>
      <c r="D2989" s="1" t="str">
        <f t="shared" si="483"/>
        <v>21:0144</v>
      </c>
      <c r="E2989" t="s">
        <v>11398</v>
      </c>
      <c r="F2989" t="s">
        <v>11399</v>
      </c>
      <c r="H2989">
        <v>68.548928099999998</v>
      </c>
      <c r="I2989">
        <v>-71.632945199999995</v>
      </c>
      <c r="J2989" s="1" t="str">
        <f t="shared" si="484"/>
        <v>NGR lake sediment grab sample</v>
      </c>
      <c r="K2989" s="1" t="str">
        <f t="shared" si="485"/>
        <v>&lt;177 micron (NGR)</v>
      </c>
      <c r="L2989">
        <v>5</v>
      </c>
      <c r="M2989" t="s">
        <v>49</v>
      </c>
      <c r="N2989">
        <v>85</v>
      </c>
      <c r="O2989">
        <v>134</v>
      </c>
      <c r="P2989">
        <v>78</v>
      </c>
      <c r="Q2989">
        <v>7</v>
      </c>
      <c r="R2989">
        <v>52</v>
      </c>
      <c r="S2989">
        <v>30</v>
      </c>
      <c r="T2989">
        <v>0.1</v>
      </c>
      <c r="U2989">
        <v>280</v>
      </c>
      <c r="V2989">
        <v>3.7</v>
      </c>
      <c r="W2989">
        <v>13</v>
      </c>
      <c r="X2989">
        <v>1</v>
      </c>
      <c r="Y2989">
        <v>2.2000000000000002</v>
      </c>
    </row>
    <row r="2990" spans="1:25" hidden="1" x14ac:dyDescent="0.25">
      <c r="A2990" t="s">
        <v>11400</v>
      </c>
      <c r="B2990" t="s">
        <v>11401</v>
      </c>
      <c r="C2990" s="1" t="str">
        <f t="shared" si="482"/>
        <v>21:0438</v>
      </c>
      <c r="D2990" s="1" t="str">
        <f t="shared" si="483"/>
        <v>21:0144</v>
      </c>
      <c r="E2990" t="s">
        <v>11382</v>
      </c>
      <c r="F2990" t="s">
        <v>11402</v>
      </c>
      <c r="H2990">
        <v>68.552963199999994</v>
      </c>
      <c r="I2990">
        <v>-71.659413400000005</v>
      </c>
      <c r="J2990" s="1" t="str">
        <f t="shared" si="484"/>
        <v>NGR lake sediment grab sample</v>
      </c>
      <c r="K2990" s="1" t="str">
        <f t="shared" si="485"/>
        <v>&lt;177 micron (NGR)</v>
      </c>
      <c r="L2990">
        <v>5</v>
      </c>
      <c r="M2990" t="s">
        <v>57</v>
      </c>
      <c r="N2990">
        <v>86</v>
      </c>
      <c r="O2990">
        <v>360</v>
      </c>
      <c r="P2990">
        <v>180</v>
      </c>
      <c r="Q2990">
        <v>11</v>
      </c>
      <c r="R2990">
        <v>90</v>
      </c>
      <c r="S2990">
        <v>19</v>
      </c>
      <c r="T2990">
        <v>0.3</v>
      </c>
      <c r="U2990">
        <v>210</v>
      </c>
      <c r="V2990">
        <v>4.4000000000000004</v>
      </c>
      <c r="W2990">
        <v>30</v>
      </c>
      <c r="X2990">
        <v>2</v>
      </c>
      <c r="Y2990">
        <v>11.4</v>
      </c>
    </row>
    <row r="2991" spans="1:25" hidden="1" x14ac:dyDescent="0.25">
      <c r="A2991" t="s">
        <v>11403</v>
      </c>
      <c r="B2991" t="s">
        <v>11404</v>
      </c>
      <c r="C2991" s="1" t="str">
        <f t="shared" si="482"/>
        <v>21:0438</v>
      </c>
      <c r="D2991" s="1" t="str">
        <f t="shared" si="483"/>
        <v>21:0144</v>
      </c>
      <c r="E2991" t="s">
        <v>11382</v>
      </c>
      <c r="F2991" t="s">
        <v>11405</v>
      </c>
      <c r="H2991">
        <v>68.552963199999994</v>
      </c>
      <c r="I2991">
        <v>-71.659413400000005</v>
      </c>
      <c r="J2991" s="1" t="str">
        <f t="shared" si="484"/>
        <v>NGR lake sediment grab sample</v>
      </c>
      <c r="K2991" s="1" t="str">
        <f t="shared" si="485"/>
        <v>&lt;177 micron (NGR)</v>
      </c>
      <c r="L2991">
        <v>5</v>
      </c>
      <c r="M2991" t="s">
        <v>53</v>
      </c>
      <c r="N2991">
        <v>87</v>
      </c>
      <c r="O2991">
        <v>350</v>
      </c>
      <c r="P2991">
        <v>184</v>
      </c>
      <c r="Q2991">
        <v>9</v>
      </c>
      <c r="R2991">
        <v>90</v>
      </c>
      <c r="S2991">
        <v>16</v>
      </c>
      <c r="T2991">
        <v>0.2</v>
      </c>
      <c r="U2991">
        <v>200</v>
      </c>
      <c r="V2991">
        <v>4.2</v>
      </c>
      <c r="W2991">
        <v>29</v>
      </c>
      <c r="X2991">
        <v>2</v>
      </c>
      <c r="Y2991">
        <v>8.8000000000000007</v>
      </c>
    </row>
    <row r="2992" spans="1:25" hidden="1" x14ac:dyDescent="0.25">
      <c r="A2992" t="s">
        <v>11406</v>
      </c>
      <c r="B2992" t="s">
        <v>11407</v>
      </c>
      <c r="C2992" s="1" t="str">
        <f t="shared" si="482"/>
        <v>21:0438</v>
      </c>
      <c r="D2992" s="1" t="str">
        <f t="shared" si="483"/>
        <v>21:0144</v>
      </c>
      <c r="E2992" t="s">
        <v>11408</v>
      </c>
      <c r="F2992" t="s">
        <v>11409</v>
      </c>
      <c r="H2992">
        <v>68.556266699999995</v>
      </c>
      <c r="I2992">
        <v>-71.692083699999998</v>
      </c>
      <c r="J2992" s="1" t="str">
        <f t="shared" si="484"/>
        <v>NGR lake sediment grab sample</v>
      </c>
      <c r="K2992" s="1" t="str">
        <f t="shared" si="485"/>
        <v>&lt;177 micron (NGR)</v>
      </c>
      <c r="L2992">
        <v>5</v>
      </c>
      <c r="M2992" t="s">
        <v>62</v>
      </c>
      <c r="N2992">
        <v>88</v>
      </c>
      <c r="O2992">
        <v>98</v>
      </c>
      <c r="P2992">
        <v>76</v>
      </c>
      <c r="Q2992">
        <v>2</v>
      </c>
      <c r="R2992">
        <v>22</v>
      </c>
      <c r="S2992">
        <v>7</v>
      </c>
      <c r="T2992">
        <v>0.1</v>
      </c>
      <c r="U2992">
        <v>165</v>
      </c>
      <c r="V2992">
        <v>4.8</v>
      </c>
      <c r="W2992">
        <v>9</v>
      </c>
      <c r="X2992">
        <v>2</v>
      </c>
      <c r="Y2992">
        <v>5.6</v>
      </c>
    </row>
    <row r="2993" spans="1:25" hidden="1" x14ac:dyDescent="0.25">
      <c r="A2993" t="s">
        <v>11410</v>
      </c>
      <c r="B2993" t="s">
        <v>11411</v>
      </c>
      <c r="C2993" s="1" t="str">
        <f t="shared" si="482"/>
        <v>21:0438</v>
      </c>
      <c r="D2993" s="1" t="str">
        <f t="shared" si="483"/>
        <v>21:0144</v>
      </c>
      <c r="E2993" t="s">
        <v>11412</v>
      </c>
      <c r="F2993" t="s">
        <v>11413</v>
      </c>
      <c r="H2993">
        <v>68.570881499999999</v>
      </c>
      <c r="I2993">
        <v>-71.812610599999999</v>
      </c>
      <c r="J2993" s="1" t="str">
        <f t="shared" si="484"/>
        <v>NGR lake sediment grab sample</v>
      </c>
      <c r="K2993" s="1" t="str">
        <f t="shared" si="485"/>
        <v>&lt;177 micron (NGR)</v>
      </c>
      <c r="L2993">
        <v>5</v>
      </c>
      <c r="M2993" t="s">
        <v>67</v>
      </c>
      <c r="N2993">
        <v>89</v>
      </c>
      <c r="O2993">
        <v>146</v>
      </c>
      <c r="P2993">
        <v>58</v>
      </c>
      <c r="Q2993">
        <v>9</v>
      </c>
      <c r="R2993">
        <v>62</v>
      </c>
      <c r="S2993">
        <v>30</v>
      </c>
      <c r="T2993">
        <v>0.1</v>
      </c>
      <c r="U2993">
        <v>145</v>
      </c>
      <c r="V2993">
        <v>2.6</v>
      </c>
      <c r="W2993">
        <v>5</v>
      </c>
      <c r="X2993">
        <v>1</v>
      </c>
      <c r="Y2993">
        <v>12.4</v>
      </c>
    </row>
    <row r="2994" spans="1:25" hidden="1" x14ac:dyDescent="0.25">
      <c r="A2994" t="s">
        <v>11414</v>
      </c>
      <c r="B2994" t="s">
        <v>11415</v>
      </c>
      <c r="C2994" s="1" t="str">
        <f t="shared" si="482"/>
        <v>21:0438</v>
      </c>
      <c r="D2994" s="1" t="str">
        <f t="shared" si="483"/>
        <v>21:0144</v>
      </c>
      <c r="E2994" t="s">
        <v>11416</v>
      </c>
      <c r="F2994" t="s">
        <v>11417</v>
      </c>
      <c r="H2994">
        <v>68.561962300000005</v>
      </c>
      <c r="I2994">
        <v>-71.961399799999995</v>
      </c>
      <c r="J2994" s="1" t="str">
        <f t="shared" si="484"/>
        <v>NGR lake sediment grab sample</v>
      </c>
      <c r="K2994" s="1" t="str">
        <f t="shared" si="485"/>
        <v>&lt;177 micron (NGR)</v>
      </c>
      <c r="L2994">
        <v>5</v>
      </c>
      <c r="M2994" t="s">
        <v>72</v>
      </c>
      <c r="N2994">
        <v>90</v>
      </c>
      <c r="O2994">
        <v>200</v>
      </c>
      <c r="P2994">
        <v>128</v>
      </c>
      <c r="Q2994">
        <v>11</v>
      </c>
      <c r="R2994">
        <v>78</v>
      </c>
      <c r="S2994">
        <v>35</v>
      </c>
      <c r="T2994">
        <v>0.1</v>
      </c>
      <c r="U2994">
        <v>370</v>
      </c>
      <c r="V2994">
        <v>4.9000000000000004</v>
      </c>
      <c r="W2994">
        <v>11</v>
      </c>
      <c r="X2994">
        <v>1</v>
      </c>
      <c r="Y2994">
        <v>2.2000000000000002</v>
      </c>
    </row>
    <row r="2995" spans="1:25" hidden="1" x14ac:dyDescent="0.25">
      <c r="A2995" t="s">
        <v>11418</v>
      </c>
      <c r="B2995" t="s">
        <v>11419</v>
      </c>
      <c r="C2995" s="1" t="str">
        <f t="shared" si="482"/>
        <v>21:0438</v>
      </c>
      <c r="D2995" s="1" t="str">
        <f t="shared" si="483"/>
        <v>21:0144</v>
      </c>
      <c r="E2995" t="s">
        <v>11420</v>
      </c>
      <c r="F2995" t="s">
        <v>11421</v>
      </c>
      <c r="H2995">
        <v>68.491760099999993</v>
      </c>
      <c r="I2995">
        <v>-71.463665000000006</v>
      </c>
      <c r="J2995" s="1" t="str">
        <f t="shared" si="484"/>
        <v>NGR lake sediment grab sample</v>
      </c>
      <c r="K2995" s="1" t="str">
        <f t="shared" si="485"/>
        <v>&lt;177 micron (NGR)</v>
      </c>
      <c r="L2995">
        <v>5</v>
      </c>
      <c r="M2995" t="s">
        <v>77</v>
      </c>
      <c r="N2995">
        <v>91</v>
      </c>
      <c r="O2995">
        <v>156</v>
      </c>
      <c r="P2995">
        <v>146</v>
      </c>
      <c r="Q2995">
        <v>23</v>
      </c>
      <c r="R2995">
        <v>63</v>
      </c>
      <c r="S2995">
        <v>37</v>
      </c>
      <c r="T2995">
        <v>0.2</v>
      </c>
      <c r="U2995">
        <v>670</v>
      </c>
      <c r="V2995">
        <v>8.1999999999999993</v>
      </c>
      <c r="W2995">
        <v>46</v>
      </c>
      <c r="X2995">
        <v>2</v>
      </c>
      <c r="Y2995">
        <v>4.4000000000000004</v>
      </c>
    </row>
    <row r="2996" spans="1:25" hidden="1" x14ac:dyDescent="0.25">
      <c r="A2996" t="s">
        <v>11422</v>
      </c>
      <c r="B2996" t="s">
        <v>11423</v>
      </c>
      <c r="C2996" s="1" t="str">
        <f t="shared" si="482"/>
        <v>21:0438</v>
      </c>
      <c r="D2996" s="1" t="str">
        <f t="shared" si="483"/>
        <v>21:0144</v>
      </c>
      <c r="E2996" t="s">
        <v>11424</v>
      </c>
      <c r="F2996" t="s">
        <v>11425</v>
      </c>
      <c r="H2996">
        <v>68.445217200000002</v>
      </c>
      <c r="I2996">
        <v>-71.472241999999994</v>
      </c>
      <c r="J2996" s="1" t="str">
        <f t="shared" si="484"/>
        <v>NGR lake sediment grab sample</v>
      </c>
      <c r="K2996" s="1" t="str">
        <f t="shared" si="485"/>
        <v>&lt;177 micron (NGR)</v>
      </c>
      <c r="L2996">
        <v>5</v>
      </c>
      <c r="M2996" t="s">
        <v>82</v>
      </c>
      <c r="N2996">
        <v>92</v>
      </c>
      <c r="O2996">
        <v>192</v>
      </c>
      <c r="P2996">
        <v>132</v>
      </c>
      <c r="Q2996">
        <v>20</v>
      </c>
      <c r="R2996">
        <v>63</v>
      </c>
      <c r="S2996">
        <v>23</v>
      </c>
      <c r="T2996">
        <v>0.1</v>
      </c>
      <c r="U2996">
        <v>770</v>
      </c>
      <c r="V2996">
        <v>7.6</v>
      </c>
      <c r="W2996">
        <v>3</v>
      </c>
      <c r="X2996">
        <v>1</v>
      </c>
      <c r="Y2996">
        <v>6.6</v>
      </c>
    </row>
    <row r="2997" spans="1:25" hidden="1" x14ac:dyDescent="0.25">
      <c r="A2997" t="s">
        <v>11426</v>
      </c>
      <c r="B2997" t="s">
        <v>11427</v>
      </c>
      <c r="C2997" s="1" t="str">
        <f t="shared" si="482"/>
        <v>21:0438</v>
      </c>
      <c r="D2997" s="1" t="str">
        <f t="shared" si="483"/>
        <v>21:0144</v>
      </c>
      <c r="E2997" t="s">
        <v>11428</v>
      </c>
      <c r="F2997" t="s">
        <v>11429</v>
      </c>
      <c r="H2997">
        <v>68.424591199999995</v>
      </c>
      <c r="I2997">
        <v>-71.485719200000005</v>
      </c>
      <c r="J2997" s="1" t="str">
        <f t="shared" si="484"/>
        <v>NGR lake sediment grab sample</v>
      </c>
      <c r="K2997" s="1" t="str">
        <f t="shared" si="485"/>
        <v>&lt;177 micron (NGR)</v>
      </c>
      <c r="L2997">
        <v>5</v>
      </c>
      <c r="M2997" t="s">
        <v>87</v>
      </c>
      <c r="N2997">
        <v>93</v>
      </c>
      <c r="O2997">
        <v>220</v>
      </c>
      <c r="P2997">
        <v>130</v>
      </c>
      <c r="Q2997">
        <v>19</v>
      </c>
      <c r="R2997">
        <v>72</v>
      </c>
      <c r="S2997">
        <v>19</v>
      </c>
      <c r="T2997">
        <v>0.1</v>
      </c>
      <c r="U2997">
        <v>470</v>
      </c>
      <c r="V2997">
        <v>7.6</v>
      </c>
      <c r="W2997">
        <v>3</v>
      </c>
      <c r="X2997">
        <v>3</v>
      </c>
      <c r="Y2997">
        <v>8</v>
      </c>
    </row>
    <row r="2998" spans="1:25" hidden="1" x14ac:dyDescent="0.25">
      <c r="A2998" t="s">
        <v>11430</v>
      </c>
      <c r="B2998" t="s">
        <v>11431</v>
      </c>
      <c r="C2998" s="1" t="str">
        <f t="shared" si="482"/>
        <v>21:0438</v>
      </c>
      <c r="D2998" s="1" t="str">
        <f t="shared" si="483"/>
        <v>21:0144</v>
      </c>
      <c r="E2998" t="s">
        <v>11432</v>
      </c>
      <c r="F2998" t="s">
        <v>11433</v>
      </c>
      <c r="H2998">
        <v>68.355996599999997</v>
      </c>
      <c r="I2998">
        <v>-71.494167599999997</v>
      </c>
      <c r="J2998" s="1" t="str">
        <f t="shared" si="484"/>
        <v>NGR lake sediment grab sample</v>
      </c>
      <c r="K2998" s="1" t="str">
        <f t="shared" si="485"/>
        <v>&lt;177 micron (NGR)</v>
      </c>
      <c r="L2998">
        <v>5</v>
      </c>
      <c r="M2998" t="s">
        <v>92</v>
      </c>
      <c r="N2998">
        <v>94</v>
      </c>
      <c r="O2998">
        <v>78</v>
      </c>
      <c r="P2998">
        <v>40</v>
      </c>
      <c r="Q2998">
        <v>9</v>
      </c>
      <c r="R2998">
        <v>26</v>
      </c>
      <c r="S2998">
        <v>7</v>
      </c>
      <c r="T2998">
        <v>0.1</v>
      </c>
      <c r="U2998">
        <v>140</v>
      </c>
      <c r="V2998">
        <v>2.1</v>
      </c>
      <c r="W2998">
        <v>1</v>
      </c>
      <c r="X2998">
        <v>1</v>
      </c>
      <c r="Y2998">
        <v>12.8</v>
      </c>
    </row>
    <row r="2999" spans="1:25" hidden="1" x14ac:dyDescent="0.25">
      <c r="A2999" t="s">
        <v>11434</v>
      </c>
      <c r="B2999" t="s">
        <v>11435</v>
      </c>
      <c r="C2999" s="1" t="str">
        <f t="shared" si="482"/>
        <v>21:0438</v>
      </c>
      <c r="D2999" s="1" t="str">
        <f t="shared" si="483"/>
        <v>21:0144</v>
      </c>
      <c r="E2999" t="s">
        <v>11436</v>
      </c>
      <c r="F2999" t="s">
        <v>11437</v>
      </c>
      <c r="H2999">
        <v>68.338861399999999</v>
      </c>
      <c r="I2999">
        <v>-71.461099500000003</v>
      </c>
      <c r="J2999" s="1" t="str">
        <f t="shared" si="484"/>
        <v>NGR lake sediment grab sample</v>
      </c>
      <c r="K2999" s="1" t="str">
        <f t="shared" si="485"/>
        <v>&lt;177 micron (NGR)</v>
      </c>
      <c r="L2999">
        <v>5</v>
      </c>
      <c r="M2999" t="s">
        <v>97</v>
      </c>
      <c r="N2999">
        <v>95</v>
      </c>
      <c r="O2999">
        <v>98</v>
      </c>
      <c r="P2999">
        <v>88</v>
      </c>
      <c r="Q2999">
        <v>7</v>
      </c>
      <c r="R2999">
        <v>57</v>
      </c>
      <c r="S2999">
        <v>11</v>
      </c>
      <c r="T2999">
        <v>0.1</v>
      </c>
      <c r="U2999">
        <v>170</v>
      </c>
      <c r="V2999">
        <v>3.35</v>
      </c>
      <c r="W2999">
        <v>0.5</v>
      </c>
      <c r="X2999">
        <v>3</v>
      </c>
      <c r="Y2999">
        <v>10.199999999999999</v>
      </c>
    </row>
    <row r="3000" spans="1:25" hidden="1" x14ac:dyDescent="0.25">
      <c r="A3000" t="s">
        <v>11438</v>
      </c>
      <c r="B3000" t="s">
        <v>11439</v>
      </c>
      <c r="C3000" s="1" t="str">
        <f t="shared" si="482"/>
        <v>21:0438</v>
      </c>
      <c r="D3000" s="1" t="str">
        <f t="shared" si="483"/>
        <v>21:0144</v>
      </c>
      <c r="E3000" t="s">
        <v>11440</v>
      </c>
      <c r="F3000" t="s">
        <v>11441</v>
      </c>
      <c r="H3000">
        <v>68.281234299999994</v>
      </c>
      <c r="I3000">
        <v>-71.506230000000002</v>
      </c>
      <c r="J3000" s="1" t="str">
        <f t="shared" si="484"/>
        <v>NGR lake sediment grab sample</v>
      </c>
      <c r="K3000" s="1" t="str">
        <f t="shared" si="485"/>
        <v>&lt;177 micron (NGR)</v>
      </c>
      <c r="L3000">
        <v>5</v>
      </c>
      <c r="M3000" t="s">
        <v>107</v>
      </c>
      <c r="N3000">
        <v>96</v>
      </c>
      <c r="O3000">
        <v>170</v>
      </c>
      <c r="P3000">
        <v>128</v>
      </c>
      <c r="Q3000">
        <v>19</v>
      </c>
      <c r="R3000">
        <v>80</v>
      </c>
      <c r="S3000">
        <v>58</v>
      </c>
      <c r="T3000">
        <v>0.1</v>
      </c>
      <c r="U3000">
        <v>670</v>
      </c>
      <c r="V3000">
        <v>6.2</v>
      </c>
      <c r="W3000">
        <v>38</v>
      </c>
      <c r="X3000">
        <v>2</v>
      </c>
      <c r="Y3000">
        <v>3</v>
      </c>
    </row>
    <row r="3001" spans="1:25" hidden="1" x14ac:dyDescent="0.25">
      <c r="A3001" t="s">
        <v>11442</v>
      </c>
      <c r="B3001" t="s">
        <v>11443</v>
      </c>
      <c r="C3001" s="1" t="str">
        <f t="shared" si="482"/>
        <v>21:0438</v>
      </c>
      <c r="D3001" s="1" t="str">
        <f t="shared" si="483"/>
        <v>21:0144</v>
      </c>
      <c r="E3001" t="s">
        <v>11444</v>
      </c>
      <c r="F3001" t="s">
        <v>11445</v>
      </c>
      <c r="H3001">
        <v>68.255018500000006</v>
      </c>
      <c r="I3001">
        <v>-71.520467100000005</v>
      </c>
      <c r="J3001" s="1" t="str">
        <f t="shared" si="484"/>
        <v>NGR lake sediment grab sample</v>
      </c>
      <c r="K3001" s="1" t="str">
        <f t="shared" si="485"/>
        <v>&lt;177 micron (NGR)</v>
      </c>
      <c r="L3001">
        <v>5</v>
      </c>
      <c r="M3001" t="s">
        <v>112</v>
      </c>
      <c r="N3001">
        <v>97</v>
      </c>
      <c r="O3001">
        <v>124</v>
      </c>
      <c r="P3001">
        <v>72</v>
      </c>
      <c r="Q3001">
        <v>16</v>
      </c>
      <c r="R3001">
        <v>49</v>
      </c>
      <c r="S3001">
        <v>13</v>
      </c>
      <c r="T3001">
        <v>0.1</v>
      </c>
      <c r="U3001">
        <v>210</v>
      </c>
      <c r="V3001">
        <v>3.4</v>
      </c>
      <c r="W3001">
        <v>1</v>
      </c>
      <c r="X3001">
        <v>5</v>
      </c>
      <c r="Y3001">
        <v>12.6</v>
      </c>
    </row>
    <row r="3002" spans="1:25" hidden="1" x14ac:dyDescent="0.25">
      <c r="A3002" t="s">
        <v>11446</v>
      </c>
      <c r="B3002" t="s">
        <v>11447</v>
      </c>
      <c r="C3002" s="1" t="str">
        <f t="shared" si="482"/>
        <v>21:0438</v>
      </c>
      <c r="D3002" s="1" t="str">
        <f>HYPERLINK("http://geochem.nrcan.gc.ca/cdogs/content/svy/svy_e.htm", "")</f>
        <v/>
      </c>
      <c r="G3002" s="1" t="str">
        <f>HYPERLINK("http://geochem.nrcan.gc.ca/cdogs/content/cr_/cr_00033_e.htm", "33")</f>
        <v>33</v>
      </c>
      <c r="J3002" t="s">
        <v>100</v>
      </c>
      <c r="K3002" t="s">
        <v>101</v>
      </c>
      <c r="L3002">
        <v>5</v>
      </c>
      <c r="M3002" t="s">
        <v>102</v>
      </c>
      <c r="N3002">
        <v>98</v>
      </c>
      <c r="O3002">
        <v>162</v>
      </c>
      <c r="P3002">
        <v>22</v>
      </c>
      <c r="Q3002">
        <v>29</v>
      </c>
      <c r="R3002">
        <v>14</v>
      </c>
      <c r="S3002">
        <v>11</v>
      </c>
      <c r="T3002">
        <v>0.1</v>
      </c>
      <c r="U3002">
        <v>2950</v>
      </c>
      <c r="V3002">
        <v>3.8</v>
      </c>
      <c r="W3002">
        <v>2</v>
      </c>
      <c r="X3002">
        <v>1</v>
      </c>
      <c r="Y3002">
        <v>12</v>
      </c>
    </row>
    <row r="3003" spans="1:25" hidden="1" x14ac:dyDescent="0.25">
      <c r="A3003" t="s">
        <v>11448</v>
      </c>
      <c r="B3003" t="s">
        <v>11449</v>
      </c>
      <c r="C3003" s="1" t="str">
        <f t="shared" si="482"/>
        <v>21:0438</v>
      </c>
      <c r="D3003" s="1" t="str">
        <f>HYPERLINK("http://geochem.nrcan.gc.ca/cdogs/content/svy/svy210144_e.htm", "21:0144")</f>
        <v>21:0144</v>
      </c>
      <c r="E3003" t="s">
        <v>11450</v>
      </c>
      <c r="F3003" t="s">
        <v>11451</v>
      </c>
      <c r="H3003">
        <v>68.226298299999996</v>
      </c>
      <c r="I3003">
        <v>-71.519286899999997</v>
      </c>
      <c r="J3003" s="1" t="str">
        <f>HYPERLINK("http://geochem.nrcan.gc.ca/cdogs/content/kwd/kwd020027_e.htm", "NGR lake sediment grab sample")</f>
        <v>NGR lake sediment grab sample</v>
      </c>
      <c r="K3003" s="1" t="str">
        <f>HYPERLINK("http://geochem.nrcan.gc.ca/cdogs/content/kwd/kwd080006_e.htm", "&lt;177 micron (NGR)")</f>
        <v>&lt;177 micron (NGR)</v>
      </c>
      <c r="L3003">
        <v>5</v>
      </c>
      <c r="M3003" t="s">
        <v>117</v>
      </c>
      <c r="N3003">
        <v>99</v>
      </c>
      <c r="O3003">
        <v>235</v>
      </c>
      <c r="P3003">
        <v>80</v>
      </c>
      <c r="Q3003">
        <v>22</v>
      </c>
      <c r="R3003">
        <v>79</v>
      </c>
      <c r="S3003">
        <v>16</v>
      </c>
      <c r="T3003">
        <v>0.1</v>
      </c>
      <c r="U3003">
        <v>240</v>
      </c>
      <c r="V3003">
        <v>3.8</v>
      </c>
      <c r="W3003">
        <v>0.5</v>
      </c>
      <c r="X3003">
        <v>1</v>
      </c>
      <c r="Y3003">
        <v>11.4</v>
      </c>
    </row>
    <row r="3004" spans="1:25" hidden="1" x14ac:dyDescent="0.25">
      <c r="A3004" t="s">
        <v>11452</v>
      </c>
      <c r="B3004" t="s">
        <v>11453</v>
      </c>
      <c r="C3004" s="1" t="str">
        <f t="shared" si="482"/>
        <v>21:0438</v>
      </c>
      <c r="D3004" s="1" t="str">
        <f>HYPERLINK("http://geochem.nrcan.gc.ca/cdogs/content/svy/svy210144_e.htm", "21:0144")</f>
        <v>21:0144</v>
      </c>
      <c r="E3004" t="s">
        <v>11454</v>
      </c>
      <c r="F3004" t="s">
        <v>11455</v>
      </c>
      <c r="H3004">
        <v>68.196624299999996</v>
      </c>
      <c r="I3004">
        <v>-71.515301699999995</v>
      </c>
      <c r="J3004" s="1" t="str">
        <f>HYPERLINK("http://geochem.nrcan.gc.ca/cdogs/content/kwd/kwd020027_e.htm", "NGR lake sediment grab sample")</f>
        <v>NGR lake sediment grab sample</v>
      </c>
      <c r="K3004" s="1" t="str">
        <f>HYPERLINK("http://geochem.nrcan.gc.ca/cdogs/content/kwd/kwd080006_e.htm", "&lt;177 micron (NGR)")</f>
        <v>&lt;177 micron (NGR)</v>
      </c>
      <c r="L3004">
        <v>5</v>
      </c>
      <c r="M3004" t="s">
        <v>122</v>
      </c>
      <c r="N3004">
        <v>100</v>
      </c>
      <c r="O3004">
        <v>184</v>
      </c>
      <c r="P3004">
        <v>98</v>
      </c>
      <c r="Q3004">
        <v>26</v>
      </c>
      <c r="R3004">
        <v>57</v>
      </c>
      <c r="S3004">
        <v>23</v>
      </c>
      <c r="T3004">
        <v>0.1</v>
      </c>
      <c r="U3004">
        <v>635</v>
      </c>
      <c r="V3004">
        <v>6.5</v>
      </c>
      <c r="W3004">
        <v>0.5</v>
      </c>
      <c r="X3004">
        <v>1</v>
      </c>
      <c r="Y3004">
        <v>30.4</v>
      </c>
    </row>
    <row r="3005" spans="1:25" hidden="1" x14ac:dyDescent="0.25">
      <c r="A3005" t="s">
        <v>11456</v>
      </c>
      <c r="B3005" t="s">
        <v>11457</v>
      </c>
      <c r="C3005" s="1" t="str">
        <f t="shared" si="482"/>
        <v>21:0438</v>
      </c>
      <c r="D3005" s="1" t="str">
        <f>HYPERLINK("http://geochem.nrcan.gc.ca/cdogs/content/svy/svy210144_e.htm", "21:0144")</f>
        <v>21:0144</v>
      </c>
      <c r="E3005" t="s">
        <v>11458</v>
      </c>
      <c r="F3005" t="s">
        <v>11459</v>
      </c>
      <c r="H3005">
        <v>68.156840000000003</v>
      </c>
      <c r="I3005">
        <v>-71.719080899999994</v>
      </c>
      <c r="J3005" s="1" t="str">
        <f>HYPERLINK("http://geochem.nrcan.gc.ca/cdogs/content/kwd/kwd020027_e.htm", "NGR lake sediment grab sample")</f>
        <v>NGR lake sediment grab sample</v>
      </c>
      <c r="K3005" s="1" t="str">
        <f>HYPERLINK("http://geochem.nrcan.gc.ca/cdogs/content/kwd/kwd080006_e.htm", "&lt;177 micron (NGR)")</f>
        <v>&lt;177 micron (NGR)</v>
      </c>
      <c r="L3005">
        <v>6</v>
      </c>
      <c r="M3005" t="s">
        <v>29</v>
      </c>
      <c r="N3005">
        <v>101</v>
      </c>
      <c r="O3005">
        <v>235</v>
      </c>
      <c r="P3005">
        <v>110</v>
      </c>
      <c r="Q3005">
        <v>38</v>
      </c>
      <c r="R3005">
        <v>63</v>
      </c>
      <c r="S3005">
        <v>18</v>
      </c>
      <c r="T3005">
        <v>0.2</v>
      </c>
      <c r="U3005">
        <v>210</v>
      </c>
      <c r="V3005">
        <v>5.5</v>
      </c>
      <c r="W3005">
        <v>0.5</v>
      </c>
      <c r="X3005">
        <v>2</v>
      </c>
      <c r="Y3005">
        <v>5</v>
      </c>
    </row>
    <row r="3006" spans="1:25" hidden="1" x14ac:dyDescent="0.25">
      <c r="A3006" t="s">
        <v>11460</v>
      </c>
      <c r="B3006" t="s">
        <v>11461</v>
      </c>
      <c r="C3006" s="1" t="str">
        <f t="shared" si="482"/>
        <v>21:0438</v>
      </c>
      <c r="D3006" s="1" t="str">
        <f>HYPERLINK("http://geochem.nrcan.gc.ca/cdogs/content/svy/svy210144_e.htm", "21:0144")</f>
        <v>21:0144</v>
      </c>
      <c r="E3006" t="s">
        <v>11462</v>
      </c>
      <c r="F3006" t="s">
        <v>11463</v>
      </c>
      <c r="H3006">
        <v>68.178553500000007</v>
      </c>
      <c r="I3006">
        <v>-71.555463099999997</v>
      </c>
      <c r="J3006" s="1" t="str">
        <f>HYPERLINK("http://geochem.nrcan.gc.ca/cdogs/content/kwd/kwd020027_e.htm", "NGR lake sediment grab sample")</f>
        <v>NGR lake sediment grab sample</v>
      </c>
      <c r="K3006" s="1" t="str">
        <f>HYPERLINK("http://geochem.nrcan.gc.ca/cdogs/content/kwd/kwd080006_e.htm", "&lt;177 micron (NGR)")</f>
        <v>&lt;177 micron (NGR)</v>
      </c>
      <c r="L3006">
        <v>6</v>
      </c>
      <c r="M3006" t="s">
        <v>34</v>
      </c>
      <c r="N3006">
        <v>102</v>
      </c>
      <c r="O3006">
        <v>174</v>
      </c>
      <c r="P3006">
        <v>74</v>
      </c>
      <c r="Q3006">
        <v>28</v>
      </c>
      <c r="R3006">
        <v>44</v>
      </c>
      <c r="S3006">
        <v>13</v>
      </c>
      <c r="T3006">
        <v>0.1</v>
      </c>
      <c r="U3006">
        <v>170</v>
      </c>
      <c r="V3006">
        <v>4</v>
      </c>
      <c r="W3006">
        <v>0.5</v>
      </c>
      <c r="X3006">
        <v>3</v>
      </c>
      <c r="Y3006">
        <v>11.8</v>
      </c>
    </row>
    <row r="3007" spans="1:25" hidden="1" x14ac:dyDescent="0.25">
      <c r="A3007" t="s">
        <v>11464</v>
      </c>
      <c r="B3007" t="s">
        <v>11465</v>
      </c>
      <c r="C3007" s="1" t="str">
        <f t="shared" si="482"/>
        <v>21:0438</v>
      </c>
      <c r="D3007" s="1" t="str">
        <f>HYPERLINK("http://geochem.nrcan.gc.ca/cdogs/content/svy/svy210144_e.htm", "21:0144")</f>
        <v>21:0144</v>
      </c>
      <c r="E3007" t="s">
        <v>11466</v>
      </c>
      <c r="F3007" t="s">
        <v>11467</v>
      </c>
      <c r="H3007">
        <v>68.161782099999996</v>
      </c>
      <c r="I3007">
        <v>-71.572061599999998</v>
      </c>
      <c r="J3007" s="1" t="str">
        <f>HYPERLINK("http://geochem.nrcan.gc.ca/cdogs/content/kwd/kwd020027_e.htm", "NGR lake sediment grab sample")</f>
        <v>NGR lake sediment grab sample</v>
      </c>
      <c r="K3007" s="1" t="str">
        <f>HYPERLINK("http://geochem.nrcan.gc.ca/cdogs/content/kwd/kwd080006_e.htm", "&lt;177 micron (NGR)")</f>
        <v>&lt;177 micron (NGR)</v>
      </c>
      <c r="L3007">
        <v>6</v>
      </c>
      <c r="M3007" t="s">
        <v>39</v>
      </c>
      <c r="N3007">
        <v>103</v>
      </c>
      <c r="O3007">
        <v>166</v>
      </c>
      <c r="P3007">
        <v>70</v>
      </c>
      <c r="Q3007">
        <v>17</v>
      </c>
      <c r="R3007">
        <v>45</v>
      </c>
      <c r="S3007">
        <v>24</v>
      </c>
      <c r="T3007">
        <v>0.1</v>
      </c>
      <c r="U3007">
        <v>1300</v>
      </c>
      <c r="V3007">
        <v>8.3000000000000007</v>
      </c>
      <c r="W3007">
        <v>4</v>
      </c>
      <c r="X3007">
        <v>3</v>
      </c>
      <c r="Y3007">
        <v>6.2</v>
      </c>
    </row>
    <row r="3008" spans="1:25" hidden="1" x14ac:dyDescent="0.25">
      <c r="A3008" t="s">
        <v>11468</v>
      </c>
      <c r="B3008" t="s">
        <v>11469</v>
      </c>
      <c r="C3008" s="1" t="str">
        <f t="shared" si="482"/>
        <v>21:0438</v>
      </c>
      <c r="D3008" s="1" t="str">
        <f>HYPERLINK("http://geochem.nrcan.gc.ca/cdogs/content/svy/svy_e.htm", "")</f>
        <v/>
      </c>
      <c r="G3008" s="1" t="str">
        <f>HYPERLINK("http://geochem.nrcan.gc.ca/cdogs/content/cr_/cr_00034_e.htm", "34")</f>
        <v>34</v>
      </c>
      <c r="J3008" t="s">
        <v>100</v>
      </c>
      <c r="K3008" t="s">
        <v>101</v>
      </c>
      <c r="L3008">
        <v>6</v>
      </c>
      <c r="M3008" t="s">
        <v>102</v>
      </c>
      <c r="N3008">
        <v>104</v>
      </c>
      <c r="O3008">
        <v>106</v>
      </c>
      <c r="P3008">
        <v>52</v>
      </c>
      <c r="Q3008">
        <v>16</v>
      </c>
      <c r="R3008">
        <v>21</v>
      </c>
      <c r="S3008">
        <v>10</v>
      </c>
      <c r="T3008">
        <v>0.1</v>
      </c>
      <c r="U3008">
        <v>760</v>
      </c>
      <c r="V3008">
        <v>2.9</v>
      </c>
      <c r="W3008">
        <v>25</v>
      </c>
      <c r="X3008">
        <v>5</v>
      </c>
      <c r="Y3008">
        <v>15.8</v>
      </c>
    </row>
    <row r="3009" spans="1:25" hidden="1" x14ac:dyDescent="0.25">
      <c r="A3009" t="s">
        <v>11470</v>
      </c>
      <c r="B3009" t="s">
        <v>11471</v>
      </c>
      <c r="C3009" s="1" t="str">
        <f t="shared" si="482"/>
        <v>21:0438</v>
      </c>
      <c r="D3009" s="1" t="str">
        <f t="shared" ref="D3009:D3040" si="486">HYPERLINK("http://geochem.nrcan.gc.ca/cdogs/content/svy/svy210144_e.htm", "21:0144")</f>
        <v>21:0144</v>
      </c>
      <c r="E3009" t="s">
        <v>11472</v>
      </c>
      <c r="F3009" t="s">
        <v>11473</v>
      </c>
      <c r="H3009">
        <v>68.127934999999994</v>
      </c>
      <c r="I3009">
        <v>-71.608233799999994</v>
      </c>
      <c r="J3009" s="1" t="str">
        <f t="shared" ref="J3009:J3040" si="487">HYPERLINK("http://geochem.nrcan.gc.ca/cdogs/content/kwd/kwd020027_e.htm", "NGR lake sediment grab sample")</f>
        <v>NGR lake sediment grab sample</v>
      </c>
      <c r="K3009" s="1" t="str">
        <f t="shared" ref="K3009:K3040" si="488">HYPERLINK("http://geochem.nrcan.gc.ca/cdogs/content/kwd/kwd080006_e.htm", "&lt;177 micron (NGR)")</f>
        <v>&lt;177 micron (NGR)</v>
      </c>
      <c r="L3009">
        <v>6</v>
      </c>
      <c r="M3009" t="s">
        <v>44</v>
      </c>
      <c r="N3009">
        <v>105</v>
      </c>
      <c r="O3009">
        <v>245</v>
      </c>
      <c r="P3009">
        <v>90</v>
      </c>
      <c r="Q3009">
        <v>35</v>
      </c>
      <c r="R3009">
        <v>52</v>
      </c>
      <c r="S3009">
        <v>22</v>
      </c>
      <c r="T3009">
        <v>0.1</v>
      </c>
      <c r="U3009">
        <v>460</v>
      </c>
      <c r="V3009">
        <v>9.5</v>
      </c>
      <c r="W3009">
        <v>1</v>
      </c>
      <c r="X3009">
        <v>4</v>
      </c>
      <c r="Y3009">
        <v>4.8</v>
      </c>
    </row>
    <row r="3010" spans="1:25" hidden="1" x14ac:dyDescent="0.25">
      <c r="A3010" t="s">
        <v>11474</v>
      </c>
      <c r="B3010" t="s">
        <v>11475</v>
      </c>
      <c r="C3010" s="1" t="str">
        <f t="shared" si="482"/>
        <v>21:0438</v>
      </c>
      <c r="D3010" s="1" t="str">
        <f t="shared" si="486"/>
        <v>21:0144</v>
      </c>
      <c r="E3010" t="s">
        <v>11476</v>
      </c>
      <c r="F3010" t="s">
        <v>11477</v>
      </c>
      <c r="H3010">
        <v>68.132969500000002</v>
      </c>
      <c r="I3010">
        <v>-71.666298800000007</v>
      </c>
      <c r="J3010" s="1" t="str">
        <f t="shared" si="487"/>
        <v>NGR lake sediment grab sample</v>
      </c>
      <c r="K3010" s="1" t="str">
        <f t="shared" si="488"/>
        <v>&lt;177 micron (NGR)</v>
      </c>
      <c r="L3010">
        <v>6</v>
      </c>
      <c r="M3010" t="s">
        <v>62</v>
      </c>
      <c r="N3010">
        <v>106</v>
      </c>
      <c r="O3010">
        <v>188</v>
      </c>
      <c r="P3010">
        <v>96</v>
      </c>
      <c r="Q3010">
        <v>27</v>
      </c>
      <c r="R3010">
        <v>59</v>
      </c>
      <c r="S3010">
        <v>20</v>
      </c>
      <c r="T3010">
        <v>0.1</v>
      </c>
      <c r="U3010">
        <v>210</v>
      </c>
      <c r="V3010">
        <v>4.0999999999999996</v>
      </c>
      <c r="W3010">
        <v>0.5</v>
      </c>
      <c r="X3010">
        <v>3</v>
      </c>
      <c r="Y3010">
        <v>7.8</v>
      </c>
    </row>
    <row r="3011" spans="1:25" hidden="1" x14ac:dyDescent="0.25">
      <c r="A3011" t="s">
        <v>11478</v>
      </c>
      <c r="B3011" t="s">
        <v>11479</v>
      </c>
      <c r="C3011" s="1" t="str">
        <f t="shared" si="482"/>
        <v>21:0438</v>
      </c>
      <c r="D3011" s="1" t="str">
        <f t="shared" si="486"/>
        <v>21:0144</v>
      </c>
      <c r="E3011" t="s">
        <v>11480</v>
      </c>
      <c r="F3011" t="s">
        <v>11481</v>
      </c>
      <c r="H3011">
        <v>68.152845999999997</v>
      </c>
      <c r="I3011">
        <v>-71.687714600000007</v>
      </c>
      <c r="J3011" s="1" t="str">
        <f t="shared" si="487"/>
        <v>NGR lake sediment grab sample</v>
      </c>
      <c r="K3011" s="1" t="str">
        <f t="shared" si="488"/>
        <v>&lt;177 micron (NGR)</v>
      </c>
      <c r="L3011">
        <v>6</v>
      </c>
      <c r="M3011" t="s">
        <v>49</v>
      </c>
      <c r="N3011">
        <v>107</v>
      </c>
      <c r="O3011">
        <v>245</v>
      </c>
      <c r="P3011">
        <v>96</v>
      </c>
      <c r="Q3011">
        <v>39</v>
      </c>
      <c r="R3011">
        <v>55</v>
      </c>
      <c r="S3011">
        <v>18</v>
      </c>
      <c r="T3011">
        <v>0.1</v>
      </c>
      <c r="U3011">
        <v>260</v>
      </c>
      <c r="V3011">
        <v>8</v>
      </c>
      <c r="W3011">
        <v>1</v>
      </c>
      <c r="X3011">
        <v>4</v>
      </c>
      <c r="Y3011">
        <v>7.2</v>
      </c>
    </row>
    <row r="3012" spans="1:25" hidden="1" x14ac:dyDescent="0.25">
      <c r="A3012" t="s">
        <v>11482</v>
      </c>
      <c r="B3012" t="s">
        <v>11483</v>
      </c>
      <c r="C3012" s="1" t="str">
        <f t="shared" si="482"/>
        <v>21:0438</v>
      </c>
      <c r="D3012" s="1" t="str">
        <f t="shared" si="486"/>
        <v>21:0144</v>
      </c>
      <c r="E3012" t="s">
        <v>11458</v>
      </c>
      <c r="F3012" t="s">
        <v>11484</v>
      </c>
      <c r="H3012">
        <v>68.156840000000003</v>
      </c>
      <c r="I3012">
        <v>-71.719080899999994</v>
      </c>
      <c r="J3012" s="1" t="str">
        <f t="shared" si="487"/>
        <v>NGR lake sediment grab sample</v>
      </c>
      <c r="K3012" s="1" t="str">
        <f t="shared" si="488"/>
        <v>&lt;177 micron (NGR)</v>
      </c>
      <c r="L3012">
        <v>6</v>
      </c>
      <c r="M3012" t="s">
        <v>53</v>
      </c>
      <c r="N3012">
        <v>108</v>
      </c>
      <c r="O3012">
        <v>250</v>
      </c>
      <c r="P3012">
        <v>118</v>
      </c>
      <c r="Q3012">
        <v>39</v>
      </c>
      <c r="R3012">
        <v>69</v>
      </c>
      <c r="S3012">
        <v>21</v>
      </c>
      <c r="T3012">
        <v>0.1</v>
      </c>
      <c r="U3012">
        <v>220</v>
      </c>
      <c r="V3012">
        <v>6</v>
      </c>
      <c r="W3012">
        <v>0.5</v>
      </c>
      <c r="X3012">
        <v>2</v>
      </c>
      <c r="Y3012">
        <v>7</v>
      </c>
    </row>
    <row r="3013" spans="1:25" hidden="1" x14ac:dyDescent="0.25">
      <c r="A3013" t="s">
        <v>11485</v>
      </c>
      <c r="B3013" t="s">
        <v>11486</v>
      </c>
      <c r="C3013" s="1" t="str">
        <f t="shared" si="482"/>
        <v>21:0438</v>
      </c>
      <c r="D3013" s="1" t="str">
        <f t="shared" si="486"/>
        <v>21:0144</v>
      </c>
      <c r="E3013" t="s">
        <v>11458</v>
      </c>
      <c r="F3013" t="s">
        <v>11487</v>
      </c>
      <c r="H3013">
        <v>68.156840000000003</v>
      </c>
      <c r="I3013">
        <v>-71.719080899999994</v>
      </c>
      <c r="J3013" s="1" t="str">
        <f t="shared" si="487"/>
        <v>NGR lake sediment grab sample</v>
      </c>
      <c r="K3013" s="1" t="str">
        <f t="shared" si="488"/>
        <v>&lt;177 micron (NGR)</v>
      </c>
      <c r="L3013">
        <v>6</v>
      </c>
      <c r="M3013" t="s">
        <v>57</v>
      </c>
      <c r="N3013">
        <v>109</v>
      </c>
      <c r="O3013">
        <v>230</v>
      </c>
      <c r="P3013">
        <v>112</v>
      </c>
      <c r="Q3013">
        <v>38</v>
      </c>
      <c r="R3013">
        <v>67</v>
      </c>
      <c r="S3013">
        <v>17</v>
      </c>
      <c r="T3013">
        <v>0.1</v>
      </c>
      <c r="U3013">
        <v>200</v>
      </c>
      <c r="V3013">
        <v>5.6</v>
      </c>
      <c r="W3013">
        <v>0.5</v>
      </c>
      <c r="X3013">
        <v>3</v>
      </c>
      <c r="Y3013">
        <v>6</v>
      </c>
    </row>
    <row r="3014" spans="1:25" hidden="1" x14ac:dyDescent="0.25">
      <c r="A3014" t="s">
        <v>11488</v>
      </c>
      <c r="B3014" t="s">
        <v>11489</v>
      </c>
      <c r="C3014" s="1" t="str">
        <f t="shared" si="482"/>
        <v>21:0438</v>
      </c>
      <c r="D3014" s="1" t="str">
        <f t="shared" si="486"/>
        <v>21:0144</v>
      </c>
      <c r="E3014" t="s">
        <v>11490</v>
      </c>
      <c r="F3014" t="s">
        <v>11491</v>
      </c>
      <c r="H3014">
        <v>68.211324300000001</v>
      </c>
      <c r="I3014">
        <v>-71.653141399999996</v>
      </c>
      <c r="J3014" s="1" t="str">
        <f t="shared" si="487"/>
        <v>NGR lake sediment grab sample</v>
      </c>
      <c r="K3014" s="1" t="str">
        <f t="shared" si="488"/>
        <v>&lt;177 micron (NGR)</v>
      </c>
      <c r="L3014">
        <v>6</v>
      </c>
      <c r="M3014" t="s">
        <v>67</v>
      </c>
      <c r="N3014">
        <v>110</v>
      </c>
      <c r="O3014">
        <v>94</v>
      </c>
      <c r="P3014">
        <v>44</v>
      </c>
      <c r="Q3014">
        <v>13</v>
      </c>
      <c r="R3014">
        <v>32</v>
      </c>
      <c r="S3014">
        <v>10</v>
      </c>
      <c r="T3014">
        <v>0.1</v>
      </c>
      <c r="U3014">
        <v>280</v>
      </c>
      <c r="V3014">
        <v>2.7</v>
      </c>
      <c r="W3014">
        <v>0.5</v>
      </c>
      <c r="X3014">
        <v>1</v>
      </c>
      <c r="Y3014">
        <v>3</v>
      </c>
    </row>
    <row r="3015" spans="1:25" hidden="1" x14ac:dyDescent="0.25">
      <c r="A3015" t="s">
        <v>11492</v>
      </c>
      <c r="B3015" t="s">
        <v>11493</v>
      </c>
      <c r="C3015" s="1" t="str">
        <f t="shared" si="482"/>
        <v>21:0438</v>
      </c>
      <c r="D3015" s="1" t="str">
        <f t="shared" si="486"/>
        <v>21:0144</v>
      </c>
      <c r="E3015" t="s">
        <v>11494</v>
      </c>
      <c r="F3015" t="s">
        <v>11495</v>
      </c>
      <c r="H3015">
        <v>68.203102200000004</v>
      </c>
      <c r="I3015">
        <v>-71.558876100000006</v>
      </c>
      <c r="J3015" s="1" t="str">
        <f t="shared" si="487"/>
        <v>NGR lake sediment grab sample</v>
      </c>
      <c r="K3015" s="1" t="str">
        <f t="shared" si="488"/>
        <v>&lt;177 micron (NGR)</v>
      </c>
      <c r="L3015">
        <v>6</v>
      </c>
      <c r="M3015" t="s">
        <v>72</v>
      </c>
      <c r="N3015">
        <v>111</v>
      </c>
      <c r="O3015">
        <v>126</v>
      </c>
      <c r="P3015">
        <v>60</v>
      </c>
      <c r="Q3015">
        <v>17</v>
      </c>
      <c r="R3015">
        <v>41</v>
      </c>
      <c r="S3015">
        <v>12</v>
      </c>
      <c r="T3015">
        <v>0.1</v>
      </c>
      <c r="U3015">
        <v>240</v>
      </c>
      <c r="V3015">
        <v>3.45</v>
      </c>
      <c r="W3015">
        <v>0.5</v>
      </c>
      <c r="X3015">
        <v>1</v>
      </c>
      <c r="Y3015">
        <v>2.6</v>
      </c>
    </row>
    <row r="3016" spans="1:25" hidden="1" x14ac:dyDescent="0.25">
      <c r="A3016" t="s">
        <v>11496</v>
      </c>
      <c r="B3016" t="s">
        <v>11497</v>
      </c>
      <c r="C3016" s="1" t="str">
        <f t="shared" si="482"/>
        <v>21:0438</v>
      </c>
      <c r="D3016" s="1" t="str">
        <f t="shared" si="486"/>
        <v>21:0144</v>
      </c>
      <c r="E3016" t="s">
        <v>11498</v>
      </c>
      <c r="F3016" t="s">
        <v>11499</v>
      </c>
      <c r="H3016">
        <v>68.222132500000001</v>
      </c>
      <c r="I3016">
        <v>-71.561026900000002</v>
      </c>
      <c r="J3016" s="1" t="str">
        <f t="shared" si="487"/>
        <v>NGR lake sediment grab sample</v>
      </c>
      <c r="K3016" s="1" t="str">
        <f t="shared" si="488"/>
        <v>&lt;177 micron (NGR)</v>
      </c>
      <c r="L3016">
        <v>6</v>
      </c>
      <c r="M3016" t="s">
        <v>77</v>
      </c>
      <c r="N3016">
        <v>112</v>
      </c>
      <c r="O3016">
        <v>198</v>
      </c>
      <c r="P3016">
        <v>110</v>
      </c>
      <c r="Q3016">
        <v>29</v>
      </c>
      <c r="R3016">
        <v>72</v>
      </c>
      <c r="S3016">
        <v>25</v>
      </c>
      <c r="T3016">
        <v>0.1</v>
      </c>
      <c r="U3016">
        <v>290</v>
      </c>
      <c r="V3016">
        <v>5.25</v>
      </c>
      <c r="W3016">
        <v>0.5</v>
      </c>
      <c r="X3016">
        <v>2</v>
      </c>
      <c r="Y3016">
        <v>7.2</v>
      </c>
    </row>
    <row r="3017" spans="1:25" hidden="1" x14ac:dyDescent="0.25">
      <c r="A3017" t="s">
        <v>11500</v>
      </c>
      <c r="B3017" t="s">
        <v>11501</v>
      </c>
      <c r="C3017" s="1" t="str">
        <f t="shared" si="482"/>
        <v>21:0438</v>
      </c>
      <c r="D3017" s="1" t="str">
        <f t="shared" si="486"/>
        <v>21:0144</v>
      </c>
      <c r="E3017" t="s">
        <v>11502</v>
      </c>
      <c r="F3017" t="s">
        <v>11503</v>
      </c>
      <c r="H3017">
        <v>68.251415399999999</v>
      </c>
      <c r="I3017">
        <v>-71.600558500000005</v>
      </c>
      <c r="J3017" s="1" t="str">
        <f t="shared" si="487"/>
        <v>NGR lake sediment grab sample</v>
      </c>
      <c r="K3017" s="1" t="str">
        <f t="shared" si="488"/>
        <v>&lt;177 micron (NGR)</v>
      </c>
      <c r="L3017">
        <v>6</v>
      </c>
      <c r="M3017" t="s">
        <v>82</v>
      </c>
      <c r="N3017">
        <v>113</v>
      </c>
      <c r="O3017">
        <v>102</v>
      </c>
      <c r="P3017">
        <v>38</v>
      </c>
      <c r="Q3017">
        <v>14</v>
      </c>
      <c r="R3017">
        <v>40</v>
      </c>
      <c r="S3017">
        <v>15</v>
      </c>
      <c r="T3017">
        <v>0.1</v>
      </c>
      <c r="U3017">
        <v>430</v>
      </c>
      <c r="V3017">
        <v>3.2</v>
      </c>
      <c r="W3017">
        <v>0.5</v>
      </c>
      <c r="X3017">
        <v>1</v>
      </c>
      <c r="Y3017">
        <v>1</v>
      </c>
    </row>
    <row r="3018" spans="1:25" hidden="1" x14ac:dyDescent="0.25">
      <c r="A3018" t="s">
        <v>11504</v>
      </c>
      <c r="B3018" t="s">
        <v>11505</v>
      </c>
      <c r="C3018" s="1" t="str">
        <f t="shared" si="482"/>
        <v>21:0438</v>
      </c>
      <c r="D3018" s="1" t="str">
        <f t="shared" si="486"/>
        <v>21:0144</v>
      </c>
      <c r="E3018" t="s">
        <v>11506</v>
      </c>
      <c r="F3018" t="s">
        <v>11507</v>
      </c>
      <c r="H3018">
        <v>68.504572499999995</v>
      </c>
      <c r="I3018">
        <v>-70.725602600000002</v>
      </c>
      <c r="J3018" s="1" t="str">
        <f t="shared" si="487"/>
        <v>NGR lake sediment grab sample</v>
      </c>
      <c r="K3018" s="1" t="str">
        <f t="shared" si="488"/>
        <v>&lt;177 micron (NGR)</v>
      </c>
      <c r="L3018">
        <v>6</v>
      </c>
      <c r="M3018" t="s">
        <v>87</v>
      </c>
      <c r="N3018">
        <v>114</v>
      </c>
      <c r="O3018">
        <v>146</v>
      </c>
      <c r="P3018">
        <v>76</v>
      </c>
      <c r="Q3018">
        <v>20</v>
      </c>
      <c r="R3018">
        <v>49</v>
      </c>
      <c r="S3018">
        <v>17</v>
      </c>
      <c r="T3018">
        <v>0.1</v>
      </c>
      <c r="U3018">
        <v>440</v>
      </c>
      <c r="V3018">
        <v>4.9000000000000004</v>
      </c>
      <c r="W3018">
        <v>4</v>
      </c>
      <c r="X3018">
        <v>1</v>
      </c>
      <c r="Y3018">
        <v>3.2</v>
      </c>
    </row>
    <row r="3019" spans="1:25" hidden="1" x14ac:dyDescent="0.25">
      <c r="A3019" t="s">
        <v>11508</v>
      </c>
      <c r="B3019" t="s">
        <v>11509</v>
      </c>
      <c r="C3019" s="1" t="str">
        <f t="shared" si="482"/>
        <v>21:0438</v>
      </c>
      <c r="D3019" s="1" t="str">
        <f t="shared" si="486"/>
        <v>21:0144</v>
      </c>
      <c r="E3019" t="s">
        <v>11510</v>
      </c>
      <c r="F3019" t="s">
        <v>11511</v>
      </c>
      <c r="H3019">
        <v>68.503931100000003</v>
      </c>
      <c r="I3019">
        <v>-70.6392338</v>
      </c>
      <c r="J3019" s="1" t="str">
        <f t="shared" si="487"/>
        <v>NGR lake sediment grab sample</v>
      </c>
      <c r="K3019" s="1" t="str">
        <f t="shared" si="488"/>
        <v>&lt;177 micron (NGR)</v>
      </c>
      <c r="L3019">
        <v>6</v>
      </c>
      <c r="M3019" t="s">
        <v>92</v>
      </c>
      <c r="N3019">
        <v>115</v>
      </c>
      <c r="O3019">
        <v>200</v>
      </c>
      <c r="P3019">
        <v>124</v>
      </c>
      <c r="Q3019">
        <v>29</v>
      </c>
      <c r="R3019">
        <v>65</v>
      </c>
      <c r="S3019">
        <v>20</v>
      </c>
      <c r="T3019">
        <v>0.1</v>
      </c>
      <c r="U3019">
        <v>460</v>
      </c>
      <c r="V3019">
        <v>6.8</v>
      </c>
      <c r="W3019">
        <v>4</v>
      </c>
      <c r="X3019">
        <v>2</v>
      </c>
      <c r="Y3019">
        <v>5.8</v>
      </c>
    </row>
    <row r="3020" spans="1:25" hidden="1" x14ac:dyDescent="0.25">
      <c r="A3020" t="s">
        <v>11512</v>
      </c>
      <c r="B3020" t="s">
        <v>11513</v>
      </c>
      <c r="C3020" s="1" t="str">
        <f t="shared" si="482"/>
        <v>21:0438</v>
      </c>
      <c r="D3020" s="1" t="str">
        <f t="shared" si="486"/>
        <v>21:0144</v>
      </c>
      <c r="E3020" t="s">
        <v>11514</v>
      </c>
      <c r="F3020" t="s">
        <v>11515</v>
      </c>
      <c r="H3020">
        <v>68.470813699999994</v>
      </c>
      <c r="I3020">
        <v>-70.587521899999999</v>
      </c>
      <c r="J3020" s="1" t="str">
        <f t="shared" si="487"/>
        <v>NGR lake sediment grab sample</v>
      </c>
      <c r="K3020" s="1" t="str">
        <f t="shared" si="488"/>
        <v>&lt;177 micron (NGR)</v>
      </c>
      <c r="L3020">
        <v>6</v>
      </c>
      <c r="M3020" t="s">
        <v>97</v>
      </c>
      <c r="N3020">
        <v>116</v>
      </c>
      <c r="O3020">
        <v>82</v>
      </c>
      <c r="P3020">
        <v>44</v>
      </c>
      <c r="Q3020">
        <v>9</v>
      </c>
      <c r="R3020">
        <v>27</v>
      </c>
      <c r="S3020">
        <v>11</v>
      </c>
      <c r="T3020">
        <v>0.1</v>
      </c>
      <c r="U3020">
        <v>165</v>
      </c>
      <c r="V3020">
        <v>4.7</v>
      </c>
      <c r="W3020">
        <v>0.5</v>
      </c>
      <c r="X3020">
        <v>2</v>
      </c>
      <c r="Y3020">
        <v>4.5999999999999996</v>
      </c>
    </row>
    <row r="3021" spans="1:25" hidden="1" x14ac:dyDescent="0.25">
      <c r="A3021" t="s">
        <v>11516</v>
      </c>
      <c r="B3021" t="s">
        <v>11517</v>
      </c>
      <c r="C3021" s="1" t="str">
        <f t="shared" si="482"/>
        <v>21:0438</v>
      </c>
      <c r="D3021" s="1" t="str">
        <f t="shared" si="486"/>
        <v>21:0144</v>
      </c>
      <c r="E3021" t="s">
        <v>11518</v>
      </c>
      <c r="F3021" t="s">
        <v>11519</v>
      </c>
      <c r="H3021">
        <v>68.452492699999993</v>
      </c>
      <c r="I3021">
        <v>-70.474885099999995</v>
      </c>
      <c r="J3021" s="1" t="str">
        <f t="shared" si="487"/>
        <v>NGR lake sediment grab sample</v>
      </c>
      <c r="K3021" s="1" t="str">
        <f t="shared" si="488"/>
        <v>&lt;177 micron (NGR)</v>
      </c>
      <c r="L3021">
        <v>6</v>
      </c>
      <c r="M3021" t="s">
        <v>107</v>
      </c>
      <c r="N3021">
        <v>117</v>
      </c>
      <c r="O3021">
        <v>154</v>
      </c>
      <c r="P3021">
        <v>78</v>
      </c>
      <c r="Q3021">
        <v>17</v>
      </c>
      <c r="R3021">
        <v>43</v>
      </c>
      <c r="S3021">
        <v>13</v>
      </c>
      <c r="T3021">
        <v>0.1</v>
      </c>
      <c r="U3021">
        <v>280</v>
      </c>
      <c r="V3021">
        <v>4.45</v>
      </c>
      <c r="W3021">
        <v>1</v>
      </c>
      <c r="X3021">
        <v>3</v>
      </c>
      <c r="Y3021">
        <v>4.8</v>
      </c>
    </row>
    <row r="3022" spans="1:25" hidden="1" x14ac:dyDescent="0.25">
      <c r="A3022" t="s">
        <v>11520</v>
      </c>
      <c r="B3022" t="s">
        <v>11521</v>
      </c>
      <c r="C3022" s="1" t="str">
        <f t="shared" si="482"/>
        <v>21:0438</v>
      </c>
      <c r="D3022" s="1" t="str">
        <f t="shared" si="486"/>
        <v>21:0144</v>
      </c>
      <c r="E3022" t="s">
        <v>11522</v>
      </c>
      <c r="F3022" t="s">
        <v>11523</v>
      </c>
      <c r="H3022">
        <v>68.419421900000003</v>
      </c>
      <c r="I3022">
        <v>-70.393809899999994</v>
      </c>
      <c r="J3022" s="1" t="str">
        <f t="shared" si="487"/>
        <v>NGR lake sediment grab sample</v>
      </c>
      <c r="K3022" s="1" t="str">
        <f t="shared" si="488"/>
        <v>&lt;177 micron (NGR)</v>
      </c>
      <c r="L3022">
        <v>6</v>
      </c>
      <c r="M3022" t="s">
        <v>112</v>
      </c>
      <c r="N3022">
        <v>118</v>
      </c>
      <c r="O3022">
        <v>156</v>
      </c>
      <c r="P3022">
        <v>72</v>
      </c>
      <c r="Q3022">
        <v>17</v>
      </c>
      <c r="R3022">
        <v>48</v>
      </c>
      <c r="S3022">
        <v>22</v>
      </c>
      <c r="T3022">
        <v>0.1</v>
      </c>
      <c r="U3022">
        <v>330</v>
      </c>
      <c r="V3022">
        <v>4.5999999999999996</v>
      </c>
      <c r="W3022">
        <v>0.5</v>
      </c>
      <c r="X3022">
        <v>1</v>
      </c>
      <c r="Y3022">
        <v>13.2</v>
      </c>
    </row>
    <row r="3023" spans="1:25" hidden="1" x14ac:dyDescent="0.25">
      <c r="A3023" t="s">
        <v>11524</v>
      </c>
      <c r="B3023" t="s">
        <v>11525</v>
      </c>
      <c r="C3023" s="1" t="str">
        <f t="shared" si="482"/>
        <v>21:0438</v>
      </c>
      <c r="D3023" s="1" t="str">
        <f t="shared" si="486"/>
        <v>21:0144</v>
      </c>
      <c r="E3023" t="s">
        <v>11526</v>
      </c>
      <c r="F3023" t="s">
        <v>11527</v>
      </c>
      <c r="H3023">
        <v>68.423490999999999</v>
      </c>
      <c r="I3023">
        <v>-70.301793000000004</v>
      </c>
      <c r="J3023" s="1" t="str">
        <f t="shared" si="487"/>
        <v>NGR lake sediment grab sample</v>
      </c>
      <c r="K3023" s="1" t="str">
        <f t="shared" si="488"/>
        <v>&lt;177 micron (NGR)</v>
      </c>
      <c r="L3023">
        <v>6</v>
      </c>
      <c r="M3023" t="s">
        <v>117</v>
      </c>
      <c r="N3023">
        <v>119</v>
      </c>
      <c r="O3023">
        <v>330</v>
      </c>
      <c r="P3023">
        <v>142</v>
      </c>
      <c r="Q3023">
        <v>24</v>
      </c>
      <c r="R3023">
        <v>92</v>
      </c>
      <c r="S3023">
        <v>30</v>
      </c>
      <c r="T3023">
        <v>0.3</v>
      </c>
      <c r="U3023">
        <v>210</v>
      </c>
      <c r="V3023">
        <v>6.6</v>
      </c>
      <c r="W3023">
        <v>0.5</v>
      </c>
      <c r="X3023">
        <v>2</v>
      </c>
      <c r="Y3023">
        <v>9.1999999999999993</v>
      </c>
    </row>
    <row r="3024" spans="1:25" hidden="1" x14ac:dyDescent="0.25">
      <c r="A3024" t="s">
        <v>11528</v>
      </c>
      <c r="B3024" t="s">
        <v>11529</v>
      </c>
      <c r="C3024" s="1" t="str">
        <f t="shared" si="482"/>
        <v>21:0438</v>
      </c>
      <c r="D3024" s="1" t="str">
        <f t="shared" si="486"/>
        <v>21:0144</v>
      </c>
      <c r="E3024" t="s">
        <v>11530</v>
      </c>
      <c r="F3024" t="s">
        <v>11531</v>
      </c>
      <c r="H3024">
        <v>68.390626499999996</v>
      </c>
      <c r="I3024">
        <v>-69.830174799999995</v>
      </c>
      <c r="J3024" s="1" t="str">
        <f t="shared" si="487"/>
        <v>NGR lake sediment grab sample</v>
      </c>
      <c r="K3024" s="1" t="str">
        <f t="shared" si="488"/>
        <v>&lt;177 micron (NGR)</v>
      </c>
      <c r="L3024">
        <v>6</v>
      </c>
      <c r="M3024" t="s">
        <v>122</v>
      </c>
      <c r="N3024">
        <v>120</v>
      </c>
      <c r="O3024">
        <v>168</v>
      </c>
      <c r="P3024">
        <v>118</v>
      </c>
      <c r="Q3024">
        <v>32</v>
      </c>
      <c r="R3024">
        <v>47</v>
      </c>
      <c r="S3024">
        <v>20</v>
      </c>
      <c r="T3024">
        <v>0.1</v>
      </c>
      <c r="U3024">
        <v>320</v>
      </c>
      <c r="V3024">
        <v>9.6999999999999993</v>
      </c>
      <c r="W3024">
        <v>0.5</v>
      </c>
      <c r="X3024">
        <v>1</v>
      </c>
      <c r="Y3024">
        <v>8</v>
      </c>
    </row>
    <row r="3025" spans="1:25" hidden="1" x14ac:dyDescent="0.25">
      <c r="A3025" t="s">
        <v>11532</v>
      </c>
      <c r="B3025" t="s">
        <v>11533</v>
      </c>
      <c r="C3025" s="1" t="str">
        <f t="shared" si="482"/>
        <v>21:0438</v>
      </c>
      <c r="D3025" s="1" t="str">
        <f t="shared" si="486"/>
        <v>21:0144</v>
      </c>
      <c r="E3025" t="s">
        <v>11534</v>
      </c>
      <c r="F3025" t="s">
        <v>11535</v>
      </c>
      <c r="H3025">
        <v>68.197235899999995</v>
      </c>
      <c r="I3025">
        <v>-69.281541599999997</v>
      </c>
      <c r="J3025" s="1" t="str">
        <f t="shared" si="487"/>
        <v>NGR lake sediment grab sample</v>
      </c>
      <c r="K3025" s="1" t="str">
        <f t="shared" si="488"/>
        <v>&lt;177 micron (NGR)</v>
      </c>
      <c r="L3025">
        <v>7</v>
      </c>
      <c r="M3025" t="s">
        <v>29</v>
      </c>
      <c r="N3025">
        <v>121</v>
      </c>
      <c r="O3025">
        <v>140</v>
      </c>
      <c r="P3025">
        <v>74</v>
      </c>
      <c r="Q3025">
        <v>34</v>
      </c>
      <c r="R3025">
        <v>40</v>
      </c>
      <c r="S3025">
        <v>15</v>
      </c>
      <c r="T3025">
        <v>0.1</v>
      </c>
      <c r="U3025">
        <v>140</v>
      </c>
      <c r="V3025">
        <v>8.1999999999999993</v>
      </c>
      <c r="W3025">
        <v>3</v>
      </c>
      <c r="X3025">
        <v>2</v>
      </c>
      <c r="Y3025">
        <v>10.6</v>
      </c>
    </row>
    <row r="3026" spans="1:25" hidden="1" x14ac:dyDescent="0.25">
      <c r="A3026" t="s">
        <v>11536</v>
      </c>
      <c r="B3026" t="s">
        <v>11537</v>
      </c>
      <c r="C3026" s="1" t="str">
        <f t="shared" si="482"/>
        <v>21:0438</v>
      </c>
      <c r="D3026" s="1" t="str">
        <f t="shared" si="486"/>
        <v>21:0144</v>
      </c>
      <c r="E3026" t="s">
        <v>11538</v>
      </c>
      <c r="F3026" t="s">
        <v>11539</v>
      </c>
      <c r="H3026">
        <v>68.330681200000001</v>
      </c>
      <c r="I3026">
        <v>-69.795883399999994</v>
      </c>
      <c r="J3026" s="1" t="str">
        <f t="shared" si="487"/>
        <v>NGR lake sediment grab sample</v>
      </c>
      <c r="K3026" s="1" t="str">
        <f t="shared" si="488"/>
        <v>&lt;177 micron (NGR)</v>
      </c>
      <c r="L3026">
        <v>7</v>
      </c>
      <c r="M3026" t="s">
        <v>34</v>
      </c>
      <c r="N3026">
        <v>122</v>
      </c>
      <c r="O3026">
        <v>210</v>
      </c>
      <c r="P3026">
        <v>340</v>
      </c>
      <c r="Q3026">
        <v>9</v>
      </c>
      <c r="R3026">
        <v>255</v>
      </c>
      <c r="S3026">
        <v>28</v>
      </c>
      <c r="T3026">
        <v>1</v>
      </c>
      <c r="U3026">
        <v>65</v>
      </c>
      <c r="V3026">
        <v>5.5</v>
      </c>
      <c r="W3026">
        <v>0.5</v>
      </c>
      <c r="X3026">
        <v>5</v>
      </c>
      <c r="Y3026">
        <v>25.6</v>
      </c>
    </row>
    <row r="3027" spans="1:25" hidden="1" x14ac:dyDescent="0.25">
      <c r="A3027" t="s">
        <v>11540</v>
      </c>
      <c r="B3027" t="s">
        <v>11541</v>
      </c>
      <c r="C3027" s="1" t="str">
        <f t="shared" si="482"/>
        <v>21:0438</v>
      </c>
      <c r="D3027" s="1" t="str">
        <f t="shared" si="486"/>
        <v>21:0144</v>
      </c>
      <c r="E3027" t="s">
        <v>11542</v>
      </c>
      <c r="F3027" t="s">
        <v>11543</v>
      </c>
      <c r="H3027">
        <v>68.3177211</v>
      </c>
      <c r="I3027">
        <v>-69.801397499999993</v>
      </c>
      <c r="J3027" s="1" t="str">
        <f t="shared" si="487"/>
        <v>NGR lake sediment grab sample</v>
      </c>
      <c r="K3027" s="1" t="str">
        <f t="shared" si="488"/>
        <v>&lt;177 micron (NGR)</v>
      </c>
      <c r="L3027">
        <v>7</v>
      </c>
      <c r="M3027" t="s">
        <v>39</v>
      </c>
      <c r="N3027">
        <v>123</v>
      </c>
      <c r="O3027">
        <v>152</v>
      </c>
      <c r="P3027">
        <v>76</v>
      </c>
      <c r="Q3027">
        <v>15</v>
      </c>
      <c r="R3027">
        <v>57</v>
      </c>
      <c r="S3027">
        <v>29</v>
      </c>
      <c r="T3027">
        <v>0.1</v>
      </c>
      <c r="U3027">
        <v>195</v>
      </c>
      <c r="V3027">
        <v>3.85</v>
      </c>
      <c r="W3027">
        <v>0.5</v>
      </c>
      <c r="X3027">
        <v>2</v>
      </c>
      <c r="Y3027">
        <v>3</v>
      </c>
    </row>
    <row r="3028" spans="1:25" hidden="1" x14ac:dyDescent="0.25">
      <c r="A3028" t="s">
        <v>11544</v>
      </c>
      <c r="B3028" t="s">
        <v>11545</v>
      </c>
      <c r="C3028" s="1" t="str">
        <f t="shared" si="482"/>
        <v>21:0438</v>
      </c>
      <c r="D3028" s="1" t="str">
        <f t="shared" si="486"/>
        <v>21:0144</v>
      </c>
      <c r="E3028" t="s">
        <v>11546</v>
      </c>
      <c r="F3028" t="s">
        <v>11547</v>
      </c>
      <c r="H3028">
        <v>68.318231900000001</v>
      </c>
      <c r="I3028">
        <v>-69.720938399999994</v>
      </c>
      <c r="J3028" s="1" t="str">
        <f t="shared" si="487"/>
        <v>NGR lake sediment grab sample</v>
      </c>
      <c r="K3028" s="1" t="str">
        <f t="shared" si="488"/>
        <v>&lt;177 micron (NGR)</v>
      </c>
      <c r="L3028">
        <v>7</v>
      </c>
      <c r="M3028" t="s">
        <v>44</v>
      </c>
      <c r="N3028">
        <v>124</v>
      </c>
      <c r="O3028">
        <v>154</v>
      </c>
      <c r="P3028">
        <v>58</v>
      </c>
      <c r="Q3028">
        <v>22</v>
      </c>
      <c r="R3028">
        <v>38</v>
      </c>
      <c r="S3028">
        <v>17</v>
      </c>
      <c r="T3028">
        <v>0.1</v>
      </c>
      <c r="U3028">
        <v>170</v>
      </c>
      <c r="V3028">
        <v>4.3499999999999996</v>
      </c>
      <c r="W3028">
        <v>0.5</v>
      </c>
      <c r="X3028">
        <v>2</v>
      </c>
      <c r="Y3028">
        <v>4.5999999999999996</v>
      </c>
    </row>
    <row r="3029" spans="1:25" hidden="1" x14ac:dyDescent="0.25">
      <c r="A3029" t="s">
        <v>11548</v>
      </c>
      <c r="B3029" t="s">
        <v>11549</v>
      </c>
      <c r="C3029" s="1" t="str">
        <f t="shared" si="482"/>
        <v>21:0438</v>
      </c>
      <c r="D3029" s="1" t="str">
        <f t="shared" si="486"/>
        <v>21:0144</v>
      </c>
      <c r="E3029" t="s">
        <v>11550</v>
      </c>
      <c r="F3029" t="s">
        <v>11551</v>
      </c>
      <c r="H3029">
        <v>68.308175199999994</v>
      </c>
      <c r="I3029">
        <v>-69.691843199999994</v>
      </c>
      <c r="J3029" s="1" t="str">
        <f t="shared" si="487"/>
        <v>NGR lake sediment grab sample</v>
      </c>
      <c r="K3029" s="1" t="str">
        <f t="shared" si="488"/>
        <v>&lt;177 micron (NGR)</v>
      </c>
      <c r="L3029">
        <v>7</v>
      </c>
      <c r="M3029" t="s">
        <v>62</v>
      </c>
      <c r="N3029">
        <v>125</v>
      </c>
      <c r="O3029">
        <v>210</v>
      </c>
      <c r="P3029">
        <v>98</v>
      </c>
      <c r="Q3029">
        <v>35</v>
      </c>
      <c r="R3029">
        <v>54</v>
      </c>
      <c r="S3029">
        <v>27</v>
      </c>
      <c r="T3029">
        <v>0.1</v>
      </c>
      <c r="U3029">
        <v>320</v>
      </c>
      <c r="V3029">
        <v>6.45</v>
      </c>
      <c r="W3029">
        <v>2</v>
      </c>
      <c r="X3029">
        <v>2</v>
      </c>
      <c r="Y3029">
        <v>5.4</v>
      </c>
    </row>
    <row r="3030" spans="1:25" hidden="1" x14ac:dyDescent="0.25">
      <c r="A3030" t="s">
        <v>11552</v>
      </c>
      <c r="B3030" t="s">
        <v>11553</v>
      </c>
      <c r="C3030" s="1" t="str">
        <f t="shared" si="482"/>
        <v>21:0438</v>
      </c>
      <c r="D3030" s="1" t="str">
        <f t="shared" si="486"/>
        <v>21:0144</v>
      </c>
      <c r="E3030" t="s">
        <v>11554</v>
      </c>
      <c r="F3030" t="s">
        <v>11555</v>
      </c>
      <c r="H3030">
        <v>68.299655099999995</v>
      </c>
      <c r="I3030">
        <v>-69.546905300000006</v>
      </c>
      <c r="J3030" s="1" t="str">
        <f t="shared" si="487"/>
        <v>NGR lake sediment grab sample</v>
      </c>
      <c r="K3030" s="1" t="str">
        <f t="shared" si="488"/>
        <v>&lt;177 micron (NGR)</v>
      </c>
      <c r="L3030">
        <v>7</v>
      </c>
      <c r="M3030" t="s">
        <v>67</v>
      </c>
      <c r="N3030">
        <v>126</v>
      </c>
      <c r="O3030">
        <v>162</v>
      </c>
      <c r="P3030">
        <v>72</v>
      </c>
      <c r="Q3030">
        <v>19</v>
      </c>
      <c r="R3030">
        <v>43</v>
      </c>
      <c r="S3030">
        <v>22</v>
      </c>
      <c r="T3030">
        <v>0.1</v>
      </c>
      <c r="U3030">
        <v>840</v>
      </c>
      <c r="V3030">
        <v>6.6</v>
      </c>
      <c r="W3030">
        <v>3</v>
      </c>
      <c r="X3030">
        <v>2</v>
      </c>
      <c r="Y3030">
        <v>3.2</v>
      </c>
    </row>
    <row r="3031" spans="1:25" hidden="1" x14ac:dyDescent="0.25">
      <c r="A3031" t="s">
        <v>11556</v>
      </c>
      <c r="B3031" t="s">
        <v>11557</v>
      </c>
      <c r="C3031" s="1" t="str">
        <f t="shared" si="482"/>
        <v>21:0438</v>
      </c>
      <c r="D3031" s="1" t="str">
        <f t="shared" si="486"/>
        <v>21:0144</v>
      </c>
      <c r="E3031" t="s">
        <v>11558</v>
      </c>
      <c r="F3031" t="s">
        <v>11559</v>
      </c>
      <c r="H3031">
        <v>68.266864600000005</v>
      </c>
      <c r="I3031">
        <v>-69.552267400000005</v>
      </c>
      <c r="J3031" s="1" t="str">
        <f t="shared" si="487"/>
        <v>NGR lake sediment grab sample</v>
      </c>
      <c r="K3031" s="1" t="str">
        <f t="shared" si="488"/>
        <v>&lt;177 micron (NGR)</v>
      </c>
      <c r="L3031">
        <v>7</v>
      </c>
      <c r="M3031" t="s">
        <v>72</v>
      </c>
      <c r="N3031">
        <v>127</v>
      </c>
      <c r="O3031">
        <v>142</v>
      </c>
      <c r="P3031">
        <v>98</v>
      </c>
      <c r="Q3031">
        <v>19</v>
      </c>
      <c r="R3031">
        <v>45</v>
      </c>
      <c r="S3031">
        <v>14</v>
      </c>
      <c r="T3031">
        <v>0.2</v>
      </c>
      <c r="U3031">
        <v>90</v>
      </c>
      <c r="V3031">
        <v>17</v>
      </c>
      <c r="W3031">
        <v>1</v>
      </c>
      <c r="X3031">
        <v>5</v>
      </c>
      <c r="Y3031">
        <v>17.399999999999999</v>
      </c>
    </row>
    <row r="3032" spans="1:25" hidden="1" x14ac:dyDescent="0.25">
      <c r="A3032" t="s">
        <v>11560</v>
      </c>
      <c r="B3032" t="s">
        <v>11561</v>
      </c>
      <c r="C3032" s="1" t="str">
        <f t="shared" si="482"/>
        <v>21:0438</v>
      </c>
      <c r="D3032" s="1" t="str">
        <f t="shared" si="486"/>
        <v>21:0144</v>
      </c>
      <c r="E3032" t="s">
        <v>11562</v>
      </c>
      <c r="F3032" t="s">
        <v>11563</v>
      </c>
      <c r="H3032">
        <v>68.205642900000001</v>
      </c>
      <c r="I3032">
        <v>-69.583374699999993</v>
      </c>
      <c r="J3032" s="1" t="str">
        <f t="shared" si="487"/>
        <v>NGR lake sediment grab sample</v>
      </c>
      <c r="K3032" s="1" t="str">
        <f t="shared" si="488"/>
        <v>&lt;177 micron (NGR)</v>
      </c>
      <c r="L3032">
        <v>7</v>
      </c>
      <c r="M3032" t="s">
        <v>77</v>
      </c>
      <c r="N3032">
        <v>128</v>
      </c>
      <c r="O3032">
        <v>130</v>
      </c>
      <c r="P3032">
        <v>70</v>
      </c>
      <c r="Q3032">
        <v>19</v>
      </c>
      <c r="R3032">
        <v>37</v>
      </c>
      <c r="S3032">
        <v>15</v>
      </c>
      <c r="T3032">
        <v>0.2</v>
      </c>
      <c r="U3032">
        <v>80</v>
      </c>
      <c r="V3032">
        <v>12.4</v>
      </c>
      <c r="W3032">
        <v>13</v>
      </c>
      <c r="X3032">
        <v>1</v>
      </c>
      <c r="Y3032">
        <v>14.8</v>
      </c>
    </row>
    <row r="3033" spans="1:25" hidden="1" x14ac:dyDescent="0.25">
      <c r="A3033" t="s">
        <v>11564</v>
      </c>
      <c r="B3033" t="s">
        <v>11565</v>
      </c>
      <c r="C3033" s="1" t="str">
        <f t="shared" ref="C3033:C3096" si="489">HYPERLINK("http://geochem.nrcan.gc.ca/cdogs/content/bdl/bdl210438_e.htm", "21:0438")</f>
        <v>21:0438</v>
      </c>
      <c r="D3033" s="1" t="str">
        <f t="shared" si="486"/>
        <v>21:0144</v>
      </c>
      <c r="E3033" t="s">
        <v>11566</v>
      </c>
      <c r="F3033" t="s">
        <v>11567</v>
      </c>
      <c r="H3033">
        <v>68.195921499999997</v>
      </c>
      <c r="I3033">
        <v>-69.491623099999998</v>
      </c>
      <c r="J3033" s="1" t="str">
        <f t="shared" si="487"/>
        <v>NGR lake sediment grab sample</v>
      </c>
      <c r="K3033" s="1" t="str">
        <f t="shared" si="488"/>
        <v>&lt;177 micron (NGR)</v>
      </c>
      <c r="L3033">
        <v>7</v>
      </c>
      <c r="M3033" t="s">
        <v>82</v>
      </c>
      <c r="N3033">
        <v>129</v>
      </c>
      <c r="O3033">
        <v>144</v>
      </c>
      <c r="P3033">
        <v>64</v>
      </c>
      <c r="Q3033">
        <v>35</v>
      </c>
      <c r="R3033">
        <v>41</v>
      </c>
      <c r="S3033">
        <v>20</v>
      </c>
      <c r="T3033">
        <v>0.1</v>
      </c>
      <c r="U3033">
        <v>490</v>
      </c>
      <c r="V3033">
        <v>5.9</v>
      </c>
      <c r="W3033">
        <v>6</v>
      </c>
      <c r="X3033">
        <v>1</v>
      </c>
      <c r="Y3033">
        <v>8.8000000000000007</v>
      </c>
    </row>
    <row r="3034" spans="1:25" hidden="1" x14ac:dyDescent="0.25">
      <c r="A3034" t="s">
        <v>11568</v>
      </c>
      <c r="B3034" t="s">
        <v>11569</v>
      </c>
      <c r="C3034" s="1" t="str">
        <f t="shared" si="489"/>
        <v>21:0438</v>
      </c>
      <c r="D3034" s="1" t="str">
        <f t="shared" si="486"/>
        <v>21:0144</v>
      </c>
      <c r="E3034" t="s">
        <v>11570</v>
      </c>
      <c r="F3034" t="s">
        <v>11571</v>
      </c>
      <c r="H3034">
        <v>68.193861499999997</v>
      </c>
      <c r="I3034">
        <v>-69.381388999999999</v>
      </c>
      <c r="J3034" s="1" t="str">
        <f t="shared" si="487"/>
        <v>NGR lake sediment grab sample</v>
      </c>
      <c r="K3034" s="1" t="str">
        <f t="shared" si="488"/>
        <v>&lt;177 micron (NGR)</v>
      </c>
      <c r="L3034">
        <v>7</v>
      </c>
      <c r="M3034" t="s">
        <v>87</v>
      </c>
      <c r="N3034">
        <v>130</v>
      </c>
      <c r="O3034">
        <v>132</v>
      </c>
      <c r="P3034">
        <v>52</v>
      </c>
      <c r="Q3034">
        <v>22</v>
      </c>
      <c r="R3034">
        <v>37</v>
      </c>
      <c r="S3034">
        <v>11</v>
      </c>
      <c r="T3034">
        <v>0.1</v>
      </c>
      <c r="U3034">
        <v>105</v>
      </c>
      <c r="V3034">
        <v>5.3</v>
      </c>
      <c r="W3034">
        <v>3</v>
      </c>
      <c r="X3034">
        <v>1</v>
      </c>
      <c r="Y3034">
        <v>5.2</v>
      </c>
    </row>
    <row r="3035" spans="1:25" hidden="1" x14ac:dyDescent="0.25">
      <c r="A3035" t="s">
        <v>11572</v>
      </c>
      <c r="B3035" t="s">
        <v>11573</v>
      </c>
      <c r="C3035" s="1" t="str">
        <f t="shared" si="489"/>
        <v>21:0438</v>
      </c>
      <c r="D3035" s="1" t="str">
        <f t="shared" si="486"/>
        <v>21:0144</v>
      </c>
      <c r="E3035" t="s">
        <v>11574</v>
      </c>
      <c r="F3035" t="s">
        <v>11575</v>
      </c>
      <c r="H3035">
        <v>68.177048600000006</v>
      </c>
      <c r="I3035">
        <v>-69.275219800000002</v>
      </c>
      <c r="J3035" s="1" t="str">
        <f t="shared" si="487"/>
        <v>NGR lake sediment grab sample</v>
      </c>
      <c r="K3035" s="1" t="str">
        <f t="shared" si="488"/>
        <v>&lt;177 micron (NGR)</v>
      </c>
      <c r="L3035">
        <v>7</v>
      </c>
      <c r="M3035" t="s">
        <v>92</v>
      </c>
      <c r="N3035">
        <v>131</v>
      </c>
      <c r="O3035">
        <v>100</v>
      </c>
      <c r="P3035">
        <v>42</v>
      </c>
      <c r="Q3035">
        <v>19</v>
      </c>
      <c r="R3035">
        <v>35</v>
      </c>
      <c r="S3035">
        <v>15</v>
      </c>
      <c r="T3035">
        <v>0.1</v>
      </c>
      <c r="U3035">
        <v>270</v>
      </c>
      <c r="V3035">
        <v>2.6</v>
      </c>
      <c r="W3035">
        <v>3</v>
      </c>
      <c r="X3035">
        <v>1</v>
      </c>
      <c r="Y3035">
        <v>1.8</v>
      </c>
    </row>
    <row r="3036" spans="1:25" hidden="1" x14ac:dyDescent="0.25">
      <c r="A3036" t="s">
        <v>11576</v>
      </c>
      <c r="B3036" t="s">
        <v>11577</v>
      </c>
      <c r="C3036" s="1" t="str">
        <f t="shared" si="489"/>
        <v>21:0438</v>
      </c>
      <c r="D3036" s="1" t="str">
        <f t="shared" si="486"/>
        <v>21:0144</v>
      </c>
      <c r="E3036" t="s">
        <v>11578</v>
      </c>
      <c r="F3036" t="s">
        <v>11579</v>
      </c>
      <c r="H3036">
        <v>68.144485000000003</v>
      </c>
      <c r="I3036">
        <v>-68.695491500000003</v>
      </c>
      <c r="J3036" s="1" t="str">
        <f t="shared" si="487"/>
        <v>NGR lake sediment grab sample</v>
      </c>
      <c r="K3036" s="1" t="str">
        <f t="shared" si="488"/>
        <v>&lt;177 micron (NGR)</v>
      </c>
      <c r="L3036">
        <v>7</v>
      </c>
      <c r="M3036" t="s">
        <v>97</v>
      </c>
      <c r="N3036">
        <v>132</v>
      </c>
      <c r="O3036">
        <v>38</v>
      </c>
      <c r="P3036">
        <v>20</v>
      </c>
      <c r="Q3036">
        <v>11</v>
      </c>
      <c r="R3036">
        <v>14</v>
      </c>
      <c r="S3036">
        <v>3</v>
      </c>
      <c r="T3036">
        <v>0.1</v>
      </c>
      <c r="U3036">
        <v>50</v>
      </c>
      <c r="V3036">
        <v>1.05</v>
      </c>
      <c r="W3036">
        <v>0.5</v>
      </c>
      <c r="X3036">
        <v>1</v>
      </c>
      <c r="Y3036">
        <v>1.4</v>
      </c>
    </row>
    <row r="3037" spans="1:25" hidden="1" x14ac:dyDescent="0.25">
      <c r="A3037" t="s">
        <v>11580</v>
      </c>
      <c r="B3037" t="s">
        <v>11581</v>
      </c>
      <c r="C3037" s="1" t="str">
        <f t="shared" si="489"/>
        <v>21:0438</v>
      </c>
      <c r="D3037" s="1" t="str">
        <f t="shared" si="486"/>
        <v>21:0144</v>
      </c>
      <c r="E3037" t="s">
        <v>11582</v>
      </c>
      <c r="F3037" t="s">
        <v>11583</v>
      </c>
      <c r="H3037">
        <v>68.1846386</v>
      </c>
      <c r="I3037">
        <v>-68.975912199999996</v>
      </c>
      <c r="J3037" s="1" t="str">
        <f t="shared" si="487"/>
        <v>NGR lake sediment grab sample</v>
      </c>
      <c r="K3037" s="1" t="str">
        <f t="shared" si="488"/>
        <v>&lt;177 micron (NGR)</v>
      </c>
      <c r="L3037">
        <v>7</v>
      </c>
      <c r="M3037" t="s">
        <v>107</v>
      </c>
      <c r="N3037">
        <v>133</v>
      </c>
      <c r="O3037">
        <v>146</v>
      </c>
      <c r="P3037">
        <v>78</v>
      </c>
      <c r="Q3037">
        <v>29</v>
      </c>
      <c r="R3037">
        <v>48</v>
      </c>
      <c r="S3037">
        <v>20</v>
      </c>
      <c r="T3037">
        <v>0.1</v>
      </c>
      <c r="U3037">
        <v>245</v>
      </c>
      <c r="V3037">
        <v>3.4</v>
      </c>
      <c r="W3037">
        <v>3</v>
      </c>
      <c r="X3037">
        <v>1</v>
      </c>
      <c r="Y3037">
        <v>2.8</v>
      </c>
    </row>
    <row r="3038" spans="1:25" hidden="1" x14ac:dyDescent="0.25">
      <c r="A3038" t="s">
        <v>11584</v>
      </c>
      <c r="B3038" t="s">
        <v>11585</v>
      </c>
      <c r="C3038" s="1" t="str">
        <f t="shared" si="489"/>
        <v>21:0438</v>
      </c>
      <c r="D3038" s="1" t="str">
        <f t="shared" si="486"/>
        <v>21:0144</v>
      </c>
      <c r="E3038" t="s">
        <v>11586</v>
      </c>
      <c r="F3038" t="s">
        <v>11587</v>
      </c>
      <c r="H3038">
        <v>68.196974900000001</v>
      </c>
      <c r="I3038">
        <v>-69.0718198</v>
      </c>
      <c r="J3038" s="1" t="str">
        <f t="shared" si="487"/>
        <v>NGR lake sediment grab sample</v>
      </c>
      <c r="K3038" s="1" t="str">
        <f t="shared" si="488"/>
        <v>&lt;177 micron (NGR)</v>
      </c>
      <c r="L3038">
        <v>7</v>
      </c>
      <c r="M3038" t="s">
        <v>112</v>
      </c>
      <c r="N3038">
        <v>134</v>
      </c>
      <c r="O3038">
        <v>182</v>
      </c>
      <c r="P3038">
        <v>100</v>
      </c>
      <c r="Q3038">
        <v>39</v>
      </c>
      <c r="R3038">
        <v>59</v>
      </c>
      <c r="S3038">
        <v>43</v>
      </c>
      <c r="T3038">
        <v>0.1</v>
      </c>
      <c r="U3038">
        <v>350</v>
      </c>
      <c r="V3038">
        <v>5.85</v>
      </c>
      <c r="W3038">
        <v>4</v>
      </c>
      <c r="X3038">
        <v>1</v>
      </c>
      <c r="Y3038">
        <v>2.6</v>
      </c>
    </row>
    <row r="3039" spans="1:25" hidden="1" x14ac:dyDescent="0.25">
      <c r="A3039" t="s">
        <v>11588</v>
      </c>
      <c r="B3039" t="s">
        <v>11589</v>
      </c>
      <c r="C3039" s="1" t="str">
        <f t="shared" si="489"/>
        <v>21:0438</v>
      </c>
      <c r="D3039" s="1" t="str">
        <f t="shared" si="486"/>
        <v>21:0144</v>
      </c>
      <c r="E3039" t="s">
        <v>11590</v>
      </c>
      <c r="F3039" t="s">
        <v>11591</v>
      </c>
      <c r="H3039">
        <v>68.201231800000002</v>
      </c>
      <c r="I3039">
        <v>-69.164586600000007</v>
      </c>
      <c r="J3039" s="1" t="str">
        <f t="shared" si="487"/>
        <v>NGR lake sediment grab sample</v>
      </c>
      <c r="K3039" s="1" t="str">
        <f t="shared" si="488"/>
        <v>&lt;177 micron (NGR)</v>
      </c>
      <c r="L3039">
        <v>7</v>
      </c>
      <c r="M3039" t="s">
        <v>117</v>
      </c>
      <c r="N3039">
        <v>135</v>
      </c>
      <c r="O3039">
        <v>194</v>
      </c>
      <c r="P3039">
        <v>116</v>
      </c>
      <c r="Q3039">
        <v>35</v>
      </c>
      <c r="R3039">
        <v>73</v>
      </c>
      <c r="S3039">
        <v>39</v>
      </c>
      <c r="T3039">
        <v>0.1</v>
      </c>
      <c r="U3039">
        <v>110</v>
      </c>
      <c r="V3039">
        <v>5.5</v>
      </c>
      <c r="W3039">
        <v>3</v>
      </c>
      <c r="X3039">
        <v>1</v>
      </c>
      <c r="Y3039">
        <v>8.4</v>
      </c>
    </row>
    <row r="3040" spans="1:25" hidden="1" x14ac:dyDescent="0.25">
      <c r="A3040" t="s">
        <v>11592</v>
      </c>
      <c r="B3040" t="s">
        <v>11593</v>
      </c>
      <c r="C3040" s="1" t="str">
        <f t="shared" si="489"/>
        <v>21:0438</v>
      </c>
      <c r="D3040" s="1" t="str">
        <f t="shared" si="486"/>
        <v>21:0144</v>
      </c>
      <c r="E3040" t="s">
        <v>11594</v>
      </c>
      <c r="F3040" t="s">
        <v>11595</v>
      </c>
      <c r="H3040">
        <v>68.187333499999994</v>
      </c>
      <c r="I3040">
        <v>-69.229621199999997</v>
      </c>
      <c r="J3040" s="1" t="str">
        <f t="shared" si="487"/>
        <v>NGR lake sediment grab sample</v>
      </c>
      <c r="K3040" s="1" t="str">
        <f t="shared" si="488"/>
        <v>&lt;177 micron (NGR)</v>
      </c>
      <c r="L3040">
        <v>7</v>
      </c>
      <c r="M3040" t="s">
        <v>49</v>
      </c>
      <c r="N3040">
        <v>136</v>
      </c>
      <c r="O3040">
        <v>150</v>
      </c>
      <c r="P3040">
        <v>76</v>
      </c>
      <c r="Q3040">
        <v>27</v>
      </c>
      <c r="R3040">
        <v>51</v>
      </c>
      <c r="S3040">
        <v>51</v>
      </c>
      <c r="T3040">
        <v>0.1</v>
      </c>
      <c r="U3040">
        <v>800</v>
      </c>
      <c r="V3040">
        <v>5.85</v>
      </c>
      <c r="W3040">
        <v>6</v>
      </c>
      <c r="X3040">
        <v>1</v>
      </c>
      <c r="Y3040">
        <v>8.6</v>
      </c>
    </row>
    <row r="3041" spans="1:25" hidden="1" x14ac:dyDescent="0.25">
      <c r="A3041" t="s">
        <v>11596</v>
      </c>
      <c r="B3041" t="s">
        <v>11597</v>
      </c>
      <c r="C3041" s="1" t="str">
        <f t="shared" si="489"/>
        <v>21:0438</v>
      </c>
      <c r="D3041" s="1" t="str">
        <f>HYPERLINK("http://geochem.nrcan.gc.ca/cdogs/content/svy/svy_e.htm", "")</f>
        <v/>
      </c>
      <c r="G3041" s="1" t="str">
        <f>HYPERLINK("http://geochem.nrcan.gc.ca/cdogs/content/cr_/cr_00034_e.htm", "34")</f>
        <v>34</v>
      </c>
      <c r="J3041" t="s">
        <v>100</v>
      </c>
      <c r="K3041" t="s">
        <v>101</v>
      </c>
      <c r="L3041">
        <v>7</v>
      </c>
      <c r="M3041" t="s">
        <v>102</v>
      </c>
      <c r="N3041">
        <v>137</v>
      </c>
      <c r="O3041">
        <v>102</v>
      </c>
      <c r="P3041">
        <v>50</v>
      </c>
      <c r="Q3041">
        <v>12</v>
      </c>
      <c r="R3041">
        <v>21</v>
      </c>
      <c r="S3041">
        <v>10</v>
      </c>
      <c r="T3041">
        <v>0.1</v>
      </c>
      <c r="U3041">
        <v>810</v>
      </c>
      <c r="V3041">
        <v>2.9</v>
      </c>
      <c r="W3041">
        <v>26</v>
      </c>
      <c r="X3041">
        <v>5</v>
      </c>
      <c r="Y3041">
        <v>17.399999999999999</v>
      </c>
    </row>
    <row r="3042" spans="1:25" hidden="1" x14ac:dyDescent="0.25">
      <c r="A3042" t="s">
        <v>11598</v>
      </c>
      <c r="B3042" t="s">
        <v>11599</v>
      </c>
      <c r="C3042" s="1" t="str">
        <f t="shared" si="489"/>
        <v>21:0438</v>
      </c>
      <c r="D3042" s="1" t="str">
        <f t="shared" ref="D3042:D3048" si="490">HYPERLINK("http://geochem.nrcan.gc.ca/cdogs/content/svy/svy210144_e.htm", "21:0144")</f>
        <v>21:0144</v>
      </c>
      <c r="E3042" t="s">
        <v>11534</v>
      </c>
      <c r="F3042" t="s">
        <v>11600</v>
      </c>
      <c r="H3042">
        <v>68.197235899999995</v>
      </c>
      <c r="I3042">
        <v>-69.281541599999997</v>
      </c>
      <c r="J3042" s="1" t="str">
        <f t="shared" ref="J3042:J3048" si="491">HYPERLINK("http://geochem.nrcan.gc.ca/cdogs/content/kwd/kwd020027_e.htm", "NGR lake sediment grab sample")</f>
        <v>NGR lake sediment grab sample</v>
      </c>
      <c r="K3042" s="1" t="str">
        <f t="shared" ref="K3042:K3048" si="492">HYPERLINK("http://geochem.nrcan.gc.ca/cdogs/content/kwd/kwd080006_e.htm", "&lt;177 micron (NGR)")</f>
        <v>&lt;177 micron (NGR)</v>
      </c>
      <c r="L3042">
        <v>7</v>
      </c>
      <c r="M3042" t="s">
        <v>57</v>
      </c>
      <c r="N3042">
        <v>138</v>
      </c>
      <c r="O3042">
        <v>132</v>
      </c>
      <c r="P3042">
        <v>72</v>
      </c>
      <c r="Q3042">
        <v>29</v>
      </c>
      <c r="R3042">
        <v>39</v>
      </c>
      <c r="S3042">
        <v>12</v>
      </c>
      <c r="T3042">
        <v>0.1</v>
      </c>
      <c r="U3042">
        <v>160</v>
      </c>
      <c r="V3042">
        <v>8</v>
      </c>
      <c r="W3042">
        <v>3</v>
      </c>
      <c r="X3042">
        <v>1</v>
      </c>
      <c r="Y3042">
        <v>10.8</v>
      </c>
    </row>
    <row r="3043" spans="1:25" hidden="1" x14ac:dyDescent="0.25">
      <c r="A3043" t="s">
        <v>11601</v>
      </c>
      <c r="B3043" t="s">
        <v>11602</v>
      </c>
      <c r="C3043" s="1" t="str">
        <f t="shared" si="489"/>
        <v>21:0438</v>
      </c>
      <c r="D3043" s="1" t="str">
        <f t="shared" si="490"/>
        <v>21:0144</v>
      </c>
      <c r="E3043" t="s">
        <v>11534</v>
      </c>
      <c r="F3043" t="s">
        <v>11603</v>
      </c>
      <c r="H3043">
        <v>68.197235899999995</v>
      </c>
      <c r="I3043">
        <v>-69.281541599999997</v>
      </c>
      <c r="J3043" s="1" t="str">
        <f t="shared" si="491"/>
        <v>NGR lake sediment grab sample</v>
      </c>
      <c r="K3043" s="1" t="str">
        <f t="shared" si="492"/>
        <v>&lt;177 micron (NGR)</v>
      </c>
      <c r="L3043">
        <v>7</v>
      </c>
      <c r="M3043" t="s">
        <v>53</v>
      </c>
      <c r="N3043">
        <v>139</v>
      </c>
      <c r="O3043">
        <v>140</v>
      </c>
      <c r="P3043">
        <v>70</v>
      </c>
      <c r="Q3043">
        <v>34</v>
      </c>
      <c r="R3043">
        <v>39</v>
      </c>
      <c r="S3043">
        <v>17</v>
      </c>
      <c r="T3043">
        <v>0.1</v>
      </c>
      <c r="U3043">
        <v>210</v>
      </c>
      <c r="V3043">
        <v>7.1</v>
      </c>
      <c r="W3043">
        <v>2</v>
      </c>
      <c r="X3043">
        <v>1</v>
      </c>
      <c r="Y3043">
        <v>11.8</v>
      </c>
    </row>
    <row r="3044" spans="1:25" hidden="1" x14ac:dyDescent="0.25">
      <c r="A3044" t="s">
        <v>11604</v>
      </c>
      <c r="B3044" t="s">
        <v>11605</v>
      </c>
      <c r="C3044" s="1" t="str">
        <f t="shared" si="489"/>
        <v>21:0438</v>
      </c>
      <c r="D3044" s="1" t="str">
        <f t="shared" si="490"/>
        <v>21:0144</v>
      </c>
      <c r="E3044" t="s">
        <v>11606</v>
      </c>
      <c r="F3044" t="s">
        <v>11607</v>
      </c>
      <c r="H3044">
        <v>68.205430500000006</v>
      </c>
      <c r="I3044">
        <v>-69.349217499999995</v>
      </c>
      <c r="J3044" s="1" t="str">
        <f t="shared" si="491"/>
        <v>NGR lake sediment grab sample</v>
      </c>
      <c r="K3044" s="1" t="str">
        <f t="shared" si="492"/>
        <v>&lt;177 micron (NGR)</v>
      </c>
      <c r="L3044">
        <v>7</v>
      </c>
      <c r="M3044" t="s">
        <v>122</v>
      </c>
      <c r="N3044">
        <v>140</v>
      </c>
      <c r="O3044">
        <v>126</v>
      </c>
      <c r="P3044">
        <v>52</v>
      </c>
      <c r="Q3044">
        <v>23</v>
      </c>
      <c r="R3044">
        <v>35</v>
      </c>
      <c r="S3044">
        <v>14</v>
      </c>
      <c r="T3044">
        <v>0.1</v>
      </c>
      <c r="U3044">
        <v>120</v>
      </c>
      <c r="V3044">
        <v>5.0999999999999996</v>
      </c>
      <c r="W3044">
        <v>3</v>
      </c>
      <c r="X3044">
        <v>1</v>
      </c>
      <c r="Y3044">
        <v>6.8</v>
      </c>
    </row>
    <row r="3045" spans="1:25" hidden="1" x14ac:dyDescent="0.25">
      <c r="A3045" t="s">
        <v>11608</v>
      </c>
      <c r="B3045" t="s">
        <v>11609</v>
      </c>
      <c r="C3045" s="1" t="str">
        <f t="shared" si="489"/>
        <v>21:0438</v>
      </c>
      <c r="D3045" s="1" t="str">
        <f t="shared" si="490"/>
        <v>21:0144</v>
      </c>
      <c r="E3045" t="s">
        <v>11610</v>
      </c>
      <c r="F3045" t="s">
        <v>11611</v>
      </c>
      <c r="H3045">
        <v>68.311019000000002</v>
      </c>
      <c r="I3045">
        <v>-69.498224699999994</v>
      </c>
      <c r="J3045" s="1" t="str">
        <f t="shared" si="491"/>
        <v>NGR lake sediment grab sample</v>
      </c>
      <c r="K3045" s="1" t="str">
        <f t="shared" si="492"/>
        <v>&lt;177 micron (NGR)</v>
      </c>
      <c r="L3045">
        <v>8</v>
      </c>
      <c r="M3045" t="s">
        <v>29</v>
      </c>
      <c r="N3045">
        <v>141</v>
      </c>
      <c r="O3045">
        <v>164</v>
      </c>
      <c r="P3045">
        <v>78</v>
      </c>
      <c r="Q3045">
        <v>20</v>
      </c>
      <c r="R3045">
        <v>45</v>
      </c>
      <c r="S3045">
        <v>25</v>
      </c>
      <c r="T3045">
        <v>0.1</v>
      </c>
      <c r="U3045">
        <v>1300</v>
      </c>
      <c r="V3045">
        <v>7.65</v>
      </c>
      <c r="W3045">
        <v>4</v>
      </c>
      <c r="X3045">
        <v>3</v>
      </c>
      <c r="Y3045">
        <v>5.6</v>
      </c>
    </row>
    <row r="3046" spans="1:25" hidden="1" x14ac:dyDescent="0.25">
      <c r="A3046" t="s">
        <v>11612</v>
      </c>
      <c r="B3046" t="s">
        <v>11613</v>
      </c>
      <c r="C3046" s="1" t="str">
        <f t="shared" si="489"/>
        <v>21:0438</v>
      </c>
      <c r="D3046" s="1" t="str">
        <f t="shared" si="490"/>
        <v>21:0144</v>
      </c>
      <c r="E3046" t="s">
        <v>11614</v>
      </c>
      <c r="F3046" t="s">
        <v>11615</v>
      </c>
      <c r="H3046">
        <v>68.289938699999993</v>
      </c>
      <c r="I3046">
        <v>-69.493283300000002</v>
      </c>
      <c r="J3046" s="1" t="str">
        <f t="shared" si="491"/>
        <v>NGR lake sediment grab sample</v>
      </c>
      <c r="K3046" s="1" t="str">
        <f t="shared" si="492"/>
        <v>&lt;177 micron (NGR)</v>
      </c>
      <c r="L3046">
        <v>8</v>
      </c>
      <c r="M3046" t="s">
        <v>49</v>
      </c>
      <c r="N3046">
        <v>142</v>
      </c>
      <c r="O3046">
        <v>158</v>
      </c>
      <c r="P3046">
        <v>90</v>
      </c>
      <c r="Q3046">
        <v>29</v>
      </c>
      <c r="R3046">
        <v>56</v>
      </c>
      <c r="S3046">
        <v>17</v>
      </c>
      <c r="T3046">
        <v>0.1</v>
      </c>
      <c r="U3046">
        <v>130</v>
      </c>
      <c r="V3046">
        <v>3.7</v>
      </c>
      <c r="W3046">
        <v>1</v>
      </c>
      <c r="X3046">
        <v>1</v>
      </c>
      <c r="Y3046">
        <v>8.8000000000000007</v>
      </c>
    </row>
    <row r="3047" spans="1:25" hidden="1" x14ac:dyDescent="0.25">
      <c r="A3047" t="s">
        <v>11616</v>
      </c>
      <c r="B3047" t="s">
        <v>11617</v>
      </c>
      <c r="C3047" s="1" t="str">
        <f t="shared" si="489"/>
        <v>21:0438</v>
      </c>
      <c r="D3047" s="1" t="str">
        <f t="shared" si="490"/>
        <v>21:0144</v>
      </c>
      <c r="E3047" t="s">
        <v>11610</v>
      </c>
      <c r="F3047" t="s">
        <v>11618</v>
      </c>
      <c r="H3047">
        <v>68.311019000000002</v>
      </c>
      <c r="I3047">
        <v>-69.498224699999994</v>
      </c>
      <c r="J3047" s="1" t="str">
        <f t="shared" si="491"/>
        <v>NGR lake sediment grab sample</v>
      </c>
      <c r="K3047" s="1" t="str">
        <f t="shared" si="492"/>
        <v>&lt;177 micron (NGR)</v>
      </c>
      <c r="L3047">
        <v>8</v>
      </c>
      <c r="M3047" t="s">
        <v>57</v>
      </c>
      <c r="N3047">
        <v>143</v>
      </c>
      <c r="O3047">
        <v>156</v>
      </c>
      <c r="P3047">
        <v>74</v>
      </c>
      <c r="Q3047">
        <v>19</v>
      </c>
      <c r="R3047">
        <v>43</v>
      </c>
      <c r="S3047">
        <v>23</v>
      </c>
      <c r="T3047">
        <v>0.1</v>
      </c>
      <c r="U3047">
        <v>1250</v>
      </c>
      <c r="V3047">
        <v>7.2</v>
      </c>
      <c r="W3047">
        <v>4</v>
      </c>
      <c r="X3047">
        <v>1</v>
      </c>
      <c r="Y3047">
        <v>6</v>
      </c>
    </row>
    <row r="3048" spans="1:25" hidden="1" x14ac:dyDescent="0.25">
      <c r="A3048" t="s">
        <v>11619</v>
      </c>
      <c r="B3048" t="s">
        <v>11620</v>
      </c>
      <c r="C3048" s="1" t="str">
        <f t="shared" si="489"/>
        <v>21:0438</v>
      </c>
      <c r="D3048" s="1" t="str">
        <f t="shared" si="490"/>
        <v>21:0144</v>
      </c>
      <c r="E3048" t="s">
        <v>11610</v>
      </c>
      <c r="F3048" t="s">
        <v>11621</v>
      </c>
      <c r="H3048">
        <v>68.311019000000002</v>
      </c>
      <c r="I3048">
        <v>-69.498224699999994</v>
      </c>
      <c r="J3048" s="1" t="str">
        <f t="shared" si="491"/>
        <v>NGR lake sediment grab sample</v>
      </c>
      <c r="K3048" s="1" t="str">
        <f t="shared" si="492"/>
        <v>&lt;177 micron (NGR)</v>
      </c>
      <c r="L3048">
        <v>8</v>
      </c>
      <c r="M3048" t="s">
        <v>53</v>
      </c>
      <c r="N3048">
        <v>144</v>
      </c>
      <c r="O3048">
        <v>168</v>
      </c>
      <c r="P3048">
        <v>78</v>
      </c>
      <c r="Q3048">
        <v>19</v>
      </c>
      <c r="R3048">
        <v>46</v>
      </c>
      <c r="S3048">
        <v>25</v>
      </c>
      <c r="T3048">
        <v>0.1</v>
      </c>
      <c r="U3048">
        <v>930</v>
      </c>
      <c r="V3048">
        <v>7.4</v>
      </c>
      <c r="W3048">
        <v>3</v>
      </c>
      <c r="X3048">
        <v>3</v>
      </c>
      <c r="Y3048">
        <v>5.8</v>
      </c>
    </row>
    <row r="3049" spans="1:25" hidden="1" x14ac:dyDescent="0.25">
      <c r="A3049" t="s">
        <v>11622</v>
      </c>
      <c r="B3049" t="s">
        <v>11623</v>
      </c>
      <c r="C3049" s="1" t="str">
        <f t="shared" si="489"/>
        <v>21:0438</v>
      </c>
      <c r="D3049" s="1" t="str">
        <f>HYPERLINK("http://geochem.nrcan.gc.ca/cdogs/content/svy/svy_e.htm", "")</f>
        <v/>
      </c>
      <c r="G3049" s="1" t="str">
        <f>HYPERLINK("http://geochem.nrcan.gc.ca/cdogs/content/cr_/cr_00035_e.htm", "35")</f>
        <v>35</v>
      </c>
      <c r="J3049" t="s">
        <v>100</v>
      </c>
      <c r="K3049" t="s">
        <v>101</v>
      </c>
      <c r="L3049">
        <v>8</v>
      </c>
      <c r="M3049" t="s">
        <v>102</v>
      </c>
      <c r="N3049">
        <v>145</v>
      </c>
      <c r="O3049">
        <v>116</v>
      </c>
      <c r="P3049">
        <v>72</v>
      </c>
      <c r="Q3049">
        <v>11</v>
      </c>
      <c r="R3049">
        <v>35</v>
      </c>
      <c r="S3049">
        <v>9</v>
      </c>
      <c r="T3049">
        <v>0.1</v>
      </c>
      <c r="U3049">
        <v>340</v>
      </c>
      <c r="V3049">
        <v>2.7</v>
      </c>
      <c r="W3049">
        <v>14</v>
      </c>
      <c r="X3049">
        <v>1</v>
      </c>
      <c r="Y3049">
        <v>7</v>
      </c>
    </row>
    <row r="3050" spans="1:25" hidden="1" x14ac:dyDescent="0.25">
      <c r="A3050" t="s">
        <v>11624</v>
      </c>
      <c r="B3050" t="s">
        <v>11625</v>
      </c>
      <c r="C3050" s="1" t="str">
        <f t="shared" si="489"/>
        <v>21:0438</v>
      </c>
      <c r="D3050" s="1" t="str">
        <f t="shared" ref="D3050:D3074" si="493">HYPERLINK("http://geochem.nrcan.gc.ca/cdogs/content/svy/svy210144_e.htm", "21:0144")</f>
        <v>21:0144</v>
      </c>
      <c r="E3050" t="s">
        <v>11626</v>
      </c>
      <c r="F3050" t="s">
        <v>11627</v>
      </c>
      <c r="H3050">
        <v>68.328018099999994</v>
      </c>
      <c r="I3050">
        <v>-69.595750899999999</v>
      </c>
      <c r="J3050" s="1" t="str">
        <f t="shared" ref="J3050:J3074" si="494">HYPERLINK("http://geochem.nrcan.gc.ca/cdogs/content/kwd/kwd020027_e.htm", "NGR lake sediment grab sample")</f>
        <v>NGR lake sediment grab sample</v>
      </c>
      <c r="K3050" s="1" t="str">
        <f t="shared" ref="K3050:K3074" si="495">HYPERLINK("http://geochem.nrcan.gc.ca/cdogs/content/kwd/kwd080006_e.htm", "&lt;177 micron (NGR)")</f>
        <v>&lt;177 micron (NGR)</v>
      </c>
      <c r="L3050">
        <v>8</v>
      </c>
      <c r="M3050" t="s">
        <v>34</v>
      </c>
      <c r="N3050">
        <v>146</v>
      </c>
      <c r="O3050">
        <v>166</v>
      </c>
      <c r="P3050">
        <v>80</v>
      </c>
      <c r="Q3050">
        <v>20</v>
      </c>
      <c r="R3050">
        <v>53</v>
      </c>
      <c r="S3050">
        <v>20</v>
      </c>
      <c r="T3050">
        <v>0.1</v>
      </c>
      <c r="U3050">
        <v>210</v>
      </c>
      <c r="V3050">
        <v>4.0999999999999996</v>
      </c>
      <c r="W3050">
        <v>0.5</v>
      </c>
      <c r="X3050">
        <v>2</v>
      </c>
      <c r="Y3050">
        <v>4</v>
      </c>
    </row>
    <row r="3051" spans="1:25" hidden="1" x14ac:dyDescent="0.25">
      <c r="A3051" t="s">
        <v>11628</v>
      </c>
      <c r="B3051" t="s">
        <v>11629</v>
      </c>
      <c r="C3051" s="1" t="str">
        <f t="shared" si="489"/>
        <v>21:0438</v>
      </c>
      <c r="D3051" s="1" t="str">
        <f t="shared" si="493"/>
        <v>21:0144</v>
      </c>
      <c r="E3051" t="s">
        <v>11630</v>
      </c>
      <c r="F3051" t="s">
        <v>11631</v>
      </c>
      <c r="H3051">
        <v>68.326347799999994</v>
      </c>
      <c r="I3051">
        <v>-69.649182400000001</v>
      </c>
      <c r="J3051" s="1" t="str">
        <f t="shared" si="494"/>
        <v>NGR lake sediment grab sample</v>
      </c>
      <c r="K3051" s="1" t="str">
        <f t="shared" si="495"/>
        <v>&lt;177 micron (NGR)</v>
      </c>
      <c r="L3051">
        <v>8</v>
      </c>
      <c r="M3051" t="s">
        <v>39</v>
      </c>
      <c r="N3051">
        <v>147</v>
      </c>
      <c r="O3051">
        <v>200</v>
      </c>
      <c r="P3051">
        <v>94</v>
      </c>
      <c r="Q3051">
        <v>38</v>
      </c>
      <c r="R3051">
        <v>50</v>
      </c>
      <c r="S3051">
        <v>21</v>
      </c>
      <c r="T3051">
        <v>0.1</v>
      </c>
      <c r="U3051">
        <v>290</v>
      </c>
      <c r="V3051">
        <v>6.5</v>
      </c>
      <c r="W3051">
        <v>0.5</v>
      </c>
      <c r="X3051">
        <v>4</v>
      </c>
      <c r="Y3051">
        <v>8.8000000000000007</v>
      </c>
    </row>
    <row r="3052" spans="1:25" hidden="1" x14ac:dyDescent="0.25">
      <c r="A3052" t="s">
        <v>11632</v>
      </c>
      <c r="B3052" t="s">
        <v>11633</v>
      </c>
      <c r="C3052" s="1" t="str">
        <f t="shared" si="489"/>
        <v>21:0438</v>
      </c>
      <c r="D3052" s="1" t="str">
        <f t="shared" si="493"/>
        <v>21:0144</v>
      </c>
      <c r="E3052" t="s">
        <v>11634</v>
      </c>
      <c r="F3052" t="s">
        <v>11635</v>
      </c>
      <c r="H3052">
        <v>68.376672799999994</v>
      </c>
      <c r="I3052">
        <v>-69.656187900000006</v>
      </c>
      <c r="J3052" s="1" t="str">
        <f t="shared" si="494"/>
        <v>NGR lake sediment grab sample</v>
      </c>
      <c r="K3052" s="1" t="str">
        <f t="shared" si="495"/>
        <v>&lt;177 micron (NGR)</v>
      </c>
      <c r="L3052">
        <v>8</v>
      </c>
      <c r="M3052" t="s">
        <v>44</v>
      </c>
      <c r="N3052">
        <v>148</v>
      </c>
      <c r="O3052">
        <v>184</v>
      </c>
      <c r="P3052">
        <v>116</v>
      </c>
      <c r="Q3052">
        <v>23</v>
      </c>
      <c r="R3052">
        <v>78</v>
      </c>
      <c r="S3052">
        <v>32</v>
      </c>
      <c r="T3052">
        <v>0.1</v>
      </c>
      <c r="U3052">
        <v>200</v>
      </c>
      <c r="V3052">
        <v>8.3000000000000007</v>
      </c>
      <c r="W3052">
        <v>2</v>
      </c>
      <c r="X3052">
        <v>4</v>
      </c>
      <c r="Y3052">
        <v>10.199999999999999</v>
      </c>
    </row>
    <row r="3053" spans="1:25" hidden="1" x14ac:dyDescent="0.25">
      <c r="A3053" t="s">
        <v>11636</v>
      </c>
      <c r="B3053" t="s">
        <v>11637</v>
      </c>
      <c r="C3053" s="1" t="str">
        <f t="shared" si="489"/>
        <v>21:0438</v>
      </c>
      <c r="D3053" s="1" t="str">
        <f t="shared" si="493"/>
        <v>21:0144</v>
      </c>
      <c r="E3053" t="s">
        <v>11638</v>
      </c>
      <c r="F3053" t="s">
        <v>11639</v>
      </c>
      <c r="H3053">
        <v>68.414158900000004</v>
      </c>
      <c r="I3053">
        <v>-70.133346299999999</v>
      </c>
      <c r="J3053" s="1" t="str">
        <f t="shared" si="494"/>
        <v>NGR lake sediment grab sample</v>
      </c>
      <c r="K3053" s="1" t="str">
        <f t="shared" si="495"/>
        <v>&lt;177 micron (NGR)</v>
      </c>
      <c r="L3053">
        <v>8</v>
      </c>
      <c r="M3053" t="s">
        <v>62</v>
      </c>
      <c r="N3053">
        <v>149</v>
      </c>
      <c r="O3053">
        <v>210</v>
      </c>
      <c r="P3053">
        <v>76</v>
      </c>
      <c r="Q3053">
        <v>22</v>
      </c>
      <c r="R3053">
        <v>75</v>
      </c>
      <c r="S3053">
        <v>32</v>
      </c>
      <c r="T3053">
        <v>0.1</v>
      </c>
      <c r="U3053">
        <v>470</v>
      </c>
      <c r="V3053">
        <v>6.2</v>
      </c>
      <c r="W3053">
        <v>1</v>
      </c>
      <c r="X3053">
        <v>1</v>
      </c>
      <c r="Y3053">
        <v>2.6</v>
      </c>
    </row>
    <row r="3054" spans="1:25" hidden="1" x14ac:dyDescent="0.25">
      <c r="A3054" t="s">
        <v>11640</v>
      </c>
      <c r="B3054" t="s">
        <v>11641</v>
      </c>
      <c r="C3054" s="1" t="str">
        <f t="shared" si="489"/>
        <v>21:0438</v>
      </c>
      <c r="D3054" s="1" t="str">
        <f t="shared" si="493"/>
        <v>21:0144</v>
      </c>
      <c r="E3054" t="s">
        <v>11642</v>
      </c>
      <c r="F3054" t="s">
        <v>11643</v>
      </c>
      <c r="H3054">
        <v>68.428889299999994</v>
      </c>
      <c r="I3054">
        <v>-70.223539799999998</v>
      </c>
      <c r="J3054" s="1" t="str">
        <f t="shared" si="494"/>
        <v>NGR lake sediment grab sample</v>
      </c>
      <c r="K3054" s="1" t="str">
        <f t="shared" si="495"/>
        <v>&lt;177 micron (NGR)</v>
      </c>
      <c r="L3054">
        <v>8</v>
      </c>
      <c r="M3054" t="s">
        <v>67</v>
      </c>
      <c r="N3054">
        <v>150</v>
      </c>
      <c r="O3054">
        <v>140</v>
      </c>
      <c r="P3054">
        <v>120</v>
      </c>
      <c r="Q3054">
        <v>17</v>
      </c>
      <c r="R3054">
        <v>53</v>
      </c>
      <c r="S3054">
        <v>19</v>
      </c>
      <c r="T3054">
        <v>0.2</v>
      </c>
      <c r="U3054">
        <v>160</v>
      </c>
      <c r="V3054">
        <v>17.399999999999999</v>
      </c>
      <c r="W3054">
        <v>2</v>
      </c>
      <c r="X3054">
        <v>3</v>
      </c>
      <c r="Y3054">
        <v>12.2</v>
      </c>
    </row>
    <row r="3055" spans="1:25" hidden="1" x14ac:dyDescent="0.25">
      <c r="A3055" t="s">
        <v>11644</v>
      </c>
      <c r="B3055" t="s">
        <v>11645</v>
      </c>
      <c r="C3055" s="1" t="str">
        <f t="shared" si="489"/>
        <v>21:0438</v>
      </c>
      <c r="D3055" s="1" t="str">
        <f t="shared" si="493"/>
        <v>21:0144</v>
      </c>
      <c r="E3055" t="s">
        <v>11646</v>
      </c>
      <c r="F3055" t="s">
        <v>11647</v>
      </c>
      <c r="H3055">
        <v>68.460273099999995</v>
      </c>
      <c r="I3055">
        <v>-70.239735400000001</v>
      </c>
      <c r="J3055" s="1" t="str">
        <f t="shared" si="494"/>
        <v>NGR lake sediment grab sample</v>
      </c>
      <c r="K3055" s="1" t="str">
        <f t="shared" si="495"/>
        <v>&lt;177 micron (NGR)</v>
      </c>
      <c r="L3055">
        <v>8</v>
      </c>
      <c r="M3055" t="s">
        <v>72</v>
      </c>
      <c r="N3055">
        <v>151</v>
      </c>
      <c r="O3055">
        <v>144</v>
      </c>
      <c r="P3055">
        <v>58</v>
      </c>
      <c r="Q3055">
        <v>17</v>
      </c>
      <c r="R3055">
        <v>42</v>
      </c>
      <c r="S3055">
        <v>20</v>
      </c>
      <c r="T3055">
        <v>0.1</v>
      </c>
      <c r="U3055">
        <v>430</v>
      </c>
      <c r="V3055">
        <v>5</v>
      </c>
      <c r="W3055">
        <v>1</v>
      </c>
      <c r="X3055">
        <v>2</v>
      </c>
      <c r="Y3055">
        <v>1</v>
      </c>
    </row>
    <row r="3056" spans="1:25" hidden="1" x14ac:dyDescent="0.25">
      <c r="A3056" t="s">
        <v>11648</v>
      </c>
      <c r="B3056" t="s">
        <v>11649</v>
      </c>
      <c r="C3056" s="1" t="str">
        <f t="shared" si="489"/>
        <v>21:0438</v>
      </c>
      <c r="D3056" s="1" t="str">
        <f t="shared" si="493"/>
        <v>21:0144</v>
      </c>
      <c r="E3056" t="s">
        <v>11650</v>
      </c>
      <c r="F3056" t="s">
        <v>11651</v>
      </c>
      <c r="H3056">
        <v>68.453930099999994</v>
      </c>
      <c r="I3056">
        <v>-70.343442199999998</v>
      </c>
      <c r="J3056" s="1" t="str">
        <f t="shared" si="494"/>
        <v>NGR lake sediment grab sample</v>
      </c>
      <c r="K3056" s="1" t="str">
        <f t="shared" si="495"/>
        <v>&lt;177 micron (NGR)</v>
      </c>
      <c r="L3056">
        <v>8</v>
      </c>
      <c r="M3056" t="s">
        <v>77</v>
      </c>
      <c r="N3056">
        <v>152</v>
      </c>
      <c r="O3056">
        <v>98</v>
      </c>
      <c r="P3056">
        <v>40</v>
      </c>
      <c r="Q3056">
        <v>14</v>
      </c>
      <c r="R3056">
        <v>27</v>
      </c>
      <c r="S3056">
        <v>16</v>
      </c>
      <c r="T3056">
        <v>0.1</v>
      </c>
      <c r="U3056">
        <v>470</v>
      </c>
      <c r="V3056">
        <v>3.8</v>
      </c>
      <c r="W3056">
        <v>0.5</v>
      </c>
      <c r="X3056">
        <v>1</v>
      </c>
      <c r="Y3056">
        <v>1.6</v>
      </c>
    </row>
    <row r="3057" spans="1:25" hidden="1" x14ac:dyDescent="0.25">
      <c r="A3057" t="s">
        <v>11652</v>
      </c>
      <c r="B3057" t="s">
        <v>11653</v>
      </c>
      <c r="C3057" s="1" t="str">
        <f t="shared" si="489"/>
        <v>21:0438</v>
      </c>
      <c r="D3057" s="1" t="str">
        <f t="shared" si="493"/>
        <v>21:0144</v>
      </c>
      <c r="E3057" t="s">
        <v>11654</v>
      </c>
      <c r="F3057" t="s">
        <v>11655</v>
      </c>
      <c r="H3057">
        <v>68.471064799999994</v>
      </c>
      <c r="I3057">
        <v>-70.397064900000004</v>
      </c>
      <c r="J3057" s="1" t="str">
        <f t="shared" si="494"/>
        <v>NGR lake sediment grab sample</v>
      </c>
      <c r="K3057" s="1" t="str">
        <f t="shared" si="495"/>
        <v>&lt;177 micron (NGR)</v>
      </c>
      <c r="L3057">
        <v>8</v>
      </c>
      <c r="M3057" t="s">
        <v>82</v>
      </c>
      <c r="N3057">
        <v>153</v>
      </c>
      <c r="O3057">
        <v>225</v>
      </c>
      <c r="P3057">
        <v>98</v>
      </c>
      <c r="Q3057">
        <v>25</v>
      </c>
      <c r="R3057">
        <v>59</v>
      </c>
      <c r="S3057">
        <v>22</v>
      </c>
      <c r="T3057">
        <v>0.1</v>
      </c>
      <c r="U3057">
        <v>430</v>
      </c>
      <c r="V3057">
        <v>6.2</v>
      </c>
      <c r="W3057">
        <v>1</v>
      </c>
      <c r="X3057">
        <v>2</v>
      </c>
      <c r="Y3057">
        <v>3.2</v>
      </c>
    </row>
    <row r="3058" spans="1:25" hidden="1" x14ac:dyDescent="0.25">
      <c r="A3058" t="s">
        <v>11656</v>
      </c>
      <c r="B3058" t="s">
        <v>11657</v>
      </c>
      <c r="C3058" s="1" t="str">
        <f t="shared" si="489"/>
        <v>21:0438</v>
      </c>
      <c r="D3058" s="1" t="str">
        <f t="shared" si="493"/>
        <v>21:0144</v>
      </c>
      <c r="E3058" t="s">
        <v>11658</v>
      </c>
      <c r="F3058" t="s">
        <v>11659</v>
      </c>
      <c r="H3058">
        <v>68.493274299999996</v>
      </c>
      <c r="I3058">
        <v>-70.462487800000005</v>
      </c>
      <c r="J3058" s="1" t="str">
        <f t="shared" si="494"/>
        <v>NGR lake sediment grab sample</v>
      </c>
      <c r="K3058" s="1" t="str">
        <f t="shared" si="495"/>
        <v>&lt;177 micron (NGR)</v>
      </c>
      <c r="L3058">
        <v>8</v>
      </c>
      <c r="M3058" t="s">
        <v>87</v>
      </c>
      <c r="N3058">
        <v>154</v>
      </c>
      <c r="O3058">
        <v>168</v>
      </c>
      <c r="P3058">
        <v>68</v>
      </c>
      <c r="Q3058">
        <v>17</v>
      </c>
      <c r="R3058">
        <v>48</v>
      </c>
      <c r="S3058">
        <v>19</v>
      </c>
      <c r="T3058">
        <v>0.1</v>
      </c>
      <c r="U3058">
        <v>645</v>
      </c>
      <c r="V3058">
        <v>6.2</v>
      </c>
      <c r="W3058">
        <v>2</v>
      </c>
      <c r="X3058">
        <v>1</v>
      </c>
      <c r="Y3058">
        <v>4.2</v>
      </c>
    </row>
    <row r="3059" spans="1:25" hidden="1" x14ac:dyDescent="0.25">
      <c r="A3059" t="s">
        <v>11660</v>
      </c>
      <c r="B3059" t="s">
        <v>11661</v>
      </c>
      <c r="C3059" s="1" t="str">
        <f t="shared" si="489"/>
        <v>21:0438</v>
      </c>
      <c r="D3059" s="1" t="str">
        <f t="shared" si="493"/>
        <v>21:0144</v>
      </c>
      <c r="E3059" t="s">
        <v>11662</v>
      </c>
      <c r="F3059" t="s">
        <v>11663</v>
      </c>
      <c r="H3059">
        <v>68.500143699999995</v>
      </c>
      <c r="I3059">
        <v>-70.571877799999996</v>
      </c>
      <c r="J3059" s="1" t="str">
        <f t="shared" si="494"/>
        <v>NGR lake sediment grab sample</v>
      </c>
      <c r="K3059" s="1" t="str">
        <f t="shared" si="495"/>
        <v>&lt;177 micron (NGR)</v>
      </c>
      <c r="L3059">
        <v>8</v>
      </c>
      <c r="M3059" t="s">
        <v>92</v>
      </c>
      <c r="N3059">
        <v>155</v>
      </c>
      <c r="O3059">
        <v>124</v>
      </c>
      <c r="P3059">
        <v>66</v>
      </c>
      <c r="Q3059">
        <v>17</v>
      </c>
      <c r="R3059">
        <v>42</v>
      </c>
      <c r="S3059">
        <v>17</v>
      </c>
      <c r="T3059">
        <v>0.1</v>
      </c>
      <c r="U3059">
        <v>540</v>
      </c>
      <c r="V3059">
        <v>6</v>
      </c>
      <c r="W3059">
        <v>4</v>
      </c>
      <c r="X3059">
        <v>1</v>
      </c>
      <c r="Y3059">
        <v>2.8</v>
      </c>
    </row>
    <row r="3060" spans="1:25" hidden="1" x14ac:dyDescent="0.25">
      <c r="A3060" t="s">
        <v>11664</v>
      </c>
      <c r="B3060" t="s">
        <v>11665</v>
      </c>
      <c r="C3060" s="1" t="str">
        <f t="shared" si="489"/>
        <v>21:0438</v>
      </c>
      <c r="D3060" s="1" t="str">
        <f t="shared" si="493"/>
        <v>21:0144</v>
      </c>
      <c r="E3060" t="s">
        <v>11666</v>
      </c>
      <c r="F3060" t="s">
        <v>11667</v>
      </c>
      <c r="H3060">
        <v>68.543041400000007</v>
      </c>
      <c r="I3060">
        <v>-70.650629699999996</v>
      </c>
      <c r="J3060" s="1" t="str">
        <f t="shared" si="494"/>
        <v>NGR lake sediment grab sample</v>
      </c>
      <c r="K3060" s="1" t="str">
        <f t="shared" si="495"/>
        <v>&lt;177 micron (NGR)</v>
      </c>
      <c r="L3060">
        <v>8</v>
      </c>
      <c r="M3060" t="s">
        <v>97</v>
      </c>
      <c r="N3060">
        <v>156</v>
      </c>
      <c r="O3060">
        <v>150</v>
      </c>
      <c r="P3060">
        <v>82</v>
      </c>
      <c r="Q3060">
        <v>20</v>
      </c>
      <c r="R3060">
        <v>49</v>
      </c>
      <c r="S3060">
        <v>17</v>
      </c>
      <c r="T3060">
        <v>0.1</v>
      </c>
      <c r="U3060">
        <v>450</v>
      </c>
      <c r="V3060">
        <v>5.8</v>
      </c>
      <c r="W3060">
        <v>5</v>
      </c>
      <c r="X3060">
        <v>1</v>
      </c>
      <c r="Y3060">
        <v>2.8</v>
      </c>
    </row>
    <row r="3061" spans="1:25" hidden="1" x14ac:dyDescent="0.25">
      <c r="A3061" t="s">
        <v>11668</v>
      </c>
      <c r="B3061" t="s">
        <v>11669</v>
      </c>
      <c r="C3061" s="1" t="str">
        <f t="shared" si="489"/>
        <v>21:0438</v>
      </c>
      <c r="D3061" s="1" t="str">
        <f t="shared" si="493"/>
        <v>21:0144</v>
      </c>
      <c r="E3061" t="s">
        <v>11670</v>
      </c>
      <c r="F3061" t="s">
        <v>11671</v>
      </c>
      <c r="H3061">
        <v>68.5491004</v>
      </c>
      <c r="I3061">
        <v>-70.748792399999999</v>
      </c>
      <c r="J3061" s="1" t="str">
        <f t="shared" si="494"/>
        <v>NGR lake sediment grab sample</v>
      </c>
      <c r="K3061" s="1" t="str">
        <f t="shared" si="495"/>
        <v>&lt;177 micron (NGR)</v>
      </c>
      <c r="L3061">
        <v>8</v>
      </c>
      <c r="M3061" t="s">
        <v>107</v>
      </c>
      <c r="N3061">
        <v>157</v>
      </c>
      <c r="O3061">
        <v>174</v>
      </c>
      <c r="P3061">
        <v>98</v>
      </c>
      <c r="Q3061">
        <v>21</v>
      </c>
      <c r="R3061">
        <v>51</v>
      </c>
      <c r="S3061">
        <v>21</v>
      </c>
      <c r="T3061">
        <v>0.1</v>
      </c>
      <c r="U3061">
        <v>610</v>
      </c>
      <c r="V3061">
        <v>9.6999999999999993</v>
      </c>
      <c r="W3061">
        <v>10</v>
      </c>
      <c r="X3061">
        <v>3</v>
      </c>
      <c r="Y3061">
        <v>5.6</v>
      </c>
    </row>
    <row r="3062" spans="1:25" hidden="1" x14ac:dyDescent="0.25">
      <c r="A3062" t="s">
        <v>11672</v>
      </c>
      <c r="B3062" t="s">
        <v>11673</v>
      </c>
      <c r="C3062" s="1" t="str">
        <f t="shared" si="489"/>
        <v>21:0438</v>
      </c>
      <c r="D3062" s="1" t="str">
        <f t="shared" si="493"/>
        <v>21:0144</v>
      </c>
      <c r="E3062" t="s">
        <v>11674</v>
      </c>
      <c r="F3062" t="s">
        <v>11675</v>
      </c>
      <c r="H3062">
        <v>68.541013699999993</v>
      </c>
      <c r="I3062">
        <v>-70.7824174</v>
      </c>
      <c r="J3062" s="1" t="str">
        <f t="shared" si="494"/>
        <v>NGR lake sediment grab sample</v>
      </c>
      <c r="K3062" s="1" t="str">
        <f t="shared" si="495"/>
        <v>&lt;177 micron (NGR)</v>
      </c>
      <c r="L3062">
        <v>8</v>
      </c>
      <c r="M3062" t="s">
        <v>112</v>
      </c>
      <c r="N3062">
        <v>158</v>
      </c>
      <c r="O3062">
        <v>240</v>
      </c>
      <c r="P3062">
        <v>136</v>
      </c>
      <c r="Q3062">
        <v>27</v>
      </c>
      <c r="R3062">
        <v>72</v>
      </c>
      <c r="S3062">
        <v>23</v>
      </c>
      <c r="T3062">
        <v>0.1</v>
      </c>
      <c r="U3062">
        <v>690</v>
      </c>
      <c r="V3062">
        <v>8.3000000000000007</v>
      </c>
      <c r="W3062">
        <v>5</v>
      </c>
      <c r="X3062">
        <v>4</v>
      </c>
      <c r="Y3062">
        <v>4.8</v>
      </c>
    </row>
    <row r="3063" spans="1:25" hidden="1" x14ac:dyDescent="0.25">
      <c r="A3063" t="s">
        <v>11676</v>
      </c>
      <c r="B3063" t="s">
        <v>11677</v>
      </c>
      <c r="C3063" s="1" t="str">
        <f t="shared" si="489"/>
        <v>21:0438</v>
      </c>
      <c r="D3063" s="1" t="str">
        <f t="shared" si="493"/>
        <v>21:0144</v>
      </c>
      <c r="E3063" t="s">
        <v>11678</v>
      </c>
      <c r="F3063" t="s">
        <v>11679</v>
      </c>
      <c r="H3063">
        <v>68.443961400000006</v>
      </c>
      <c r="I3063">
        <v>-70.787170000000003</v>
      </c>
      <c r="J3063" s="1" t="str">
        <f t="shared" si="494"/>
        <v>NGR lake sediment grab sample</v>
      </c>
      <c r="K3063" s="1" t="str">
        <f t="shared" si="495"/>
        <v>&lt;177 micron (NGR)</v>
      </c>
      <c r="L3063">
        <v>8</v>
      </c>
      <c r="M3063" t="s">
        <v>117</v>
      </c>
      <c r="N3063">
        <v>159</v>
      </c>
      <c r="O3063">
        <v>120</v>
      </c>
      <c r="P3063">
        <v>44</v>
      </c>
      <c r="Q3063">
        <v>15</v>
      </c>
      <c r="R3063">
        <v>35</v>
      </c>
      <c r="S3063">
        <v>13</v>
      </c>
      <c r="T3063">
        <v>0.1</v>
      </c>
      <c r="U3063">
        <v>325</v>
      </c>
      <c r="V3063">
        <v>4.0999999999999996</v>
      </c>
      <c r="W3063">
        <v>2</v>
      </c>
      <c r="X3063">
        <v>3</v>
      </c>
      <c r="Y3063">
        <v>3.4</v>
      </c>
    </row>
    <row r="3064" spans="1:25" hidden="1" x14ac:dyDescent="0.25">
      <c r="A3064" t="s">
        <v>11680</v>
      </c>
      <c r="B3064" t="s">
        <v>11681</v>
      </c>
      <c r="C3064" s="1" t="str">
        <f t="shared" si="489"/>
        <v>21:0438</v>
      </c>
      <c r="D3064" s="1" t="str">
        <f t="shared" si="493"/>
        <v>21:0144</v>
      </c>
      <c r="E3064" t="s">
        <v>11682</v>
      </c>
      <c r="F3064" t="s">
        <v>11683</v>
      </c>
      <c r="H3064">
        <v>68.4204194</v>
      </c>
      <c r="I3064">
        <v>-70.779611500000001</v>
      </c>
      <c r="J3064" s="1" t="str">
        <f t="shared" si="494"/>
        <v>NGR lake sediment grab sample</v>
      </c>
      <c r="K3064" s="1" t="str">
        <f t="shared" si="495"/>
        <v>&lt;177 micron (NGR)</v>
      </c>
      <c r="L3064">
        <v>8</v>
      </c>
      <c r="M3064" t="s">
        <v>122</v>
      </c>
      <c r="N3064">
        <v>160</v>
      </c>
      <c r="O3064">
        <v>106</v>
      </c>
      <c r="P3064">
        <v>34</v>
      </c>
      <c r="Q3064">
        <v>11</v>
      </c>
      <c r="R3064">
        <v>29</v>
      </c>
      <c r="S3064">
        <v>11</v>
      </c>
      <c r="T3064">
        <v>0.1</v>
      </c>
      <c r="U3064">
        <v>250</v>
      </c>
      <c r="V3064">
        <v>3.7</v>
      </c>
      <c r="W3064">
        <v>1</v>
      </c>
      <c r="X3064">
        <v>4</v>
      </c>
      <c r="Y3064">
        <v>1</v>
      </c>
    </row>
    <row r="3065" spans="1:25" hidden="1" x14ac:dyDescent="0.25">
      <c r="A3065" t="s">
        <v>11684</v>
      </c>
      <c r="B3065" t="s">
        <v>11685</v>
      </c>
      <c r="C3065" s="1" t="str">
        <f t="shared" si="489"/>
        <v>21:0438</v>
      </c>
      <c r="D3065" s="1" t="str">
        <f t="shared" si="493"/>
        <v>21:0144</v>
      </c>
      <c r="E3065" t="s">
        <v>11686</v>
      </c>
      <c r="F3065" t="s">
        <v>11687</v>
      </c>
      <c r="H3065">
        <v>68.376999900000001</v>
      </c>
      <c r="I3065">
        <v>-70.790172999999996</v>
      </c>
      <c r="J3065" s="1" t="str">
        <f t="shared" si="494"/>
        <v>NGR lake sediment grab sample</v>
      </c>
      <c r="K3065" s="1" t="str">
        <f t="shared" si="495"/>
        <v>&lt;177 micron (NGR)</v>
      </c>
      <c r="L3065">
        <v>9</v>
      </c>
      <c r="M3065" t="s">
        <v>29</v>
      </c>
      <c r="N3065">
        <v>161</v>
      </c>
      <c r="O3065">
        <v>132</v>
      </c>
      <c r="P3065">
        <v>44</v>
      </c>
      <c r="Q3065">
        <v>10</v>
      </c>
      <c r="R3065">
        <v>58</v>
      </c>
      <c r="S3065">
        <v>20</v>
      </c>
      <c r="T3065">
        <v>0.1</v>
      </c>
      <c r="U3065">
        <v>270</v>
      </c>
      <c r="V3065">
        <v>3.95</v>
      </c>
      <c r="W3065">
        <v>0.5</v>
      </c>
      <c r="X3065">
        <v>1</v>
      </c>
      <c r="Y3065">
        <v>1.2</v>
      </c>
    </row>
    <row r="3066" spans="1:25" hidden="1" x14ac:dyDescent="0.25">
      <c r="A3066" t="s">
        <v>11688</v>
      </c>
      <c r="B3066" t="s">
        <v>11689</v>
      </c>
      <c r="C3066" s="1" t="str">
        <f t="shared" si="489"/>
        <v>21:0438</v>
      </c>
      <c r="D3066" s="1" t="str">
        <f t="shared" si="493"/>
        <v>21:0144</v>
      </c>
      <c r="E3066" t="s">
        <v>11690</v>
      </c>
      <c r="F3066" t="s">
        <v>11691</v>
      </c>
      <c r="H3066">
        <v>68.392045999999993</v>
      </c>
      <c r="I3066">
        <v>-70.840527600000001</v>
      </c>
      <c r="J3066" s="1" t="str">
        <f t="shared" si="494"/>
        <v>NGR lake sediment grab sample</v>
      </c>
      <c r="K3066" s="1" t="str">
        <f t="shared" si="495"/>
        <v>&lt;177 micron (NGR)</v>
      </c>
      <c r="L3066">
        <v>9</v>
      </c>
      <c r="M3066" t="s">
        <v>34</v>
      </c>
      <c r="N3066">
        <v>162</v>
      </c>
      <c r="O3066">
        <v>108</v>
      </c>
      <c r="P3066">
        <v>40</v>
      </c>
      <c r="Q3066">
        <v>9</v>
      </c>
      <c r="R3066">
        <v>30</v>
      </c>
      <c r="S3066">
        <v>12</v>
      </c>
      <c r="T3066">
        <v>0.1</v>
      </c>
      <c r="U3066">
        <v>265</v>
      </c>
      <c r="V3066">
        <v>3.8</v>
      </c>
      <c r="W3066">
        <v>1</v>
      </c>
      <c r="X3066">
        <v>2</v>
      </c>
      <c r="Y3066">
        <v>2.8</v>
      </c>
    </row>
    <row r="3067" spans="1:25" hidden="1" x14ac:dyDescent="0.25">
      <c r="A3067" t="s">
        <v>11692</v>
      </c>
      <c r="B3067" t="s">
        <v>11693</v>
      </c>
      <c r="C3067" s="1" t="str">
        <f t="shared" si="489"/>
        <v>21:0438</v>
      </c>
      <c r="D3067" s="1" t="str">
        <f t="shared" si="493"/>
        <v>21:0144</v>
      </c>
      <c r="E3067" t="s">
        <v>11694</v>
      </c>
      <c r="F3067" t="s">
        <v>11695</v>
      </c>
      <c r="H3067">
        <v>68.382238900000004</v>
      </c>
      <c r="I3067">
        <v>-70.797738899999999</v>
      </c>
      <c r="J3067" s="1" t="str">
        <f t="shared" si="494"/>
        <v>NGR lake sediment grab sample</v>
      </c>
      <c r="K3067" s="1" t="str">
        <f t="shared" si="495"/>
        <v>&lt;177 micron (NGR)</v>
      </c>
      <c r="L3067">
        <v>9</v>
      </c>
      <c r="M3067" t="s">
        <v>49</v>
      </c>
      <c r="N3067">
        <v>163</v>
      </c>
      <c r="O3067">
        <v>220</v>
      </c>
      <c r="P3067">
        <v>122</v>
      </c>
      <c r="Q3067">
        <v>20</v>
      </c>
      <c r="R3067">
        <v>80</v>
      </c>
      <c r="S3067">
        <v>17</v>
      </c>
      <c r="T3067">
        <v>0.2</v>
      </c>
      <c r="U3067">
        <v>290</v>
      </c>
      <c r="V3067">
        <v>4.3</v>
      </c>
      <c r="W3067">
        <v>0.5</v>
      </c>
      <c r="X3067">
        <v>4</v>
      </c>
      <c r="Y3067">
        <v>12.2</v>
      </c>
    </row>
    <row r="3068" spans="1:25" hidden="1" x14ac:dyDescent="0.25">
      <c r="A3068" t="s">
        <v>11696</v>
      </c>
      <c r="B3068" t="s">
        <v>11697</v>
      </c>
      <c r="C3068" s="1" t="str">
        <f t="shared" si="489"/>
        <v>21:0438</v>
      </c>
      <c r="D3068" s="1" t="str">
        <f t="shared" si="493"/>
        <v>21:0144</v>
      </c>
      <c r="E3068" t="s">
        <v>11686</v>
      </c>
      <c r="F3068" t="s">
        <v>11698</v>
      </c>
      <c r="H3068">
        <v>68.376999900000001</v>
      </c>
      <c r="I3068">
        <v>-70.790172999999996</v>
      </c>
      <c r="J3068" s="1" t="str">
        <f t="shared" si="494"/>
        <v>NGR lake sediment grab sample</v>
      </c>
      <c r="K3068" s="1" t="str">
        <f t="shared" si="495"/>
        <v>&lt;177 micron (NGR)</v>
      </c>
      <c r="L3068">
        <v>9</v>
      </c>
      <c r="M3068" t="s">
        <v>53</v>
      </c>
      <c r="N3068">
        <v>164</v>
      </c>
      <c r="O3068">
        <v>200</v>
      </c>
      <c r="P3068">
        <v>74</v>
      </c>
      <c r="Q3068">
        <v>15</v>
      </c>
      <c r="R3068">
        <v>99</v>
      </c>
      <c r="S3068">
        <v>25</v>
      </c>
      <c r="T3068">
        <v>0.1</v>
      </c>
      <c r="U3068">
        <v>305</v>
      </c>
      <c r="V3068">
        <v>4.7</v>
      </c>
      <c r="W3068">
        <v>0.5</v>
      </c>
      <c r="X3068">
        <v>2</v>
      </c>
      <c r="Y3068">
        <v>5.2</v>
      </c>
    </row>
    <row r="3069" spans="1:25" hidden="1" x14ac:dyDescent="0.25">
      <c r="A3069" t="s">
        <v>11699</v>
      </c>
      <c r="B3069" t="s">
        <v>11700</v>
      </c>
      <c r="C3069" s="1" t="str">
        <f t="shared" si="489"/>
        <v>21:0438</v>
      </c>
      <c r="D3069" s="1" t="str">
        <f t="shared" si="493"/>
        <v>21:0144</v>
      </c>
      <c r="E3069" t="s">
        <v>11686</v>
      </c>
      <c r="F3069" t="s">
        <v>11701</v>
      </c>
      <c r="H3069">
        <v>68.376999900000001</v>
      </c>
      <c r="I3069">
        <v>-70.790172999999996</v>
      </c>
      <c r="J3069" s="1" t="str">
        <f t="shared" si="494"/>
        <v>NGR lake sediment grab sample</v>
      </c>
      <c r="K3069" s="1" t="str">
        <f t="shared" si="495"/>
        <v>&lt;177 micron (NGR)</v>
      </c>
      <c r="L3069">
        <v>9</v>
      </c>
      <c r="M3069" t="s">
        <v>57</v>
      </c>
      <c r="N3069">
        <v>165</v>
      </c>
      <c r="O3069">
        <v>128</v>
      </c>
      <c r="P3069">
        <v>42</v>
      </c>
      <c r="Q3069">
        <v>11</v>
      </c>
      <c r="R3069">
        <v>58</v>
      </c>
      <c r="S3069">
        <v>19</v>
      </c>
      <c r="T3069">
        <v>0.1</v>
      </c>
      <c r="U3069">
        <v>270</v>
      </c>
      <c r="V3069">
        <v>3.8</v>
      </c>
      <c r="W3069">
        <v>0.5</v>
      </c>
      <c r="X3069">
        <v>1</v>
      </c>
      <c r="Y3069">
        <v>1</v>
      </c>
    </row>
    <row r="3070" spans="1:25" hidden="1" x14ac:dyDescent="0.25">
      <c r="A3070" t="s">
        <v>11702</v>
      </c>
      <c r="B3070" t="s">
        <v>11703</v>
      </c>
      <c r="C3070" s="1" t="str">
        <f t="shared" si="489"/>
        <v>21:0438</v>
      </c>
      <c r="D3070" s="1" t="str">
        <f t="shared" si="493"/>
        <v>21:0144</v>
      </c>
      <c r="E3070" t="s">
        <v>11704</v>
      </c>
      <c r="F3070" t="s">
        <v>11705</v>
      </c>
      <c r="H3070">
        <v>68.341850899999997</v>
      </c>
      <c r="I3070">
        <v>-70.709521899999999</v>
      </c>
      <c r="J3070" s="1" t="str">
        <f t="shared" si="494"/>
        <v>NGR lake sediment grab sample</v>
      </c>
      <c r="K3070" s="1" t="str">
        <f t="shared" si="495"/>
        <v>&lt;177 micron (NGR)</v>
      </c>
      <c r="L3070">
        <v>9</v>
      </c>
      <c r="M3070" t="s">
        <v>39</v>
      </c>
      <c r="N3070">
        <v>166</v>
      </c>
      <c r="O3070">
        <v>210</v>
      </c>
      <c r="P3070">
        <v>134</v>
      </c>
      <c r="Q3070">
        <v>29</v>
      </c>
      <c r="R3070">
        <v>77</v>
      </c>
      <c r="S3070">
        <v>30</v>
      </c>
      <c r="T3070">
        <v>0.1</v>
      </c>
      <c r="U3070">
        <v>960</v>
      </c>
      <c r="V3070">
        <v>7</v>
      </c>
      <c r="W3070">
        <v>2</v>
      </c>
      <c r="X3070">
        <v>1</v>
      </c>
      <c r="Y3070">
        <v>4.4000000000000004</v>
      </c>
    </row>
    <row r="3071" spans="1:25" hidden="1" x14ac:dyDescent="0.25">
      <c r="A3071" t="s">
        <v>11706</v>
      </c>
      <c r="B3071" t="s">
        <v>11707</v>
      </c>
      <c r="C3071" s="1" t="str">
        <f t="shared" si="489"/>
        <v>21:0438</v>
      </c>
      <c r="D3071" s="1" t="str">
        <f t="shared" si="493"/>
        <v>21:0144</v>
      </c>
      <c r="E3071" t="s">
        <v>11708</v>
      </c>
      <c r="F3071" t="s">
        <v>11709</v>
      </c>
      <c r="H3071">
        <v>68.294412800000003</v>
      </c>
      <c r="I3071">
        <v>-70.762534400000007</v>
      </c>
      <c r="J3071" s="1" t="str">
        <f t="shared" si="494"/>
        <v>NGR lake sediment grab sample</v>
      </c>
      <c r="K3071" s="1" t="str">
        <f t="shared" si="495"/>
        <v>&lt;177 micron (NGR)</v>
      </c>
      <c r="L3071">
        <v>9</v>
      </c>
      <c r="M3071" t="s">
        <v>44</v>
      </c>
      <c r="N3071">
        <v>167</v>
      </c>
      <c r="O3071">
        <v>180</v>
      </c>
      <c r="P3071">
        <v>118</v>
      </c>
      <c r="Q3071">
        <v>29</v>
      </c>
      <c r="R3071">
        <v>69</v>
      </c>
      <c r="S3071">
        <v>27</v>
      </c>
      <c r="T3071">
        <v>0.1</v>
      </c>
      <c r="U3071">
        <v>930</v>
      </c>
      <c r="V3071">
        <v>11.2</v>
      </c>
      <c r="W3071">
        <v>4</v>
      </c>
      <c r="X3071">
        <v>6</v>
      </c>
      <c r="Y3071">
        <v>10.6</v>
      </c>
    </row>
    <row r="3072" spans="1:25" hidden="1" x14ac:dyDescent="0.25">
      <c r="A3072" t="s">
        <v>11710</v>
      </c>
      <c r="B3072" t="s">
        <v>11711</v>
      </c>
      <c r="C3072" s="1" t="str">
        <f t="shared" si="489"/>
        <v>21:0438</v>
      </c>
      <c r="D3072" s="1" t="str">
        <f t="shared" si="493"/>
        <v>21:0144</v>
      </c>
      <c r="E3072" t="s">
        <v>11712</v>
      </c>
      <c r="F3072" t="s">
        <v>11713</v>
      </c>
      <c r="H3072">
        <v>68.263235100000003</v>
      </c>
      <c r="I3072">
        <v>-70.769351499999999</v>
      </c>
      <c r="J3072" s="1" t="str">
        <f t="shared" si="494"/>
        <v>NGR lake sediment grab sample</v>
      </c>
      <c r="K3072" s="1" t="str">
        <f t="shared" si="495"/>
        <v>&lt;177 micron (NGR)</v>
      </c>
      <c r="L3072">
        <v>9</v>
      </c>
      <c r="M3072" t="s">
        <v>62</v>
      </c>
      <c r="N3072">
        <v>168</v>
      </c>
      <c r="O3072">
        <v>186</v>
      </c>
      <c r="P3072">
        <v>128</v>
      </c>
      <c r="Q3072">
        <v>35</v>
      </c>
      <c r="R3072">
        <v>67</v>
      </c>
      <c r="S3072">
        <v>28</v>
      </c>
      <c r="T3072">
        <v>0.1</v>
      </c>
      <c r="U3072">
        <v>310</v>
      </c>
      <c r="V3072">
        <v>9.8000000000000007</v>
      </c>
      <c r="W3072">
        <v>0.5</v>
      </c>
      <c r="X3072">
        <v>7</v>
      </c>
      <c r="Y3072">
        <v>10.4</v>
      </c>
    </row>
    <row r="3073" spans="1:25" hidden="1" x14ac:dyDescent="0.25">
      <c r="A3073" t="s">
        <v>11714</v>
      </c>
      <c r="B3073" t="s">
        <v>11715</v>
      </c>
      <c r="C3073" s="1" t="str">
        <f t="shared" si="489"/>
        <v>21:0438</v>
      </c>
      <c r="D3073" s="1" t="str">
        <f t="shared" si="493"/>
        <v>21:0144</v>
      </c>
      <c r="E3073" t="s">
        <v>11716</v>
      </c>
      <c r="F3073" t="s">
        <v>11717</v>
      </c>
      <c r="H3073">
        <v>68.2443794</v>
      </c>
      <c r="I3073">
        <v>-70.687074199999998</v>
      </c>
      <c r="J3073" s="1" t="str">
        <f t="shared" si="494"/>
        <v>NGR lake sediment grab sample</v>
      </c>
      <c r="K3073" s="1" t="str">
        <f t="shared" si="495"/>
        <v>&lt;177 micron (NGR)</v>
      </c>
      <c r="L3073">
        <v>9</v>
      </c>
      <c r="M3073" t="s">
        <v>67</v>
      </c>
      <c r="N3073">
        <v>169</v>
      </c>
      <c r="O3073">
        <v>148</v>
      </c>
      <c r="P3073">
        <v>68</v>
      </c>
      <c r="Q3073">
        <v>22</v>
      </c>
      <c r="R3073">
        <v>40</v>
      </c>
      <c r="S3073">
        <v>13</v>
      </c>
      <c r="T3073">
        <v>0.1</v>
      </c>
      <c r="U3073">
        <v>180</v>
      </c>
      <c r="V3073">
        <v>8.4</v>
      </c>
      <c r="W3073">
        <v>0.5</v>
      </c>
      <c r="X3073">
        <v>3</v>
      </c>
      <c r="Y3073">
        <v>7.8</v>
      </c>
    </row>
    <row r="3074" spans="1:25" hidden="1" x14ac:dyDescent="0.25">
      <c r="A3074" t="s">
        <v>11718</v>
      </c>
      <c r="B3074" t="s">
        <v>11719</v>
      </c>
      <c r="C3074" s="1" t="str">
        <f t="shared" si="489"/>
        <v>21:0438</v>
      </c>
      <c r="D3074" s="1" t="str">
        <f t="shared" si="493"/>
        <v>21:0144</v>
      </c>
      <c r="E3074" t="s">
        <v>11720</v>
      </c>
      <c r="F3074" t="s">
        <v>11721</v>
      </c>
      <c r="H3074">
        <v>68.222141899999997</v>
      </c>
      <c r="I3074">
        <v>-70.753468699999999</v>
      </c>
      <c r="J3074" s="1" t="str">
        <f t="shared" si="494"/>
        <v>NGR lake sediment grab sample</v>
      </c>
      <c r="K3074" s="1" t="str">
        <f t="shared" si="495"/>
        <v>&lt;177 micron (NGR)</v>
      </c>
      <c r="L3074">
        <v>9</v>
      </c>
      <c r="M3074" t="s">
        <v>72</v>
      </c>
      <c r="N3074">
        <v>170</v>
      </c>
      <c r="O3074">
        <v>184</v>
      </c>
      <c r="P3074">
        <v>74</v>
      </c>
      <c r="Q3074">
        <v>47</v>
      </c>
      <c r="R3074">
        <v>42</v>
      </c>
      <c r="S3074">
        <v>19</v>
      </c>
      <c r="T3074">
        <v>0.1</v>
      </c>
      <c r="U3074">
        <v>175</v>
      </c>
      <c r="V3074">
        <v>9.1999999999999993</v>
      </c>
      <c r="W3074">
        <v>0.5</v>
      </c>
      <c r="X3074">
        <v>5</v>
      </c>
      <c r="Y3074">
        <v>8.1999999999999993</v>
      </c>
    </row>
    <row r="3075" spans="1:25" hidden="1" x14ac:dyDescent="0.25">
      <c r="A3075" t="s">
        <v>11722</v>
      </c>
      <c r="B3075" t="s">
        <v>11723</v>
      </c>
      <c r="C3075" s="1" t="str">
        <f t="shared" si="489"/>
        <v>21:0438</v>
      </c>
      <c r="D3075" s="1" t="str">
        <f>HYPERLINK("http://geochem.nrcan.gc.ca/cdogs/content/svy/svy_e.htm", "")</f>
        <v/>
      </c>
      <c r="G3075" s="1" t="str">
        <f>HYPERLINK("http://geochem.nrcan.gc.ca/cdogs/content/cr_/cr_00033_e.htm", "33")</f>
        <v>33</v>
      </c>
      <c r="J3075" t="s">
        <v>100</v>
      </c>
      <c r="K3075" t="s">
        <v>101</v>
      </c>
      <c r="L3075">
        <v>9</v>
      </c>
      <c r="M3075" t="s">
        <v>102</v>
      </c>
      <c r="N3075">
        <v>171</v>
      </c>
      <c r="O3075">
        <v>152</v>
      </c>
      <c r="P3075">
        <v>18</v>
      </c>
      <c r="Q3075">
        <v>32</v>
      </c>
      <c r="R3075">
        <v>12</v>
      </c>
      <c r="S3075">
        <v>10</v>
      </c>
      <c r="T3075">
        <v>0.1</v>
      </c>
      <c r="U3075">
        <v>3050</v>
      </c>
      <c r="V3075">
        <v>3.65</v>
      </c>
      <c r="W3075">
        <v>3</v>
      </c>
      <c r="X3075">
        <v>1</v>
      </c>
      <c r="Y3075">
        <v>10.6</v>
      </c>
    </row>
    <row r="3076" spans="1:25" hidden="1" x14ac:dyDescent="0.25">
      <c r="A3076" t="s">
        <v>11724</v>
      </c>
      <c r="B3076" t="s">
        <v>11725</v>
      </c>
      <c r="C3076" s="1" t="str">
        <f t="shared" si="489"/>
        <v>21:0438</v>
      </c>
      <c r="D3076" s="1" t="str">
        <f t="shared" ref="D3076:D3098" si="496">HYPERLINK("http://geochem.nrcan.gc.ca/cdogs/content/svy/svy210144_e.htm", "21:0144")</f>
        <v>21:0144</v>
      </c>
      <c r="E3076" t="s">
        <v>11726</v>
      </c>
      <c r="F3076" t="s">
        <v>11727</v>
      </c>
      <c r="H3076">
        <v>68.187810799999994</v>
      </c>
      <c r="I3076">
        <v>-70.716179699999998</v>
      </c>
      <c r="J3076" s="1" t="str">
        <f t="shared" ref="J3076:J3098" si="497">HYPERLINK("http://geochem.nrcan.gc.ca/cdogs/content/kwd/kwd020027_e.htm", "NGR lake sediment grab sample")</f>
        <v>NGR lake sediment grab sample</v>
      </c>
      <c r="K3076" s="1" t="str">
        <f t="shared" ref="K3076:K3098" si="498">HYPERLINK("http://geochem.nrcan.gc.ca/cdogs/content/kwd/kwd080006_e.htm", "&lt;177 micron (NGR)")</f>
        <v>&lt;177 micron (NGR)</v>
      </c>
      <c r="L3076">
        <v>9</v>
      </c>
      <c r="M3076" t="s">
        <v>77</v>
      </c>
      <c r="N3076">
        <v>172</v>
      </c>
      <c r="O3076">
        <v>128</v>
      </c>
      <c r="P3076">
        <v>32</v>
      </c>
      <c r="Q3076">
        <v>19</v>
      </c>
      <c r="R3076">
        <v>18</v>
      </c>
      <c r="S3076">
        <v>9</v>
      </c>
      <c r="T3076">
        <v>0.1</v>
      </c>
      <c r="U3076">
        <v>170</v>
      </c>
      <c r="V3076">
        <v>10</v>
      </c>
      <c r="W3076">
        <v>0.5</v>
      </c>
      <c r="X3076">
        <v>2</v>
      </c>
      <c r="Y3076">
        <v>6.6</v>
      </c>
    </row>
    <row r="3077" spans="1:25" hidden="1" x14ac:dyDescent="0.25">
      <c r="A3077" t="s">
        <v>11728</v>
      </c>
      <c r="B3077" t="s">
        <v>11729</v>
      </c>
      <c r="C3077" s="1" t="str">
        <f t="shared" si="489"/>
        <v>21:0438</v>
      </c>
      <c r="D3077" s="1" t="str">
        <f t="shared" si="496"/>
        <v>21:0144</v>
      </c>
      <c r="E3077" t="s">
        <v>11730</v>
      </c>
      <c r="F3077" t="s">
        <v>11731</v>
      </c>
      <c r="H3077">
        <v>68.136253999999994</v>
      </c>
      <c r="I3077">
        <v>-70.761939600000005</v>
      </c>
      <c r="J3077" s="1" t="str">
        <f t="shared" si="497"/>
        <v>NGR lake sediment grab sample</v>
      </c>
      <c r="K3077" s="1" t="str">
        <f t="shared" si="498"/>
        <v>&lt;177 micron (NGR)</v>
      </c>
      <c r="L3077">
        <v>9</v>
      </c>
      <c r="M3077" t="s">
        <v>82</v>
      </c>
      <c r="N3077">
        <v>173</v>
      </c>
      <c r="O3077">
        <v>114</v>
      </c>
      <c r="P3077">
        <v>34</v>
      </c>
      <c r="Q3077">
        <v>19</v>
      </c>
      <c r="R3077">
        <v>22</v>
      </c>
      <c r="S3077">
        <v>6</v>
      </c>
      <c r="T3077">
        <v>0.1</v>
      </c>
      <c r="U3077">
        <v>75</v>
      </c>
      <c r="V3077">
        <v>2.5</v>
      </c>
      <c r="W3077">
        <v>0.5</v>
      </c>
      <c r="X3077">
        <v>1</v>
      </c>
      <c r="Y3077">
        <v>9.1999999999999993</v>
      </c>
    </row>
    <row r="3078" spans="1:25" hidden="1" x14ac:dyDescent="0.25">
      <c r="A3078" t="s">
        <v>11732</v>
      </c>
      <c r="B3078" t="s">
        <v>11733</v>
      </c>
      <c r="C3078" s="1" t="str">
        <f t="shared" si="489"/>
        <v>21:0438</v>
      </c>
      <c r="D3078" s="1" t="str">
        <f t="shared" si="496"/>
        <v>21:0144</v>
      </c>
      <c r="E3078" t="s">
        <v>11734</v>
      </c>
      <c r="F3078" t="s">
        <v>11735</v>
      </c>
      <c r="H3078">
        <v>68.099222600000004</v>
      </c>
      <c r="I3078">
        <v>-70.790708899999998</v>
      </c>
      <c r="J3078" s="1" t="str">
        <f t="shared" si="497"/>
        <v>NGR lake sediment grab sample</v>
      </c>
      <c r="K3078" s="1" t="str">
        <f t="shared" si="498"/>
        <v>&lt;177 micron (NGR)</v>
      </c>
      <c r="L3078">
        <v>9</v>
      </c>
      <c r="M3078" t="s">
        <v>87</v>
      </c>
      <c r="N3078">
        <v>174</v>
      </c>
      <c r="O3078">
        <v>114</v>
      </c>
      <c r="P3078">
        <v>26</v>
      </c>
      <c r="Q3078">
        <v>11</v>
      </c>
      <c r="R3078">
        <v>9</v>
      </c>
      <c r="S3078">
        <v>4</v>
      </c>
      <c r="T3078">
        <v>0.1</v>
      </c>
      <c r="U3078">
        <v>40</v>
      </c>
      <c r="V3078">
        <v>24.5</v>
      </c>
      <c r="W3078">
        <v>0.5</v>
      </c>
      <c r="X3078">
        <v>12</v>
      </c>
      <c r="Y3078">
        <v>15.2</v>
      </c>
    </row>
    <row r="3079" spans="1:25" hidden="1" x14ac:dyDescent="0.25">
      <c r="A3079" t="s">
        <v>11736</v>
      </c>
      <c r="B3079" t="s">
        <v>11737</v>
      </c>
      <c r="C3079" s="1" t="str">
        <f t="shared" si="489"/>
        <v>21:0438</v>
      </c>
      <c r="D3079" s="1" t="str">
        <f t="shared" si="496"/>
        <v>21:0144</v>
      </c>
      <c r="E3079" t="s">
        <v>11738</v>
      </c>
      <c r="F3079" t="s">
        <v>11739</v>
      </c>
      <c r="H3079">
        <v>68.107241999999999</v>
      </c>
      <c r="I3079">
        <v>-70.749792499999998</v>
      </c>
      <c r="J3079" s="1" t="str">
        <f t="shared" si="497"/>
        <v>NGR lake sediment grab sample</v>
      </c>
      <c r="K3079" s="1" t="str">
        <f t="shared" si="498"/>
        <v>&lt;177 micron (NGR)</v>
      </c>
      <c r="L3079">
        <v>9</v>
      </c>
      <c r="M3079" t="s">
        <v>92</v>
      </c>
      <c r="N3079">
        <v>175</v>
      </c>
      <c r="O3079">
        <v>120</v>
      </c>
      <c r="P3079">
        <v>24</v>
      </c>
      <c r="Q3079">
        <v>23</v>
      </c>
      <c r="R3079">
        <v>15</v>
      </c>
      <c r="S3079">
        <v>6</v>
      </c>
      <c r="T3079">
        <v>0.1</v>
      </c>
      <c r="U3079">
        <v>70</v>
      </c>
      <c r="V3079">
        <v>2.6</v>
      </c>
      <c r="W3079">
        <v>0.5</v>
      </c>
      <c r="X3079">
        <v>3</v>
      </c>
      <c r="Y3079">
        <v>17.8</v>
      </c>
    </row>
    <row r="3080" spans="1:25" hidden="1" x14ac:dyDescent="0.25">
      <c r="A3080" t="s">
        <v>11740</v>
      </c>
      <c r="B3080" t="s">
        <v>11741</v>
      </c>
      <c r="C3080" s="1" t="str">
        <f t="shared" si="489"/>
        <v>21:0438</v>
      </c>
      <c r="D3080" s="1" t="str">
        <f t="shared" si="496"/>
        <v>21:0144</v>
      </c>
      <c r="E3080" t="s">
        <v>11742</v>
      </c>
      <c r="F3080" t="s">
        <v>11743</v>
      </c>
      <c r="H3080">
        <v>68.078760700000004</v>
      </c>
      <c r="I3080">
        <v>-70.847441000000003</v>
      </c>
      <c r="J3080" s="1" t="str">
        <f t="shared" si="497"/>
        <v>NGR lake sediment grab sample</v>
      </c>
      <c r="K3080" s="1" t="str">
        <f t="shared" si="498"/>
        <v>&lt;177 micron (NGR)</v>
      </c>
      <c r="L3080">
        <v>9</v>
      </c>
      <c r="M3080" t="s">
        <v>97</v>
      </c>
      <c r="N3080">
        <v>176</v>
      </c>
      <c r="O3080">
        <v>76</v>
      </c>
      <c r="P3080">
        <v>16</v>
      </c>
      <c r="Q3080">
        <v>9</v>
      </c>
      <c r="R3080">
        <v>6</v>
      </c>
      <c r="S3080">
        <v>2</v>
      </c>
      <c r="T3080">
        <v>0.1</v>
      </c>
      <c r="U3080">
        <v>50</v>
      </c>
      <c r="V3080">
        <v>26.5</v>
      </c>
      <c r="W3080">
        <v>0.5</v>
      </c>
      <c r="X3080">
        <v>5</v>
      </c>
      <c r="Y3080">
        <v>17</v>
      </c>
    </row>
    <row r="3081" spans="1:25" hidden="1" x14ac:dyDescent="0.25">
      <c r="A3081" t="s">
        <v>11744</v>
      </c>
      <c r="B3081" t="s">
        <v>11745</v>
      </c>
      <c r="C3081" s="1" t="str">
        <f t="shared" si="489"/>
        <v>21:0438</v>
      </c>
      <c r="D3081" s="1" t="str">
        <f t="shared" si="496"/>
        <v>21:0144</v>
      </c>
      <c r="E3081" t="s">
        <v>11746</v>
      </c>
      <c r="F3081" t="s">
        <v>11747</v>
      </c>
      <c r="H3081">
        <v>68.058925500000001</v>
      </c>
      <c r="I3081">
        <v>-70.848013199999997</v>
      </c>
      <c r="J3081" s="1" t="str">
        <f t="shared" si="497"/>
        <v>NGR lake sediment grab sample</v>
      </c>
      <c r="K3081" s="1" t="str">
        <f t="shared" si="498"/>
        <v>&lt;177 micron (NGR)</v>
      </c>
      <c r="L3081">
        <v>9</v>
      </c>
      <c r="M3081" t="s">
        <v>107</v>
      </c>
      <c r="N3081">
        <v>177</v>
      </c>
      <c r="O3081">
        <v>74</v>
      </c>
      <c r="P3081">
        <v>12</v>
      </c>
      <c r="Q3081">
        <v>12</v>
      </c>
      <c r="R3081">
        <v>8</v>
      </c>
      <c r="S3081">
        <v>4</v>
      </c>
      <c r="T3081">
        <v>0.1</v>
      </c>
      <c r="U3081">
        <v>70</v>
      </c>
      <c r="V3081">
        <v>2.1</v>
      </c>
      <c r="W3081">
        <v>0.5</v>
      </c>
      <c r="X3081">
        <v>2</v>
      </c>
      <c r="Y3081">
        <v>5.8</v>
      </c>
    </row>
    <row r="3082" spans="1:25" hidden="1" x14ac:dyDescent="0.25">
      <c r="A3082" t="s">
        <v>11748</v>
      </c>
      <c r="B3082" t="s">
        <v>11749</v>
      </c>
      <c r="C3082" s="1" t="str">
        <f t="shared" si="489"/>
        <v>21:0438</v>
      </c>
      <c r="D3082" s="1" t="str">
        <f t="shared" si="496"/>
        <v>21:0144</v>
      </c>
      <c r="E3082" t="s">
        <v>11750</v>
      </c>
      <c r="F3082" t="s">
        <v>11751</v>
      </c>
      <c r="H3082">
        <v>68.004785299999995</v>
      </c>
      <c r="I3082">
        <v>-70.6927716</v>
      </c>
      <c r="J3082" s="1" t="str">
        <f t="shared" si="497"/>
        <v>NGR lake sediment grab sample</v>
      </c>
      <c r="K3082" s="1" t="str">
        <f t="shared" si="498"/>
        <v>&lt;177 micron (NGR)</v>
      </c>
      <c r="L3082">
        <v>9</v>
      </c>
      <c r="M3082" t="s">
        <v>112</v>
      </c>
      <c r="N3082">
        <v>178</v>
      </c>
      <c r="O3082">
        <v>60</v>
      </c>
      <c r="P3082">
        <v>8</v>
      </c>
      <c r="Q3082">
        <v>7</v>
      </c>
      <c r="R3082">
        <v>6</v>
      </c>
      <c r="S3082">
        <v>2</v>
      </c>
      <c r="T3082">
        <v>0.1</v>
      </c>
      <c r="U3082">
        <v>40</v>
      </c>
      <c r="V3082">
        <v>1.4</v>
      </c>
      <c r="W3082">
        <v>0.5</v>
      </c>
      <c r="X3082">
        <v>2</v>
      </c>
      <c r="Y3082">
        <v>11.4</v>
      </c>
    </row>
    <row r="3083" spans="1:25" hidden="1" x14ac:dyDescent="0.25">
      <c r="A3083" t="s">
        <v>11752</v>
      </c>
      <c r="B3083" t="s">
        <v>11753</v>
      </c>
      <c r="C3083" s="1" t="str">
        <f t="shared" si="489"/>
        <v>21:0438</v>
      </c>
      <c r="D3083" s="1" t="str">
        <f t="shared" si="496"/>
        <v>21:0144</v>
      </c>
      <c r="E3083" t="s">
        <v>11754</v>
      </c>
      <c r="F3083" t="s">
        <v>11755</v>
      </c>
      <c r="H3083">
        <v>68.038429100000002</v>
      </c>
      <c r="I3083">
        <v>-70.652118400000006</v>
      </c>
      <c r="J3083" s="1" t="str">
        <f t="shared" si="497"/>
        <v>NGR lake sediment grab sample</v>
      </c>
      <c r="K3083" s="1" t="str">
        <f t="shared" si="498"/>
        <v>&lt;177 micron (NGR)</v>
      </c>
      <c r="L3083">
        <v>9</v>
      </c>
      <c r="M3083" t="s">
        <v>117</v>
      </c>
      <c r="N3083">
        <v>179</v>
      </c>
      <c r="O3083">
        <v>74</v>
      </c>
      <c r="P3083">
        <v>14</v>
      </c>
      <c r="Q3083">
        <v>13</v>
      </c>
      <c r="R3083">
        <v>10</v>
      </c>
      <c r="S3083">
        <v>4</v>
      </c>
      <c r="T3083">
        <v>0.1</v>
      </c>
      <c r="U3083">
        <v>40</v>
      </c>
      <c r="V3083">
        <v>2</v>
      </c>
      <c r="W3083">
        <v>0.5</v>
      </c>
      <c r="X3083">
        <v>1</v>
      </c>
      <c r="Y3083">
        <v>7.8</v>
      </c>
    </row>
    <row r="3084" spans="1:25" hidden="1" x14ac:dyDescent="0.25">
      <c r="A3084" t="s">
        <v>11756</v>
      </c>
      <c r="B3084" t="s">
        <v>11757</v>
      </c>
      <c r="C3084" s="1" t="str">
        <f t="shared" si="489"/>
        <v>21:0438</v>
      </c>
      <c r="D3084" s="1" t="str">
        <f t="shared" si="496"/>
        <v>21:0144</v>
      </c>
      <c r="E3084" t="s">
        <v>11758</v>
      </c>
      <c r="F3084" t="s">
        <v>11759</v>
      </c>
      <c r="H3084">
        <v>68.079194900000005</v>
      </c>
      <c r="I3084">
        <v>-70.743919599999998</v>
      </c>
      <c r="J3084" s="1" t="str">
        <f t="shared" si="497"/>
        <v>NGR lake sediment grab sample</v>
      </c>
      <c r="K3084" s="1" t="str">
        <f t="shared" si="498"/>
        <v>&lt;177 micron (NGR)</v>
      </c>
      <c r="L3084">
        <v>9</v>
      </c>
      <c r="M3084" t="s">
        <v>122</v>
      </c>
      <c r="N3084">
        <v>180</v>
      </c>
      <c r="O3084">
        <v>108</v>
      </c>
      <c r="P3084">
        <v>22</v>
      </c>
      <c r="Q3084">
        <v>17</v>
      </c>
      <c r="R3084">
        <v>12</v>
      </c>
      <c r="S3084">
        <v>7</v>
      </c>
      <c r="T3084">
        <v>0.1</v>
      </c>
      <c r="U3084">
        <v>90</v>
      </c>
      <c r="V3084">
        <v>2.6</v>
      </c>
      <c r="W3084">
        <v>0.5</v>
      </c>
      <c r="X3084">
        <v>1</v>
      </c>
      <c r="Y3084">
        <v>18.8</v>
      </c>
    </row>
    <row r="3085" spans="1:25" hidden="1" x14ac:dyDescent="0.25">
      <c r="A3085" t="s">
        <v>11760</v>
      </c>
      <c r="B3085" t="s">
        <v>11761</v>
      </c>
      <c r="C3085" s="1" t="str">
        <f t="shared" si="489"/>
        <v>21:0438</v>
      </c>
      <c r="D3085" s="1" t="str">
        <f t="shared" si="496"/>
        <v>21:0144</v>
      </c>
      <c r="E3085" t="s">
        <v>11762</v>
      </c>
      <c r="F3085" t="s">
        <v>11763</v>
      </c>
      <c r="H3085">
        <v>68.276308499999999</v>
      </c>
      <c r="I3085">
        <v>-70.702121399999996</v>
      </c>
      <c r="J3085" s="1" t="str">
        <f t="shared" si="497"/>
        <v>NGR lake sediment grab sample</v>
      </c>
      <c r="K3085" s="1" t="str">
        <f t="shared" si="498"/>
        <v>&lt;177 micron (NGR)</v>
      </c>
      <c r="L3085">
        <v>10</v>
      </c>
      <c r="M3085" t="s">
        <v>29</v>
      </c>
      <c r="N3085">
        <v>181</v>
      </c>
      <c r="O3085">
        <v>205</v>
      </c>
      <c r="P3085">
        <v>92</v>
      </c>
      <c r="Q3085">
        <v>32</v>
      </c>
      <c r="R3085">
        <v>52</v>
      </c>
      <c r="S3085">
        <v>24</v>
      </c>
      <c r="T3085">
        <v>0.1</v>
      </c>
      <c r="U3085">
        <v>260</v>
      </c>
      <c r="V3085">
        <v>4.7</v>
      </c>
      <c r="W3085">
        <v>0.5</v>
      </c>
      <c r="X3085">
        <v>2</v>
      </c>
      <c r="Y3085">
        <v>12</v>
      </c>
    </row>
    <row r="3086" spans="1:25" hidden="1" x14ac:dyDescent="0.25">
      <c r="A3086" t="s">
        <v>11764</v>
      </c>
      <c r="B3086" t="s">
        <v>11765</v>
      </c>
      <c r="C3086" s="1" t="str">
        <f t="shared" si="489"/>
        <v>21:0438</v>
      </c>
      <c r="D3086" s="1" t="str">
        <f t="shared" si="496"/>
        <v>21:0144</v>
      </c>
      <c r="E3086" t="s">
        <v>11766</v>
      </c>
      <c r="F3086" t="s">
        <v>11767</v>
      </c>
      <c r="H3086">
        <v>68.105001099999996</v>
      </c>
      <c r="I3086">
        <v>-70.6554723</v>
      </c>
      <c r="J3086" s="1" t="str">
        <f t="shared" si="497"/>
        <v>NGR lake sediment grab sample</v>
      </c>
      <c r="K3086" s="1" t="str">
        <f t="shared" si="498"/>
        <v>&lt;177 micron (NGR)</v>
      </c>
      <c r="L3086">
        <v>10</v>
      </c>
      <c r="M3086" t="s">
        <v>34</v>
      </c>
      <c r="N3086">
        <v>182</v>
      </c>
      <c r="O3086">
        <v>94</v>
      </c>
      <c r="P3086">
        <v>20</v>
      </c>
      <c r="Q3086">
        <v>14</v>
      </c>
      <c r="R3086">
        <v>14</v>
      </c>
      <c r="S3086">
        <v>6</v>
      </c>
      <c r="T3086">
        <v>0.1</v>
      </c>
      <c r="U3086">
        <v>70</v>
      </c>
      <c r="V3086">
        <v>2.1</v>
      </c>
      <c r="W3086">
        <v>0.5</v>
      </c>
      <c r="X3086">
        <v>1</v>
      </c>
      <c r="Y3086">
        <v>9.6</v>
      </c>
    </row>
    <row r="3087" spans="1:25" hidden="1" x14ac:dyDescent="0.25">
      <c r="A3087" t="s">
        <v>11768</v>
      </c>
      <c r="B3087" t="s">
        <v>11769</v>
      </c>
      <c r="C3087" s="1" t="str">
        <f t="shared" si="489"/>
        <v>21:0438</v>
      </c>
      <c r="D3087" s="1" t="str">
        <f t="shared" si="496"/>
        <v>21:0144</v>
      </c>
      <c r="E3087" t="s">
        <v>11770</v>
      </c>
      <c r="F3087" t="s">
        <v>11771</v>
      </c>
      <c r="H3087">
        <v>68.2381113</v>
      </c>
      <c r="I3087">
        <v>-70.627381999999997</v>
      </c>
      <c r="J3087" s="1" t="str">
        <f t="shared" si="497"/>
        <v>NGR lake sediment grab sample</v>
      </c>
      <c r="K3087" s="1" t="str">
        <f t="shared" si="498"/>
        <v>&lt;177 micron (NGR)</v>
      </c>
      <c r="L3087">
        <v>10</v>
      </c>
      <c r="M3087" t="s">
        <v>39</v>
      </c>
      <c r="N3087">
        <v>183</v>
      </c>
      <c r="O3087">
        <v>158</v>
      </c>
      <c r="P3087">
        <v>70</v>
      </c>
      <c r="Q3087">
        <v>25</v>
      </c>
      <c r="R3087">
        <v>45</v>
      </c>
      <c r="S3087">
        <v>15</v>
      </c>
      <c r="T3087">
        <v>0.1</v>
      </c>
      <c r="U3087">
        <v>260</v>
      </c>
      <c r="V3087">
        <v>11.4</v>
      </c>
      <c r="W3087">
        <v>0.5</v>
      </c>
      <c r="X3087">
        <v>2</v>
      </c>
      <c r="Y3087">
        <v>10.199999999999999</v>
      </c>
    </row>
    <row r="3088" spans="1:25" hidden="1" x14ac:dyDescent="0.25">
      <c r="A3088" t="s">
        <v>11772</v>
      </c>
      <c r="B3088" t="s">
        <v>11773</v>
      </c>
      <c r="C3088" s="1" t="str">
        <f t="shared" si="489"/>
        <v>21:0438</v>
      </c>
      <c r="D3088" s="1" t="str">
        <f t="shared" si="496"/>
        <v>21:0144</v>
      </c>
      <c r="E3088" t="s">
        <v>11774</v>
      </c>
      <c r="F3088" t="s">
        <v>11775</v>
      </c>
      <c r="H3088">
        <v>68.259201099999999</v>
      </c>
      <c r="I3088">
        <v>-70.687006299999993</v>
      </c>
      <c r="J3088" s="1" t="str">
        <f t="shared" si="497"/>
        <v>NGR lake sediment grab sample</v>
      </c>
      <c r="K3088" s="1" t="str">
        <f t="shared" si="498"/>
        <v>&lt;177 micron (NGR)</v>
      </c>
      <c r="L3088">
        <v>10</v>
      </c>
      <c r="M3088" t="s">
        <v>49</v>
      </c>
      <c r="N3088">
        <v>184</v>
      </c>
      <c r="O3088">
        <v>186</v>
      </c>
      <c r="P3088">
        <v>74</v>
      </c>
      <c r="Q3088">
        <v>25</v>
      </c>
      <c r="R3088">
        <v>39</v>
      </c>
      <c r="S3088">
        <v>19</v>
      </c>
      <c r="T3088">
        <v>0.1</v>
      </c>
      <c r="U3088">
        <v>320</v>
      </c>
      <c r="V3088">
        <v>7.6</v>
      </c>
      <c r="W3088">
        <v>0.5</v>
      </c>
      <c r="X3088">
        <v>2</v>
      </c>
      <c r="Y3088">
        <v>7.8</v>
      </c>
    </row>
    <row r="3089" spans="1:25" hidden="1" x14ac:dyDescent="0.25">
      <c r="A3089" t="s">
        <v>11776</v>
      </c>
      <c r="B3089" t="s">
        <v>11777</v>
      </c>
      <c r="C3089" s="1" t="str">
        <f t="shared" si="489"/>
        <v>21:0438</v>
      </c>
      <c r="D3089" s="1" t="str">
        <f t="shared" si="496"/>
        <v>21:0144</v>
      </c>
      <c r="E3089" t="s">
        <v>11762</v>
      </c>
      <c r="F3089" t="s">
        <v>11778</v>
      </c>
      <c r="H3089">
        <v>68.276308499999999</v>
      </c>
      <c r="I3089">
        <v>-70.702121399999996</v>
      </c>
      <c r="J3089" s="1" t="str">
        <f t="shared" si="497"/>
        <v>NGR lake sediment grab sample</v>
      </c>
      <c r="K3089" s="1" t="str">
        <f t="shared" si="498"/>
        <v>&lt;177 micron (NGR)</v>
      </c>
      <c r="L3089">
        <v>10</v>
      </c>
      <c r="M3089" t="s">
        <v>53</v>
      </c>
      <c r="N3089">
        <v>185</v>
      </c>
      <c r="O3089">
        <v>210</v>
      </c>
      <c r="P3089">
        <v>102</v>
      </c>
      <c r="Q3089">
        <v>34</v>
      </c>
      <c r="R3089">
        <v>54</v>
      </c>
      <c r="S3089">
        <v>24</v>
      </c>
      <c r="T3089">
        <v>0.1</v>
      </c>
      <c r="U3089">
        <v>250</v>
      </c>
      <c r="V3089">
        <v>4.8</v>
      </c>
      <c r="W3089">
        <v>0.5</v>
      </c>
      <c r="X3089">
        <v>3</v>
      </c>
      <c r="Y3089">
        <v>12</v>
      </c>
    </row>
    <row r="3090" spans="1:25" hidden="1" x14ac:dyDescent="0.25">
      <c r="A3090" t="s">
        <v>11779</v>
      </c>
      <c r="B3090" t="s">
        <v>11780</v>
      </c>
      <c r="C3090" s="1" t="str">
        <f t="shared" si="489"/>
        <v>21:0438</v>
      </c>
      <c r="D3090" s="1" t="str">
        <f t="shared" si="496"/>
        <v>21:0144</v>
      </c>
      <c r="E3090" t="s">
        <v>11762</v>
      </c>
      <c r="F3090" t="s">
        <v>11781</v>
      </c>
      <c r="H3090">
        <v>68.276308499999999</v>
      </c>
      <c r="I3090">
        <v>-70.702121399999996</v>
      </c>
      <c r="J3090" s="1" t="str">
        <f t="shared" si="497"/>
        <v>NGR lake sediment grab sample</v>
      </c>
      <c r="K3090" s="1" t="str">
        <f t="shared" si="498"/>
        <v>&lt;177 micron (NGR)</v>
      </c>
      <c r="L3090">
        <v>10</v>
      </c>
      <c r="M3090" t="s">
        <v>57</v>
      </c>
      <c r="N3090">
        <v>186</v>
      </c>
      <c r="O3090">
        <v>194</v>
      </c>
      <c r="P3090">
        <v>86</v>
      </c>
      <c r="Q3090">
        <v>29</v>
      </c>
      <c r="R3090">
        <v>51</v>
      </c>
      <c r="S3090">
        <v>21</v>
      </c>
      <c r="T3090">
        <v>0.1</v>
      </c>
      <c r="U3090">
        <v>255</v>
      </c>
      <c r="V3090">
        <v>4.4000000000000004</v>
      </c>
      <c r="W3090">
        <v>0.5</v>
      </c>
      <c r="X3090">
        <v>2</v>
      </c>
      <c r="Y3090">
        <v>12.6</v>
      </c>
    </row>
    <row r="3091" spans="1:25" hidden="1" x14ac:dyDescent="0.25">
      <c r="A3091" t="s">
        <v>11782</v>
      </c>
      <c r="B3091" t="s">
        <v>11783</v>
      </c>
      <c r="C3091" s="1" t="str">
        <f t="shared" si="489"/>
        <v>21:0438</v>
      </c>
      <c r="D3091" s="1" t="str">
        <f t="shared" si="496"/>
        <v>21:0144</v>
      </c>
      <c r="E3091" t="s">
        <v>11784</v>
      </c>
      <c r="F3091" t="s">
        <v>11785</v>
      </c>
      <c r="H3091">
        <v>68.288524199999998</v>
      </c>
      <c r="I3091">
        <v>-70.662520999999998</v>
      </c>
      <c r="J3091" s="1" t="str">
        <f t="shared" si="497"/>
        <v>NGR lake sediment grab sample</v>
      </c>
      <c r="K3091" s="1" t="str">
        <f t="shared" si="498"/>
        <v>&lt;177 micron (NGR)</v>
      </c>
      <c r="L3091">
        <v>10</v>
      </c>
      <c r="M3091" t="s">
        <v>44</v>
      </c>
      <c r="N3091">
        <v>187</v>
      </c>
      <c r="O3091">
        <v>118</v>
      </c>
      <c r="P3091">
        <v>76</v>
      </c>
      <c r="Q3091">
        <v>14</v>
      </c>
      <c r="R3091">
        <v>35</v>
      </c>
      <c r="S3091">
        <v>29</v>
      </c>
      <c r="T3091">
        <v>0.1</v>
      </c>
      <c r="U3091">
        <v>530</v>
      </c>
      <c r="V3091">
        <v>4.4000000000000004</v>
      </c>
      <c r="W3091">
        <v>0.5</v>
      </c>
      <c r="X3091">
        <v>2</v>
      </c>
      <c r="Y3091">
        <v>6.6</v>
      </c>
    </row>
    <row r="3092" spans="1:25" hidden="1" x14ac:dyDescent="0.25">
      <c r="A3092" t="s">
        <v>11786</v>
      </c>
      <c r="B3092" t="s">
        <v>11787</v>
      </c>
      <c r="C3092" s="1" t="str">
        <f t="shared" si="489"/>
        <v>21:0438</v>
      </c>
      <c r="D3092" s="1" t="str">
        <f t="shared" si="496"/>
        <v>21:0144</v>
      </c>
      <c r="E3092" t="s">
        <v>11788</v>
      </c>
      <c r="F3092" t="s">
        <v>11789</v>
      </c>
      <c r="H3092">
        <v>68.305713400000002</v>
      </c>
      <c r="I3092">
        <v>-70.694592299999996</v>
      </c>
      <c r="J3092" s="1" t="str">
        <f t="shared" si="497"/>
        <v>NGR lake sediment grab sample</v>
      </c>
      <c r="K3092" s="1" t="str">
        <f t="shared" si="498"/>
        <v>&lt;177 micron (NGR)</v>
      </c>
      <c r="L3092">
        <v>10</v>
      </c>
      <c r="M3092" t="s">
        <v>62</v>
      </c>
      <c r="N3092">
        <v>188</v>
      </c>
      <c r="O3092">
        <v>154</v>
      </c>
      <c r="P3092">
        <v>104</v>
      </c>
      <c r="Q3092">
        <v>21</v>
      </c>
      <c r="R3092">
        <v>49</v>
      </c>
      <c r="S3092">
        <v>24</v>
      </c>
      <c r="T3092">
        <v>0.1</v>
      </c>
      <c r="U3092">
        <v>790</v>
      </c>
      <c r="V3092">
        <v>12</v>
      </c>
      <c r="W3092">
        <v>2</v>
      </c>
      <c r="X3092">
        <v>5</v>
      </c>
      <c r="Y3092">
        <v>12.8</v>
      </c>
    </row>
    <row r="3093" spans="1:25" hidden="1" x14ac:dyDescent="0.25">
      <c r="A3093" t="s">
        <v>11790</v>
      </c>
      <c r="B3093" t="s">
        <v>11791</v>
      </c>
      <c r="C3093" s="1" t="str">
        <f t="shared" si="489"/>
        <v>21:0438</v>
      </c>
      <c r="D3093" s="1" t="str">
        <f t="shared" si="496"/>
        <v>21:0144</v>
      </c>
      <c r="E3093" t="s">
        <v>11792</v>
      </c>
      <c r="F3093" t="s">
        <v>11793</v>
      </c>
      <c r="H3093">
        <v>68.324309299999996</v>
      </c>
      <c r="I3093">
        <v>-70.654599599999997</v>
      </c>
      <c r="J3093" s="1" t="str">
        <f t="shared" si="497"/>
        <v>NGR lake sediment grab sample</v>
      </c>
      <c r="K3093" s="1" t="str">
        <f t="shared" si="498"/>
        <v>&lt;177 micron (NGR)</v>
      </c>
      <c r="L3093">
        <v>10</v>
      </c>
      <c r="M3093" t="s">
        <v>67</v>
      </c>
      <c r="N3093">
        <v>189</v>
      </c>
      <c r="O3093">
        <v>170</v>
      </c>
      <c r="P3093">
        <v>128</v>
      </c>
      <c r="Q3093">
        <v>22</v>
      </c>
      <c r="R3093">
        <v>59</v>
      </c>
      <c r="S3093">
        <v>15</v>
      </c>
      <c r="T3093">
        <v>0.2</v>
      </c>
      <c r="U3093">
        <v>225</v>
      </c>
      <c r="V3093">
        <v>3.6</v>
      </c>
      <c r="W3093">
        <v>0.5</v>
      </c>
      <c r="X3093">
        <v>4</v>
      </c>
      <c r="Y3093">
        <v>16.2</v>
      </c>
    </row>
    <row r="3094" spans="1:25" hidden="1" x14ac:dyDescent="0.25">
      <c r="A3094" t="s">
        <v>11794</v>
      </c>
      <c r="B3094" t="s">
        <v>11795</v>
      </c>
      <c r="C3094" s="1" t="str">
        <f t="shared" si="489"/>
        <v>21:0438</v>
      </c>
      <c r="D3094" s="1" t="str">
        <f t="shared" si="496"/>
        <v>21:0144</v>
      </c>
      <c r="E3094" t="s">
        <v>11796</v>
      </c>
      <c r="F3094" t="s">
        <v>11797</v>
      </c>
      <c r="H3094">
        <v>68.312618700000002</v>
      </c>
      <c r="I3094">
        <v>-70.598621199999997</v>
      </c>
      <c r="J3094" s="1" t="str">
        <f t="shared" si="497"/>
        <v>NGR lake sediment grab sample</v>
      </c>
      <c r="K3094" s="1" t="str">
        <f t="shared" si="498"/>
        <v>&lt;177 micron (NGR)</v>
      </c>
      <c r="L3094">
        <v>10</v>
      </c>
      <c r="M3094" t="s">
        <v>72</v>
      </c>
      <c r="N3094">
        <v>190</v>
      </c>
      <c r="O3094">
        <v>138</v>
      </c>
      <c r="P3094">
        <v>134</v>
      </c>
      <c r="Q3094">
        <v>15</v>
      </c>
      <c r="R3094">
        <v>48</v>
      </c>
      <c r="S3094">
        <v>20</v>
      </c>
      <c r="T3094">
        <v>0.3</v>
      </c>
      <c r="U3094">
        <v>140</v>
      </c>
      <c r="V3094">
        <v>11.2</v>
      </c>
      <c r="W3094">
        <v>0.5</v>
      </c>
      <c r="X3094">
        <v>3</v>
      </c>
      <c r="Y3094">
        <v>23.8</v>
      </c>
    </row>
    <row r="3095" spans="1:25" hidden="1" x14ac:dyDescent="0.25">
      <c r="A3095" t="s">
        <v>11798</v>
      </c>
      <c r="B3095" t="s">
        <v>11799</v>
      </c>
      <c r="C3095" s="1" t="str">
        <f t="shared" si="489"/>
        <v>21:0438</v>
      </c>
      <c r="D3095" s="1" t="str">
        <f t="shared" si="496"/>
        <v>21:0144</v>
      </c>
      <c r="E3095" t="s">
        <v>11800</v>
      </c>
      <c r="F3095" t="s">
        <v>11801</v>
      </c>
      <c r="H3095">
        <v>68.370403199999998</v>
      </c>
      <c r="I3095">
        <v>-70.705540999999997</v>
      </c>
      <c r="J3095" s="1" t="str">
        <f t="shared" si="497"/>
        <v>NGR lake sediment grab sample</v>
      </c>
      <c r="K3095" s="1" t="str">
        <f t="shared" si="498"/>
        <v>&lt;177 micron (NGR)</v>
      </c>
      <c r="L3095">
        <v>10</v>
      </c>
      <c r="M3095" t="s">
        <v>77</v>
      </c>
      <c r="N3095">
        <v>191</v>
      </c>
      <c r="O3095">
        <v>182</v>
      </c>
      <c r="P3095">
        <v>84</v>
      </c>
      <c r="Q3095">
        <v>19</v>
      </c>
      <c r="R3095">
        <v>56</v>
      </c>
      <c r="S3095">
        <v>17</v>
      </c>
      <c r="T3095">
        <v>0.1</v>
      </c>
      <c r="U3095">
        <v>330</v>
      </c>
      <c r="V3095">
        <v>4</v>
      </c>
      <c r="W3095">
        <v>0.5</v>
      </c>
      <c r="X3095">
        <v>1</v>
      </c>
      <c r="Y3095">
        <v>8.8000000000000007</v>
      </c>
    </row>
    <row r="3096" spans="1:25" hidden="1" x14ac:dyDescent="0.25">
      <c r="A3096" t="s">
        <v>11802</v>
      </c>
      <c r="B3096" t="s">
        <v>11803</v>
      </c>
      <c r="C3096" s="1" t="str">
        <f t="shared" si="489"/>
        <v>21:0438</v>
      </c>
      <c r="D3096" s="1" t="str">
        <f t="shared" si="496"/>
        <v>21:0144</v>
      </c>
      <c r="E3096" t="s">
        <v>11804</v>
      </c>
      <c r="F3096" t="s">
        <v>11805</v>
      </c>
      <c r="H3096">
        <v>68.517601099999993</v>
      </c>
      <c r="I3096">
        <v>-71.513692700000007</v>
      </c>
      <c r="J3096" s="1" t="str">
        <f t="shared" si="497"/>
        <v>NGR lake sediment grab sample</v>
      </c>
      <c r="K3096" s="1" t="str">
        <f t="shared" si="498"/>
        <v>&lt;177 micron (NGR)</v>
      </c>
      <c r="L3096">
        <v>10</v>
      </c>
      <c r="M3096" t="s">
        <v>82</v>
      </c>
      <c r="N3096">
        <v>192</v>
      </c>
      <c r="O3096">
        <v>134</v>
      </c>
      <c r="P3096">
        <v>92</v>
      </c>
      <c r="Q3096">
        <v>12</v>
      </c>
      <c r="R3096">
        <v>45</v>
      </c>
      <c r="S3096">
        <v>12</v>
      </c>
      <c r="T3096">
        <v>0.1</v>
      </c>
      <c r="U3096">
        <v>265</v>
      </c>
      <c r="V3096">
        <v>6.8</v>
      </c>
      <c r="W3096">
        <v>7</v>
      </c>
      <c r="X3096">
        <v>1</v>
      </c>
      <c r="Y3096">
        <v>10.8</v>
      </c>
    </row>
    <row r="3097" spans="1:25" hidden="1" x14ac:dyDescent="0.25">
      <c r="A3097" t="s">
        <v>11806</v>
      </c>
      <c r="B3097" t="s">
        <v>11807</v>
      </c>
      <c r="C3097" s="1" t="str">
        <f t="shared" ref="C3097:C3160" si="499">HYPERLINK("http://geochem.nrcan.gc.ca/cdogs/content/bdl/bdl210438_e.htm", "21:0438")</f>
        <v>21:0438</v>
      </c>
      <c r="D3097" s="1" t="str">
        <f t="shared" si="496"/>
        <v>21:0144</v>
      </c>
      <c r="E3097" t="s">
        <v>11808</v>
      </c>
      <c r="F3097" t="s">
        <v>11809</v>
      </c>
      <c r="H3097">
        <v>68.4990983</v>
      </c>
      <c r="I3097">
        <v>-71.563889099999997</v>
      </c>
      <c r="J3097" s="1" t="str">
        <f t="shared" si="497"/>
        <v>NGR lake sediment grab sample</v>
      </c>
      <c r="K3097" s="1" t="str">
        <f t="shared" si="498"/>
        <v>&lt;177 micron (NGR)</v>
      </c>
      <c r="L3097">
        <v>10</v>
      </c>
      <c r="M3097" t="s">
        <v>87</v>
      </c>
      <c r="N3097">
        <v>193</v>
      </c>
      <c r="O3097">
        <v>200</v>
      </c>
      <c r="P3097">
        <v>120</v>
      </c>
      <c r="Q3097">
        <v>13</v>
      </c>
      <c r="R3097">
        <v>75</v>
      </c>
      <c r="S3097">
        <v>32</v>
      </c>
      <c r="T3097">
        <v>0.1</v>
      </c>
      <c r="U3097">
        <v>460</v>
      </c>
      <c r="V3097">
        <v>4.9000000000000004</v>
      </c>
      <c r="W3097">
        <v>3</v>
      </c>
      <c r="X3097">
        <v>1</v>
      </c>
      <c r="Y3097">
        <v>5.8</v>
      </c>
    </row>
    <row r="3098" spans="1:25" hidden="1" x14ac:dyDescent="0.25">
      <c r="A3098" t="s">
        <v>11810</v>
      </c>
      <c r="B3098" t="s">
        <v>11811</v>
      </c>
      <c r="C3098" s="1" t="str">
        <f t="shared" si="499"/>
        <v>21:0438</v>
      </c>
      <c r="D3098" s="1" t="str">
        <f t="shared" si="496"/>
        <v>21:0144</v>
      </c>
      <c r="E3098" t="s">
        <v>11812</v>
      </c>
      <c r="F3098" t="s">
        <v>11813</v>
      </c>
      <c r="H3098">
        <v>68.453711299999995</v>
      </c>
      <c r="I3098">
        <v>-71.555083499999995</v>
      </c>
      <c r="J3098" s="1" t="str">
        <f t="shared" si="497"/>
        <v>NGR lake sediment grab sample</v>
      </c>
      <c r="K3098" s="1" t="str">
        <f t="shared" si="498"/>
        <v>&lt;177 micron (NGR)</v>
      </c>
      <c r="L3098">
        <v>10</v>
      </c>
      <c r="M3098" t="s">
        <v>92</v>
      </c>
      <c r="N3098">
        <v>194</v>
      </c>
      <c r="O3098">
        <v>154</v>
      </c>
      <c r="P3098">
        <v>144</v>
      </c>
      <c r="Q3098">
        <v>23</v>
      </c>
      <c r="R3098">
        <v>58</v>
      </c>
      <c r="S3098">
        <v>35</v>
      </c>
      <c r="T3098">
        <v>0.2</v>
      </c>
      <c r="U3098">
        <v>1200</v>
      </c>
      <c r="V3098">
        <v>7.8</v>
      </c>
      <c r="W3098">
        <v>80</v>
      </c>
      <c r="X3098">
        <v>1</v>
      </c>
      <c r="Y3098">
        <v>7.4</v>
      </c>
    </row>
    <row r="3099" spans="1:25" hidden="1" x14ac:dyDescent="0.25">
      <c r="A3099" t="s">
        <v>11814</v>
      </c>
      <c r="B3099" t="s">
        <v>11815</v>
      </c>
      <c r="C3099" s="1" t="str">
        <f t="shared" si="499"/>
        <v>21:0438</v>
      </c>
      <c r="D3099" s="1" t="str">
        <f>HYPERLINK("http://geochem.nrcan.gc.ca/cdogs/content/svy/svy_e.htm", "")</f>
        <v/>
      </c>
      <c r="G3099" s="1" t="str">
        <f>HYPERLINK("http://geochem.nrcan.gc.ca/cdogs/content/cr_/cr_00033_e.htm", "33")</f>
        <v>33</v>
      </c>
      <c r="J3099" t="s">
        <v>100</v>
      </c>
      <c r="K3099" t="s">
        <v>101</v>
      </c>
      <c r="L3099">
        <v>10</v>
      </c>
      <c r="M3099" t="s">
        <v>102</v>
      </c>
      <c r="N3099">
        <v>195</v>
      </c>
      <c r="O3099">
        <v>168</v>
      </c>
      <c r="P3099">
        <v>20</v>
      </c>
      <c r="Q3099">
        <v>29</v>
      </c>
      <c r="R3099">
        <v>12</v>
      </c>
      <c r="S3099">
        <v>12</v>
      </c>
      <c r="T3099">
        <v>0.1</v>
      </c>
      <c r="U3099">
        <v>3000</v>
      </c>
      <c r="V3099">
        <v>4</v>
      </c>
      <c r="W3099">
        <v>3</v>
      </c>
      <c r="X3099">
        <v>1</v>
      </c>
      <c r="Y3099">
        <v>14.6</v>
      </c>
    </row>
    <row r="3100" spans="1:25" hidden="1" x14ac:dyDescent="0.25">
      <c r="A3100" t="s">
        <v>11816</v>
      </c>
      <c r="B3100" t="s">
        <v>11817</v>
      </c>
      <c r="C3100" s="1" t="str">
        <f t="shared" si="499"/>
        <v>21:0438</v>
      </c>
      <c r="D3100" s="1" t="str">
        <f t="shared" ref="D3100:D3116" si="500">HYPERLINK("http://geochem.nrcan.gc.ca/cdogs/content/svy/svy210144_e.htm", "21:0144")</f>
        <v>21:0144</v>
      </c>
      <c r="E3100" t="s">
        <v>11818</v>
      </c>
      <c r="F3100" t="s">
        <v>11819</v>
      </c>
      <c r="H3100">
        <v>68.397836999999996</v>
      </c>
      <c r="I3100">
        <v>-71.585714899999999</v>
      </c>
      <c r="J3100" s="1" t="str">
        <f t="shared" ref="J3100:J3116" si="501">HYPERLINK("http://geochem.nrcan.gc.ca/cdogs/content/kwd/kwd020027_e.htm", "NGR lake sediment grab sample")</f>
        <v>NGR lake sediment grab sample</v>
      </c>
      <c r="K3100" s="1" t="str">
        <f t="shared" ref="K3100:K3116" si="502">HYPERLINK("http://geochem.nrcan.gc.ca/cdogs/content/kwd/kwd080006_e.htm", "&lt;177 micron (NGR)")</f>
        <v>&lt;177 micron (NGR)</v>
      </c>
      <c r="L3100">
        <v>10</v>
      </c>
      <c r="M3100" t="s">
        <v>97</v>
      </c>
      <c r="N3100">
        <v>196</v>
      </c>
      <c r="O3100">
        <v>166</v>
      </c>
      <c r="P3100">
        <v>148</v>
      </c>
      <c r="Q3100">
        <v>19</v>
      </c>
      <c r="R3100">
        <v>108</v>
      </c>
      <c r="S3100">
        <v>110</v>
      </c>
      <c r="T3100">
        <v>0.1</v>
      </c>
      <c r="U3100">
        <v>560</v>
      </c>
      <c r="V3100">
        <v>6</v>
      </c>
      <c r="W3100">
        <v>50</v>
      </c>
      <c r="X3100">
        <v>2</v>
      </c>
      <c r="Y3100">
        <v>7.4</v>
      </c>
    </row>
    <row r="3101" spans="1:25" hidden="1" x14ac:dyDescent="0.25">
      <c r="A3101" t="s">
        <v>11820</v>
      </c>
      <c r="B3101" t="s">
        <v>11821</v>
      </c>
      <c r="C3101" s="1" t="str">
        <f t="shared" si="499"/>
        <v>21:0438</v>
      </c>
      <c r="D3101" s="1" t="str">
        <f t="shared" si="500"/>
        <v>21:0144</v>
      </c>
      <c r="E3101" t="s">
        <v>11822</v>
      </c>
      <c r="F3101" t="s">
        <v>11823</v>
      </c>
      <c r="H3101">
        <v>68.293455899999998</v>
      </c>
      <c r="I3101">
        <v>-71.616623899999993</v>
      </c>
      <c r="J3101" s="1" t="str">
        <f t="shared" si="501"/>
        <v>NGR lake sediment grab sample</v>
      </c>
      <c r="K3101" s="1" t="str">
        <f t="shared" si="502"/>
        <v>&lt;177 micron (NGR)</v>
      </c>
      <c r="L3101">
        <v>10</v>
      </c>
      <c r="M3101" t="s">
        <v>107</v>
      </c>
      <c r="N3101">
        <v>197</v>
      </c>
      <c r="O3101">
        <v>66</v>
      </c>
      <c r="P3101">
        <v>30</v>
      </c>
      <c r="Q3101">
        <v>8</v>
      </c>
      <c r="R3101">
        <v>15</v>
      </c>
      <c r="S3101">
        <v>8</v>
      </c>
      <c r="T3101">
        <v>0.1</v>
      </c>
      <c r="U3101">
        <v>140</v>
      </c>
      <c r="V3101">
        <v>1.6</v>
      </c>
      <c r="W3101">
        <v>1</v>
      </c>
      <c r="X3101">
        <v>1</v>
      </c>
      <c r="Y3101">
        <v>12</v>
      </c>
    </row>
    <row r="3102" spans="1:25" hidden="1" x14ac:dyDescent="0.25">
      <c r="A3102" t="s">
        <v>11824</v>
      </c>
      <c r="B3102" t="s">
        <v>11825</v>
      </c>
      <c r="C3102" s="1" t="str">
        <f t="shared" si="499"/>
        <v>21:0438</v>
      </c>
      <c r="D3102" s="1" t="str">
        <f t="shared" si="500"/>
        <v>21:0144</v>
      </c>
      <c r="E3102" t="s">
        <v>11826</v>
      </c>
      <c r="F3102" t="s">
        <v>11827</v>
      </c>
      <c r="H3102">
        <v>68.292130599999993</v>
      </c>
      <c r="I3102">
        <v>-71.859266700000006</v>
      </c>
      <c r="J3102" s="1" t="str">
        <f t="shared" si="501"/>
        <v>NGR lake sediment grab sample</v>
      </c>
      <c r="K3102" s="1" t="str">
        <f t="shared" si="502"/>
        <v>&lt;177 micron (NGR)</v>
      </c>
      <c r="L3102">
        <v>10</v>
      </c>
      <c r="M3102" t="s">
        <v>112</v>
      </c>
      <c r="N3102">
        <v>198</v>
      </c>
      <c r="O3102">
        <v>168</v>
      </c>
      <c r="P3102">
        <v>170</v>
      </c>
      <c r="Q3102">
        <v>15</v>
      </c>
      <c r="R3102">
        <v>69</v>
      </c>
      <c r="S3102">
        <v>18</v>
      </c>
      <c r="T3102">
        <v>0.1</v>
      </c>
      <c r="U3102">
        <v>260</v>
      </c>
      <c r="V3102">
        <v>3.35</v>
      </c>
      <c r="W3102">
        <v>1</v>
      </c>
      <c r="X3102">
        <v>1</v>
      </c>
      <c r="Y3102">
        <v>15</v>
      </c>
    </row>
    <row r="3103" spans="1:25" hidden="1" x14ac:dyDescent="0.25">
      <c r="A3103" t="s">
        <v>11828</v>
      </c>
      <c r="B3103" t="s">
        <v>11829</v>
      </c>
      <c r="C3103" s="1" t="str">
        <f t="shared" si="499"/>
        <v>21:0438</v>
      </c>
      <c r="D3103" s="1" t="str">
        <f t="shared" si="500"/>
        <v>21:0144</v>
      </c>
      <c r="E3103" t="s">
        <v>11830</v>
      </c>
      <c r="F3103" t="s">
        <v>11831</v>
      </c>
      <c r="H3103">
        <v>68.272370800000004</v>
      </c>
      <c r="I3103">
        <v>-71.846811099999996</v>
      </c>
      <c r="J3103" s="1" t="str">
        <f t="shared" si="501"/>
        <v>NGR lake sediment grab sample</v>
      </c>
      <c r="K3103" s="1" t="str">
        <f t="shared" si="502"/>
        <v>&lt;177 micron (NGR)</v>
      </c>
      <c r="L3103">
        <v>10</v>
      </c>
      <c r="M3103" t="s">
        <v>117</v>
      </c>
      <c r="N3103">
        <v>199</v>
      </c>
      <c r="O3103">
        <v>330</v>
      </c>
      <c r="P3103">
        <v>200</v>
      </c>
      <c r="Q3103">
        <v>29</v>
      </c>
      <c r="R3103">
        <v>245</v>
      </c>
      <c r="S3103">
        <v>65</v>
      </c>
      <c r="T3103">
        <v>0.1</v>
      </c>
      <c r="U3103">
        <v>450</v>
      </c>
      <c r="V3103">
        <v>4</v>
      </c>
      <c r="W3103">
        <v>1</v>
      </c>
      <c r="X3103">
        <v>2</v>
      </c>
      <c r="Y3103">
        <v>10</v>
      </c>
    </row>
    <row r="3104" spans="1:25" hidden="1" x14ac:dyDescent="0.25">
      <c r="A3104" t="s">
        <v>11832</v>
      </c>
      <c r="B3104" t="s">
        <v>11833</v>
      </c>
      <c r="C3104" s="1" t="str">
        <f t="shared" si="499"/>
        <v>21:0438</v>
      </c>
      <c r="D3104" s="1" t="str">
        <f t="shared" si="500"/>
        <v>21:0144</v>
      </c>
      <c r="E3104" t="s">
        <v>11834</v>
      </c>
      <c r="F3104" t="s">
        <v>11835</v>
      </c>
      <c r="H3104">
        <v>68.269623699999997</v>
      </c>
      <c r="I3104">
        <v>-71.911121899999998</v>
      </c>
      <c r="J3104" s="1" t="str">
        <f t="shared" si="501"/>
        <v>NGR lake sediment grab sample</v>
      </c>
      <c r="K3104" s="1" t="str">
        <f t="shared" si="502"/>
        <v>&lt;177 micron (NGR)</v>
      </c>
      <c r="L3104">
        <v>10</v>
      </c>
      <c r="M3104" t="s">
        <v>122</v>
      </c>
      <c r="N3104">
        <v>200</v>
      </c>
      <c r="O3104">
        <v>192</v>
      </c>
      <c r="P3104">
        <v>142</v>
      </c>
      <c r="Q3104">
        <v>17</v>
      </c>
      <c r="R3104">
        <v>128</v>
      </c>
      <c r="S3104">
        <v>23</v>
      </c>
      <c r="T3104">
        <v>0.1</v>
      </c>
      <c r="U3104">
        <v>330</v>
      </c>
      <c r="V3104">
        <v>3.4</v>
      </c>
      <c r="W3104">
        <v>1</v>
      </c>
      <c r="X3104">
        <v>2</v>
      </c>
      <c r="Y3104">
        <v>11.2</v>
      </c>
    </row>
    <row r="3105" spans="1:25" hidden="1" x14ac:dyDescent="0.25">
      <c r="A3105" t="s">
        <v>11836</v>
      </c>
      <c r="B3105" t="s">
        <v>11837</v>
      </c>
      <c r="C3105" s="1" t="str">
        <f t="shared" si="499"/>
        <v>21:0438</v>
      </c>
      <c r="D3105" s="1" t="str">
        <f t="shared" si="500"/>
        <v>21:0144</v>
      </c>
      <c r="E3105" t="s">
        <v>11838</v>
      </c>
      <c r="F3105" t="s">
        <v>11839</v>
      </c>
      <c r="H3105">
        <v>68.1470506</v>
      </c>
      <c r="I3105">
        <v>-71.984138400000006</v>
      </c>
      <c r="J3105" s="1" t="str">
        <f t="shared" si="501"/>
        <v>NGR lake sediment grab sample</v>
      </c>
      <c r="K3105" s="1" t="str">
        <f t="shared" si="502"/>
        <v>&lt;177 micron (NGR)</v>
      </c>
      <c r="L3105">
        <v>11</v>
      </c>
      <c r="M3105" t="s">
        <v>3279</v>
      </c>
      <c r="N3105">
        <v>201</v>
      </c>
      <c r="O3105">
        <v>102</v>
      </c>
      <c r="P3105">
        <v>44</v>
      </c>
      <c r="Q3105">
        <v>15</v>
      </c>
      <c r="R3105">
        <v>34</v>
      </c>
      <c r="S3105">
        <v>13</v>
      </c>
      <c r="T3105">
        <v>0.1</v>
      </c>
      <c r="U3105">
        <v>200</v>
      </c>
      <c r="V3105">
        <v>3.6</v>
      </c>
      <c r="W3105">
        <v>0.5</v>
      </c>
      <c r="X3105">
        <v>1</v>
      </c>
      <c r="Y3105">
        <v>5.2</v>
      </c>
    </row>
    <row r="3106" spans="1:25" hidden="1" x14ac:dyDescent="0.25">
      <c r="A3106" t="s">
        <v>11840</v>
      </c>
      <c r="B3106" t="s">
        <v>11841</v>
      </c>
      <c r="C3106" s="1" t="str">
        <f t="shared" si="499"/>
        <v>21:0438</v>
      </c>
      <c r="D3106" s="1" t="str">
        <f t="shared" si="500"/>
        <v>21:0144</v>
      </c>
      <c r="E3106" t="s">
        <v>11842</v>
      </c>
      <c r="F3106" t="s">
        <v>11843</v>
      </c>
      <c r="H3106">
        <v>68.241491800000006</v>
      </c>
      <c r="I3106">
        <v>-71.917121699999996</v>
      </c>
      <c r="J3106" s="1" t="str">
        <f t="shared" si="501"/>
        <v>NGR lake sediment grab sample</v>
      </c>
      <c r="K3106" s="1" t="str">
        <f t="shared" si="502"/>
        <v>&lt;177 micron (NGR)</v>
      </c>
      <c r="L3106">
        <v>11</v>
      </c>
      <c r="M3106" t="s">
        <v>3302</v>
      </c>
      <c r="N3106">
        <v>202</v>
      </c>
      <c r="O3106">
        <v>162</v>
      </c>
      <c r="P3106">
        <v>46</v>
      </c>
      <c r="Q3106">
        <v>34</v>
      </c>
      <c r="R3106">
        <v>24</v>
      </c>
      <c r="S3106">
        <v>13</v>
      </c>
      <c r="T3106">
        <v>0.1</v>
      </c>
      <c r="U3106">
        <v>180</v>
      </c>
      <c r="V3106">
        <v>5.7</v>
      </c>
      <c r="W3106">
        <v>2</v>
      </c>
      <c r="X3106">
        <v>1</v>
      </c>
      <c r="Y3106">
        <v>11</v>
      </c>
    </row>
    <row r="3107" spans="1:25" hidden="1" x14ac:dyDescent="0.25">
      <c r="A3107" t="s">
        <v>11844</v>
      </c>
      <c r="B3107" t="s">
        <v>11845</v>
      </c>
      <c r="C3107" s="1" t="str">
        <f t="shared" si="499"/>
        <v>21:0438</v>
      </c>
      <c r="D3107" s="1" t="str">
        <f t="shared" si="500"/>
        <v>21:0144</v>
      </c>
      <c r="E3107" t="s">
        <v>11846</v>
      </c>
      <c r="F3107" t="s">
        <v>11847</v>
      </c>
      <c r="H3107">
        <v>68.232961399999994</v>
      </c>
      <c r="I3107">
        <v>-71.922854400000006</v>
      </c>
      <c r="J3107" s="1" t="str">
        <f t="shared" si="501"/>
        <v>NGR lake sediment grab sample</v>
      </c>
      <c r="K3107" s="1" t="str">
        <f t="shared" si="502"/>
        <v>&lt;177 micron (NGR)</v>
      </c>
      <c r="L3107">
        <v>11</v>
      </c>
      <c r="M3107" t="s">
        <v>3307</v>
      </c>
      <c r="N3107">
        <v>203</v>
      </c>
      <c r="O3107">
        <v>98</v>
      </c>
      <c r="P3107">
        <v>32</v>
      </c>
      <c r="Q3107">
        <v>17</v>
      </c>
      <c r="R3107">
        <v>13</v>
      </c>
      <c r="S3107">
        <v>9</v>
      </c>
      <c r="T3107">
        <v>0.1</v>
      </c>
      <c r="U3107">
        <v>140</v>
      </c>
      <c r="V3107">
        <v>2.8</v>
      </c>
      <c r="W3107">
        <v>0.5</v>
      </c>
      <c r="X3107">
        <v>1</v>
      </c>
      <c r="Y3107">
        <v>34.4</v>
      </c>
    </row>
    <row r="3108" spans="1:25" hidden="1" x14ac:dyDescent="0.25">
      <c r="A3108" t="s">
        <v>11848</v>
      </c>
      <c r="B3108" t="s">
        <v>11849</v>
      </c>
      <c r="C3108" s="1" t="str">
        <f t="shared" si="499"/>
        <v>21:0438</v>
      </c>
      <c r="D3108" s="1" t="str">
        <f t="shared" si="500"/>
        <v>21:0144</v>
      </c>
      <c r="E3108" t="s">
        <v>11846</v>
      </c>
      <c r="F3108" t="s">
        <v>11850</v>
      </c>
      <c r="H3108">
        <v>68.232961399999994</v>
      </c>
      <c r="I3108">
        <v>-71.922854400000006</v>
      </c>
      <c r="J3108" s="1" t="str">
        <f t="shared" si="501"/>
        <v>NGR lake sediment grab sample</v>
      </c>
      <c r="K3108" s="1" t="str">
        <f t="shared" si="502"/>
        <v>&lt;177 micron (NGR)</v>
      </c>
      <c r="L3108">
        <v>11</v>
      </c>
      <c r="M3108" t="s">
        <v>3311</v>
      </c>
      <c r="N3108">
        <v>204</v>
      </c>
      <c r="O3108">
        <v>104</v>
      </c>
      <c r="P3108">
        <v>32</v>
      </c>
      <c r="Q3108">
        <v>17</v>
      </c>
      <c r="R3108">
        <v>13</v>
      </c>
      <c r="S3108">
        <v>10</v>
      </c>
      <c r="T3108">
        <v>0.1</v>
      </c>
      <c r="U3108">
        <v>120</v>
      </c>
      <c r="V3108">
        <v>9.1</v>
      </c>
      <c r="W3108">
        <v>0.5</v>
      </c>
      <c r="X3108">
        <v>6</v>
      </c>
      <c r="Y3108">
        <v>35.200000000000003</v>
      </c>
    </row>
    <row r="3109" spans="1:25" hidden="1" x14ac:dyDescent="0.25">
      <c r="A3109" t="s">
        <v>11851</v>
      </c>
      <c r="B3109" t="s">
        <v>11852</v>
      </c>
      <c r="C3109" s="1" t="str">
        <f t="shared" si="499"/>
        <v>21:0438</v>
      </c>
      <c r="D3109" s="1" t="str">
        <f t="shared" si="500"/>
        <v>21:0144</v>
      </c>
      <c r="E3109" t="s">
        <v>11853</v>
      </c>
      <c r="F3109" t="s">
        <v>11854</v>
      </c>
      <c r="H3109">
        <v>68.198894600000003</v>
      </c>
      <c r="I3109">
        <v>-71.945581399999995</v>
      </c>
      <c r="J3109" s="1" t="str">
        <f t="shared" si="501"/>
        <v>NGR lake sediment grab sample</v>
      </c>
      <c r="K3109" s="1" t="str">
        <f t="shared" si="502"/>
        <v>&lt;177 micron (NGR)</v>
      </c>
      <c r="L3109">
        <v>11</v>
      </c>
      <c r="M3109" t="s">
        <v>34</v>
      </c>
      <c r="N3109">
        <v>205</v>
      </c>
      <c r="O3109">
        <v>240</v>
      </c>
      <c r="P3109">
        <v>114</v>
      </c>
      <c r="Q3109">
        <v>54</v>
      </c>
      <c r="R3109">
        <v>56</v>
      </c>
      <c r="S3109">
        <v>19</v>
      </c>
      <c r="T3109">
        <v>0.1</v>
      </c>
      <c r="U3109">
        <v>270</v>
      </c>
      <c r="V3109">
        <v>5.6</v>
      </c>
      <c r="W3109">
        <v>0.5</v>
      </c>
      <c r="X3109">
        <v>4</v>
      </c>
      <c r="Y3109">
        <v>13.2</v>
      </c>
    </row>
    <row r="3110" spans="1:25" hidden="1" x14ac:dyDescent="0.25">
      <c r="A3110" t="s">
        <v>11855</v>
      </c>
      <c r="B3110" t="s">
        <v>11856</v>
      </c>
      <c r="C3110" s="1" t="str">
        <f t="shared" si="499"/>
        <v>21:0438</v>
      </c>
      <c r="D3110" s="1" t="str">
        <f t="shared" si="500"/>
        <v>21:0144</v>
      </c>
      <c r="E3110" t="s">
        <v>11857</v>
      </c>
      <c r="F3110" t="s">
        <v>11858</v>
      </c>
      <c r="H3110">
        <v>68.172244300000003</v>
      </c>
      <c r="I3110">
        <v>-71.967512999999997</v>
      </c>
      <c r="J3110" s="1" t="str">
        <f t="shared" si="501"/>
        <v>NGR lake sediment grab sample</v>
      </c>
      <c r="K3110" s="1" t="str">
        <f t="shared" si="502"/>
        <v>&lt;177 micron (NGR)</v>
      </c>
      <c r="L3110">
        <v>11</v>
      </c>
      <c r="M3110" t="s">
        <v>39</v>
      </c>
      <c r="N3110">
        <v>206</v>
      </c>
      <c r="O3110">
        <v>230</v>
      </c>
      <c r="P3110">
        <v>102</v>
      </c>
      <c r="Q3110">
        <v>38</v>
      </c>
      <c r="R3110">
        <v>58</v>
      </c>
      <c r="S3110">
        <v>18</v>
      </c>
      <c r="T3110">
        <v>0.1</v>
      </c>
      <c r="U3110">
        <v>220</v>
      </c>
      <c r="V3110">
        <v>4.55</v>
      </c>
      <c r="W3110">
        <v>0.5</v>
      </c>
      <c r="X3110">
        <v>5</v>
      </c>
      <c r="Y3110">
        <v>14.4</v>
      </c>
    </row>
    <row r="3111" spans="1:25" hidden="1" x14ac:dyDescent="0.25">
      <c r="A3111" t="s">
        <v>11859</v>
      </c>
      <c r="B3111" t="s">
        <v>11860</v>
      </c>
      <c r="C3111" s="1" t="str">
        <f t="shared" si="499"/>
        <v>21:0438</v>
      </c>
      <c r="D3111" s="1" t="str">
        <f t="shared" si="500"/>
        <v>21:0144</v>
      </c>
      <c r="E3111" t="s">
        <v>11838</v>
      </c>
      <c r="F3111" t="s">
        <v>11861</v>
      </c>
      <c r="H3111">
        <v>68.1470506</v>
      </c>
      <c r="I3111">
        <v>-71.984138400000006</v>
      </c>
      <c r="J3111" s="1" t="str">
        <f t="shared" si="501"/>
        <v>NGR lake sediment grab sample</v>
      </c>
      <c r="K3111" s="1" t="str">
        <f t="shared" si="502"/>
        <v>&lt;177 micron (NGR)</v>
      </c>
      <c r="L3111">
        <v>11</v>
      </c>
      <c r="M3111" t="s">
        <v>3335</v>
      </c>
      <c r="N3111">
        <v>207</v>
      </c>
      <c r="O3111">
        <v>104</v>
      </c>
      <c r="P3111">
        <v>46</v>
      </c>
      <c r="Q3111">
        <v>13</v>
      </c>
      <c r="R3111">
        <v>33</v>
      </c>
      <c r="S3111">
        <v>12</v>
      </c>
      <c r="T3111">
        <v>0.1</v>
      </c>
      <c r="U3111">
        <v>200</v>
      </c>
      <c r="V3111">
        <v>3.7</v>
      </c>
      <c r="W3111">
        <v>0.5</v>
      </c>
      <c r="X3111">
        <v>3</v>
      </c>
      <c r="Y3111">
        <v>4.5999999999999996</v>
      </c>
    </row>
    <row r="3112" spans="1:25" hidden="1" x14ac:dyDescent="0.25">
      <c r="A3112" t="s">
        <v>11862</v>
      </c>
      <c r="B3112" t="s">
        <v>11863</v>
      </c>
      <c r="C3112" s="1" t="str">
        <f t="shared" si="499"/>
        <v>21:0438</v>
      </c>
      <c r="D3112" s="1" t="str">
        <f t="shared" si="500"/>
        <v>21:0144</v>
      </c>
      <c r="E3112" t="s">
        <v>11864</v>
      </c>
      <c r="F3112" t="s">
        <v>11865</v>
      </c>
      <c r="H3112">
        <v>68.101142800000005</v>
      </c>
      <c r="I3112">
        <v>-71.963953200000006</v>
      </c>
      <c r="J3112" s="1" t="str">
        <f t="shared" si="501"/>
        <v>NGR lake sediment grab sample</v>
      </c>
      <c r="K3112" s="1" t="str">
        <f t="shared" si="502"/>
        <v>&lt;177 micron (NGR)</v>
      </c>
      <c r="L3112">
        <v>11</v>
      </c>
      <c r="M3112" t="s">
        <v>44</v>
      </c>
      <c r="N3112">
        <v>208</v>
      </c>
      <c r="O3112">
        <v>215</v>
      </c>
      <c r="P3112">
        <v>108</v>
      </c>
      <c r="Q3112">
        <v>34</v>
      </c>
      <c r="R3112">
        <v>44</v>
      </c>
      <c r="S3112">
        <v>16</v>
      </c>
      <c r="T3112">
        <v>0.1</v>
      </c>
      <c r="U3112">
        <v>200</v>
      </c>
      <c r="V3112">
        <v>5.25</v>
      </c>
      <c r="W3112">
        <v>0.5</v>
      </c>
      <c r="X3112">
        <v>4</v>
      </c>
      <c r="Y3112">
        <v>13.6</v>
      </c>
    </row>
    <row r="3113" spans="1:25" hidden="1" x14ac:dyDescent="0.25">
      <c r="A3113" t="s">
        <v>11866</v>
      </c>
      <c r="B3113" t="s">
        <v>11867</v>
      </c>
      <c r="C3113" s="1" t="str">
        <f t="shared" si="499"/>
        <v>21:0438</v>
      </c>
      <c r="D3113" s="1" t="str">
        <f t="shared" si="500"/>
        <v>21:0144</v>
      </c>
      <c r="E3113" t="s">
        <v>11868</v>
      </c>
      <c r="F3113" t="s">
        <v>11869</v>
      </c>
      <c r="H3113">
        <v>68.082307900000004</v>
      </c>
      <c r="I3113">
        <v>-71.933274699999998</v>
      </c>
      <c r="J3113" s="1" t="str">
        <f t="shared" si="501"/>
        <v>NGR lake sediment grab sample</v>
      </c>
      <c r="K3113" s="1" t="str">
        <f t="shared" si="502"/>
        <v>&lt;177 micron (NGR)</v>
      </c>
      <c r="L3113">
        <v>11</v>
      </c>
      <c r="M3113" t="s">
        <v>62</v>
      </c>
      <c r="N3113">
        <v>209</v>
      </c>
      <c r="O3113">
        <v>176</v>
      </c>
      <c r="P3113">
        <v>78</v>
      </c>
      <c r="Q3113">
        <v>23</v>
      </c>
      <c r="R3113">
        <v>30</v>
      </c>
      <c r="S3113">
        <v>12</v>
      </c>
      <c r="T3113">
        <v>0.1</v>
      </c>
      <c r="U3113">
        <v>185</v>
      </c>
      <c r="V3113">
        <v>3.7</v>
      </c>
      <c r="W3113">
        <v>0.5</v>
      </c>
      <c r="X3113">
        <v>3</v>
      </c>
      <c r="Y3113">
        <v>8.8000000000000007</v>
      </c>
    </row>
    <row r="3114" spans="1:25" hidden="1" x14ac:dyDescent="0.25">
      <c r="A3114" t="s">
        <v>11870</v>
      </c>
      <c r="B3114" t="s">
        <v>11871</v>
      </c>
      <c r="C3114" s="1" t="str">
        <f t="shared" si="499"/>
        <v>21:0438</v>
      </c>
      <c r="D3114" s="1" t="str">
        <f t="shared" si="500"/>
        <v>21:0144</v>
      </c>
      <c r="E3114" t="s">
        <v>11872</v>
      </c>
      <c r="F3114" t="s">
        <v>11873</v>
      </c>
      <c r="H3114">
        <v>68.069575900000004</v>
      </c>
      <c r="I3114">
        <v>-71.866962400000006</v>
      </c>
      <c r="J3114" s="1" t="str">
        <f t="shared" si="501"/>
        <v>NGR lake sediment grab sample</v>
      </c>
      <c r="K3114" s="1" t="str">
        <f t="shared" si="502"/>
        <v>&lt;177 micron (NGR)</v>
      </c>
      <c r="L3114">
        <v>11</v>
      </c>
      <c r="M3114" t="s">
        <v>67</v>
      </c>
      <c r="N3114">
        <v>210</v>
      </c>
      <c r="O3114">
        <v>210</v>
      </c>
      <c r="P3114">
        <v>52</v>
      </c>
      <c r="Q3114">
        <v>29</v>
      </c>
      <c r="R3114">
        <v>29</v>
      </c>
      <c r="S3114">
        <v>17</v>
      </c>
      <c r="T3114">
        <v>0.1</v>
      </c>
      <c r="U3114">
        <v>350</v>
      </c>
      <c r="V3114">
        <v>5.8</v>
      </c>
      <c r="W3114">
        <v>0.5</v>
      </c>
      <c r="X3114">
        <v>4</v>
      </c>
      <c r="Y3114">
        <v>13.2</v>
      </c>
    </row>
    <row r="3115" spans="1:25" hidden="1" x14ac:dyDescent="0.25">
      <c r="A3115" t="s">
        <v>11874</v>
      </c>
      <c r="B3115" t="s">
        <v>11875</v>
      </c>
      <c r="C3115" s="1" t="str">
        <f t="shared" si="499"/>
        <v>21:0438</v>
      </c>
      <c r="D3115" s="1" t="str">
        <f t="shared" si="500"/>
        <v>21:0144</v>
      </c>
      <c r="E3115" t="s">
        <v>11876</v>
      </c>
      <c r="F3115" t="s">
        <v>11877</v>
      </c>
      <c r="H3115">
        <v>68.035898799999998</v>
      </c>
      <c r="I3115">
        <v>-71.874413500000003</v>
      </c>
      <c r="J3115" s="1" t="str">
        <f t="shared" si="501"/>
        <v>NGR lake sediment grab sample</v>
      </c>
      <c r="K3115" s="1" t="str">
        <f t="shared" si="502"/>
        <v>&lt;177 micron (NGR)</v>
      </c>
      <c r="L3115">
        <v>11</v>
      </c>
      <c r="M3115" t="s">
        <v>72</v>
      </c>
      <c r="N3115">
        <v>211</v>
      </c>
      <c r="O3115">
        <v>170</v>
      </c>
      <c r="P3115">
        <v>62</v>
      </c>
      <c r="Q3115">
        <v>19</v>
      </c>
      <c r="R3115">
        <v>31</v>
      </c>
      <c r="S3115">
        <v>14</v>
      </c>
      <c r="T3115">
        <v>0.1</v>
      </c>
      <c r="U3115">
        <v>310</v>
      </c>
      <c r="V3115">
        <v>4.5999999999999996</v>
      </c>
      <c r="W3115">
        <v>0.5</v>
      </c>
      <c r="X3115">
        <v>10</v>
      </c>
      <c r="Y3115">
        <v>15.4</v>
      </c>
    </row>
    <row r="3116" spans="1:25" hidden="1" x14ac:dyDescent="0.25">
      <c r="A3116" t="s">
        <v>11878</v>
      </c>
      <c r="B3116" t="s">
        <v>11879</v>
      </c>
      <c r="C3116" s="1" t="str">
        <f t="shared" si="499"/>
        <v>21:0438</v>
      </c>
      <c r="D3116" s="1" t="str">
        <f t="shared" si="500"/>
        <v>21:0144</v>
      </c>
      <c r="E3116" t="s">
        <v>11880</v>
      </c>
      <c r="F3116" t="s">
        <v>11881</v>
      </c>
      <c r="H3116">
        <v>68.014063800000002</v>
      </c>
      <c r="I3116">
        <v>-71.875078200000004</v>
      </c>
      <c r="J3116" s="1" t="str">
        <f t="shared" si="501"/>
        <v>NGR lake sediment grab sample</v>
      </c>
      <c r="K3116" s="1" t="str">
        <f t="shared" si="502"/>
        <v>&lt;177 micron (NGR)</v>
      </c>
      <c r="L3116">
        <v>11</v>
      </c>
      <c r="M3116" t="s">
        <v>77</v>
      </c>
      <c r="N3116">
        <v>212</v>
      </c>
      <c r="O3116">
        <v>154</v>
      </c>
      <c r="P3116">
        <v>38</v>
      </c>
      <c r="Q3116">
        <v>21</v>
      </c>
      <c r="R3116">
        <v>19</v>
      </c>
      <c r="S3116">
        <v>19</v>
      </c>
      <c r="T3116">
        <v>0.1</v>
      </c>
      <c r="U3116">
        <v>880</v>
      </c>
      <c r="V3116">
        <v>6.6</v>
      </c>
      <c r="W3116">
        <v>0.5</v>
      </c>
      <c r="X3116">
        <v>5</v>
      </c>
      <c r="Y3116">
        <v>6.2</v>
      </c>
    </row>
    <row r="3117" spans="1:25" hidden="1" x14ac:dyDescent="0.25">
      <c r="A3117" t="s">
        <v>11882</v>
      </c>
      <c r="B3117" t="s">
        <v>11883</v>
      </c>
      <c r="C3117" s="1" t="str">
        <f t="shared" si="499"/>
        <v>21:0438</v>
      </c>
      <c r="D3117" s="1" t="str">
        <f>HYPERLINK("http://geochem.nrcan.gc.ca/cdogs/content/svy/svy_e.htm", "")</f>
        <v/>
      </c>
      <c r="G3117" s="1" t="str">
        <f>HYPERLINK("http://geochem.nrcan.gc.ca/cdogs/content/cr_/cr_00034_e.htm", "34")</f>
        <v>34</v>
      </c>
      <c r="J3117" t="s">
        <v>100</v>
      </c>
      <c r="K3117" t="s">
        <v>101</v>
      </c>
      <c r="L3117">
        <v>11</v>
      </c>
      <c r="M3117" t="s">
        <v>102</v>
      </c>
      <c r="N3117">
        <v>213</v>
      </c>
      <c r="O3117">
        <v>106</v>
      </c>
      <c r="P3117">
        <v>48</v>
      </c>
      <c r="Q3117">
        <v>13</v>
      </c>
      <c r="R3117">
        <v>19</v>
      </c>
      <c r="S3117">
        <v>11</v>
      </c>
      <c r="T3117">
        <v>0.1</v>
      </c>
      <c r="U3117">
        <v>800</v>
      </c>
      <c r="V3117">
        <v>2.9</v>
      </c>
      <c r="W3117">
        <v>24</v>
      </c>
      <c r="X3117">
        <v>6</v>
      </c>
      <c r="Y3117">
        <v>17.600000000000001</v>
      </c>
    </row>
    <row r="3118" spans="1:25" hidden="1" x14ac:dyDescent="0.25">
      <c r="A3118" t="s">
        <v>11884</v>
      </c>
      <c r="B3118" t="s">
        <v>11885</v>
      </c>
      <c r="C3118" s="1" t="str">
        <f t="shared" si="499"/>
        <v>21:0438</v>
      </c>
      <c r="D3118" s="1" t="str">
        <f t="shared" ref="D3118:D3128" si="503">HYPERLINK("http://geochem.nrcan.gc.ca/cdogs/content/svy/svy210144_e.htm", "21:0144")</f>
        <v>21:0144</v>
      </c>
      <c r="E3118" t="s">
        <v>11886</v>
      </c>
      <c r="F3118" t="s">
        <v>11887</v>
      </c>
      <c r="H3118">
        <v>68.007274300000006</v>
      </c>
      <c r="I3118">
        <v>-71.954872600000002</v>
      </c>
      <c r="J3118" s="1" t="str">
        <f t="shared" ref="J3118:J3128" si="504">HYPERLINK("http://geochem.nrcan.gc.ca/cdogs/content/kwd/kwd020027_e.htm", "NGR lake sediment grab sample")</f>
        <v>NGR lake sediment grab sample</v>
      </c>
      <c r="K3118" s="1" t="str">
        <f t="shared" ref="K3118:K3128" si="505">HYPERLINK("http://geochem.nrcan.gc.ca/cdogs/content/kwd/kwd080006_e.htm", "&lt;177 micron (NGR)")</f>
        <v>&lt;177 micron (NGR)</v>
      </c>
      <c r="L3118">
        <v>11</v>
      </c>
      <c r="M3118" t="s">
        <v>82</v>
      </c>
      <c r="N3118">
        <v>214</v>
      </c>
      <c r="O3118">
        <v>182</v>
      </c>
      <c r="P3118">
        <v>46</v>
      </c>
      <c r="Q3118">
        <v>24</v>
      </c>
      <c r="R3118">
        <v>22</v>
      </c>
      <c r="S3118">
        <v>18</v>
      </c>
      <c r="T3118">
        <v>0.1</v>
      </c>
      <c r="U3118">
        <v>1300</v>
      </c>
      <c r="V3118">
        <v>10.6</v>
      </c>
      <c r="W3118">
        <v>1</v>
      </c>
      <c r="X3118">
        <v>10</v>
      </c>
      <c r="Y3118">
        <v>11.4</v>
      </c>
    </row>
    <row r="3119" spans="1:25" hidden="1" x14ac:dyDescent="0.25">
      <c r="A3119" t="s">
        <v>11888</v>
      </c>
      <c r="B3119" t="s">
        <v>11889</v>
      </c>
      <c r="C3119" s="1" t="str">
        <f t="shared" si="499"/>
        <v>21:0438</v>
      </c>
      <c r="D3119" s="1" t="str">
        <f t="shared" si="503"/>
        <v>21:0144</v>
      </c>
      <c r="E3119" t="s">
        <v>11890</v>
      </c>
      <c r="F3119" t="s">
        <v>11891</v>
      </c>
      <c r="H3119">
        <v>68.046209200000007</v>
      </c>
      <c r="I3119">
        <v>-71.978877699999998</v>
      </c>
      <c r="J3119" s="1" t="str">
        <f t="shared" si="504"/>
        <v>NGR lake sediment grab sample</v>
      </c>
      <c r="K3119" s="1" t="str">
        <f t="shared" si="505"/>
        <v>&lt;177 micron (NGR)</v>
      </c>
      <c r="L3119">
        <v>11</v>
      </c>
      <c r="M3119" t="s">
        <v>87</v>
      </c>
      <c r="N3119">
        <v>215</v>
      </c>
      <c r="O3119">
        <v>162</v>
      </c>
      <c r="P3119">
        <v>50</v>
      </c>
      <c r="Q3119">
        <v>17</v>
      </c>
      <c r="R3119">
        <v>24</v>
      </c>
      <c r="S3119">
        <v>12</v>
      </c>
      <c r="T3119">
        <v>0.1</v>
      </c>
      <c r="U3119">
        <v>290</v>
      </c>
      <c r="V3119">
        <v>4.2</v>
      </c>
      <c r="W3119">
        <v>0.5</v>
      </c>
      <c r="X3119">
        <v>4</v>
      </c>
      <c r="Y3119">
        <v>24.8</v>
      </c>
    </row>
    <row r="3120" spans="1:25" hidden="1" x14ac:dyDescent="0.25">
      <c r="A3120" t="s">
        <v>11892</v>
      </c>
      <c r="B3120" t="s">
        <v>11893</v>
      </c>
      <c r="C3120" s="1" t="str">
        <f t="shared" si="499"/>
        <v>21:0438</v>
      </c>
      <c r="D3120" s="1" t="str">
        <f t="shared" si="503"/>
        <v>21:0144</v>
      </c>
      <c r="E3120" t="s">
        <v>11894</v>
      </c>
      <c r="F3120" t="s">
        <v>11895</v>
      </c>
      <c r="H3120">
        <v>68.261128999999997</v>
      </c>
      <c r="I3120">
        <v>-71.988159800000005</v>
      </c>
      <c r="J3120" s="1" t="str">
        <f t="shared" si="504"/>
        <v>NGR lake sediment grab sample</v>
      </c>
      <c r="K3120" s="1" t="str">
        <f t="shared" si="505"/>
        <v>&lt;177 micron (NGR)</v>
      </c>
      <c r="L3120">
        <v>11</v>
      </c>
      <c r="M3120" t="s">
        <v>92</v>
      </c>
      <c r="N3120">
        <v>216</v>
      </c>
      <c r="O3120">
        <v>186</v>
      </c>
      <c r="P3120">
        <v>92</v>
      </c>
      <c r="Q3120">
        <v>23</v>
      </c>
      <c r="R3120">
        <v>42</v>
      </c>
      <c r="S3120">
        <v>11</v>
      </c>
      <c r="T3120">
        <v>0.3</v>
      </c>
      <c r="U3120">
        <v>210</v>
      </c>
      <c r="V3120">
        <v>3.1</v>
      </c>
      <c r="W3120">
        <v>0.5</v>
      </c>
      <c r="X3120">
        <v>2</v>
      </c>
      <c r="Y3120">
        <v>15</v>
      </c>
    </row>
    <row r="3121" spans="1:25" hidden="1" x14ac:dyDescent="0.25">
      <c r="A3121" t="s">
        <v>11896</v>
      </c>
      <c r="B3121" t="s">
        <v>11897</v>
      </c>
      <c r="C3121" s="1" t="str">
        <f t="shared" si="499"/>
        <v>21:0438</v>
      </c>
      <c r="D3121" s="1" t="str">
        <f t="shared" si="503"/>
        <v>21:0144</v>
      </c>
      <c r="E3121" t="s">
        <v>11898</v>
      </c>
      <c r="F3121" t="s">
        <v>11899</v>
      </c>
      <c r="H3121">
        <v>68.294174999999996</v>
      </c>
      <c r="I3121">
        <v>-71.940300199999996</v>
      </c>
      <c r="J3121" s="1" t="str">
        <f t="shared" si="504"/>
        <v>NGR lake sediment grab sample</v>
      </c>
      <c r="K3121" s="1" t="str">
        <f t="shared" si="505"/>
        <v>&lt;177 micron (NGR)</v>
      </c>
      <c r="L3121">
        <v>11</v>
      </c>
      <c r="M3121" t="s">
        <v>97</v>
      </c>
      <c r="N3121">
        <v>217</v>
      </c>
      <c r="O3121">
        <v>104</v>
      </c>
      <c r="P3121">
        <v>52</v>
      </c>
      <c r="Q3121">
        <v>9</v>
      </c>
      <c r="R3121">
        <v>31</v>
      </c>
      <c r="S3121">
        <v>11</v>
      </c>
      <c r="T3121">
        <v>0.1</v>
      </c>
      <c r="U3121">
        <v>225</v>
      </c>
      <c r="V3121">
        <v>3.3</v>
      </c>
      <c r="W3121">
        <v>2</v>
      </c>
      <c r="X3121">
        <v>2</v>
      </c>
      <c r="Y3121">
        <v>6.8</v>
      </c>
    </row>
    <row r="3122" spans="1:25" hidden="1" x14ac:dyDescent="0.25">
      <c r="A3122" t="s">
        <v>11900</v>
      </c>
      <c r="B3122" t="s">
        <v>11901</v>
      </c>
      <c r="C3122" s="1" t="str">
        <f t="shared" si="499"/>
        <v>21:0438</v>
      </c>
      <c r="D3122" s="1" t="str">
        <f t="shared" si="503"/>
        <v>21:0144</v>
      </c>
      <c r="E3122" t="s">
        <v>11902</v>
      </c>
      <c r="F3122" t="s">
        <v>11903</v>
      </c>
      <c r="H3122">
        <v>68.337094800000003</v>
      </c>
      <c r="I3122">
        <v>-71.802744000000004</v>
      </c>
      <c r="J3122" s="1" t="str">
        <f t="shared" si="504"/>
        <v>NGR lake sediment grab sample</v>
      </c>
      <c r="K3122" s="1" t="str">
        <f t="shared" si="505"/>
        <v>&lt;177 micron (NGR)</v>
      </c>
      <c r="L3122">
        <v>11</v>
      </c>
      <c r="M3122" t="s">
        <v>107</v>
      </c>
      <c r="N3122">
        <v>218</v>
      </c>
      <c r="O3122">
        <v>106</v>
      </c>
      <c r="P3122">
        <v>72</v>
      </c>
      <c r="Q3122">
        <v>9</v>
      </c>
      <c r="R3122">
        <v>25</v>
      </c>
      <c r="S3122">
        <v>10</v>
      </c>
      <c r="T3122">
        <v>0.1</v>
      </c>
      <c r="U3122">
        <v>210</v>
      </c>
      <c r="V3122">
        <v>2.8</v>
      </c>
      <c r="W3122">
        <v>0.5</v>
      </c>
      <c r="X3122">
        <v>1</v>
      </c>
      <c r="Y3122">
        <v>5.2</v>
      </c>
    </row>
    <row r="3123" spans="1:25" hidden="1" x14ac:dyDescent="0.25">
      <c r="A3123" t="s">
        <v>11904</v>
      </c>
      <c r="B3123" t="s">
        <v>11905</v>
      </c>
      <c r="C3123" s="1" t="str">
        <f t="shared" si="499"/>
        <v>21:0438</v>
      </c>
      <c r="D3123" s="1" t="str">
        <f t="shared" si="503"/>
        <v>21:0144</v>
      </c>
      <c r="E3123" t="s">
        <v>11906</v>
      </c>
      <c r="F3123" t="s">
        <v>11907</v>
      </c>
      <c r="H3123">
        <v>68.366297500000002</v>
      </c>
      <c r="I3123">
        <v>-71.808485700000006</v>
      </c>
      <c r="J3123" s="1" t="str">
        <f t="shared" si="504"/>
        <v>NGR lake sediment grab sample</v>
      </c>
      <c r="K3123" s="1" t="str">
        <f t="shared" si="505"/>
        <v>&lt;177 micron (NGR)</v>
      </c>
      <c r="L3123">
        <v>11</v>
      </c>
      <c r="M3123" t="s">
        <v>112</v>
      </c>
      <c r="N3123">
        <v>219</v>
      </c>
      <c r="O3123">
        <v>400</v>
      </c>
      <c r="P3123">
        <v>188</v>
      </c>
      <c r="Q3123">
        <v>11</v>
      </c>
      <c r="R3123">
        <v>170</v>
      </c>
      <c r="S3123">
        <v>49</v>
      </c>
      <c r="T3123">
        <v>0.1</v>
      </c>
      <c r="U3123">
        <v>790</v>
      </c>
      <c r="V3123">
        <v>4.2</v>
      </c>
      <c r="W3123">
        <v>0.5</v>
      </c>
      <c r="X3123">
        <v>1</v>
      </c>
      <c r="Y3123">
        <v>8.8000000000000007</v>
      </c>
    </row>
    <row r="3124" spans="1:25" hidden="1" x14ac:dyDescent="0.25">
      <c r="A3124" t="s">
        <v>11908</v>
      </c>
      <c r="B3124" t="s">
        <v>11909</v>
      </c>
      <c r="C3124" s="1" t="str">
        <f t="shared" si="499"/>
        <v>21:0438</v>
      </c>
      <c r="D3124" s="1" t="str">
        <f t="shared" si="503"/>
        <v>21:0144</v>
      </c>
      <c r="E3124" t="s">
        <v>11910</v>
      </c>
      <c r="F3124" t="s">
        <v>11911</v>
      </c>
      <c r="H3124">
        <v>68.390790199999998</v>
      </c>
      <c r="I3124">
        <v>-71.802310899999995</v>
      </c>
      <c r="J3124" s="1" t="str">
        <f t="shared" si="504"/>
        <v>NGR lake sediment grab sample</v>
      </c>
      <c r="K3124" s="1" t="str">
        <f t="shared" si="505"/>
        <v>&lt;177 micron (NGR)</v>
      </c>
      <c r="L3124">
        <v>11</v>
      </c>
      <c r="M3124" t="s">
        <v>117</v>
      </c>
      <c r="N3124">
        <v>220</v>
      </c>
      <c r="O3124">
        <v>184</v>
      </c>
      <c r="P3124">
        <v>106</v>
      </c>
      <c r="Q3124">
        <v>17</v>
      </c>
      <c r="R3124">
        <v>52</v>
      </c>
      <c r="S3124">
        <v>24</v>
      </c>
      <c r="T3124">
        <v>0.1</v>
      </c>
      <c r="U3124">
        <v>1700</v>
      </c>
      <c r="V3124">
        <v>6.2</v>
      </c>
      <c r="W3124">
        <v>2</v>
      </c>
      <c r="X3124">
        <v>1</v>
      </c>
      <c r="Y3124">
        <v>10</v>
      </c>
    </row>
    <row r="3125" spans="1:25" hidden="1" x14ac:dyDescent="0.25">
      <c r="A3125" t="s">
        <v>11912</v>
      </c>
      <c r="B3125" t="s">
        <v>11913</v>
      </c>
      <c r="C3125" s="1" t="str">
        <f t="shared" si="499"/>
        <v>21:0438</v>
      </c>
      <c r="D3125" s="1" t="str">
        <f t="shared" si="503"/>
        <v>21:0144</v>
      </c>
      <c r="E3125" t="s">
        <v>11914</v>
      </c>
      <c r="F3125" t="s">
        <v>11915</v>
      </c>
      <c r="H3125">
        <v>68.633002099999999</v>
      </c>
      <c r="I3125">
        <v>-71.471547400000006</v>
      </c>
      <c r="J3125" s="1" t="str">
        <f t="shared" si="504"/>
        <v>NGR lake sediment grab sample</v>
      </c>
      <c r="K3125" s="1" t="str">
        <f t="shared" si="505"/>
        <v>&lt;177 micron (NGR)</v>
      </c>
      <c r="L3125">
        <v>12</v>
      </c>
      <c r="M3125" t="s">
        <v>29</v>
      </c>
      <c r="N3125">
        <v>221</v>
      </c>
      <c r="O3125">
        <v>142</v>
      </c>
      <c r="P3125">
        <v>90</v>
      </c>
      <c r="Q3125">
        <v>8</v>
      </c>
      <c r="R3125">
        <v>49</v>
      </c>
      <c r="S3125">
        <v>20</v>
      </c>
      <c r="T3125">
        <v>0.2</v>
      </c>
      <c r="U3125">
        <v>290</v>
      </c>
      <c r="V3125">
        <v>5.3</v>
      </c>
      <c r="W3125">
        <v>42</v>
      </c>
      <c r="X3125">
        <v>1</v>
      </c>
      <c r="Y3125">
        <v>4.4000000000000004</v>
      </c>
    </row>
    <row r="3126" spans="1:25" hidden="1" x14ac:dyDescent="0.25">
      <c r="A3126" t="s">
        <v>11916</v>
      </c>
      <c r="B3126" t="s">
        <v>11917</v>
      </c>
      <c r="C3126" s="1" t="str">
        <f t="shared" si="499"/>
        <v>21:0438</v>
      </c>
      <c r="D3126" s="1" t="str">
        <f t="shared" si="503"/>
        <v>21:0144</v>
      </c>
      <c r="E3126" t="s">
        <v>11918</v>
      </c>
      <c r="F3126" t="s">
        <v>11919</v>
      </c>
      <c r="H3126">
        <v>68.428208799999993</v>
      </c>
      <c r="I3126">
        <v>-71.844039600000002</v>
      </c>
      <c r="J3126" s="1" t="str">
        <f t="shared" si="504"/>
        <v>NGR lake sediment grab sample</v>
      </c>
      <c r="K3126" s="1" t="str">
        <f t="shared" si="505"/>
        <v>&lt;177 micron (NGR)</v>
      </c>
      <c r="L3126">
        <v>12</v>
      </c>
      <c r="M3126" t="s">
        <v>34</v>
      </c>
      <c r="N3126">
        <v>222</v>
      </c>
      <c r="O3126">
        <v>188</v>
      </c>
      <c r="P3126">
        <v>114</v>
      </c>
      <c r="Q3126">
        <v>28</v>
      </c>
      <c r="R3126">
        <v>52</v>
      </c>
      <c r="S3126">
        <v>24</v>
      </c>
      <c r="T3126">
        <v>0.1</v>
      </c>
      <c r="U3126">
        <v>810</v>
      </c>
      <c r="V3126">
        <v>10</v>
      </c>
      <c r="W3126">
        <v>9</v>
      </c>
      <c r="X3126">
        <v>2</v>
      </c>
      <c r="Y3126">
        <v>8.6</v>
      </c>
    </row>
    <row r="3127" spans="1:25" hidden="1" x14ac:dyDescent="0.25">
      <c r="A3127" t="s">
        <v>11920</v>
      </c>
      <c r="B3127" t="s">
        <v>11921</v>
      </c>
      <c r="C3127" s="1" t="str">
        <f t="shared" si="499"/>
        <v>21:0438</v>
      </c>
      <c r="D3127" s="1" t="str">
        <f t="shared" si="503"/>
        <v>21:0144</v>
      </c>
      <c r="E3127" t="s">
        <v>11922</v>
      </c>
      <c r="F3127" t="s">
        <v>11923</v>
      </c>
      <c r="H3127">
        <v>68.459812600000006</v>
      </c>
      <c r="I3127">
        <v>-71.829375499999998</v>
      </c>
      <c r="J3127" s="1" t="str">
        <f t="shared" si="504"/>
        <v>NGR lake sediment grab sample</v>
      </c>
      <c r="K3127" s="1" t="str">
        <f t="shared" si="505"/>
        <v>&lt;177 micron (NGR)</v>
      </c>
      <c r="L3127">
        <v>12</v>
      </c>
      <c r="M3127" t="s">
        <v>39</v>
      </c>
      <c r="N3127">
        <v>223</v>
      </c>
      <c r="O3127">
        <v>152</v>
      </c>
      <c r="P3127">
        <v>70</v>
      </c>
      <c r="Q3127">
        <v>12</v>
      </c>
      <c r="R3127">
        <v>45</v>
      </c>
      <c r="S3127">
        <v>19</v>
      </c>
      <c r="T3127">
        <v>0.1</v>
      </c>
      <c r="U3127">
        <v>500</v>
      </c>
      <c r="V3127">
        <v>5.6</v>
      </c>
      <c r="W3127">
        <v>2</v>
      </c>
      <c r="X3127">
        <v>1</v>
      </c>
      <c r="Y3127">
        <v>7.6</v>
      </c>
    </row>
    <row r="3128" spans="1:25" hidden="1" x14ac:dyDescent="0.25">
      <c r="A3128" t="s">
        <v>11924</v>
      </c>
      <c r="B3128" t="s">
        <v>11925</v>
      </c>
      <c r="C3128" s="1" t="str">
        <f t="shared" si="499"/>
        <v>21:0438</v>
      </c>
      <c r="D3128" s="1" t="str">
        <f t="shared" si="503"/>
        <v>21:0144</v>
      </c>
      <c r="E3128" t="s">
        <v>11926</v>
      </c>
      <c r="F3128" t="s">
        <v>11927</v>
      </c>
      <c r="H3128">
        <v>68.478335999999999</v>
      </c>
      <c r="I3128">
        <v>-71.819495900000007</v>
      </c>
      <c r="J3128" s="1" t="str">
        <f t="shared" si="504"/>
        <v>NGR lake sediment grab sample</v>
      </c>
      <c r="K3128" s="1" t="str">
        <f t="shared" si="505"/>
        <v>&lt;177 micron (NGR)</v>
      </c>
      <c r="L3128">
        <v>12</v>
      </c>
      <c r="M3128" t="s">
        <v>44</v>
      </c>
      <c r="N3128">
        <v>224</v>
      </c>
      <c r="O3128">
        <v>235</v>
      </c>
      <c r="P3128">
        <v>156</v>
      </c>
      <c r="Q3128">
        <v>19</v>
      </c>
      <c r="R3128">
        <v>91</v>
      </c>
      <c r="S3128">
        <v>38</v>
      </c>
      <c r="T3128">
        <v>0.1</v>
      </c>
      <c r="U3128">
        <v>340</v>
      </c>
      <c r="V3128">
        <v>4.5999999999999996</v>
      </c>
      <c r="W3128">
        <v>3</v>
      </c>
      <c r="X3128">
        <v>4</v>
      </c>
      <c r="Y3128">
        <v>9</v>
      </c>
    </row>
    <row r="3129" spans="1:25" hidden="1" x14ac:dyDescent="0.25">
      <c r="A3129" t="s">
        <v>11928</v>
      </c>
      <c r="B3129" t="s">
        <v>11929</v>
      </c>
      <c r="C3129" s="1" t="str">
        <f t="shared" si="499"/>
        <v>21:0438</v>
      </c>
      <c r="D3129" s="1" t="str">
        <f>HYPERLINK("http://geochem.nrcan.gc.ca/cdogs/content/svy/svy_e.htm", "")</f>
        <v/>
      </c>
      <c r="G3129" s="1" t="str">
        <f>HYPERLINK("http://geochem.nrcan.gc.ca/cdogs/content/cr_/cr_00035_e.htm", "35")</f>
        <v>35</v>
      </c>
      <c r="J3129" t="s">
        <v>100</v>
      </c>
      <c r="K3129" t="s">
        <v>101</v>
      </c>
      <c r="L3129">
        <v>12</v>
      </c>
      <c r="M3129" t="s">
        <v>102</v>
      </c>
      <c r="N3129">
        <v>225</v>
      </c>
      <c r="O3129">
        <v>112</v>
      </c>
      <c r="P3129">
        <v>66</v>
      </c>
      <c r="Q3129">
        <v>9</v>
      </c>
      <c r="R3129">
        <v>29</v>
      </c>
      <c r="S3129">
        <v>9</v>
      </c>
      <c r="T3129">
        <v>0.1</v>
      </c>
      <c r="U3129">
        <v>315</v>
      </c>
      <c r="V3129">
        <v>2.6</v>
      </c>
      <c r="W3129">
        <v>14</v>
      </c>
      <c r="X3129">
        <v>1</v>
      </c>
      <c r="Y3129">
        <v>9</v>
      </c>
    </row>
    <row r="3130" spans="1:25" hidden="1" x14ac:dyDescent="0.25">
      <c r="A3130" t="s">
        <v>11930</v>
      </c>
      <c r="B3130" t="s">
        <v>11931</v>
      </c>
      <c r="C3130" s="1" t="str">
        <f t="shared" si="499"/>
        <v>21:0438</v>
      </c>
      <c r="D3130" s="1" t="str">
        <f t="shared" ref="D3130:D3152" si="506">HYPERLINK("http://geochem.nrcan.gc.ca/cdogs/content/svy/svy210144_e.htm", "21:0144")</f>
        <v>21:0144</v>
      </c>
      <c r="E3130" t="s">
        <v>11932</v>
      </c>
      <c r="F3130" t="s">
        <v>11933</v>
      </c>
      <c r="H3130">
        <v>68.625950799999998</v>
      </c>
      <c r="I3130">
        <v>-71.453549100000004</v>
      </c>
      <c r="J3130" s="1" t="str">
        <f t="shared" ref="J3130:J3152" si="507">HYPERLINK("http://geochem.nrcan.gc.ca/cdogs/content/kwd/kwd020027_e.htm", "NGR lake sediment grab sample")</f>
        <v>NGR lake sediment grab sample</v>
      </c>
      <c r="K3130" s="1" t="str">
        <f t="shared" ref="K3130:K3152" si="508">HYPERLINK("http://geochem.nrcan.gc.ca/cdogs/content/kwd/kwd080006_e.htm", "&lt;177 micron (NGR)")</f>
        <v>&lt;177 micron (NGR)</v>
      </c>
      <c r="L3130">
        <v>12</v>
      </c>
      <c r="M3130" t="s">
        <v>62</v>
      </c>
      <c r="N3130">
        <v>226</v>
      </c>
      <c r="O3130">
        <v>122</v>
      </c>
      <c r="P3130">
        <v>92</v>
      </c>
      <c r="Q3130">
        <v>7</v>
      </c>
      <c r="R3130">
        <v>48</v>
      </c>
      <c r="S3130">
        <v>11</v>
      </c>
      <c r="T3130">
        <v>0.1</v>
      </c>
      <c r="U3130">
        <v>220</v>
      </c>
      <c r="V3130">
        <v>2.7</v>
      </c>
      <c r="W3130">
        <v>4</v>
      </c>
      <c r="X3130">
        <v>2</v>
      </c>
      <c r="Y3130">
        <v>7.2</v>
      </c>
    </row>
    <row r="3131" spans="1:25" hidden="1" x14ac:dyDescent="0.25">
      <c r="A3131" t="s">
        <v>11934</v>
      </c>
      <c r="B3131" t="s">
        <v>11935</v>
      </c>
      <c r="C3131" s="1" t="str">
        <f t="shared" si="499"/>
        <v>21:0438</v>
      </c>
      <c r="D3131" s="1" t="str">
        <f t="shared" si="506"/>
        <v>21:0144</v>
      </c>
      <c r="E3131" t="s">
        <v>11936</v>
      </c>
      <c r="F3131" t="s">
        <v>11937</v>
      </c>
      <c r="H3131">
        <v>68.634432200000006</v>
      </c>
      <c r="I3131">
        <v>-71.455978400000006</v>
      </c>
      <c r="J3131" s="1" t="str">
        <f t="shared" si="507"/>
        <v>NGR lake sediment grab sample</v>
      </c>
      <c r="K3131" s="1" t="str">
        <f t="shared" si="508"/>
        <v>&lt;177 micron (NGR)</v>
      </c>
      <c r="L3131">
        <v>12</v>
      </c>
      <c r="M3131" t="s">
        <v>49</v>
      </c>
      <c r="N3131">
        <v>227</v>
      </c>
      <c r="O3131">
        <v>144</v>
      </c>
      <c r="P3131">
        <v>98</v>
      </c>
      <c r="Q3131">
        <v>9</v>
      </c>
      <c r="R3131">
        <v>55</v>
      </c>
      <c r="S3131">
        <v>15</v>
      </c>
      <c r="T3131">
        <v>0.1</v>
      </c>
      <c r="U3131">
        <v>280</v>
      </c>
      <c r="V3131">
        <v>3.9</v>
      </c>
      <c r="W3131">
        <v>11</v>
      </c>
      <c r="X3131">
        <v>1</v>
      </c>
      <c r="Y3131">
        <v>6.8</v>
      </c>
    </row>
    <row r="3132" spans="1:25" hidden="1" x14ac:dyDescent="0.25">
      <c r="A3132" t="s">
        <v>11938</v>
      </c>
      <c r="B3132" t="s">
        <v>11939</v>
      </c>
      <c r="C3132" s="1" t="str">
        <f t="shared" si="499"/>
        <v>21:0438</v>
      </c>
      <c r="D3132" s="1" t="str">
        <f t="shared" si="506"/>
        <v>21:0144</v>
      </c>
      <c r="E3132" t="s">
        <v>11914</v>
      </c>
      <c r="F3132" t="s">
        <v>11940</v>
      </c>
      <c r="H3132">
        <v>68.633002099999999</v>
      </c>
      <c r="I3132">
        <v>-71.471547400000006</v>
      </c>
      <c r="J3132" s="1" t="str">
        <f t="shared" si="507"/>
        <v>NGR lake sediment grab sample</v>
      </c>
      <c r="K3132" s="1" t="str">
        <f t="shared" si="508"/>
        <v>&lt;177 micron (NGR)</v>
      </c>
      <c r="L3132">
        <v>12</v>
      </c>
      <c r="M3132" t="s">
        <v>53</v>
      </c>
      <c r="N3132">
        <v>228</v>
      </c>
      <c r="O3132">
        <v>184</v>
      </c>
      <c r="P3132">
        <v>110</v>
      </c>
      <c r="Q3132">
        <v>7</v>
      </c>
      <c r="R3132">
        <v>63</v>
      </c>
      <c r="S3132">
        <v>20</v>
      </c>
      <c r="T3132">
        <v>0.1</v>
      </c>
      <c r="U3132">
        <v>290</v>
      </c>
      <c r="V3132">
        <v>7.7</v>
      </c>
      <c r="W3132">
        <v>60</v>
      </c>
      <c r="X3132">
        <v>2</v>
      </c>
      <c r="Y3132">
        <v>8.1999999999999993</v>
      </c>
    </row>
    <row r="3133" spans="1:25" hidden="1" x14ac:dyDescent="0.25">
      <c r="A3133" t="s">
        <v>11941</v>
      </c>
      <c r="B3133" t="s">
        <v>11942</v>
      </c>
      <c r="C3133" s="1" t="str">
        <f t="shared" si="499"/>
        <v>21:0438</v>
      </c>
      <c r="D3133" s="1" t="str">
        <f t="shared" si="506"/>
        <v>21:0144</v>
      </c>
      <c r="E3133" t="s">
        <v>11914</v>
      </c>
      <c r="F3133" t="s">
        <v>11943</v>
      </c>
      <c r="H3133">
        <v>68.633002099999999</v>
      </c>
      <c r="I3133">
        <v>-71.471547400000006</v>
      </c>
      <c r="J3133" s="1" t="str">
        <f t="shared" si="507"/>
        <v>NGR lake sediment grab sample</v>
      </c>
      <c r="K3133" s="1" t="str">
        <f t="shared" si="508"/>
        <v>&lt;177 micron (NGR)</v>
      </c>
      <c r="L3133">
        <v>12</v>
      </c>
      <c r="M3133" t="s">
        <v>57</v>
      </c>
      <c r="N3133">
        <v>229</v>
      </c>
      <c r="O3133">
        <v>148</v>
      </c>
      <c r="P3133">
        <v>96</v>
      </c>
      <c r="Q3133">
        <v>7</v>
      </c>
      <c r="R3133">
        <v>51</v>
      </c>
      <c r="S3133">
        <v>20</v>
      </c>
      <c r="T3133">
        <v>0.1</v>
      </c>
      <c r="U3133">
        <v>310</v>
      </c>
      <c r="V3133">
        <v>5.5</v>
      </c>
      <c r="W3133">
        <v>46</v>
      </c>
      <c r="X3133">
        <v>2</v>
      </c>
      <c r="Y3133">
        <v>4.5999999999999996</v>
      </c>
    </row>
    <row r="3134" spans="1:25" hidden="1" x14ac:dyDescent="0.25">
      <c r="A3134" t="s">
        <v>11944</v>
      </c>
      <c r="B3134" t="s">
        <v>11945</v>
      </c>
      <c r="C3134" s="1" t="str">
        <f t="shared" si="499"/>
        <v>21:0438</v>
      </c>
      <c r="D3134" s="1" t="str">
        <f t="shared" si="506"/>
        <v>21:0144</v>
      </c>
      <c r="E3134" t="s">
        <v>11946</v>
      </c>
      <c r="F3134" t="s">
        <v>11947</v>
      </c>
      <c r="H3134">
        <v>68.654880599999998</v>
      </c>
      <c r="I3134">
        <v>-71.700041600000006</v>
      </c>
      <c r="J3134" s="1" t="str">
        <f t="shared" si="507"/>
        <v>NGR lake sediment grab sample</v>
      </c>
      <c r="K3134" s="1" t="str">
        <f t="shared" si="508"/>
        <v>&lt;177 micron (NGR)</v>
      </c>
      <c r="L3134">
        <v>12</v>
      </c>
      <c r="M3134" t="s">
        <v>67</v>
      </c>
      <c r="N3134">
        <v>230</v>
      </c>
      <c r="O3134">
        <v>162</v>
      </c>
      <c r="P3134">
        <v>120</v>
      </c>
      <c r="Q3134">
        <v>7</v>
      </c>
      <c r="R3134">
        <v>95</v>
      </c>
      <c r="S3134">
        <v>21</v>
      </c>
      <c r="T3134">
        <v>0.1</v>
      </c>
      <c r="U3134">
        <v>250</v>
      </c>
      <c r="V3134">
        <v>4</v>
      </c>
      <c r="W3134">
        <v>24</v>
      </c>
      <c r="X3134">
        <v>1</v>
      </c>
      <c r="Y3134">
        <v>10</v>
      </c>
    </row>
    <row r="3135" spans="1:25" hidden="1" x14ac:dyDescent="0.25">
      <c r="A3135" t="s">
        <v>11948</v>
      </c>
      <c r="B3135" t="s">
        <v>11949</v>
      </c>
      <c r="C3135" s="1" t="str">
        <f t="shared" si="499"/>
        <v>21:0438</v>
      </c>
      <c r="D3135" s="1" t="str">
        <f t="shared" si="506"/>
        <v>21:0144</v>
      </c>
      <c r="E3135" t="s">
        <v>11950</v>
      </c>
      <c r="F3135" t="s">
        <v>11951</v>
      </c>
      <c r="H3135">
        <v>68.674391799999995</v>
      </c>
      <c r="I3135">
        <v>-71.739162699999994</v>
      </c>
      <c r="J3135" s="1" t="str">
        <f t="shared" si="507"/>
        <v>NGR lake sediment grab sample</v>
      </c>
      <c r="K3135" s="1" t="str">
        <f t="shared" si="508"/>
        <v>&lt;177 micron (NGR)</v>
      </c>
      <c r="L3135">
        <v>12</v>
      </c>
      <c r="M3135" t="s">
        <v>72</v>
      </c>
      <c r="N3135">
        <v>231</v>
      </c>
      <c r="O3135">
        <v>114</v>
      </c>
      <c r="P3135">
        <v>68</v>
      </c>
      <c r="Q3135">
        <v>5</v>
      </c>
      <c r="R3135">
        <v>58</v>
      </c>
      <c r="S3135">
        <v>20</v>
      </c>
      <c r="T3135">
        <v>0.1</v>
      </c>
      <c r="U3135">
        <v>310</v>
      </c>
      <c r="V3135">
        <v>4.0999999999999996</v>
      </c>
      <c r="W3135">
        <v>34</v>
      </c>
      <c r="X3135">
        <v>1</v>
      </c>
      <c r="Y3135">
        <v>3.4</v>
      </c>
    </row>
    <row r="3136" spans="1:25" hidden="1" x14ac:dyDescent="0.25">
      <c r="A3136" t="s">
        <v>11952</v>
      </c>
      <c r="B3136" t="s">
        <v>11953</v>
      </c>
      <c r="C3136" s="1" t="str">
        <f t="shared" si="499"/>
        <v>21:0438</v>
      </c>
      <c r="D3136" s="1" t="str">
        <f t="shared" si="506"/>
        <v>21:0144</v>
      </c>
      <c r="E3136" t="s">
        <v>11954</v>
      </c>
      <c r="F3136" t="s">
        <v>11955</v>
      </c>
      <c r="H3136">
        <v>68.710597500000006</v>
      </c>
      <c r="I3136">
        <v>-71.776750300000003</v>
      </c>
      <c r="J3136" s="1" t="str">
        <f t="shared" si="507"/>
        <v>NGR lake sediment grab sample</v>
      </c>
      <c r="K3136" s="1" t="str">
        <f t="shared" si="508"/>
        <v>&lt;177 micron (NGR)</v>
      </c>
      <c r="L3136">
        <v>12</v>
      </c>
      <c r="M3136" t="s">
        <v>77</v>
      </c>
      <c r="N3136">
        <v>232</v>
      </c>
      <c r="O3136">
        <v>114</v>
      </c>
      <c r="P3136">
        <v>114</v>
      </c>
      <c r="Q3136">
        <v>7</v>
      </c>
      <c r="R3136">
        <v>55</v>
      </c>
      <c r="S3136">
        <v>17</v>
      </c>
      <c r="T3136">
        <v>0.2</v>
      </c>
      <c r="U3136">
        <v>240</v>
      </c>
      <c r="V3136">
        <v>3.3</v>
      </c>
      <c r="W3136">
        <v>9</v>
      </c>
      <c r="X3136">
        <v>1</v>
      </c>
      <c r="Y3136">
        <v>6.8</v>
      </c>
    </row>
    <row r="3137" spans="1:25" hidden="1" x14ac:dyDescent="0.25">
      <c r="A3137" t="s">
        <v>11956</v>
      </c>
      <c r="B3137" t="s">
        <v>11957</v>
      </c>
      <c r="C3137" s="1" t="str">
        <f t="shared" si="499"/>
        <v>21:0438</v>
      </c>
      <c r="D3137" s="1" t="str">
        <f t="shared" si="506"/>
        <v>21:0144</v>
      </c>
      <c r="E3137" t="s">
        <v>11958</v>
      </c>
      <c r="F3137" t="s">
        <v>11959</v>
      </c>
      <c r="H3137">
        <v>68.7374145</v>
      </c>
      <c r="I3137">
        <v>-71.820918399999996</v>
      </c>
      <c r="J3137" s="1" t="str">
        <f t="shared" si="507"/>
        <v>NGR lake sediment grab sample</v>
      </c>
      <c r="K3137" s="1" t="str">
        <f t="shared" si="508"/>
        <v>&lt;177 micron (NGR)</v>
      </c>
      <c r="L3137">
        <v>12</v>
      </c>
      <c r="M3137" t="s">
        <v>82</v>
      </c>
      <c r="N3137">
        <v>233</v>
      </c>
      <c r="O3137">
        <v>128</v>
      </c>
      <c r="P3137">
        <v>196</v>
      </c>
      <c r="Q3137">
        <v>5</v>
      </c>
      <c r="R3137">
        <v>146</v>
      </c>
      <c r="S3137">
        <v>14</v>
      </c>
      <c r="T3137">
        <v>0.2</v>
      </c>
      <c r="U3137">
        <v>170</v>
      </c>
      <c r="V3137">
        <v>2.2999999999999998</v>
      </c>
      <c r="W3137">
        <v>25</v>
      </c>
      <c r="X3137">
        <v>1</v>
      </c>
      <c r="Y3137">
        <v>43.6</v>
      </c>
    </row>
    <row r="3138" spans="1:25" hidden="1" x14ac:dyDescent="0.25">
      <c r="A3138" t="s">
        <v>11960</v>
      </c>
      <c r="B3138" t="s">
        <v>11961</v>
      </c>
      <c r="C3138" s="1" t="str">
        <f t="shared" si="499"/>
        <v>21:0438</v>
      </c>
      <c r="D3138" s="1" t="str">
        <f t="shared" si="506"/>
        <v>21:0144</v>
      </c>
      <c r="E3138" t="s">
        <v>11962</v>
      </c>
      <c r="F3138" t="s">
        <v>11963</v>
      </c>
      <c r="H3138">
        <v>68.759522000000004</v>
      </c>
      <c r="I3138">
        <v>-71.904891199999994</v>
      </c>
      <c r="J3138" s="1" t="str">
        <f t="shared" si="507"/>
        <v>NGR lake sediment grab sample</v>
      </c>
      <c r="K3138" s="1" t="str">
        <f t="shared" si="508"/>
        <v>&lt;177 micron (NGR)</v>
      </c>
      <c r="L3138">
        <v>12</v>
      </c>
      <c r="M3138" t="s">
        <v>87</v>
      </c>
      <c r="N3138">
        <v>234</v>
      </c>
      <c r="O3138">
        <v>130</v>
      </c>
      <c r="P3138">
        <v>56</v>
      </c>
      <c r="Q3138">
        <v>2</v>
      </c>
      <c r="R3138">
        <v>79</v>
      </c>
      <c r="S3138">
        <v>24</v>
      </c>
      <c r="T3138">
        <v>0.1</v>
      </c>
      <c r="U3138">
        <v>345</v>
      </c>
      <c r="V3138">
        <v>2.9</v>
      </c>
      <c r="W3138">
        <v>30</v>
      </c>
      <c r="X3138">
        <v>1</v>
      </c>
      <c r="Y3138">
        <v>1</v>
      </c>
    </row>
    <row r="3139" spans="1:25" hidden="1" x14ac:dyDescent="0.25">
      <c r="A3139" t="s">
        <v>11964</v>
      </c>
      <c r="B3139" t="s">
        <v>11965</v>
      </c>
      <c r="C3139" s="1" t="str">
        <f t="shared" si="499"/>
        <v>21:0438</v>
      </c>
      <c r="D3139" s="1" t="str">
        <f t="shared" si="506"/>
        <v>21:0144</v>
      </c>
      <c r="E3139" t="s">
        <v>11966</v>
      </c>
      <c r="F3139" t="s">
        <v>11967</v>
      </c>
      <c r="H3139">
        <v>68.782075500000005</v>
      </c>
      <c r="I3139">
        <v>-71.959158799999997</v>
      </c>
      <c r="J3139" s="1" t="str">
        <f t="shared" si="507"/>
        <v>NGR lake sediment grab sample</v>
      </c>
      <c r="K3139" s="1" t="str">
        <f t="shared" si="508"/>
        <v>&lt;177 micron (NGR)</v>
      </c>
      <c r="L3139">
        <v>12</v>
      </c>
      <c r="M3139" t="s">
        <v>92</v>
      </c>
      <c r="N3139">
        <v>235</v>
      </c>
      <c r="O3139">
        <v>126</v>
      </c>
      <c r="P3139">
        <v>132</v>
      </c>
      <c r="Q3139">
        <v>6</v>
      </c>
      <c r="R3139">
        <v>74</v>
      </c>
      <c r="S3139">
        <v>12</v>
      </c>
      <c r="T3139">
        <v>0.4</v>
      </c>
      <c r="U3139">
        <v>210</v>
      </c>
      <c r="V3139">
        <v>3</v>
      </c>
      <c r="W3139">
        <v>78</v>
      </c>
      <c r="X3139">
        <v>1</v>
      </c>
      <c r="Y3139">
        <v>18.2</v>
      </c>
    </row>
    <row r="3140" spans="1:25" hidden="1" x14ac:dyDescent="0.25">
      <c r="A3140" t="s">
        <v>11968</v>
      </c>
      <c r="B3140" t="s">
        <v>11969</v>
      </c>
      <c r="C3140" s="1" t="str">
        <f t="shared" si="499"/>
        <v>21:0438</v>
      </c>
      <c r="D3140" s="1" t="str">
        <f t="shared" si="506"/>
        <v>21:0144</v>
      </c>
      <c r="E3140" t="s">
        <v>11970</v>
      </c>
      <c r="F3140" t="s">
        <v>11971</v>
      </c>
      <c r="H3140">
        <v>68.808576099999996</v>
      </c>
      <c r="I3140">
        <v>-71.968891600000006</v>
      </c>
      <c r="J3140" s="1" t="str">
        <f t="shared" si="507"/>
        <v>NGR lake sediment grab sample</v>
      </c>
      <c r="K3140" s="1" t="str">
        <f t="shared" si="508"/>
        <v>&lt;177 micron (NGR)</v>
      </c>
      <c r="L3140">
        <v>12</v>
      </c>
      <c r="M3140" t="s">
        <v>97</v>
      </c>
      <c r="N3140">
        <v>236</v>
      </c>
      <c r="O3140">
        <v>100</v>
      </c>
      <c r="P3140">
        <v>128</v>
      </c>
      <c r="Q3140">
        <v>7</v>
      </c>
      <c r="R3140">
        <v>69</v>
      </c>
      <c r="S3140">
        <v>17</v>
      </c>
      <c r="T3140">
        <v>0.1</v>
      </c>
      <c r="U3140">
        <v>210</v>
      </c>
      <c r="V3140">
        <v>6</v>
      </c>
      <c r="W3140">
        <v>300</v>
      </c>
      <c r="X3140">
        <v>4</v>
      </c>
      <c r="Y3140">
        <v>6.6</v>
      </c>
    </row>
    <row r="3141" spans="1:25" hidden="1" x14ac:dyDescent="0.25">
      <c r="A3141" t="s">
        <v>11972</v>
      </c>
      <c r="B3141" t="s">
        <v>11973</v>
      </c>
      <c r="C3141" s="1" t="str">
        <f t="shared" si="499"/>
        <v>21:0438</v>
      </c>
      <c r="D3141" s="1" t="str">
        <f t="shared" si="506"/>
        <v>21:0144</v>
      </c>
      <c r="E3141" t="s">
        <v>11974</v>
      </c>
      <c r="F3141" t="s">
        <v>11975</v>
      </c>
      <c r="H3141">
        <v>68.614620099999996</v>
      </c>
      <c r="I3141">
        <v>-71.523768599999997</v>
      </c>
      <c r="J3141" s="1" t="str">
        <f t="shared" si="507"/>
        <v>NGR lake sediment grab sample</v>
      </c>
      <c r="K3141" s="1" t="str">
        <f t="shared" si="508"/>
        <v>&lt;177 micron (NGR)</v>
      </c>
      <c r="L3141">
        <v>12</v>
      </c>
      <c r="M3141" t="s">
        <v>107</v>
      </c>
      <c r="N3141">
        <v>237</v>
      </c>
      <c r="O3141">
        <v>200</v>
      </c>
      <c r="P3141">
        <v>116</v>
      </c>
      <c r="Q3141">
        <v>7</v>
      </c>
      <c r="R3141">
        <v>61</v>
      </c>
      <c r="S3141">
        <v>15</v>
      </c>
      <c r="T3141">
        <v>0.1</v>
      </c>
      <c r="U3141">
        <v>250</v>
      </c>
      <c r="V3141">
        <v>4.3</v>
      </c>
      <c r="W3141">
        <v>17</v>
      </c>
      <c r="X3141">
        <v>1</v>
      </c>
      <c r="Y3141">
        <v>5</v>
      </c>
    </row>
    <row r="3142" spans="1:25" hidden="1" x14ac:dyDescent="0.25">
      <c r="A3142" t="s">
        <v>11976</v>
      </c>
      <c r="B3142" t="s">
        <v>11977</v>
      </c>
      <c r="C3142" s="1" t="str">
        <f t="shared" si="499"/>
        <v>21:0438</v>
      </c>
      <c r="D3142" s="1" t="str">
        <f t="shared" si="506"/>
        <v>21:0144</v>
      </c>
      <c r="E3142" t="s">
        <v>11978</v>
      </c>
      <c r="F3142" t="s">
        <v>11979</v>
      </c>
      <c r="H3142">
        <v>68.620665299999999</v>
      </c>
      <c r="I3142">
        <v>-71.587344400000006</v>
      </c>
      <c r="J3142" s="1" t="str">
        <f t="shared" si="507"/>
        <v>NGR lake sediment grab sample</v>
      </c>
      <c r="K3142" s="1" t="str">
        <f t="shared" si="508"/>
        <v>&lt;177 micron (NGR)</v>
      </c>
      <c r="L3142">
        <v>12</v>
      </c>
      <c r="M3142" t="s">
        <v>112</v>
      </c>
      <c r="N3142">
        <v>238</v>
      </c>
      <c r="O3142">
        <v>122</v>
      </c>
      <c r="P3142">
        <v>62</v>
      </c>
      <c r="Q3142">
        <v>5</v>
      </c>
      <c r="R3142">
        <v>46</v>
      </c>
      <c r="S3142">
        <v>24</v>
      </c>
      <c r="T3142">
        <v>0.1</v>
      </c>
      <c r="U3142">
        <v>580</v>
      </c>
      <c r="V3142">
        <v>3.45</v>
      </c>
      <c r="W3142">
        <v>10</v>
      </c>
      <c r="X3142">
        <v>1</v>
      </c>
      <c r="Y3142">
        <v>3.6</v>
      </c>
    </row>
    <row r="3143" spans="1:25" hidden="1" x14ac:dyDescent="0.25">
      <c r="A3143" t="s">
        <v>11980</v>
      </c>
      <c r="B3143" t="s">
        <v>11981</v>
      </c>
      <c r="C3143" s="1" t="str">
        <f t="shared" si="499"/>
        <v>21:0438</v>
      </c>
      <c r="D3143" s="1" t="str">
        <f t="shared" si="506"/>
        <v>21:0144</v>
      </c>
      <c r="E3143" t="s">
        <v>11982</v>
      </c>
      <c r="F3143" t="s">
        <v>11983</v>
      </c>
      <c r="H3143">
        <v>68.661596799999998</v>
      </c>
      <c r="I3143">
        <v>-71.764756199999994</v>
      </c>
      <c r="J3143" s="1" t="str">
        <f t="shared" si="507"/>
        <v>NGR lake sediment grab sample</v>
      </c>
      <c r="K3143" s="1" t="str">
        <f t="shared" si="508"/>
        <v>&lt;177 micron (NGR)</v>
      </c>
      <c r="L3143">
        <v>12</v>
      </c>
      <c r="M3143" t="s">
        <v>117</v>
      </c>
      <c r="N3143">
        <v>239</v>
      </c>
      <c r="O3143">
        <v>138</v>
      </c>
      <c r="P3143">
        <v>78</v>
      </c>
      <c r="Q3143">
        <v>4</v>
      </c>
      <c r="R3143">
        <v>111</v>
      </c>
      <c r="S3143">
        <v>24</v>
      </c>
      <c r="T3143">
        <v>0.1</v>
      </c>
      <c r="U3143">
        <v>270</v>
      </c>
      <c r="V3143">
        <v>3.6</v>
      </c>
      <c r="W3143">
        <v>14</v>
      </c>
      <c r="X3143">
        <v>1</v>
      </c>
      <c r="Y3143">
        <v>3.4</v>
      </c>
    </row>
    <row r="3144" spans="1:25" hidden="1" x14ac:dyDescent="0.25">
      <c r="A3144" t="s">
        <v>11984</v>
      </c>
      <c r="B3144" t="s">
        <v>11985</v>
      </c>
      <c r="C3144" s="1" t="str">
        <f t="shared" si="499"/>
        <v>21:0438</v>
      </c>
      <c r="D3144" s="1" t="str">
        <f t="shared" si="506"/>
        <v>21:0144</v>
      </c>
      <c r="E3144" t="s">
        <v>11986</v>
      </c>
      <c r="F3144" t="s">
        <v>11987</v>
      </c>
      <c r="H3144">
        <v>68.734431200000003</v>
      </c>
      <c r="I3144">
        <v>-71.889208999999994</v>
      </c>
      <c r="J3144" s="1" t="str">
        <f t="shared" si="507"/>
        <v>NGR lake sediment grab sample</v>
      </c>
      <c r="K3144" s="1" t="str">
        <f t="shared" si="508"/>
        <v>&lt;177 micron (NGR)</v>
      </c>
      <c r="L3144">
        <v>12</v>
      </c>
      <c r="M3144" t="s">
        <v>122</v>
      </c>
      <c r="N3144">
        <v>240</v>
      </c>
      <c r="O3144">
        <v>126</v>
      </c>
      <c r="P3144">
        <v>96</v>
      </c>
      <c r="Q3144">
        <v>4</v>
      </c>
      <c r="R3144">
        <v>83</v>
      </c>
      <c r="S3144">
        <v>30</v>
      </c>
      <c r="T3144">
        <v>0.1</v>
      </c>
      <c r="U3144">
        <v>265</v>
      </c>
      <c r="V3144">
        <v>3.2</v>
      </c>
      <c r="W3144">
        <v>30</v>
      </c>
      <c r="X3144">
        <v>1</v>
      </c>
      <c r="Y3144">
        <v>3.4</v>
      </c>
    </row>
    <row r="3145" spans="1:25" hidden="1" x14ac:dyDescent="0.25">
      <c r="A3145" t="s">
        <v>11988</v>
      </c>
      <c r="B3145" t="s">
        <v>11989</v>
      </c>
      <c r="C3145" s="1" t="str">
        <f t="shared" si="499"/>
        <v>21:0438</v>
      </c>
      <c r="D3145" s="1" t="str">
        <f t="shared" si="506"/>
        <v>21:0144</v>
      </c>
      <c r="E3145" t="s">
        <v>11990</v>
      </c>
      <c r="F3145" t="s">
        <v>11991</v>
      </c>
      <c r="H3145">
        <v>68.750969999999995</v>
      </c>
      <c r="I3145">
        <v>-71.949384600000002</v>
      </c>
      <c r="J3145" s="1" t="str">
        <f t="shared" si="507"/>
        <v>NGR lake sediment grab sample</v>
      </c>
      <c r="K3145" s="1" t="str">
        <f t="shared" si="508"/>
        <v>&lt;177 micron (NGR)</v>
      </c>
      <c r="L3145">
        <v>13</v>
      </c>
      <c r="M3145" t="s">
        <v>29</v>
      </c>
      <c r="N3145">
        <v>241</v>
      </c>
      <c r="O3145">
        <v>250</v>
      </c>
      <c r="P3145">
        <v>124</v>
      </c>
      <c r="Q3145">
        <v>7</v>
      </c>
      <c r="R3145">
        <v>114</v>
      </c>
      <c r="S3145">
        <v>37</v>
      </c>
      <c r="T3145">
        <v>0.1</v>
      </c>
      <c r="U3145">
        <v>310</v>
      </c>
      <c r="V3145">
        <v>3.4</v>
      </c>
      <c r="W3145">
        <v>54</v>
      </c>
      <c r="X3145">
        <v>1</v>
      </c>
      <c r="Y3145">
        <v>9.8000000000000007</v>
      </c>
    </row>
    <row r="3146" spans="1:25" hidden="1" x14ac:dyDescent="0.25">
      <c r="A3146" t="s">
        <v>11992</v>
      </c>
      <c r="B3146" t="s">
        <v>11993</v>
      </c>
      <c r="C3146" s="1" t="str">
        <f t="shared" si="499"/>
        <v>21:0438</v>
      </c>
      <c r="D3146" s="1" t="str">
        <f t="shared" si="506"/>
        <v>21:0144</v>
      </c>
      <c r="E3146" t="s">
        <v>11994</v>
      </c>
      <c r="F3146" t="s">
        <v>11995</v>
      </c>
      <c r="H3146">
        <v>68.723152299999995</v>
      </c>
      <c r="I3146">
        <v>-71.967235299999999</v>
      </c>
      <c r="J3146" s="1" t="str">
        <f t="shared" si="507"/>
        <v>NGR lake sediment grab sample</v>
      </c>
      <c r="K3146" s="1" t="str">
        <f t="shared" si="508"/>
        <v>&lt;177 micron (NGR)</v>
      </c>
      <c r="L3146">
        <v>13</v>
      </c>
      <c r="M3146" t="s">
        <v>34</v>
      </c>
      <c r="N3146">
        <v>242</v>
      </c>
      <c r="O3146">
        <v>160</v>
      </c>
      <c r="P3146">
        <v>106</v>
      </c>
      <c r="Q3146">
        <v>5</v>
      </c>
      <c r="R3146">
        <v>106</v>
      </c>
      <c r="S3146">
        <v>26</v>
      </c>
      <c r="T3146">
        <v>0.1</v>
      </c>
      <c r="U3146">
        <v>250</v>
      </c>
      <c r="V3146">
        <v>3</v>
      </c>
      <c r="W3146">
        <v>32</v>
      </c>
      <c r="X3146">
        <v>1</v>
      </c>
      <c r="Y3146">
        <v>12.8</v>
      </c>
    </row>
    <row r="3147" spans="1:25" hidden="1" x14ac:dyDescent="0.25">
      <c r="A3147" t="s">
        <v>11996</v>
      </c>
      <c r="B3147" t="s">
        <v>11997</v>
      </c>
      <c r="C3147" s="1" t="str">
        <f t="shared" si="499"/>
        <v>21:0438</v>
      </c>
      <c r="D3147" s="1" t="str">
        <f t="shared" si="506"/>
        <v>21:0144</v>
      </c>
      <c r="E3147" t="s">
        <v>11998</v>
      </c>
      <c r="F3147" t="s">
        <v>11999</v>
      </c>
      <c r="H3147">
        <v>68.740462800000003</v>
      </c>
      <c r="I3147">
        <v>-71.926870399999999</v>
      </c>
      <c r="J3147" s="1" t="str">
        <f t="shared" si="507"/>
        <v>NGR lake sediment grab sample</v>
      </c>
      <c r="K3147" s="1" t="str">
        <f t="shared" si="508"/>
        <v>&lt;177 micron (NGR)</v>
      </c>
      <c r="L3147">
        <v>13</v>
      </c>
      <c r="M3147" t="s">
        <v>49</v>
      </c>
      <c r="N3147">
        <v>243</v>
      </c>
      <c r="O3147">
        <v>156</v>
      </c>
      <c r="P3147">
        <v>80</v>
      </c>
      <c r="Q3147">
        <v>8</v>
      </c>
      <c r="R3147">
        <v>72</v>
      </c>
      <c r="S3147">
        <v>27</v>
      </c>
      <c r="T3147">
        <v>0.1</v>
      </c>
      <c r="U3147">
        <v>410</v>
      </c>
      <c r="V3147">
        <v>4.5</v>
      </c>
      <c r="W3147">
        <v>11</v>
      </c>
      <c r="X3147">
        <v>1</v>
      </c>
      <c r="Y3147">
        <v>4.2</v>
      </c>
    </row>
    <row r="3148" spans="1:25" hidden="1" x14ac:dyDescent="0.25">
      <c r="A3148" t="s">
        <v>12000</v>
      </c>
      <c r="B3148" t="s">
        <v>12001</v>
      </c>
      <c r="C3148" s="1" t="str">
        <f t="shared" si="499"/>
        <v>21:0438</v>
      </c>
      <c r="D3148" s="1" t="str">
        <f t="shared" si="506"/>
        <v>21:0144</v>
      </c>
      <c r="E3148" t="s">
        <v>11990</v>
      </c>
      <c r="F3148" t="s">
        <v>12002</v>
      </c>
      <c r="H3148">
        <v>68.750969999999995</v>
      </c>
      <c r="I3148">
        <v>-71.949384600000002</v>
      </c>
      <c r="J3148" s="1" t="str">
        <f t="shared" si="507"/>
        <v>NGR lake sediment grab sample</v>
      </c>
      <c r="K3148" s="1" t="str">
        <f t="shared" si="508"/>
        <v>&lt;177 micron (NGR)</v>
      </c>
      <c r="L3148">
        <v>13</v>
      </c>
      <c r="M3148" t="s">
        <v>57</v>
      </c>
      <c r="N3148">
        <v>244</v>
      </c>
      <c r="O3148">
        <v>235</v>
      </c>
      <c r="P3148">
        <v>122</v>
      </c>
      <c r="Q3148">
        <v>8</v>
      </c>
      <c r="R3148">
        <v>106</v>
      </c>
      <c r="S3148">
        <v>39</v>
      </c>
      <c r="T3148">
        <v>0.2</v>
      </c>
      <c r="U3148">
        <v>300</v>
      </c>
      <c r="V3148">
        <v>3.5</v>
      </c>
      <c r="W3148">
        <v>46</v>
      </c>
      <c r="X3148">
        <v>1</v>
      </c>
      <c r="Y3148">
        <v>9.8000000000000007</v>
      </c>
    </row>
    <row r="3149" spans="1:25" hidden="1" x14ac:dyDescent="0.25">
      <c r="A3149" t="s">
        <v>12003</v>
      </c>
      <c r="B3149" t="s">
        <v>12004</v>
      </c>
      <c r="C3149" s="1" t="str">
        <f t="shared" si="499"/>
        <v>21:0438</v>
      </c>
      <c r="D3149" s="1" t="str">
        <f t="shared" si="506"/>
        <v>21:0144</v>
      </c>
      <c r="E3149" t="s">
        <v>11990</v>
      </c>
      <c r="F3149" t="s">
        <v>12005</v>
      </c>
      <c r="H3149">
        <v>68.750969999999995</v>
      </c>
      <c r="I3149">
        <v>-71.949384600000002</v>
      </c>
      <c r="J3149" s="1" t="str">
        <f t="shared" si="507"/>
        <v>NGR lake sediment grab sample</v>
      </c>
      <c r="K3149" s="1" t="str">
        <f t="shared" si="508"/>
        <v>&lt;177 micron (NGR)</v>
      </c>
      <c r="L3149">
        <v>13</v>
      </c>
      <c r="M3149" t="s">
        <v>53</v>
      </c>
      <c r="N3149">
        <v>245</v>
      </c>
      <c r="O3149">
        <v>225</v>
      </c>
      <c r="P3149">
        <v>114</v>
      </c>
      <c r="Q3149">
        <v>5</v>
      </c>
      <c r="R3149">
        <v>120</v>
      </c>
      <c r="S3149">
        <v>45</v>
      </c>
      <c r="T3149">
        <v>0.1</v>
      </c>
      <c r="U3149">
        <v>350</v>
      </c>
      <c r="V3149">
        <v>4.3</v>
      </c>
      <c r="W3149">
        <v>42</v>
      </c>
      <c r="X3149">
        <v>2</v>
      </c>
      <c r="Y3149">
        <v>6.4</v>
      </c>
    </row>
    <row r="3150" spans="1:25" hidden="1" x14ac:dyDescent="0.25">
      <c r="A3150" t="s">
        <v>12006</v>
      </c>
      <c r="B3150" t="s">
        <v>12007</v>
      </c>
      <c r="C3150" s="1" t="str">
        <f t="shared" si="499"/>
        <v>21:0438</v>
      </c>
      <c r="D3150" s="1" t="str">
        <f t="shared" si="506"/>
        <v>21:0144</v>
      </c>
      <c r="E3150" t="s">
        <v>12008</v>
      </c>
      <c r="F3150" t="s">
        <v>12009</v>
      </c>
      <c r="H3150">
        <v>68.595824899999997</v>
      </c>
      <c r="I3150">
        <v>-71.623133199999998</v>
      </c>
      <c r="J3150" s="1" t="str">
        <f t="shared" si="507"/>
        <v>NGR lake sediment grab sample</v>
      </c>
      <c r="K3150" s="1" t="str">
        <f t="shared" si="508"/>
        <v>&lt;177 micron (NGR)</v>
      </c>
      <c r="L3150">
        <v>13</v>
      </c>
      <c r="M3150" t="s">
        <v>39</v>
      </c>
      <c r="N3150">
        <v>246</v>
      </c>
      <c r="O3150">
        <v>340</v>
      </c>
      <c r="P3150">
        <v>136</v>
      </c>
      <c r="Q3150">
        <v>5</v>
      </c>
      <c r="R3150">
        <v>122</v>
      </c>
      <c r="S3150">
        <v>85</v>
      </c>
      <c r="T3150">
        <v>0.3</v>
      </c>
      <c r="U3150">
        <v>310</v>
      </c>
      <c r="V3150">
        <v>7.1</v>
      </c>
      <c r="W3150">
        <v>32</v>
      </c>
      <c r="X3150">
        <v>5</v>
      </c>
      <c r="Y3150">
        <v>12.2</v>
      </c>
    </row>
    <row r="3151" spans="1:25" hidden="1" x14ac:dyDescent="0.25">
      <c r="A3151" t="s">
        <v>12010</v>
      </c>
      <c r="B3151" t="s">
        <v>12011</v>
      </c>
      <c r="C3151" s="1" t="str">
        <f t="shared" si="499"/>
        <v>21:0438</v>
      </c>
      <c r="D3151" s="1" t="str">
        <f t="shared" si="506"/>
        <v>21:0144</v>
      </c>
      <c r="E3151" t="s">
        <v>12012</v>
      </c>
      <c r="F3151" t="s">
        <v>12013</v>
      </c>
      <c r="H3151">
        <v>68.596082999999993</v>
      </c>
      <c r="I3151">
        <v>-71.695994900000002</v>
      </c>
      <c r="J3151" s="1" t="str">
        <f t="shared" si="507"/>
        <v>NGR lake sediment grab sample</v>
      </c>
      <c r="K3151" s="1" t="str">
        <f t="shared" si="508"/>
        <v>&lt;177 micron (NGR)</v>
      </c>
      <c r="L3151">
        <v>13</v>
      </c>
      <c r="M3151" t="s">
        <v>44</v>
      </c>
      <c r="N3151">
        <v>247</v>
      </c>
      <c r="O3151">
        <v>110</v>
      </c>
      <c r="P3151">
        <v>64</v>
      </c>
      <c r="Q3151">
        <v>7</v>
      </c>
      <c r="R3151">
        <v>40</v>
      </c>
      <c r="S3151">
        <v>21</v>
      </c>
      <c r="T3151">
        <v>0.1</v>
      </c>
      <c r="U3151">
        <v>320</v>
      </c>
      <c r="V3151">
        <v>3.3</v>
      </c>
      <c r="W3151">
        <v>12</v>
      </c>
      <c r="X3151">
        <v>1</v>
      </c>
      <c r="Y3151">
        <v>1.2</v>
      </c>
    </row>
    <row r="3152" spans="1:25" hidden="1" x14ac:dyDescent="0.25">
      <c r="A3152" t="s">
        <v>12014</v>
      </c>
      <c r="B3152" t="s">
        <v>12015</v>
      </c>
      <c r="C3152" s="1" t="str">
        <f t="shared" si="499"/>
        <v>21:0438</v>
      </c>
      <c r="D3152" s="1" t="str">
        <f t="shared" si="506"/>
        <v>21:0144</v>
      </c>
      <c r="E3152" t="s">
        <v>12016</v>
      </c>
      <c r="F3152" t="s">
        <v>12017</v>
      </c>
      <c r="H3152">
        <v>68.614944600000001</v>
      </c>
      <c r="I3152">
        <v>-71.857510099999999</v>
      </c>
      <c r="J3152" s="1" t="str">
        <f t="shared" si="507"/>
        <v>NGR lake sediment grab sample</v>
      </c>
      <c r="K3152" s="1" t="str">
        <f t="shared" si="508"/>
        <v>&lt;177 micron (NGR)</v>
      </c>
      <c r="L3152">
        <v>13</v>
      </c>
      <c r="M3152" t="s">
        <v>62</v>
      </c>
      <c r="N3152">
        <v>248</v>
      </c>
      <c r="O3152">
        <v>200</v>
      </c>
      <c r="P3152">
        <v>132</v>
      </c>
      <c r="Q3152">
        <v>7</v>
      </c>
      <c r="R3152">
        <v>106</v>
      </c>
      <c r="S3152">
        <v>39</v>
      </c>
      <c r="T3152">
        <v>0.2</v>
      </c>
      <c r="U3152">
        <v>290</v>
      </c>
      <c r="V3152">
        <v>4.0999999999999996</v>
      </c>
      <c r="W3152">
        <v>12</v>
      </c>
      <c r="X3152">
        <v>1</v>
      </c>
      <c r="Y3152">
        <v>13.8</v>
      </c>
    </row>
    <row r="3153" spans="1:25" hidden="1" x14ac:dyDescent="0.25">
      <c r="A3153" t="s">
        <v>12018</v>
      </c>
      <c r="B3153" t="s">
        <v>12019</v>
      </c>
      <c r="C3153" s="1" t="str">
        <f t="shared" si="499"/>
        <v>21:0438</v>
      </c>
      <c r="D3153" s="1" t="str">
        <f>HYPERLINK("http://geochem.nrcan.gc.ca/cdogs/content/svy/svy_e.htm", "")</f>
        <v/>
      </c>
      <c r="G3153" s="1" t="str">
        <f>HYPERLINK("http://geochem.nrcan.gc.ca/cdogs/content/cr_/cr_00034_e.htm", "34")</f>
        <v>34</v>
      </c>
      <c r="J3153" t="s">
        <v>100</v>
      </c>
      <c r="K3153" t="s">
        <v>101</v>
      </c>
      <c r="L3153">
        <v>13</v>
      </c>
      <c r="M3153" t="s">
        <v>102</v>
      </c>
      <c r="N3153">
        <v>249</v>
      </c>
      <c r="O3153">
        <v>98</v>
      </c>
      <c r="P3153">
        <v>48</v>
      </c>
      <c r="Q3153">
        <v>10</v>
      </c>
      <c r="R3153">
        <v>20</v>
      </c>
      <c r="S3153">
        <v>12</v>
      </c>
      <c r="T3153">
        <v>0.1</v>
      </c>
      <c r="U3153">
        <v>810</v>
      </c>
      <c r="V3153">
        <v>2.7</v>
      </c>
      <c r="W3153">
        <v>27</v>
      </c>
      <c r="X3153">
        <v>5</v>
      </c>
      <c r="Y3153">
        <v>16.399999999999999</v>
      </c>
    </row>
    <row r="3154" spans="1:25" hidden="1" x14ac:dyDescent="0.25">
      <c r="A3154" t="s">
        <v>12020</v>
      </c>
      <c r="B3154" t="s">
        <v>12021</v>
      </c>
      <c r="C3154" s="1" t="str">
        <f t="shared" si="499"/>
        <v>21:0438</v>
      </c>
      <c r="D3154" s="1" t="str">
        <f t="shared" ref="D3154:D3174" si="509">HYPERLINK("http://geochem.nrcan.gc.ca/cdogs/content/svy/svy210144_e.htm", "21:0144")</f>
        <v>21:0144</v>
      </c>
      <c r="E3154" t="s">
        <v>12022</v>
      </c>
      <c r="F3154" t="s">
        <v>12023</v>
      </c>
      <c r="H3154">
        <v>68.594782800000004</v>
      </c>
      <c r="I3154">
        <v>-71.927537099999995</v>
      </c>
      <c r="J3154" s="1" t="str">
        <f t="shared" ref="J3154:J3174" si="510">HYPERLINK("http://geochem.nrcan.gc.ca/cdogs/content/kwd/kwd020027_e.htm", "NGR lake sediment grab sample")</f>
        <v>NGR lake sediment grab sample</v>
      </c>
      <c r="K3154" s="1" t="str">
        <f t="shared" ref="K3154:K3174" si="511">HYPERLINK("http://geochem.nrcan.gc.ca/cdogs/content/kwd/kwd080006_e.htm", "&lt;177 micron (NGR)")</f>
        <v>&lt;177 micron (NGR)</v>
      </c>
      <c r="L3154">
        <v>13</v>
      </c>
      <c r="M3154" t="s">
        <v>67</v>
      </c>
      <c r="N3154">
        <v>250</v>
      </c>
      <c r="O3154">
        <v>192</v>
      </c>
      <c r="P3154">
        <v>88</v>
      </c>
      <c r="Q3154">
        <v>8</v>
      </c>
      <c r="R3154">
        <v>82</v>
      </c>
      <c r="S3154">
        <v>35</v>
      </c>
      <c r="T3154">
        <v>0.2</v>
      </c>
      <c r="U3154">
        <v>520</v>
      </c>
      <c r="V3154">
        <v>5.7</v>
      </c>
      <c r="W3154">
        <v>7</v>
      </c>
      <c r="X3154">
        <v>1</v>
      </c>
      <c r="Y3154">
        <v>3</v>
      </c>
    </row>
    <row r="3155" spans="1:25" hidden="1" x14ac:dyDescent="0.25">
      <c r="A3155" t="s">
        <v>12024</v>
      </c>
      <c r="B3155" t="s">
        <v>12025</v>
      </c>
      <c r="C3155" s="1" t="str">
        <f t="shared" si="499"/>
        <v>21:0438</v>
      </c>
      <c r="D3155" s="1" t="str">
        <f t="shared" si="509"/>
        <v>21:0144</v>
      </c>
      <c r="E3155" t="s">
        <v>12026</v>
      </c>
      <c r="F3155" t="s">
        <v>12027</v>
      </c>
      <c r="H3155">
        <v>68.595824500000006</v>
      </c>
      <c r="I3155">
        <v>-71.899509100000003</v>
      </c>
      <c r="J3155" s="1" t="str">
        <f t="shared" si="510"/>
        <v>NGR lake sediment grab sample</v>
      </c>
      <c r="K3155" s="1" t="str">
        <f t="shared" si="511"/>
        <v>&lt;177 micron (NGR)</v>
      </c>
      <c r="L3155">
        <v>13</v>
      </c>
      <c r="M3155" t="s">
        <v>72</v>
      </c>
      <c r="N3155">
        <v>251</v>
      </c>
      <c r="O3155">
        <v>200</v>
      </c>
      <c r="P3155">
        <v>128</v>
      </c>
      <c r="Q3155">
        <v>10</v>
      </c>
      <c r="R3155">
        <v>106</v>
      </c>
      <c r="S3155">
        <v>49</v>
      </c>
      <c r="T3155">
        <v>0.1</v>
      </c>
      <c r="U3155">
        <v>640</v>
      </c>
      <c r="V3155">
        <v>4.9000000000000004</v>
      </c>
      <c r="W3155">
        <v>11</v>
      </c>
      <c r="X3155">
        <v>2</v>
      </c>
      <c r="Y3155">
        <v>2</v>
      </c>
    </row>
    <row r="3156" spans="1:25" hidden="1" x14ac:dyDescent="0.25">
      <c r="A3156" t="s">
        <v>12028</v>
      </c>
      <c r="B3156" t="s">
        <v>12029</v>
      </c>
      <c r="C3156" s="1" t="str">
        <f t="shared" si="499"/>
        <v>21:0438</v>
      </c>
      <c r="D3156" s="1" t="str">
        <f t="shared" si="509"/>
        <v>21:0144</v>
      </c>
      <c r="E3156" t="s">
        <v>12030</v>
      </c>
      <c r="F3156" t="s">
        <v>12031</v>
      </c>
      <c r="H3156">
        <v>68.587395000000001</v>
      </c>
      <c r="I3156">
        <v>-71.824577099999999</v>
      </c>
      <c r="J3156" s="1" t="str">
        <f t="shared" si="510"/>
        <v>NGR lake sediment grab sample</v>
      </c>
      <c r="K3156" s="1" t="str">
        <f t="shared" si="511"/>
        <v>&lt;177 micron (NGR)</v>
      </c>
      <c r="L3156">
        <v>13</v>
      </c>
      <c r="M3156" t="s">
        <v>77</v>
      </c>
      <c r="N3156">
        <v>252</v>
      </c>
      <c r="O3156">
        <v>124</v>
      </c>
      <c r="P3156">
        <v>84</v>
      </c>
      <c r="Q3156">
        <v>7</v>
      </c>
      <c r="R3156">
        <v>51</v>
      </c>
      <c r="S3156">
        <v>27</v>
      </c>
      <c r="T3156">
        <v>0.1</v>
      </c>
      <c r="U3156">
        <v>290</v>
      </c>
      <c r="V3156">
        <v>3.9</v>
      </c>
      <c r="W3156">
        <v>15</v>
      </c>
      <c r="X3156">
        <v>2</v>
      </c>
      <c r="Y3156">
        <v>4.2</v>
      </c>
    </row>
    <row r="3157" spans="1:25" hidden="1" x14ac:dyDescent="0.25">
      <c r="A3157" t="s">
        <v>12032</v>
      </c>
      <c r="B3157" t="s">
        <v>12033</v>
      </c>
      <c r="C3157" s="1" t="str">
        <f t="shared" si="499"/>
        <v>21:0438</v>
      </c>
      <c r="D3157" s="1" t="str">
        <f t="shared" si="509"/>
        <v>21:0144</v>
      </c>
      <c r="E3157" t="s">
        <v>12034</v>
      </c>
      <c r="F3157" t="s">
        <v>12035</v>
      </c>
      <c r="H3157">
        <v>68.637564100000006</v>
      </c>
      <c r="I3157">
        <v>-71.964690000000004</v>
      </c>
      <c r="J3157" s="1" t="str">
        <f t="shared" si="510"/>
        <v>NGR lake sediment grab sample</v>
      </c>
      <c r="K3157" s="1" t="str">
        <f t="shared" si="511"/>
        <v>&lt;177 micron (NGR)</v>
      </c>
      <c r="L3157">
        <v>13</v>
      </c>
      <c r="M3157" t="s">
        <v>82</v>
      </c>
      <c r="N3157">
        <v>253</v>
      </c>
      <c r="O3157">
        <v>78</v>
      </c>
      <c r="P3157">
        <v>54</v>
      </c>
      <c r="Q3157">
        <v>5</v>
      </c>
      <c r="R3157">
        <v>27</v>
      </c>
      <c r="S3157">
        <v>12</v>
      </c>
      <c r="T3157">
        <v>0.1</v>
      </c>
      <c r="U3157">
        <v>270</v>
      </c>
      <c r="V3157">
        <v>4.7</v>
      </c>
      <c r="W3157">
        <v>30</v>
      </c>
      <c r="X3157">
        <v>2</v>
      </c>
      <c r="Y3157">
        <v>2.8</v>
      </c>
    </row>
    <row r="3158" spans="1:25" hidden="1" x14ac:dyDescent="0.25">
      <c r="A3158" t="s">
        <v>12036</v>
      </c>
      <c r="B3158" t="s">
        <v>12037</v>
      </c>
      <c r="C3158" s="1" t="str">
        <f t="shared" si="499"/>
        <v>21:0438</v>
      </c>
      <c r="D3158" s="1" t="str">
        <f t="shared" si="509"/>
        <v>21:0144</v>
      </c>
      <c r="E3158" t="s">
        <v>12038</v>
      </c>
      <c r="F3158" t="s">
        <v>12039</v>
      </c>
      <c r="H3158">
        <v>68.654199800000001</v>
      </c>
      <c r="I3158">
        <v>-71.981948000000003</v>
      </c>
      <c r="J3158" s="1" t="str">
        <f t="shared" si="510"/>
        <v>NGR lake sediment grab sample</v>
      </c>
      <c r="K3158" s="1" t="str">
        <f t="shared" si="511"/>
        <v>&lt;177 micron (NGR)</v>
      </c>
      <c r="L3158">
        <v>13</v>
      </c>
      <c r="M3158" t="s">
        <v>87</v>
      </c>
      <c r="N3158">
        <v>254</v>
      </c>
      <c r="O3158">
        <v>112</v>
      </c>
      <c r="P3158">
        <v>100</v>
      </c>
      <c r="Q3158">
        <v>7</v>
      </c>
      <c r="R3158">
        <v>45</v>
      </c>
      <c r="S3158">
        <v>39</v>
      </c>
      <c r="T3158">
        <v>0.2</v>
      </c>
      <c r="U3158">
        <v>410</v>
      </c>
      <c r="V3158">
        <v>4.75</v>
      </c>
      <c r="W3158">
        <v>23</v>
      </c>
      <c r="X3158">
        <v>3</v>
      </c>
      <c r="Y3158">
        <v>10</v>
      </c>
    </row>
    <row r="3159" spans="1:25" hidden="1" x14ac:dyDescent="0.25">
      <c r="A3159" t="s">
        <v>12040</v>
      </c>
      <c r="B3159" t="s">
        <v>12041</v>
      </c>
      <c r="C3159" s="1" t="str">
        <f t="shared" si="499"/>
        <v>21:0438</v>
      </c>
      <c r="D3159" s="1" t="str">
        <f t="shared" si="509"/>
        <v>21:0144</v>
      </c>
      <c r="E3159" t="s">
        <v>12042</v>
      </c>
      <c r="F3159" t="s">
        <v>12043</v>
      </c>
      <c r="H3159">
        <v>68.417012200000002</v>
      </c>
      <c r="I3159">
        <v>-71.686801500000001</v>
      </c>
      <c r="J3159" s="1" t="str">
        <f t="shared" si="510"/>
        <v>NGR lake sediment grab sample</v>
      </c>
      <c r="K3159" s="1" t="str">
        <f t="shared" si="511"/>
        <v>&lt;177 micron (NGR)</v>
      </c>
      <c r="L3159">
        <v>14</v>
      </c>
      <c r="M3159" t="s">
        <v>29</v>
      </c>
      <c r="N3159">
        <v>255</v>
      </c>
      <c r="O3159">
        <v>94</v>
      </c>
      <c r="P3159">
        <v>32</v>
      </c>
      <c r="Q3159">
        <v>7</v>
      </c>
      <c r="R3159">
        <v>30</v>
      </c>
      <c r="S3159">
        <v>12</v>
      </c>
      <c r="T3159">
        <v>0.1</v>
      </c>
      <c r="U3159">
        <v>355</v>
      </c>
      <c r="V3159">
        <v>3.3</v>
      </c>
      <c r="W3159">
        <v>2</v>
      </c>
      <c r="X3159">
        <v>1</v>
      </c>
      <c r="Y3159">
        <v>3</v>
      </c>
    </row>
    <row r="3160" spans="1:25" hidden="1" x14ac:dyDescent="0.25">
      <c r="A3160" t="s">
        <v>12044</v>
      </c>
      <c r="B3160" t="s">
        <v>12045</v>
      </c>
      <c r="C3160" s="1" t="str">
        <f t="shared" si="499"/>
        <v>21:0438</v>
      </c>
      <c r="D3160" s="1" t="str">
        <f t="shared" si="509"/>
        <v>21:0144</v>
      </c>
      <c r="E3160" t="s">
        <v>12046</v>
      </c>
      <c r="F3160" t="s">
        <v>12047</v>
      </c>
      <c r="H3160">
        <v>68.438833299999999</v>
      </c>
      <c r="I3160">
        <v>-71.630802799999998</v>
      </c>
      <c r="J3160" s="1" t="str">
        <f t="shared" si="510"/>
        <v>NGR lake sediment grab sample</v>
      </c>
      <c r="K3160" s="1" t="str">
        <f t="shared" si="511"/>
        <v>&lt;177 micron (NGR)</v>
      </c>
      <c r="L3160">
        <v>14</v>
      </c>
      <c r="M3160" t="s">
        <v>34</v>
      </c>
      <c r="N3160">
        <v>256</v>
      </c>
      <c r="O3160">
        <v>225</v>
      </c>
      <c r="P3160">
        <v>132</v>
      </c>
      <c r="Q3160">
        <v>23</v>
      </c>
      <c r="R3160">
        <v>70</v>
      </c>
      <c r="S3160">
        <v>24</v>
      </c>
      <c r="T3160">
        <v>0.1</v>
      </c>
      <c r="U3160">
        <v>540</v>
      </c>
      <c r="V3160">
        <v>6.3</v>
      </c>
      <c r="W3160">
        <v>2</v>
      </c>
      <c r="X3160">
        <v>2</v>
      </c>
      <c r="Y3160">
        <v>7.8</v>
      </c>
    </row>
    <row r="3161" spans="1:25" hidden="1" x14ac:dyDescent="0.25">
      <c r="A3161" t="s">
        <v>12048</v>
      </c>
      <c r="B3161" t="s">
        <v>12049</v>
      </c>
      <c r="C3161" s="1" t="str">
        <f t="shared" ref="C3161:C3224" si="512">HYPERLINK("http://geochem.nrcan.gc.ca/cdogs/content/bdl/bdl210438_e.htm", "21:0438")</f>
        <v>21:0438</v>
      </c>
      <c r="D3161" s="1" t="str">
        <f t="shared" si="509"/>
        <v>21:0144</v>
      </c>
      <c r="E3161" t="s">
        <v>12050</v>
      </c>
      <c r="F3161" t="s">
        <v>12051</v>
      </c>
      <c r="H3161">
        <v>68.423906599999995</v>
      </c>
      <c r="I3161">
        <v>-71.686740999999998</v>
      </c>
      <c r="J3161" s="1" t="str">
        <f t="shared" si="510"/>
        <v>NGR lake sediment grab sample</v>
      </c>
      <c r="K3161" s="1" t="str">
        <f t="shared" si="511"/>
        <v>&lt;177 micron (NGR)</v>
      </c>
      <c r="L3161">
        <v>14</v>
      </c>
      <c r="M3161" t="s">
        <v>49</v>
      </c>
      <c r="N3161">
        <v>257</v>
      </c>
      <c r="O3161">
        <v>84</v>
      </c>
      <c r="P3161">
        <v>28</v>
      </c>
      <c r="Q3161">
        <v>5</v>
      </c>
      <c r="R3161">
        <v>21</v>
      </c>
      <c r="S3161">
        <v>9</v>
      </c>
      <c r="T3161">
        <v>0.1</v>
      </c>
      <c r="U3161">
        <v>180</v>
      </c>
      <c r="V3161">
        <v>2</v>
      </c>
      <c r="W3161">
        <v>0.5</v>
      </c>
      <c r="X3161">
        <v>1</v>
      </c>
      <c r="Y3161">
        <v>3.8</v>
      </c>
    </row>
    <row r="3162" spans="1:25" hidden="1" x14ac:dyDescent="0.25">
      <c r="A3162" t="s">
        <v>12052</v>
      </c>
      <c r="B3162" t="s">
        <v>12053</v>
      </c>
      <c r="C3162" s="1" t="str">
        <f t="shared" si="512"/>
        <v>21:0438</v>
      </c>
      <c r="D3162" s="1" t="str">
        <f t="shared" si="509"/>
        <v>21:0144</v>
      </c>
      <c r="E3162" t="s">
        <v>12042</v>
      </c>
      <c r="F3162" t="s">
        <v>12054</v>
      </c>
      <c r="H3162">
        <v>68.417012200000002</v>
      </c>
      <c r="I3162">
        <v>-71.686801500000001</v>
      </c>
      <c r="J3162" s="1" t="str">
        <f t="shared" si="510"/>
        <v>NGR lake sediment grab sample</v>
      </c>
      <c r="K3162" s="1" t="str">
        <f t="shared" si="511"/>
        <v>&lt;177 micron (NGR)</v>
      </c>
      <c r="L3162">
        <v>14</v>
      </c>
      <c r="M3162" t="s">
        <v>57</v>
      </c>
      <c r="N3162">
        <v>258</v>
      </c>
      <c r="O3162">
        <v>98</v>
      </c>
      <c r="P3162">
        <v>36</v>
      </c>
      <c r="Q3162">
        <v>9</v>
      </c>
      <c r="R3162">
        <v>30</v>
      </c>
      <c r="S3162">
        <v>13</v>
      </c>
      <c r="T3162">
        <v>0.1</v>
      </c>
      <c r="U3162">
        <v>390</v>
      </c>
      <c r="V3162">
        <v>3.6</v>
      </c>
      <c r="W3162">
        <v>0.5</v>
      </c>
      <c r="X3162">
        <v>1</v>
      </c>
      <c r="Y3162">
        <v>3.6</v>
      </c>
    </row>
    <row r="3163" spans="1:25" hidden="1" x14ac:dyDescent="0.25">
      <c r="A3163" t="s">
        <v>12055</v>
      </c>
      <c r="B3163" t="s">
        <v>12056</v>
      </c>
      <c r="C3163" s="1" t="str">
        <f t="shared" si="512"/>
        <v>21:0438</v>
      </c>
      <c r="D3163" s="1" t="str">
        <f t="shared" si="509"/>
        <v>21:0144</v>
      </c>
      <c r="E3163" t="s">
        <v>12042</v>
      </c>
      <c r="F3163" t="s">
        <v>12057</v>
      </c>
      <c r="H3163">
        <v>68.417012200000002</v>
      </c>
      <c r="I3163">
        <v>-71.686801500000001</v>
      </c>
      <c r="J3163" s="1" t="str">
        <f t="shared" si="510"/>
        <v>NGR lake sediment grab sample</v>
      </c>
      <c r="K3163" s="1" t="str">
        <f t="shared" si="511"/>
        <v>&lt;177 micron (NGR)</v>
      </c>
      <c r="L3163">
        <v>14</v>
      </c>
      <c r="M3163" t="s">
        <v>53</v>
      </c>
      <c r="N3163">
        <v>259</v>
      </c>
      <c r="O3163">
        <v>124</v>
      </c>
      <c r="P3163">
        <v>38</v>
      </c>
      <c r="Q3163">
        <v>9</v>
      </c>
      <c r="R3163">
        <v>43</v>
      </c>
      <c r="S3163">
        <v>19</v>
      </c>
      <c r="T3163">
        <v>0.1</v>
      </c>
      <c r="U3163">
        <v>690</v>
      </c>
      <c r="V3163">
        <v>4.6500000000000004</v>
      </c>
      <c r="W3163">
        <v>0.5</v>
      </c>
      <c r="X3163">
        <v>1</v>
      </c>
      <c r="Y3163">
        <v>1.2</v>
      </c>
    </row>
    <row r="3164" spans="1:25" hidden="1" x14ac:dyDescent="0.25">
      <c r="A3164" t="s">
        <v>12058</v>
      </c>
      <c r="B3164" t="s">
        <v>12059</v>
      </c>
      <c r="C3164" s="1" t="str">
        <f t="shared" si="512"/>
        <v>21:0438</v>
      </c>
      <c r="D3164" s="1" t="str">
        <f t="shared" si="509"/>
        <v>21:0144</v>
      </c>
      <c r="E3164" t="s">
        <v>12060</v>
      </c>
      <c r="F3164" t="s">
        <v>12061</v>
      </c>
      <c r="H3164">
        <v>68.375874100000004</v>
      </c>
      <c r="I3164">
        <v>-71.661713899999995</v>
      </c>
      <c r="J3164" s="1" t="str">
        <f t="shared" si="510"/>
        <v>NGR lake sediment grab sample</v>
      </c>
      <c r="K3164" s="1" t="str">
        <f t="shared" si="511"/>
        <v>&lt;177 micron (NGR)</v>
      </c>
      <c r="L3164">
        <v>14</v>
      </c>
      <c r="M3164" t="s">
        <v>39</v>
      </c>
      <c r="N3164">
        <v>260</v>
      </c>
      <c r="O3164">
        <v>196</v>
      </c>
      <c r="P3164">
        <v>130</v>
      </c>
      <c r="Q3164">
        <v>13</v>
      </c>
      <c r="R3164">
        <v>63</v>
      </c>
      <c r="S3164">
        <v>26</v>
      </c>
      <c r="T3164">
        <v>0.1</v>
      </c>
      <c r="U3164">
        <v>650</v>
      </c>
      <c r="V3164">
        <v>6.3</v>
      </c>
      <c r="W3164">
        <v>3</v>
      </c>
      <c r="X3164">
        <v>3</v>
      </c>
      <c r="Y3164">
        <v>7</v>
      </c>
    </row>
    <row r="3165" spans="1:25" hidden="1" x14ac:dyDescent="0.25">
      <c r="A3165" t="s">
        <v>12062</v>
      </c>
      <c r="B3165" t="s">
        <v>12063</v>
      </c>
      <c r="C3165" s="1" t="str">
        <f t="shared" si="512"/>
        <v>21:0438</v>
      </c>
      <c r="D3165" s="1" t="str">
        <f t="shared" si="509"/>
        <v>21:0144</v>
      </c>
      <c r="E3165" t="s">
        <v>12064</v>
      </c>
      <c r="F3165" t="s">
        <v>12065</v>
      </c>
      <c r="H3165">
        <v>68.351782299999996</v>
      </c>
      <c r="I3165">
        <v>-71.6589673</v>
      </c>
      <c r="J3165" s="1" t="str">
        <f t="shared" si="510"/>
        <v>NGR lake sediment grab sample</v>
      </c>
      <c r="K3165" s="1" t="str">
        <f t="shared" si="511"/>
        <v>&lt;177 micron (NGR)</v>
      </c>
      <c r="L3165">
        <v>14</v>
      </c>
      <c r="M3165" t="s">
        <v>44</v>
      </c>
      <c r="N3165">
        <v>261</v>
      </c>
      <c r="O3165">
        <v>88</v>
      </c>
      <c r="P3165">
        <v>44</v>
      </c>
      <c r="Q3165">
        <v>6</v>
      </c>
      <c r="R3165">
        <v>31</v>
      </c>
      <c r="S3165">
        <v>11</v>
      </c>
      <c r="T3165">
        <v>0.1</v>
      </c>
      <c r="U3165">
        <v>220</v>
      </c>
      <c r="V3165">
        <v>3</v>
      </c>
      <c r="W3165">
        <v>2</v>
      </c>
      <c r="X3165">
        <v>1</v>
      </c>
      <c r="Y3165">
        <v>3.2</v>
      </c>
    </row>
    <row r="3166" spans="1:25" hidden="1" x14ac:dyDescent="0.25">
      <c r="A3166" t="s">
        <v>12066</v>
      </c>
      <c r="B3166" t="s">
        <v>12067</v>
      </c>
      <c r="C3166" s="1" t="str">
        <f t="shared" si="512"/>
        <v>21:0438</v>
      </c>
      <c r="D3166" s="1" t="str">
        <f t="shared" si="509"/>
        <v>21:0144</v>
      </c>
      <c r="E3166" t="s">
        <v>12068</v>
      </c>
      <c r="F3166" t="s">
        <v>12069</v>
      </c>
      <c r="H3166">
        <v>68.335259399999998</v>
      </c>
      <c r="I3166">
        <v>-71.646471000000005</v>
      </c>
      <c r="J3166" s="1" t="str">
        <f t="shared" si="510"/>
        <v>NGR lake sediment grab sample</v>
      </c>
      <c r="K3166" s="1" t="str">
        <f t="shared" si="511"/>
        <v>&lt;177 micron (NGR)</v>
      </c>
      <c r="L3166">
        <v>14</v>
      </c>
      <c r="M3166" t="s">
        <v>62</v>
      </c>
      <c r="N3166">
        <v>262</v>
      </c>
      <c r="O3166">
        <v>134</v>
      </c>
      <c r="P3166">
        <v>56</v>
      </c>
      <c r="Q3166">
        <v>13</v>
      </c>
      <c r="R3166">
        <v>42</v>
      </c>
      <c r="S3166">
        <v>20</v>
      </c>
      <c r="T3166">
        <v>0.1</v>
      </c>
      <c r="U3166">
        <v>570</v>
      </c>
      <c r="V3166">
        <v>4.7</v>
      </c>
      <c r="W3166">
        <v>4</v>
      </c>
      <c r="X3166">
        <v>1</v>
      </c>
      <c r="Y3166">
        <v>3.4</v>
      </c>
    </row>
    <row r="3167" spans="1:25" hidden="1" x14ac:dyDescent="0.25">
      <c r="A3167" t="s">
        <v>12070</v>
      </c>
      <c r="B3167" t="s">
        <v>12071</v>
      </c>
      <c r="C3167" s="1" t="str">
        <f t="shared" si="512"/>
        <v>21:0438</v>
      </c>
      <c r="D3167" s="1" t="str">
        <f t="shared" si="509"/>
        <v>21:0144</v>
      </c>
      <c r="E3167" t="s">
        <v>12072</v>
      </c>
      <c r="F3167" t="s">
        <v>12073</v>
      </c>
      <c r="H3167">
        <v>68.284237099999999</v>
      </c>
      <c r="I3167">
        <v>-71.672593800000001</v>
      </c>
      <c r="J3167" s="1" t="str">
        <f t="shared" si="510"/>
        <v>NGR lake sediment grab sample</v>
      </c>
      <c r="K3167" s="1" t="str">
        <f t="shared" si="511"/>
        <v>&lt;177 micron (NGR)</v>
      </c>
      <c r="L3167">
        <v>14</v>
      </c>
      <c r="M3167" t="s">
        <v>67</v>
      </c>
      <c r="N3167">
        <v>263</v>
      </c>
      <c r="O3167">
        <v>68</v>
      </c>
      <c r="P3167">
        <v>24</v>
      </c>
      <c r="Q3167">
        <v>9</v>
      </c>
      <c r="R3167">
        <v>25</v>
      </c>
      <c r="S3167">
        <v>11</v>
      </c>
      <c r="T3167">
        <v>0.1</v>
      </c>
      <c r="U3167">
        <v>230</v>
      </c>
      <c r="V3167">
        <v>2.2999999999999998</v>
      </c>
      <c r="W3167">
        <v>0.5</v>
      </c>
      <c r="X3167">
        <v>1</v>
      </c>
      <c r="Y3167">
        <v>1.4</v>
      </c>
    </row>
    <row r="3168" spans="1:25" hidden="1" x14ac:dyDescent="0.25">
      <c r="A3168" t="s">
        <v>12074</v>
      </c>
      <c r="B3168" t="s">
        <v>12075</v>
      </c>
      <c r="C3168" s="1" t="str">
        <f t="shared" si="512"/>
        <v>21:0438</v>
      </c>
      <c r="D3168" s="1" t="str">
        <f t="shared" si="509"/>
        <v>21:0144</v>
      </c>
      <c r="E3168" t="s">
        <v>12076</v>
      </c>
      <c r="F3168" t="s">
        <v>12077</v>
      </c>
      <c r="H3168">
        <v>68.273653100000004</v>
      </c>
      <c r="I3168">
        <v>-71.634993899999998</v>
      </c>
      <c r="J3168" s="1" t="str">
        <f t="shared" si="510"/>
        <v>NGR lake sediment grab sample</v>
      </c>
      <c r="K3168" s="1" t="str">
        <f t="shared" si="511"/>
        <v>&lt;177 micron (NGR)</v>
      </c>
      <c r="L3168">
        <v>14</v>
      </c>
      <c r="M3168" t="s">
        <v>72</v>
      </c>
      <c r="N3168">
        <v>264</v>
      </c>
      <c r="O3168">
        <v>198</v>
      </c>
      <c r="P3168">
        <v>96</v>
      </c>
      <c r="Q3168">
        <v>23</v>
      </c>
      <c r="R3168">
        <v>70</v>
      </c>
      <c r="S3168">
        <v>21</v>
      </c>
      <c r="T3168">
        <v>0.1</v>
      </c>
      <c r="U3168">
        <v>270</v>
      </c>
      <c r="V3168">
        <v>4.0999999999999996</v>
      </c>
      <c r="W3168">
        <v>0.5</v>
      </c>
      <c r="X3168">
        <v>1</v>
      </c>
      <c r="Y3168">
        <v>14.8</v>
      </c>
    </row>
    <row r="3169" spans="1:25" hidden="1" x14ac:dyDescent="0.25">
      <c r="A3169" t="s">
        <v>12078</v>
      </c>
      <c r="B3169" t="s">
        <v>12079</v>
      </c>
      <c r="C3169" s="1" t="str">
        <f t="shared" si="512"/>
        <v>21:0438</v>
      </c>
      <c r="D3169" s="1" t="str">
        <f t="shared" si="509"/>
        <v>21:0144</v>
      </c>
      <c r="E3169" t="s">
        <v>12080</v>
      </c>
      <c r="F3169" t="s">
        <v>12081</v>
      </c>
      <c r="H3169">
        <v>68.243320100000005</v>
      </c>
      <c r="I3169">
        <v>-71.693480600000001</v>
      </c>
      <c r="J3169" s="1" t="str">
        <f t="shared" si="510"/>
        <v>NGR lake sediment grab sample</v>
      </c>
      <c r="K3169" s="1" t="str">
        <f t="shared" si="511"/>
        <v>&lt;177 micron (NGR)</v>
      </c>
      <c r="L3169">
        <v>14</v>
      </c>
      <c r="M3169" t="s">
        <v>77</v>
      </c>
      <c r="N3169">
        <v>265</v>
      </c>
      <c r="O3169">
        <v>230</v>
      </c>
      <c r="P3169">
        <v>126</v>
      </c>
      <c r="Q3169">
        <v>38</v>
      </c>
      <c r="R3169">
        <v>66</v>
      </c>
      <c r="S3169">
        <v>21</v>
      </c>
      <c r="T3169">
        <v>0.1</v>
      </c>
      <c r="U3169">
        <v>310</v>
      </c>
      <c r="V3169">
        <v>5.55</v>
      </c>
      <c r="W3169">
        <v>0.5</v>
      </c>
      <c r="X3169">
        <v>1</v>
      </c>
      <c r="Y3169">
        <v>11</v>
      </c>
    </row>
    <row r="3170" spans="1:25" hidden="1" x14ac:dyDescent="0.25">
      <c r="A3170" t="s">
        <v>12082</v>
      </c>
      <c r="B3170" t="s">
        <v>12083</v>
      </c>
      <c r="C3170" s="1" t="str">
        <f t="shared" si="512"/>
        <v>21:0438</v>
      </c>
      <c r="D3170" s="1" t="str">
        <f t="shared" si="509"/>
        <v>21:0144</v>
      </c>
      <c r="E3170" t="s">
        <v>12084</v>
      </c>
      <c r="F3170" t="s">
        <v>12085</v>
      </c>
      <c r="H3170">
        <v>68.234576899999993</v>
      </c>
      <c r="I3170">
        <v>-71.761304199999998</v>
      </c>
      <c r="J3170" s="1" t="str">
        <f t="shared" si="510"/>
        <v>NGR lake sediment grab sample</v>
      </c>
      <c r="K3170" s="1" t="str">
        <f t="shared" si="511"/>
        <v>&lt;177 micron (NGR)</v>
      </c>
      <c r="L3170">
        <v>14</v>
      </c>
      <c r="M3170" t="s">
        <v>82</v>
      </c>
      <c r="N3170">
        <v>266</v>
      </c>
      <c r="O3170">
        <v>96</v>
      </c>
      <c r="P3170">
        <v>44</v>
      </c>
      <c r="Q3170">
        <v>15</v>
      </c>
      <c r="R3170">
        <v>22</v>
      </c>
      <c r="S3170">
        <v>9</v>
      </c>
      <c r="T3170">
        <v>0.1</v>
      </c>
      <c r="U3170">
        <v>140</v>
      </c>
      <c r="V3170">
        <v>2.2000000000000002</v>
      </c>
      <c r="W3170">
        <v>0.5</v>
      </c>
      <c r="X3170">
        <v>1</v>
      </c>
      <c r="Y3170">
        <v>12.8</v>
      </c>
    </row>
    <row r="3171" spans="1:25" hidden="1" x14ac:dyDescent="0.25">
      <c r="A3171" t="s">
        <v>12086</v>
      </c>
      <c r="B3171" t="s">
        <v>12087</v>
      </c>
      <c r="C3171" s="1" t="str">
        <f t="shared" si="512"/>
        <v>21:0438</v>
      </c>
      <c r="D3171" s="1" t="str">
        <f t="shared" si="509"/>
        <v>21:0144</v>
      </c>
      <c r="E3171" t="s">
        <v>12088</v>
      </c>
      <c r="F3171" t="s">
        <v>12089</v>
      </c>
      <c r="H3171">
        <v>68.198723900000005</v>
      </c>
      <c r="I3171">
        <v>-71.771617800000001</v>
      </c>
      <c r="J3171" s="1" t="str">
        <f t="shared" si="510"/>
        <v>NGR lake sediment grab sample</v>
      </c>
      <c r="K3171" s="1" t="str">
        <f t="shared" si="511"/>
        <v>&lt;177 micron (NGR)</v>
      </c>
      <c r="L3171">
        <v>14</v>
      </c>
      <c r="M3171" t="s">
        <v>87</v>
      </c>
      <c r="N3171">
        <v>267</v>
      </c>
      <c r="O3171">
        <v>340</v>
      </c>
      <c r="P3171">
        <v>114</v>
      </c>
      <c r="Q3171">
        <v>63</v>
      </c>
      <c r="R3171">
        <v>68</v>
      </c>
      <c r="S3171">
        <v>19</v>
      </c>
      <c r="T3171">
        <v>0.1</v>
      </c>
      <c r="U3171">
        <v>240</v>
      </c>
      <c r="V3171">
        <v>4.7</v>
      </c>
      <c r="W3171">
        <v>0.5</v>
      </c>
      <c r="X3171">
        <v>1</v>
      </c>
      <c r="Y3171">
        <v>9.1999999999999993</v>
      </c>
    </row>
    <row r="3172" spans="1:25" hidden="1" x14ac:dyDescent="0.25">
      <c r="A3172" t="s">
        <v>12090</v>
      </c>
      <c r="B3172" t="s">
        <v>12091</v>
      </c>
      <c r="C3172" s="1" t="str">
        <f t="shared" si="512"/>
        <v>21:0438</v>
      </c>
      <c r="D3172" s="1" t="str">
        <f t="shared" si="509"/>
        <v>21:0144</v>
      </c>
      <c r="E3172" t="s">
        <v>12092</v>
      </c>
      <c r="F3172" t="s">
        <v>12093</v>
      </c>
      <c r="H3172">
        <v>68.170134899999994</v>
      </c>
      <c r="I3172">
        <v>-71.798263899999995</v>
      </c>
      <c r="J3172" s="1" t="str">
        <f t="shared" si="510"/>
        <v>NGR lake sediment grab sample</v>
      </c>
      <c r="K3172" s="1" t="str">
        <f t="shared" si="511"/>
        <v>&lt;177 micron (NGR)</v>
      </c>
      <c r="L3172">
        <v>14</v>
      </c>
      <c r="M3172" t="s">
        <v>92</v>
      </c>
      <c r="N3172">
        <v>268</v>
      </c>
      <c r="O3172">
        <v>114</v>
      </c>
      <c r="P3172">
        <v>54</v>
      </c>
      <c r="Q3172">
        <v>11</v>
      </c>
      <c r="R3172">
        <v>40</v>
      </c>
      <c r="S3172">
        <v>22</v>
      </c>
      <c r="T3172">
        <v>0.1</v>
      </c>
      <c r="U3172">
        <v>440</v>
      </c>
      <c r="V3172">
        <v>3.2</v>
      </c>
      <c r="W3172">
        <v>0.5</v>
      </c>
      <c r="X3172">
        <v>1</v>
      </c>
      <c r="Y3172">
        <v>3</v>
      </c>
    </row>
    <row r="3173" spans="1:25" hidden="1" x14ac:dyDescent="0.25">
      <c r="A3173" t="s">
        <v>12094</v>
      </c>
      <c r="B3173" t="s">
        <v>12095</v>
      </c>
      <c r="C3173" s="1" t="str">
        <f t="shared" si="512"/>
        <v>21:0438</v>
      </c>
      <c r="D3173" s="1" t="str">
        <f t="shared" si="509"/>
        <v>21:0144</v>
      </c>
      <c r="E3173" t="s">
        <v>12096</v>
      </c>
      <c r="F3173" t="s">
        <v>12097</v>
      </c>
      <c r="H3173">
        <v>68.135276099999999</v>
      </c>
      <c r="I3173">
        <v>-71.793106399999999</v>
      </c>
      <c r="J3173" s="1" t="str">
        <f t="shared" si="510"/>
        <v>NGR lake sediment grab sample</v>
      </c>
      <c r="K3173" s="1" t="str">
        <f t="shared" si="511"/>
        <v>&lt;177 micron (NGR)</v>
      </c>
      <c r="L3173">
        <v>14</v>
      </c>
      <c r="M3173" t="s">
        <v>97</v>
      </c>
      <c r="N3173">
        <v>269</v>
      </c>
      <c r="O3173">
        <v>158</v>
      </c>
      <c r="P3173">
        <v>62</v>
      </c>
      <c r="Q3173">
        <v>19</v>
      </c>
      <c r="R3173">
        <v>42</v>
      </c>
      <c r="S3173">
        <v>13</v>
      </c>
      <c r="T3173">
        <v>0.1</v>
      </c>
      <c r="U3173">
        <v>170</v>
      </c>
      <c r="V3173">
        <v>2.9</v>
      </c>
      <c r="W3173">
        <v>0.5</v>
      </c>
      <c r="X3173">
        <v>1</v>
      </c>
      <c r="Y3173">
        <v>9.1999999999999993</v>
      </c>
    </row>
    <row r="3174" spans="1:25" hidden="1" x14ac:dyDescent="0.25">
      <c r="A3174" t="s">
        <v>12098</v>
      </c>
      <c r="B3174" t="s">
        <v>12099</v>
      </c>
      <c r="C3174" s="1" t="str">
        <f t="shared" si="512"/>
        <v>21:0438</v>
      </c>
      <c r="D3174" s="1" t="str">
        <f t="shared" si="509"/>
        <v>21:0144</v>
      </c>
      <c r="E3174" t="s">
        <v>12100</v>
      </c>
      <c r="F3174" t="s">
        <v>12101</v>
      </c>
      <c r="H3174">
        <v>68.094601499999996</v>
      </c>
      <c r="I3174">
        <v>-71.761156499999998</v>
      </c>
      <c r="J3174" s="1" t="str">
        <f t="shared" si="510"/>
        <v>NGR lake sediment grab sample</v>
      </c>
      <c r="K3174" s="1" t="str">
        <f t="shared" si="511"/>
        <v>&lt;177 micron (NGR)</v>
      </c>
      <c r="L3174">
        <v>14</v>
      </c>
      <c r="M3174" t="s">
        <v>107</v>
      </c>
      <c r="N3174">
        <v>270</v>
      </c>
      <c r="O3174">
        <v>184</v>
      </c>
      <c r="P3174">
        <v>48</v>
      </c>
      <c r="Q3174">
        <v>29</v>
      </c>
      <c r="R3174">
        <v>26</v>
      </c>
      <c r="S3174">
        <v>20</v>
      </c>
      <c r="T3174">
        <v>0.1</v>
      </c>
      <c r="U3174">
        <v>1900</v>
      </c>
      <c r="V3174">
        <v>10.4</v>
      </c>
      <c r="W3174">
        <v>0.5</v>
      </c>
      <c r="X3174">
        <v>2</v>
      </c>
      <c r="Y3174">
        <v>11.6</v>
      </c>
    </row>
    <row r="3175" spans="1:25" hidden="1" x14ac:dyDescent="0.25">
      <c r="A3175" t="s">
        <v>12102</v>
      </c>
      <c r="B3175" t="s">
        <v>12103</v>
      </c>
      <c r="C3175" s="1" t="str">
        <f t="shared" si="512"/>
        <v>21:0438</v>
      </c>
      <c r="D3175" s="1" t="str">
        <f>HYPERLINK("http://geochem.nrcan.gc.ca/cdogs/content/svy/svy_e.htm", "")</f>
        <v/>
      </c>
      <c r="G3175" s="1" t="str">
        <f>HYPERLINK("http://geochem.nrcan.gc.ca/cdogs/content/cr_/cr_00022_e.htm", "22")</f>
        <v>22</v>
      </c>
      <c r="J3175" t="s">
        <v>100</v>
      </c>
      <c r="K3175" t="s">
        <v>101</v>
      </c>
      <c r="L3175">
        <v>14</v>
      </c>
      <c r="M3175" t="s">
        <v>102</v>
      </c>
      <c r="N3175">
        <v>271</v>
      </c>
      <c r="O3175">
        <v>86</v>
      </c>
      <c r="P3175">
        <v>18</v>
      </c>
      <c r="Q3175">
        <v>22</v>
      </c>
      <c r="R3175">
        <v>8</v>
      </c>
      <c r="S3175">
        <v>5</v>
      </c>
      <c r="T3175">
        <v>0.1</v>
      </c>
      <c r="U3175">
        <v>1000</v>
      </c>
      <c r="V3175">
        <v>1.8</v>
      </c>
      <c r="W3175">
        <v>10</v>
      </c>
      <c r="X3175">
        <v>5</v>
      </c>
      <c r="Y3175">
        <v>21</v>
      </c>
    </row>
    <row r="3176" spans="1:25" hidden="1" x14ac:dyDescent="0.25">
      <c r="A3176" t="s">
        <v>12104</v>
      </c>
      <c r="B3176" t="s">
        <v>12105</v>
      </c>
      <c r="C3176" s="1" t="str">
        <f t="shared" si="512"/>
        <v>21:0438</v>
      </c>
      <c r="D3176" s="1" t="str">
        <f t="shared" ref="D3176:D3181" si="513">HYPERLINK("http://geochem.nrcan.gc.ca/cdogs/content/svy/svy210144_e.htm", "21:0144")</f>
        <v>21:0144</v>
      </c>
      <c r="E3176" t="s">
        <v>12106</v>
      </c>
      <c r="F3176" t="s">
        <v>12107</v>
      </c>
      <c r="H3176">
        <v>68.064877600000003</v>
      </c>
      <c r="I3176">
        <v>-71.724590599999999</v>
      </c>
      <c r="J3176" s="1" t="str">
        <f t="shared" ref="J3176:J3181" si="514">HYPERLINK("http://geochem.nrcan.gc.ca/cdogs/content/kwd/kwd020027_e.htm", "NGR lake sediment grab sample")</f>
        <v>NGR lake sediment grab sample</v>
      </c>
      <c r="K3176" s="1" t="str">
        <f t="shared" ref="K3176:K3181" si="515">HYPERLINK("http://geochem.nrcan.gc.ca/cdogs/content/kwd/kwd080006_e.htm", "&lt;177 micron (NGR)")</f>
        <v>&lt;177 micron (NGR)</v>
      </c>
      <c r="L3176">
        <v>14</v>
      </c>
      <c r="M3176" t="s">
        <v>112</v>
      </c>
      <c r="N3176">
        <v>272</v>
      </c>
      <c r="O3176">
        <v>140</v>
      </c>
      <c r="P3176">
        <v>44</v>
      </c>
      <c r="Q3176">
        <v>19</v>
      </c>
      <c r="R3176">
        <v>31</v>
      </c>
      <c r="S3176">
        <v>17</v>
      </c>
      <c r="T3176">
        <v>0.1</v>
      </c>
      <c r="U3176">
        <v>300</v>
      </c>
      <c r="V3176">
        <v>4.3</v>
      </c>
      <c r="W3176">
        <v>1</v>
      </c>
      <c r="X3176">
        <v>1</v>
      </c>
      <c r="Y3176">
        <v>2.6</v>
      </c>
    </row>
    <row r="3177" spans="1:25" hidden="1" x14ac:dyDescent="0.25">
      <c r="A3177" t="s">
        <v>12108</v>
      </c>
      <c r="B3177" t="s">
        <v>12109</v>
      </c>
      <c r="C3177" s="1" t="str">
        <f t="shared" si="512"/>
        <v>21:0438</v>
      </c>
      <c r="D3177" s="1" t="str">
        <f t="shared" si="513"/>
        <v>21:0144</v>
      </c>
      <c r="E3177" t="s">
        <v>12110</v>
      </c>
      <c r="F3177" t="s">
        <v>12111</v>
      </c>
      <c r="H3177">
        <v>68.030963299999996</v>
      </c>
      <c r="I3177">
        <v>-71.704532499999999</v>
      </c>
      <c r="J3177" s="1" t="str">
        <f t="shared" si="514"/>
        <v>NGR lake sediment grab sample</v>
      </c>
      <c r="K3177" s="1" t="str">
        <f t="shared" si="515"/>
        <v>&lt;177 micron (NGR)</v>
      </c>
      <c r="L3177">
        <v>14</v>
      </c>
      <c r="M3177" t="s">
        <v>117</v>
      </c>
      <c r="N3177">
        <v>273</v>
      </c>
      <c r="O3177">
        <v>250</v>
      </c>
      <c r="P3177">
        <v>100</v>
      </c>
      <c r="Q3177">
        <v>29</v>
      </c>
      <c r="R3177">
        <v>63</v>
      </c>
      <c r="S3177">
        <v>24</v>
      </c>
      <c r="T3177">
        <v>0.1</v>
      </c>
      <c r="U3177">
        <v>520</v>
      </c>
      <c r="V3177">
        <v>6.2</v>
      </c>
      <c r="W3177">
        <v>0.5</v>
      </c>
      <c r="X3177">
        <v>4</v>
      </c>
      <c r="Y3177">
        <v>15.4</v>
      </c>
    </row>
    <row r="3178" spans="1:25" hidden="1" x14ac:dyDescent="0.25">
      <c r="A3178" t="s">
        <v>12112</v>
      </c>
      <c r="B3178" t="s">
        <v>12113</v>
      </c>
      <c r="C3178" s="1" t="str">
        <f t="shared" si="512"/>
        <v>21:0438</v>
      </c>
      <c r="D3178" s="1" t="str">
        <f t="shared" si="513"/>
        <v>21:0144</v>
      </c>
      <c r="E3178" t="s">
        <v>12114</v>
      </c>
      <c r="F3178" t="s">
        <v>12115</v>
      </c>
      <c r="H3178">
        <v>68.011218600000007</v>
      </c>
      <c r="I3178">
        <v>-71.718535000000003</v>
      </c>
      <c r="J3178" s="1" t="str">
        <f t="shared" si="514"/>
        <v>NGR lake sediment grab sample</v>
      </c>
      <c r="K3178" s="1" t="str">
        <f t="shared" si="515"/>
        <v>&lt;177 micron (NGR)</v>
      </c>
      <c r="L3178">
        <v>14</v>
      </c>
      <c r="M3178" t="s">
        <v>122</v>
      </c>
      <c r="N3178">
        <v>274</v>
      </c>
      <c r="O3178">
        <v>198</v>
      </c>
      <c r="P3178">
        <v>86</v>
      </c>
      <c r="Q3178">
        <v>25</v>
      </c>
      <c r="R3178">
        <v>42</v>
      </c>
      <c r="S3178">
        <v>15</v>
      </c>
      <c r="T3178">
        <v>0.1</v>
      </c>
      <c r="U3178">
        <v>300</v>
      </c>
      <c r="V3178">
        <v>5.2</v>
      </c>
      <c r="W3178">
        <v>0.5</v>
      </c>
      <c r="X3178">
        <v>10</v>
      </c>
      <c r="Y3178">
        <v>16.8</v>
      </c>
    </row>
    <row r="3179" spans="1:25" hidden="1" x14ac:dyDescent="0.25">
      <c r="A3179" t="s">
        <v>12116</v>
      </c>
      <c r="B3179" t="s">
        <v>12117</v>
      </c>
      <c r="C3179" s="1" t="str">
        <f t="shared" si="512"/>
        <v>21:0438</v>
      </c>
      <c r="D3179" s="1" t="str">
        <f t="shared" si="513"/>
        <v>21:0144</v>
      </c>
      <c r="E3179" t="s">
        <v>12118</v>
      </c>
      <c r="F3179" t="s">
        <v>12119</v>
      </c>
      <c r="H3179">
        <v>68.081408600000003</v>
      </c>
      <c r="I3179">
        <v>-71.804694600000005</v>
      </c>
      <c r="J3179" s="1" t="str">
        <f t="shared" si="514"/>
        <v>NGR lake sediment grab sample</v>
      </c>
      <c r="K3179" s="1" t="str">
        <f t="shared" si="515"/>
        <v>&lt;177 micron (NGR)</v>
      </c>
      <c r="L3179">
        <v>15</v>
      </c>
      <c r="M3179" t="s">
        <v>29</v>
      </c>
      <c r="N3179">
        <v>275</v>
      </c>
      <c r="O3179">
        <v>80</v>
      </c>
      <c r="P3179">
        <v>14</v>
      </c>
      <c r="Q3179">
        <v>11</v>
      </c>
      <c r="R3179">
        <v>11</v>
      </c>
      <c r="S3179">
        <v>7</v>
      </c>
      <c r="T3179">
        <v>0.1</v>
      </c>
      <c r="U3179">
        <v>180</v>
      </c>
      <c r="V3179">
        <v>2.1</v>
      </c>
      <c r="W3179">
        <v>0.5</v>
      </c>
      <c r="X3179">
        <v>1</v>
      </c>
      <c r="Y3179">
        <v>7.6</v>
      </c>
    </row>
    <row r="3180" spans="1:25" hidden="1" x14ac:dyDescent="0.25">
      <c r="A3180" t="s">
        <v>12120</v>
      </c>
      <c r="B3180" t="s">
        <v>12121</v>
      </c>
      <c r="C3180" s="1" t="str">
        <f t="shared" si="512"/>
        <v>21:0438</v>
      </c>
      <c r="D3180" s="1" t="str">
        <f t="shared" si="513"/>
        <v>21:0144</v>
      </c>
      <c r="E3180" t="s">
        <v>12122</v>
      </c>
      <c r="F3180" t="s">
        <v>12123</v>
      </c>
      <c r="H3180">
        <v>68.012731799999997</v>
      </c>
      <c r="I3180">
        <v>-71.775288900000007</v>
      </c>
      <c r="J3180" s="1" t="str">
        <f t="shared" si="514"/>
        <v>NGR lake sediment grab sample</v>
      </c>
      <c r="K3180" s="1" t="str">
        <f t="shared" si="515"/>
        <v>&lt;177 micron (NGR)</v>
      </c>
      <c r="L3180">
        <v>15</v>
      </c>
      <c r="M3180" t="s">
        <v>34</v>
      </c>
      <c r="N3180">
        <v>276</v>
      </c>
      <c r="O3180">
        <v>196</v>
      </c>
      <c r="P3180">
        <v>64</v>
      </c>
      <c r="Q3180">
        <v>27</v>
      </c>
      <c r="R3180">
        <v>33</v>
      </c>
      <c r="S3180">
        <v>15</v>
      </c>
      <c r="T3180">
        <v>0.1</v>
      </c>
      <c r="U3180">
        <v>300</v>
      </c>
      <c r="V3180">
        <v>4.9000000000000004</v>
      </c>
      <c r="W3180">
        <v>0.5</v>
      </c>
      <c r="X3180">
        <v>5</v>
      </c>
      <c r="Y3180">
        <v>9.8000000000000007</v>
      </c>
    </row>
    <row r="3181" spans="1:25" hidden="1" x14ac:dyDescent="0.25">
      <c r="A3181" t="s">
        <v>12124</v>
      </c>
      <c r="B3181" t="s">
        <v>12125</v>
      </c>
      <c r="C3181" s="1" t="str">
        <f t="shared" si="512"/>
        <v>21:0438</v>
      </c>
      <c r="D3181" s="1" t="str">
        <f t="shared" si="513"/>
        <v>21:0144</v>
      </c>
      <c r="E3181" t="s">
        <v>12126</v>
      </c>
      <c r="F3181" t="s">
        <v>12127</v>
      </c>
      <c r="H3181">
        <v>68.037796499999999</v>
      </c>
      <c r="I3181">
        <v>-71.797482200000005</v>
      </c>
      <c r="J3181" s="1" t="str">
        <f t="shared" si="514"/>
        <v>NGR lake sediment grab sample</v>
      </c>
      <c r="K3181" s="1" t="str">
        <f t="shared" si="515"/>
        <v>&lt;177 micron (NGR)</v>
      </c>
      <c r="L3181">
        <v>15</v>
      </c>
      <c r="M3181" t="s">
        <v>39</v>
      </c>
      <c r="N3181">
        <v>277</v>
      </c>
      <c r="O3181">
        <v>130</v>
      </c>
      <c r="P3181">
        <v>40</v>
      </c>
      <c r="Q3181">
        <v>15</v>
      </c>
      <c r="R3181">
        <v>22</v>
      </c>
      <c r="S3181">
        <v>19</v>
      </c>
      <c r="T3181">
        <v>0.1</v>
      </c>
      <c r="U3181">
        <v>2050</v>
      </c>
      <c r="V3181">
        <v>9.1999999999999993</v>
      </c>
      <c r="W3181">
        <v>0.5</v>
      </c>
      <c r="X3181">
        <v>5</v>
      </c>
      <c r="Y3181">
        <v>8.1999999999999993</v>
      </c>
    </row>
    <row r="3182" spans="1:25" hidden="1" x14ac:dyDescent="0.25">
      <c r="A3182" t="s">
        <v>12128</v>
      </c>
      <c r="B3182" t="s">
        <v>12129</v>
      </c>
      <c r="C3182" s="1" t="str">
        <f t="shared" si="512"/>
        <v>21:0438</v>
      </c>
      <c r="D3182" s="1" t="str">
        <f>HYPERLINK("http://geochem.nrcan.gc.ca/cdogs/content/svy/svy_e.htm", "")</f>
        <v/>
      </c>
      <c r="G3182" s="1" t="str">
        <f>HYPERLINK("http://geochem.nrcan.gc.ca/cdogs/content/cr_/cr_00035_e.htm", "35")</f>
        <v>35</v>
      </c>
      <c r="J3182" t="s">
        <v>100</v>
      </c>
      <c r="K3182" t="s">
        <v>101</v>
      </c>
      <c r="L3182">
        <v>15</v>
      </c>
      <c r="M3182" t="s">
        <v>102</v>
      </c>
      <c r="N3182">
        <v>278</v>
      </c>
      <c r="O3182">
        <v>108</v>
      </c>
      <c r="P3182">
        <v>66</v>
      </c>
      <c r="Q3182">
        <v>9</v>
      </c>
      <c r="R3182">
        <v>30</v>
      </c>
      <c r="S3182">
        <v>9</v>
      </c>
      <c r="T3182">
        <v>0.1</v>
      </c>
      <c r="U3182">
        <v>325</v>
      </c>
      <c r="V3182">
        <v>2.5</v>
      </c>
      <c r="W3182">
        <v>16</v>
      </c>
      <c r="X3182">
        <v>1</v>
      </c>
      <c r="Y3182">
        <v>8.6</v>
      </c>
    </row>
    <row r="3183" spans="1:25" hidden="1" x14ac:dyDescent="0.25">
      <c r="A3183" t="s">
        <v>12130</v>
      </c>
      <c r="B3183" t="s">
        <v>12131</v>
      </c>
      <c r="C3183" s="1" t="str">
        <f t="shared" si="512"/>
        <v>21:0438</v>
      </c>
      <c r="D3183" s="1" t="str">
        <f t="shared" ref="D3183:D3208" si="516">HYPERLINK("http://geochem.nrcan.gc.ca/cdogs/content/svy/svy210144_e.htm", "21:0144")</f>
        <v>21:0144</v>
      </c>
      <c r="E3183" t="s">
        <v>12132</v>
      </c>
      <c r="F3183" t="s">
        <v>12133</v>
      </c>
      <c r="H3183">
        <v>68.058833100000001</v>
      </c>
      <c r="I3183">
        <v>-71.805695600000007</v>
      </c>
      <c r="J3183" s="1" t="str">
        <f t="shared" ref="J3183:J3208" si="517">HYPERLINK("http://geochem.nrcan.gc.ca/cdogs/content/kwd/kwd020027_e.htm", "NGR lake sediment grab sample")</f>
        <v>NGR lake sediment grab sample</v>
      </c>
      <c r="K3183" s="1" t="str">
        <f t="shared" ref="K3183:K3208" si="518">HYPERLINK("http://geochem.nrcan.gc.ca/cdogs/content/kwd/kwd080006_e.htm", "&lt;177 micron (NGR)")</f>
        <v>&lt;177 micron (NGR)</v>
      </c>
      <c r="L3183">
        <v>15</v>
      </c>
      <c r="M3183" t="s">
        <v>49</v>
      </c>
      <c r="N3183">
        <v>279</v>
      </c>
      <c r="O3183">
        <v>86</v>
      </c>
      <c r="P3183">
        <v>20</v>
      </c>
      <c r="Q3183">
        <v>8</v>
      </c>
      <c r="R3183">
        <v>13</v>
      </c>
      <c r="S3183">
        <v>8</v>
      </c>
      <c r="T3183">
        <v>0.1</v>
      </c>
      <c r="U3183">
        <v>190</v>
      </c>
      <c r="V3183">
        <v>2.5</v>
      </c>
      <c r="W3183">
        <v>0.5</v>
      </c>
      <c r="X3183">
        <v>1</v>
      </c>
      <c r="Y3183">
        <v>3.4</v>
      </c>
    </row>
    <row r="3184" spans="1:25" hidden="1" x14ac:dyDescent="0.25">
      <c r="A3184" t="s">
        <v>12134</v>
      </c>
      <c r="B3184" t="s">
        <v>12135</v>
      </c>
      <c r="C3184" s="1" t="str">
        <f t="shared" si="512"/>
        <v>21:0438</v>
      </c>
      <c r="D3184" s="1" t="str">
        <f t="shared" si="516"/>
        <v>21:0144</v>
      </c>
      <c r="E3184" t="s">
        <v>12118</v>
      </c>
      <c r="F3184" t="s">
        <v>12136</v>
      </c>
      <c r="H3184">
        <v>68.081408600000003</v>
      </c>
      <c r="I3184">
        <v>-71.804694600000005</v>
      </c>
      <c r="J3184" s="1" t="str">
        <f t="shared" si="517"/>
        <v>NGR lake sediment grab sample</v>
      </c>
      <c r="K3184" s="1" t="str">
        <f t="shared" si="518"/>
        <v>&lt;177 micron (NGR)</v>
      </c>
      <c r="L3184">
        <v>15</v>
      </c>
      <c r="M3184" t="s">
        <v>57</v>
      </c>
      <c r="N3184">
        <v>280</v>
      </c>
      <c r="O3184">
        <v>84</v>
      </c>
      <c r="P3184">
        <v>16</v>
      </c>
      <c r="Q3184">
        <v>11</v>
      </c>
      <c r="R3184">
        <v>9</v>
      </c>
      <c r="S3184">
        <v>7</v>
      </c>
      <c r="T3184">
        <v>0.1</v>
      </c>
      <c r="U3184">
        <v>180</v>
      </c>
      <c r="V3184">
        <v>2.2999999999999998</v>
      </c>
      <c r="W3184">
        <v>0.5</v>
      </c>
      <c r="X3184">
        <v>1</v>
      </c>
      <c r="Y3184">
        <v>8.6</v>
      </c>
    </row>
    <row r="3185" spans="1:25" hidden="1" x14ac:dyDescent="0.25">
      <c r="A3185" t="s">
        <v>12137</v>
      </c>
      <c r="B3185" t="s">
        <v>12138</v>
      </c>
      <c r="C3185" s="1" t="str">
        <f t="shared" si="512"/>
        <v>21:0438</v>
      </c>
      <c r="D3185" s="1" t="str">
        <f t="shared" si="516"/>
        <v>21:0144</v>
      </c>
      <c r="E3185" t="s">
        <v>12118</v>
      </c>
      <c r="F3185" t="s">
        <v>12139</v>
      </c>
      <c r="H3185">
        <v>68.081408600000003</v>
      </c>
      <c r="I3185">
        <v>-71.804694600000005</v>
      </c>
      <c r="J3185" s="1" t="str">
        <f t="shared" si="517"/>
        <v>NGR lake sediment grab sample</v>
      </c>
      <c r="K3185" s="1" t="str">
        <f t="shared" si="518"/>
        <v>&lt;177 micron (NGR)</v>
      </c>
      <c r="L3185">
        <v>15</v>
      </c>
      <c r="M3185" t="s">
        <v>53</v>
      </c>
      <c r="N3185">
        <v>281</v>
      </c>
      <c r="O3185">
        <v>72</v>
      </c>
      <c r="P3185">
        <v>14</v>
      </c>
      <c r="Q3185">
        <v>10</v>
      </c>
      <c r="R3185">
        <v>10</v>
      </c>
      <c r="S3185">
        <v>7</v>
      </c>
      <c r="T3185">
        <v>0.1</v>
      </c>
      <c r="U3185">
        <v>140</v>
      </c>
      <c r="V3185">
        <v>1.9</v>
      </c>
      <c r="W3185">
        <v>0.5</v>
      </c>
      <c r="X3185">
        <v>1</v>
      </c>
      <c r="Y3185">
        <v>7.4</v>
      </c>
    </row>
    <row r="3186" spans="1:25" hidden="1" x14ac:dyDescent="0.25">
      <c r="A3186" t="s">
        <v>12140</v>
      </c>
      <c r="B3186" t="s">
        <v>12141</v>
      </c>
      <c r="C3186" s="1" t="str">
        <f t="shared" si="512"/>
        <v>21:0438</v>
      </c>
      <c r="D3186" s="1" t="str">
        <f t="shared" si="516"/>
        <v>21:0144</v>
      </c>
      <c r="E3186" t="s">
        <v>12142</v>
      </c>
      <c r="F3186" t="s">
        <v>12143</v>
      </c>
      <c r="H3186">
        <v>68.104400900000002</v>
      </c>
      <c r="I3186">
        <v>-71.866270700000001</v>
      </c>
      <c r="J3186" s="1" t="str">
        <f t="shared" si="517"/>
        <v>NGR lake sediment grab sample</v>
      </c>
      <c r="K3186" s="1" t="str">
        <f t="shared" si="518"/>
        <v>&lt;177 micron (NGR)</v>
      </c>
      <c r="L3186">
        <v>15</v>
      </c>
      <c r="M3186" t="s">
        <v>44</v>
      </c>
      <c r="N3186">
        <v>282</v>
      </c>
      <c r="O3186">
        <v>200</v>
      </c>
      <c r="P3186">
        <v>98</v>
      </c>
      <c r="Q3186">
        <v>35</v>
      </c>
      <c r="R3186">
        <v>35</v>
      </c>
      <c r="S3186">
        <v>16</v>
      </c>
      <c r="T3186">
        <v>0.1</v>
      </c>
      <c r="U3186">
        <v>330</v>
      </c>
      <c r="V3186">
        <v>5.6</v>
      </c>
      <c r="W3186">
        <v>0.5</v>
      </c>
      <c r="X3186">
        <v>2</v>
      </c>
      <c r="Y3186">
        <v>9.4</v>
      </c>
    </row>
    <row r="3187" spans="1:25" hidden="1" x14ac:dyDescent="0.25">
      <c r="A3187" t="s">
        <v>12144</v>
      </c>
      <c r="B3187" t="s">
        <v>12145</v>
      </c>
      <c r="C3187" s="1" t="str">
        <f t="shared" si="512"/>
        <v>21:0438</v>
      </c>
      <c r="D3187" s="1" t="str">
        <f t="shared" si="516"/>
        <v>21:0144</v>
      </c>
      <c r="E3187" t="s">
        <v>12146</v>
      </c>
      <c r="F3187" t="s">
        <v>12147</v>
      </c>
      <c r="H3187">
        <v>68.1291753</v>
      </c>
      <c r="I3187">
        <v>-71.860690399999996</v>
      </c>
      <c r="J3187" s="1" t="str">
        <f t="shared" si="517"/>
        <v>NGR lake sediment grab sample</v>
      </c>
      <c r="K3187" s="1" t="str">
        <f t="shared" si="518"/>
        <v>&lt;177 micron (NGR)</v>
      </c>
      <c r="L3187">
        <v>15</v>
      </c>
      <c r="M3187" t="s">
        <v>62</v>
      </c>
      <c r="N3187">
        <v>283</v>
      </c>
      <c r="O3187">
        <v>235</v>
      </c>
      <c r="P3187">
        <v>164</v>
      </c>
      <c r="Q3187">
        <v>29</v>
      </c>
      <c r="R3187">
        <v>81</v>
      </c>
      <c r="S3187">
        <v>33</v>
      </c>
      <c r="T3187">
        <v>0.1</v>
      </c>
      <c r="U3187">
        <v>550</v>
      </c>
      <c r="V3187">
        <v>5.3</v>
      </c>
      <c r="W3187">
        <v>0.5</v>
      </c>
      <c r="X3187">
        <v>2</v>
      </c>
      <c r="Y3187">
        <v>9.6</v>
      </c>
    </row>
    <row r="3188" spans="1:25" hidden="1" x14ac:dyDescent="0.25">
      <c r="A3188" t="s">
        <v>12148</v>
      </c>
      <c r="B3188" t="s">
        <v>12149</v>
      </c>
      <c r="C3188" s="1" t="str">
        <f t="shared" si="512"/>
        <v>21:0438</v>
      </c>
      <c r="D3188" s="1" t="str">
        <f t="shared" si="516"/>
        <v>21:0144</v>
      </c>
      <c r="E3188" t="s">
        <v>12150</v>
      </c>
      <c r="F3188" t="s">
        <v>12151</v>
      </c>
      <c r="H3188">
        <v>68.166671100000002</v>
      </c>
      <c r="I3188">
        <v>-71.871125500000005</v>
      </c>
      <c r="J3188" s="1" t="str">
        <f t="shared" si="517"/>
        <v>NGR lake sediment grab sample</v>
      </c>
      <c r="K3188" s="1" t="str">
        <f t="shared" si="518"/>
        <v>&lt;177 micron (NGR)</v>
      </c>
      <c r="L3188">
        <v>15</v>
      </c>
      <c r="M3188" t="s">
        <v>67</v>
      </c>
      <c r="N3188">
        <v>284</v>
      </c>
      <c r="O3188">
        <v>170</v>
      </c>
      <c r="P3188">
        <v>84</v>
      </c>
      <c r="Q3188">
        <v>28</v>
      </c>
      <c r="R3188">
        <v>40</v>
      </c>
      <c r="S3188">
        <v>20</v>
      </c>
      <c r="T3188">
        <v>0.1</v>
      </c>
      <c r="U3188">
        <v>290</v>
      </c>
      <c r="V3188">
        <v>4.9000000000000004</v>
      </c>
      <c r="W3188">
        <v>0.5</v>
      </c>
      <c r="X3188">
        <v>1</v>
      </c>
      <c r="Y3188">
        <v>7.2</v>
      </c>
    </row>
    <row r="3189" spans="1:25" hidden="1" x14ac:dyDescent="0.25">
      <c r="A3189" t="s">
        <v>12152</v>
      </c>
      <c r="B3189" t="s">
        <v>12153</v>
      </c>
      <c r="C3189" s="1" t="str">
        <f t="shared" si="512"/>
        <v>21:0438</v>
      </c>
      <c r="D3189" s="1" t="str">
        <f t="shared" si="516"/>
        <v>21:0144</v>
      </c>
      <c r="E3189" t="s">
        <v>12154</v>
      </c>
      <c r="F3189" t="s">
        <v>12155</v>
      </c>
      <c r="H3189">
        <v>68.196357000000006</v>
      </c>
      <c r="I3189">
        <v>-71.853498099999996</v>
      </c>
      <c r="J3189" s="1" t="str">
        <f t="shared" si="517"/>
        <v>NGR lake sediment grab sample</v>
      </c>
      <c r="K3189" s="1" t="str">
        <f t="shared" si="518"/>
        <v>&lt;177 micron (NGR)</v>
      </c>
      <c r="L3189">
        <v>15</v>
      </c>
      <c r="M3189" t="s">
        <v>72</v>
      </c>
      <c r="N3189">
        <v>285</v>
      </c>
      <c r="O3189">
        <v>148</v>
      </c>
      <c r="P3189">
        <v>46</v>
      </c>
      <c r="Q3189">
        <v>27</v>
      </c>
      <c r="R3189">
        <v>37</v>
      </c>
      <c r="S3189">
        <v>13</v>
      </c>
      <c r="T3189">
        <v>0.1</v>
      </c>
      <c r="U3189">
        <v>340</v>
      </c>
      <c r="V3189">
        <v>3.6</v>
      </c>
      <c r="W3189">
        <v>0.5</v>
      </c>
      <c r="X3189">
        <v>1</v>
      </c>
      <c r="Y3189">
        <v>4.5999999999999996</v>
      </c>
    </row>
    <row r="3190" spans="1:25" hidden="1" x14ac:dyDescent="0.25">
      <c r="A3190" t="s">
        <v>12156</v>
      </c>
      <c r="B3190" t="s">
        <v>12157</v>
      </c>
      <c r="C3190" s="1" t="str">
        <f t="shared" si="512"/>
        <v>21:0438</v>
      </c>
      <c r="D3190" s="1" t="str">
        <f t="shared" si="516"/>
        <v>21:0144</v>
      </c>
      <c r="E3190" t="s">
        <v>12158</v>
      </c>
      <c r="F3190" t="s">
        <v>12159</v>
      </c>
      <c r="H3190">
        <v>68.238121699999994</v>
      </c>
      <c r="I3190">
        <v>-71.826994299999996</v>
      </c>
      <c r="J3190" s="1" t="str">
        <f t="shared" si="517"/>
        <v>NGR lake sediment grab sample</v>
      </c>
      <c r="K3190" s="1" t="str">
        <f t="shared" si="518"/>
        <v>&lt;177 micron (NGR)</v>
      </c>
      <c r="L3190">
        <v>15</v>
      </c>
      <c r="M3190" t="s">
        <v>77</v>
      </c>
      <c r="N3190">
        <v>286</v>
      </c>
      <c r="O3190">
        <v>104</v>
      </c>
      <c r="P3190">
        <v>40</v>
      </c>
      <c r="Q3190">
        <v>15</v>
      </c>
      <c r="R3190">
        <v>18</v>
      </c>
      <c r="S3190">
        <v>8</v>
      </c>
      <c r="T3190">
        <v>0.1</v>
      </c>
      <c r="U3190">
        <v>150</v>
      </c>
      <c r="V3190">
        <v>2.2999999999999998</v>
      </c>
      <c r="W3190">
        <v>0.5</v>
      </c>
      <c r="X3190">
        <v>1</v>
      </c>
      <c r="Y3190">
        <v>17.2</v>
      </c>
    </row>
    <row r="3191" spans="1:25" hidden="1" x14ac:dyDescent="0.25">
      <c r="A3191" t="s">
        <v>12160</v>
      </c>
      <c r="B3191" t="s">
        <v>12161</v>
      </c>
      <c r="C3191" s="1" t="str">
        <f t="shared" si="512"/>
        <v>21:0438</v>
      </c>
      <c r="D3191" s="1" t="str">
        <f t="shared" si="516"/>
        <v>21:0144</v>
      </c>
      <c r="E3191" t="s">
        <v>12162</v>
      </c>
      <c r="F3191" t="s">
        <v>12163</v>
      </c>
      <c r="H3191">
        <v>68.262631999999996</v>
      </c>
      <c r="I3191">
        <v>-71.768617300000003</v>
      </c>
      <c r="J3191" s="1" t="str">
        <f t="shared" si="517"/>
        <v>NGR lake sediment grab sample</v>
      </c>
      <c r="K3191" s="1" t="str">
        <f t="shared" si="518"/>
        <v>&lt;177 micron (NGR)</v>
      </c>
      <c r="L3191">
        <v>15</v>
      </c>
      <c r="M3191" t="s">
        <v>82</v>
      </c>
      <c r="N3191">
        <v>287</v>
      </c>
      <c r="O3191">
        <v>96</v>
      </c>
      <c r="P3191">
        <v>24</v>
      </c>
      <c r="Q3191">
        <v>13</v>
      </c>
      <c r="R3191">
        <v>23</v>
      </c>
      <c r="S3191">
        <v>11</v>
      </c>
      <c r="T3191">
        <v>0.1</v>
      </c>
      <c r="U3191">
        <v>330</v>
      </c>
      <c r="V3191">
        <v>3.1</v>
      </c>
      <c r="W3191">
        <v>1</v>
      </c>
      <c r="X3191">
        <v>1</v>
      </c>
      <c r="Y3191">
        <v>1</v>
      </c>
    </row>
    <row r="3192" spans="1:25" hidden="1" x14ac:dyDescent="0.25">
      <c r="A3192" t="s">
        <v>12164</v>
      </c>
      <c r="B3192" t="s">
        <v>12165</v>
      </c>
      <c r="C3192" s="1" t="str">
        <f t="shared" si="512"/>
        <v>21:0438</v>
      </c>
      <c r="D3192" s="1" t="str">
        <f t="shared" si="516"/>
        <v>21:0144</v>
      </c>
      <c r="E3192" t="s">
        <v>12166</v>
      </c>
      <c r="F3192" t="s">
        <v>12167</v>
      </c>
      <c r="H3192">
        <v>68.302485200000007</v>
      </c>
      <c r="I3192">
        <v>-71.755190299999995</v>
      </c>
      <c r="J3192" s="1" t="str">
        <f t="shared" si="517"/>
        <v>NGR lake sediment grab sample</v>
      </c>
      <c r="K3192" s="1" t="str">
        <f t="shared" si="518"/>
        <v>&lt;177 micron (NGR)</v>
      </c>
      <c r="L3192">
        <v>15</v>
      </c>
      <c r="M3192" t="s">
        <v>87</v>
      </c>
      <c r="N3192">
        <v>288</v>
      </c>
      <c r="O3192">
        <v>74</v>
      </c>
      <c r="P3192">
        <v>28</v>
      </c>
      <c r="Q3192">
        <v>9</v>
      </c>
      <c r="R3192">
        <v>23</v>
      </c>
      <c r="S3192">
        <v>10</v>
      </c>
      <c r="T3192">
        <v>0.1</v>
      </c>
      <c r="U3192">
        <v>330</v>
      </c>
      <c r="V3192">
        <v>2.6</v>
      </c>
      <c r="W3192">
        <v>1</v>
      </c>
      <c r="X3192">
        <v>1</v>
      </c>
      <c r="Y3192">
        <v>1.2</v>
      </c>
    </row>
    <row r="3193" spans="1:25" hidden="1" x14ac:dyDescent="0.25">
      <c r="A3193" t="s">
        <v>12168</v>
      </c>
      <c r="B3193" t="s">
        <v>12169</v>
      </c>
      <c r="C3193" s="1" t="str">
        <f t="shared" si="512"/>
        <v>21:0438</v>
      </c>
      <c r="D3193" s="1" t="str">
        <f t="shared" si="516"/>
        <v>21:0144</v>
      </c>
      <c r="E3193" t="s">
        <v>12170</v>
      </c>
      <c r="F3193" t="s">
        <v>12171</v>
      </c>
      <c r="H3193">
        <v>68.331178399999999</v>
      </c>
      <c r="I3193">
        <v>-71.7505259</v>
      </c>
      <c r="J3193" s="1" t="str">
        <f t="shared" si="517"/>
        <v>NGR lake sediment grab sample</v>
      </c>
      <c r="K3193" s="1" t="str">
        <f t="shared" si="518"/>
        <v>&lt;177 micron (NGR)</v>
      </c>
      <c r="L3193">
        <v>15</v>
      </c>
      <c r="M3193" t="s">
        <v>92</v>
      </c>
      <c r="N3193">
        <v>289</v>
      </c>
      <c r="O3193">
        <v>144</v>
      </c>
      <c r="P3193">
        <v>90</v>
      </c>
      <c r="Q3193">
        <v>11</v>
      </c>
      <c r="R3193">
        <v>32</v>
      </c>
      <c r="S3193">
        <v>11</v>
      </c>
      <c r="T3193">
        <v>0.1</v>
      </c>
      <c r="U3193">
        <v>230</v>
      </c>
      <c r="V3193">
        <v>2.85</v>
      </c>
      <c r="W3193">
        <v>0.5</v>
      </c>
      <c r="X3193">
        <v>1</v>
      </c>
      <c r="Y3193">
        <v>33.6</v>
      </c>
    </row>
    <row r="3194" spans="1:25" hidden="1" x14ac:dyDescent="0.25">
      <c r="A3194" t="s">
        <v>12172</v>
      </c>
      <c r="B3194" t="s">
        <v>12173</v>
      </c>
      <c r="C3194" s="1" t="str">
        <f t="shared" si="512"/>
        <v>21:0438</v>
      </c>
      <c r="D3194" s="1" t="str">
        <f t="shared" si="516"/>
        <v>21:0144</v>
      </c>
      <c r="E3194" t="s">
        <v>12174</v>
      </c>
      <c r="F3194" t="s">
        <v>12175</v>
      </c>
      <c r="H3194">
        <v>68.360715400000004</v>
      </c>
      <c r="I3194">
        <v>-71.769201199999998</v>
      </c>
      <c r="J3194" s="1" t="str">
        <f t="shared" si="517"/>
        <v>NGR lake sediment grab sample</v>
      </c>
      <c r="K3194" s="1" t="str">
        <f t="shared" si="518"/>
        <v>&lt;177 micron (NGR)</v>
      </c>
      <c r="L3194">
        <v>15</v>
      </c>
      <c r="M3194" t="s">
        <v>97</v>
      </c>
      <c r="N3194">
        <v>290</v>
      </c>
      <c r="O3194">
        <v>122</v>
      </c>
      <c r="P3194">
        <v>62</v>
      </c>
      <c r="Q3194">
        <v>7</v>
      </c>
      <c r="R3194">
        <v>32</v>
      </c>
      <c r="S3194">
        <v>12</v>
      </c>
      <c r="T3194">
        <v>0.1</v>
      </c>
      <c r="U3194">
        <v>340</v>
      </c>
      <c r="V3194">
        <v>4.7</v>
      </c>
      <c r="W3194">
        <v>2</v>
      </c>
      <c r="X3194">
        <v>1</v>
      </c>
      <c r="Y3194">
        <v>3.6</v>
      </c>
    </row>
    <row r="3195" spans="1:25" hidden="1" x14ac:dyDescent="0.25">
      <c r="A3195" t="s">
        <v>12176</v>
      </c>
      <c r="B3195" t="s">
        <v>12177</v>
      </c>
      <c r="C3195" s="1" t="str">
        <f t="shared" si="512"/>
        <v>21:0438</v>
      </c>
      <c r="D3195" s="1" t="str">
        <f t="shared" si="516"/>
        <v>21:0144</v>
      </c>
      <c r="E3195" t="s">
        <v>12178</v>
      </c>
      <c r="F3195" t="s">
        <v>12179</v>
      </c>
      <c r="H3195">
        <v>68.383695299999999</v>
      </c>
      <c r="I3195">
        <v>-71.736486299999996</v>
      </c>
      <c r="J3195" s="1" t="str">
        <f t="shared" si="517"/>
        <v>NGR lake sediment grab sample</v>
      </c>
      <c r="K3195" s="1" t="str">
        <f t="shared" si="518"/>
        <v>&lt;177 micron (NGR)</v>
      </c>
      <c r="L3195">
        <v>15</v>
      </c>
      <c r="M3195" t="s">
        <v>107</v>
      </c>
      <c r="N3195">
        <v>291</v>
      </c>
      <c r="O3195">
        <v>172</v>
      </c>
      <c r="P3195">
        <v>108</v>
      </c>
      <c r="Q3195">
        <v>12</v>
      </c>
      <c r="R3195">
        <v>48</v>
      </c>
      <c r="S3195">
        <v>14</v>
      </c>
      <c r="T3195">
        <v>0.1</v>
      </c>
      <c r="U3195">
        <v>280</v>
      </c>
      <c r="V3195">
        <v>4.2</v>
      </c>
      <c r="W3195">
        <v>1</v>
      </c>
      <c r="X3195">
        <v>1</v>
      </c>
      <c r="Y3195">
        <v>7.6</v>
      </c>
    </row>
    <row r="3196" spans="1:25" hidden="1" x14ac:dyDescent="0.25">
      <c r="A3196" t="s">
        <v>12180</v>
      </c>
      <c r="B3196" t="s">
        <v>12181</v>
      </c>
      <c r="C3196" s="1" t="str">
        <f t="shared" si="512"/>
        <v>21:0438</v>
      </c>
      <c r="D3196" s="1" t="str">
        <f t="shared" si="516"/>
        <v>21:0144</v>
      </c>
      <c r="E3196" t="s">
        <v>12182</v>
      </c>
      <c r="F3196" t="s">
        <v>12183</v>
      </c>
      <c r="H3196">
        <v>68.424918399999996</v>
      </c>
      <c r="I3196">
        <v>-71.773777699999997</v>
      </c>
      <c r="J3196" s="1" t="str">
        <f t="shared" si="517"/>
        <v>NGR lake sediment grab sample</v>
      </c>
      <c r="K3196" s="1" t="str">
        <f t="shared" si="518"/>
        <v>&lt;177 micron (NGR)</v>
      </c>
      <c r="L3196">
        <v>15</v>
      </c>
      <c r="M3196" t="s">
        <v>112</v>
      </c>
      <c r="N3196">
        <v>292</v>
      </c>
      <c r="O3196">
        <v>230</v>
      </c>
      <c r="P3196">
        <v>152</v>
      </c>
      <c r="Q3196">
        <v>19</v>
      </c>
      <c r="R3196">
        <v>67</v>
      </c>
      <c r="S3196">
        <v>25</v>
      </c>
      <c r="T3196">
        <v>0.1</v>
      </c>
      <c r="U3196">
        <v>620</v>
      </c>
      <c r="V3196">
        <v>7.3</v>
      </c>
      <c r="W3196">
        <v>2</v>
      </c>
      <c r="X3196">
        <v>1</v>
      </c>
      <c r="Y3196">
        <v>5.4</v>
      </c>
    </row>
    <row r="3197" spans="1:25" hidden="1" x14ac:dyDescent="0.25">
      <c r="A3197" t="s">
        <v>12184</v>
      </c>
      <c r="B3197" t="s">
        <v>12185</v>
      </c>
      <c r="C3197" s="1" t="str">
        <f t="shared" si="512"/>
        <v>21:0438</v>
      </c>
      <c r="D3197" s="1" t="str">
        <f t="shared" si="516"/>
        <v>21:0144</v>
      </c>
      <c r="E3197" t="s">
        <v>12186</v>
      </c>
      <c r="F3197" t="s">
        <v>12187</v>
      </c>
      <c r="H3197">
        <v>68.469174100000004</v>
      </c>
      <c r="I3197">
        <v>-71.738130400000003</v>
      </c>
      <c r="J3197" s="1" t="str">
        <f t="shared" si="517"/>
        <v>NGR lake sediment grab sample</v>
      </c>
      <c r="K3197" s="1" t="str">
        <f t="shared" si="518"/>
        <v>&lt;177 micron (NGR)</v>
      </c>
      <c r="L3197">
        <v>15</v>
      </c>
      <c r="M3197" t="s">
        <v>117</v>
      </c>
      <c r="N3197">
        <v>293</v>
      </c>
      <c r="O3197">
        <v>144</v>
      </c>
      <c r="P3197">
        <v>44</v>
      </c>
      <c r="Q3197">
        <v>8</v>
      </c>
      <c r="R3197">
        <v>39</v>
      </c>
      <c r="S3197">
        <v>19</v>
      </c>
      <c r="T3197">
        <v>0.1</v>
      </c>
      <c r="U3197">
        <v>570</v>
      </c>
      <c r="V3197">
        <v>5.85</v>
      </c>
      <c r="W3197">
        <v>2</v>
      </c>
      <c r="X3197">
        <v>1</v>
      </c>
      <c r="Y3197">
        <v>1</v>
      </c>
    </row>
    <row r="3198" spans="1:25" hidden="1" x14ac:dyDescent="0.25">
      <c r="A3198" t="s">
        <v>12188</v>
      </c>
      <c r="B3198" t="s">
        <v>12189</v>
      </c>
      <c r="C3198" s="1" t="str">
        <f t="shared" si="512"/>
        <v>21:0438</v>
      </c>
      <c r="D3198" s="1" t="str">
        <f t="shared" si="516"/>
        <v>21:0144</v>
      </c>
      <c r="E3198" t="s">
        <v>12190</v>
      </c>
      <c r="F3198" t="s">
        <v>12191</v>
      </c>
      <c r="H3198">
        <v>68.486156600000001</v>
      </c>
      <c r="I3198">
        <v>-71.694925799999993</v>
      </c>
      <c r="J3198" s="1" t="str">
        <f t="shared" si="517"/>
        <v>NGR lake sediment grab sample</v>
      </c>
      <c r="K3198" s="1" t="str">
        <f t="shared" si="518"/>
        <v>&lt;177 micron (NGR)</v>
      </c>
      <c r="L3198">
        <v>15</v>
      </c>
      <c r="M3198" t="s">
        <v>122</v>
      </c>
      <c r="N3198">
        <v>294</v>
      </c>
      <c r="O3198">
        <v>96</v>
      </c>
      <c r="P3198">
        <v>34</v>
      </c>
      <c r="Q3198">
        <v>7</v>
      </c>
      <c r="R3198">
        <v>28</v>
      </c>
      <c r="S3198">
        <v>11</v>
      </c>
      <c r="T3198">
        <v>0.1</v>
      </c>
      <c r="U3198">
        <v>280</v>
      </c>
      <c r="V3198">
        <v>2.8</v>
      </c>
      <c r="W3198">
        <v>1</v>
      </c>
      <c r="X3198">
        <v>1</v>
      </c>
      <c r="Y3198">
        <v>1</v>
      </c>
    </row>
    <row r="3199" spans="1:25" hidden="1" x14ac:dyDescent="0.25">
      <c r="A3199" t="s">
        <v>12192</v>
      </c>
      <c r="B3199" t="s">
        <v>12193</v>
      </c>
      <c r="C3199" s="1" t="str">
        <f t="shared" si="512"/>
        <v>21:0438</v>
      </c>
      <c r="D3199" s="1" t="str">
        <f t="shared" si="516"/>
        <v>21:0144</v>
      </c>
      <c r="E3199" t="s">
        <v>12194</v>
      </c>
      <c r="F3199" t="s">
        <v>12195</v>
      </c>
      <c r="H3199">
        <v>68.499077099999994</v>
      </c>
      <c r="I3199">
        <v>-71.618713900000003</v>
      </c>
      <c r="J3199" s="1" t="str">
        <f t="shared" si="517"/>
        <v>NGR lake sediment grab sample</v>
      </c>
      <c r="K3199" s="1" t="str">
        <f t="shared" si="518"/>
        <v>&lt;177 micron (NGR)</v>
      </c>
      <c r="L3199">
        <v>16</v>
      </c>
      <c r="M3199" t="s">
        <v>29</v>
      </c>
      <c r="N3199">
        <v>295</v>
      </c>
      <c r="O3199">
        <v>180</v>
      </c>
      <c r="P3199">
        <v>66</v>
      </c>
      <c r="Q3199">
        <v>11</v>
      </c>
      <c r="R3199">
        <v>59</v>
      </c>
      <c r="S3199">
        <v>29</v>
      </c>
      <c r="T3199">
        <v>0.1</v>
      </c>
      <c r="U3199">
        <v>660</v>
      </c>
      <c r="V3199">
        <v>5.2</v>
      </c>
      <c r="W3199">
        <v>3</v>
      </c>
      <c r="X3199">
        <v>1</v>
      </c>
      <c r="Y3199">
        <v>3.2</v>
      </c>
    </row>
    <row r="3200" spans="1:25" hidden="1" x14ac:dyDescent="0.25">
      <c r="A3200" t="s">
        <v>12196</v>
      </c>
      <c r="B3200" t="s">
        <v>12197</v>
      </c>
      <c r="C3200" s="1" t="str">
        <f t="shared" si="512"/>
        <v>21:0438</v>
      </c>
      <c r="D3200" s="1" t="str">
        <f t="shared" si="516"/>
        <v>21:0144</v>
      </c>
      <c r="E3200" t="s">
        <v>12198</v>
      </c>
      <c r="F3200" t="s">
        <v>12199</v>
      </c>
      <c r="H3200">
        <v>68.492026600000003</v>
      </c>
      <c r="I3200">
        <v>-71.614423200000004</v>
      </c>
      <c r="J3200" s="1" t="str">
        <f t="shared" si="517"/>
        <v>NGR lake sediment grab sample</v>
      </c>
      <c r="K3200" s="1" t="str">
        <f t="shared" si="518"/>
        <v>&lt;177 micron (NGR)</v>
      </c>
      <c r="L3200">
        <v>16</v>
      </c>
      <c r="M3200" t="s">
        <v>49</v>
      </c>
      <c r="N3200">
        <v>296</v>
      </c>
      <c r="O3200">
        <v>154</v>
      </c>
      <c r="P3200">
        <v>72</v>
      </c>
      <c r="Q3200">
        <v>8</v>
      </c>
      <c r="R3200">
        <v>40</v>
      </c>
      <c r="S3200">
        <v>24</v>
      </c>
      <c r="T3200">
        <v>0.1</v>
      </c>
      <c r="U3200">
        <v>500</v>
      </c>
      <c r="V3200">
        <v>4.8</v>
      </c>
      <c r="W3200">
        <v>3</v>
      </c>
      <c r="X3200">
        <v>1</v>
      </c>
      <c r="Y3200">
        <v>2.2000000000000002</v>
      </c>
    </row>
    <row r="3201" spans="1:25" hidden="1" x14ac:dyDescent="0.25">
      <c r="A3201" t="s">
        <v>12200</v>
      </c>
      <c r="B3201" t="s">
        <v>12201</v>
      </c>
      <c r="C3201" s="1" t="str">
        <f t="shared" si="512"/>
        <v>21:0438</v>
      </c>
      <c r="D3201" s="1" t="str">
        <f t="shared" si="516"/>
        <v>21:0144</v>
      </c>
      <c r="E3201" t="s">
        <v>12194</v>
      </c>
      <c r="F3201" t="s">
        <v>12202</v>
      </c>
      <c r="H3201">
        <v>68.499077099999994</v>
      </c>
      <c r="I3201">
        <v>-71.618713900000003</v>
      </c>
      <c r="J3201" s="1" t="str">
        <f t="shared" si="517"/>
        <v>NGR lake sediment grab sample</v>
      </c>
      <c r="K3201" s="1" t="str">
        <f t="shared" si="518"/>
        <v>&lt;177 micron (NGR)</v>
      </c>
      <c r="L3201">
        <v>16</v>
      </c>
      <c r="M3201" t="s">
        <v>57</v>
      </c>
      <c r="N3201">
        <v>297</v>
      </c>
      <c r="O3201">
        <v>180</v>
      </c>
      <c r="P3201">
        <v>64</v>
      </c>
      <c r="Q3201">
        <v>11</v>
      </c>
      <c r="R3201">
        <v>59</v>
      </c>
      <c r="S3201">
        <v>29</v>
      </c>
      <c r="T3201">
        <v>0.2</v>
      </c>
      <c r="U3201">
        <v>660</v>
      </c>
      <c r="V3201">
        <v>5.2</v>
      </c>
      <c r="W3201">
        <v>4</v>
      </c>
      <c r="X3201">
        <v>1</v>
      </c>
      <c r="Y3201">
        <v>4.8</v>
      </c>
    </row>
    <row r="3202" spans="1:25" hidden="1" x14ac:dyDescent="0.25">
      <c r="A3202" t="s">
        <v>12203</v>
      </c>
      <c r="B3202" t="s">
        <v>12204</v>
      </c>
      <c r="C3202" s="1" t="str">
        <f t="shared" si="512"/>
        <v>21:0438</v>
      </c>
      <c r="D3202" s="1" t="str">
        <f t="shared" si="516"/>
        <v>21:0144</v>
      </c>
      <c r="E3202" t="s">
        <v>12194</v>
      </c>
      <c r="F3202" t="s">
        <v>12205</v>
      </c>
      <c r="H3202">
        <v>68.499077099999994</v>
      </c>
      <c r="I3202">
        <v>-71.618713900000003</v>
      </c>
      <c r="J3202" s="1" t="str">
        <f t="shared" si="517"/>
        <v>NGR lake sediment grab sample</v>
      </c>
      <c r="K3202" s="1" t="str">
        <f t="shared" si="518"/>
        <v>&lt;177 micron (NGR)</v>
      </c>
      <c r="L3202">
        <v>16</v>
      </c>
      <c r="M3202" t="s">
        <v>53</v>
      </c>
      <c r="N3202">
        <v>298</v>
      </c>
      <c r="O3202">
        <v>182</v>
      </c>
      <c r="P3202">
        <v>64</v>
      </c>
      <c r="Q3202">
        <v>10</v>
      </c>
      <c r="R3202">
        <v>58</v>
      </c>
      <c r="S3202">
        <v>25</v>
      </c>
      <c r="T3202">
        <v>0.1</v>
      </c>
      <c r="U3202">
        <v>640</v>
      </c>
      <c r="V3202">
        <v>5</v>
      </c>
      <c r="W3202">
        <v>4</v>
      </c>
      <c r="X3202">
        <v>1</v>
      </c>
      <c r="Y3202">
        <v>5</v>
      </c>
    </row>
    <row r="3203" spans="1:25" hidden="1" x14ac:dyDescent="0.25">
      <c r="A3203" t="s">
        <v>12206</v>
      </c>
      <c r="B3203" t="s">
        <v>12207</v>
      </c>
      <c r="C3203" s="1" t="str">
        <f t="shared" si="512"/>
        <v>21:0438</v>
      </c>
      <c r="D3203" s="1" t="str">
        <f t="shared" si="516"/>
        <v>21:0144</v>
      </c>
      <c r="E3203" t="s">
        <v>12208</v>
      </c>
      <c r="F3203" t="s">
        <v>12209</v>
      </c>
      <c r="H3203">
        <v>68.5209689</v>
      </c>
      <c r="I3203">
        <v>-71.392537500000003</v>
      </c>
      <c r="J3203" s="1" t="str">
        <f t="shared" si="517"/>
        <v>NGR lake sediment grab sample</v>
      </c>
      <c r="K3203" s="1" t="str">
        <f t="shared" si="518"/>
        <v>&lt;177 micron (NGR)</v>
      </c>
      <c r="L3203">
        <v>16</v>
      </c>
      <c r="M3203" t="s">
        <v>34</v>
      </c>
      <c r="N3203">
        <v>299</v>
      </c>
      <c r="O3203">
        <v>86</v>
      </c>
      <c r="P3203">
        <v>42</v>
      </c>
      <c r="Q3203">
        <v>19</v>
      </c>
      <c r="R3203">
        <v>23</v>
      </c>
      <c r="S3203">
        <v>16</v>
      </c>
      <c r="T3203">
        <v>0.1</v>
      </c>
      <c r="U3203">
        <v>320</v>
      </c>
      <c r="V3203">
        <v>3.6</v>
      </c>
      <c r="W3203">
        <v>6</v>
      </c>
      <c r="X3203">
        <v>1</v>
      </c>
      <c r="Y3203">
        <v>5.2</v>
      </c>
    </row>
    <row r="3204" spans="1:25" hidden="1" x14ac:dyDescent="0.25">
      <c r="A3204" t="s">
        <v>12210</v>
      </c>
      <c r="B3204" t="s">
        <v>12211</v>
      </c>
      <c r="C3204" s="1" t="str">
        <f t="shared" si="512"/>
        <v>21:0438</v>
      </c>
      <c r="D3204" s="1" t="str">
        <f t="shared" si="516"/>
        <v>21:0144</v>
      </c>
      <c r="E3204" t="s">
        <v>12212</v>
      </c>
      <c r="F3204" t="s">
        <v>12213</v>
      </c>
      <c r="H3204">
        <v>68.554829999999995</v>
      </c>
      <c r="I3204">
        <v>-71.317466199999998</v>
      </c>
      <c r="J3204" s="1" t="str">
        <f t="shared" si="517"/>
        <v>NGR lake sediment grab sample</v>
      </c>
      <c r="K3204" s="1" t="str">
        <f t="shared" si="518"/>
        <v>&lt;177 micron (NGR)</v>
      </c>
      <c r="L3204">
        <v>16</v>
      </c>
      <c r="M3204" t="s">
        <v>39</v>
      </c>
      <c r="N3204">
        <v>300</v>
      </c>
      <c r="O3204">
        <v>76</v>
      </c>
      <c r="P3204">
        <v>40</v>
      </c>
      <c r="Q3204">
        <v>5</v>
      </c>
      <c r="R3204">
        <v>22</v>
      </c>
      <c r="S3204">
        <v>15</v>
      </c>
      <c r="T3204">
        <v>0.2</v>
      </c>
      <c r="U3204">
        <v>230</v>
      </c>
      <c r="V3204">
        <v>2.9</v>
      </c>
      <c r="W3204">
        <v>11</v>
      </c>
      <c r="X3204">
        <v>1</v>
      </c>
      <c r="Y3204">
        <v>4.5999999999999996</v>
      </c>
    </row>
    <row r="3205" spans="1:25" hidden="1" x14ac:dyDescent="0.25">
      <c r="A3205" t="s">
        <v>12214</v>
      </c>
      <c r="B3205" t="s">
        <v>12215</v>
      </c>
      <c r="C3205" s="1" t="str">
        <f t="shared" si="512"/>
        <v>21:0438</v>
      </c>
      <c r="D3205" s="1" t="str">
        <f t="shared" si="516"/>
        <v>21:0144</v>
      </c>
      <c r="E3205" t="s">
        <v>12216</v>
      </c>
      <c r="F3205" t="s">
        <v>12217</v>
      </c>
      <c r="H3205">
        <v>68.564994999999996</v>
      </c>
      <c r="I3205">
        <v>-71.308503400000006</v>
      </c>
      <c r="J3205" s="1" t="str">
        <f t="shared" si="517"/>
        <v>NGR lake sediment grab sample</v>
      </c>
      <c r="K3205" s="1" t="str">
        <f t="shared" si="518"/>
        <v>&lt;177 micron (NGR)</v>
      </c>
      <c r="L3205">
        <v>16</v>
      </c>
      <c r="M3205" t="s">
        <v>44</v>
      </c>
      <c r="N3205">
        <v>301</v>
      </c>
      <c r="O3205">
        <v>74</v>
      </c>
      <c r="P3205">
        <v>36</v>
      </c>
      <c r="Q3205">
        <v>5</v>
      </c>
      <c r="R3205">
        <v>24</v>
      </c>
      <c r="S3205">
        <v>10</v>
      </c>
      <c r="T3205">
        <v>0.1</v>
      </c>
      <c r="U3205">
        <v>210</v>
      </c>
      <c r="V3205">
        <v>2.4</v>
      </c>
      <c r="W3205">
        <v>3</v>
      </c>
      <c r="X3205">
        <v>1</v>
      </c>
      <c r="Y3205">
        <v>7.8</v>
      </c>
    </row>
    <row r="3206" spans="1:25" hidden="1" x14ac:dyDescent="0.25">
      <c r="A3206" t="s">
        <v>12218</v>
      </c>
      <c r="B3206" t="s">
        <v>12219</v>
      </c>
      <c r="C3206" s="1" t="str">
        <f t="shared" si="512"/>
        <v>21:0438</v>
      </c>
      <c r="D3206" s="1" t="str">
        <f t="shared" si="516"/>
        <v>21:0144</v>
      </c>
      <c r="E3206" t="s">
        <v>12220</v>
      </c>
      <c r="F3206" t="s">
        <v>12221</v>
      </c>
      <c r="H3206">
        <v>68.501477699999995</v>
      </c>
      <c r="I3206">
        <v>-71.256455299999999</v>
      </c>
      <c r="J3206" s="1" t="str">
        <f t="shared" si="517"/>
        <v>NGR lake sediment grab sample</v>
      </c>
      <c r="K3206" s="1" t="str">
        <f t="shared" si="518"/>
        <v>&lt;177 micron (NGR)</v>
      </c>
      <c r="L3206">
        <v>16</v>
      </c>
      <c r="M3206" t="s">
        <v>62</v>
      </c>
      <c r="N3206">
        <v>302</v>
      </c>
      <c r="O3206">
        <v>162</v>
      </c>
      <c r="P3206">
        <v>102</v>
      </c>
      <c r="Q3206">
        <v>29</v>
      </c>
      <c r="R3206">
        <v>43</v>
      </c>
      <c r="S3206">
        <v>17</v>
      </c>
      <c r="T3206">
        <v>0.2</v>
      </c>
      <c r="U3206">
        <v>390</v>
      </c>
      <c r="V3206">
        <v>4.6500000000000004</v>
      </c>
      <c r="W3206">
        <v>2</v>
      </c>
      <c r="X3206">
        <v>2</v>
      </c>
      <c r="Y3206">
        <v>12</v>
      </c>
    </row>
    <row r="3207" spans="1:25" hidden="1" x14ac:dyDescent="0.25">
      <c r="A3207" t="s">
        <v>12222</v>
      </c>
      <c r="B3207" t="s">
        <v>12223</v>
      </c>
      <c r="C3207" s="1" t="str">
        <f t="shared" si="512"/>
        <v>21:0438</v>
      </c>
      <c r="D3207" s="1" t="str">
        <f t="shared" si="516"/>
        <v>21:0144</v>
      </c>
      <c r="E3207" t="s">
        <v>12224</v>
      </c>
      <c r="F3207" t="s">
        <v>12225</v>
      </c>
      <c r="H3207">
        <v>68.465956800000001</v>
      </c>
      <c r="I3207">
        <v>-71.285836500000002</v>
      </c>
      <c r="J3207" s="1" t="str">
        <f t="shared" si="517"/>
        <v>NGR lake sediment grab sample</v>
      </c>
      <c r="K3207" s="1" t="str">
        <f t="shared" si="518"/>
        <v>&lt;177 micron (NGR)</v>
      </c>
      <c r="L3207">
        <v>16</v>
      </c>
      <c r="M3207" t="s">
        <v>67</v>
      </c>
      <c r="N3207">
        <v>303</v>
      </c>
      <c r="O3207">
        <v>220</v>
      </c>
      <c r="P3207">
        <v>150</v>
      </c>
      <c r="Q3207">
        <v>28</v>
      </c>
      <c r="R3207">
        <v>69</v>
      </c>
      <c r="S3207">
        <v>25</v>
      </c>
      <c r="T3207">
        <v>0.1</v>
      </c>
      <c r="U3207">
        <v>580</v>
      </c>
      <c r="V3207">
        <v>7.3</v>
      </c>
      <c r="W3207">
        <v>7</v>
      </c>
      <c r="X3207">
        <v>2</v>
      </c>
      <c r="Y3207">
        <v>9.4</v>
      </c>
    </row>
    <row r="3208" spans="1:25" hidden="1" x14ac:dyDescent="0.25">
      <c r="A3208" t="s">
        <v>12226</v>
      </c>
      <c r="B3208" t="s">
        <v>12227</v>
      </c>
      <c r="C3208" s="1" t="str">
        <f t="shared" si="512"/>
        <v>21:0438</v>
      </c>
      <c r="D3208" s="1" t="str">
        <f t="shared" si="516"/>
        <v>21:0144</v>
      </c>
      <c r="E3208" t="s">
        <v>12228</v>
      </c>
      <c r="F3208" t="s">
        <v>12229</v>
      </c>
      <c r="H3208">
        <v>68.444258399999995</v>
      </c>
      <c r="I3208">
        <v>-71.300239399999995</v>
      </c>
      <c r="J3208" s="1" t="str">
        <f t="shared" si="517"/>
        <v>NGR lake sediment grab sample</v>
      </c>
      <c r="K3208" s="1" t="str">
        <f t="shared" si="518"/>
        <v>&lt;177 micron (NGR)</v>
      </c>
      <c r="L3208">
        <v>16</v>
      </c>
      <c r="M3208" t="s">
        <v>72</v>
      </c>
      <c r="N3208">
        <v>304</v>
      </c>
      <c r="O3208">
        <v>92</v>
      </c>
      <c r="P3208">
        <v>46</v>
      </c>
      <c r="Q3208">
        <v>11</v>
      </c>
      <c r="R3208">
        <v>29</v>
      </c>
      <c r="S3208">
        <v>13</v>
      </c>
      <c r="T3208">
        <v>0.1</v>
      </c>
      <c r="U3208">
        <v>400</v>
      </c>
      <c r="V3208">
        <v>3.2</v>
      </c>
      <c r="W3208">
        <v>0.5</v>
      </c>
      <c r="X3208">
        <v>1</v>
      </c>
      <c r="Y3208">
        <v>1.6</v>
      </c>
    </row>
    <row r="3209" spans="1:25" hidden="1" x14ac:dyDescent="0.25">
      <c r="A3209" t="s">
        <v>12230</v>
      </c>
      <c r="B3209" t="s">
        <v>12231</v>
      </c>
      <c r="C3209" s="1" t="str">
        <f t="shared" si="512"/>
        <v>21:0438</v>
      </c>
      <c r="D3209" s="1" t="str">
        <f>HYPERLINK("http://geochem.nrcan.gc.ca/cdogs/content/svy/svy_e.htm", "")</f>
        <v/>
      </c>
      <c r="G3209" s="1" t="str">
        <f>HYPERLINK("http://geochem.nrcan.gc.ca/cdogs/content/cr_/cr_00022_e.htm", "22")</f>
        <v>22</v>
      </c>
      <c r="J3209" t="s">
        <v>100</v>
      </c>
      <c r="K3209" t="s">
        <v>101</v>
      </c>
      <c r="L3209">
        <v>16</v>
      </c>
      <c r="M3209" t="s">
        <v>102</v>
      </c>
      <c r="N3209">
        <v>305</v>
      </c>
      <c r="O3209">
        <v>84</v>
      </c>
      <c r="P3209">
        <v>18</v>
      </c>
      <c r="Q3209">
        <v>26</v>
      </c>
      <c r="R3209">
        <v>9</v>
      </c>
      <c r="S3209">
        <v>5</v>
      </c>
      <c r="T3209">
        <v>0.1</v>
      </c>
      <c r="U3209">
        <v>1000</v>
      </c>
      <c r="V3209">
        <v>1.65</v>
      </c>
      <c r="W3209">
        <v>15</v>
      </c>
      <c r="X3209">
        <v>5</v>
      </c>
      <c r="Y3209">
        <v>19.399999999999999</v>
      </c>
    </row>
    <row r="3210" spans="1:25" hidden="1" x14ac:dyDescent="0.25">
      <c r="A3210" t="s">
        <v>12232</v>
      </c>
      <c r="B3210" t="s">
        <v>12233</v>
      </c>
      <c r="C3210" s="1" t="str">
        <f t="shared" si="512"/>
        <v>21:0438</v>
      </c>
      <c r="D3210" s="1" t="str">
        <f t="shared" ref="D3210:D3232" si="519">HYPERLINK("http://geochem.nrcan.gc.ca/cdogs/content/svy/svy210144_e.htm", "21:0144")</f>
        <v>21:0144</v>
      </c>
      <c r="E3210" t="s">
        <v>12234</v>
      </c>
      <c r="F3210" t="s">
        <v>12235</v>
      </c>
      <c r="H3210">
        <v>68.410850100000005</v>
      </c>
      <c r="I3210">
        <v>-71.306012600000003</v>
      </c>
      <c r="J3210" s="1" t="str">
        <f t="shared" ref="J3210:J3232" si="520">HYPERLINK("http://geochem.nrcan.gc.ca/cdogs/content/kwd/kwd020027_e.htm", "NGR lake sediment grab sample")</f>
        <v>NGR lake sediment grab sample</v>
      </c>
      <c r="K3210" s="1" t="str">
        <f t="shared" ref="K3210:K3232" si="521">HYPERLINK("http://geochem.nrcan.gc.ca/cdogs/content/kwd/kwd080006_e.htm", "&lt;177 micron (NGR)")</f>
        <v>&lt;177 micron (NGR)</v>
      </c>
      <c r="L3210">
        <v>16</v>
      </c>
      <c r="M3210" t="s">
        <v>77</v>
      </c>
      <c r="N3210">
        <v>306</v>
      </c>
      <c r="O3210">
        <v>210</v>
      </c>
      <c r="P3210">
        <v>66</v>
      </c>
      <c r="Q3210">
        <v>10</v>
      </c>
      <c r="R3210">
        <v>50</v>
      </c>
      <c r="S3210">
        <v>22</v>
      </c>
      <c r="T3210">
        <v>0.2</v>
      </c>
      <c r="U3210">
        <v>520</v>
      </c>
      <c r="V3210">
        <v>3.9</v>
      </c>
      <c r="W3210">
        <v>2</v>
      </c>
      <c r="X3210">
        <v>1</v>
      </c>
      <c r="Y3210">
        <v>3.8</v>
      </c>
    </row>
    <row r="3211" spans="1:25" hidden="1" x14ac:dyDescent="0.25">
      <c r="A3211" t="s">
        <v>12236</v>
      </c>
      <c r="B3211" t="s">
        <v>12237</v>
      </c>
      <c r="C3211" s="1" t="str">
        <f t="shared" si="512"/>
        <v>21:0438</v>
      </c>
      <c r="D3211" s="1" t="str">
        <f t="shared" si="519"/>
        <v>21:0144</v>
      </c>
      <c r="E3211" t="s">
        <v>12238</v>
      </c>
      <c r="F3211" t="s">
        <v>12239</v>
      </c>
      <c r="H3211">
        <v>68.377661399999994</v>
      </c>
      <c r="I3211">
        <v>-71.312083999999999</v>
      </c>
      <c r="J3211" s="1" t="str">
        <f t="shared" si="520"/>
        <v>NGR lake sediment grab sample</v>
      </c>
      <c r="K3211" s="1" t="str">
        <f t="shared" si="521"/>
        <v>&lt;177 micron (NGR)</v>
      </c>
      <c r="L3211">
        <v>16</v>
      </c>
      <c r="M3211" t="s">
        <v>82</v>
      </c>
      <c r="N3211">
        <v>307</v>
      </c>
      <c r="O3211">
        <v>128</v>
      </c>
      <c r="P3211">
        <v>48</v>
      </c>
      <c r="Q3211">
        <v>12</v>
      </c>
      <c r="R3211">
        <v>39</v>
      </c>
      <c r="S3211">
        <v>11</v>
      </c>
      <c r="T3211">
        <v>0.3</v>
      </c>
      <c r="U3211">
        <v>220</v>
      </c>
      <c r="V3211">
        <v>2.85</v>
      </c>
      <c r="W3211">
        <v>0.5</v>
      </c>
      <c r="X3211">
        <v>1</v>
      </c>
      <c r="Y3211">
        <v>16.2</v>
      </c>
    </row>
    <row r="3212" spans="1:25" hidden="1" x14ac:dyDescent="0.25">
      <c r="A3212" t="s">
        <v>12240</v>
      </c>
      <c r="B3212" t="s">
        <v>12241</v>
      </c>
      <c r="C3212" s="1" t="str">
        <f t="shared" si="512"/>
        <v>21:0438</v>
      </c>
      <c r="D3212" s="1" t="str">
        <f t="shared" si="519"/>
        <v>21:0144</v>
      </c>
      <c r="E3212" t="s">
        <v>12242</v>
      </c>
      <c r="F3212" t="s">
        <v>12243</v>
      </c>
      <c r="H3212">
        <v>68.348318199999994</v>
      </c>
      <c r="I3212">
        <v>-71.328104300000007</v>
      </c>
      <c r="J3212" s="1" t="str">
        <f t="shared" si="520"/>
        <v>NGR lake sediment grab sample</v>
      </c>
      <c r="K3212" s="1" t="str">
        <f t="shared" si="521"/>
        <v>&lt;177 micron (NGR)</v>
      </c>
      <c r="L3212">
        <v>16</v>
      </c>
      <c r="M3212" t="s">
        <v>87</v>
      </c>
      <c r="N3212">
        <v>308</v>
      </c>
      <c r="O3212">
        <v>110</v>
      </c>
      <c r="P3212">
        <v>64</v>
      </c>
      <c r="Q3212">
        <v>9</v>
      </c>
      <c r="R3212">
        <v>38</v>
      </c>
      <c r="S3212">
        <v>11</v>
      </c>
      <c r="T3212">
        <v>0.1</v>
      </c>
      <c r="U3212">
        <v>215</v>
      </c>
      <c r="V3212">
        <v>2.8</v>
      </c>
      <c r="W3212">
        <v>0.5</v>
      </c>
      <c r="X3212">
        <v>1</v>
      </c>
      <c r="Y3212">
        <v>20</v>
      </c>
    </row>
    <row r="3213" spans="1:25" hidden="1" x14ac:dyDescent="0.25">
      <c r="A3213" t="s">
        <v>12244</v>
      </c>
      <c r="B3213" t="s">
        <v>12245</v>
      </c>
      <c r="C3213" s="1" t="str">
        <f t="shared" si="512"/>
        <v>21:0438</v>
      </c>
      <c r="D3213" s="1" t="str">
        <f t="shared" si="519"/>
        <v>21:0144</v>
      </c>
      <c r="E3213" t="s">
        <v>12246</v>
      </c>
      <c r="F3213" t="s">
        <v>12247</v>
      </c>
      <c r="H3213">
        <v>68.328848300000004</v>
      </c>
      <c r="I3213">
        <v>-71.339370400000007</v>
      </c>
      <c r="J3213" s="1" t="str">
        <f t="shared" si="520"/>
        <v>NGR lake sediment grab sample</v>
      </c>
      <c r="K3213" s="1" t="str">
        <f t="shared" si="521"/>
        <v>&lt;177 micron (NGR)</v>
      </c>
      <c r="L3213">
        <v>16</v>
      </c>
      <c r="M3213" t="s">
        <v>92</v>
      </c>
      <c r="N3213">
        <v>309</v>
      </c>
      <c r="O3213">
        <v>174</v>
      </c>
      <c r="P3213">
        <v>46</v>
      </c>
      <c r="Q3213">
        <v>13</v>
      </c>
      <c r="R3213">
        <v>45</v>
      </c>
      <c r="S3213">
        <v>21</v>
      </c>
      <c r="T3213">
        <v>0.1</v>
      </c>
      <c r="U3213">
        <v>330</v>
      </c>
      <c r="V3213">
        <v>4.45</v>
      </c>
      <c r="W3213">
        <v>0.5</v>
      </c>
      <c r="X3213">
        <v>1</v>
      </c>
      <c r="Y3213">
        <v>2</v>
      </c>
    </row>
    <row r="3214" spans="1:25" hidden="1" x14ac:dyDescent="0.25">
      <c r="A3214" t="s">
        <v>12248</v>
      </c>
      <c r="B3214" t="s">
        <v>12249</v>
      </c>
      <c r="C3214" s="1" t="str">
        <f t="shared" si="512"/>
        <v>21:0438</v>
      </c>
      <c r="D3214" s="1" t="str">
        <f t="shared" si="519"/>
        <v>21:0144</v>
      </c>
      <c r="E3214" t="s">
        <v>12250</v>
      </c>
      <c r="F3214" t="s">
        <v>12251</v>
      </c>
      <c r="H3214">
        <v>68.295086299999994</v>
      </c>
      <c r="I3214">
        <v>-71.365509299999999</v>
      </c>
      <c r="J3214" s="1" t="str">
        <f t="shared" si="520"/>
        <v>NGR lake sediment grab sample</v>
      </c>
      <c r="K3214" s="1" t="str">
        <f t="shared" si="521"/>
        <v>&lt;177 micron (NGR)</v>
      </c>
      <c r="L3214">
        <v>16</v>
      </c>
      <c r="M3214" t="s">
        <v>97</v>
      </c>
      <c r="N3214">
        <v>310</v>
      </c>
      <c r="O3214">
        <v>180</v>
      </c>
      <c r="P3214">
        <v>102</v>
      </c>
      <c r="Q3214">
        <v>22</v>
      </c>
      <c r="R3214">
        <v>55</v>
      </c>
      <c r="S3214">
        <v>18</v>
      </c>
      <c r="T3214">
        <v>0.1</v>
      </c>
      <c r="U3214">
        <v>250</v>
      </c>
      <c r="V3214">
        <v>3.85</v>
      </c>
      <c r="W3214">
        <v>0.5</v>
      </c>
      <c r="X3214">
        <v>1</v>
      </c>
      <c r="Y3214">
        <v>12.6</v>
      </c>
    </row>
    <row r="3215" spans="1:25" hidden="1" x14ac:dyDescent="0.25">
      <c r="A3215" t="s">
        <v>12252</v>
      </c>
      <c r="B3215" t="s">
        <v>12253</v>
      </c>
      <c r="C3215" s="1" t="str">
        <f t="shared" si="512"/>
        <v>21:0438</v>
      </c>
      <c r="D3215" s="1" t="str">
        <f t="shared" si="519"/>
        <v>21:0144</v>
      </c>
      <c r="E3215" t="s">
        <v>12254</v>
      </c>
      <c r="F3215" t="s">
        <v>12255</v>
      </c>
      <c r="H3215">
        <v>68.256216899999998</v>
      </c>
      <c r="I3215">
        <v>-71.328765399999995</v>
      </c>
      <c r="J3215" s="1" t="str">
        <f t="shared" si="520"/>
        <v>NGR lake sediment grab sample</v>
      </c>
      <c r="K3215" s="1" t="str">
        <f t="shared" si="521"/>
        <v>&lt;177 micron (NGR)</v>
      </c>
      <c r="L3215">
        <v>16</v>
      </c>
      <c r="M3215" t="s">
        <v>107</v>
      </c>
      <c r="N3215">
        <v>311</v>
      </c>
      <c r="O3215">
        <v>220</v>
      </c>
      <c r="P3215">
        <v>180</v>
      </c>
      <c r="Q3215">
        <v>24</v>
      </c>
      <c r="R3215">
        <v>78</v>
      </c>
      <c r="S3215">
        <v>124</v>
      </c>
      <c r="T3215">
        <v>0.3</v>
      </c>
      <c r="U3215">
        <v>2150</v>
      </c>
      <c r="V3215">
        <v>7.3</v>
      </c>
      <c r="W3215">
        <v>32</v>
      </c>
      <c r="X3215">
        <v>3</v>
      </c>
      <c r="Y3215">
        <v>9</v>
      </c>
    </row>
    <row r="3216" spans="1:25" hidden="1" x14ac:dyDescent="0.25">
      <c r="A3216" t="s">
        <v>12256</v>
      </c>
      <c r="B3216" t="s">
        <v>12257</v>
      </c>
      <c r="C3216" s="1" t="str">
        <f t="shared" si="512"/>
        <v>21:0438</v>
      </c>
      <c r="D3216" s="1" t="str">
        <f t="shared" si="519"/>
        <v>21:0144</v>
      </c>
      <c r="E3216" t="s">
        <v>12258</v>
      </c>
      <c r="F3216" t="s">
        <v>12259</v>
      </c>
      <c r="H3216">
        <v>68.191781500000005</v>
      </c>
      <c r="I3216">
        <v>-71.321787</v>
      </c>
      <c r="J3216" s="1" t="str">
        <f t="shared" si="520"/>
        <v>NGR lake sediment grab sample</v>
      </c>
      <c r="K3216" s="1" t="str">
        <f t="shared" si="521"/>
        <v>&lt;177 micron (NGR)</v>
      </c>
      <c r="L3216">
        <v>16</v>
      </c>
      <c r="M3216" t="s">
        <v>112</v>
      </c>
      <c r="N3216">
        <v>312</v>
      </c>
      <c r="O3216">
        <v>240</v>
      </c>
      <c r="P3216">
        <v>130</v>
      </c>
      <c r="Q3216">
        <v>30</v>
      </c>
      <c r="R3216">
        <v>63</v>
      </c>
      <c r="S3216">
        <v>35</v>
      </c>
      <c r="T3216">
        <v>0.2</v>
      </c>
      <c r="U3216">
        <v>310</v>
      </c>
      <c r="V3216">
        <v>10.199999999999999</v>
      </c>
      <c r="W3216">
        <v>4</v>
      </c>
      <c r="X3216">
        <v>4</v>
      </c>
      <c r="Y3216">
        <v>13</v>
      </c>
    </row>
    <row r="3217" spans="1:25" hidden="1" x14ac:dyDescent="0.25">
      <c r="A3217" t="s">
        <v>12260</v>
      </c>
      <c r="B3217" t="s">
        <v>12261</v>
      </c>
      <c r="C3217" s="1" t="str">
        <f t="shared" si="512"/>
        <v>21:0438</v>
      </c>
      <c r="D3217" s="1" t="str">
        <f t="shared" si="519"/>
        <v>21:0144</v>
      </c>
      <c r="E3217" t="s">
        <v>12262</v>
      </c>
      <c r="F3217" t="s">
        <v>12263</v>
      </c>
      <c r="H3217">
        <v>68.174828700000006</v>
      </c>
      <c r="I3217">
        <v>-71.367508799999996</v>
      </c>
      <c r="J3217" s="1" t="str">
        <f t="shared" si="520"/>
        <v>NGR lake sediment grab sample</v>
      </c>
      <c r="K3217" s="1" t="str">
        <f t="shared" si="521"/>
        <v>&lt;177 micron (NGR)</v>
      </c>
      <c r="L3217">
        <v>16</v>
      </c>
      <c r="M3217" t="s">
        <v>117</v>
      </c>
      <c r="N3217">
        <v>313</v>
      </c>
      <c r="O3217">
        <v>174</v>
      </c>
      <c r="P3217">
        <v>78</v>
      </c>
      <c r="Q3217">
        <v>32</v>
      </c>
      <c r="R3217">
        <v>39</v>
      </c>
      <c r="S3217">
        <v>22</v>
      </c>
      <c r="T3217">
        <v>0.1</v>
      </c>
      <c r="U3217">
        <v>390</v>
      </c>
      <c r="V3217">
        <v>6.8</v>
      </c>
      <c r="W3217">
        <v>0.5</v>
      </c>
      <c r="X3217">
        <v>2</v>
      </c>
      <c r="Y3217">
        <v>5.6</v>
      </c>
    </row>
    <row r="3218" spans="1:25" hidden="1" x14ac:dyDescent="0.25">
      <c r="A3218" t="s">
        <v>12264</v>
      </c>
      <c r="B3218" t="s">
        <v>12265</v>
      </c>
      <c r="C3218" s="1" t="str">
        <f t="shared" si="512"/>
        <v>21:0438</v>
      </c>
      <c r="D3218" s="1" t="str">
        <f t="shared" si="519"/>
        <v>21:0144</v>
      </c>
      <c r="E3218" t="s">
        <v>12266</v>
      </c>
      <c r="F3218" t="s">
        <v>12267</v>
      </c>
      <c r="H3218">
        <v>68.112937099999996</v>
      </c>
      <c r="I3218">
        <v>-71.311333599999998</v>
      </c>
      <c r="J3218" s="1" t="str">
        <f t="shared" si="520"/>
        <v>NGR lake sediment grab sample</v>
      </c>
      <c r="K3218" s="1" t="str">
        <f t="shared" si="521"/>
        <v>&lt;177 micron (NGR)</v>
      </c>
      <c r="L3218">
        <v>16</v>
      </c>
      <c r="M3218" t="s">
        <v>122</v>
      </c>
      <c r="N3218">
        <v>314</v>
      </c>
      <c r="O3218">
        <v>128</v>
      </c>
      <c r="P3218">
        <v>28</v>
      </c>
      <c r="Q3218">
        <v>19</v>
      </c>
      <c r="R3218">
        <v>20</v>
      </c>
      <c r="S3218">
        <v>11</v>
      </c>
      <c r="T3218">
        <v>0.1</v>
      </c>
      <c r="U3218">
        <v>200</v>
      </c>
      <c r="V3218">
        <v>2.6</v>
      </c>
      <c r="W3218">
        <v>0.5</v>
      </c>
      <c r="X3218">
        <v>2</v>
      </c>
      <c r="Y3218">
        <v>22.2</v>
      </c>
    </row>
    <row r="3219" spans="1:25" hidden="1" x14ac:dyDescent="0.25">
      <c r="A3219" t="s">
        <v>12268</v>
      </c>
      <c r="B3219" t="s">
        <v>12269</v>
      </c>
      <c r="C3219" s="1" t="str">
        <f t="shared" si="512"/>
        <v>21:0438</v>
      </c>
      <c r="D3219" s="1" t="str">
        <f t="shared" si="519"/>
        <v>21:0144</v>
      </c>
      <c r="E3219" t="s">
        <v>12270</v>
      </c>
      <c r="F3219" t="s">
        <v>12271</v>
      </c>
      <c r="H3219">
        <v>68.643363899999997</v>
      </c>
      <c r="I3219">
        <v>-70.8893767</v>
      </c>
      <c r="J3219" s="1" t="str">
        <f t="shared" si="520"/>
        <v>NGR lake sediment grab sample</v>
      </c>
      <c r="K3219" s="1" t="str">
        <f t="shared" si="521"/>
        <v>&lt;177 micron (NGR)</v>
      </c>
      <c r="L3219">
        <v>17</v>
      </c>
      <c r="M3219" t="s">
        <v>29</v>
      </c>
      <c r="N3219">
        <v>315</v>
      </c>
      <c r="O3219">
        <v>290</v>
      </c>
      <c r="P3219">
        <v>114</v>
      </c>
      <c r="Q3219">
        <v>11</v>
      </c>
      <c r="R3219">
        <v>59</v>
      </c>
      <c r="S3219">
        <v>20</v>
      </c>
      <c r="T3219">
        <v>0.1</v>
      </c>
      <c r="U3219">
        <v>190</v>
      </c>
      <c r="V3219">
        <v>3.4</v>
      </c>
      <c r="W3219">
        <v>16</v>
      </c>
      <c r="X3219">
        <v>1</v>
      </c>
      <c r="Y3219">
        <v>10.199999999999999</v>
      </c>
    </row>
    <row r="3220" spans="1:25" hidden="1" x14ac:dyDescent="0.25">
      <c r="A3220" t="s">
        <v>12272</v>
      </c>
      <c r="B3220" t="s">
        <v>12273</v>
      </c>
      <c r="C3220" s="1" t="str">
        <f t="shared" si="512"/>
        <v>21:0438</v>
      </c>
      <c r="D3220" s="1" t="str">
        <f t="shared" si="519"/>
        <v>21:0144</v>
      </c>
      <c r="E3220" t="s">
        <v>12274</v>
      </c>
      <c r="F3220" t="s">
        <v>12275</v>
      </c>
      <c r="H3220">
        <v>68.103809499999997</v>
      </c>
      <c r="I3220">
        <v>-71.333113100000006</v>
      </c>
      <c r="J3220" s="1" t="str">
        <f t="shared" si="520"/>
        <v>NGR lake sediment grab sample</v>
      </c>
      <c r="K3220" s="1" t="str">
        <f t="shared" si="521"/>
        <v>&lt;177 micron (NGR)</v>
      </c>
      <c r="L3220">
        <v>17</v>
      </c>
      <c r="M3220" t="s">
        <v>34</v>
      </c>
      <c r="N3220">
        <v>316</v>
      </c>
      <c r="O3220">
        <v>126</v>
      </c>
      <c r="P3220">
        <v>28</v>
      </c>
      <c r="Q3220">
        <v>20</v>
      </c>
      <c r="R3220">
        <v>14</v>
      </c>
      <c r="S3220">
        <v>12</v>
      </c>
      <c r="T3220">
        <v>0.1</v>
      </c>
      <c r="U3220">
        <v>210</v>
      </c>
      <c r="V3220">
        <v>4.2</v>
      </c>
      <c r="W3220">
        <v>0.5</v>
      </c>
      <c r="X3220">
        <v>2</v>
      </c>
      <c r="Y3220">
        <v>11.2</v>
      </c>
    </row>
    <row r="3221" spans="1:25" hidden="1" x14ac:dyDescent="0.25">
      <c r="A3221" t="s">
        <v>12276</v>
      </c>
      <c r="B3221" t="s">
        <v>12277</v>
      </c>
      <c r="C3221" s="1" t="str">
        <f t="shared" si="512"/>
        <v>21:0438</v>
      </c>
      <c r="D3221" s="1" t="str">
        <f t="shared" si="519"/>
        <v>21:0144</v>
      </c>
      <c r="E3221" t="s">
        <v>12278</v>
      </c>
      <c r="F3221" t="s">
        <v>12279</v>
      </c>
      <c r="H3221">
        <v>68.067191199999996</v>
      </c>
      <c r="I3221">
        <v>-71.379243000000002</v>
      </c>
      <c r="J3221" s="1" t="str">
        <f t="shared" si="520"/>
        <v>NGR lake sediment grab sample</v>
      </c>
      <c r="K3221" s="1" t="str">
        <f t="shared" si="521"/>
        <v>&lt;177 micron (NGR)</v>
      </c>
      <c r="L3221">
        <v>17</v>
      </c>
      <c r="M3221" t="s">
        <v>39</v>
      </c>
      <c r="N3221">
        <v>317</v>
      </c>
      <c r="O3221">
        <v>106</v>
      </c>
      <c r="P3221">
        <v>28</v>
      </c>
      <c r="Q3221">
        <v>19</v>
      </c>
      <c r="R3221">
        <v>8</v>
      </c>
      <c r="S3221">
        <v>7</v>
      </c>
      <c r="T3221">
        <v>0.2</v>
      </c>
      <c r="U3221">
        <v>130</v>
      </c>
      <c r="V3221">
        <v>17</v>
      </c>
      <c r="W3221">
        <v>0.5</v>
      </c>
      <c r="X3221">
        <v>25</v>
      </c>
      <c r="Y3221">
        <v>26.4</v>
      </c>
    </row>
    <row r="3222" spans="1:25" hidden="1" x14ac:dyDescent="0.25">
      <c r="A3222" t="s">
        <v>12280</v>
      </c>
      <c r="B3222" t="s">
        <v>12281</v>
      </c>
      <c r="C3222" s="1" t="str">
        <f t="shared" si="512"/>
        <v>21:0438</v>
      </c>
      <c r="D3222" s="1" t="str">
        <f t="shared" si="519"/>
        <v>21:0144</v>
      </c>
      <c r="E3222" t="s">
        <v>12282</v>
      </c>
      <c r="F3222" t="s">
        <v>12283</v>
      </c>
      <c r="H3222">
        <v>68.014814400000006</v>
      </c>
      <c r="I3222">
        <v>-71.361235300000004</v>
      </c>
      <c r="J3222" s="1" t="str">
        <f t="shared" si="520"/>
        <v>NGR lake sediment grab sample</v>
      </c>
      <c r="K3222" s="1" t="str">
        <f t="shared" si="521"/>
        <v>&lt;177 micron (NGR)</v>
      </c>
      <c r="L3222">
        <v>17</v>
      </c>
      <c r="M3222" t="s">
        <v>44</v>
      </c>
      <c r="N3222">
        <v>318</v>
      </c>
      <c r="O3222">
        <v>90</v>
      </c>
      <c r="P3222">
        <v>16</v>
      </c>
      <c r="Q3222">
        <v>7</v>
      </c>
      <c r="R3222">
        <v>6</v>
      </c>
      <c r="S3222">
        <v>7</v>
      </c>
      <c r="T3222">
        <v>0.1</v>
      </c>
      <c r="U3222">
        <v>100</v>
      </c>
      <c r="V3222">
        <v>4.2</v>
      </c>
      <c r="W3222">
        <v>0.5</v>
      </c>
      <c r="X3222">
        <v>10</v>
      </c>
      <c r="Y3222">
        <v>15.6</v>
      </c>
    </row>
    <row r="3223" spans="1:25" hidden="1" x14ac:dyDescent="0.25">
      <c r="A3223" t="s">
        <v>12284</v>
      </c>
      <c r="B3223" t="s">
        <v>12285</v>
      </c>
      <c r="C3223" s="1" t="str">
        <f t="shared" si="512"/>
        <v>21:0438</v>
      </c>
      <c r="D3223" s="1" t="str">
        <f t="shared" si="519"/>
        <v>21:0144</v>
      </c>
      <c r="E3223" t="s">
        <v>12286</v>
      </c>
      <c r="F3223" t="s">
        <v>12287</v>
      </c>
      <c r="H3223">
        <v>68.0037375</v>
      </c>
      <c r="I3223">
        <v>-71.331787000000006</v>
      </c>
      <c r="J3223" s="1" t="str">
        <f t="shared" si="520"/>
        <v>NGR lake sediment grab sample</v>
      </c>
      <c r="K3223" s="1" t="str">
        <f t="shared" si="521"/>
        <v>&lt;177 micron (NGR)</v>
      </c>
      <c r="L3223">
        <v>17</v>
      </c>
      <c r="M3223" t="s">
        <v>62</v>
      </c>
      <c r="N3223">
        <v>319</v>
      </c>
      <c r="O3223">
        <v>68</v>
      </c>
      <c r="P3223">
        <v>12</v>
      </c>
      <c r="Q3223">
        <v>6</v>
      </c>
      <c r="R3223">
        <v>5</v>
      </c>
      <c r="S3223">
        <v>6</v>
      </c>
      <c r="T3223">
        <v>0.1</v>
      </c>
      <c r="U3223">
        <v>120</v>
      </c>
      <c r="V3223">
        <v>2.2000000000000002</v>
      </c>
      <c r="W3223">
        <v>0.5</v>
      </c>
      <c r="X3223">
        <v>1</v>
      </c>
      <c r="Y3223">
        <v>7.2</v>
      </c>
    </row>
    <row r="3224" spans="1:25" hidden="1" x14ac:dyDescent="0.25">
      <c r="A3224" t="s">
        <v>12288</v>
      </c>
      <c r="B3224" t="s">
        <v>12289</v>
      </c>
      <c r="C3224" s="1" t="str">
        <f t="shared" si="512"/>
        <v>21:0438</v>
      </c>
      <c r="D3224" s="1" t="str">
        <f t="shared" si="519"/>
        <v>21:0144</v>
      </c>
      <c r="E3224" t="s">
        <v>12290</v>
      </c>
      <c r="F3224" t="s">
        <v>12291</v>
      </c>
      <c r="H3224">
        <v>68.6271749</v>
      </c>
      <c r="I3224">
        <v>-71.033161500000006</v>
      </c>
      <c r="J3224" s="1" t="str">
        <f t="shared" si="520"/>
        <v>NGR lake sediment grab sample</v>
      </c>
      <c r="K3224" s="1" t="str">
        <f t="shared" si="521"/>
        <v>&lt;177 micron (NGR)</v>
      </c>
      <c r="L3224">
        <v>17</v>
      </c>
      <c r="M3224" t="s">
        <v>67</v>
      </c>
      <c r="N3224">
        <v>320</v>
      </c>
      <c r="O3224">
        <v>146</v>
      </c>
      <c r="P3224">
        <v>98</v>
      </c>
      <c r="Q3224">
        <v>13</v>
      </c>
      <c r="R3224">
        <v>49</v>
      </c>
      <c r="S3224">
        <v>32</v>
      </c>
      <c r="T3224">
        <v>0.2</v>
      </c>
      <c r="U3224">
        <v>330</v>
      </c>
      <c r="V3224">
        <v>5.2</v>
      </c>
      <c r="W3224">
        <v>38</v>
      </c>
      <c r="X3224">
        <v>5</v>
      </c>
      <c r="Y3224">
        <v>6</v>
      </c>
    </row>
    <row r="3225" spans="1:25" hidden="1" x14ac:dyDescent="0.25">
      <c r="A3225" t="s">
        <v>12292</v>
      </c>
      <c r="B3225" t="s">
        <v>12293</v>
      </c>
      <c r="C3225" s="1" t="str">
        <f t="shared" ref="C3225:C3288" si="522">HYPERLINK("http://geochem.nrcan.gc.ca/cdogs/content/bdl/bdl210438_e.htm", "21:0438")</f>
        <v>21:0438</v>
      </c>
      <c r="D3225" s="1" t="str">
        <f t="shared" si="519"/>
        <v>21:0144</v>
      </c>
      <c r="E3225" t="s">
        <v>12294</v>
      </c>
      <c r="F3225" t="s">
        <v>12295</v>
      </c>
      <c r="H3225">
        <v>68.648053700000006</v>
      </c>
      <c r="I3225">
        <v>-71.010705599999994</v>
      </c>
      <c r="J3225" s="1" t="str">
        <f t="shared" si="520"/>
        <v>NGR lake sediment grab sample</v>
      </c>
      <c r="K3225" s="1" t="str">
        <f t="shared" si="521"/>
        <v>&lt;177 micron (NGR)</v>
      </c>
      <c r="L3225">
        <v>17</v>
      </c>
      <c r="M3225" t="s">
        <v>72</v>
      </c>
      <c r="N3225">
        <v>321</v>
      </c>
      <c r="O3225">
        <v>118</v>
      </c>
      <c r="P3225">
        <v>74</v>
      </c>
      <c r="Q3225">
        <v>8</v>
      </c>
      <c r="R3225">
        <v>65</v>
      </c>
      <c r="S3225">
        <v>35</v>
      </c>
      <c r="T3225">
        <v>0.1</v>
      </c>
      <c r="U3225">
        <v>260</v>
      </c>
      <c r="V3225">
        <v>3.4</v>
      </c>
      <c r="W3225">
        <v>15</v>
      </c>
      <c r="X3225">
        <v>1</v>
      </c>
      <c r="Y3225">
        <v>6.2</v>
      </c>
    </row>
    <row r="3226" spans="1:25" hidden="1" x14ac:dyDescent="0.25">
      <c r="A3226" t="s">
        <v>12296</v>
      </c>
      <c r="B3226" t="s">
        <v>12297</v>
      </c>
      <c r="C3226" s="1" t="str">
        <f t="shared" si="522"/>
        <v>21:0438</v>
      </c>
      <c r="D3226" s="1" t="str">
        <f t="shared" si="519"/>
        <v>21:0144</v>
      </c>
      <c r="E3226" t="s">
        <v>12298</v>
      </c>
      <c r="F3226" t="s">
        <v>12299</v>
      </c>
      <c r="H3226">
        <v>68.636103300000002</v>
      </c>
      <c r="I3226">
        <v>-70.926068299999997</v>
      </c>
      <c r="J3226" s="1" t="str">
        <f t="shared" si="520"/>
        <v>NGR lake sediment grab sample</v>
      </c>
      <c r="K3226" s="1" t="str">
        <f t="shared" si="521"/>
        <v>&lt;177 micron (NGR)</v>
      </c>
      <c r="L3226">
        <v>17</v>
      </c>
      <c r="M3226" t="s">
        <v>49</v>
      </c>
      <c r="N3226">
        <v>322</v>
      </c>
      <c r="O3226">
        <v>72</v>
      </c>
      <c r="P3226">
        <v>24</v>
      </c>
      <c r="Q3226">
        <v>4</v>
      </c>
      <c r="R3226">
        <v>20</v>
      </c>
      <c r="S3226">
        <v>10</v>
      </c>
      <c r="T3226">
        <v>0.1</v>
      </c>
      <c r="U3226">
        <v>220</v>
      </c>
      <c r="V3226">
        <v>3</v>
      </c>
      <c r="W3226">
        <v>13</v>
      </c>
      <c r="X3226">
        <v>1</v>
      </c>
      <c r="Y3226">
        <v>2.2000000000000002</v>
      </c>
    </row>
    <row r="3227" spans="1:25" hidden="1" x14ac:dyDescent="0.25">
      <c r="A3227" t="s">
        <v>12300</v>
      </c>
      <c r="B3227" t="s">
        <v>12301</v>
      </c>
      <c r="C3227" s="1" t="str">
        <f t="shared" si="522"/>
        <v>21:0438</v>
      </c>
      <c r="D3227" s="1" t="str">
        <f t="shared" si="519"/>
        <v>21:0144</v>
      </c>
      <c r="E3227" t="s">
        <v>12270</v>
      </c>
      <c r="F3227" t="s">
        <v>12302</v>
      </c>
      <c r="H3227">
        <v>68.643363899999997</v>
      </c>
      <c r="I3227">
        <v>-70.8893767</v>
      </c>
      <c r="J3227" s="1" t="str">
        <f t="shared" si="520"/>
        <v>NGR lake sediment grab sample</v>
      </c>
      <c r="K3227" s="1" t="str">
        <f t="shared" si="521"/>
        <v>&lt;177 micron (NGR)</v>
      </c>
      <c r="L3227">
        <v>17</v>
      </c>
      <c r="M3227" t="s">
        <v>53</v>
      </c>
      <c r="N3227">
        <v>323</v>
      </c>
      <c r="O3227">
        <v>300</v>
      </c>
      <c r="P3227">
        <v>120</v>
      </c>
      <c r="Q3227">
        <v>10</v>
      </c>
      <c r="R3227">
        <v>65</v>
      </c>
      <c r="S3227">
        <v>20</v>
      </c>
      <c r="T3227">
        <v>0.1</v>
      </c>
      <c r="U3227">
        <v>200</v>
      </c>
      <c r="V3227">
        <v>3.6</v>
      </c>
      <c r="W3227">
        <v>17</v>
      </c>
      <c r="X3227">
        <v>1</v>
      </c>
      <c r="Y3227">
        <v>9.6</v>
      </c>
    </row>
    <row r="3228" spans="1:25" hidden="1" x14ac:dyDescent="0.25">
      <c r="A3228" t="s">
        <v>12303</v>
      </c>
      <c r="B3228" t="s">
        <v>12304</v>
      </c>
      <c r="C3228" s="1" t="str">
        <f t="shared" si="522"/>
        <v>21:0438</v>
      </c>
      <c r="D3228" s="1" t="str">
        <f t="shared" si="519"/>
        <v>21:0144</v>
      </c>
      <c r="E3228" t="s">
        <v>12270</v>
      </c>
      <c r="F3228" t="s">
        <v>12305</v>
      </c>
      <c r="H3228">
        <v>68.643363899999997</v>
      </c>
      <c r="I3228">
        <v>-70.8893767</v>
      </c>
      <c r="J3228" s="1" t="str">
        <f t="shared" si="520"/>
        <v>NGR lake sediment grab sample</v>
      </c>
      <c r="K3228" s="1" t="str">
        <f t="shared" si="521"/>
        <v>&lt;177 micron (NGR)</v>
      </c>
      <c r="L3228">
        <v>17</v>
      </c>
      <c r="M3228" t="s">
        <v>57</v>
      </c>
      <c r="N3228">
        <v>324</v>
      </c>
      <c r="O3228">
        <v>320</v>
      </c>
      <c r="P3228">
        <v>126</v>
      </c>
      <c r="Q3228">
        <v>11</v>
      </c>
      <c r="R3228">
        <v>60</v>
      </c>
      <c r="S3228">
        <v>22</v>
      </c>
      <c r="T3228">
        <v>0.1</v>
      </c>
      <c r="U3228">
        <v>230</v>
      </c>
      <c r="V3228">
        <v>3.8</v>
      </c>
      <c r="W3228">
        <v>17</v>
      </c>
      <c r="X3228">
        <v>1</v>
      </c>
      <c r="Y3228">
        <v>10.199999999999999</v>
      </c>
    </row>
    <row r="3229" spans="1:25" hidden="1" x14ac:dyDescent="0.25">
      <c r="A3229" t="s">
        <v>12306</v>
      </c>
      <c r="B3229" t="s">
        <v>12307</v>
      </c>
      <c r="C3229" s="1" t="str">
        <f t="shared" si="522"/>
        <v>21:0438</v>
      </c>
      <c r="D3229" s="1" t="str">
        <f t="shared" si="519"/>
        <v>21:0144</v>
      </c>
      <c r="E3229" t="s">
        <v>12308</v>
      </c>
      <c r="F3229" t="s">
        <v>12309</v>
      </c>
      <c r="H3229">
        <v>68.656928699999995</v>
      </c>
      <c r="I3229">
        <v>-70.868477799999994</v>
      </c>
      <c r="J3229" s="1" t="str">
        <f t="shared" si="520"/>
        <v>NGR lake sediment grab sample</v>
      </c>
      <c r="K3229" s="1" t="str">
        <f t="shared" si="521"/>
        <v>&lt;177 micron (NGR)</v>
      </c>
      <c r="L3229">
        <v>17</v>
      </c>
      <c r="M3229" t="s">
        <v>77</v>
      </c>
      <c r="N3229">
        <v>325</v>
      </c>
      <c r="O3229">
        <v>110</v>
      </c>
      <c r="P3229">
        <v>72</v>
      </c>
      <c r="Q3229">
        <v>8</v>
      </c>
      <c r="R3229">
        <v>49</v>
      </c>
      <c r="S3229">
        <v>42</v>
      </c>
      <c r="T3229">
        <v>0.1</v>
      </c>
      <c r="U3229">
        <v>360</v>
      </c>
      <c r="V3229">
        <v>4.2</v>
      </c>
      <c r="W3229">
        <v>21</v>
      </c>
      <c r="X3229">
        <v>1</v>
      </c>
      <c r="Y3229">
        <v>4</v>
      </c>
    </row>
    <row r="3230" spans="1:25" hidden="1" x14ac:dyDescent="0.25">
      <c r="A3230" t="s">
        <v>12310</v>
      </c>
      <c r="B3230" t="s">
        <v>12311</v>
      </c>
      <c r="C3230" s="1" t="str">
        <f t="shared" si="522"/>
        <v>21:0438</v>
      </c>
      <c r="D3230" s="1" t="str">
        <f t="shared" si="519"/>
        <v>21:0144</v>
      </c>
      <c r="E3230" t="s">
        <v>12312</v>
      </c>
      <c r="F3230" t="s">
        <v>12313</v>
      </c>
      <c r="H3230">
        <v>68.688613099999998</v>
      </c>
      <c r="I3230">
        <v>-70.891423099999997</v>
      </c>
      <c r="J3230" s="1" t="str">
        <f t="shared" si="520"/>
        <v>NGR lake sediment grab sample</v>
      </c>
      <c r="K3230" s="1" t="str">
        <f t="shared" si="521"/>
        <v>&lt;177 micron (NGR)</v>
      </c>
      <c r="L3230">
        <v>17</v>
      </c>
      <c r="M3230" t="s">
        <v>82</v>
      </c>
      <c r="N3230">
        <v>326</v>
      </c>
      <c r="O3230">
        <v>88</v>
      </c>
      <c r="P3230">
        <v>52</v>
      </c>
      <c r="Q3230">
        <v>10</v>
      </c>
      <c r="R3230">
        <v>29</v>
      </c>
      <c r="S3230">
        <v>20</v>
      </c>
      <c r="T3230">
        <v>0.1</v>
      </c>
      <c r="U3230">
        <v>440</v>
      </c>
      <c r="V3230">
        <v>4.3499999999999996</v>
      </c>
      <c r="W3230">
        <v>31</v>
      </c>
      <c r="X3230">
        <v>1</v>
      </c>
      <c r="Y3230">
        <v>2.2000000000000002</v>
      </c>
    </row>
    <row r="3231" spans="1:25" hidden="1" x14ac:dyDescent="0.25">
      <c r="A3231" t="s">
        <v>12314</v>
      </c>
      <c r="B3231" t="s">
        <v>12315</v>
      </c>
      <c r="C3231" s="1" t="str">
        <f t="shared" si="522"/>
        <v>21:0438</v>
      </c>
      <c r="D3231" s="1" t="str">
        <f t="shared" si="519"/>
        <v>21:0144</v>
      </c>
      <c r="E3231" t="s">
        <v>12316</v>
      </c>
      <c r="F3231" t="s">
        <v>12317</v>
      </c>
      <c r="H3231">
        <v>68.688502200000002</v>
      </c>
      <c r="I3231">
        <v>-70.765680399999994</v>
      </c>
      <c r="J3231" s="1" t="str">
        <f t="shared" si="520"/>
        <v>NGR lake sediment grab sample</v>
      </c>
      <c r="K3231" s="1" t="str">
        <f t="shared" si="521"/>
        <v>&lt;177 micron (NGR)</v>
      </c>
      <c r="L3231">
        <v>17</v>
      </c>
      <c r="M3231" t="s">
        <v>87</v>
      </c>
      <c r="N3231">
        <v>327</v>
      </c>
      <c r="O3231">
        <v>188</v>
      </c>
      <c r="P3231">
        <v>188</v>
      </c>
      <c r="Q3231">
        <v>21</v>
      </c>
      <c r="R3231">
        <v>70</v>
      </c>
      <c r="S3231">
        <v>36</v>
      </c>
      <c r="T3231">
        <v>0.6</v>
      </c>
      <c r="U3231">
        <v>560</v>
      </c>
      <c r="V3231">
        <v>8.4</v>
      </c>
      <c r="W3231">
        <v>56</v>
      </c>
      <c r="X3231">
        <v>1</v>
      </c>
      <c r="Y3231">
        <v>4.2</v>
      </c>
    </row>
    <row r="3232" spans="1:25" hidden="1" x14ac:dyDescent="0.25">
      <c r="A3232" t="s">
        <v>12318</v>
      </c>
      <c r="B3232" t="s">
        <v>12319</v>
      </c>
      <c r="C3232" s="1" t="str">
        <f t="shared" si="522"/>
        <v>21:0438</v>
      </c>
      <c r="D3232" s="1" t="str">
        <f t="shared" si="519"/>
        <v>21:0144</v>
      </c>
      <c r="E3232" t="s">
        <v>12320</v>
      </c>
      <c r="F3232" t="s">
        <v>12321</v>
      </c>
      <c r="H3232">
        <v>68.736538300000007</v>
      </c>
      <c r="I3232">
        <v>-70.878752399999996</v>
      </c>
      <c r="J3232" s="1" t="str">
        <f t="shared" si="520"/>
        <v>NGR lake sediment grab sample</v>
      </c>
      <c r="K3232" s="1" t="str">
        <f t="shared" si="521"/>
        <v>&lt;177 micron (NGR)</v>
      </c>
      <c r="L3232">
        <v>17</v>
      </c>
      <c r="M3232" t="s">
        <v>92</v>
      </c>
      <c r="N3232">
        <v>328</v>
      </c>
      <c r="O3232">
        <v>90</v>
      </c>
      <c r="P3232">
        <v>60</v>
      </c>
      <c r="Q3232">
        <v>9</v>
      </c>
      <c r="R3232">
        <v>31</v>
      </c>
      <c r="S3232">
        <v>29</v>
      </c>
      <c r="T3232">
        <v>0.1</v>
      </c>
      <c r="U3232">
        <v>480</v>
      </c>
      <c r="V3232">
        <v>4.5999999999999996</v>
      </c>
      <c r="W3232">
        <v>36</v>
      </c>
      <c r="X3232">
        <v>1</v>
      </c>
      <c r="Y3232">
        <v>3</v>
      </c>
    </row>
    <row r="3233" spans="1:25" hidden="1" x14ac:dyDescent="0.25">
      <c r="A3233" t="s">
        <v>12322</v>
      </c>
      <c r="B3233" t="s">
        <v>12323</v>
      </c>
      <c r="C3233" s="1" t="str">
        <f t="shared" si="522"/>
        <v>21:0438</v>
      </c>
      <c r="D3233" s="1" t="str">
        <f>HYPERLINK("http://geochem.nrcan.gc.ca/cdogs/content/svy/svy_e.htm", "")</f>
        <v/>
      </c>
      <c r="G3233" s="1" t="str">
        <f>HYPERLINK("http://geochem.nrcan.gc.ca/cdogs/content/cr_/cr_00022_e.htm", "22")</f>
        <v>22</v>
      </c>
      <c r="J3233" t="s">
        <v>100</v>
      </c>
      <c r="K3233" t="s">
        <v>101</v>
      </c>
      <c r="L3233">
        <v>17</v>
      </c>
      <c r="M3233" t="s">
        <v>102</v>
      </c>
      <c r="N3233">
        <v>329</v>
      </c>
      <c r="O3233">
        <v>80</v>
      </c>
      <c r="P3233">
        <v>18</v>
      </c>
      <c r="Q3233">
        <v>20</v>
      </c>
      <c r="R3233">
        <v>9</v>
      </c>
      <c r="S3233">
        <v>6</v>
      </c>
      <c r="T3233">
        <v>0.1</v>
      </c>
      <c r="U3233">
        <v>930</v>
      </c>
      <c r="V3233">
        <v>1.8</v>
      </c>
      <c r="W3233">
        <v>14</v>
      </c>
      <c r="X3233">
        <v>4</v>
      </c>
      <c r="Y3233">
        <v>20.2</v>
      </c>
    </row>
    <row r="3234" spans="1:25" hidden="1" x14ac:dyDescent="0.25">
      <c r="A3234" t="s">
        <v>12324</v>
      </c>
      <c r="B3234" t="s">
        <v>12325</v>
      </c>
      <c r="C3234" s="1" t="str">
        <f t="shared" si="522"/>
        <v>21:0438</v>
      </c>
      <c r="D3234" s="1" t="str">
        <f t="shared" ref="D3234:D3239" si="523">HYPERLINK("http://geochem.nrcan.gc.ca/cdogs/content/svy/svy210144_e.htm", "21:0144")</f>
        <v>21:0144</v>
      </c>
      <c r="E3234" t="s">
        <v>12326</v>
      </c>
      <c r="F3234" t="s">
        <v>12327</v>
      </c>
      <c r="H3234">
        <v>68.760481400000003</v>
      </c>
      <c r="I3234">
        <v>-70.845511999999999</v>
      </c>
      <c r="J3234" s="1" t="str">
        <f t="shared" ref="J3234:J3239" si="524">HYPERLINK("http://geochem.nrcan.gc.ca/cdogs/content/kwd/kwd020027_e.htm", "NGR lake sediment grab sample")</f>
        <v>NGR lake sediment grab sample</v>
      </c>
      <c r="K3234" s="1" t="str">
        <f t="shared" ref="K3234:K3239" si="525">HYPERLINK("http://geochem.nrcan.gc.ca/cdogs/content/kwd/kwd080006_e.htm", "&lt;177 micron (NGR)")</f>
        <v>&lt;177 micron (NGR)</v>
      </c>
      <c r="L3234">
        <v>17</v>
      </c>
      <c r="M3234" t="s">
        <v>97</v>
      </c>
      <c r="N3234">
        <v>330</v>
      </c>
      <c r="O3234">
        <v>116</v>
      </c>
      <c r="P3234">
        <v>88</v>
      </c>
      <c r="Q3234">
        <v>12</v>
      </c>
      <c r="R3234">
        <v>58</v>
      </c>
      <c r="S3234">
        <v>25</v>
      </c>
      <c r="T3234">
        <v>0.1</v>
      </c>
      <c r="U3234">
        <v>300</v>
      </c>
      <c r="V3234">
        <v>4.3</v>
      </c>
      <c r="W3234">
        <v>26</v>
      </c>
      <c r="X3234">
        <v>1</v>
      </c>
      <c r="Y3234">
        <v>4.2</v>
      </c>
    </row>
    <row r="3235" spans="1:25" hidden="1" x14ac:dyDescent="0.25">
      <c r="A3235" t="s">
        <v>12328</v>
      </c>
      <c r="B3235" t="s">
        <v>12329</v>
      </c>
      <c r="C3235" s="1" t="str">
        <f t="shared" si="522"/>
        <v>21:0438</v>
      </c>
      <c r="D3235" s="1" t="str">
        <f t="shared" si="523"/>
        <v>21:0144</v>
      </c>
      <c r="E3235" t="s">
        <v>12330</v>
      </c>
      <c r="F3235" t="s">
        <v>12331</v>
      </c>
      <c r="H3235">
        <v>68.765905000000004</v>
      </c>
      <c r="I3235">
        <v>-70.823514000000003</v>
      </c>
      <c r="J3235" s="1" t="str">
        <f t="shared" si="524"/>
        <v>NGR lake sediment grab sample</v>
      </c>
      <c r="K3235" s="1" t="str">
        <f t="shared" si="525"/>
        <v>&lt;177 micron (NGR)</v>
      </c>
      <c r="L3235">
        <v>17</v>
      </c>
      <c r="M3235" t="s">
        <v>107</v>
      </c>
      <c r="N3235">
        <v>331</v>
      </c>
      <c r="O3235">
        <v>132</v>
      </c>
      <c r="P3235">
        <v>120</v>
      </c>
      <c r="Q3235">
        <v>11</v>
      </c>
      <c r="R3235">
        <v>65</v>
      </c>
      <c r="S3235">
        <v>22</v>
      </c>
      <c r="T3235">
        <v>0.2</v>
      </c>
      <c r="U3235">
        <v>310</v>
      </c>
      <c r="V3235">
        <v>4.75</v>
      </c>
      <c r="W3235">
        <v>25</v>
      </c>
      <c r="X3235">
        <v>1</v>
      </c>
      <c r="Y3235">
        <v>9.6</v>
      </c>
    </row>
    <row r="3236" spans="1:25" hidden="1" x14ac:dyDescent="0.25">
      <c r="A3236" t="s">
        <v>12332</v>
      </c>
      <c r="B3236" t="s">
        <v>12333</v>
      </c>
      <c r="C3236" s="1" t="str">
        <f t="shared" si="522"/>
        <v>21:0438</v>
      </c>
      <c r="D3236" s="1" t="str">
        <f t="shared" si="523"/>
        <v>21:0144</v>
      </c>
      <c r="E3236" t="s">
        <v>12334</v>
      </c>
      <c r="F3236" t="s">
        <v>12335</v>
      </c>
      <c r="H3236">
        <v>68.776787299999995</v>
      </c>
      <c r="I3236">
        <v>-70.831858400000002</v>
      </c>
      <c r="J3236" s="1" t="str">
        <f t="shared" si="524"/>
        <v>NGR lake sediment grab sample</v>
      </c>
      <c r="K3236" s="1" t="str">
        <f t="shared" si="525"/>
        <v>&lt;177 micron (NGR)</v>
      </c>
      <c r="L3236">
        <v>17</v>
      </c>
      <c r="M3236" t="s">
        <v>112</v>
      </c>
      <c r="N3236">
        <v>332</v>
      </c>
      <c r="O3236">
        <v>96</v>
      </c>
      <c r="P3236">
        <v>62</v>
      </c>
      <c r="Q3236">
        <v>8</v>
      </c>
      <c r="R3236">
        <v>35</v>
      </c>
      <c r="S3236">
        <v>18</v>
      </c>
      <c r="T3236">
        <v>0.1</v>
      </c>
      <c r="U3236">
        <v>330</v>
      </c>
      <c r="V3236">
        <v>4.2</v>
      </c>
      <c r="W3236">
        <v>28</v>
      </c>
      <c r="X3236">
        <v>1</v>
      </c>
      <c r="Y3236">
        <v>1.4</v>
      </c>
    </row>
    <row r="3237" spans="1:25" hidden="1" x14ac:dyDescent="0.25">
      <c r="A3237" t="s">
        <v>12336</v>
      </c>
      <c r="B3237" t="s">
        <v>12337</v>
      </c>
      <c r="C3237" s="1" t="str">
        <f t="shared" si="522"/>
        <v>21:0438</v>
      </c>
      <c r="D3237" s="1" t="str">
        <f t="shared" si="523"/>
        <v>21:0144</v>
      </c>
      <c r="E3237" t="s">
        <v>12338</v>
      </c>
      <c r="F3237" t="s">
        <v>12339</v>
      </c>
      <c r="H3237">
        <v>68.780995799999999</v>
      </c>
      <c r="I3237">
        <v>-70.781237399999995</v>
      </c>
      <c r="J3237" s="1" t="str">
        <f t="shared" si="524"/>
        <v>NGR lake sediment grab sample</v>
      </c>
      <c r="K3237" s="1" t="str">
        <f t="shared" si="525"/>
        <v>&lt;177 micron (NGR)</v>
      </c>
      <c r="L3237">
        <v>17</v>
      </c>
      <c r="M3237" t="s">
        <v>117</v>
      </c>
      <c r="N3237">
        <v>333</v>
      </c>
      <c r="O3237">
        <v>126</v>
      </c>
      <c r="P3237">
        <v>104</v>
      </c>
      <c r="Q3237">
        <v>15</v>
      </c>
      <c r="R3237">
        <v>53</v>
      </c>
      <c r="S3237">
        <v>29</v>
      </c>
      <c r="T3237">
        <v>0.1</v>
      </c>
      <c r="U3237">
        <v>320</v>
      </c>
      <c r="V3237">
        <v>4.9000000000000004</v>
      </c>
      <c r="W3237">
        <v>31</v>
      </c>
      <c r="X3237">
        <v>1</v>
      </c>
      <c r="Y3237">
        <v>5.4</v>
      </c>
    </row>
    <row r="3238" spans="1:25" hidden="1" x14ac:dyDescent="0.25">
      <c r="A3238" t="s">
        <v>12340</v>
      </c>
      <c r="B3238" t="s">
        <v>12341</v>
      </c>
      <c r="C3238" s="1" t="str">
        <f t="shared" si="522"/>
        <v>21:0438</v>
      </c>
      <c r="D3238" s="1" t="str">
        <f t="shared" si="523"/>
        <v>21:0144</v>
      </c>
      <c r="E3238" t="s">
        <v>12342</v>
      </c>
      <c r="F3238" t="s">
        <v>12343</v>
      </c>
      <c r="H3238">
        <v>68.786570600000005</v>
      </c>
      <c r="I3238">
        <v>-70.747251500000004</v>
      </c>
      <c r="J3238" s="1" t="str">
        <f t="shared" si="524"/>
        <v>NGR lake sediment grab sample</v>
      </c>
      <c r="K3238" s="1" t="str">
        <f t="shared" si="525"/>
        <v>&lt;177 micron (NGR)</v>
      </c>
      <c r="L3238">
        <v>17</v>
      </c>
      <c r="M3238" t="s">
        <v>122</v>
      </c>
      <c r="N3238">
        <v>334</v>
      </c>
      <c r="O3238">
        <v>86</v>
      </c>
      <c r="P3238">
        <v>48</v>
      </c>
      <c r="Q3238">
        <v>7</v>
      </c>
      <c r="R3238">
        <v>38</v>
      </c>
      <c r="S3238">
        <v>16</v>
      </c>
      <c r="T3238">
        <v>0.1</v>
      </c>
      <c r="U3238">
        <v>250</v>
      </c>
      <c r="V3238">
        <v>3.5</v>
      </c>
      <c r="W3238">
        <v>16</v>
      </c>
      <c r="X3238">
        <v>1</v>
      </c>
      <c r="Y3238">
        <v>2.4</v>
      </c>
    </row>
    <row r="3239" spans="1:25" hidden="1" x14ac:dyDescent="0.25">
      <c r="A3239" t="s">
        <v>12344</v>
      </c>
      <c r="B3239" t="s">
        <v>12345</v>
      </c>
      <c r="C3239" s="1" t="str">
        <f t="shared" si="522"/>
        <v>21:0438</v>
      </c>
      <c r="D3239" s="1" t="str">
        <f t="shared" si="523"/>
        <v>21:0144</v>
      </c>
      <c r="E3239" t="s">
        <v>12346</v>
      </c>
      <c r="F3239" t="s">
        <v>12347</v>
      </c>
      <c r="H3239">
        <v>68.610155500000005</v>
      </c>
      <c r="I3239">
        <v>-70.955720499999998</v>
      </c>
      <c r="J3239" s="1" t="str">
        <f t="shared" si="524"/>
        <v>NGR lake sediment grab sample</v>
      </c>
      <c r="K3239" s="1" t="str">
        <f t="shared" si="525"/>
        <v>&lt;177 micron (NGR)</v>
      </c>
      <c r="L3239">
        <v>18</v>
      </c>
      <c r="M3239" t="s">
        <v>29</v>
      </c>
      <c r="N3239">
        <v>335</v>
      </c>
      <c r="O3239">
        <v>182</v>
      </c>
      <c r="P3239">
        <v>92</v>
      </c>
      <c r="Q3239">
        <v>12</v>
      </c>
      <c r="R3239">
        <v>44</v>
      </c>
      <c r="S3239">
        <v>12</v>
      </c>
      <c r="T3239">
        <v>0.2</v>
      </c>
      <c r="U3239">
        <v>230</v>
      </c>
      <c r="V3239">
        <v>3.6</v>
      </c>
      <c r="W3239">
        <v>13</v>
      </c>
      <c r="X3239">
        <v>2</v>
      </c>
      <c r="Y3239">
        <v>8.6</v>
      </c>
    </row>
    <row r="3240" spans="1:25" hidden="1" x14ac:dyDescent="0.25">
      <c r="A3240" t="s">
        <v>12348</v>
      </c>
      <c r="B3240" t="s">
        <v>12349</v>
      </c>
      <c r="C3240" s="1" t="str">
        <f t="shared" si="522"/>
        <v>21:0438</v>
      </c>
      <c r="D3240" s="1" t="str">
        <f>HYPERLINK("http://geochem.nrcan.gc.ca/cdogs/content/svy/svy_e.htm", "")</f>
        <v/>
      </c>
      <c r="G3240" s="1" t="str">
        <f>HYPERLINK("http://geochem.nrcan.gc.ca/cdogs/content/cr_/cr_00022_e.htm", "22")</f>
        <v>22</v>
      </c>
      <c r="J3240" t="s">
        <v>100</v>
      </c>
      <c r="K3240" t="s">
        <v>101</v>
      </c>
      <c r="L3240">
        <v>18</v>
      </c>
      <c r="M3240" t="s">
        <v>102</v>
      </c>
      <c r="N3240">
        <v>336</v>
      </c>
      <c r="O3240">
        <v>82</v>
      </c>
      <c r="P3240">
        <v>20</v>
      </c>
      <c r="Q3240">
        <v>20</v>
      </c>
      <c r="R3240">
        <v>9</v>
      </c>
      <c r="S3240">
        <v>7</v>
      </c>
      <c r="T3240">
        <v>0.1</v>
      </c>
      <c r="U3240">
        <v>980</v>
      </c>
      <c r="V3240">
        <v>1.8</v>
      </c>
      <c r="W3240">
        <v>15</v>
      </c>
      <c r="X3240">
        <v>5</v>
      </c>
      <c r="Y3240">
        <v>20.6</v>
      </c>
    </row>
    <row r="3241" spans="1:25" hidden="1" x14ac:dyDescent="0.25">
      <c r="A3241" t="s">
        <v>12350</v>
      </c>
      <c r="B3241" t="s">
        <v>12351</v>
      </c>
      <c r="C3241" s="1" t="str">
        <f t="shared" si="522"/>
        <v>21:0438</v>
      </c>
      <c r="D3241" s="1" t="str">
        <f t="shared" ref="D3241:D3262" si="526">HYPERLINK("http://geochem.nrcan.gc.ca/cdogs/content/svy/svy210144_e.htm", "21:0144")</f>
        <v>21:0144</v>
      </c>
      <c r="E3241" t="s">
        <v>12352</v>
      </c>
      <c r="F3241" t="s">
        <v>12353</v>
      </c>
      <c r="H3241">
        <v>68.773045499999995</v>
      </c>
      <c r="I3241">
        <v>-71.000225400000005</v>
      </c>
      <c r="J3241" s="1" t="str">
        <f t="shared" ref="J3241:J3262" si="527">HYPERLINK("http://geochem.nrcan.gc.ca/cdogs/content/kwd/kwd020027_e.htm", "NGR lake sediment grab sample")</f>
        <v>NGR lake sediment grab sample</v>
      </c>
      <c r="K3241" s="1" t="str">
        <f t="shared" ref="K3241:K3262" si="528">HYPERLINK("http://geochem.nrcan.gc.ca/cdogs/content/kwd/kwd080006_e.htm", "&lt;177 micron (NGR)")</f>
        <v>&lt;177 micron (NGR)</v>
      </c>
      <c r="L3241">
        <v>18</v>
      </c>
      <c r="M3241" t="s">
        <v>34</v>
      </c>
      <c r="N3241">
        <v>337</v>
      </c>
      <c r="O3241">
        <v>78</v>
      </c>
      <c r="P3241">
        <v>38</v>
      </c>
      <c r="Q3241">
        <v>9</v>
      </c>
      <c r="R3241">
        <v>29</v>
      </c>
      <c r="S3241">
        <v>13</v>
      </c>
      <c r="T3241">
        <v>0.1</v>
      </c>
      <c r="U3241">
        <v>260</v>
      </c>
      <c r="V3241">
        <v>3.1</v>
      </c>
      <c r="W3241">
        <v>11</v>
      </c>
      <c r="X3241">
        <v>1</v>
      </c>
      <c r="Y3241">
        <v>1.8</v>
      </c>
    </row>
    <row r="3242" spans="1:25" hidden="1" x14ac:dyDescent="0.25">
      <c r="A3242" t="s">
        <v>12354</v>
      </c>
      <c r="B3242" t="s">
        <v>12355</v>
      </c>
      <c r="C3242" s="1" t="str">
        <f t="shared" si="522"/>
        <v>21:0438</v>
      </c>
      <c r="D3242" s="1" t="str">
        <f t="shared" si="526"/>
        <v>21:0144</v>
      </c>
      <c r="E3242" t="s">
        <v>12356</v>
      </c>
      <c r="F3242" t="s">
        <v>12357</v>
      </c>
      <c r="H3242">
        <v>68.593725300000003</v>
      </c>
      <c r="I3242">
        <v>-70.975879399999997</v>
      </c>
      <c r="J3242" s="1" t="str">
        <f t="shared" si="527"/>
        <v>NGR lake sediment grab sample</v>
      </c>
      <c r="K3242" s="1" t="str">
        <f t="shared" si="528"/>
        <v>&lt;177 micron (NGR)</v>
      </c>
      <c r="L3242">
        <v>18</v>
      </c>
      <c r="M3242" t="s">
        <v>49</v>
      </c>
      <c r="N3242">
        <v>338</v>
      </c>
      <c r="O3242">
        <v>68</v>
      </c>
      <c r="P3242">
        <v>18</v>
      </c>
      <c r="Q3242">
        <v>5</v>
      </c>
      <c r="R3242">
        <v>13</v>
      </c>
      <c r="S3242">
        <v>7</v>
      </c>
      <c r="T3242">
        <v>0.1</v>
      </c>
      <c r="U3242">
        <v>220</v>
      </c>
      <c r="V3242">
        <v>2.4500000000000002</v>
      </c>
      <c r="W3242">
        <v>2</v>
      </c>
      <c r="X3242">
        <v>1</v>
      </c>
      <c r="Y3242">
        <v>1.8</v>
      </c>
    </row>
    <row r="3243" spans="1:25" hidden="1" x14ac:dyDescent="0.25">
      <c r="A3243" t="s">
        <v>12358</v>
      </c>
      <c r="B3243" t="s">
        <v>12359</v>
      </c>
      <c r="C3243" s="1" t="str">
        <f t="shared" si="522"/>
        <v>21:0438</v>
      </c>
      <c r="D3243" s="1" t="str">
        <f t="shared" si="526"/>
        <v>21:0144</v>
      </c>
      <c r="E3243" t="s">
        <v>12346</v>
      </c>
      <c r="F3243" t="s">
        <v>12360</v>
      </c>
      <c r="H3243">
        <v>68.610155500000005</v>
      </c>
      <c r="I3243">
        <v>-70.955720499999998</v>
      </c>
      <c r="J3243" s="1" t="str">
        <f t="shared" si="527"/>
        <v>NGR lake sediment grab sample</v>
      </c>
      <c r="K3243" s="1" t="str">
        <f t="shared" si="528"/>
        <v>&lt;177 micron (NGR)</v>
      </c>
      <c r="L3243">
        <v>18</v>
      </c>
      <c r="M3243" t="s">
        <v>57</v>
      </c>
      <c r="N3243">
        <v>339</v>
      </c>
      <c r="O3243">
        <v>182</v>
      </c>
      <c r="P3243">
        <v>92</v>
      </c>
      <c r="Q3243">
        <v>15</v>
      </c>
      <c r="R3243">
        <v>46</v>
      </c>
      <c r="S3243">
        <v>13</v>
      </c>
      <c r="T3243">
        <v>0.1</v>
      </c>
      <c r="U3243">
        <v>235</v>
      </c>
      <c r="V3243">
        <v>3.5</v>
      </c>
      <c r="W3243">
        <v>10</v>
      </c>
      <c r="X3243">
        <v>2</v>
      </c>
      <c r="Y3243">
        <v>9.6</v>
      </c>
    </row>
    <row r="3244" spans="1:25" hidden="1" x14ac:dyDescent="0.25">
      <c r="A3244" t="s">
        <v>12361</v>
      </c>
      <c r="B3244" t="s">
        <v>12362</v>
      </c>
      <c r="C3244" s="1" t="str">
        <f t="shared" si="522"/>
        <v>21:0438</v>
      </c>
      <c r="D3244" s="1" t="str">
        <f t="shared" si="526"/>
        <v>21:0144</v>
      </c>
      <c r="E3244" t="s">
        <v>12346</v>
      </c>
      <c r="F3244" t="s">
        <v>12363</v>
      </c>
      <c r="H3244">
        <v>68.610155500000005</v>
      </c>
      <c r="I3244">
        <v>-70.955720499999998</v>
      </c>
      <c r="J3244" s="1" t="str">
        <f t="shared" si="527"/>
        <v>NGR lake sediment grab sample</v>
      </c>
      <c r="K3244" s="1" t="str">
        <f t="shared" si="528"/>
        <v>&lt;177 micron (NGR)</v>
      </c>
      <c r="L3244">
        <v>18</v>
      </c>
      <c r="M3244" t="s">
        <v>53</v>
      </c>
      <c r="N3244">
        <v>340</v>
      </c>
      <c r="O3244">
        <v>114</v>
      </c>
      <c r="P3244">
        <v>56</v>
      </c>
      <c r="Q3244">
        <v>10</v>
      </c>
      <c r="R3244">
        <v>32</v>
      </c>
      <c r="S3244">
        <v>13</v>
      </c>
      <c r="T3244">
        <v>0.1</v>
      </c>
      <c r="U3244">
        <v>260</v>
      </c>
      <c r="V3244">
        <v>3.3</v>
      </c>
      <c r="W3244">
        <v>10</v>
      </c>
      <c r="X3244">
        <v>1</v>
      </c>
      <c r="Y3244">
        <v>4</v>
      </c>
    </row>
    <row r="3245" spans="1:25" hidden="1" x14ac:dyDescent="0.25">
      <c r="A3245" t="s">
        <v>12364</v>
      </c>
      <c r="B3245" t="s">
        <v>12365</v>
      </c>
      <c r="C3245" s="1" t="str">
        <f t="shared" si="522"/>
        <v>21:0438</v>
      </c>
      <c r="D3245" s="1" t="str">
        <f t="shared" si="526"/>
        <v>21:0144</v>
      </c>
      <c r="E3245" t="s">
        <v>12366</v>
      </c>
      <c r="F3245" t="s">
        <v>12367</v>
      </c>
      <c r="H3245">
        <v>68.595329500000005</v>
      </c>
      <c r="I3245">
        <v>-70.814183600000007</v>
      </c>
      <c r="J3245" s="1" t="str">
        <f t="shared" si="527"/>
        <v>NGR lake sediment grab sample</v>
      </c>
      <c r="K3245" s="1" t="str">
        <f t="shared" si="528"/>
        <v>&lt;177 micron (NGR)</v>
      </c>
      <c r="L3245">
        <v>18</v>
      </c>
      <c r="M3245" t="s">
        <v>39</v>
      </c>
      <c r="N3245">
        <v>341</v>
      </c>
      <c r="O3245">
        <v>194</v>
      </c>
      <c r="P3245">
        <v>108</v>
      </c>
      <c r="Q3245">
        <v>22</v>
      </c>
      <c r="R3245">
        <v>50</v>
      </c>
      <c r="S3245">
        <v>15</v>
      </c>
      <c r="T3245">
        <v>0.1</v>
      </c>
      <c r="U3245">
        <v>320</v>
      </c>
      <c r="V3245">
        <v>4.0999999999999996</v>
      </c>
      <c r="W3245">
        <v>5</v>
      </c>
      <c r="X3245">
        <v>4</v>
      </c>
      <c r="Y3245">
        <v>10.6</v>
      </c>
    </row>
    <row r="3246" spans="1:25" hidden="1" x14ac:dyDescent="0.25">
      <c r="A3246" t="s">
        <v>12368</v>
      </c>
      <c r="B3246" t="s">
        <v>12369</v>
      </c>
      <c r="C3246" s="1" t="str">
        <f t="shared" si="522"/>
        <v>21:0438</v>
      </c>
      <c r="D3246" s="1" t="str">
        <f t="shared" si="526"/>
        <v>21:0144</v>
      </c>
      <c r="E3246" t="s">
        <v>12370</v>
      </c>
      <c r="F3246" t="s">
        <v>12371</v>
      </c>
      <c r="H3246">
        <v>68.608934899999994</v>
      </c>
      <c r="I3246">
        <v>-70.738017799999994</v>
      </c>
      <c r="J3246" s="1" t="str">
        <f t="shared" si="527"/>
        <v>NGR lake sediment grab sample</v>
      </c>
      <c r="K3246" s="1" t="str">
        <f t="shared" si="528"/>
        <v>&lt;177 micron (NGR)</v>
      </c>
      <c r="L3246">
        <v>18</v>
      </c>
      <c r="M3246" t="s">
        <v>44</v>
      </c>
      <c r="N3246">
        <v>342</v>
      </c>
      <c r="O3246">
        <v>142</v>
      </c>
      <c r="P3246">
        <v>76</v>
      </c>
      <c r="Q3246">
        <v>19</v>
      </c>
      <c r="R3246">
        <v>39</v>
      </c>
      <c r="S3246">
        <v>17</v>
      </c>
      <c r="T3246">
        <v>0.1</v>
      </c>
      <c r="U3246">
        <v>310</v>
      </c>
      <c r="V3246">
        <v>3.8</v>
      </c>
      <c r="W3246">
        <v>3</v>
      </c>
      <c r="X3246">
        <v>2</v>
      </c>
      <c r="Y3246">
        <v>5.8</v>
      </c>
    </row>
    <row r="3247" spans="1:25" hidden="1" x14ac:dyDescent="0.25">
      <c r="A3247" t="s">
        <v>12372</v>
      </c>
      <c r="B3247" t="s">
        <v>12373</v>
      </c>
      <c r="C3247" s="1" t="str">
        <f t="shared" si="522"/>
        <v>21:0438</v>
      </c>
      <c r="D3247" s="1" t="str">
        <f t="shared" si="526"/>
        <v>21:0144</v>
      </c>
      <c r="E3247" t="s">
        <v>12374</v>
      </c>
      <c r="F3247" t="s">
        <v>12375</v>
      </c>
      <c r="H3247">
        <v>68.597154399999994</v>
      </c>
      <c r="I3247">
        <v>-70.684249500000007</v>
      </c>
      <c r="J3247" s="1" t="str">
        <f t="shared" si="527"/>
        <v>NGR lake sediment grab sample</v>
      </c>
      <c r="K3247" s="1" t="str">
        <f t="shared" si="528"/>
        <v>&lt;177 micron (NGR)</v>
      </c>
      <c r="L3247">
        <v>18</v>
      </c>
      <c r="M3247" t="s">
        <v>62</v>
      </c>
      <c r="N3247">
        <v>343</v>
      </c>
      <c r="O3247">
        <v>144</v>
      </c>
      <c r="P3247">
        <v>72</v>
      </c>
      <c r="Q3247">
        <v>24</v>
      </c>
      <c r="R3247">
        <v>35</v>
      </c>
      <c r="S3247">
        <v>20</v>
      </c>
      <c r="T3247">
        <v>0.1</v>
      </c>
      <c r="U3247">
        <v>400</v>
      </c>
      <c r="V3247">
        <v>4.25</v>
      </c>
      <c r="W3247">
        <v>5</v>
      </c>
      <c r="X3247">
        <v>1</v>
      </c>
      <c r="Y3247">
        <v>5.2</v>
      </c>
    </row>
    <row r="3248" spans="1:25" hidden="1" x14ac:dyDescent="0.25">
      <c r="A3248" t="s">
        <v>12376</v>
      </c>
      <c r="B3248" t="s">
        <v>12377</v>
      </c>
      <c r="C3248" s="1" t="str">
        <f t="shared" si="522"/>
        <v>21:0438</v>
      </c>
      <c r="D3248" s="1" t="str">
        <f t="shared" si="526"/>
        <v>21:0144</v>
      </c>
      <c r="E3248" t="s">
        <v>12378</v>
      </c>
      <c r="F3248" t="s">
        <v>12379</v>
      </c>
      <c r="H3248">
        <v>68.560345799999993</v>
      </c>
      <c r="I3248">
        <v>-70.488249100000004</v>
      </c>
      <c r="J3248" s="1" t="str">
        <f t="shared" si="527"/>
        <v>NGR lake sediment grab sample</v>
      </c>
      <c r="K3248" s="1" t="str">
        <f t="shared" si="528"/>
        <v>&lt;177 micron (NGR)</v>
      </c>
      <c r="L3248">
        <v>18</v>
      </c>
      <c r="M3248" t="s">
        <v>67</v>
      </c>
      <c r="N3248">
        <v>344</v>
      </c>
      <c r="O3248">
        <v>88</v>
      </c>
      <c r="P3248">
        <v>40</v>
      </c>
      <c r="Q3248">
        <v>15</v>
      </c>
      <c r="R3248">
        <v>26</v>
      </c>
      <c r="S3248">
        <v>17</v>
      </c>
      <c r="T3248">
        <v>0.1</v>
      </c>
      <c r="U3248">
        <v>350</v>
      </c>
      <c r="V3248">
        <v>3.3</v>
      </c>
      <c r="W3248">
        <v>5</v>
      </c>
      <c r="X3248">
        <v>1</v>
      </c>
      <c r="Y3248">
        <v>1</v>
      </c>
    </row>
    <row r="3249" spans="1:25" hidden="1" x14ac:dyDescent="0.25">
      <c r="A3249" t="s">
        <v>12380</v>
      </c>
      <c r="B3249" t="s">
        <v>12381</v>
      </c>
      <c r="C3249" s="1" t="str">
        <f t="shared" si="522"/>
        <v>21:0438</v>
      </c>
      <c r="D3249" s="1" t="str">
        <f t="shared" si="526"/>
        <v>21:0144</v>
      </c>
      <c r="E3249" t="s">
        <v>12382</v>
      </c>
      <c r="F3249" t="s">
        <v>12383</v>
      </c>
      <c r="H3249">
        <v>68.584481199999999</v>
      </c>
      <c r="I3249">
        <v>-70.445516400000002</v>
      </c>
      <c r="J3249" s="1" t="str">
        <f t="shared" si="527"/>
        <v>NGR lake sediment grab sample</v>
      </c>
      <c r="K3249" s="1" t="str">
        <f t="shared" si="528"/>
        <v>&lt;177 micron (NGR)</v>
      </c>
      <c r="L3249">
        <v>18</v>
      </c>
      <c r="M3249" t="s">
        <v>72</v>
      </c>
      <c r="N3249">
        <v>345</v>
      </c>
      <c r="O3249">
        <v>180</v>
      </c>
      <c r="P3249">
        <v>94</v>
      </c>
      <c r="Q3249">
        <v>26</v>
      </c>
      <c r="R3249">
        <v>58</v>
      </c>
      <c r="S3249">
        <v>23</v>
      </c>
      <c r="T3249">
        <v>0.3</v>
      </c>
      <c r="U3249">
        <v>490</v>
      </c>
      <c r="V3249">
        <v>5.8</v>
      </c>
      <c r="W3249">
        <v>6</v>
      </c>
      <c r="X3249">
        <v>1</v>
      </c>
      <c r="Y3249">
        <v>4.8</v>
      </c>
    </row>
    <row r="3250" spans="1:25" hidden="1" x14ac:dyDescent="0.25">
      <c r="A3250" t="s">
        <v>12384</v>
      </c>
      <c r="B3250" t="s">
        <v>12385</v>
      </c>
      <c r="C3250" s="1" t="str">
        <f t="shared" si="522"/>
        <v>21:0438</v>
      </c>
      <c r="D3250" s="1" t="str">
        <f t="shared" si="526"/>
        <v>21:0144</v>
      </c>
      <c r="E3250" t="s">
        <v>12386</v>
      </c>
      <c r="F3250" t="s">
        <v>12387</v>
      </c>
      <c r="H3250">
        <v>68.586969600000003</v>
      </c>
      <c r="I3250">
        <v>-70.016867000000005</v>
      </c>
      <c r="J3250" s="1" t="str">
        <f t="shared" si="527"/>
        <v>NGR lake sediment grab sample</v>
      </c>
      <c r="K3250" s="1" t="str">
        <f t="shared" si="528"/>
        <v>&lt;177 micron (NGR)</v>
      </c>
      <c r="L3250">
        <v>18</v>
      </c>
      <c r="M3250" t="s">
        <v>77</v>
      </c>
      <c r="N3250">
        <v>346</v>
      </c>
      <c r="O3250">
        <v>120</v>
      </c>
      <c r="P3250">
        <v>80</v>
      </c>
      <c r="Q3250">
        <v>12</v>
      </c>
      <c r="R3250">
        <v>40</v>
      </c>
      <c r="S3250">
        <v>15</v>
      </c>
      <c r="T3250">
        <v>0.1</v>
      </c>
      <c r="U3250">
        <v>310</v>
      </c>
      <c r="V3250">
        <v>3.95</v>
      </c>
      <c r="W3250">
        <v>10</v>
      </c>
      <c r="X3250">
        <v>1</v>
      </c>
      <c r="Y3250">
        <v>1.2</v>
      </c>
    </row>
    <row r="3251" spans="1:25" hidden="1" x14ac:dyDescent="0.25">
      <c r="A3251" t="s">
        <v>12388</v>
      </c>
      <c r="B3251" t="s">
        <v>12389</v>
      </c>
      <c r="C3251" s="1" t="str">
        <f t="shared" si="522"/>
        <v>21:0438</v>
      </c>
      <c r="D3251" s="1" t="str">
        <f t="shared" si="526"/>
        <v>21:0144</v>
      </c>
      <c r="E3251" t="s">
        <v>12390</v>
      </c>
      <c r="F3251" t="s">
        <v>12391</v>
      </c>
      <c r="H3251">
        <v>68.563462099999995</v>
      </c>
      <c r="I3251">
        <v>-69.911768499999994</v>
      </c>
      <c r="J3251" s="1" t="str">
        <f t="shared" si="527"/>
        <v>NGR lake sediment grab sample</v>
      </c>
      <c r="K3251" s="1" t="str">
        <f t="shared" si="528"/>
        <v>&lt;177 micron (NGR)</v>
      </c>
      <c r="L3251">
        <v>18</v>
      </c>
      <c r="M3251" t="s">
        <v>82</v>
      </c>
      <c r="N3251">
        <v>347</v>
      </c>
      <c r="O3251">
        <v>126</v>
      </c>
      <c r="P3251">
        <v>78</v>
      </c>
      <c r="Q3251">
        <v>12</v>
      </c>
      <c r="R3251">
        <v>43</v>
      </c>
      <c r="S3251">
        <v>54</v>
      </c>
      <c r="T3251">
        <v>0.1</v>
      </c>
      <c r="U3251">
        <v>360</v>
      </c>
      <c r="V3251">
        <v>3.7</v>
      </c>
      <c r="W3251">
        <v>3</v>
      </c>
      <c r="X3251">
        <v>1</v>
      </c>
      <c r="Y3251">
        <v>2.2000000000000002</v>
      </c>
    </row>
    <row r="3252" spans="1:25" hidden="1" x14ac:dyDescent="0.25">
      <c r="A3252" t="s">
        <v>12392</v>
      </c>
      <c r="B3252" t="s">
        <v>12393</v>
      </c>
      <c r="C3252" s="1" t="str">
        <f t="shared" si="522"/>
        <v>21:0438</v>
      </c>
      <c r="D3252" s="1" t="str">
        <f t="shared" si="526"/>
        <v>21:0144</v>
      </c>
      <c r="E3252" t="s">
        <v>12394</v>
      </c>
      <c r="F3252" t="s">
        <v>12395</v>
      </c>
      <c r="H3252">
        <v>68.574056600000006</v>
      </c>
      <c r="I3252">
        <v>-69.879400099999998</v>
      </c>
      <c r="J3252" s="1" t="str">
        <f t="shared" si="527"/>
        <v>NGR lake sediment grab sample</v>
      </c>
      <c r="K3252" s="1" t="str">
        <f t="shared" si="528"/>
        <v>&lt;177 micron (NGR)</v>
      </c>
      <c r="L3252">
        <v>18</v>
      </c>
      <c r="M3252" t="s">
        <v>87</v>
      </c>
      <c r="N3252">
        <v>348</v>
      </c>
      <c r="O3252">
        <v>134</v>
      </c>
      <c r="P3252">
        <v>82</v>
      </c>
      <c r="Q3252">
        <v>15</v>
      </c>
      <c r="R3252">
        <v>39</v>
      </c>
      <c r="S3252">
        <v>25</v>
      </c>
      <c r="T3252">
        <v>0.1</v>
      </c>
      <c r="U3252">
        <v>520</v>
      </c>
      <c r="V3252">
        <v>4.0999999999999996</v>
      </c>
      <c r="W3252">
        <v>3</v>
      </c>
      <c r="X3252">
        <v>1</v>
      </c>
      <c r="Y3252">
        <v>1.4</v>
      </c>
    </row>
    <row r="3253" spans="1:25" hidden="1" x14ac:dyDescent="0.25">
      <c r="A3253" t="s">
        <v>12396</v>
      </c>
      <c r="B3253" t="s">
        <v>12397</v>
      </c>
      <c r="C3253" s="1" t="str">
        <f t="shared" si="522"/>
        <v>21:0438</v>
      </c>
      <c r="D3253" s="1" t="str">
        <f t="shared" si="526"/>
        <v>21:0144</v>
      </c>
      <c r="E3253" t="s">
        <v>12398</v>
      </c>
      <c r="F3253" t="s">
        <v>12399</v>
      </c>
      <c r="H3253">
        <v>68.706281599999997</v>
      </c>
      <c r="I3253">
        <v>-68.732512400000005</v>
      </c>
      <c r="J3253" s="1" t="str">
        <f t="shared" si="527"/>
        <v>NGR lake sediment grab sample</v>
      </c>
      <c r="K3253" s="1" t="str">
        <f t="shared" si="528"/>
        <v>&lt;177 micron (NGR)</v>
      </c>
      <c r="L3253">
        <v>18</v>
      </c>
      <c r="M3253" t="s">
        <v>92</v>
      </c>
      <c r="N3253">
        <v>349</v>
      </c>
      <c r="O3253">
        <v>98</v>
      </c>
      <c r="P3253">
        <v>58</v>
      </c>
      <c r="Q3253">
        <v>10</v>
      </c>
      <c r="R3253">
        <v>31</v>
      </c>
      <c r="S3253">
        <v>15</v>
      </c>
      <c r="T3253">
        <v>0.2</v>
      </c>
      <c r="U3253">
        <v>300</v>
      </c>
      <c r="V3253">
        <v>4.25</v>
      </c>
      <c r="W3253">
        <v>3</v>
      </c>
      <c r="X3253">
        <v>1</v>
      </c>
      <c r="Y3253">
        <v>1</v>
      </c>
    </row>
    <row r="3254" spans="1:25" hidden="1" x14ac:dyDescent="0.25">
      <c r="A3254" t="s">
        <v>12400</v>
      </c>
      <c r="B3254" t="s">
        <v>12401</v>
      </c>
      <c r="C3254" s="1" t="str">
        <f t="shared" si="522"/>
        <v>21:0438</v>
      </c>
      <c r="D3254" s="1" t="str">
        <f t="shared" si="526"/>
        <v>21:0144</v>
      </c>
      <c r="E3254" t="s">
        <v>12402</v>
      </c>
      <c r="F3254" t="s">
        <v>12403</v>
      </c>
      <c r="H3254">
        <v>68.730860899999996</v>
      </c>
      <c r="I3254">
        <v>-68.906532100000007</v>
      </c>
      <c r="J3254" s="1" t="str">
        <f t="shared" si="527"/>
        <v>NGR lake sediment grab sample</v>
      </c>
      <c r="K3254" s="1" t="str">
        <f t="shared" si="528"/>
        <v>&lt;177 micron (NGR)</v>
      </c>
      <c r="L3254">
        <v>18</v>
      </c>
      <c r="M3254" t="s">
        <v>97</v>
      </c>
      <c r="N3254">
        <v>350</v>
      </c>
      <c r="O3254">
        <v>76</v>
      </c>
      <c r="P3254">
        <v>44</v>
      </c>
      <c r="Q3254">
        <v>8</v>
      </c>
      <c r="R3254">
        <v>33</v>
      </c>
      <c r="S3254">
        <v>12</v>
      </c>
      <c r="T3254">
        <v>0.2</v>
      </c>
      <c r="U3254">
        <v>140</v>
      </c>
      <c r="V3254">
        <v>2.2999999999999998</v>
      </c>
      <c r="W3254">
        <v>2</v>
      </c>
      <c r="X3254">
        <v>1</v>
      </c>
      <c r="Y3254">
        <v>4.4000000000000004</v>
      </c>
    </row>
    <row r="3255" spans="1:25" hidden="1" x14ac:dyDescent="0.25">
      <c r="A3255" t="s">
        <v>12404</v>
      </c>
      <c r="B3255" t="s">
        <v>12405</v>
      </c>
      <c r="C3255" s="1" t="str">
        <f t="shared" si="522"/>
        <v>21:0438</v>
      </c>
      <c r="D3255" s="1" t="str">
        <f t="shared" si="526"/>
        <v>21:0144</v>
      </c>
      <c r="E3255" t="s">
        <v>12406</v>
      </c>
      <c r="F3255" t="s">
        <v>12407</v>
      </c>
      <c r="H3255">
        <v>68.771726599999994</v>
      </c>
      <c r="I3255">
        <v>-68.091789800000001</v>
      </c>
      <c r="J3255" s="1" t="str">
        <f t="shared" si="527"/>
        <v>NGR lake sediment grab sample</v>
      </c>
      <c r="K3255" s="1" t="str">
        <f t="shared" si="528"/>
        <v>&lt;177 micron (NGR)</v>
      </c>
      <c r="L3255">
        <v>18</v>
      </c>
      <c r="M3255" t="s">
        <v>107</v>
      </c>
      <c r="N3255">
        <v>351</v>
      </c>
      <c r="O3255">
        <v>94</v>
      </c>
      <c r="P3255">
        <v>78</v>
      </c>
      <c r="Q3255">
        <v>11</v>
      </c>
      <c r="R3255">
        <v>36</v>
      </c>
      <c r="S3255">
        <v>13</v>
      </c>
      <c r="T3255">
        <v>0.1</v>
      </c>
      <c r="U3255">
        <v>180</v>
      </c>
      <c r="V3255">
        <v>3.2</v>
      </c>
      <c r="W3255">
        <v>9</v>
      </c>
      <c r="X3255">
        <v>1</v>
      </c>
      <c r="Y3255">
        <v>6.6</v>
      </c>
    </row>
    <row r="3256" spans="1:25" hidden="1" x14ac:dyDescent="0.25">
      <c r="A3256" t="s">
        <v>12408</v>
      </c>
      <c r="B3256" t="s">
        <v>12409</v>
      </c>
      <c r="C3256" s="1" t="str">
        <f t="shared" si="522"/>
        <v>21:0438</v>
      </c>
      <c r="D3256" s="1" t="str">
        <f t="shared" si="526"/>
        <v>21:0144</v>
      </c>
      <c r="E3256" t="s">
        <v>12410</v>
      </c>
      <c r="F3256" t="s">
        <v>12411</v>
      </c>
      <c r="H3256">
        <v>68.590504300000006</v>
      </c>
      <c r="I3256">
        <v>-69.377454099999994</v>
      </c>
      <c r="J3256" s="1" t="str">
        <f t="shared" si="527"/>
        <v>NGR lake sediment grab sample</v>
      </c>
      <c r="K3256" s="1" t="str">
        <f t="shared" si="528"/>
        <v>&lt;177 micron (NGR)</v>
      </c>
      <c r="L3256">
        <v>18</v>
      </c>
      <c r="M3256" t="s">
        <v>112</v>
      </c>
      <c r="N3256">
        <v>352</v>
      </c>
      <c r="O3256">
        <v>104</v>
      </c>
      <c r="P3256">
        <v>76</v>
      </c>
      <c r="Q3256">
        <v>14</v>
      </c>
      <c r="R3256">
        <v>39</v>
      </c>
      <c r="S3256">
        <v>24</v>
      </c>
      <c r="T3256">
        <v>0.2</v>
      </c>
      <c r="U3256">
        <v>220</v>
      </c>
      <c r="V3256">
        <v>3</v>
      </c>
      <c r="W3256">
        <v>1</v>
      </c>
      <c r="X3256">
        <v>2</v>
      </c>
      <c r="Y3256">
        <v>1</v>
      </c>
    </row>
    <row r="3257" spans="1:25" hidden="1" x14ac:dyDescent="0.25">
      <c r="A3257" t="s">
        <v>12412</v>
      </c>
      <c r="B3257" t="s">
        <v>12413</v>
      </c>
      <c r="C3257" s="1" t="str">
        <f t="shared" si="522"/>
        <v>21:0438</v>
      </c>
      <c r="D3257" s="1" t="str">
        <f t="shared" si="526"/>
        <v>21:0144</v>
      </c>
      <c r="E3257" t="s">
        <v>12414</v>
      </c>
      <c r="F3257" t="s">
        <v>12415</v>
      </c>
      <c r="H3257">
        <v>68.600056199999997</v>
      </c>
      <c r="I3257">
        <v>-69.871158600000001</v>
      </c>
      <c r="J3257" s="1" t="str">
        <f t="shared" si="527"/>
        <v>NGR lake sediment grab sample</v>
      </c>
      <c r="K3257" s="1" t="str">
        <f t="shared" si="528"/>
        <v>&lt;177 micron (NGR)</v>
      </c>
      <c r="L3257">
        <v>18</v>
      </c>
      <c r="M3257" t="s">
        <v>117</v>
      </c>
      <c r="N3257">
        <v>353</v>
      </c>
      <c r="O3257">
        <v>56</v>
      </c>
      <c r="P3257">
        <v>26</v>
      </c>
      <c r="Q3257">
        <v>8</v>
      </c>
      <c r="R3257">
        <v>15</v>
      </c>
      <c r="S3257">
        <v>9</v>
      </c>
      <c r="T3257">
        <v>0.1</v>
      </c>
      <c r="U3257">
        <v>210</v>
      </c>
      <c r="V3257">
        <v>3</v>
      </c>
      <c r="W3257">
        <v>2</v>
      </c>
      <c r="X3257">
        <v>1</v>
      </c>
      <c r="Y3257">
        <v>1.2</v>
      </c>
    </row>
    <row r="3258" spans="1:25" hidden="1" x14ac:dyDescent="0.25">
      <c r="A3258" t="s">
        <v>12416</v>
      </c>
      <c r="B3258" t="s">
        <v>12417</v>
      </c>
      <c r="C3258" s="1" t="str">
        <f t="shared" si="522"/>
        <v>21:0438</v>
      </c>
      <c r="D3258" s="1" t="str">
        <f t="shared" si="526"/>
        <v>21:0144</v>
      </c>
      <c r="E3258" t="s">
        <v>12418</v>
      </c>
      <c r="F3258" t="s">
        <v>12419</v>
      </c>
      <c r="H3258">
        <v>68.614577699999998</v>
      </c>
      <c r="I3258">
        <v>-70.473433499999999</v>
      </c>
      <c r="J3258" s="1" t="str">
        <f t="shared" si="527"/>
        <v>NGR lake sediment grab sample</v>
      </c>
      <c r="K3258" s="1" t="str">
        <f t="shared" si="528"/>
        <v>&lt;177 micron (NGR)</v>
      </c>
      <c r="L3258">
        <v>18</v>
      </c>
      <c r="M3258" t="s">
        <v>122</v>
      </c>
      <c r="N3258">
        <v>354</v>
      </c>
      <c r="O3258">
        <v>98</v>
      </c>
      <c r="P3258">
        <v>46</v>
      </c>
      <c r="Q3258">
        <v>14</v>
      </c>
      <c r="R3258">
        <v>23</v>
      </c>
      <c r="S3258">
        <v>15</v>
      </c>
      <c r="T3258">
        <v>0.3</v>
      </c>
      <c r="U3258">
        <v>380</v>
      </c>
      <c r="V3258">
        <v>4.5</v>
      </c>
      <c r="W3258">
        <v>8</v>
      </c>
      <c r="X3258">
        <v>1</v>
      </c>
      <c r="Y3258">
        <v>2</v>
      </c>
    </row>
    <row r="3259" spans="1:25" hidden="1" x14ac:dyDescent="0.25">
      <c r="A3259" t="s">
        <v>12420</v>
      </c>
      <c r="B3259" t="s">
        <v>12421</v>
      </c>
      <c r="C3259" s="1" t="str">
        <f t="shared" si="522"/>
        <v>21:0438</v>
      </c>
      <c r="D3259" s="1" t="str">
        <f t="shared" si="526"/>
        <v>21:0144</v>
      </c>
      <c r="E3259" t="s">
        <v>12422</v>
      </c>
      <c r="F3259" t="s">
        <v>12423</v>
      </c>
      <c r="H3259">
        <v>68.610615699999997</v>
      </c>
      <c r="I3259">
        <v>-71.3184301</v>
      </c>
      <c r="J3259" s="1" t="str">
        <f t="shared" si="527"/>
        <v>NGR lake sediment grab sample</v>
      </c>
      <c r="K3259" s="1" t="str">
        <f t="shared" si="528"/>
        <v>&lt;177 micron (NGR)</v>
      </c>
      <c r="L3259">
        <v>19</v>
      </c>
      <c r="M3259" t="s">
        <v>29</v>
      </c>
      <c r="N3259">
        <v>355</v>
      </c>
      <c r="O3259">
        <v>114</v>
      </c>
      <c r="P3259">
        <v>68</v>
      </c>
      <c r="Q3259">
        <v>8</v>
      </c>
      <c r="R3259">
        <v>49</v>
      </c>
      <c r="S3259">
        <v>19</v>
      </c>
      <c r="T3259">
        <v>0.2</v>
      </c>
      <c r="U3259">
        <v>250</v>
      </c>
      <c r="V3259">
        <v>3</v>
      </c>
      <c r="W3259">
        <v>9</v>
      </c>
      <c r="X3259">
        <v>1</v>
      </c>
      <c r="Y3259">
        <v>3.4</v>
      </c>
    </row>
    <row r="3260" spans="1:25" hidden="1" x14ac:dyDescent="0.25">
      <c r="A3260" t="s">
        <v>12424</v>
      </c>
      <c r="B3260" t="s">
        <v>12425</v>
      </c>
      <c r="C3260" s="1" t="str">
        <f t="shared" si="522"/>
        <v>21:0438</v>
      </c>
      <c r="D3260" s="1" t="str">
        <f t="shared" si="526"/>
        <v>21:0144</v>
      </c>
      <c r="E3260" t="s">
        <v>12426</v>
      </c>
      <c r="F3260" t="s">
        <v>12427</v>
      </c>
      <c r="H3260">
        <v>68.618966599999993</v>
      </c>
      <c r="I3260">
        <v>-70.758610899999994</v>
      </c>
      <c r="J3260" s="1" t="str">
        <f t="shared" si="527"/>
        <v>NGR lake sediment grab sample</v>
      </c>
      <c r="K3260" s="1" t="str">
        <f t="shared" si="528"/>
        <v>&lt;177 micron (NGR)</v>
      </c>
      <c r="L3260">
        <v>19</v>
      </c>
      <c r="M3260" t="s">
        <v>34</v>
      </c>
      <c r="N3260">
        <v>356</v>
      </c>
      <c r="O3260">
        <v>136</v>
      </c>
      <c r="P3260">
        <v>80</v>
      </c>
      <c r="Q3260">
        <v>20</v>
      </c>
      <c r="R3260">
        <v>38</v>
      </c>
      <c r="S3260">
        <v>15</v>
      </c>
      <c r="T3260">
        <v>0.3</v>
      </c>
      <c r="U3260">
        <v>320</v>
      </c>
      <c r="V3260">
        <v>3.7</v>
      </c>
      <c r="W3260">
        <v>5</v>
      </c>
      <c r="X3260">
        <v>1</v>
      </c>
      <c r="Y3260">
        <v>8.1999999999999993</v>
      </c>
    </row>
    <row r="3261" spans="1:25" hidden="1" x14ac:dyDescent="0.25">
      <c r="A3261" t="s">
        <v>12428</v>
      </c>
      <c r="B3261" t="s">
        <v>12429</v>
      </c>
      <c r="C3261" s="1" t="str">
        <f t="shared" si="522"/>
        <v>21:0438</v>
      </c>
      <c r="D3261" s="1" t="str">
        <f t="shared" si="526"/>
        <v>21:0144</v>
      </c>
      <c r="E3261" t="s">
        <v>12430</v>
      </c>
      <c r="F3261" t="s">
        <v>12431</v>
      </c>
      <c r="H3261">
        <v>68.616657099999998</v>
      </c>
      <c r="I3261">
        <v>-71.317627900000005</v>
      </c>
      <c r="J3261" s="1" t="str">
        <f t="shared" si="527"/>
        <v>NGR lake sediment grab sample</v>
      </c>
      <c r="K3261" s="1" t="str">
        <f t="shared" si="528"/>
        <v>&lt;177 micron (NGR)</v>
      </c>
      <c r="L3261">
        <v>19</v>
      </c>
      <c r="M3261" t="s">
        <v>49</v>
      </c>
      <c r="N3261">
        <v>357</v>
      </c>
      <c r="O3261">
        <v>174</v>
      </c>
      <c r="P3261">
        <v>120</v>
      </c>
      <c r="Q3261">
        <v>12</v>
      </c>
      <c r="R3261">
        <v>63</v>
      </c>
      <c r="S3261">
        <v>23</v>
      </c>
      <c r="T3261">
        <v>0.2</v>
      </c>
      <c r="U3261">
        <v>245</v>
      </c>
      <c r="V3261">
        <v>4.2</v>
      </c>
      <c r="W3261">
        <v>14</v>
      </c>
      <c r="X3261">
        <v>1</v>
      </c>
      <c r="Y3261">
        <v>8.1999999999999993</v>
      </c>
    </row>
    <row r="3262" spans="1:25" hidden="1" x14ac:dyDescent="0.25">
      <c r="A3262" t="s">
        <v>12432</v>
      </c>
      <c r="B3262" t="s">
        <v>12433</v>
      </c>
      <c r="C3262" s="1" t="str">
        <f t="shared" si="522"/>
        <v>21:0438</v>
      </c>
      <c r="D3262" s="1" t="str">
        <f t="shared" si="526"/>
        <v>21:0144</v>
      </c>
      <c r="E3262" t="s">
        <v>12422</v>
      </c>
      <c r="F3262" t="s">
        <v>12434</v>
      </c>
      <c r="H3262">
        <v>68.610615699999997</v>
      </c>
      <c r="I3262">
        <v>-71.3184301</v>
      </c>
      <c r="J3262" s="1" t="str">
        <f t="shared" si="527"/>
        <v>NGR lake sediment grab sample</v>
      </c>
      <c r="K3262" s="1" t="str">
        <f t="shared" si="528"/>
        <v>&lt;177 micron (NGR)</v>
      </c>
      <c r="L3262">
        <v>19</v>
      </c>
      <c r="M3262" t="s">
        <v>57</v>
      </c>
      <c r="N3262">
        <v>358</v>
      </c>
      <c r="O3262">
        <v>120</v>
      </c>
      <c r="P3262">
        <v>68</v>
      </c>
      <c r="Q3262">
        <v>7</v>
      </c>
      <c r="R3262">
        <v>43</v>
      </c>
      <c r="S3262">
        <v>19</v>
      </c>
      <c r="T3262">
        <v>0.2</v>
      </c>
      <c r="U3262">
        <v>250</v>
      </c>
      <c r="V3262">
        <v>3.1</v>
      </c>
      <c r="W3262">
        <v>9</v>
      </c>
      <c r="X3262">
        <v>1</v>
      </c>
      <c r="Y3262">
        <v>3.8</v>
      </c>
    </row>
    <row r="3263" spans="1:25" hidden="1" x14ac:dyDescent="0.25">
      <c r="A3263" t="s">
        <v>12435</v>
      </c>
      <c r="B3263" t="s">
        <v>12436</v>
      </c>
      <c r="C3263" s="1" t="str">
        <f t="shared" si="522"/>
        <v>21:0438</v>
      </c>
      <c r="D3263" s="1" t="str">
        <f>HYPERLINK("http://geochem.nrcan.gc.ca/cdogs/content/svy/svy_e.htm", "")</f>
        <v/>
      </c>
      <c r="G3263" s="1" t="str">
        <f>HYPERLINK("http://geochem.nrcan.gc.ca/cdogs/content/cr_/cr_00035_e.htm", "35")</f>
        <v>35</v>
      </c>
      <c r="J3263" t="s">
        <v>100</v>
      </c>
      <c r="K3263" t="s">
        <v>101</v>
      </c>
      <c r="L3263">
        <v>19</v>
      </c>
      <c r="M3263" t="s">
        <v>102</v>
      </c>
      <c r="N3263">
        <v>359</v>
      </c>
      <c r="O3263">
        <v>108</v>
      </c>
      <c r="P3263">
        <v>64</v>
      </c>
      <c r="Q3263">
        <v>9</v>
      </c>
      <c r="R3263">
        <v>26</v>
      </c>
      <c r="S3263">
        <v>10</v>
      </c>
      <c r="T3263">
        <v>0.1</v>
      </c>
      <c r="U3263">
        <v>310</v>
      </c>
      <c r="V3263">
        <v>2.5</v>
      </c>
      <c r="W3263">
        <v>13</v>
      </c>
      <c r="X3263">
        <v>1</v>
      </c>
      <c r="Y3263">
        <v>6.6</v>
      </c>
    </row>
    <row r="3264" spans="1:25" hidden="1" x14ac:dyDescent="0.25">
      <c r="A3264" t="s">
        <v>12437</v>
      </c>
      <c r="B3264" t="s">
        <v>12438</v>
      </c>
      <c r="C3264" s="1" t="str">
        <f t="shared" si="522"/>
        <v>21:0438</v>
      </c>
      <c r="D3264" s="1" t="str">
        <f t="shared" ref="D3264:D3293" si="529">HYPERLINK("http://geochem.nrcan.gc.ca/cdogs/content/svy/svy210144_e.htm", "21:0144")</f>
        <v>21:0144</v>
      </c>
      <c r="E3264" t="s">
        <v>12422</v>
      </c>
      <c r="F3264" t="s">
        <v>12439</v>
      </c>
      <c r="H3264">
        <v>68.610615699999997</v>
      </c>
      <c r="I3264">
        <v>-71.3184301</v>
      </c>
      <c r="J3264" s="1" t="str">
        <f t="shared" ref="J3264:J3293" si="530">HYPERLINK("http://geochem.nrcan.gc.ca/cdogs/content/kwd/kwd020027_e.htm", "NGR lake sediment grab sample")</f>
        <v>NGR lake sediment grab sample</v>
      </c>
      <c r="K3264" s="1" t="str">
        <f t="shared" ref="K3264:K3293" si="531">HYPERLINK("http://geochem.nrcan.gc.ca/cdogs/content/kwd/kwd080006_e.htm", "&lt;177 micron (NGR)")</f>
        <v>&lt;177 micron (NGR)</v>
      </c>
      <c r="L3264">
        <v>19</v>
      </c>
      <c r="M3264" t="s">
        <v>53</v>
      </c>
      <c r="N3264">
        <v>360</v>
      </c>
      <c r="O3264">
        <v>108</v>
      </c>
      <c r="P3264">
        <v>64</v>
      </c>
      <c r="Q3264">
        <v>7</v>
      </c>
      <c r="R3264">
        <v>39</v>
      </c>
      <c r="S3264">
        <v>19</v>
      </c>
      <c r="T3264">
        <v>0.1</v>
      </c>
      <c r="U3264">
        <v>240</v>
      </c>
      <c r="V3264">
        <v>3</v>
      </c>
      <c r="W3264">
        <v>8</v>
      </c>
      <c r="X3264">
        <v>1</v>
      </c>
      <c r="Y3264">
        <v>2.4</v>
      </c>
    </row>
    <row r="3265" spans="1:25" hidden="1" x14ac:dyDescent="0.25">
      <c r="A3265" t="s">
        <v>12440</v>
      </c>
      <c r="B3265" t="s">
        <v>12441</v>
      </c>
      <c r="C3265" s="1" t="str">
        <f t="shared" si="522"/>
        <v>21:0438</v>
      </c>
      <c r="D3265" s="1" t="str">
        <f t="shared" si="529"/>
        <v>21:0144</v>
      </c>
      <c r="E3265" t="s">
        <v>12442</v>
      </c>
      <c r="F3265" t="s">
        <v>12443</v>
      </c>
      <c r="H3265">
        <v>68.545038000000005</v>
      </c>
      <c r="I3265">
        <v>-71.177335400000004</v>
      </c>
      <c r="J3265" s="1" t="str">
        <f t="shared" si="530"/>
        <v>NGR lake sediment grab sample</v>
      </c>
      <c r="K3265" s="1" t="str">
        <f t="shared" si="531"/>
        <v>&lt;177 micron (NGR)</v>
      </c>
      <c r="L3265">
        <v>19</v>
      </c>
      <c r="M3265" t="s">
        <v>39</v>
      </c>
      <c r="N3265">
        <v>361</v>
      </c>
      <c r="O3265">
        <v>104</v>
      </c>
      <c r="P3265">
        <v>84</v>
      </c>
      <c r="Q3265">
        <v>10</v>
      </c>
      <c r="R3265">
        <v>32</v>
      </c>
      <c r="S3265">
        <v>9</v>
      </c>
      <c r="T3265">
        <v>0.1</v>
      </c>
      <c r="U3265">
        <v>180</v>
      </c>
      <c r="V3265">
        <v>1.9</v>
      </c>
      <c r="W3265">
        <v>2</v>
      </c>
      <c r="X3265">
        <v>1</v>
      </c>
      <c r="Y3265">
        <v>4.2</v>
      </c>
    </row>
    <row r="3266" spans="1:25" hidden="1" x14ac:dyDescent="0.25">
      <c r="A3266" t="s">
        <v>12444</v>
      </c>
      <c r="B3266" t="s">
        <v>12445</v>
      </c>
      <c r="C3266" s="1" t="str">
        <f t="shared" si="522"/>
        <v>21:0438</v>
      </c>
      <c r="D3266" s="1" t="str">
        <f t="shared" si="529"/>
        <v>21:0144</v>
      </c>
      <c r="E3266" t="s">
        <v>12446</v>
      </c>
      <c r="F3266" t="s">
        <v>12447</v>
      </c>
      <c r="H3266">
        <v>68.469178999999997</v>
      </c>
      <c r="I3266">
        <v>-71.353221199999993</v>
      </c>
      <c r="J3266" s="1" t="str">
        <f t="shared" si="530"/>
        <v>NGR lake sediment grab sample</v>
      </c>
      <c r="K3266" s="1" t="str">
        <f t="shared" si="531"/>
        <v>&lt;177 micron (NGR)</v>
      </c>
      <c r="L3266">
        <v>19</v>
      </c>
      <c r="M3266" t="s">
        <v>44</v>
      </c>
      <c r="N3266">
        <v>362</v>
      </c>
      <c r="O3266">
        <v>230</v>
      </c>
      <c r="P3266">
        <v>126</v>
      </c>
      <c r="Q3266">
        <v>23</v>
      </c>
      <c r="R3266">
        <v>68</v>
      </c>
      <c r="S3266">
        <v>25</v>
      </c>
      <c r="T3266">
        <v>0.2</v>
      </c>
      <c r="U3266">
        <v>550</v>
      </c>
      <c r="V3266">
        <v>6.6</v>
      </c>
      <c r="W3266">
        <v>5</v>
      </c>
      <c r="X3266">
        <v>2</v>
      </c>
      <c r="Y3266">
        <v>5</v>
      </c>
    </row>
    <row r="3267" spans="1:25" hidden="1" x14ac:dyDescent="0.25">
      <c r="A3267" t="s">
        <v>12448</v>
      </c>
      <c r="B3267" t="s">
        <v>12449</v>
      </c>
      <c r="C3267" s="1" t="str">
        <f t="shared" si="522"/>
        <v>21:0438</v>
      </c>
      <c r="D3267" s="1" t="str">
        <f t="shared" si="529"/>
        <v>21:0144</v>
      </c>
      <c r="E3267" t="s">
        <v>12450</v>
      </c>
      <c r="F3267" t="s">
        <v>12451</v>
      </c>
      <c r="H3267">
        <v>68.441857400000004</v>
      </c>
      <c r="I3267">
        <v>-71.375782599999994</v>
      </c>
      <c r="J3267" s="1" t="str">
        <f t="shared" si="530"/>
        <v>NGR lake sediment grab sample</v>
      </c>
      <c r="K3267" s="1" t="str">
        <f t="shared" si="531"/>
        <v>&lt;177 micron (NGR)</v>
      </c>
      <c r="L3267">
        <v>19</v>
      </c>
      <c r="M3267" t="s">
        <v>62</v>
      </c>
      <c r="N3267">
        <v>363</v>
      </c>
      <c r="O3267">
        <v>184</v>
      </c>
      <c r="P3267">
        <v>120</v>
      </c>
      <c r="Q3267">
        <v>17</v>
      </c>
      <c r="R3267">
        <v>58</v>
      </c>
      <c r="S3267">
        <v>20</v>
      </c>
      <c r="T3267">
        <v>0.1</v>
      </c>
      <c r="U3267">
        <v>445</v>
      </c>
      <c r="V3267">
        <v>4.9000000000000004</v>
      </c>
      <c r="W3267">
        <v>3</v>
      </c>
      <c r="X3267">
        <v>1</v>
      </c>
      <c r="Y3267">
        <v>15.8</v>
      </c>
    </row>
    <row r="3268" spans="1:25" hidden="1" x14ac:dyDescent="0.25">
      <c r="A3268" t="s">
        <v>12452</v>
      </c>
      <c r="B3268" t="s">
        <v>12453</v>
      </c>
      <c r="C3268" s="1" t="str">
        <f t="shared" si="522"/>
        <v>21:0438</v>
      </c>
      <c r="D3268" s="1" t="str">
        <f t="shared" si="529"/>
        <v>21:0144</v>
      </c>
      <c r="E3268" t="s">
        <v>12454</v>
      </c>
      <c r="F3268" t="s">
        <v>12455</v>
      </c>
      <c r="H3268">
        <v>68.416086199999995</v>
      </c>
      <c r="I3268">
        <v>-71.413200500000002</v>
      </c>
      <c r="J3268" s="1" t="str">
        <f t="shared" si="530"/>
        <v>NGR lake sediment grab sample</v>
      </c>
      <c r="K3268" s="1" t="str">
        <f t="shared" si="531"/>
        <v>&lt;177 micron (NGR)</v>
      </c>
      <c r="L3268">
        <v>19</v>
      </c>
      <c r="M3268" t="s">
        <v>67</v>
      </c>
      <c r="N3268">
        <v>364</v>
      </c>
      <c r="O3268">
        <v>200</v>
      </c>
      <c r="P3268">
        <v>128</v>
      </c>
      <c r="Q3268">
        <v>17</v>
      </c>
      <c r="R3268">
        <v>72</v>
      </c>
      <c r="S3268">
        <v>19</v>
      </c>
      <c r="T3268">
        <v>0.2</v>
      </c>
      <c r="U3268">
        <v>370</v>
      </c>
      <c r="V3268">
        <v>5.2</v>
      </c>
      <c r="W3268">
        <v>2</v>
      </c>
      <c r="X3268">
        <v>1</v>
      </c>
      <c r="Y3268">
        <v>7.2</v>
      </c>
    </row>
    <row r="3269" spans="1:25" hidden="1" x14ac:dyDescent="0.25">
      <c r="A3269" t="s">
        <v>12456</v>
      </c>
      <c r="B3269" t="s">
        <v>12457</v>
      </c>
      <c r="C3269" s="1" t="str">
        <f t="shared" si="522"/>
        <v>21:0438</v>
      </c>
      <c r="D3269" s="1" t="str">
        <f t="shared" si="529"/>
        <v>21:0144</v>
      </c>
      <c r="E3269" t="s">
        <v>12458</v>
      </c>
      <c r="F3269" t="s">
        <v>12459</v>
      </c>
      <c r="H3269">
        <v>68.398965500000003</v>
      </c>
      <c r="I3269">
        <v>-71.369757399999997</v>
      </c>
      <c r="J3269" s="1" t="str">
        <f t="shared" si="530"/>
        <v>NGR lake sediment grab sample</v>
      </c>
      <c r="K3269" s="1" t="str">
        <f t="shared" si="531"/>
        <v>&lt;177 micron (NGR)</v>
      </c>
      <c r="L3269">
        <v>19</v>
      </c>
      <c r="M3269" t="s">
        <v>72</v>
      </c>
      <c r="N3269">
        <v>365</v>
      </c>
      <c r="O3269">
        <v>124</v>
      </c>
      <c r="P3269">
        <v>42</v>
      </c>
      <c r="Q3269">
        <v>9</v>
      </c>
      <c r="R3269">
        <v>37</v>
      </c>
      <c r="S3269">
        <v>15</v>
      </c>
      <c r="T3269">
        <v>0.1</v>
      </c>
      <c r="U3269">
        <v>390</v>
      </c>
      <c r="V3269">
        <v>4.2</v>
      </c>
      <c r="W3269">
        <v>1</v>
      </c>
      <c r="X3269">
        <v>1</v>
      </c>
      <c r="Y3269">
        <v>1</v>
      </c>
    </row>
    <row r="3270" spans="1:25" hidden="1" x14ac:dyDescent="0.25">
      <c r="A3270" t="s">
        <v>12460</v>
      </c>
      <c r="B3270" t="s">
        <v>12461</v>
      </c>
      <c r="C3270" s="1" t="str">
        <f t="shared" si="522"/>
        <v>21:0438</v>
      </c>
      <c r="D3270" s="1" t="str">
        <f t="shared" si="529"/>
        <v>21:0144</v>
      </c>
      <c r="E3270" t="s">
        <v>12462</v>
      </c>
      <c r="F3270" t="s">
        <v>12463</v>
      </c>
      <c r="H3270">
        <v>68.344033699999997</v>
      </c>
      <c r="I3270">
        <v>-71.385538100000005</v>
      </c>
      <c r="J3270" s="1" t="str">
        <f t="shared" si="530"/>
        <v>NGR lake sediment grab sample</v>
      </c>
      <c r="K3270" s="1" t="str">
        <f t="shared" si="531"/>
        <v>&lt;177 micron (NGR)</v>
      </c>
      <c r="L3270">
        <v>19</v>
      </c>
      <c r="M3270" t="s">
        <v>77</v>
      </c>
      <c r="N3270">
        <v>366</v>
      </c>
      <c r="O3270">
        <v>106</v>
      </c>
      <c r="P3270">
        <v>76</v>
      </c>
      <c r="Q3270">
        <v>12</v>
      </c>
      <c r="R3270">
        <v>30</v>
      </c>
      <c r="S3270">
        <v>11</v>
      </c>
      <c r="T3270">
        <v>0.1</v>
      </c>
      <c r="U3270">
        <v>220</v>
      </c>
      <c r="V3270">
        <v>2.6</v>
      </c>
      <c r="W3270">
        <v>1</v>
      </c>
      <c r="X3270">
        <v>2</v>
      </c>
      <c r="Y3270">
        <v>25</v>
      </c>
    </row>
    <row r="3271" spans="1:25" hidden="1" x14ac:dyDescent="0.25">
      <c r="A3271" t="s">
        <v>12464</v>
      </c>
      <c r="B3271" t="s">
        <v>12465</v>
      </c>
      <c r="C3271" s="1" t="str">
        <f t="shared" si="522"/>
        <v>21:0438</v>
      </c>
      <c r="D3271" s="1" t="str">
        <f t="shared" si="529"/>
        <v>21:0144</v>
      </c>
      <c r="E3271" t="s">
        <v>12466</v>
      </c>
      <c r="F3271" t="s">
        <v>12467</v>
      </c>
      <c r="H3271">
        <v>68.331543199999999</v>
      </c>
      <c r="I3271">
        <v>-71.405404099999998</v>
      </c>
      <c r="J3271" s="1" t="str">
        <f t="shared" si="530"/>
        <v>NGR lake sediment grab sample</v>
      </c>
      <c r="K3271" s="1" t="str">
        <f t="shared" si="531"/>
        <v>&lt;177 micron (NGR)</v>
      </c>
      <c r="L3271">
        <v>19</v>
      </c>
      <c r="M3271" t="s">
        <v>82</v>
      </c>
      <c r="N3271">
        <v>367</v>
      </c>
      <c r="O3271">
        <v>126</v>
      </c>
      <c r="P3271">
        <v>44</v>
      </c>
      <c r="Q3271">
        <v>11</v>
      </c>
      <c r="R3271">
        <v>39</v>
      </c>
      <c r="S3271">
        <v>13</v>
      </c>
      <c r="T3271">
        <v>0.1</v>
      </c>
      <c r="U3271">
        <v>260</v>
      </c>
      <c r="V3271">
        <v>3.55</v>
      </c>
      <c r="W3271">
        <v>2</v>
      </c>
      <c r="X3271">
        <v>1</v>
      </c>
      <c r="Y3271">
        <v>3.8</v>
      </c>
    </row>
    <row r="3272" spans="1:25" hidden="1" x14ac:dyDescent="0.25">
      <c r="A3272" t="s">
        <v>12468</v>
      </c>
      <c r="B3272" t="s">
        <v>12469</v>
      </c>
      <c r="C3272" s="1" t="str">
        <f t="shared" si="522"/>
        <v>21:0438</v>
      </c>
      <c r="D3272" s="1" t="str">
        <f t="shared" si="529"/>
        <v>21:0144</v>
      </c>
      <c r="E3272" t="s">
        <v>12470</v>
      </c>
      <c r="F3272" t="s">
        <v>12471</v>
      </c>
      <c r="H3272">
        <v>68.2821213</v>
      </c>
      <c r="I3272">
        <v>-71.390431199999995</v>
      </c>
      <c r="J3272" s="1" t="str">
        <f t="shared" si="530"/>
        <v>NGR lake sediment grab sample</v>
      </c>
      <c r="K3272" s="1" t="str">
        <f t="shared" si="531"/>
        <v>&lt;177 micron (NGR)</v>
      </c>
      <c r="L3272">
        <v>19</v>
      </c>
      <c r="M3272" t="s">
        <v>87</v>
      </c>
      <c r="N3272">
        <v>368</v>
      </c>
      <c r="O3272">
        <v>196</v>
      </c>
      <c r="P3272">
        <v>100</v>
      </c>
      <c r="Q3272">
        <v>24</v>
      </c>
      <c r="R3272">
        <v>53</v>
      </c>
      <c r="S3272">
        <v>15</v>
      </c>
      <c r="T3272">
        <v>0.1</v>
      </c>
      <c r="U3272">
        <v>220</v>
      </c>
      <c r="V3272">
        <v>4.2</v>
      </c>
      <c r="W3272">
        <v>1</v>
      </c>
      <c r="X3272">
        <v>1</v>
      </c>
      <c r="Y3272">
        <v>8.8000000000000007</v>
      </c>
    </row>
    <row r="3273" spans="1:25" hidden="1" x14ac:dyDescent="0.25">
      <c r="A3273" t="s">
        <v>12472</v>
      </c>
      <c r="B3273" t="s">
        <v>12473</v>
      </c>
      <c r="C3273" s="1" t="str">
        <f t="shared" si="522"/>
        <v>21:0438</v>
      </c>
      <c r="D3273" s="1" t="str">
        <f t="shared" si="529"/>
        <v>21:0144</v>
      </c>
      <c r="E3273" t="s">
        <v>12474</v>
      </c>
      <c r="F3273" t="s">
        <v>12475</v>
      </c>
      <c r="H3273">
        <v>68.224719699999994</v>
      </c>
      <c r="I3273">
        <v>-71.425791099999998</v>
      </c>
      <c r="J3273" s="1" t="str">
        <f t="shared" si="530"/>
        <v>NGR lake sediment grab sample</v>
      </c>
      <c r="K3273" s="1" t="str">
        <f t="shared" si="531"/>
        <v>&lt;177 micron (NGR)</v>
      </c>
      <c r="L3273">
        <v>19</v>
      </c>
      <c r="M3273" t="s">
        <v>92</v>
      </c>
      <c r="N3273">
        <v>369</v>
      </c>
      <c r="O3273">
        <v>62</v>
      </c>
      <c r="P3273">
        <v>22</v>
      </c>
      <c r="Q3273">
        <v>7</v>
      </c>
      <c r="R3273">
        <v>20</v>
      </c>
      <c r="S3273">
        <v>7</v>
      </c>
      <c r="T3273">
        <v>0.1</v>
      </c>
      <c r="U3273">
        <v>100</v>
      </c>
      <c r="V3273">
        <v>1.9</v>
      </c>
      <c r="W3273">
        <v>0.5</v>
      </c>
      <c r="X3273">
        <v>1</v>
      </c>
      <c r="Y3273">
        <v>1</v>
      </c>
    </row>
    <row r="3274" spans="1:25" hidden="1" x14ac:dyDescent="0.25">
      <c r="A3274" t="s">
        <v>12476</v>
      </c>
      <c r="B3274" t="s">
        <v>12477</v>
      </c>
      <c r="C3274" s="1" t="str">
        <f t="shared" si="522"/>
        <v>21:0438</v>
      </c>
      <c r="D3274" s="1" t="str">
        <f t="shared" si="529"/>
        <v>21:0144</v>
      </c>
      <c r="E3274" t="s">
        <v>12478</v>
      </c>
      <c r="F3274" t="s">
        <v>12479</v>
      </c>
      <c r="H3274">
        <v>68.193757599999998</v>
      </c>
      <c r="I3274">
        <v>-71.415926099999993</v>
      </c>
      <c r="J3274" s="1" t="str">
        <f t="shared" si="530"/>
        <v>NGR lake sediment grab sample</v>
      </c>
      <c r="K3274" s="1" t="str">
        <f t="shared" si="531"/>
        <v>&lt;177 micron (NGR)</v>
      </c>
      <c r="L3274">
        <v>19</v>
      </c>
      <c r="M3274" t="s">
        <v>97</v>
      </c>
      <c r="N3274">
        <v>370</v>
      </c>
      <c r="O3274">
        <v>198</v>
      </c>
      <c r="P3274">
        <v>166</v>
      </c>
      <c r="Q3274">
        <v>26</v>
      </c>
      <c r="R3274">
        <v>74</v>
      </c>
      <c r="S3274">
        <v>89</v>
      </c>
      <c r="T3274">
        <v>0.6</v>
      </c>
      <c r="U3274">
        <v>1300</v>
      </c>
      <c r="V3274">
        <v>6.8</v>
      </c>
      <c r="W3274">
        <v>35</v>
      </c>
      <c r="X3274">
        <v>3</v>
      </c>
      <c r="Y3274">
        <v>4.4000000000000004</v>
      </c>
    </row>
    <row r="3275" spans="1:25" hidden="1" x14ac:dyDescent="0.25">
      <c r="A3275" t="s">
        <v>12480</v>
      </c>
      <c r="B3275" t="s">
        <v>12481</v>
      </c>
      <c r="C3275" s="1" t="str">
        <f t="shared" si="522"/>
        <v>21:0438</v>
      </c>
      <c r="D3275" s="1" t="str">
        <f t="shared" si="529"/>
        <v>21:0144</v>
      </c>
      <c r="E3275" t="s">
        <v>12482</v>
      </c>
      <c r="F3275" t="s">
        <v>12483</v>
      </c>
      <c r="H3275">
        <v>68.168608800000001</v>
      </c>
      <c r="I3275">
        <v>-71.386951199999999</v>
      </c>
      <c r="J3275" s="1" t="str">
        <f t="shared" si="530"/>
        <v>NGR lake sediment grab sample</v>
      </c>
      <c r="K3275" s="1" t="str">
        <f t="shared" si="531"/>
        <v>&lt;177 micron (NGR)</v>
      </c>
      <c r="L3275">
        <v>19</v>
      </c>
      <c r="M3275" t="s">
        <v>107</v>
      </c>
      <c r="N3275">
        <v>371</v>
      </c>
      <c r="O3275">
        <v>215</v>
      </c>
      <c r="P3275">
        <v>100</v>
      </c>
      <c r="Q3275">
        <v>43</v>
      </c>
      <c r="R3275">
        <v>52</v>
      </c>
      <c r="S3275">
        <v>31</v>
      </c>
      <c r="T3275">
        <v>0.1</v>
      </c>
      <c r="U3275">
        <v>750</v>
      </c>
      <c r="V3275">
        <v>6.7</v>
      </c>
      <c r="W3275">
        <v>1</v>
      </c>
      <c r="X3275">
        <v>5</v>
      </c>
      <c r="Y3275">
        <v>7.6</v>
      </c>
    </row>
    <row r="3276" spans="1:25" hidden="1" x14ac:dyDescent="0.25">
      <c r="A3276" t="s">
        <v>12484</v>
      </c>
      <c r="B3276" t="s">
        <v>12485</v>
      </c>
      <c r="C3276" s="1" t="str">
        <f t="shared" si="522"/>
        <v>21:0438</v>
      </c>
      <c r="D3276" s="1" t="str">
        <f t="shared" si="529"/>
        <v>21:0144</v>
      </c>
      <c r="E3276" t="s">
        <v>12486</v>
      </c>
      <c r="F3276" t="s">
        <v>12487</v>
      </c>
      <c r="H3276">
        <v>68.108747699999995</v>
      </c>
      <c r="I3276">
        <v>-71.456280500000005</v>
      </c>
      <c r="J3276" s="1" t="str">
        <f t="shared" si="530"/>
        <v>NGR lake sediment grab sample</v>
      </c>
      <c r="K3276" s="1" t="str">
        <f t="shared" si="531"/>
        <v>&lt;177 micron (NGR)</v>
      </c>
      <c r="L3276">
        <v>19</v>
      </c>
      <c r="M3276" t="s">
        <v>112</v>
      </c>
      <c r="N3276">
        <v>372</v>
      </c>
      <c r="O3276">
        <v>94</v>
      </c>
      <c r="P3276">
        <v>36</v>
      </c>
      <c r="Q3276">
        <v>15</v>
      </c>
      <c r="R3276">
        <v>23</v>
      </c>
      <c r="S3276">
        <v>10</v>
      </c>
      <c r="T3276">
        <v>0.1</v>
      </c>
      <c r="U3276">
        <v>180</v>
      </c>
      <c r="V3276">
        <v>2.5</v>
      </c>
      <c r="W3276">
        <v>0.5</v>
      </c>
      <c r="X3276">
        <v>2</v>
      </c>
      <c r="Y3276">
        <v>7.6</v>
      </c>
    </row>
    <row r="3277" spans="1:25" hidden="1" x14ac:dyDescent="0.25">
      <c r="A3277" t="s">
        <v>12488</v>
      </c>
      <c r="B3277" t="s">
        <v>12489</v>
      </c>
      <c r="C3277" s="1" t="str">
        <f t="shared" si="522"/>
        <v>21:0438</v>
      </c>
      <c r="D3277" s="1" t="str">
        <f t="shared" si="529"/>
        <v>21:0144</v>
      </c>
      <c r="E3277" t="s">
        <v>12490</v>
      </c>
      <c r="F3277" t="s">
        <v>12491</v>
      </c>
      <c r="H3277">
        <v>68.054049699999993</v>
      </c>
      <c r="I3277">
        <v>-71.435419100000004</v>
      </c>
      <c r="J3277" s="1" t="str">
        <f t="shared" si="530"/>
        <v>NGR lake sediment grab sample</v>
      </c>
      <c r="K3277" s="1" t="str">
        <f t="shared" si="531"/>
        <v>&lt;177 micron (NGR)</v>
      </c>
      <c r="L3277">
        <v>19</v>
      </c>
      <c r="M3277" t="s">
        <v>117</v>
      </c>
      <c r="N3277">
        <v>373</v>
      </c>
      <c r="O3277">
        <v>104</v>
      </c>
      <c r="P3277">
        <v>22</v>
      </c>
      <c r="Q3277">
        <v>26</v>
      </c>
      <c r="R3277">
        <v>10</v>
      </c>
      <c r="S3277">
        <v>10</v>
      </c>
      <c r="T3277">
        <v>0.1</v>
      </c>
      <c r="U3277">
        <v>230</v>
      </c>
      <c r="V3277">
        <v>4.5</v>
      </c>
      <c r="W3277">
        <v>0.5</v>
      </c>
      <c r="X3277">
        <v>7</v>
      </c>
      <c r="Y3277">
        <v>10.6</v>
      </c>
    </row>
    <row r="3278" spans="1:25" hidden="1" x14ac:dyDescent="0.25">
      <c r="A3278" t="s">
        <v>12492</v>
      </c>
      <c r="B3278" t="s">
        <v>12493</v>
      </c>
      <c r="C3278" s="1" t="str">
        <f t="shared" si="522"/>
        <v>21:0438</v>
      </c>
      <c r="D3278" s="1" t="str">
        <f t="shared" si="529"/>
        <v>21:0144</v>
      </c>
      <c r="E3278" t="s">
        <v>12494</v>
      </c>
      <c r="F3278" t="s">
        <v>12495</v>
      </c>
      <c r="H3278">
        <v>68.035519399999998</v>
      </c>
      <c r="I3278">
        <v>-71.422439600000004</v>
      </c>
      <c r="J3278" s="1" t="str">
        <f t="shared" si="530"/>
        <v>NGR lake sediment grab sample</v>
      </c>
      <c r="K3278" s="1" t="str">
        <f t="shared" si="531"/>
        <v>&lt;177 micron (NGR)</v>
      </c>
      <c r="L3278">
        <v>19</v>
      </c>
      <c r="M3278" t="s">
        <v>122</v>
      </c>
      <c r="N3278">
        <v>374</v>
      </c>
      <c r="O3278">
        <v>142</v>
      </c>
      <c r="P3278">
        <v>40</v>
      </c>
      <c r="Q3278">
        <v>28</v>
      </c>
      <c r="R3278">
        <v>14</v>
      </c>
      <c r="S3278">
        <v>21</v>
      </c>
      <c r="T3278">
        <v>0.2</v>
      </c>
      <c r="U3278">
        <v>950</v>
      </c>
      <c r="V3278">
        <v>5.3</v>
      </c>
      <c r="W3278">
        <v>0.5</v>
      </c>
      <c r="X3278">
        <v>9</v>
      </c>
      <c r="Y3278">
        <v>8.4</v>
      </c>
    </row>
    <row r="3279" spans="1:25" hidden="1" x14ac:dyDescent="0.25">
      <c r="A3279" t="s">
        <v>12496</v>
      </c>
      <c r="B3279" t="s">
        <v>12497</v>
      </c>
      <c r="C3279" s="1" t="str">
        <f t="shared" si="522"/>
        <v>21:0438</v>
      </c>
      <c r="D3279" s="1" t="str">
        <f t="shared" si="529"/>
        <v>21:0144</v>
      </c>
      <c r="E3279" t="s">
        <v>12498</v>
      </c>
      <c r="F3279" t="s">
        <v>12499</v>
      </c>
      <c r="H3279">
        <v>68.030636400000006</v>
      </c>
      <c r="I3279">
        <v>-70.923289299999993</v>
      </c>
      <c r="J3279" s="1" t="str">
        <f t="shared" si="530"/>
        <v>NGR lake sediment grab sample</v>
      </c>
      <c r="K3279" s="1" t="str">
        <f t="shared" si="531"/>
        <v>&lt;177 micron (NGR)</v>
      </c>
      <c r="L3279">
        <v>20</v>
      </c>
      <c r="M3279" t="s">
        <v>29</v>
      </c>
      <c r="N3279">
        <v>375</v>
      </c>
      <c r="O3279">
        <v>88</v>
      </c>
      <c r="P3279">
        <v>14</v>
      </c>
      <c r="Q3279">
        <v>13</v>
      </c>
      <c r="R3279">
        <v>9</v>
      </c>
      <c r="S3279">
        <v>7</v>
      </c>
      <c r="T3279">
        <v>0.3</v>
      </c>
      <c r="U3279">
        <v>120</v>
      </c>
      <c r="V3279">
        <v>1.7</v>
      </c>
      <c r="W3279">
        <v>0.5</v>
      </c>
      <c r="X3279">
        <v>1</v>
      </c>
      <c r="Y3279">
        <v>16.8</v>
      </c>
    </row>
    <row r="3280" spans="1:25" hidden="1" x14ac:dyDescent="0.25">
      <c r="A3280" t="s">
        <v>12500</v>
      </c>
      <c r="B3280" t="s">
        <v>12501</v>
      </c>
      <c r="C3280" s="1" t="str">
        <f t="shared" si="522"/>
        <v>21:0438</v>
      </c>
      <c r="D3280" s="1" t="str">
        <f t="shared" si="529"/>
        <v>21:0144</v>
      </c>
      <c r="E3280" t="s">
        <v>12502</v>
      </c>
      <c r="F3280" t="s">
        <v>12503</v>
      </c>
      <c r="H3280">
        <v>68.013255200000003</v>
      </c>
      <c r="I3280">
        <v>-71.432035400000004</v>
      </c>
      <c r="J3280" s="1" t="str">
        <f t="shared" si="530"/>
        <v>NGR lake sediment grab sample</v>
      </c>
      <c r="K3280" s="1" t="str">
        <f t="shared" si="531"/>
        <v>&lt;177 micron (NGR)</v>
      </c>
      <c r="L3280">
        <v>20</v>
      </c>
      <c r="M3280" t="s">
        <v>34</v>
      </c>
      <c r="N3280">
        <v>376</v>
      </c>
      <c r="O3280">
        <v>98</v>
      </c>
      <c r="P3280">
        <v>28</v>
      </c>
      <c r="Q3280">
        <v>12</v>
      </c>
      <c r="R3280">
        <v>9</v>
      </c>
      <c r="S3280">
        <v>9</v>
      </c>
      <c r="T3280">
        <v>0.1</v>
      </c>
      <c r="U3280">
        <v>190</v>
      </c>
      <c r="V3280">
        <v>4.0999999999999996</v>
      </c>
      <c r="W3280">
        <v>0.5</v>
      </c>
      <c r="X3280">
        <v>10</v>
      </c>
      <c r="Y3280">
        <v>15.2</v>
      </c>
    </row>
    <row r="3281" spans="1:25" hidden="1" x14ac:dyDescent="0.25">
      <c r="A3281" t="s">
        <v>12504</v>
      </c>
      <c r="B3281" t="s">
        <v>12505</v>
      </c>
      <c r="C3281" s="1" t="str">
        <f t="shared" si="522"/>
        <v>21:0438</v>
      </c>
      <c r="D3281" s="1" t="str">
        <f t="shared" si="529"/>
        <v>21:0144</v>
      </c>
      <c r="E3281" t="s">
        <v>12506</v>
      </c>
      <c r="F3281" t="s">
        <v>12507</v>
      </c>
      <c r="H3281">
        <v>68.008203600000002</v>
      </c>
      <c r="I3281">
        <v>-71.070012500000004</v>
      </c>
      <c r="J3281" s="1" t="str">
        <f t="shared" si="530"/>
        <v>NGR lake sediment grab sample</v>
      </c>
      <c r="K3281" s="1" t="str">
        <f t="shared" si="531"/>
        <v>&lt;177 micron (NGR)</v>
      </c>
      <c r="L3281">
        <v>20</v>
      </c>
      <c r="M3281" t="s">
        <v>39</v>
      </c>
      <c r="N3281">
        <v>377</v>
      </c>
      <c r="O3281">
        <v>68</v>
      </c>
      <c r="P3281">
        <v>10</v>
      </c>
      <c r="Q3281">
        <v>14</v>
      </c>
      <c r="R3281">
        <v>7</v>
      </c>
      <c r="S3281">
        <v>5</v>
      </c>
      <c r="T3281">
        <v>0.1</v>
      </c>
      <c r="U3281">
        <v>90</v>
      </c>
      <c r="V3281">
        <v>1.75</v>
      </c>
      <c r="W3281">
        <v>0.5</v>
      </c>
      <c r="X3281">
        <v>1</v>
      </c>
      <c r="Y3281">
        <v>7.2</v>
      </c>
    </row>
    <row r="3282" spans="1:25" hidden="1" x14ac:dyDescent="0.25">
      <c r="A3282" t="s">
        <v>12508</v>
      </c>
      <c r="B3282" t="s">
        <v>12509</v>
      </c>
      <c r="C3282" s="1" t="str">
        <f t="shared" si="522"/>
        <v>21:0438</v>
      </c>
      <c r="D3282" s="1" t="str">
        <f t="shared" si="529"/>
        <v>21:0144</v>
      </c>
      <c r="E3282" t="s">
        <v>12510</v>
      </c>
      <c r="F3282" t="s">
        <v>12511</v>
      </c>
      <c r="H3282">
        <v>68.001199999999997</v>
      </c>
      <c r="I3282">
        <v>-71.015372299999996</v>
      </c>
      <c r="J3282" s="1" t="str">
        <f t="shared" si="530"/>
        <v>NGR lake sediment grab sample</v>
      </c>
      <c r="K3282" s="1" t="str">
        <f t="shared" si="531"/>
        <v>&lt;177 micron (NGR)</v>
      </c>
      <c r="L3282">
        <v>20</v>
      </c>
      <c r="M3282" t="s">
        <v>44</v>
      </c>
      <c r="N3282">
        <v>378</v>
      </c>
      <c r="O3282">
        <v>74</v>
      </c>
      <c r="P3282">
        <v>12</v>
      </c>
      <c r="Q3282">
        <v>9</v>
      </c>
      <c r="R3282">
        <v>7</v>
      </c>
      <c r="S3282">
        <v>9</v>
      </c>
      <c r="T3282">
        <v>0.1</v>
      </c>
      <c r="U3282">
        <v>1200</v>
      </c>
      <c r="V3282">
        <v>9.6</v>
      </c>
      <c r="W3282">
        <v>0.5</v>
      </c>
      <c r="X3282">
        <v>1</v>
      </c>
      <c r="Y3282">
        <v>8.6</v>
      </c>
    </row>
    <row r="3283" spans="1:25" hidden="1" x14ac:dyDescent="0.25">
      <c r="A3283" t="s">
        <v>12512</v>
      </c>
      <c r="B3283" t="s">
        <v>12513</v>
      </c>
      <c r="C3283" s="1" t="str">
        <f t="shared" si="522"/>
        <v>21:0438</v>
      </c>
      <c r="D3283" s="1" t="str">
        <f t="shared" si="529"/>
        <v>21:0144</v>
      </c>
      <c r="E3283" t="s">
        <v>12514</v>
      </c>
      <c r="F3283" t="s">
        <v>12515</v>
      </c>
      <c r="H3283">
        <v>68.015375899999995</v>
      </c>
      <c r="I3283">
        <v>-70.982196200000004</v>
      </c>
      <c r="J3283" s="1" t="str">
        <f t="shared" si="530"/>
        <v>NGR lake sediment grab sample</v>
      </c>
      <c r="K3283" s="1" t="str">
        <f t="shared" si="531"/>
        <v>&lt;177 micron (NGR)</v>
      </c>
      <c r="L3283">
        <v>20</v>
      </c>
      <c r="M3283" t="s">
        <v>62</v>
      </c>
      <c r="N3283">
        <v>379</v>
      </c>
      <c r="O3283">
        <v>72</v>
      </c>
      <c r="P3283">
        <v>14</v>
      </c>
      <c r="Q3283">
        <v>16</v>
      </c>
      <c r="R3283">
        <v>7</v>
      </c>
      <c r="S3283">
        <v>5</v>
      </c>
      <c r="T3283">
        <v>0.1</v>
      </c>
      <c r="U3283">
        <v>90</v>
      </c>
      <c r="V3283">
        <v>1.8</v>
      </c>
      <c r="W3283">
        <v>0.5</v>
      </c>
      <c r="X3283">
        <v>5</v>
      </c>
      <c r="Y3283">
        <v>16.600000000000001</v>
      </c>
    </row>
    <row r="3284" spans="1:25" hidden="1" x14ac:dyDescent="0.25">
      <c r="A3284" t="s">
        <v>12516</v>
      </c>
      <c r="B3284" t="s">
        <v>12517</v>
      </c>
      <c r="C3284" s="1" t="str">
        <f t="shared" si="522"/>
        <v>21:0438</v>
      </c>
      <c r="D3284" s="1" t="str">
        <f t="shared" si="529"/>
        <v>21:0144</v>
      </c>
      <c r="E3284" t="s">
        <v>12518</v>
      </c>
      <c r="F3284" t="s">
        <v>12519</v>
      </c>
      <c r="H3284">
        <v>68.022938999999994</v>
      </c>
      <c r="I3284">
        <v>-70.927799300000004</v>
      </c>
      <c r="J3284" s="1" t="str">
        <f t="shared" si="530"/>
        <v>NGR lake sediment grab sample</v>
      </c>
      <c r="K3284" s="1" t="str">
        <f t="shared" si="531"/>
        <v>&lt;177 micron (NGR)</v>
      </c>
      <c r="L3284">
        <v>20</v>
      </c>
      <c r="M3284" t="s">
        <v>49</v>
      </c>
      <c r="N3284">
        <v>380</v>
      </c>
      <c r="O3284">
        <v>80</v>
      </c>
      <c r="P3284">
        <v>16</v>
      </c>
      <c r="Q3284">
        <v>13</v>
      </c>
      <c r="R3284">
        <v>8</v>
      </c>
      <c r="S3284">
        <v>5</v>
      </c>
      <c r="T3284">
        <v>0.2</v>
      </c>
      <c r="U3284">
        <v>85</v>
      </c>
      <c r="V3284">
        <v>1.9</v>
      </c>
      <c r="W3284">
        <v>0.5</v>
      </c>
      <c r="X3284">
        <v>1</v>
      </c>
      <c r="Y3284">
        <v>15.4</v>
      </c>
    </row>
    <row r="3285" spans="1:25" hidden="1" x14ac:dyDescent="0.25">
      <c r="A3285" t="s">
        <v>12520</v>
      </c>
      <c r="B3285" t="s">
        <v>12521</v>
      </c>
      <c r="C3285" s="1" t="str">
        <f t="shared" si="522"/>
        <v>21:0438</v>
      </c>
      <c r="D3285" s="1" t="str">
        <f t="shared" si="529"/>
        <v>21:0144</v>
      </c>
      <c r="E3285" t="s">
        <v>12498</v>
      </c>
      <c r="F3285" t="s">
        <v>12522</v>
      </c>
      <c r="H3285">
        <v>68.030636400000006</v>
      </c>
      <c r="I3285">
        <v>-70.923289299999993</v>
      </c>
      <c r="J3285" s="1" t="str">
        <f t="shared" si="530"/>
        <v>NGR lake sediment grab sample</v>
      </c>
      <c r="K3285" s="1" t="str">
        <f t="shared" si="531"/>
        <v>&lt;177 micron (NGR)</v>
      </c>
      <c r="L3285">
        <v>20</v>
      </c>
      <c r="M3285" t="s">
        <v>53</v>
      </c>
      <c r="N3285">
        <v>381</v>
      </c>
      <c r="O3285">
        <v>74</v>
      </c>
      <c r="P3285">
        <v>14</v>
      </c>
      <c r="Q3285">
        <v>12</v>
      </c>
      <c r="R3285">
        <v>7</v>
      </c>
      <c r="S3285">
        <v>5</v>
      </c>
      <c r="T3285">
        <v>0.2</v>
      </c>
      <c r="U3285">
        <v>85</v>
      </c>
      <c r="V3285">
        <v>1.7</v>
      </c>
      <c r="W3285">
        <v>0.5</v>
      </c>
      <c r="X3285">
        <v>1</v>
      </c>
      <c r="Y3285">
        <v>17</v>
      </c>
    </row>
    <row r="3286" spans="1:25" hidden="1" x14ac:dyDescent="0.25">
      <c r="A3286" t="s">
        <v>12523</v>
      </c>
      <c r="B3286" t="s">
        <v>12524</v>
      </c>
      <c r="C3286" s="1" t="str">
        <f t="shared" si="522"/>
        <v>21:0438</v>
      </c>
      <c r="D3286" s="1" t="str">
        <f t="shared" si="529"/>
        <v>21:0144</v>
      </c>
      <c r="E3286" t="s">
        <v>12498</v>
      </c>
      <c r="F3286" t="s">
        <v>12525</v>
      </c>
      <c r="H3286">
        <v>68.030636400000006</v>
      </c>
      <c r="I3286">
        <v>-70.923289299999993</v>
      </c>
      <c r="J3286" s="1" t="str">
        <f t="shared" si="530"/>
        <v>NGR lake sediment grab sample</v>
      </c>
      <c r="K3286" s="1" t="str">
        <f t="shared" si="531"/>
        <v>&lt;177 micron (NGR)</v>
      </c>
      <c r="L3286">
        <v>20</v>
      </c>
      <c r="M3286" t="s">
        <v>57</v>
      </c>
      <c r="N3286">
        <v>382</v>
      </c>
      <c r="O3286">
        <v>82</v>
      </c>
      <c r="P3286">
        <v>14</v>
      </c>
      <c r="Q3286">
        <v>12</v>
      </c>
      <c r="R3286">
        <v>7</v>
      </c>
      <c r="S3286">
        <v>5</v>
      </c>
      <c r="T3286">
        <v>0.2</v>
      </c>
      <c r="U3286">
        <v>80</v>
      </c>
      <c r="V3286">
        <v>1.6</v>
      </c>
      <c r="W3286">
        <v>0.5</v>
      </c>
      <c r="X3286">
        <v>1</v>
      </c>
      <c r="Y3286">
        <v>17.399999999999999</v>
      </c>
    </row>
    <row r="3287" spans="1:25" hidden="1" x14ac:dyDescent="0.25">
      <c r="A3287" t="s">
        <v>12526</v>
      </c>
      <c r="B3287" t="s">
        <v>12527</v>
      </c>
      <c r="C3287" s="1" t="str">
        <f t="shared" si="522"/>
        <v>21:0438</v>
      </c>
      <c r="D3287" s="1" t="str">
        <f t="shared" si="529"/>
        <v>21:0144</v>
      </c>
      <c r="E3287" t="s">
        <v>12528</v>
      </c>
      <c r="F3287" t="s">
        <v>12529</v>
      </c>
      <c r="H3287">
        <v>68.062376099999994</v>
      </c>
      <c r="I3287">
        <v>-70.922981500000006</v>
      </c>
      <c r="J3287" s="1" t="str">
        <f t="shared" si="530"/>
        <v>NGR lake sediment grab sample</v>
      </c>
      <c r="K3287" s="1" t="str">
        <f t="shared" si="531"/>
        <v>&lt;177 micron (NGR)</v>
      </c>
      <c r="L3287">
        <v>20</v>
      </c>
      <c r="M3287" t="s">
        <v>67</v>
      </c>
      <c r="N3287">
        <v>383</v>
      </c>
      <c r="O3287">
        <v>66</v>
      </c>
      <c r="P3287">
        <v>10</v>
      </c>
      <c r="Q3287">
        <v>15</v>
      </c>
      <c r="R3287">
        <v>6</v>
      </c>
      <c r="S3287">
        <v>5</v>
      </c>
      <c r="T3287">
        <v>0.1</v>
      </c>
      <c r="U3287">
        <v>60</v>
      </c>
      <c r="V3287">
        <v>1.4</v>
      </c>
      <c r="W3287">
        <v>0.5</v>
      </c>
      <c r="X3287">
        <v>1</v>
      </c>
      <c r="Y3287">
        <v>18</v>
      </c>
    </row>
    <row r="3288" spans="1:25" hidden="1" x14ac:dyDescent="0.25">
      <c r="A3288" t="s">
        <v>12530</v>
      </c>
      <c r="B3288" t="s">
        <v>12531</v>
      </c>
      <c r="C3288" s="1" t="str">
        <f t="shared" si="522"/>
        <v>21:0438</v>
      </c>
      <c r="D3288" s="1" t="str">
        <f t="shared" si="529"/>
        <v>21:0144</v>
      </c>
      <c r="E3288" t="s">
        <v>12532</v>
      </c>
      <c r="F3288" t="s">
        <v>12533</v>
      </c>
      <c r="H3288">
        <v>68.186133299999995</v>
      </c>
      <c r="I3288">
        <v>-70.813144399999999</v>
      </c>
      <c r="J3288" s="1" t="str">
        <f t="shared" si="530"/>
        <v>NGR lake sediment grab sample</v>
      </c>
      <c r="K3288" s="1" t="str">
        <f t="shared" si="531"/>
        <v>&lt;177 micron (NGR)</v>
      </c>
      <c r="L3288">
        <v>20</v>
      </c>
      <c r="M3288" t="s">
        <v>72</v>
      </c>
      <c r="N3288">
        <v>384</v>
      </c>
      <c r="O3288">
        <v>156</v>
      </c>
      <c r="P3288">
        <v>44</v>
      </c>
      <c r="Q3288">
        <v>28</v>
      </c>
      <c r="R3288">
        <v>28</v>
      </c>
      <c r="S3288">
        <v>11</v>
      </c>
      <c r="T3288">
        <v>0.1</v>
      </c>
      <c r="U3288">
        <v>125</v>
      </c>
      <c r="V3288">
        <v>3</v>
      </c>
      <c r="W3288">
        <v>0.5</v>
      </c>
      <c r="X3288">
        <v>1</v>
      </c>
      <c r="Y3288">
        <v>14.8</v>
      </c>
    </row>
    <row r="3289" spans="1:25" hidden="1" x14ac:dyDescent="0.25">
      <c r="A3289" t="s">
        <v>12534</v>
      </c>
      <c r="B3289" t="s">
        <v>12535</v>
      </c>
      <c r="C3289" s="1" t="str">
        <f t="shared" ref="C3289:C3352" si="532">HYPERLINK("http://geochem.nrcan.gc.ca/cdogs/content/bdl/bdl210438_e.htm", "21:0438")</f>
        <v>21:0438</v>
      </c>
      <c r="D3289" s="1" t="str">
        <f t="shared" si="529"/>
        <v>21:0144</v>
      </c>
      <c r="E3289" t="s">
        <v>12536</v>
      </c>
      <c r="F3289" t="s">
        <v>12537</v>
      </c>
      <c r="H3289">
        <v>68.213779099999996</v>
      </c>
      <c r="I3289">
        <v>-70.805477999999994</v>
      </c>
      <c r="J3289" s="1" t="str">
        <f t="shared" si="530"/>
        <v>NGR lake sediment grab sample</v>
      </c>
      <c r="K3289" s="1" t="str">
        <f t="shared" si="531"/>
        <v>&lt;177 micron (NGR)</v>
      </c>
      <c r="L3289">
        <v>20</v>
      </c>
      <c r="M3289" t="s">
        <v>77</v>
      </c>
      <c r="N3289">
        <v>385</v>
      </c>
      <c r="O3289">
        <v>156</v>
      </c>
      <c r="P3289">
        <v>116</v>
      </c>
      <c r="Q3289">
        <v>35</v>
      </c>
      <c r="R3289">
        <v>44</v>
      </c>
      <c r="S3289">
        <v>13</v>
      </c>
      <c r="T3289">
        <v>0.5</v>
      </c>
      <c r="U3289">
        <v>140</v>
      </c>
      <c r="V3289">
        <v>3.45</v>
      </c>
      <c r="W3289">
        <v>0.5</v>
      </c>
      <c r="X3289">
        <v>6</v>
      </c>
      <c r="Y3289">
        <v>30</v>
      </c>
    </row>
    <row r="3290" spans="1:25" hidden="1" x14ac:dyDescent="0.25">
      <c r="A3290" t="s">
        <v>12538</v>
      </c>
      <c r="B3290" t="s">
        <v>12539</v>
      </c>
      <c r="C3290" s="1" t="str">
        <f t="shared" si="532"/>
        <v>21:0438</v>
      </c>
      <c r="D3290" s="1" t="str">
        <f t="shared" si="529"/>
        <v>21:0144</v>
      </c>
      <c r="E3290" t="s">
        <v>12540</v>
      </c>
      <c r="F3290" t="s">
        <v>12541</v>
      </c>
      <c r="H3290">
        <v>68.2495081</v>
      </c>
      <c r="I3290">
        <v>-70.793639400000004</v>
      </c>
      <c r="J3290" s="1" t="str">
        <f t="shared" si="530"/>
        <v>NGR lake sediment grab sample</v>
      </c>
      <c r="K3290" s="1" t="str">
        <f t="shared" si="531"/>
        <v>&lt;177 micron (NGR)</v>
      </c>
      <c r="L3290">
        <v>20</v>
      </c>
      <c r="M3290" t="s">
        <v>82</v>
      </c>
      <c r="N3290">
        <v>386</v>
      </c>
      <c r="O3290">
        <v>230</v>
      </c>
      <c r="P3290">
        <v>150</v>
      </c>
      <c r="Q3290">
        <v>35</v>
      </c>
      <c r="R3290">
        <v>78</v>
      </c>
      <c r="S3290">
        <v>30</v>
      </c>
      <c r="T3290">
        <v>0.5</v>
      </c>
      <c r="U3290">
        <v>190</v>
      </c>
      <c r="V3290">
        <v>8.1999999999999993</v>
      </c>
      <c r="W3290">
        <v>0.5</v>
      </c>
      <c r="X3290">
        <v>9</v>
      </c>
      <c r="Y3290">
        <v>19.600000000000001</v>
      </c>
    </row>
    <row r="3291" spans="1:25" hidden="1" x14ac:dyDescent="0.25">
      <c r="A3291" t="s">
        <v>12542</v>
      </c>
      <c r="B3291" t="s">
        <v>12543</v>
      </c>
      <c r="C3291" s="1" t="str">
        <f t="shared" si="532"/>
        <v>21:0438</v>
      </c>
      <c r="D3291" s="1" t="str">
        <f t="shared" si="529"/>
        <v>21:0144</v>
      </c>
      <c r="E3291" t="s">
        <v>12544</v>
      </c>
      <c r="F3291" t="s">
        <v>12545</v>
      </c>
      <c r="H3291">
        <v>68.330269099999995</v>
      </c>
      <c r="I3291">
        <v>-70.813930299999996</v>
      </c>
      <c r="J3291" s="1" t="str">
        <f t="shared" si="530"/>
        <v>NGR lake sediment grab sample</v>
      </c>
      <c r="K3291" s="1" t="str">
        <f t="shared" si="531"/>
        <v>&lt;177 micron (NGR)</v>
      </c>
      <c r="L3291">
        <v>20</v>
      </c>
      <c r="M3291" t="s">
        <v>87</v>
      </c>
      <c r="N3291">
        <v>387</v>
      </c>
      <c r="O3291">
        <v>134</v>
      </c>
      <c r="P3291">
        <v>64</v>
      </c>
      <c r="Q3291">
        <v>15</v>
      </c>
      <c r="R3291">
        <v>41</v>
      </c>
      <c r="S3291">
        <v>19</v>
      </c>
      <c r="T3291">
        <v>0.1</v>
      </c>
      <c r="U3291">
        <v>310</v>
      </c>
      <c r="V3291">
        <v>4.5</v>
      </c>
      <c r="W3291">
        <v>1</v>
      </c>
      <c r="X3291">
        <v>1</v>
      </c>
      <c r="Y3291">
        <v>2.4</v>
      </c>
    </row>
    <row r="3292" spans="1:25" hidden="1" x14ac:dyDescent="0.25">
      <c r="A3292" t="s">
        <v>12546</v>
      </c>
      <c r="B3292" t="s">
        <v>12547</v>
      </c>
      <c r="C3292" s="1" t="str">
        <f t="shared" si="532"/>
        <v>21:0438</v>
      </c>
      <c r="D3292" s="1" t="str">
        <f t="shared" si="529"/>
        <v>21:0144</v>
      </c>
      <c r="E3292" t="s">
        <v>12548</v>
      </c>
      <c r="F3292" t="s">
        <v>12549</v>
      </c>
      <c r="H3292">
        <v>68.344744599999999</v>
      </c>
      <c r="I3292">
        <v>-70.850353499999997</v>
      </c>
      <c r="J3292" s="1" t="str">
        <f t="shared" si="530"/>
        <v>NGR lake sediment grab sample</v>
      </c>
      <c r="K3292" s="1" t="str">
        <f t="shared" si="531"/>
        <v>&lt;177 micron (NGR)</v>
      </c>
      <c r="L3292">
        <v>20</v>
      </c>
      <c r="M3292" t="s">
        <v>92</v>
      </c>
      <c r="N3292">
        <v>388</v>
      </c>
      <c r="O3292">
        <v>154</v>
      </c>
      <c r="P3292">
        <v>92</v>
      </c>
      <c r="Q3292">
        <v>17</v>
      </c>
      <c r="R3292">
        <v>47</v>
      </c>
      <c r="S3292">
        <v>18</v>
      </c>
      <c r="T3292">
        <v>0.1</v>
      </c>
      <c r="U3292">
        <v>230</v>
      </c>
      <c r="V3292">
        <v>3.9</v>
      </c>
      <c r="W3292">
        <v>1</v>
      </c>
      <c r="X3292">
        <v>4</v>
      </c>
      <c r="Y3292">
        <v>6.8</v>
      </c>
    </row>
    <row r="3293" spans="1:25" hidden="1" x14ac:dyDescent="0.25">
      <c r="A3293" t="s">
        <v>12550</v>
      </c>
      <c r="B3293" t="s">
        <v>12551</v>
      </c>
      <c r="C3293" s="1" t="str">
        <f t="shared" si="532"/>
        <v>21:0438</v>
      </c>
      <c r="D3293" s="1" t="str">
        <f t="shared" si="529"/>
        <v>21:0144</v>
      </c>
      <c r="E3293" t="s">
        <v>12552</v>
      </c>
      <c r="F3293" t="s">
        <v>12553</v>
      </c>
      <c r="H3293">
        <v>68.372488099999998</v>
      </c>
      <c r="I3293">
        <v>-70.879899300000005</v>
      </c>
      <c r="J3293" s="1" t="str">
        <f t="shared" si="530"/>
        <v>NGR lake sediment grab sample</v>
      </c>
      <c r="K3293" s="1" t="str">
        <f t="shared" si="531"/>
        <v>&lt;177 micron (NGR)</v>
      </c>
      <c r="L3293">
        <v>20</v>
      </c>
      <c r="M3293" t="s">
        <v>97</v>
      </c>
      <c r="N3293">
        <v>389</v>
      </c>
      <c r="O3293">
        <v>124</v>
      </c>
      <c r="P3293">
        <v>56</v>
      </c>
      <c r="Q3293">
        <v>14</v>
      </c>
      <c r="R3293">
        <v>47</v>
      </c>
      <c r="S3293">
        <v>13</v>
      </c>
      <c r="T3293">
        <v>0.1</v>
      </c>
      <c r="U3293">
        <v>230</v>
      </c>
      <c r="V3293">
        <v>3.1</v>
      </c>
      <c r="W3293">
        <v>1</v>
      </c>
      <c r="X3293">
        <v>3</v>
      </c>
      <c r="Y3293">
        <v>7.4</v>
      </c>
    </row>
    <row r="3294" spans="1:25" hidden="1" x14ac:dyDescent="0.25">
      <c r="A3294" t="s">
        <v>12554</v>
      </c>
      <c r="B3294" t="s">
        <v>12555</v>
      </c>
      <c r="C3294" s="1" t="str">
        <f t="shared" si="532"/>
        <v>21:0438</v>
      </c>
      <c r="D3294" s="1" t="str">
        <f>HYPERLINK("http://geochem.nrcan.gc.ca/cdogs/content/svy/svy_e.htm", "")</f>
        <v/>
      </c>
      <c r="G3294" s="1" t="str">
        <f>HYPERLINK("http://geochem.nrcan.gc.ca/cdogs/content/cr_/cr_00035_e.htm", "35")</f>
        <v>35</v>
      </c>
      <c r="J3294" t="s">
        <v>100</v>
      </c>
      <c r="K3294" t="s">
        <v>101</v>
      </c>
      <c r="L3294">
        <v>20</v>
      </c>
      <c r="M3294" t="s">
        <v>102</v>
      </c>
      <c r="N3294">
        <v>390</v>
      </c>
      <c r="O3294">
        <v>110</v>
      </c>
      <c r="P3294">
        <v>64</v>
      </c>
      <c r="Q3294">
        <v>10</v>
      </c>
      <c r="R3294">
        <v>30</v>
      </c>
      <c r="S3294">
        <v>10</v>
      </c>
      <c r="T3294">
        <v>0.1</v>
      </c>
      <c r="U3294">
        <v>310</v>
      </c>
      <c r="V3294">
        <v>2.4500000000000002</v>
      </c>
      <c r="W3294">
        <v>14</v>
      </c>
      <c r="X3294">
        <v>1</v>
      </c>
      <c r="Y3294">
        <v>9</v>
      </c>
    </row>
    <row r="3295" spans="1:25" hidden="1" x14ac:dyDescent="0.25">
      <c r="A3295" t="s">
        <v>12556</v>
      </c>
      <c r="B3295" t="s">
        <v>12557</v>
      </c>
      <c r="C3295" s="1" t="str">
        <f t="shared" si="532"/>
        <v>21:0438</v>
      </c>
      <c r="D3295" s="1" t="str">
        <f t="shared" ref="D3295:D3300" si="533">HYPERLINK("http://geochem.nrcan.gc.ca/cdogs/content/svy/svy210144_e.htm", "21:0144")</f>
        <v>21:0144</v>
      </c>
      <c r="E3295" t="s">
        <v>12558</v>
      </c>
      <c r="F3295" t="s">
        <v>12559</v>
      </c>
      <c r="H3295">
        <v>68.561789300000001</v>
      </c>
      <c r="I3295">
        <v>-71.387702000000004</v>
      </c>
      <c r="J3295" s="1" t="str">
        <f t="shared" ref="J3295:J3300" si="534">HYPERLINK("http://geochem.nrcan.gc.ca/cdogs/content/kwd/kwd020027_e.htm", "NGR lake sediment grab sample")</f>
        <v>NGR lake sediment grab sample</v>
      </c>
      <c r="K3295" s="1" t="str">
        <f t="shared" ref="K3295:K3300" si="535">HYPERLINK("http://geochem.nrcan.gc.ca/cdogs/content/kwd/kwd080006_e.htm", "&lt;177 micron (NGR)")</f>
        <v>&lt;177 micron (NGR)</v>
      </c>
      <c r="L3295">
        <v>20</v>
      </c>
      <c r="M3295" t="s">
        <v>107</v>
      </c>
      <c r="N3295">
        <v>391</v>
      </c>
      <c r="O3295">
        <v>470</v>
      </c>
      <c r="P3295">
        <v>220</v>
      </c>
      <c r="Q3295">
        <v>11</v>
      </c>
      <c r="R3295">
        <v>128</v>
      </c>
      <c r="S3295">
        <v>56</v>
      </c>
      <c r="T3295">
        <v>0.9</v>
      </c>
      <c r="U3295">
        <v>260</v>
      </c>
      <c r="V3295">
        <v>8</v>
      </c>
      <c r="W3295">
        <v>13</v>
      </c>
      <c r="X3295">
        <v>2</v>
      </c>
      <c r="Y3295">
        <v>13.4</v>
      </c>
    </row>
    <row r="3296" spans="1:25" hidden="1" x14ac:dyDescent="0.25">
      <c r="A3296" t="s">
        <v>12560</v>
      </c>
      <c r="B3296" t="s">
        <v>12561</v>
      </c>
      <c r="C3296" s="1" t="str">
        <f t="shared" si="532"/>
        <v>21:0438</v>
      </c>
      <c r="D3296" s="1" t="str">
        <f t="shared" si="533"/>
        <v>21:0144</v>
      </c>
      <c r="E3296" t="s">
        <v>12562</v>
      </c>
      <c r="F3296" t="s">
        <v>12563</v>
      </c>
      <c r="H3296">
        <v>68.551424800000007</v>
      </c>
      <c r="I3296">
        <v>-71.432724699999994</v>
      </c>
      <c r="J3296" s="1" t="str">
        <f t="shared" si="534"/>
        <v>NGR lake sediment grab sample</v>
      </c>
      <c r="K3296" s="1" t="str">
        <f t="shared" si="535"/>
        <v>&lt;177 micron (NGR)</v>
      </c>
      <c r="L3296">
        <v>20</v>
      </c>
      <c r="M3296" t="s">
        <v>112</v>
      </c>
      <c r="N3296">
        <v>392</v>
      </c>
      <c r="O3296">
        <v>154</v>
      </c>
      <c r="P3296">
        <v>126</v>
      </c>
      <c r="Q3296">
        <v>12</v>
      </c>
      <c r="R3296">
        <v>41</v>
      </c>
      <c r="S3296">
        <v>17</v>
      </c>
      <c r="T3296">
        <v>0.2</v>
      </c>
      <c r="U3296">
        <v>250</v>
      </c>
      <c r="V3296">
        <v>7.3</v>
      </c>
      <c r="W3296">
        <v>15</v>
      </c>
      <c r="X3296">
        <v>1</v>
      </c>
      <c r="Y3296">
        <v>6.8</v>
      </c>
    </row>
    <row r="3297" spans="1:25" hidden="1" x14ac:dyDescent="0.25">
      <c r="A3297" t="s">
        <v>12564</v>
      </c>
      <c r="B3297" t="s">
        <v>12565</v>
      </c>
      <c r="C3297" s="1" t="str">
        <f t="shared" si="532"/>
        <v>21:0438</v>
      </c>
      <c r="D3297" s="1" t="str">
        <f t="shared" si="533"/>
        <v>21:0144</v>
      </c>
      <c r="E3297" t="s">
        <v>12566</v>
      </c>
      <c r="F3297" t="s">
        <v>12567</v>
      </c>
      <c r="H3297">
        <v>68.540513200000007</v>
      </c>
      <c r="I3297">
        <v>-71.541175199999998</v>
      </c>
      <c r="J3297" s="1" t="str">
        <f t="shared" si="534"/>
        <v>NGR lake sediment grab sample</v>
      </c>
      <c r="K3297" s="1" t="str">
        <f t="shared" si="535"/>
        <v>&lt;177 micron (NGR)</v>
      </c>
      <c r="L3297">
        <v>20</v>
      </c>
      <c r="M3297" t="s">
        <v>117</v>
      </c>
      <c r="N3297">
        <v>393</v>
      </c>
      <c r="O3297">
        <v>146</v>
      </c>
      <c r="P3297">
        <v>76</v>
      </c>
      <c r="Q3297">
        <v>9</v>
      </c>
      <c r="R3297">
        <v>38</v>
      </c>
      <c r="S3297">
        <v>13</v>
      </c>
      <c r="T3297">
        <v>0.1</v>
      </c>
      <c r="U3297">
        <v>280</v>
      </c>
      <c r="V3297">
        <v>4.75</v>
      </c>
      <c r="W3297">
        <v>8</v>
      </c>
      <c r="X3297">
        <v>2</v>
      </c>
      <c r="Y3297">
        <v>4.4000000000000004</v>
      </c>
    </row>
    <row r="3298" spans="1:25" hidden="1" x14ac:dyDescent="0.25">
      <c r="A3298" t="s">
        <v>12568</v>
      </c>
      <c r="B3298" t="s">
        <v>12569</v>
      </c>
      <c r="C3298" s="1" t="str">
        <f t="shared" si="532"/>
        <v>21:0438</v>
      </c>
      <c r="D3298" s="1" t="str">
        <f t="shared" si="533"/>
        <v>21:0144</v>
      </c>
      <c r="E3298" t="s">
        <v>12570</v>
      </c>
      <c r="F3298" t="s">
        <v>12571</v>
      </c>
      <c r="H3298">
        <v>68.519585399999997</v>
      </c>
      <c r="I3298">
        <v>-71.630792400000004</v>
      </c>
      <c r="J3298" s="1" t="str">
        <f t="shared" si="534"/>
        <v>NGR lake sediment grab sample</v>
      </c>
      <c r="K3298" s="1" t="str">
        <f t="shared" si="535"/>
        <v>&lt;177 micron (NGR)</v>
      </c>
      <c r="L3298">
        <v>20</v>
      </c>
      <c r="M3298" t="s">
        <v>122</v>
      </c>
      <c r="N3298">
        <v>394</v>
      </c>
      <c r="O3298">
        <v>166</v>
      </c>
      <c r="P3298">
        <v>140</v>
      </c>
      <c r="Q3298">
        <v>13</v>
      </c>
      <c r="R3298">
        <v>64</v>
      </c>
      <c r="S3298">
        <v>14</v>
      </c>
      <c r="T3298">
        <v>0.4</v>
      </c>
      <c r="U3298">
        <v>230</v>
      </c>
      <c r="V3298">
        <v>4</v>
      </c>
      <c r="W3298">
        <v>3</v>
      </c>
      <c r="X3298">
        <v>1</v>
      </c>
      <c r="Y3298">
        <v>21.2</v>
      </c>
    </row>
    <row r="3299" spans="1:25" hidden="1" x14ac:dyDescent="0.25">
      <c r="A3299" t="s">
        <v>12572</v>
      </c>
      <c r="B3299" t="s">
        <v>12573</v>
      </c>
      <c r="C3299" s="1" t="str">
        <f t="shared" si="532"/>
        <v>21:0438</v>
      </c>
      <c r="D3299" s="1" t="str">
        <f t="shared" si="533"/>
        <v>21:0144</v>
      </c>
      <c r="E3299" t="s">
        <v>12574</v>
      </c>
      <c r="F3299" t="s">
        <v>12575</v>
      </c>
      <c r="H3299">
        <v>68.500736200000006</v>
      </c>
      <c r="I3299">
        <v>-71.911222899999999</v>
      </c>
      <c r="J3299" s="1" t="str">
        <f t="shared" si="534"/>
        <v>NGR lake sediment grab sample</v>
      </c>
      <c r="K3299" s="1" t="str">
        <f t="shared" si="535"/>
        <v>&lt;177 micron (NGR)</v>
      </c>
      <c r="L3299">
        <v>21</v>
      </c>
      <c r="M3299" t="s">
        <v>29</v>
      </c>
      <c r="N3299">
        <v>395</v>
      </c>
      <c r="O3299">
        <v>172</v>
      </c>
      <c r="P3299">
        <v>86</v>
      </c>
      <c r="Q3299">
        <v>9</v>
      </c>
      <c r="R3299">
        <v>49</v>
      </c>
      <c r="S3299">
        <v>17</v>
      </c>
      <c r="T3299">
        <v>0.1</v>
      </c>
      <c r="U3299">
        <v>190</v>
      </c>
      <c r="V3299">
        <v>2.5</v>
      </c>
      <c r="W3299">
        <v>3</v>
      </c>
      <c r="X3299">
        <v>1</v>
      </c>
      <c r="Y3299">
        <v>19.2</v>
      </c>
    </row>
    <row r="3300" spans="1:25" hidden="1" x14ac:dyDescent="0.25">
      <c r="A3300" t="s">
        <v>12576</v>
      </c>
      <c r="B3300" t="s">
        <v>12577</v>
      </c>
      <c r="C3300" s="1" t="str">
        <f t="shared" si="532"/>
        <v>21:0438</v>
      </c>
      <c r="D3300" s="1" t="str">
        <f t="shared" si="533"/>
        <v>21:0144</v>
      </c>
      <c r="E3300" t="s">
        <v>12578</v>
      </c>
      <c r="F3300" t="s">
        <v>12579</v>
      </c>
      <c r="H3300">
        <v>68.510287199999993</v>
      </c>
      <c r="I3300">
        <v>-71.689656299999996</v>
      </c>
      <c r="J3300" s="1" t="str">
        <f t="shared" si="534"/>
        <v>NGR lake sediment grab sample</v>
      </c>
      <c r="K3300" s="1" t="str">
        <f t="shared" si="535"/>
        <v>&lt;177 micron (NGR)</v>
      </c>
      <c r="L3300">
        <v>21</v>
      </c>
      <c r="M3300" t="s">
        <v>34</v>
      </c>
      <c r="N3300">
        <v>396</v>
      </c>
      <c r="O3300">
        <v>116</v>
      </c>
      <c r="P3300">
        <v>72</v>
      </c>
      <c r="Q3300">
        <v>10</v>
      </c>
      <c r="R3300">
        <v>39</v>
      </c>
      <c r="S3300">
        <v>16</v>
      </c>
      <c r="T3300">
        <v>0.1</v>
      </c>
      <c r="U3300">
        <v>250</v>
      </c>
      <c r="V3300">
        <v>3.55</v>
      </c>
      <c r="W3300">
        <v>5</v>
      </c>
      <c r="X3300">
        <v>1</v>
      </c>
      <c r="Y3300">
        <v>2.4</v>
      </c>
    </row>
    <row r="3301" spans="1:25" hidden="1" x14ac:dyDescent="0.25">
      <c r="A3301" t="s">
        <v>12580</v>
      </c>
      <c r="B3301" t="s">
        <v>12581</v>
      </c>
      <c r="C3301" s="1" t="str">
        <f t="shared" si="532"/>
        <v>21:0438</v>
      </c>
      <c r="D3301" s="1" t="str">
        <f>HYPERLINK("http://geochem.nrcan.gc.ca/cdogs/content/svy/svy_e.htm", "")</f>
        <v/>
      </c>
      <c r="G3301" s="1" t="str">
        <f>HYPERLINK("http://geochem.nrcan.gc.ca/cdogs/content/cr_/cr_00022_e.htm", "22")</f>
        <v>22</v>
      </c>
      <c r="J3301" t="s">
        <v>100</v>
      </c>
      <c r="K3301" t="s">
        <v>101</v>
      </c>
      <c r="L3301">
        <v>21</v>
      </c>
      <c r="M3301" t="s">
        <v>102</v>
      </c>
      <c r="N3301">
        <v>397</v>
      </c>
      <c r="O3301">
        <v>84</v>
      </c>
      <c r="P3301">
        <v>18</v>
      </c>
      <c r="Q3301">
        <v>20</v>
      </c>
      <c r="R3301">
        <v>10</v>
      </c>
      <c r="S3301">
        <v>6</v>
      </c>
      <c r="T3301">
        <v>0.1</v>
      </c>
      <c r="U3301">
        <v>1000</v>
      </c>
      <c r="V3301">
        <v>1.8</v>
      </c>
      <c r="W3301">
        <v>14</v>
      </c>
      <c r="X3301">
        <v>5</v>
      </c>
      <c r="Y3301">
        <v>20.2</v>
      </c>
    </row>
    <row r="3302" spans="1:25" hidden="1" x14ac:dyDescent="0.25">
      <c r="A3302" t="s">
        <v>12582</v>
      </c>
      <c r="B3302" t="s">
        <v>12583</v>
      </c>
      <c r="C3302" s="1" t="str">
        <f t="shared" si="532"/>
        <v>21:0438</v>
      </c>
      <c r="D3302" s="1" t="str">
        <f t="shared" ref="D3302:D3334" si="536">HYPERLINK("http://geochem.nrcan.gc.ca/cdogs/content/svy/svy210144_e.htm", "21:0144")</f>
        <v>21:0144</v>
      </c>
      <c r="E3302" t="s">
        <v>12584</v>
      </c>
      <c r="F3302" t="s">
        <v>12585</v>
      </c>
      <c r="H3302">
        <v>68.494649899999999</v>
      </c>
      <c r="I3302">
        <v>-71.891501899999994</v>
      </c>
      <c r="J3302" s="1" t="str">
        <f t="shared" ref="J3302:J3334" si="537">HYPERLINK("http://geochem.nrcan.gc.ca/cdogs/content/kwd/kwd020027_e.htm", "NGR lake sediment grab sample")</f>
        <v>NGR lake sediment grab sample</v>
      </c>
      <c r="K3302" s="1" t="str">
        <f t="shared" ref="K3302:K3334" si="538">HYPERLINK("http://geochem.nrcan.gc.ca/cdogs/content/kwd/kwd080006_e.htm", "&lt;177 micron (NGR)")</f>
        <v>&lt;177 micron (NGR)</v>
      </c>
      <c r="L3302">
        <v>21</v>
      </c>
      <c r="M3302" t="s">
        <v>49</v>
      </c>
      <c r="N3302">
        <v>398</v>
      </c>
      <c r="O3302">
        <v>200</v>
      </c>
      <c r="P3302">
        <v>120</v>
      </c>
      <c r="Q3302">
        <v>15</v>
      </c>
      <c r="R3302">
        <v>63</v>
      </c>
      <c r="S3302">
        <v>22</v>
      </c>
      <c r="T3302">
        <v>0.1</v>
      </c>
      <c r="U3302">
        <v>290</v>
      </c>
      <c r="V3302">
        <v>4.9000000000000004</v>
      </c>
      <c r="W3302">
        <v>5</v>
      </c>
      <c r="X3302">
        <v>1</v>
      </c>
      <c r="Y3302">
        <v>9.6</v>
      </c>
    </row>
    <row r="3303" spans="1:25" hidden="1" x14ac:dyDescent="0.25">
      <c r="A3303" t="s">
        <v>12586</v>
      </c>
      <c r="B3303" t="s">
        <v>12587</v>
      </c>
      <c r="C3303" s="1" t="str">
        <f t="shared" si="532"/>
        <v>21:0438</v>
      </c>
      <c r="D3303" s="1" t="str">
        <f t="shared" si="536"/>
        <v>21:0144</v>
      </c>
      <c r="E3303" t="s">
        <v>12574</v>
      </c>
      <c r="F3303" t="s">
        <v>12588</v>
      </c>
      <c r="H3303">
        <v>68.500736200000006</v>
      </c>
      <c r="I3303">
        <v>-71.911222899999999</v>
      </c>
      <c r="J3303" s="1" t="str">
        <f t="shared" si="537"/>
        <v>NGR lake sediment grab sample</v>
      </c>
      <c r="K3303" s="1" t="str">
        <f t="shared" si="538"/>
        <v>&lt;177 micron (NGR)</v>
      </c>
      <c r="L3303">
        <v>21</v>
      </c>
      <c r="M3303" t="s">
        <v>57</v>
      </c>
      <c r="N3303">
        <v>399</v>
      </c>
      <c r="O3303">
        <v>172</v>
      </c>
      <c r="P3303">
        <v>84</v>
      </c>
      <c r="Q3303">
        <v>10</v>
      </c>
      <c r="R3303">
        <v>45</v>
      </c>
      <c r="S3303">
        <v>17</v>
      </c>
      <c r="T3303">
        <v>0.1</v>
      </c>
      <c r="U3303">
        <v>180</v>
      </c>
      <c r="V3303">
        <v>2.5</v>
      </c>
      <c r="W3303">
        <v>3</v>
      </c>
      <c r="X3303">
        <v>1</v>
      </c>
      <c r="Y3303">
        <v>18.8</v>
      </c>
    </row>
    <row r="3304" spans="1:25" hidden="1" x14ac:dyDescent="0.25">
      <c r="A3304" t="s">
        <v>12589</v>
      </c>
      <c r="B3304" t="s">
        <v>12590</v>
      </c>
      <c r="C3304" s="1" t="str">
        <f t="shared" si="532"/>
        <v>21:0438</v>
      </c>
      <c r="D3304" s="1" t="str">
        <f t="shared" si="536"/>
        <v>21:0144</v>
      </c>
      <c r="E3304" t="s">
        <v>12574</v>
      </c>
      <c r="F3304" t="s">
        <v>12591</v>
      </c>
      <c r="H3304">
        <v>68.500736200000006</v>
      </c>
      <c r="I3304">
        <v>-71.911222899999999</v>
      </c>
      <c r="J3304" s="1" t="str">
        <f t="shared" si="537"/>
        <v>NGR lake sediment grab sample</v>
      </c>
      <c r="K3304" s="1" t="str">
        <f t="shared" si="538"/>
        <v>&lt;177 micron (NGR)</v>
      </c>
      <c r="L3304">
        <v>21</v>
      </c>
      <c r="M3304" t="s">
        <v>53</v>
      </c>
      <c r="N3304">
        <v>400</v>
      </c>
      <c r="O3304">
        <v>174</v>
      </c>
      <c r="P3304">
        <v>92</v>
      </c>
      <c r="Q3304">
        <v>11</v>
      </c>
      <c r="R3304">
        <v>46</v>
      </c>
      <c r="S3304">
        <v>17</v>
      </c>
      <c r="T3304">
        <v>0.2</v>
      </c>
      <c r="U3304">
        <v>190</v>
      </c>
      <c r="V3304">
        <v>2.5</v>
      </c>
      <c r="W3304">
        <v>3</v>
      </c>
      <c r="X3304">
        <v>1</v>
      </c>
      <c r="Y3304">
        <v>10.4</v>
      </c>
    </row>
    <row r="3305" spans="1:25" hidden="1" x14ac:dyDescent="0.25">
      <c r="A3305" t="s">
        <v>12592</v>
      </c>
      <c r="B3305" t="s">
        <v>12593</v>
      </c>
      <c r="C3305" s="1" t="str">
        <f t="shared" si="532"/>
        <v>21:0438</v>
      </c>
      <c r="D3305" s="1" t="str">
        <f t="shared" si="536"/>
        <v>21:0144</v>
      </c>
      <c r="E3305" t="s">
        <v>12594</v>
      </c>
      <c r="F3305" t="s">
        <v>12595</v>
      </c>
      <c r="H3305">
        <v>68.471298000000004</v>
      </c>
      <c r="I3305">
        <v>-71.925296900000006</v>
      </c>
      <c r="J3305" s="1" t="str">
        <f t="shared" si="537"/>
        <v>NGR lake sediment grab sample</v>
      </c>
      <c r="K3305" s="1" t="str">
        <f t="shared" si="538"/>
        <v>&lt;177 micron (NGR)</v>
      </c>
      <c r="L3305">
        <v>21</v>
      </c>
      <c r="M3305" t="s">
        <v>39</v>
      </c>
      <c r="N3305">
        <v>401</v>
      </c>
      <c r="O3305">
        <v>290</v>
      </c>
      <c r="P3305">
        <v>142</v>
      </c>
      <c r="Q3305">
        <v>19</v>
      </c>
      <c r="R3305">
        <v>89</v>
      </c>
      <c r="S3305">
        <v>19</v>
      </c>
      <c r="T3305">
        <v>0.1</v>
      </c>
      <c r="U3305">
        <v>220</v>
      </c>
      <c r="V3305">
        <v>3</v>
      </c>
      <c r="W3305">
        <v>4</v>
      </c>
      <c r="X3305">
        <v>1</v>
      </c>
      <c r="Y3305">
        <v>9.1999999999999993</v>
      </c>
    </row>
    <row r="3306" spans="1:25" hidden="1" x14ac:dyDescent="0.25">
      <c r="A3306" t="s">
        <v>12596</v>
      </c>
      <c r="B3306" t="s">
        <v>12597</v>
      </c>
      <c r="C3306" s="1" t="str">
        <f t="shared" si="532"/>
        <v>21:0438</v>
      </c>
      <c r="D3306" s="1" t="str">
        <f t="shared" si="536"/>
        <v>21:0144</v>
      </c>
      <c r="E3306" t="s">
        <v>12598</v>
      </c>
      <c r="F3306" t="s">
        <v>12599</v>
      </c>
      <c r="H3306">
        <v>68.435220599999994</v>
      </c>
      <c r="I3306">
        <v>-71.950771900000007</v>
      </c>
      <c r="J3306" s="1" t="str">
        <f t="shared" si="537"/>
        <v>NGR lake sediment grab sample</v>
      </c>
      <c r="K3306" s="1" t="str">
        <f t="shared" si="538"/>
        <v>&lt;177 micron (NGR)</v>
      </c>
      <c r="L3306">
        <v>21</v>
      </c>
      <c r="M3306" t="s">
        <v>44</v>
      </c>
      <c r="N3306">
        <v>402</v>
      </c>
      <c r="O3306">
        <v>184</v>
      </c>
      <c r="P3306">
        <v>116</v>
      </c>
      <c r="Q3306">
        <v>21</v>
      </c>
      <c r="R3306">
        <v>66</v>
      </c>
      <c r="S3306">
        <v>26</v>
      </c>
      <c r="T3306">
        <v>0.4</v>
      </c>
      <c r="U3306">
        <v>320</v>
      </c>
      <c r="V3306">
        <v>6.2</v>
      </c>
      <c r="W3306">
        <v>8</v>
      </c>
      <c r="X3306">
        <v>4</v>
      </c>
      <c r="Y3306">
        <v>11</v>
      </c>
    </row>
    <row r="3307" spans="1:25" hidden="1" x14ac:dyDescent="0.25">
      <c r="A3307" t="s">
        <v>12600</v>
      </c>
      <c r="B3307" t="s">
        <v>12601</v>
      </c>
      <c r="C3307" s="1" t="str">
        <f t="shared" si="532"/>
        <v>21:0438</v>
      </c>
      <c r="D3307" s="1" t="str">
        <f t="shared" si="536"/>
        <v>21:0144</v>
      </c>
      <c r="E3307" t="s">
        <v>12602</v>
      </c>
      <c r="F3307" t="s">
        <v>12603</v>
      </c>
      <c r="H3307">
        <v>68.388356000000002</v>
      </c>
      <c r="I3307">
        <v>-71.918257800000006</v>
      </c>
      <c r="J3307" s="1" t="str">
        <f t="shared" si="537"/>
        <v>NGR lake sediment grab sample</v>
      </c>
      <c r="K3307" s="1" t="str">
        <f t="shared" si="538"/>
        <v>&lt;177 micron (NGR)</v>
      </c>
      <c r="L3307">
        <v>21</v>
      </c>
      <c r="M3307" t="s">
        <v>62</v>
      </c>
      <c r="N3307">
        <v>403</v>
      </c>
      <c r="O3307">
        <v>106</v>
      </c>
      <c r="P3307">
        <v>68</v>
      </c>
      <c r="Q3307">
        <v>12</v>
      </c>
      <c r="R3307">
        <v>35</v>
      </c>
      <c r="S3307">
        <v>13</v>
      </c>
      <c r="T3307">
        <v>0.1</v>
      </c>
      <c r="U3307">
        <v>180</v>
      </c>
      <c r="V3307">
        <v>3</v>
      </c>
      <c r="W3307">
        <v>2</v>
      </c>
      <c r="X3307">
        <v>3</v>
      </c>
      <c r="Y3307">
        <v>5.2</v>
      </c>
    </row>
    <row r="3308" spans="1:25" hidden="1" x14ac:dyDescent="0.25">
      <c r="A3308" t="s">
        <v>12604</v>
      </c>
      <c r="B3308" t="s">
        <v>12605</v>
      </c>
      <c r="C3308" s="1" t="str">
        <f t="shared" si="532"/>
        <v>21:0438</v>
      </c>
      <c r="D3308" s="1" t="str">
        <f t="shared" si="536"/>
        <v>21:0144</v>
      </c>
      <c r="E3308" t="s">
        <v>12606</v>
      </c>
      <c r="F3308" t="s">
        <v>12607</v>
      </c>
      <c r="H3308">
        <v>68.371376999999995</v>
      </c>
      <c r="I3308">
        <v>-71.952649300000004</v>
      </c>
      <c r="J3308" s="1" t="str">
        <f t="shared" si="537"/>
        <v>NGR lake sediment grab sample</v>
      </c>
      <c r="K3308" s="1" t="str">
        <f t="shared" si="538"/>
        <v>&lt;177 micron (NGR)</v>
      </c>
      <c r="L3308">
        <v>21</v>
      </c>
      <c r="M3308" t="s">
        <v>67</v>
      </c>
      <c r="N3308">
        <v>404</v>
      </c>
      <c r="O3308">
        <v>106</v>
      </c>
      <c r="P3308">
        <v>68</v>
      </c>
      <c r="Q3308">
        <v>10</v>
      </c>
      <c r="R3308">
        <v>32</v>
      </c>
      <c r="S3308">
        <v>10</v>
      </c>
      <c r="T3308">
        <v>0.1</v>
      </c>
      <c r="U3308">
        <v>165</v>
      </c>
      <c r="V3308">
        <v>2.5</v>
      </c>
      <c r="W3308">
        <v>1</v>
      </c>
      <c r="X3308">
        <v>2</v>
      </c>
      <c r="Y3308">
        <v>10.4</v>
      </c>
    </row>
    <row r="3309" spans="1:25" hidden="1" x14ac:dyDescent="0.25">
      <c r="A3309" t="s">
        <v>12608</v>
      </c>
      <c r="B3309" t="s">
        <v>12609</v>
      </c>
      <c r="C3309" s="1" t="str">
        <f t="shared" si="532"/>
        <v>21:0438</v>
      </c>
      <c r="D3309" s="1" t="str">
        <f t="shared" si="536"/>
        <v>21:0144</v>
      </c>
      <c r="E3309" t="s">
        <v>12610</v>
      </c>
      <c r="F3309" t="s">
        <v>12611</v>
      </c>
      <c r="H3309">
        <v>68.341185999999993</v>
      </c>
      <c r="I3309">
        <v>-71.924138799999994</v>
      </c>
      <c r="J3309" s="1" t="str">
        <f t="shared" si="537"/>
        <v>NGR lake sediment grab sample</v>
      </c>
      <c r="K3309" s="1" t="str">
        <f t="shared" si="538"/>
        <v>&lt;177 micron (NGR)</v>
      </c>
      <c r="L3309">
        <v>21</v>
      </c>
      <c r="M3309" t="s">
        <v>72</v>
      </c>
      <c r="N3309">
        <v>405</v>
      </c>
      <c r="O3309">
        <v>106</v>
      </c>
      <c r="P3309">
        <v>56</v>
      </c>
      <c r="Q3309">
        <v>10</v>
      </c>
      <c r="R3309">
        <v>33</v>
      </c>
      <c r="S3309">
        <v>13</v>
      </c>
      <c r="T3309">
        <v>0.1</v>
      </c>
      <c r="U3309">
        <v>320</v>
      </c>
      <c r="V3309">
        <v>2.7</v>
      </c>
      <c r="W3309">
        <v>1</v>
      </c>
      <c r="X3309">
        <v>1</v>
      </c>
      <c r="Y3309">
        <v>5.8</v>
      </c>
    </row>
    <row r="3310" spans="1:25" hidden="1" x14ac:dyDescent="0.25">
      <c r="A3310" t="s">
        <v>12612</v>
      </c>
      <c r="B3310" t="s">
        <v>12613</v>
      </c>
      <c r="C3310" s="1" t="str">
        <f t="shared" si="532"/>
        <v>21:0438</v>
      </c>
      <c r="D3310" s="1" t="str">
        <f t="shared" si="536"/>
        <v>21:0144</v>
      </c>
      <c r="E3310" t="s">
        <v>12614</v>
      </c>
      <c r="F3310" t="s">
        <v>12615</v>
      </c>
      <c r="H3310">
        <v>68.510450700000007</v>
      </c>
      <c r="I3310">
        <v>-71.898178700000003</v>
      </c>
      <c r="J3310" s="1" t="str">
        <f t="shared" si="537"/>
        <v>NGR lake sediment grab sample</v>
      </c>
      <c r="K3310" s="1" t="str">
        <f t="shared" si="538"/>
        <v>&lt;177 micron (NGR)</v>
      </c>
      <c r="L3310">
        <v>21</v>
      </c>
      <c r="M3310" t="s">
        <v>77</v>
      </c>
      <c r="N3310">
        <v>406</v>
      </c>
      <c r="O3310">
        <v>140</v>
      </c>
      <c r="P3310">
        <v>112</v>
      </c>
      <c r="Q3310">
        <v>13</v>
      </c>
      <c r="R3310">
        <v>44</v>
      </c>
      <c r="S3310">
        <v>15</v>
      </c>
      <c r="T3310">
        <v>0.1</v>
      </c>
      <c r="U3310">
        <v>220</v>
      </c>
      <c r="V3310">
        <v>3.9</v>
      </c>
      <c r="W3310">
        <v>6</v>
      </c>
      <c r="X3310">
        <v>1</v>
      </c>
      <c r="Y3310">
        <v>8.6</v>
      </c>
    </row>
    <row r="3311" spans="1:25" hidden="1" x14ac:dyDescent="0.25">
      <c r="A3311" t="s">
        <v>12616</v>
      </c>
      <c r="B3311" t="s">
        <v>12617</v>
      </c>
      <c r="C3311" s="1" t="str">
        <f t="shared" si="532"/>
        <v>21:0438</v>
      </c>
      <c r="D3311" s="1" t="str">
        <f t="shared" si="536"/>
        <v>21:0144</v>
      </c>
      <c r="E3311" t="s">
        <v>12618</v>
      </c>
      <c r="F3311" t="s">
        <v>12619</v>
      </c>
      <c r="H3311">
        <v>68.639796000000004</v>
      </c>
      <c r="I3311">
        <v>-71.354875699999994</v>
      </c>
      <c r="J3311" s="1" t="str">
        <f t="shared" si="537"/>
        <v>NGR lake sediment grab sample</v>
      </c>
      <c r="K3311" s="1" t="str">
        <f t="shared" si="538"/>
        <v>&lt;177 micron (NGR)</v>
      </c>
      <c r="L3311">
        <v>21</v>
      </c>
      <c r="M3311" t="s">
        <v>82</v>
      </c>
      <c r="N3311">
        <v>407</v>
      </c>
      <c r="O3311">
        <v>120</v>
      </c>
      <c r="P3311">
        <v>106</v>
      </c>
      <c r="Q3311">
        <v>9</v>
      </c>
      <c r="R3311">
        <v>45</v>
      </c>
      <c r="S3311">
        <v>15</v>
      </c>
      <c r="T3311">
        <v>0.1</v>
      </c>
      <c r="U3311">
        <v>230</v>
      </c>
      <c r="V3311">
        <v>5.3</v>
      </c>
      <c r="W3311">
        <v>27</v>
      </c>
      <c r="X3311">
        <v>1</v>
      </c>
      <c r="Y3311">
        <v>7.2</v>
      </c>
    </row>
    <row r="3312" spans="1:25" hidden="1" x14ac:dyDescent="0.25">
      <c r="A3312" t="s">
        <v>12620</v>
      </c>
      <c r="B3312" t="s">
        <v>12621</v>
      </c>
      <c r="C3312" s="1" t="str">
        <f t="shared" si="532"/>
        <v>21:0438</v>
      </c>
      <c r="D3312" s="1" t="str">
        <f t="shared" si="536"/>
        <v>21:0144</v>
      </c>
      <c r="E3312" t="s">
        <v>12622</v>
      </c>
      <c r="F3312" t="s">
        <v>12623</v>
      </c>
      <c r="H3312">
        <v>68.677108700000005</v>
      </c>
      <c r="I3312">
        <v>-71.516711799999996</v>
      </c>
      <c r="J3312" s="1" t="str">
        <f t="shared" si="537"/>
        <v>NGR lake sediment grab sample</v>
      </c>
      <c r="K3312" s="1" t="str">
        <f t="shared" si="538"/>
        <v>&lt;177 micron (NGR)</v>
      </c>
      <c r="L3312">
        <v>21</v>
      </c>
      <c r="M3312" t="s">
        <v>87</v>
      </c>
      <c r="N3312">
        <v>408</v>
      </c>
      <c r="O3312">
        <v>112</v>
      </c>
      <c r="P3312">
        <v>84</v>
      </c>
      <c r="Q3312">
        <v>8</v>
      </c>
      <c r="R3312">
        <v>72</v>
      </c>
      <c r="S3312">
        <v>36</v>
      </c>
      <c r="T3312">
        <v>0.1</v>
      </c>
      <c r="U3312">
        <v>330</v>
      </c>
      <c r="V3312">
        <v>5.4</v>
      </c>
      <c r="W3312">
        <v>36</v>
      </c>
      <c r="X3312">
        <v>1</v>
      </c>
      <c r="Y3312">
        <v>4.4000000000000004</v>
      </c>
    </row>
    <row r="3313" spans="1:25" hidden="1" x14ac:dyDescent="0.25">
      <c r="A3313" t="s">
        <v>12624</v>
      </c>
      <c r="B3313" t="s">
        <v>12625</v>
      </c>
      <c r="C3313" s="1" t="str">
        <f t="shared" si="532"/>
        <v>21:0438</v>
      </c>
      <c r="D3313" s="1" t="str">
        <f t="shared" si="536"/>
        <v>21:0144</v>
      </c>
      <c r="E3313" t="s">
        <v>12626</v>
      </c>
      <c r="F3313" t="s">
        <v>12627</v>
      </c>
      <c r="H3313">
        <v>68.711862600000003</v>
      </c>
      <c r="I3313">
        <v>-71.584274500000006</v>
      </c>
      <c r="J3313" s="1" t="str">
        <f t="shared" si="537"/>
        <v>NGR lake sediment grab sample</v>
      </c>
      <c r="K3313" s="1" t="str">
        <f t="shared" si="538"/>
        <v>&lt;177 micron (NGR)</v>
      </c>
      <c r="L3313">
        <v>21</v>
      </c>
      <c r="M3313" t="s">
        <v>92</v>
      </c>
      <c r="N3313">
        <v>409</v>
      </c>
      <c r="O3313">
        <v>94</v>
      </c>
      <c r="P3313">
        <v>44</v>
      </c>
      <c r="Q3313">
        <v>7</v>
      </c>
      <c r="R3313">
        <v>38</v>
      </c>
      <c r="S3313">
        <v>16</v>
      </c>
      <c r="T3313">
        <v>0.1</v>
      </c>
      <c r="U3313">
        <v>300</v>
      </c>
      <c r="V3313">
        <v>4.0999999999999996</v>
      </c>
      <c r="W3313">
        <v>30</v>
      </c>
      <c r="X3313">
        <v>1</v>
      </c>
      <c r="Y3313">
        <v>4.2</v>
      </c>
    </row>
    <row r="3314" spans="1:25" hidden="1" x14ac:dyDescent="0.25">
      <c r="A3314" t="s">
        <v>12628</v>
      </c>
      <c r="B3314" t="s">
        <v>12629</v>
      </c>
      <c r="C3314" s="1" t="str">
        <f t="shared" si="532"/>
        <v>21:0438</v>
      </c>
      <c r="D3314" s="1" t="str">
        <f t="shared" si="536"/>
        <v>21:0144</v>
      </c>
      <c r="E3314" t="s">
        <v>12630</v>
      </c>
      <c r="F3314" t="s">
        <v>12631</v>
      </c>
      <c r="H3314">
        <v>68.738664799999995</v>
      </c>
      <c r="I3314">
        <v>-71.605159999999998</v>
      </c>
      <c r="J3314" s="1" t="str">
        <f t="shared" si="537"/>
        <v>NGR lake sediment grab sample</v>
      </c>
      <c r="K3314" s="1" t="str">
        <f t="shared" si="538"/>
        <v>&lt;177 micron (NGR)</v>
      </c>
      <c r="L3314">
        <v>21</v>
      </c>
      <c r="M3314" t="s">
        <v>97</v>
      </c>
      <c r="N3314">
        <v>410</v>
      </c>
      <c r="O3314">
        <v>124</v>
      </c>
      <c r="P3314">
        <v>110</v>
      </c>
      <c r="Q3314">
        <v>10</v>
      </c>
      <c r="R3314">
        <v>60</v>
      </c>
      <c r="S3314">
        <v>18</v>
      </c>
      <c r="T3314">
        <v>0.1</v>
      </c>
      <c r="U3314">
        <v>320</v>
      </c>
      <c r="V3314">
        <v>6.5</v>
      </c>
      <c r="W3314">
        <v>250</v>
      </c>
      <c r="X3314">
        <v>3</v>
      </c>
      <c r="Y3314">
        <v>8.1999999999999993</v>
      </c>
    </row>
    <row r="3315" spans="1:25" hidden="1" x14ac:dyDescent="0.25">
      <c r="A3315" t="s">
        <v>12632</v>
      </c>
      <c r="B3315" t="s">
        <v>12633</v>
      </c>
      <c r="C3315" s="1" t="str">
        <f t="shared" si="532"/>
        <v>21:0438</v>
      </c>
      <c r="D3315" s="1" t="str">
        <f t="shared" si="536"/>
        <v>21:0144</v>
      </c>
      <c r="E3315" t="s">
        <v>12634</v>
      </c>
      <c r="F3315" t="s">
        <v>12635</v>
      </c>
      <c r="H3315">
        <v>68.788712200000006</v>
      </c>
      <c r="I3315">
        <v>-71.616077099999998</v>
      </c>
      <c r="J3315" s="1" t="str">
        <f t="shared" si="537"/>
        <v>NGR lake sediment grab sample</v>
      </c>
      <c r="K3315" s="1" t="str">
        <f t="shared" si="538"/>
        <v>&lt;177 micron (NGR)</v>
      </c>
      <c r="L3315">
        <v>21</v>
      </c>
      <c r="M3315" t="s">
        <v>107</v>
      </c>
      <c r="N3315">
        <v>411</v>
      </c>
      <c r="O3315">
        <v>82</v>
      </c>
      <c r="P3315">
        <v>60</v>
      </c>
      <c r="Q3315">
        <v>10</v>
      </c>
      <c r="R3315">
        <v>28</v>
      </c>
      <c r="S3315">
        <v>13</v>
      </c>
      <c r="T3315">
        <v>0.2</v>
      </c>
      <c r="U3315">
        <v>300</v>
      </c>
      <c r="V3315">
        <v>4.5999999999999996</v>
      </c>
      <c r="W3315">
        <v>54</v>
      </c>
      <c r="X3315">
        <v>1</v>
      </c>
      <c r="Y3315">
        <v>3.2</v>
      </c>
    </row>
    <row r="3316" spans="1:25" hidden="1" x14ac:dyDescent="0.25">
      <c r="A3316" t="s">
        <v>12636</v>
      </c>
      <c r="B3316" t="s">
        <v>12637</v>
      </c>
      <c r="C3316" s="1" t="str">
        <f t="shared" si="532"/>
        <v>21:0438</v>
      </c>
      <c r="D3316" s="1" t="str">
        <f t="shared" si="536"/>
        <v>21:0144</v>
      </c>
      <c r="E3316" t="s">
        <v>12638</v>
      </c>
      <c r="F3316" t="s">
        <v>12639</v>
      </c>
      <c r="H3316">
        <v>68.7960037</v>
      </c>
      <c r="I3316">
        <v>-71.707924899999995</v>
      </c>
      <c r="J3316" s="1" t="str">
        <f t="shared" si="537"/>
        <v>NGR lake sediment grab sample</v>
      </c>
      <c r="K3316" s="1" t="str">
        <f t="shared" si="538"/>
        <v>&lt;177 micron (NGR)</v>
      </c>
      <c r="L3316">
        <v>21</v>
      </c>
      <c r="M3316" t="s">
        <v>112</v>
      </c>
      <c r="N3316">
        <v>412</v>
      </c>
      <c r="O3316">
        <v>118</v>
      </c>
      <c r="P3316">
        <v>104</v>
      </c>
      <c r="Q3316">
        <v>8</v>
      </c>
      <c r="R3316">
        <v>77</v>
      </c>
      <c r="S3316">
        <v>27</v>
      </c>
      <c r="T3316">
        <v>0.2</v>
      </c>
      <c r="U3316">
        <v>180</v>
      </c>
      <c r="V3316">
        <v>5.75</v>
      </c>
      <c r="W3316">
        <v>100</v>
      </c>
      <c r="X3316">
        <v>2</v>
      </c>
      <c r="Y3316">
        <v>8.8000000000000007</v>
      </c>
    </row>
    <row r="3317" spans="1:25" hidden="1" x14ac:dyDescent="0.25">
      <c r="A3317" t="s">
        <v>12640</v>
      </c>
      <c r="B3317" t="s">
        <v>12641</v>
      </c>
      <c r="C3317" s="1" t="str">
        <f t="shared" si="532"/>
        <v>21:0438</v>
      </c>
      <c r="D3317" s="1" t="str">
        <f t="shared" si="536"/>
        <v>21:0144</v>
      </c>
      <c r="E3317" t="s">
        <v>12642</v>
      </c>
      <c r="F3317" t="s">
        <v>12643</v>
      </c>
      <c r="H3317">
        <v>68.803473199999999</v>
      </c>
      <c r="I3317">
        <v>-71.760175799999999</v>
      </c>
      <c r="J3317" s="1" t="str">
        <f t="shared" si="537"/>
        <v>NGR lake sediment grab sample</v>
      </c>
      <c r="K3317" s="1" t="str">
        <f t="shared" si="538"/>
        <v>&lt;177 micron (NGR)</v>
      </c>
      <c r="L3317">
        <v>21</v>
      </c>
      <c r="M3317" t="s">
        <v>117</v>
      </c>
      <c r="N3317">
        <v>413</v>
      </c>
      <c r="O3317">
        <v>86</v>
      </c>
      <c r="P3317">
        <v>82</v>
      </c>
      <c r="Q3317">
        <v>8</v>
      </c>
      <c r="R3317">
        <v>39</v>
      </c>
      <c r="S3317">
        <v>42</v>
      </c>
      <c r="T3317">
        <v>0.1</v>
      </c>
      <c r="U3317">
        <v>490</v>
      </c>
      <c r="V3317">
        <v>4.0999999999999996</v>
      </c>
      <c r="W3317">
        <v>280</v>
      </c>
      <c r="X3317">
        <v>1</v>
      </c>
      <c r="Y3317">
        <v>4.4000000000000004</v>
      </c>
    </row>
    <row r="3318" spans="1:25" hidden="1" x14ac:dyDescent="0.25">
      <c r="A3318" t="s">
        <v>12644</v>
      </c>
      <c r="B3318" t="s">
        <v>12645</v>
      </c>
      <c r="C3318" s="1" t="str">
        <f t="shared" si="532"/>
        <v>21:0438</v>
      </c>
      <c r="D3318" s="1" t="str">
        <f t="shared" si="536"/>
        <v>21:0144</v>
      </c>
      <c r="E3318" t="s">
        <v>12646</v>
      </c>
      <c r="F3318" t="s">
        <v>12647</v>
      </c>
      <c r="H3318">
        <v>68.839905900000005</v>
      </c>
      <c r="I3318">
        <v>-71.757976499999998</v>
      </c>
      <c r="J3318" s="1" t="str">
        <f t="shared" si="537"/>
        <v>NGR lake sediment grab sample</v>
      </c>
      <c r="K3318" s="1" t="str">
        <f t="shared" si="538"/>
        <v>&lt;177 micron (NGR)</v>
      </c>
      <c r="L3318">
        <v>21</v>
      </c>
      <c r="M3318" t="s">
        <v>122</v>
      </c>
      <c r="N3318">
        <v>414</v>
      </c>
      <c r="O3318">
        <v>182</v>
      </c>
      <c r="P3318">
        <v>300</v>
      </c>
      <c r="Q3318">
        <v>22</v>
      </c>
      <c r="R3318">
        <v>160</v>
      </c>
      <c r="S3318">
        <v>31</v>
      </c>
      <c r="T3318">
        <v>1</v>
      </c>
      <c r="U3318">
        <v>270</v>
      </c>
      <c r="V3318">
        <v>4.0999999999999996</v>
      </c>
      <c r="W3318">
        <v>84</v>
      </c>
      <c r="X3318">
        <v>5</v>
      </c>
      <c r="Y3318">
        <v>11.6</v>
      </c>
    </row>
    <row r="3319" spans="1:25" hidden="1" x14ac:dyDescent="0.25">
      <c r="A3319" t="s">
        <v>12648</v>
      </c>
      <c r="B3319" t="s">
        <v>12649</v>
      </c>
      <c r="C3319" s="1" t="str">
        <f t="shared" si="532"/>
        <v>21:0438</v>
      </c>
      <c r="D3319" s="1" t="str">
        <f t="shared" si="536"/>
        <v>21:0144</v>
      </c>
      <c r="E3319" t="s">
        <v>12650</v>
      </c>
      <c r="F3319" t="s">
        <v>12651</v>
      </c>
      <c r="H3319">
        <v>68.817178499999997</v>
      </c>
      <c r="I3319">
        <v>-71.712889300000001</v>
      </c>
      <c r="J3319" s="1" t="str">
        <f t="shared" si="537"/>
        <v>NGR lake sediment grab sample</v>
      </c>
      <c r="K3319" s="1" t="str">
        <f t="shared" si="538"/>
        <v>&lt;177 micron (NGR)</v>
      </c>
      <c r="L3319">
        <v>22</v>
      </c>
      <c r="M3319" t="s">
        <v>29</v>
      </c>
      <c r="N3319">
        <v>415</v>
      </c>
      <c r="O3319">
        <v>128</v>
      </c>
      <c r="P3319">
        <v>116</v>
      </c>
      <c r="Q3319">
        <v>9</v>
      </c>
      <c r="R3319">
        <v>91</v>
      </c>
      <c r="S3319">
        <v>20</v>
      </c>
      <c r="T3319">
        <v>0.1</v>
      </c>
      <c r="U3319">
        <v>230</v>
      </c>
      <c r="V3319">
        <v>3.3</v>
      </c>
      <c r="W3319">
        <v>29</v>
      </c>
      <c r="X3319">
        <v>1</v>
      </c>
      <c r="Y3319">
        <v>6.6</v>
      </c>
    </row>
    <row r="3320" spans="1:25" hidden="1" x14ac:dyDescent="0.25">
      <c r="A3320" t="s">
        <v>12652</v>
      </c>
      <c r="B3320" t="s">
        <v>12653</v>
      </c>
      <c r="C3320" s="1" t="str">
        <f t="shared" si="532"/>
        <v>21:0438</v>
      </c>
      <c r="D3320" s="1" t="str">
        <f t="shared" si="536"/>
        <v>21:0144</v>
      </c>
      <c r="E3320" t="s">
        <v>12654</v>
      </c>
      <c r="F3320" t="s">
        <v>12655</v>
      </c>
      <c r="H3320">
        <v>68.843288299999998</v>
      </c>
      <c r="I3320">
        <v>-71.824193800000003</v>
      </c>
      <c r="J3320" s="1" t="str">
        <f t="shared" si="537"/>
        <v>NGR lake sediment grab sample</v>
      </c>
      <c r="K3320" s="1" t="str">
        <f t="shared" si="538"/>
        <v>&lt;177 micron (NGR)</v>
      </c>
      <c r="L3320">
        <v>22</v>
      </c>
      <c r="M3320" t="s">
        <v>34</v>
      </c>
      <c r="N3320">
        <v>416</v>
      </c>
      <c r="O3320">
        <v>170</v>
      </c>
      <c r="P3320">
        <v>230</v>
      </c>
      <c r="Q3320">
        <v>39</v>
      </c>
      <c r="R3320">
        <v>85</v>
      </c>
      <c r="S3320">
        <v>59</v>
      </c>
      <c r="T3320">
        <v>0.1</v>
      </c>
      <c r="U3320">
        <v>1650</v>
      </c>
      <c r="V3320">
        <v>9.5</v>
      </c>
      <c r="W3320">
        <v>500</v>
      </c>
      <c r="X3320">
        <v>5</v>
      </c>
      <c r="Y3320">
        <v>7.6</v>
      </c>
    </row>
    <row r="3321" spans="1:25" hidden="1" x14ac:dyDescent="0.25">
      <c r="A3321" t="s">
        <v>12656</v>
      </c>
      <c r="B3321" t="s">
        <v>12657</v>
      </c>
      <c r="C3321" s="1" t="str">
        <f t="shared" si="532"/>
        <v>21:0438</v>
      </c>
      <c r="D3321" s="1" t="str">
        <f t="shared" si="536"/>
        <v>21:0144</v>
      </c>
      <c r="E3321" t="s">
        <v>12658</v>
      </c>
      <c r="F3321" t="s">
        <v>12659</v>
      </c>
      <c r="H3321">
        <v>68.9247668</v>
      </c>
      <c r="I3321">
        <v>-71.874017600000002</v>
      </c>
      <c r="J3321" s="1" t="str">
        <f t="shared" si="537"/>
        <v>NGR lake sediment grab sample</v>
      </c>
      <c r="K3321" s="1" t="str">
        <f t="shared" si="538"/>
        <v>&lt;177 micron (NGR)</v>
      </c>
      <c r="L3321">
        <v>22</v>
      </c>
      <c r="M3321" t="s">
        <v>39</v>
      </c>
      <c r="N3321">
        <v>417</v>
      </c>
      <c r="O3321">
        <v>104</v>
      </c>
      <c r="P3321">
        <v>152</v>
      </c>
      <c r="Q3321">
        <v>21</v>
      </c>
      <c r="R3321">
        <v>46</v>
      </c>
      <c r="S3321">
        <v>23</v>
      </c>
      <c r="T3321">
        <v>0.2</v>
      </c>
      <c r="U3321">
        <v>360</v>
      </c>
      <c r="V3321">
        <v>4.5</v>
      </c>
      <c r="W3321">
        <v>82</v>
      </c>
      <c r="X3321">
        <v>2</v>
      </c>
      <c r="Y3321">
        <v>3.6</v>
      </c>
    </row>
    <row r="3322" spans="1:25" hidden="1" x14ac:dyDescent="0.25">
      <c r="A3322" t="s">
        <v>12660</v>
      </c>
      <c r="B3322" t="s">
        <v>12661</v>
      </c>
      <c r="C3322" s="1" t="str">
        <f t="shared" si="532"/>
        <v>21:0438</v>
      </c>
      <c r="D3322" s="1" t="str">
        <f t="shared" si="536"/>
        <v>21:0144</v>
      </c>
      <c r="E3322" t="s">
        <v>12662</v>
      </c>
      <c r="F3322" t="s">
        <v>12663</v>
      </c>
      <c r="H3322">
        <v>68.710837499999997</v>
      </c>
      <c r="I3322">
        <v>-71.490506800000006</v>
      </c>
      <c r="J3322" s="1" t="str">
        <f t="shared" si="537"/>
        <v>NGR lake sediment grab sample</v>
      </c>
      <c r="K3322" s="1" t="str">
        <f t="shared" si="538"/>
        <v>&lt;177 micron (NGR)</v>
      </c>
      <c r="L3322">
        <v>22</v>
      </c>
      <c r="M3322" t="s">
        <v>44</v>
      </c>
      <c r="N3322">
        <v>418</v>
      </c>
      <c r="O3322">
        <v>88</v>
      </c>
      <c r="P3322">
        <v>46</v>
      </c>
      <c r="Q3322">
        <v>7</v>
      </c>
      <c r="R3322">
        <v>45</v>
      </c>
      <c r="S3322">
        <v>20</v>
      </c>
      <c r="T3322">
        <v>0.1</v>
      </c>
      <c r="U3322">
        <v>280</v>
      </c>
      <c r="V3322">
        <v>4</v>
      </c>
      <c r="W3322">
        <v>42</v>
      </c>
      <c r="X3322">
        <v>1</v>
      </c>
      <c r="Y3322">
        <v>1.2</v>
      </c>
    </row>
    <row r="3323" spans="1:25" hidden="1" x14ac:dyDescent="0.25">
      <c r="A3323" t="s">
        <v>12664</v>
      </c>
      <c r="B3323" t="s">
        <v>12665</v>
      </c>
      <c r="C3323" s="1" t="str">
        <f t="shared" si="532"/>
        <v>21:0438</v>
      </c>
      <c r="D3323" s="1" t="str">
        <f t="shared" si="536"/>
        <v>21:0144</v>
      </c>
      <c r="E3323" t="s">
        <v>12666</v>
      </c>
      <c r="F3323" t="s">
        <v>12667</v>
      </c>
      <c r="H3323">
        <v>68.753785500000006</v>
      </c>
      <c r="I3323">
        <v>-71.480979899999994</v>
      </c>
      <c r="J3323" s="1" t="str">
        <f t="shared" si="537"/>
        <v>NGR lake sediment grab sample</v>
      </c>
      <c r="K3323" s="1" t="str">
        <f t="shared" si="538"/>
        <v>&lt;177 micron (NGR)</v>
      </c>
      <c r="L3323">
        <v>22</v>
      </c>
      <c r="M3323" t="s">
        <v>62</v>
      </c>
      <c r="N3323">
        <v>419</v>
      </c>
      <c r="O3323">
        <v>142</v>
      </c>
      <c r="P3323">
        <v>132</v>
      </c>
      <c r="Q3323">
        <v>29</v>
      </c>
      <c r="R3323">
        <v>53</v>
      </c>
      <c r="S3323">
        <v>27</v>
      </c>
      <c r="T3323">
        <v>0.4</v>
      </c>
      <c r="U3323">
        <v>420</v>
      </c>
      <c r="V3323">
        <v>6.8</v>
      </c>
      <c r="W3323">
        <v>85</v>
      </c>
      <c r="X3323">
        <v>5</v>
      </c>
      <c r="Y3323">
        <v>8.1999999999999993</v>
      </c>
    </row>
    <row r="3324" spans="1:25" hidden="1" x14ac:dyDescent="0.25">
      <c r="A3324" t="s">
        <v>12668</v>
      </c>
      <c r="B3324" t="s">
        <v>12669</v>
      </c>
      <c r="C3324" s="1" t="str">
        <f t="shared" si="532"/>
        <v>21:0438</v>
      </c>
      <c r="D3324" s="1" t="str">
        <f t="shared" si="536"/>
        <v>21:0144</v>
      </c>
      <c r="E3324" t="s">
        <v>12670</v>
      </c>
      <c r="F3324" t="s">
        <v>12671</v>
      </c>
      <c r="H3324">
        <v>68.760536700000003</v>
      </c>
      <c r="I3324">
        <v>-71.531778700000004</v>
      </c>
      <c r="J3324" s="1" t="str">
        <f t="shared" si="537"/>
        <v>NGR lake sediment grab sample</v>
      </c>
      <c r="K3324" s="1" t="str">
        <f t="shared" si="538"/>
        <v>&lt;177 micron (NGR)</v>
      </c>
      <c r="L3324">
        <v>22</v>
      </c>
      <c r="M3324" t="s">
        <v>67</v>
      </c>
      <c r="N3324">
        <v>420</v>
      </c>
      <c r="O3324">
        <v>120</v>
      </c>
      <c r="P3324">
        <v>96</v>
      </c>
      <c r="Q3324">
        <v>9</v>
      </c>
      <c r="R3324">
        <v>52</v>
      </c>
      <c r="S3324">
        <v>13</v>
      </c>
      <c r="T3324">
        <v>0.1</v>
      </c>
      <c r="U3324">
        <v>230</v>
      </c>
      <c r="V3324">
        <v>3</v>
      </c>
      <c r="W3324">
        <v>24</v>
      </c>
      <c r="X3324">
        <v>1</v>
      </c>
      <c r="Y3324">
        <v>14.6</v>
      </c>
    </row>
    <row r="3325" spans="1:25" hidden="1" x14ac:dyDescent="0.25">
      <c r="A3325" t="s">
        <v>12672</v>
      </c>
      <c r="B3325" t="s">
        <v>12673</v>
      </c>
      <c r="C3325" s="1" t="str">
        <f t="shared" si="532"/>
        <v>21:0438</v>
      </c>
      <c r="D3325" s="1" t="str">
        <f t="shared" si="536"/>
        <v>21:0144</v>
      </c>
      <c r="E3325" t="s">
        <v>12674</v>
      </c>
      <c r="F3325" t="s">
        <v>12675</v>
      </c>
      <c r="H3325">
        <v>68.808222999999998</v>
      </c>
      <c r="I3325">
        <v>-71.506106599999995</v>
      </c>
      <c r="J3325" s="1" t="str">
        <f t="shared" si="537"/>
        <v>NGR lake sediment grab sample</v>
      </c>
      <c r="K3325" s="1" t="str">
        <f t="shared" si="538"/>
        <v>&lt;177 micron (NGR)</v>
      </c>
      <c r="L3325">
        <v>22</v>
      </c>
      <c r="M3325" t="s">
        <v>72</v>
      </c>
      <c r="N3325">
        <v>421</v>
      </c>
      <c r="O3325">
        <v>126</v>
      </c>
      <c r="P3325">
        <v>84</v>
      </c>
      <c r="Q3325">
        <v>6</v>
      </c>
      <c r="R3325">
        <v>67</v>
      </c>
      <c r="S3325">
        <v>18</v>
      </c>
      <c r="T3325">
        <v>0.2</v>
      </c>
      <c r="U3325">
        <v>240</v>
      </c>
      <c r="V3325">
        <v>3.5</v>
      </c>
      <c r="W3325">
        <v>34</v>
      </c>
      <c r="X3325">
        <v>2</v>
      </c>
      <c r="Y3325">
        <v>9.6</v>
      </c>
    </row>
    <row r="3326" spans="1:25" hidden="1" x14ac:dyDescent="0.25">
      <c r="A3326" t="s">
        <v>12676</v>
      </c>
      <c r="B3326" t="s">
        <v>12677</v>
      </c>
      <c r="C3326" s="1" t="str">
        <f t="shared" si="532"/>
        <v>21:0438</v>
      </c>
      <c r="D3326" s="1" t="str">
        <f t="shared" si="536"/>
        <v>21:0144</v>
      </c>
      <c r="E3326" t="s">
        <v>12678</v>
      </c>
      <c r="F3326" t="s">
        <v>12679</v>
      </c>
      <c r="H3326">
        <v>68.814323799999997</v>
      </c>
      <c r="I3326">
        <v>-71.5472374</v>
      </c>
      <c r="J3326" s="1" t="str">
        <f t="shared" si="537"/>
        <v>NGR lake sediment grab sample</v>
      </c>
      <c r="K3326" s="1" t="str">
        <f t="shared" si="538"/>
        <v>&lt;177 micron (NGR)</v>
      </c>
      <c r="L3326">
        <v>22</v>
      </c>
      <c r="M3326" t="s">
        <v>77</v>
      </c>
      <c r="N3326">
        <v>422</v>
      </c>
      <c r="O3326">
        <v>144</v>
      </c>
      <c r="P3326">
        <v>190</v>
      </c>
      <c r="Q3326">
        <v>10</v>
      </c>
      <c r="R3326">
        <v>96</v>
      </c>
      <c r="S3326">
        <v>21</v>
      </c>
      <c r="T3326">
        <v>0.1</v>
      </c>
      <c r="U3326">
        <v>250</v>
      </c>
      <c r="V3326">
        <v>3.8</v>
      </c>
      <c r="W3326">
        <v>44</v>
      </c>
      <c r="X3326">
        <v>3</v>
      </c>
      <c r="Y3326">
        <v>14</v>
      </c>
    </row>
    <row r="3327" spans="1:25" hidden="1" x14ac:dyDescent="0.25">
      <c r="A3327" t="s">
        <v>12680</v>
      </c>
      <c r="B3327" t="s">
        <v>12681</v>
      </c>
      <c r="C3327" s="1" t="str">
        <f t="shared" si="532"/>
        <v>21:0438</v>
      </c>
      <c r="D3327" s="1" t="str">
        <f t="shared" si="536"/>
        <v>21:0144</v>
      </c>
      <c r="E3327" t="s">
        <v>12682</v>
      </c>
      <c r="F3327" t="s">
        <v>12683</v>
      </c>
      <c r="H3327">
        <v>68.821545700000001</v>
      </c>
      <c r="I3327">
        <v>-71.695104200000003</v>
      </c>
      <c r="J3327" s="1" t="str">
        <f t="shared" si="537"/>
        <v>NGR lake sediment grab sample</v>
      </c>
      <c r="K3327" s="1" t="str">
        <f t="shared" si="538"/>
        <v>&lt;177 micron (NGR)</v>
      </c>
      <c r="L3327">
        <v>22</v>
      </c>
      <c r="M3327" t="s">
        <v>49</v>
      </c>
      <c r="N3327">
        <v>423</v>
      </c>
      <c r="O3327">
        <v>122</v>
      </c>
      <c r="P3327">
        <v>158</v>
      </c>
      <c r="Q3327">
        <v>8</v>
      </c>
      <c r="R3327">
        <v>72</v>
      </c>
      <c r="S3327">
        <v>24</v>
      </c>
      <c r="T3327">
        <v>0.3</v>
      </c>
      <c r="U3327">
        <v>295</v>
      </c>
      <c r="V3327">
        <v>3.95</v>
      </c>
      <c r="W3327">
        <v>68</v>
      </c>
      <c r="X3327">
        <v>2</v>
      </c>
      <c r="Y3327">
        <v>5.2</v>
      </c>
    </row>
    <row r="3328" spans="1:25" hidden="1" x14ac:dyDescent="0.25">
      <c r="A3328" t="s">
        <v>12684</v>
      </c>
      <c r="B3328" t="s">
        <v>12685</v>
      </c>
      <c r="C3328" s="1" t="str">
        <f t="shared" si="532"/>
        <v>21:0438</v>
      </c>
      <c r="D3328" s="1" t="str">
        <f t="shared" si="536"/>
        <v>21:0144</v>
      </c>
      <c r="E3328" t="s">
        <v>12650</v>
      </c>
      <c r="F3328" t="s">
        <v>12686</v>
      </c>
      <c r="H3328">
        <v>68.817178499999997</v>
      </c>
      <c r="I3328">
        <v>-71.712889300000001</v>
      </c>
      <c r="J3328" s="1" t="str">
        <f t="shared" si="537"/>
        <v>NGR lake sediment grab sample</v>
      </c>
      <c r="K3328" s="1" t="str">
        <f t="shared" si="538"/>
        <v>&lt;177 micron (NGR)</v>
      </c>
      <c r="L3328">
        <v>22</v>
      </c>
      <c r="M3328" t="s">
        <v>53</v>
      </c>
      <c r="N3328">
        <v>424</v>
      </c>
      <c r="O3328">
        <v>120</v>
      </c>
      <c r="P3328">
        <v>120</v>
      </c>
      <c r="Q3328">
        <v>8</v>
      </c>
      <c r="R3328">
        <v>86</v>
      </c>
      <c r="S3328">
        <v>23</v>
      </c>
      <c r="T3328">
        <v>0.1</v>
      </c>
      <c r="U3328">
        <v>240</v>
      </c>
      <c r="V3328">
        <v>3.3</v>
      </c>
      <c r="W3328">
        <v>34</v>
      </c>
      <c r="X3328">
        <v>1</v>
      </c>
      <c r="Y3328">
        <v>6</v>
      </c>
    </row>
    <row r="3329" spans="1:25" hidden="1" x14ac:dyDescent="0.25">
      <c r="A3329" t="s">
        <v>12687</v>
      </c>
      <c r="B3329" t="s">
        <v>12688</v>
      </c>
      <c r="C3329" s="1" t="str">
        <f t="shared" si="532"/>
        <v>21:0438</v>
      </c>
      <c r="D3329" s="1" t="str">
        <f t="shared" si="536"/>
        <v>21:0144</v>
      </c>
      <c r="E3329" t="s">
        <v>12650</v>
      </c>
      <c r="F3329" t="s">
        <v>12689</v>
      </c>
      <c r="H3329">
        <v>68.817178499999997</v>
      </c>
      <c r="I3329">
        <v>-71.712889300000001</v>
      </c>
      <c r="J3329" s="1" t="str">
        <f t="shared" si="537"/>
        <v>NGR lake sediment grab sample</v>
      </c>
      <c r="K3329" s="1" t="str">
        <f t="shared" si="538"/>
        <v>&lt;177 micron (NGR)</v>
      </c>
      <c r="L3329">
        <v>22</v>
      </c>
      <c r="M3329" t="s">
        <v>57</v>
      </c>
      <c r="N3329">
        <v>425</v>
      </c>
      <c r="O3329">
        <v>126</v>
      </c>
      <c r="P3329">
        <v>116</v>
      </c>
      <c r="Q3329">
        <v>8</v>
      </c>
      <c r="R3329">
        <v>85</v>
      </c>
      <c r="S3329">
        <v>19</v>
      </c>
      <c r="T3329">
        <v>0.1</v>
      </c>
      <c r="U3329">
        <v>230</v>
      </c>
      <c r="V3329">
        <v>3.3</v>
      </c>
      <c r="W3329">
        <v>27</v>
      </c>
      <c r="X3329">
        <v>1</v>
      </c>
      <c r="Y3329">
        <v>7.4</v>
      </c>
    </row>
    <row r="3330" spans="1:25" hidden="1" x14ac:dyDescent="0.25">
      <c r="A3330" t="s">
        <v>12690</v>
      </c>
      <c r="B3330" t="s">
        <v>12691</v>
      </c>
      <c r="C3330" s="1" t="str">
        <f t="shared" si="532"/>
        <v>21:0438</v>
      </c>
      <c r="D3330" s="1" t="str">
        <f t="shared" si="536"/>
        <v>21:0144</v>
      </c>
      <c r="E3330" t="s">
        <v>12692</v>
      </c>
      <c r="F3330" t="s">
        <v>12693</v>
      </c>
      <c r="H3330">
        <v>68.539346699999996</v>
      </c>
      <c r="I3330">
        <v>-71.805143000000001</v>
      </c>
      <c r="J3330" s="1" t="str">
        <f t="shared" si="537"/>
        <v>NGR lake sediment grab sample</v>
      </c>
      <c r="K3330" s="1" t="str">
        <f t="shared" si="538"/>
        <v>&lt;177 micron (NGR)</v>
      </c>
      <c r="L3330">
        <v>22</v>
      </c>
      <c r="M3330" t="s">
        <v>82</v>
      </c>
      <c r="N3330">
        <v>426</v>
      </c>
      <c r="O3330">
        <v>260</v>
      </c>
      <c r="P3330">
        <v>162</v>
      </c>
      <c r="Q3330">
        <v>11</v>
      </c>
      <c r="R3330">
        <v>69</v>
      </c>
      <c r="S3330">
        <v>27</v>
      </c>
      <c r="T3330">
        <v>0.1</v>
      </c>
      <c r="U3330">
        <v>220</v>
      </c>
      <c r="V3330">
        <v>3.8</v>
      </c>
      <c r="W3330">
        <v>15</v>
      </c>
      <c r="X3330">
        <v>2</v>
      </c>
      <c r="Y3330">
        <v>6.8</v>
      </c>
    </row>
    <row r="3331" spans="1:25" hidden="1" x14ac:dyDescent="0.25">
      <c r="A3331" t="s">
        <v>12694</v>
      </c>
      <c r="B3331" t="s">
        <v>12695</v>
      </c>
      <c r="C3331" s="1" t="str">
        <f t="shared" si="532"/>
        <v>21:0438</v>
      </c>
      <c r="D3331" s="1" t="str">
        <f t="shared" si="536"/>
        <v>21:0144</v>
      </c>
      <c r="E3331" t="s">
        <v>12696</v>
      </c>
      <c r="F3331" t="s">
        <v>12697</v>
      </c>
      <c r="H3331">
        <v>68.532788999999994</v>
      </c>
      <c r="I3331">
        <v>-71.951046099999999</v>
      </c>
      <c r="J3331" s="1" t="str">
        <f t="shared" si="537"/>
        <v>NGR lake sediment grab sample</v>
      </c>
      <c r="K3331" s="1" t="str">
        <f t="shared" si="538"/>
        <v>&lt;177 micron (NGR)</v>
      </c>
      <c r="L3331">
        <v>22</v>
      </c>
      <c r="M3331" t="s">
        <v>87</v>
      </c>
      <c r="N3331">
        <v>427</v>
      </c>
      <c r="O3331">
        <v>150</v>
      </c>
      <c r="P3331">
        <v>160</v>
      </c>
      <c r="Q3331">
        <v>20</v>
      </c>
      <c r="R3331">
        <v>43</v>
      </c>
      <c r="S3331">
        <v>13</v>
      </c>
      <c r="T3331">
        <v>0.3</v>
      </c>
      <c r="U3331">
        <v>170</v>
      </c>
      <c r="V3331">
        <v>4</v>
      </c>
      <c r="W3331">
        <v>14</v>
      </c>
      <c r="X3331">
        <v>3</v>
      </c>
      <c r="Y3331">
        <v>8.6</v>
      </c>
    </row>
    <row r="3332" spans="1:25" hidden="1" x14ac:dyDescent="0.25">
      <c r="A3332" t="s">
        <v>12698</v>
      </c>
      <c r="B3332" t="s">
        <v>12699</v>
      </c>
      <c r="C3332" s="1" t="str">
        <f t="shared" si="532"/>
        <v>21:0438</v>
      </c>
      <c r="D3332" s="1" t="str">
        <f t="shared" si="536"/>
        <v>21:0144</v>
      </c>
      <c r="E3332" t="s">
        <v>12700</v>
      </c>
      <c r="F3332" t="s">
        <v>12701</v>
      </c>
      <c r="H3332">
        <v>68.676821700000005</v>
      </c>
      <c r="I3332">
        <v>-71.162319100000005</v>
      </c>
      <c r="J3332" s="1" t="str">
        <f t="shared" si="537"/>
        <v>NGR lake sediment grab sample</v>
      </c>
      <c r="K3332" s="1" t="str">
        <f t="shared" si="538"/>
        <v>&lt;177 micron (NGR)</v>
      </c>
      <c r="L3332">
        <v>22</v>
      </c>
      <c r="M3332" t="s">
        <v>92</v>
      </c>
      <c r="N3332">
        <v>428</v>
      </c>
      <c r="O3332">
        <v>106</v>
      </c>
      <c r="P3332">
        <v>92</v>
      </c>
      <c r="Q3332">
        <v>5</v>
      </c>
      <c r="R3332">
        <v>56</v>
      </c>
      <c r="S3332">
        <v>19</v>
      </c>
      <c r="T3332">
        <v>0.2</v>
      </c>
      <c r="U3332">
        <v>190</v>
      </c>
      <c r="V3332">
        <v>5.7</v>
      </c>
      <c r="W3332">
        <v>48</v>
      </c>
      <c r="X3332">
        <v>1</v>
      </c>
      <c r="Y3332">
        <v>5.8</v>
      </c>
    </row>
    <row r="3333" spans="1:25" hidden="1" x14ac:dyDescent="0.25">
      <c r="A3333" t="s">
        <v>12702</v>
      </c>
      <c r="B3333" t="s">
        <v>12703</v>
      </c>
      <c r="C3333" s="1" t="str">
        <f t="shared" si="532"/>
        <v>21:0438</v>
      </c>
      <c r="D3333" s="1" t="str">
        <f t="shared" si="536"/>
        <v>21:0144</v>
      </c>
      <c r="E3333" t="s">
        <v>12704</v>
      </c>
      <c r="F3333" t="s">
        <v>12705</v>
      </c>
      <c r="H3333">
        <v>68.735451499999996</v>
      </c>
      <c r="I3333">
        <v>-71.430830200000003</v>
      </c>
      <c r="J3333" s="1" t="str">
        <f t="shared" si="537"/>
        <v>NGR lake sediment grab sample</v>
      </c>
      <c r="K3333" s="1" t="str">
        <f t="shared" si="538"/>
        <v>&lt;177 micron (NGR)</v>
      </c>
      <c r="L3333">
        <v>22</v>
      </c>
      <c r="M3333" t="s">
        <v>97</v>
      </c>
      <c r="N3333">
        <v>429</v>
      </c>
      <c r="O3333">
        <v>132</v>
      </c>
      <c r="P3333">
        <v>112</v>
      </c>
      <c r="Q3333">
        <v>21</v>
      </c>
      <c r="R3333">
        <v>33</v>
      </c>
      <c r="S3333">
        <v>29</v>
      </c>
      <c r="T3333">
        <v>0.3</v>
      </c>
      <c r="U3333">
        <v>990</v>
      </c>
      <c r="V3333">
        <v>9.8000000000000007</v>
      </c>
      <c r="W3333">
        <v>105</v>
      </c>
      <c r="X3333">
        <v>5</v>
      </c>
      <c r="Y3333">
        <v>6.6</v>
      </c>
    </row>
    <row r="3334" spans="1:25" hidden="1" x14ac:dyDescent="0.25">
      <c r="A3334" t="s">
        <v>12706</v>
      </c>
      <c r="B3334" t="s">
        <v>12707</v>
      </c>
      <c r="C3334" s="1" t="str">
        <f t="shared" si="532"/>
        <v>21:0438</v>
      </c>
      <c r="D3334" s="1" t="str">
        <f t="shared" si="536"/>
        <v>21:0144</v>
      </c>
      <c r="E3334" t="s">
        <v>12708</v>
      </c>
      <c r="F3334" t="s">
        <v>12709</v>
      </c>
      <c r="H3334">
        <v>68.820165900000006</v>
      </c>
      <c r="I3334">
        <v>-71.373841299999995</v>
      </c>
      <c r="J3334" s="1" t="str">
        <f t="shared" si="537"/>
        <v>NGR lake sediment grab sample</v>
      </c>
      <c r="K3334" s="1" t="str">
        <f t="shared" si="538"/>
        <v>&lt;177 micron (NGR)</v>
      </c>
      <c r="L3334">
        <v>22</v>
      </c>
      <c r="M3334" t="s">
        <v>107</v>
      </c>
      <c r="N3334">
        <v>430</v>
      </c>
      <c r="O3334">
        <v>106</v>
      </c>
      <c r="P3334">
        <v>74</v>
      </c>
      <c r="Q3334">
        <v>7</v>
      </c>
      <c r="R3334">
        <v>50</v>
      </c>
      <c r="S3334">
        <v>22</v>
      </c>
      <c r="T3334">
        <v>0.1</v>
      </c>
      <c r="U3334">
        <v>390</v>
      </c>
      <c r="V3334">
        <v>4</v>
      </c>
      <c r="W3334">
        <v>36</v>
      </c>
      <c r="X3334">
        <v>1</v>
      </c>
      <c r="Y3334">
        <v>2.6</v>
      </c>
    </row>
    <row r="3335" spans="1:25" hidden="1" x14ac:dyDescent="0.25">
      <c r="A3335" t="s">
        <v>12710</v>
      </c>
      <c r="B3335" t="s">
        <v>12711</v>
      </c>
      <c r="C3335" s="1" t="str">
        <f t="shared" si="532"/>
        <v>21:0438</v>
      </c>
      <c r="D3335" s="1" t="str">
        <f>HYPERLINK("http://geochem.nrcan.gc.ca/cdogs/content/svy/svy_e.htm", "")</f>
        <v/>
      </c>
      <c r="G3335" s="1" t="str">
        <f>HYPERLINK("http://geochem.nrcan.gc.ca/cdogs/content/cr_/cr_00022_e.htm", "22")</f>
        <v>22</v>
      </c>
      <c r="J3335" t="s">
        <v>100</v>
      </c>
      <c r="K3335" t="s">
        <v>101</v>
      </c>
      <c r="L3335">
        <v>22</v>
      </c>
      <c r="M3335" t="s">
        <v>102</v>
      </c>
      <c r="N3335">
        <v>431</v>
      </c>
      <c r="O3335">
        <v>80</v>
      </c>
      <c r="P3335">
        <v>20</v>
      </c>
      <c r="Q3335">
        <v>22</v>
      </c>
      <c r="R3335">
        <v>10</v>
      </c>
      <c r="S3335">
        <v>7</v>
      </c>
      <c r="T3335">
        <v>0.1</v>
      </c>
      <c r="U3335">
        <v>960</v>
      </c>
      <c r="V3335">
        <v>1.8</v>
      </c>
      <c r="W3335">
        <v>13</v>
      </c>
      <c r="X3335">
        <v>5</v>
      </c>
      <c r="Y3335">
        <v>20.399999999999999</v>
      </c>
    </row>
    <row r="3336" spans="1:25" hidden="1" x14ac:dyDescent="0.25">
      <c r="A3336" t="s">
        <v>12712</v>
      </c>
      <c r="B3336" t="s">
        <v>12713</v>
      </c>
      <c r="C3336" s="1" t="str">
        <f t="shared" si="532"/>
        <v>21:0438</v>
      </c>
      <c r="D3336" s="1" t="str">
        <f t="shared" ref="D3336:D3341" si="539">HYPERLINK("http://geochem.nrcan.gc.ca/cdogs/content/svy/svy210144_e.htm", "21:0144")</f>
        <v>21:0144</v>
      </c>
      <c r="E3336" t="s">
        <v>12714</v>
      </c>
      <c r="F3336" t="s">
        <v>12715</v>
      </c>
      <c r="H3336">
        <v>68.830818300000004</v>
      </c>
      <c r="I3336">
        <v>-71.373168199999995</v>
      </c>
      <c r="J3336" s="1" t="str">
        <f t="shared" ref="J3336:J3341" si="540">HYPERLINK("http://geochem.nrcan.gc.ca/cdogs/content/kwd/kwd020027_e.htm", "NGR lake sediment grab sample")</f>
        <v>NGR lake sediment grab sample</v>
      </c>
      <c r="K3336" s="1" t="str">
        <f t="shared" ref="K3336:K3341" si="541">HYPERLINK("http://geochem.nrcan.gc.ca/cdogs/content/kwd/kwd080006_e.htm", "&lt;177 micron (NGR)")</f>
        <v>&lt;177 micron (NGR)</v>
      </c>
      <c r="L3336">
        <v>22</v>
      </c>
      <c r="M3336" t="s">
        <v>112</v>
      </c>
      <c r="N3336">
        <v>432</v>
      </c>
      <c r="O3336">
        <v>128</v>
      </c>
      <c r="P3336">
        <v>146</v>
      </c>
      <c r="Q3336">
        <v>15</v>
      </c>
      <c r="R3336">
        <v>78</v>
      </c>
      <c r="S3336">
        <v>19</v>
      </c>
      <c r="T3336">
        <v>0.2</v>
      </c>
      <c r="U3336">
        <v>260</v>
      </c>
      <c r="V3336">
        <v>3.9</v>
      </c>
      <c r="W3336">
        <v>54</v>
      </c>
      <c r="X3336">
        <v>3</v>
      </c>
      <c r="Y3336">
        <v>9.8000000000000007</v>
      </c>
    </row>
    <row r="3337" spans="1:25" hidden="1" x14ac:dyDescent="0.25">
      <c r="A3337" t="s">
        <v>12716</v>
      </c>
      <c r="B3337" t="s">
        <v>12717</v>
      </c>
      <c r="C3337" s="1" t="str">
        <f t="shared" si="532"/>
        <v>21:0438</v>
      </c>
      <c r="D3337" s="1" t="str">
        <f t="shared" si="539"/>
        <v>21:0144</v>
      </c>
      <c r="E3337" t="s">
        <v>12718</v>
      </c>
      <c r="F3337" t="s">
        <v>12719</v>
      </c>
      <c r="H3337">
        <v>68.825448399999999</v>
      </c>
      <c r="I3337">
        <v>-71.474663699999994</v>
      </c>
      <c r="J3337" s="1" t="str">
        <f t="shared" si="540"/>
        <v>NGR lake sediment grab sample</v>
      </c>
      <c r="K3337" s="1" t="str">
        <f t="shared" si="541"/>
        <v>&lt;177 micron (NGR)</v>
      </c>
      <c r="L3337">
        <v>22</v>
      </c>
      <c r="M3337" t="s">
        <v>117</v>
      </c>
      <c r="N3337">
        <v>433</v>
      </c>
      <c r="O3337">
        <v>148</v>
      </c>
      <c r="P3337">
        <v>88</v>
      </c>
      <c r="Q3337">
        <v>8</v>
      </c>
      <c r="R3337">
        <v>79</v>
      </c>
      <c r="S3337">
        <v>22</v>
      </c>
      <c r="T3337">
        <v>0.1</v>
      </c>
      <c r="U3337">
        <v>330</v>
      </c>
      <c r="V3337">
        <v>4.7</v>
      </c>
      <c r="W3337">
        <v>19</v>
      </c>
      <c r="X3337">
        <v>1</v>
      </c>
      <c r="Y3337">
        <v>6.4</v>
      </c>
    </row>
    <row r="3338" spans="1:25" hidden="1" x14ac:dyDescent="0.25">
      <c r="A3338" t="s">
        <v>12720</v>
      </c>
      <c r="B3338" t="s">
        <v>12721</v>
      </c>
      <c r="C3338" s="1" t="str">
        <f t="shared" si="532"/>
        <v>21:0438</v>
      </c>
      <c r="D3338" s="1" t="str">
        <f t="shared" si="539"/>
        <v>21:0144</v>
      </c>
      <c r="E3338" t="s">
        <v>12722</v>
      </c>
      <c r="F3338" t="s">
        <v>12723</v>
      </c>
      <c r="H3338">
        <v>68.836111099999997</v>
      </c>
      <c r="I3338">
        <v>-71.580759</v>
      </c>
      <c r="J3338" s="1" t="str">
        <f t="shared" si="540"/>
        <v>NGR lake sediment grab sample</v>
      </c>
      <c r="K3338" s="1" t="str">
        <f t="shared" si="541"/>
        <v>&lt;177 micron (NGR)</v>
      </c>
      <c r="L3338">
        <v>22</v>
      </c>
      <c r="M3338" t="s">
        <v>122</v>
      </c>
      <c r="N3338">
        <v>434</v>
      </c>
      <c r="O3338">
        <v>136</v>
      </c>
      <c r="P3338">
        <v>148</v>
      </c>
      <c r="Q3338">
        <v>7</v>
      </c>
      <c r="R3338">
        <v>89</v>
      </c>
      <c r="S3338">
        <v>19</v>
      </c>
      <c r="T3338">
        <v>0.1</v>
      </c>
      <c r="U3338">
        <v>210</v>
      </c>
      <c r="V3338">
        <v>3.3</v>
      </c>
      <c r="W3338">
        <v>34</v>
      </c>
      <c r="X3338">
        <v>1</v>
      </c>
      <c r="Y3338">
        <v>10</v>
      </c>
    </row>
    <row r="3339" spans="1:25" hidden="1" x14ac:dyDescent="0.25">
      <c r="A3339" t="s">
        <v>12724</v>
      </c>
      <c r="B3339" t="s">
        <v>12725</v>
      </c>
      <c r="C3339" s="1" t="str">
        <f t="shared" si="532"/>
        <v>21:0438</v>
      </c>
      <c r="D3339" s="1" t="str">
        <f t="shared" si="539"/>
        <v>21:0144</v>
      </c>
      <c r="E3339" t="s">
        <v>12726</v>
      </c>
      <c r="F3339" t="s">
        <v>12727</v>
      </c>
      <c r="H3339">
        <v>68.900349800000001</v>
      </c>
      <c r="I3339">
        <v>-71.592190200000005</v>
      </c>
      <c r="J3339" s="1" t="str">
        <f t="shared" si="540"/>
        <v>NGR lake sediment grab sample</v>
      </c>
      <c r="K3339" s="1" t="str">
        <f t="shared" si="541"/>
        <v>&lt;177 micron (NGR)</v>
      </c>
      <c r="L3339">
        <v>23</v>
      </c>
      <c r="M3339" t="s">
        <v>29</v>
      </c>
      <c r="N3339">
        <v>435</v>
      </c>
      <c r="O3339">
        <v>198</v>
      </c>
      <c r="P3339">
        <v>250</v>
      </c>
      <c r="Q3339">
        <v>35</v>
      </c>
      <c r="R3339">
        <v>118</v>
      </c>
      <c r="S3339">
        <v>32</v>
      </c>
      <c r="T3339">
        <v>0.3</v>
      </c>
      <c r="U3339">
        <v>260</v>
      </c>
      <c r="V3339">
        <v>5.0999999999999996</v>
      </c>
      <c r="W3339">
        <v>70</v>
      </c>
      <c r="X3339">
        <v>3</v>
      </c>
      <c r="Y3339">
        <v>11.6</v>
      </c>
    </row>
    <row r="3340" spans="1:25" hidden="1" x14ac:dyDescent="0.25">
      <c r="A3340" t="s">
        <v>12728</v>
      </c>
      <c r="B3340" t="s">
        <v>12729</v>
      </c>
      <c r="C3340" s="1" t="str">
        <f t="shared" si="532"/>
        <v>21:0438</v>
      </c>
      <c r="D3340" s="1" t="str">
        <f t="shared" si="539"/>
        <v>21:0144</v>
      </c>
      <c r="E3340" t="s">
        <v>12730</v>
      </c>
      <c r="F3340" t="s">
        <v>12731</v>
      </c>
      <c r="H3340">
        <v>68.890473200000002</v>
      </c>
      <c r="I3340">
        <v>-71.544275799999994</v>
      </c>
      <c r="J3340" s="1" t="str">
        <f t="shared" si="540"/>
        <v>NGR lake sediment grab sample</v>
      </c>
      <c r="K3340" s="1" t="str">
        <f t="shared" si="541"/>
        <v>&lt;177 micron (NGR)</v>
      </c>
      <c r="L3340">
        <v>23</v>
      </c>
      <c r="M3340" t="s">
        <v>34</v>
      </c>
      <c r="N3340">
        <v>436</v>
      </c>
      <c r="O3340">
        <v>166</v>
      </c>
      <c r="P3340">
        <v>240</v>
      </c>
      <c r="Q3340">
        <v>28</v>
      </c>
      <c r="R3340">
        <v>132</v>
      </c>
      <c r="S3340">
        <v>42</v>
      </c>
      <c r="T3340">
        <v>1</v>
      </c>
      <c r="U3340">
        <v>220</v>
      </c>
      <c r="V3340">
        <v>6</v>
      </c>
      <c r="W3340">
        <v>92</v>
      </c>
      <c r="X3340">
        <v>6</v>
      </c>
      <c r="Y3340">
        <v>11</v>
      </c>
    </row>
    <row r="3341" spans="1:25" hidden="1" x14ac:dyDescent="0.25">
      <c r="A3341" t="s">
        <v>12732</v>
      </c>
      <c r="B3341" t="s">
        <v>12733</v>
      </c>
      <c r="C3341" s="1" t="str">
        <f t="shared" si="532"/>
        <v>21:0438</v>
      </c>
      <c r="D3341" s="1" t="str">
        <f t="shared" si="539"/>
        <v>21:0144</v>
      </c>
      <c r="E3341" t="s">
        <v>12734</v>
      </c>
      <c r="F3341" t="s">
        <v>12735</v>
      </c>
      <c r="H3341">
        <v>68.905225099999996</v>
      </c>
      <c r="I3341">
        <v>-71.571335700000006</v>
      </c>
      <c r="J3341" s="1" t="str">
        <f t="shared" si="540"/>
        <v>NGR lake sediment grab sample</v>
      </c>
      <c r="K3341" s="1" t="str">
        <f t="shared" si="541"/>
        <v>&lt;177 micron (NGR)</v>
      </c>
      <c r="L3341">
        <v>23</v>
      </c>
      <c r="M3341" t="s">
        <v>49</v>
      </c>
      <c r="N3341">
        <v>437</v>
      </c>
      <c r="O3341">
        <v>154</v>
      </c>
      <c r="P3341">
        <v>320</v>
      </c>
      <c r="Q3341">
        <v>20</v>
      </c>
      <c r="R3341">
        <v>93</v>
      </c>
      <c r="S3341">
        <v>30</v>
      </c>
      <c r="T3341">
        <v>0.7</v>
      </c>
      <c r="U3341">
        <v>120</v>
      </c>
      <c r="V3341">
        <v>23.5</v>
      </c>
      <c r="W3341">
        <v>999</v>
      </c>
      <c r="X3341">
        <v>10</v>
      </c>
      <c r="Y3341">
        <v>13.8</v>
      </c>
    </row>
    <row r="3342" spans="1:25" hidden="1" x14ac:dyDescent="0.25">
      <c r="A3342" t="s">
        <v>12736</v>
      </c>
      <c r="B3342" t="s">
        <v>12737</v>
      </c>
      <c r="C3342" s="1" t="str">
        <f t="shared" si="532"/>
        <v>21:0438</v>
      </c>
      <c r="D3342" s="1" t="str">
        <f>HYPERLINK("http://geochem.nrcan.gc.ca/cdogs/content/svy/svy_e.htm", "")</f>
        <v/>
      </c>
      <c r="G3342" s="1" t="str">
        <f>HYPERLINK("http://geochem.nrcan.gc.ca/cdogs/content/cr_/cr_00033_e.htm", "33")</f>
        <v>33</v>
      </c>
      <c r="J3342" t="s">
        <v>100</v>
      </c>
      <c r="K3342" t="s">
        <v>101</v>
      </c>
      <c r="L3342">
        <v>23</v>
      </c>
      <c r="M3342" t="s">
        <v>102</v>
      </c>
      <c r="N3342">
        <v>438</v>
      </c>
      <c r="O3342">
        <v>166</v>
      </c>
      <c r="P3342">
        <v>20</v>
      </c>
      <c r="Q3342">
        <v>26</v>
      </c>
      <c r="R3342">
        <v>14</v>
      </c>
      <c r="S3342">
        <v>11</v>
      </c>
      <c r="T3342">
        <v>0.2</v>
      </c>
      <c r="U3342">
        <v>2800</v>
      </c>
      <c r="V3342">
        <v>3.8</v>
      </c>
      <c r="W3342">
        <v>3</v>
      </c>
      <c r="X3342">
        <v>1</v>
      </c>
      <c r="Y3342">
        <v>12.2</v>
      </c>
    </row>
    <row r="3343" spans="1:25" hidden="1" x14ac:dyDescent="0.25">
      <c r="A3343" t="s">
        <v>12738</v>
      </c>
      <c r="B3343" t="s">
        <v>12739</v>
      </c>
      <c r="C3343" s="1" t="str">
        <f t="shared" si="532"/>
        <v>21:0438</v>
      </c>
      <c r="D3343" s="1" t="str">
        <f t="shared" ref="D3343:D3374" si="542">HYPERLINK("http://geochem.nrcan.gc.ca/cdogs/content/svy/svy210144_e.htm", "21:0144")</f>
        <v>21:0144</v>
      </c>
      <c r="E3343" t="s">
        <v>12726</v>
      </c>
      <c r="F3343" t="s">
        <v>12740</v>
      </c>
      <c r="H3343">
        <v>68.900349800000001</v>
      </c>
      <c r="I3343">
        <v>-71.592190200000005</v>
      </c>
      <c r="J3343" s="1" t="str">
        <f t="shared" ref="J3343:J3374" si="543">HYPERLINK("http://geochem.nrcan.gc.ca/cdogs/content/kwd/kwd020027_e.htm", "NGR lake sediment grab sample")</f>
        <v>NGR lake sediment grab sample</v>
      </c>
      <c r="K3343" s="1" t="str">
        <f t="shared" ref="K3343:K3374" si="544">HYPERLINK("http://geochem.nrcan.gc.ca/cdogs/content/kwd/kwd080006_e.htm", "&lt;177 micron (NGR)")</f>
        <v>&lt;177 micron (NGR)</v>
      </c>
      <c r="L3343">
        <v>23</v>
      </c>
      <c r="M3343" t="s">
        <v>53</v>
      </c>
      <c r="N3343">
        <v>439</v>
      </c>
      <c r="O3343">
        <v>188</v>
      </c>
      <c r="P3343">
        <v>235</v>
      </c>
      <c r="Q3343">
        <v>35</v>
      </c>
      <c r="R3343">
        <v>106</v>
      </c>
      <c r="S3343">
        <v>29</v>
      </c>
      <c r="T3343">
        <v>0.4</v>
      </c>
      <c r="U3343">
        <v>240</v>
      </c>
      <c r="V3343">
        <v>4.9000000000000004</v>
      </c>
      <c r="W3343">
        <v>70</v>
      </c>
      <c r="X3343">
        <v>5</v>
      </c>
      <c r="Y3343">
        <v>10.8</v>
      </c>
    </row>
    <row r="3344" spans="1:25" hidden="1" x14ac:dyDescent="0.25">
      <c r="A3344" t="s">
        <v>12741</v>
      </c>
      <c r="B3344" t="s">
        <v>12742</v>
      </c>
      <c r="C3344" s="1" t="str">
        <f t="shared" si="532"/>
        <v>21:0438</v>
      </c>
      <c r="D3344" s="1" t="str">
        <f t="shared" si="542"/>
        <v>21:0144</v>
      </c>
      <c r="E3344" t="s">
        <v>12726</v>
      </c>
      <c r="F3344" t="s">
        <v>12743</v>
      </c>
      <c r="H3344">
        <v>68.900349800000001</v>
      </c>
      <c r="I3344">
        <v>-71.592190200000005</v>
      </c>
      <c r="J3344" s="1" t="str">
        <f t="shared" si="543"/>
        <v>NGR lake sediment grab sample</v>
      </c>
      <c r="K3344" s="1" t="str">
        <f t="shared" si="544"/>
        <v>&lt;177 micron (NGR)</v>
      </c>
      <c r="L3344">
        <v>23</v>
      </c>
      <c r="M3344" t="s">
        <v>57</v>
      </c>
      <c r="N3344">
        <v>440</v>
      </c>
      <c r="O3344">
        <v>198</v>
      </c>
      <c r="P3344">
        <v>240</v>
      </c>
      <c r="Q3344">
        <v>35</v>
      </c>
      <c r="R3344">
        <v>116</v>
      </c>
      <c r="S3344">
        <v>30</v>
      </c>
      <c r="T3344">
        <v>0.6</v>
      </c>
      <c r="U3344">
        <v>250</v>
      </c>
      <c r="V3344">
        <v>5.2</v>
      </c>
      <c r="W3344">
        <v>66</v>
      </c>
      <c r="X3344">
        <v>5</v>
      </c>
      <c r="Y3344">
        <v>12</v>
      </c>
    </row>
    <row r="3345" spans="1:25" hidden="1" x14ac:dyDescent="0.25">
      <c r="A3345" t="s">
        <v>12744</v>
      </c>
      <c r="B3345" t="s">
        <v>12745</v>
      </c>
      <c r="C3345" s="1" t="str">
        <f t="shared" si="532"/>
        <v>21:0438</v>
      </c>
      <c r="D3345" s="1" t="str">
        <f t="shared" si="542"/>
        <v>21:0144</v>
      </c>
      <c r="E3345" t="s">
        <v>12746</v>
      </c>
      <c r="F3345" t="s">
        <v>12747</v>
      </c>
      <c r="H3345">
        <v>68.9658108</v>
      </c>
      <c r="I3345">
        <v>-71.619924900000001</v>
      </c>
      <c r="J3345" s="1" t="str">
        <f t="shared" si="543"/>
        <v>NGR lake sediment grab sample</v>
      </c>
      <c r="K3345" s="1" t="str">
        <f t="shared" si="544"/>
        <v>&lt;177 micron (NGR)</v>
      </c>
      <c r="L3345">
        <v>23</v>
      </c>
      <c r="M3345" t="s">
        <v>39</v>
      </c>
      <c r="N3345">
        <v>441</v>
      </c>
      <c r="O3345">
        <v>114</v>
      </c>
      <c r="P3345">
        <v>110</v>
      </c>
      <c r="Q3345">
        <v>10</v>
      </c>
      <c r="R3345">
        <v>69</v>
      </c>
      <c r="S3345">
        <v>21</v>
      </c>
      <c r="T3345">
        <v>0.4</v>
      </c>
      <c r="U3345">
        <v>215</v>
      </c>
      <c r="V3345">
        <v>3.75</v>
      </c>
      <c r="W3345">
        <v>36</v>
      </c>
      <c r="X3345">
        <v>1</v>
      </c>
      <c r="Y3345">
        <v>6</v>
      </c>
    </row>
    <row r="3346" spans="1:25" hidden="1" x14ac:dyDescent="0.25">
      <c r="A3346" t="s">
        <v>12748</v>
      </c>
      <c r="B3346" t="s">
        <v>12749</v>
      </c>
      <c r="C3346" s="1" t="str">
        <f t="shared" si="532"/>
        <v>21:0438</v>
      </c>
      <c r="D3346" s="1" t="str">
        <f t="shared" si="542"/>
        <v>21:0144</v>
      </c>
      <c r="E3346" t="s">
        <v>12750</v>
      </c>
      <c r="F3346" t="s">
        <v>12751</v>
      </c>
      <c r="H3346">
        <v>68.609691499999997</v>
      </c>
      <c r="I3346">
        <v>-71.698711200000005</v>
      </c>
      <c r="J3346" s="1" t="str">
        <f t="shared" si="543"/>
        <v>NGR lake sediment grab sample</v>
      </c>
      <c r="K3346" s="1" t="str">
        <f t="shared" si="544"/>
        <v>&lt;177 micron (NGR)</v>
      </c>
      <c r="L3346">
        <v>23</v>
      </c>
      <c r="M3346" t="s">
        <v>44</v>
      </c>
      <c r="N3346">
        <v>442</v>
      </c>
      <c r="O3346">
        <v>148</v>
      </c>
      <c r="P3346">
        <v>100</v>
      </c>
      <c r="Q3346">
        <v>7</v>
      </c>
      <c r="R3346">
        <v>63</v>
      </c>
      <c r="S3346">
        <v>29</v>
      </c>
      <c r="T3346">
        <v>0.1</v>
      </c>
      <c r="U3346">
        <v>300</v>
      </c>
      <c r="V3346">
        <v>4</v>
      </c>
      <c r="W3346">
        <v>14</v>
      </c>
      <c r="X3346">
        <v>1</v>
      </c>
      <c r="Y3346">
        <v>4.4000000000000004</v>
      </c>
    </row>
    <row r="3347" spans="1:25" hidden="1" x14ac:dyDescent="0.25">
      <c r="A3347" t="s">
        <v>12752</v>
      </c>
      <c r="B3347" t="s">
        <v>12753</v>
      </c>
      <c r="C3347" s="1" t="str">
        <f t="shared" si="532"/>
        <v>21:0438</v>
      </c>
      <c r="D3347" s="1" t="str">
        <f t="shared" si="542"/>
        <v>21:0144</v>
      </c>
      <c r="E3347" t="s">
        <v>12754</v>
      </c>
      <c r="F3347" t="s">
        <v>12755</v>
      </c>
      <c r="H3347">
        <v>68.625289199999997</v>
      </c>
      <c r="I3347">
        <v>-71.824280099999996</v>
      </c>
      <c r="J3347" s="1" t="str">
        <f t="shared" si="543"/>
        <v>NGR lake sediment grab sample</v>
      </c>
      <c r="K3347" s="1" t="str">
        <f t="shared" si="544"/>
        <v>&lt;177 micron (NGR)</v>
      </c>
      <c r="L3347">
        <v>23</v>
      </c>
      <c r="M3347" t="s">
        <v>62</v>
      </c>
      <c r="N3347">
        <v>443</v>
      </c>
      <c r="O3347">
        <v>174</v>
      </c>
      <c r="P3347">
        <v>178</v>
      </c>
      <c r="Q3347">
        <v>10</v>
      </c>
      <c r="R3347">
        <v>96</v>
      </c>
      <c r="S3347">
        <v>51</v>
      </c>
      <c r="T3347">
        <v>0.1</v>
      </c>
      <c r="U3347">
        <v>300</v>
      </c>
      <c r="V3347">
        <v>4.5</v>
      </c>
      <c r="W3347">
        <v>32</v>
      </c>
      <c r="X3347">
        <v>2</v>
      </c>
      <c r="Y3347">
        <v>5.2</v>
      </c>
    </row>
    <row r="3348" spans="1:25" hidden="1" x14ac:dyDescent="0.25">
      <c r="A3348" t="s">
        <v>12756</v>
      </c>
      <c r="B3348" t="s">
        <v>12757</v>
      </c>
      <c r="C3348" s="1" t="str">
        <f t="shared" si="532"/>
        <v>21:0438</v>
      </c>
      <c r="D3348" s="1" t="str">
        <f t="shared" si="542"/>
        <v>21:0144</v>
      </c>
      <c r="E3348" t="s">
        <v>12758</v>
      </c>
      <c r="F3348" t="s">
        <v>12759</v>
      </c>
      <c r="H3348">
        <v>68.6579215</v>
      </c>
      <c r="I3348">
        <v>-71.857671600000003</v>
      </c>
      <c r="J3348" s="1" t="str">
        <f t="shared" si="543"/>
        <v>NGR lake sediment grab sample</v>
      </c>
      <c r="K3348" s="1" t="str">
        <f t="shared" si="544"/>
        <v>&lt;177 micron (NGR)</v>
      </c>
      <c r="L3348">
        <v>23</v>
      </c>
      <c r="M3348" t="s">
        <v>67</v>
      </c>
      <c r="N3348">
        <v>444</v>
      </c>
      <c r="O3348">
        <v>122</v>
      </c>
      <c r="P3348">
        <v>92</v>
      </c>
      <c r="Q3348">
        <v>8</v>
      </c>
      <c r="R3348">
        <v>95</v>
      </c>
      <c r="S3348">
        <v>25</v>
      </c>
      <c r="T3348">
        <v>0.1</v>
      </c>
      <c r="U3348">
        <v>320</v>
      </c>
      <c r="V3348">
        <v>3.9</v>
      </c>
      <c r="W3348">
        <v>24</v>
      </c>
      <c r="X3348">
        <v>1</v>
      </c>
      <c r="Y3348">
        <v>4.5999999999999996</v>
      </c>
    </row>
    <row r="3349" spans="1:25" hidden="1" x14ac:dyDescent="0.25">
      <c r="A3349" t="s">
        <v>12760</v>
      </c>
      <c r="B3349" t="s">
        <v>12761</v>
      </c>
      <c r="C3349" s="1" t="str">
        <f t="shared" si="532"/>
        <v>21:0438</v>
      </c>
      <c r="D3349" s="1" t="str">
        <f t="shared" si="542"/>
        <v>21:0144</v>
      </c>
      <c r="E3349" t="s">
        <v>12762</v>
      </c>
      <c r="F3349" t="s">
        <v>12763</v>
      </c>
      <c r="H3349">
        <v>68.673233499999995</v>
      </c>
      <c r="I3349">
        <v>-71.869959899999998</v>
      </c>
      <c r="J3349" s="1" t="str">
        <f t="shared" si="543"/>
        <v>NGR lake sediment grab sample</v>
      </c>
      <c r="K3349" s="1" t="str">
        <f t="shared" si="544"/>
        <v>&lt;177 micron (NGR)</v>
      </c>
      <c r="L3349">
        <v>23</v>
      </c>
      <c r="M3349" t="s">
        <v>72</v>
      </c>
      <c r="N3349">
        <v>445</v>
      </c>
      <c r="O3349">
        <v>106</v>
      </c>
      <c r="P3349">
        <v>112</v>
      </c>
      <c r="Q3349">
        <v>5</v>
      </c>
      <c r="R3349">
        <v>62</v>
      </c>
      <c r="S3349">
        <v>39</v>
      </c>
      <c r="T3349">
        <v>0.1</v>
      </c>
      <c r="U3349">
        <v>310</v>
      </c>
      <c r="V3349">
        <v>3.9</v>
      </c>
      <c r="W3349">
        <v>32</v>
      </c>
      <c r="X3349">
        <v>1</v>
      </c>
      <c r="Y3349">
        <v>11.6</v>
      </c>
    </row>
    <row r="3350" spans="1:25" hidden="1" x14ac:dyDescent="0.25">
      <c r="A3350" t="s">
        <v>12764</v>
      </c>
      <c r="B3350" t="s">
        <v>12765</v>
      </c>
      <c r="C3350" s="1" t="str">
        <f t="shared" si="532"/>
        <v>21:0438</v>
      </c>
      <c r="D3350" s="1" t="str">
        <f t="shared" si="542"/>
        <v>21:0144</v>
      </c>
      <c r="E3350" t="s">
        <v>12766</v>
      </c>
      <c r="F3350" t="s">
        <v>12767</v>
      </c>
      <c r="H3350">
        <v>68.6738383</v>
      </c>
      <c r="I3350">
        <v>-71.927275899999998</v>
      </c>
      <c r="J3350" s="1" t="str">
        <f t="shared" si="543"/>
        <v>NGR lake sediment grab sample</v>
      </c>
      <c r="K3350" s="1" t="str">
        <f t="shared" si="544"/>
        <v>&lt;177 micron (NGR)</v>
      </c>
      <c r="L3350">
        <v>23</v>
      </c>
      <c r="M3350" t="s">
        <v>77</v>
      </c>
      <c r="N3350">
        <v>446</v>
      </c>
      <c r="O3350">
        <v>106</v>
      </c>
      <c r="P3350">
        <v>86</v>
      </c>
      <c r="Q3350">
        <v>6</v>
      </c>
      <c r="R3350">
        <v>47</v>
      </c>
      <c r="S3350">
        <v>40</v>
      </c>
      <c r="T3350">
        <v>0.1</v>
      </c>
      <c r="U3350">
        <v>550</v>
      </c>
      <c r="V3350">
        <v>4.9000000000000004</v>
      </c>
      <c r="W3350">
        <v>36</v>
      </c>
      <c r="X3350">
        <v>1</v>
      </c>
      <c r="Y3350">
        <v>6.4</v>
      </c>
    </row>
    <row r="3351" spans="1:25" hidden="1" x14ac:dyDescent="0.25">
      <c r="A3351" t="s">
        <v>12768</v>
      </c>
      <c r="B3351" t="s">
        <v>12769</v>
      </c>
      <c r="C3351" s="1" t="str">
        <f t="shared" si="532"/>
        <v>21:0438</v>
      </c>
      <c r="D3351" s="1" t="str">
        <f t="shared" si="542"/>
        <v>21:0144</v>
      </c>
      <c r="E3351" t="s">
        <v>12770</v>
      </c>
      <c r="F3351" t="s">
        <v>12771</v>
      </c>
      <c r="H3351">
        <v>68.918611200000001</v>
      </c>
      <c r="I3351">
        <v>-71.936549499999998</v>
      </c>
      <c r="J3351" s="1" t="str">
        <f t="shared" si="543"/>
        <v>NGR lake sediment grab sample</v>
      </c>
      <c r="K3351" s="1" t="str">
        <f t="shared" si="544"/>
        <v>&lt;177 micron (NGR)</v>
      </c>
      <c r="L3351">
        <v>23</v>
      </c>
      <c r="M3351" t="s">
        <v>82</v>
      </c>
      <c r="N3351">
        <v>447</v>
      </c>
      <c r="O3351">
        <v>106</v>
      </c>
      <c r="P3351">
        <v>120</v>
      </c>
      <c r="Q3351">
        <v>20</v>
      </c>
      <c r="R3351">
        <v>47</v>
      </c>
      <c r="S3351">
        <v>23</v>
      </c>
      <c r="T3351">
        <v>0.1</v>
      </c>
      <c r="U3351">
        <v>430</v>
      </c>
      <c r="V3351">
        <v>5.0999999999999996</v>
      </c>
      <c r="W3351">
        <v>160</v>
      </c>
      <c r="X3351">
        <v>3</v>
      </c>
      <c r="Y3351">
        <v>5.4</v>
      </c>
    </row>
    <row r="3352" spans="1:25" hidden="1" x14ac:dyDescent="0.25">
      <c r="A3352" t="s">
        <v>12772</v>
      </c>
      <c r="B3352" t="s">
        <v>12773</v>
      </c>
      <c r="C3352" s="1" t="str">
        <f t="shared" si="532"/>
        <v>21:0438</v>
      </c>
      <c r="D3352" s="1" t="str">
        <f t="shared" si="542"/>
        <v>21:0144</v>
      </c>
      <c r="E3352" t="s">
        <v>12774</v>
      </c>
      <c r="F3352" t="s">
        <v>12775</v>
      </c>
      <c r="H3352">
        <v>68.866249499999995</v>
      </c>
      <c r="I3352">
        <v>-71.968611199999998</v>
      </c>
      <c r="J3352" s="1" t="str">
        <f t="shared" si="543"/>
        <v>NGR lake sediment grab sample</v>
      </c>
      <c r="K3352" s="1" t="str">
        <f t="shared" si="544"/>
        <v>&lt;177 micron (NGR)</v>
      </c>
      <c r="L3352">
        <v>23</v>
      </c>
      <c r="M3352" t="s">
        <v>87</v>
      </c>
      <c r="N3352">
        <v>448</v>
      </c>
      <c r="O3352">
        <v>196</v>
      </c>
      <c r="P3352">
        <v>200</v>
      </c>
      <c r="Q3352">
        <v>24</v>
      </c>
      <c r="R3352">
        <v>118</v>
      </c>
      <c r="S3352">
        <v>19</v>
      </c>
      <c r="T3352">
        <v>0.1</v>
      </c>
      <c r="U3352">
        <v>310</v>
      </c>
      <c r="V3352">
        <v>4.9000000000000004</v>
      </c>
      <c r="W3352">
        <v>100</v>
      </c>
      <c r="X3352">
        <v>1</v>
      </c>
      <c r="Y3352">
        <v>12.8</v>
      </c>
    </row>
    <row r="3353" spans="1:25" hidden="1" x14ac:dyDescent="0.25">
      <c r="A3353" t="s">
        <v>12776</v>
      </c>
      <c r="B3353" t="s">
        <v>12777</v>
      </c>
      <c r="C3353" s="1" t="str">
        <f t="shared" ref="C3353:C3416" si="545">HYPERLINK("http://geochem.nrcan.gc.ca/cdogs/content/bdl/bdl210438_e.htm", "21:0438")</f>
        <v>21:0438</v>
      </c>
      <c r="D3353" s="1" t="str">
        <f t="shared" si="542"/>
        <v>21:0144</v>
      </c>
      <c r="E3353" t="s">
        <v>12778</v>
      </c>
      <c r="F3353" t="s">
        <v>12779</v>
      </c>
      <c r="H3353">
        <v>68.840741899999998</v>
      </c>
      <c r="I3353">
        <v>-71.938883000000004</v>
      </c>
      <c r="J3353" s="1" t="str">
        <f t="shared" si="543"/>
        <v>NGR lake sediment grab sample</v>
      </c>
      <c r="K3353" s="1" t="str">
        <f t="shared" si="544"/>
        <v>&lt;177 micron (NGR)</v>
      </c>
      <c r="L3353">
        <v>23</v>
      </c>
      <c r="M3353" t="s">
        <v>92</v>
      </c>
      <c r="N3353">
        <v>449</v>
      </c>
      <c r="O3353">
        <v>188</v>
      </c>
      <c r="P3353">
        <v>270</v>
      </c>
      <c r="Q3353">
        <v>27</v>
      </c>
      <c r="R3353">
        <v>120</v>
      </c>
      <c r="S3353">
        <v>31</v>
      </c>
      <c r="T3353">
        <v>0.1</v>
      </c>
      <c r="U3353">
        <v>345</v>
      </c>
      <c r="V3353">
        <v>5.25</v>
      </c>
      <c r="W3353">
        <v>170</v>
      </c>
      <c r="X3353">
        <v>7</v>
      </c>
      <c r="Y3353">
        <v>12.6</v>
      </c>
    </row>
    <row r="3354" spans="1:25" hidden="1" x14ac:dyDescent="0.25">
      <c r="A3354" t="s">
        <v>12780</v>
      </c>
      <c r="B3354" t="s">
        <v>12781</v>
      </c>
      <c r="C3354" s="1" t="str">
        <f t="shared" si="545"/>
        <v>21:0438</v>
      </c>
      <c r="D3354" s="1" t="str">
        <f t="shared" si="542"/>
        <v>21:0144</v>
      </c>
      <c r="E3354" t="s">
        <v>12782</v>
      </c>
      <c r="F3354" t="s">
        <v>12783</v>
      </c>
      <c r="H3354">
        <v>68.804105300000003</v>
      </c>
      <c r="I3354">
        <v>-71.809167400000007</v>
      </c>
      <c r="J3354" s="1" t="str">
        <f t="shared" si="543"/>
        <v>NGR lake sediment grab sample</v>
      </c>
      <c r="K3354" s="1" t="str">
        <f t="shared" si="544"/>
        <v>&lt;177 micron (NGR)</v>
      </c>
      <c r="L3354">
        <v>23</v>
      </c>
      <c r="M3354" t="s">
        <v>97</v>
      </c>
      <c r="N3354">
        <v>450</v>
      </c>
      <c r="O3354">
        <v>86</v>
      </c>
      <c r="P3354">
        <v>80</v>
      </c>
      <c r="Q3354">
        <v>5</v>
      </c>
      <c r="R3354">
        <v>47</v>
      </c>
      <c r="S3354">
        <v>17</v>
      </c>
      <c r="T3354">
        <v>0.2</v>
      </c>
      <c r="U3354">
        <v>230</v>
      </c>
      <c r="V3354">
        <v>3.1</v>
      </c>
      <c r="W3354">
        <v>60</v>
      </c>
      <c r="X3354">
        <v>2</v>
      </c>
      <c r="Y3354">
        <v>5.2</v>
      </c>
    </row>
    <row r="3355" spans="1:25" hidden="1" x14ac:dyDescent="0.25">
      <c r="A3355" t="s">
        <v>12784</v>
      </c>
      <c r="B3355" t="s">
        <v>12785</v>
      </c>
      <c r="C3355" s="1" t="str">
        <f t="shared" si="545"/>
        <v>21:0438</v>
      </c>
      <c r="D3355" s="1" t="str">
        <f t="shared" si="542"/>
        <v>21:0144</v>
      </c>
      <c r="E3355" t="s">
        <v>12786</v>
      </c>
      <c r="F3355" t="s">
        <v>12787</v>
      </c>
      <c r="H3355">
        <v>68.789985900000005</v>
      </c>
      <c r="I3355">
        <v>-71.835593099999997</v>
      </c>
      <c r="J3355" s="1" t="str">
        <f t="shared" si="543"/>
        <v>NGR lake sediment grab sample</v>
      </c>
      <c r="K3355" s="1" t="str">
        <f t="shared" si="544"/>
        <v>&lt;177 micron (NGR)</v>
      </c>
      <c r="L3355">
        <v>23</v>
      </c>
      <c r="M3355" t="s">
        <v>107</v>
      </c>
      <c r="N3355">
        <v>451</v>
      </c>
      <c r="O3355">
        <v>74</v>
      </c>
      <c r="P3355">
        <v>46</v>
      </c>
      <c r="Q3355">
        <v>2</v>
      </c>
      <c r="R3355">
        <v>31</v>
      </c>
      <c r="S3355">
        <v>24</v>
      </c>
      <c r="T3355">
        <v>0.1</v>
      </c>
      <c r="U3355">
        <v>530</v>
      </c>
      <c r="V3355">
        <v>3.4</v>
      </c>
      <c r="W3355">
        <v>78</v>
      </c>
      <c r="X3355">
        <v>1</v>
      </c>
      <c r="Y3355">
        <v>1</v>
      </c>
    </row>
    <row r="3356" spans="1:25" hidden="1" x14ac:dyDescent="0.25">
      <c r="A3356" t="s">
        <v>12788</v>
      </c>
      <c r="B3356" t="s">
        <v>12789</v>
      </c>
      <c r="C3356" s="1" t="str">
        <f t="shared" si="545"/>
        <v>21:0438</v>
      </c>
      <c r="D3356" s="1" t="str">
        <f t="shared" si="542"/>
        <v>21:0144</v>
      </c>
      <c r="E3356" t="s">
        <v>12790</v>
      </c>
      <c r="F3356" t="s">
        <v>12791</v>
      </c>
      <c r="H3356">
        <v>68.776720800000007</v>
      </c>
      <c r="I3356">
        <v>-71.763744099999997</v>
      </c>
      <c r="J3356" s="1" t="str">
        <f t="shared" si="543"/>
        <v>NGR lake sediment grab sample</v>
      </c>
      <c r="K3356" s="1" t="str">
        <f t="shared" si="544"/>
        <v>&lt;177 micron (NGR)</v>
      </c>
      <c r="L3356">
        <v>23</v>
      </c>
      <c r="M3356" t="s">
        <v>112</v>
      </c>
      <c r="N3356">
        <v>452</v>
      </c>
      <c r="O3356">
        <v>110</v>
      </c>
      <c r="P3356">
        <v>92</v>
      </c>
      <c r="Q3356">
        <v>14</v>
      </c>
      <c r="R3356">
        <v>40</v>
      </c>
      <c r="S3356">
        <v>29</v>
      </c>
      <c r="T3356">
        <v>0.2</v>
      </c>
      <c r="U3356">
        <v>710</v>
      </c>
      <c r="V3356">
        <v>4.8499999999999996</v>
      </c>
      <c r="W3356">
        <v>34</v>
      </c>
      <c r="X3356">
        <v>1</v>
      </c>
      <c r="Y3356">
        <v>4.4000000000000004</v>
      </c>
    </row>
    <row r="3357" spans="1:25" hidden="1" x14ac:dyDescent="0.25">
      <c r="A3357" t="s">
        <v>12792</v>
      </c>
      <c r="B3357" t="s">
        <v>12793</v>
      </c>
      <c r="C3357" s="1" t="str">
        <f t="shared" si="545"/>
        <v>21:0438</v>
      </c>
      <c r="D3357" s="1" t="str">
        <f t="shared" si="542"/>
        <v>21:0144</v>
      </c>
      <c r="E3357" t="s">
        <v>12794</v>
      </c>
      <c r="F3357" t="s">
        <v>12795</v>
      </c>
      <c r="H3357">
        <v>68.747594500000005</v>
      </c>
      <c r="I3357">
        <v>-71.701423700000007</v>
      </c>
      <c r="J3357" s="1" t="str">
        <f t="shared" si="543"/>
        <v>NGR lake sediment grab sample</v>
      </c>
      <c r="K3357" s="1" t="str">
        <f t="shared" si="544"/>
        <v>&lt;177 micron (NGR)</v>
      </c>
      <c r="L3357">
        <v>23</v>
      </c>
      <c r="M3357" t="s">
        <v>117</v>
      </c>
      <c r="N3357">
        <v>453</v>
      </c>
      <c r="O3357">
        <v>82</v>
      </c>
      <c r="P3357">
        <v>46</v>
      </c>
      <c r="Q3357">
        <v>5</v>
      </c>
      <c r="R3357">
        <v>39</v>
      </c>
      <c r="S3357">
        <v>19</v>
      </c>
      <c r="T3357">
        <v>0.1</v>
      </c>
      <c r="U3357">
        <v>345</v>
      </c>
      <c r="V3357">
        <v>3.8</v>
      </c>
      <c r="W3357">
        <v>84</v>
      </c>
      <c r="X3357">
        <v>1</v>
      </c>
      <c r="Y3357">
        <v>5.4</v>
      </c>
    </row>
    <row r="3358" spans="1:25" hidden="1" x14ac:dyDescent="0.25">
      <c r="A3358" t="s">
        <v>12796</v>
      </c>
      <c r="B3358" t="s">
        <v>12797</v>
      </c>
      <c r="C3358" s="1" t="str">
        <f t="shared" si="545"/>
        <v>21:0438</v>
      </c>
      <c r="D3358" s="1" t="str">
        <f t="shared" si="542"/>
        <v>21:0144</v>
      </c>
      <c r="E3358" t="s">
        <v>12798</v>
      </c>
      <c r="F3358" t="s">
        <v>12799</v>
      </c>
      <c r="H3358">
        <v>68.725641899999999</v>
      </c>
      <c r="I3358">
        <v>-71.704128900000001</v>
      </c>
      <c r="J3358" s="1" t="str">
        <f t="shared" si="543"/>
        <v>NGR lake sediment grab sample</v>
      </c>
      <c r="K3358" s="1" t="str">
        <f t="shared" si="544"/>
        <v>&lt;177 micron (NGR)</v>
      </c>
      <c r="L3358">
        <v>23</v>
      </c>
      <c r="M3358" t="s">
        <v>122</v>
      </c>
      <c r="N3358">
        <v>454</v>
      </c>
      <c r="O3358">
        <v>150</v>
      </c>
      <c r="P3358">
        <v>104</v>
      </c>
      <c r="Q3358">
        <v>11</v>
      </c>
      <c r="R3358">
        <v>128</v>
      </c>
      <c r="S3358">
        <v>48</v>
      </c>
      <c r="T3358">
        <v>0.1</v>
      </c>
      <c r="U3358">
        <v>355</v>
      </c>
      <c r="V3358">
        <v>4.8</v>
      </c>
      <c r="W3358">
        <v>54</v>
      </c>
      <c r="X3358">
        <v>4</v>
      </c>
      <c r="Y3358">
        <v>3.4</v>
      </c>
    </row>
    <row r="3359" spans="1:25" hidden="1" x14ac:dyDescent="0.25">
      <c r="A3359" t="s">
        <v>12800</v>
      </c>
      <c r="B3359" t="s">
        <v>12801</v>
      </c>
      <c r="C3359" s="1" t="str">
        <f t="shared" si="545"/>
        <v>21:0438</v>
      </c>
      <c r="D3359" s="1" t="str">
        <f t="shared" si="542"/>
        <v>21:0144</v>
      </c>
      <c r="E3359" t="s">
        <v>12802</v>
      </c>
      <c r="F3359" t="s">
        <v>12803</v>
      </c>
      <c r="H3359">
        <v>68.650541099999998</v>
      </c>
      <c r="I3359">
        <v>-71.596829299999996</v>
      </c>
      <c r="J3359" s="1" t="str">
        <f t="shared" si="543"/>
        <v>NGR lake sediment grab sample</v>
      </c>
      <c r="K3359" s="1" t="str">
        <f t="shared" si="544"/>
        <v>&lt;177 micron (NGR)</v>
      </c>
      <c r="L3359">
        <v>24</v>
      </c>
      <c r="M3359" t="s">
        <v>29</v>
      </c>
      <c r="N3359">
        <v>455</v>
      </c>
      <c r="O3359">
        <v>120</v>
      </c>
      <c r="P3359">
        <v>98</v>
      </c>
      <c r="Q3359">
        <v>6</v>
      </c>
      <c r="R3359">
        <v>65</v>
      </c>
      <c r="S3359">
        <v>15</v>
      </c>
      <c r="T3359">
        <v>0.1</v>
      </c>
      <c r="U3359">
        <v>240</v>
      </c>
      <c r="V3359">
        <v>2.95</v>
      </c>
      <c r="W3359">
        <v>9</v>
      </c>
      <c r="X3359">
        <v>1</v>
      </c>
      <c r="Y3359">
        <v>5.2</v>
      </c>
    </row>
    <row r="3360" spans="1:25" hidden="1" x14ac:dyDescent="0.25">
      <c r="A3360" t="s">
        <v>12804</v>
      </c>
      <c r="B3360" t="s">
        <v>12805</v>
      </c>
      <c r="C3360" s="1" t="str">
        <f t="shared" si="545"/>
        <v>21:0438</v>
      </c>
      <c r="D3360" s="1" t="str">
        <f t="shared" si="542"/>
        <v>21:0144</v>
      </c>
      <c r="E3360" t="s">
        <v>12806</v>
      </c>
      <c r="F3360" t="s">
        <v>12807</v>
      </c>
      <c r="H3360">
        <v>68.671852000000001</v>
      </c>
      <c r="I3360">
        <v>-71.609953099999998</v>
      </c>
      <c r="J3360" s="1" t="str">
        <f t="shared" si="543"/>
        <v>NGR lake sediment grab sample</v>
      </c>
      <c r="K3360" s="1" t="str">
        <f t="shared" si="544"/>
        <v>&lt;177 micron (NGR)</v>
      </c>
      <c r="L3360">
        <v>24</v>
      </c>
      <c r="M3360" t="s">
        <v>34</v>
      </c>
      <c r="N3360">
        <v>456</v>
      </c>
      <c r="O3360">
        <v>134</v>
      </c>
      <c r="P3360">
        <v>200</v>
      </c>
      <c r="Q3360">
        <v>13</v>
      </c>
      <c r="R3360">
        <v>118</v>
      </c>
      <c r="S3360">
        <v>49</v>
      </c>
      <c r="T3360">
        <v>0.2</v>
      </c>
      <c r="U3360">
        <v>295</v>
      </c>
      <c r="V3360">
        <v>9.3000000000000007</v>
      </c>
      <c r="W3360">
        <v>58</v>
      </c>
      <c r="X3360">
        <v>3</v>
      </c>
      <c r="Y3360">
        <v>5</v>
      </c>
    </row>
    <row r="3361" spans="1:25" hidden="1" x14ac:dyDescent="0.25">
      <c r="A3361" t="s">
        <v>12808</v>
      </c>
      <c r="B3361" t="s">
        <v>12809</v>
      </c>
      <c r="C3361" s="1" t="str">
        <f t="shared" si="545"/>
        <v>21:0438</v>
      </c>
      <c r="D3361" s="1" t="str">
        <f t="shared" si="542"/>
        <v>21:0144</v>
      </c>
      <c r="E3361" t="s">
        <v>12810</v>
      </c>
      <c r="F3361" t="s">
        <v>12811</v>
      </c>
      <c r="H3361">
        <v>68.649870000000007</v>
      </c>
      <c r="I3361">
        <v>-71.6193375</v>
      </c>
      <c r="J3361" s="1" t="str">
        <f t="shared" si="543"/>
        <v>NGR lake sediment grab sample</v>
      </c>
      <c r="K3361" s="1" t="str">
        <f t="shared" si="544"/>
        <v>&lt;177 micron (NGR)</v>
      </c>
      <c r="L3361">
        <v>24</v>
      </c>
      <c r="M3361" t="s">
        <v>49</v>
      </c>
      <c r="N3361">
        <v>457</v>
      </c>
      <c r="O3361">
        <v>100</v>
      </c>
      <c r="P3361">
        <v>96</v>
      </c>
      <c r="Q3361">
        <v>5</v>
      </c>
      <c r="R3361">
        <v>60</v>
      </c>
      <c r="S3361">
        <v>17</v>
      </c>
      <c r="T3361">
        <v>0.1</v>
      </c>
      <c r="U3361">
        <v>250</v>
      </c>
      <c r="V3361">
        <v>3.45</v>
      </c>
      <c r="W3361">
        <v>14</v>
      </c>
      <c r="X3361">
        <v>1</v>
      </c>
      <c r="Y3361">
        <v>4.4000000000000004</v>
      </c>
    </row>
    <row r="3362" spans="1:25" hidden="1" x14ac:dyDescent="0.25">
      <c r="A3362" t="s">
        <v>12812</v>
      </c>
      <c r="B3362" t="s">
        <v>12813</v>
      </c>
      <c r="C3362" s="1" t="str">
        <f t="shared" si="545"/>
        <v>21:0438</v>
      </c>
      <c r="D3362" s="1" t="str">
        <f t="shared" si="542"/>
        <v>21:0144</v>
      </c>
      <c r="E3362" t="s">
        <v>12802</v>
      </c>
      <c r="F3362" t="s">
        <v>12814</v>
      </c>
      <c r="H3362">
        <v>68.650541099999998</v>
      </c>
      <c r="I3362">
        <v>-71.596829299999996</v>
      </c>
      <c r="J3362" s="1" t="str">
        <f t="shared" si="543"/>
        <v>NGR lake sediment grab sample</v>
      </c>
      <c r="K3362" s="1" t="str">
        <f t="shared" si="544"/>
        <v>&lt;177 micron (NGR)</v>
      </c>
      <c r="L3362">
        <v>24</v>
      </c>
      <c r="M3362" t="s">
        <v>57</v>
      </c>
      <c r="N3362">
        <v>458</v>
      </c>
      <c r="O3362">
        <v>122</v>
      </c>
      <c r="P3362">
        <v>102</v>
      </c>
      <c r="Q3362">
        <v>5</v>
      </c>
      <c r="R3362">
        <v>68</v>
      </c>
      <c r="S3362">
        <v>17</v>
      </c>
      <c r="T3362">
        <v>0.1</v>
      </c>
      <c r="U3362">
        <v>260</v>
      </c>
      <c r="V3362">
        <v>3</v>
      </c>
      <c r="W3362">
        <v>13</v>
      </c>
      <c r="X3362">
        <v>1</v>
      </c>
      <c r="Y3362">
        <v>5.8</v>
      </c>
    </row>
    <row r="3363" spans="1:25" hidden="1" x14ac:dyDescent="0.25">
      <c r="A3363" t="s">
        <v>12815</v>
      </c>
      <c r="B3363" t="s">
        <v>12816</v>
      </c>
      <c r="C3363" s="1" t="str">
        <f t="shared" si="545"/>
        <v>21:0438</v>
      </c>
      <c r="D3363" s="1" t="str">
        <f t="shared" si="542"/>
        <v>21:0144</v>
      </c>
      <c r="E3363" t="s">
        <v>12802</v>
      </c>
      <c r="F3363" t="s">
        <v>12817</v>
      </c>
      <c r="H3363">
        <v>68.650541099999998</v>
      </c>
      <c r="I3363">
        <v>-71.596829299999996</v>
      </c>
      <c r="J3363" s="1" t="str">
        <f t="shared" si="543"/>
        <v>NGR lake sediment grab sample</v>
      </c>
      <c r="K3363" s="1" t="str">
        <f t="shared" si="544"/>
        <v>&lt;177 micron (NGR)</v>
      </c>
      <c r="L3363">
        <v>24</v>
      </c>
      <c r="M3363" t="s">
        <v>53</v>
      </c>
      <c r="N3363">
        <v>459</v>
      </c>
      <c r="O3363">
        <v>104</v>
      </c>
      <c r="P3363">
        <v>86</v>
      </c>
      <c r="Q3363">
        <v>5</v>
      </c>
      <c r="R3363">
        <v>48</v>
      </c>
      <c r="S3363">
        <v>11</v>
      </c>
      <c r="T3363">
        <v>0.4</v>
      </c>
      <c r="U3363">
        <v>215</v>
      </c>
      <c r="V3363">
        <v>2.4</v>
      </c>
      <c r="W3363">
        <v>8</v>
      </c>
      <c r="X3363">
        <v>2</v>
      </c>
      <c r="Y3363">
        <v>9.8000000000000007</v>
      </c>
    </row>
    <row r="3364" spans="1:25" hidden="1" x14ac:dyDescent="0.25">
      <c r="A3364" t="s">
        <v>12818</v>
      </c>
      <c r="B3364" t="s">
        <v>12819</v>
      </c>
      <c r="C3364" s="1" t="str">
        <f t="shared" si="545"/>
        <v>21:0438</v>
      </c>
      <c r="D3364" s="1" t="str">
        <f t="shared" si="542"/>
        <v>21:0144</v>
      </c>
      <c r="E3364" t="s">
        <v>12820</v>
      </c>
      <c r="F3364" t="s">
        <v>12821</v>
      </c>
      <c r="H3364">
        <v>68.576965900000005</v>
      </c>
      <c r="I3364">
        <v>-70.885074200000005</v>
      </c>
      <c r="J3364" s="1" t="str">
        <f t="shared" si="543"/>
        <v>NGR lake sediment grab sample</v>
      </c>
      <c r="K3364" s="1" t="str">
        <f t="shared" si="544"/>
        <v>&lt;177 micron (NGR)</v>
      </c>
      <c r="L3364">
        <v>24</v>
      </c>
      <c r="M3364" t="s">
        <v>39</v>
      </c>
      <c r="N3364">
        <v>460</v>
      </c>
      <c r="O3364">
        <v>174</v>
      </c>
      <c r="P3364">
        <v>132</v>
      </c>
      <c r="Q3364">
        <v>14</v>
      </c>
      <c r="R3364">
        <v>97</v>
      </c>
      <c r="S3364">
        <v>142</v>
      </c>
      <c r="T3364">
        <v>0.2</v>
      </c>
      <c r="U3364">
        <v>790</v>
      </c>
      <c r="V3364">
        <v>6.2</v>
      </c>
      <c r="W3364">
        <v>42</v>
      </c>
      <c r="X3364">
        <v>5</v>
      </c>
      <c r="Y3364">
        <v>4.8</v>
      </c>
    </row>
    <row r="3365" spans="1:25" hidden="1" x14ac:dyDescent="0.25">
      <c r="A3365" t="s">
        <v>12822</v>
      </c>
      <c r="B3365" t="s">
        <v>12823</v>
      </c>
      <c r="C3365" s="1" t="str">
        <f t="shared" si="545"/>
        <v>21:0438</v>
      </c>
      <c r="D3365" s="1" t="str">
        <f t="shared" si="542"/>
        <v>21:0144</v>
      </c>
      <c r="E3365" t="s">
        <v>12824</v>
      </c>
      <c r="F3365" t="s">
        <v>12825</v>
      </c>
      <c r="H3365">
        <v>68.573555499999998</v>
      </c>
      <c r="I3365">
        <v>-70.783940299999998</v>
      </c>
      <c r="J3365" s="1" t="str">
        <f t="shared" si="543"/>
        <v>NGR lake sediment grab sample</v>
      </c>
      <c r="K3365" s="1" t="str">
        <f t="shared" si="544"/>
        <v>&lt;177 micron (NGR)</v>
      </c>
      <c r="L3365">
        <v>24</v>
      </c>
      <c r="M3365" t="s">
        <v>44</v>
      </c>
      <c r="N3365">
        <v>461</v>
      </c>
      <c r="O3365">
        <v>98</v>
      </c>
      <c r="P3365">
        <v>46</v>
      </c>
      <c r="Q3365">
        <v>9</v>
      </c>
      <c r="R3365">
        <v>37</v>
      </c>
      <c r="S3365">
        <v>12</v>
      </c>
      <c r="T3365">
        <v>0.1</v>
      </c>
      <c r="U3365">
        <v>260</v>
      </c>
      <c r="V3365">
        <v>2.5</v>
      </c>
      <c r="W3365">
        <v>3</v>
      </c>
      <c r="X3365">
        <v>1</v>
      </c>
      <c r="Y3365">
        <v>2</v>
      </c>
    </row>
    <row r="3366" spans="1:25" hidden="1" x14ac:dyDescent="0.25">
      <c r="A3366" t="s">
        <v>12826</v>
      </c>
      <c r="B3366" t="s">
        <v>12827</v>
      </c>
      <c r="C3366" s="1" t="str">
        <f t="shared" si="545"/>
        <v>21:0438</v>
      </c>
      <c r="D3366" s="1" t="str">
        <f t="shared" si="542"/>
        <v>21:0144</v>
      </c>
      <c r="E3366" t="s">
        <v>12828</v>
      </c>
      <c r="F3366" t="s">
        <v>12829</v>
      </c>
      <c r="H3366">
        <v>68.575248799999997</v>
      </c>
      <c r="I3366">
        <v>-70.7404698</v>
      </c>
      <c r="J3366" s="1" t="str">
        <f t="shared" si="543"/>
        <v>NGR lake sediment grab sample</v>
      </c>
      <c r="K3366" s="1" t="str">
        <f t="shared" si="544"/>
        <v>&lt;177 micron (NGR)</v>
      </c>
      <c r="L3366">
        <v>24</v>
      </c>
      <c r="M3366" t="s">
        <v>62</v>
      </c>
      <c r="N3366">
        <v>462</v>
      </c>
      <c r="O3366">
        <v>118</v>
      </c>
      <c r="P3366">
        <v>104</v>
      </c>
      <c r="Q3366">
        <v>13</v>
      </c>
      <c r="R3366">
        <v>50</v>
      </c>
      <c r="S3366">
        <v>26</v>
      </c>
      <c r="T3366">
        <v>0.1</v>
      </c>
      <c r="U3366">
        <v>270</v>
      </c>
      <c r="V3366">
        <v>11.8</v>
      </c>
      <c r="W3366">
        <v>9</v>
      </c>
      <c r="X3366">
        <v>5</v>
      </c>
      <c r="Y3366">
        <v>1.4</v>
      </c>
    </row>
    <row r="3367" spans="1:25" hidden="1" x14ac:dyDescent="0.25">
      <c r="A3367" t="s">
        <v>12830</v>
      </c>
      <c r="B3367" t="s">
        <v>12831</v>
      </c>
      <c r="C3367" s="1" t="str">
        <f t="shared" si="545"/>
        <v>21:0438</v>
      </c>
      <c r="D3367" s="1" t="str">
        <f t="shared" si="542"/>
        <v>21:0144</v>
      </c>
      <c r="E3367" t="s">
        <v>12832</v>
      </c>
      <c r="F3367" t="s">
        <v>12833</v>
      </c>
      <c r="H3367">
        <v>68.549961600000003</v>
      </c>
      <c r="I3367">
        <v>-70.361837399999999</v>
      </c>
      <c r="J3367" s="1" t="str">
        <f t="shared" si="543"/>
        <v>NGR lake sediment grab sample</v>
      </c>
      <c r="K3367" s="1" t="str">
        <f t="shared" si="544"/>
        <v>&lt;177 micron (NGR)</v>
      </c>
      <c r="L3367">
        <v>24</v>
      </c>
      <c r="M3367" t="s">
        <v>67</v>
      </c>
      <c r="N3367">
        <v>463</v>
      </c>
      <c r="O3367">
        <v>164</v>
      </c>
      <c r="P3367">
        <v>96</v>
      </c>
      <c r="Q3367">
        <v>21</v>
      </c>
      <c r="R3367">
        <v>58</v>
      </c>
      <c r="S3367">
        <v>21</v>
      </c>
      <c r="T3367">
        <v>0.3</v>
      </c>
      <c r="U3367">
        <v>420</v>
      </c>
      <c r="V3367">
        <v>4.4000000000000004</v>
      </c>
      <c r="W3367">
        <v>2</v>
      </c>
      <c r="X3367">
        <v>3</v>
      </c>
      <c r="Y3367">
        <v>9.8000000000000007</v>
      </c>
    </row>
    <row r="3368" spans="1:25" hidden="1" x14ac:dyDescent="0.25">
      <c r="A3368" t="s">
        <v>12834</v>
      </c>
      <c r="B3368" t="s">
        <v>12835</v>
      </c>
      <c r="C3368" s="1" t="str">
        <f t="shared" si="545"/>
        <v>21:0438</v>
      </c>
      <c r="D3368" s="1" t="str">
        <f t="shared" si="542"/>
        <v>21:0144</v>
      </c>
      <c r="E3368" t="s">
        <v>12836</v>
      </c>
      <c r="F3368" t="s">
        <v>12837</v>
      </c>
      <c r="H3368">
        <v>68.550676600000003</v>
      </c>
      <c r="I3368">
        <v>-70.137686700000003</v>
      </c>
      <c r="J3368" s="1" t="str">
        <f t="shared" si="543"/>
        <v>NGR lake sediment grab sample</v>
      </c>
      <c r="K3368" s="1" t="str">
        <f t="shared" si="544"/>
        <v>&lt;177 micron (NGR)</v>
      </c>
      <c r="L3368">
        <v>24</v>
      </c>
      <c r="M3368" t="s">
        <v>72</v>
      </c>
      <c r="N3368">
        <v>464</v>
      </c>
      <c r="O3368">
        <v>170</v>
      </c>
      <c r="P3368">
        <v>72</v>
      </c>
      <c r="Q3368">
        <v>16</v>
      </c>
      <c r="R3368">
        <v>52</v>
      </c>
      <c r="S3368">
        <v>32</v>
      </c>
      <c r="T3368">
        <v>0.1</v>
      </c>
      <c r="U3368">
        <v>670</v>
      </c>
      <c r="V3368">
        <v>4.8</v>
      </c>
      <c r="W3368">
        <v>3</v>
      </c>
      <c r="X3368">
        <v>4</v>
      </c>
      <c r="Y3368">
        <v>25.2</v>
      </c>
    </row>
    <row r="3369" spans="1:25" hidden="1" x14ac:dyDescent="0.25">
      <c r="A3369" t="s">
        <v>12838</v>
      </c>
      <c r="B3369" t="s">
        <v>12839</v>
      </c>
      <c r="C3369" s="1" t="str">
        <f t="shared" si="545"/>
        <v>21:0438</v>
      </c>
      <c r="D3369" s="1" t="str">
        <f t="shared" si="542"/>
        <v>21:0144</v>
      </c>
      <c r="E3369" t="s">
        <v>12840</v>
      </c>
      <c r="F3369" t="s">
        <v>12841</v>
      </c>
      <c r="H3369">
        <v>68.558106199999997</v>
      </c>
      <c r="I3369">
        <v>-70.074544799999998</v>
      </c>
      <c r="J3369" s="1" t="str">
        <f t="shared" si="543"/>
        <v>NGR lake sediment grab sample</v>
      </c>
      <c r="K3369" s="1" t="str">
        <f t="shared" si="544"/>
        <v>&lt;177 micron (NGR)</v>
      </c>
      <c r="L3369">
        <v>24</v>
      </c>
      <c r="M3369" t="s">
        <v>77</v>
      </c>
      <c r="N3369">
        <v>465</v>
      </c>
      <c r="O3369">
        <v>134</v>
      </c>
      <c r="P3369">
        <v>68</v>
      </c>
      <c r="Q3369">
        <v>13</v>
      </c>
      <c r="R3369">
        <v>41</v>
      </c>
      <c r="S3369">
        <v>25</v>
      </c>
      <c r="T3369">
        <v>0.1</v>
      </c>
      <c r="U3369">
        <v>510</v>
      </c>
      <c r="V3369">
        <v>4.0999999999999996</v>
      </c>
      <c r="W3369">
        <v>2</v>
      </c>
      <c r="X3369">
        <v>2</v>
      </c>
      <c r="Y3369">
        <v>4</v>
      </c>
    </row>
    <row r="3370" spans="1:25" hidden="1" x14ac:dyDescent="0.25">
      <c r="A3370" t="s">
        <v>12842</v>
      </c>
      <c r="B3370" t="s">
        <v>12843</v>
      </c>
      <c r="C3370" s="1" t="str">
        <f t="shared" si="545"/>
        <v>21:0438</v>
      </c>
      <c r="D3370" s="1" t="str">
        <f t="shared" si="542"/>
        <v>21:0144</v>
      </c>
      <c r="E3370" t="s">
        <v>12844</v>
      </c>
      <c r="F3370" t="s">
        <v>12845</v>
      </c>
      <c r="H3370">
        <v>68.548965699999997</v>
      </c>
      <c r="I3370">
        <v>-69.941443800000002</v>
      </c>
      <c r="J3370" s="1" t="str">
        <f t="shared" si="543"/>
        <v>NGR lake sediment grab sample</v>
      </c>
      <c r="K3370" s="1" t="str">
        <f t="shared" si="544"/>
        <v>&lt;177 micron (NGR)</v>
      </c>
      <c r="L3370">
        <v>24</v>
      </c>
      <c r="M3370" t="s">
        <v>82</v>
      </c>
      <c r="N3370">
        <v>466</v>
      </c>
      <c r="O3370">
        <v>230</v>
      </c>
      <c r="P3370">
        <v>112</v>
      </c>
      <c r="Q3370">
        <v>18</v>
      </c>
      <c r="R3370">
        <v>63</v>
      </c>
      <c r="S3370">
        <v>34</v>
      </c>
      <c r="T3370">
        <v>0.1</v>
      </c>
      <c r="U3370">
        <v>650</v>
      </c>
      <c r="V3370">
        <v>5.7</v>
      </c>
      <c r="W3370">
        <v>3</v>
      </c>
      <c r="X3370">
        <v>4</v>
      </c>
      <c r="Y3370">
        <v>4.8</v>
      </c>
    </row>
    <row r="3371" spans="1:25" hidden="1" x14ac:dyDescent="0.25">
      <c r="A3371" t="s">
        <v>12846</v>
      </c>
      <c r="B3371" t="s">
        <v>12847</v>
      </c>
      <c r="C3371" s="1" t="str">
        <f t="shared" si="545"/>
        <v>21:0438</v>
      </c>
      <c r="D3371" s="1" t="str">
        <f t="shared" si="542"/>
        <v>21:0144</v>
      </c>
      <c r="E3371" t="s">
        <v>12848</v>
      </c>
      <c r="F3371" t="s">
        <v>12849</v>
      </c>
      <c r="H3371">
        <v>68.532894900000002</v>
      </c>
      <c r="I3371">
        <v>-69.867706400000003</v>
      </c>
      <c r="J3371" s="1" t="str">
        <f t="shared" si="543"/>
        <v>NGR lake sediment grab sample</v>
      </c>
      <c r="K3371" s="1" t="str">
        <f t="shared" si="544"/>
        <v>&lt;177 micron (NGR)</v>
      </c>
      <c r="L3371">
        <v>24</v>
      </c>
      <c r="M3371" t="s">
        <v>87</v>
      </c>
      <c r="N3371">
        <v>467</v>
      </c>
      <c r="O3371">
        <v>158</v>
      </c>
      <c r="P3371">
        <v>70</v>
      </c>
      <c r="Q3371">
        <v>14</v>
      </c>
      <c r="R3371">
        <v>57</v>
      </c>
      <c r="S3371">
        <v>29</v>
      </c>
      <c r="T3371">
        <v>0.1</v>
      </c>
      <c r="U3371">
        <v>485</v>
      </c>
      <c r="V3371">
        <v>4.2</v>
      </c>
      <c r="W3371">
        <v>2</v>
      </c>
      <c r="X3371">
        <v>3</v>
      </c>
      <c r="Y3371">
        <v>2.8</v>
      </c>
    </row>
    <row r="3372" spans="1:25" hidden="1" x14ac:dyDescent="0.25">
      <c r="A3372" t="s">
        <v>12850</v>
      </c>
      <c r="B3372" t="s">
        <v>12851</v>
      </c>
      <c r="C3372" s="1" t="str">
        <f t="shared" si="545"/>
        <v>21:0438</v>
      </c>
      <c r="D3372" s="1" t="str">
        <f t="shared" si="542"/>
        <v>21:0144</v>
      </c>
      <c r="E3372" t="s">
        <v>12852</v>
      </c>
      <c r="F3372" t="s">
        <v>12853</v>
      </c>
      <c r="H3372">
        <v>68.510003999999995</v>
      </c>
      <c r="I3372">
        <v>-69.804964999999996</v>
      </c>
      <c r="J3372" s="1" t="str">
        <f t="shared" si="543"/>
        <v>NGR lake sediment grab sample</v>
      </c>
      <c r="K3372" s="1" t="str">
        <f t="shared" si="544"/>
        <v>&lt;177 micron (NGR)</v>
      </c>
      <c r="L3372">
        <v>24</v>
      </c>
      <c r="M3372" t="s">
        <v>92</v>
      </c>
      <c r="N3372">
        <v>468</v>
      </c>
      <c r="O3372">
        <v>220</v>
      </c>
      <c r="P3372">
        <v>148</v>
      </c>
      <c r="Q3372">
        <v>22</v>
      </c>
      <c r="R3372">
        <v>89</v>
      </c>
      <c r="S3372">
        <v>68</v>
      </c>
      <c r="T3372">
        <v>0.1</v>
      </c>
      <c r="U3372">
        <v>710</v>
      </c>
      <c r="V3372">
        <v>5.55</v>
      </c>
      <c r="W3372">
        <v>1</v>
      </c>
      <c r="X3372">
        <v>4</v>
      </c>
      <c r="Y3372">
        <v>8.1999999999999993</v>
      </c>
    </row>
    <row r="3373" spans="1:25" hidden="1" x14ac:dyDescent="0.25">
      <c r="A3373" t="s">
        <v>12854</v>
      </c>
      <c r="B3373" t="s">
        <v>12855</v>
      </c>
      <c r="C3373" s="1" t="str">
        <f t="shared" si="545"/>
        <v>21:0438</v>
      </c>
      <c r="D3373" s="1" t="str">
        <f t="shared" si="542"/>
        <v>21:0144</v>
      </c>
      <c r="E3373" t="s">
        <v>12856</v>
      </c>
      <c r="F3373" t="s">
        <v>12857</v>
      </c>
      <c r="H3373">
        <v>68.508532099999996</v>
      </c>
      <c r="I3373">
        <v>-69.883647100000005</v>
      </c>
      <c r="J3373" s="1" t="str">
        <f t="shared" si="543"/>
        <v>NGR lake sediment grab sample</v>
      </c>
      <c r="K3373" s="1" t="str">
        <f t="shared" si="544"/>
        <v>&lt;177 micron (NGR)</v>
      </c>
      <c r="L3373">
        <v>24</v>
      </c>
      <c r="M3373" t="s">
        <v>97</v>
      </c>
      <c r="N3373">
        <v>469</v>
      </c>
      <c r="O3373">
        <v>230</v>
      </c>
      <c r="P3373">
        <v>128</v>
      </c>
      <c r="Q3373">
        <v>25</v>
      </c>
      <c r="R3373">
        <v>74</v>
      </c>
      <c r="S3373">
        <v>25</v>
      </c>
      <c r="T3373">
        <v>0.2</v>
      </c>
      <c r="U3373">
        <v>510</v>
      </c>
      <c r="V3373">
        <v>6.3</v>
      </c>
      <c r="W3373">
        <v>2</v>
      </c>
      <c r="X3373">
        <v>3</v>
      </c>
      <c r="Y3373">
        <v>5.8</v>
      </c>
    </row>
    <row r="3374" spans="1:25" hidden="1" x14ac:dyDescent="0.25">
      <c r="A3374" t="s">
        <v>12858</v>
      </c>
      <c r="B3374" t="s">
        <v>12859</v>
      </c>
      <c r="C3374" s="1" t="str">
        <f t="shared" si="545"/>
        <v>21:0438</v>
      </c>
      <c r="D3374" s="1" t="str">
        <f t="shared" si="542"/>
        <v>21:0144</v>
      </c>
      <c r="E3374" t="s">
        <v>12860</v>
      </c>
      <c r="F3374" t="s">
        <v>12861</v>
      </c>
      <c r="H3374">
        <v>68.503315700000002</v>
      </c>
      <c r="I3374">
        <v>-69.931079400000002</v>
      </c>
      <c r="J3374" s="1" t="str">
        <f t="shared" si="543"/>
        <v>NGR lake sediment grab sample</v>
      </c>
      <c r="K3374" s="1" t="str">
        <f t="shared" si="544"/>
        <v>&lt;177 micron (NGR)</v>
      </c>
      <c r="L3374">
        <v>24</v>
      </c>
      <c r="M3374" t="s">
        <v>107</v>
      </c>
      <c r="N3374">
        <v>470</v>
      </c>
      <c r="O3374">
        <v>310</v>
      </c>
      <c r="P3374">
        <v>118</v>
      </c>
      <c r="Q3374">
        <v>18</v>
      </c>
      <c r="R3374">
        <v>82</v>
      </c>
      <c r="S3374">
        <v>24</v>
      </c>
      <c r="T3374">
        <v>0.1</v>
      </c>
      <c r="U3374">
        <v>300</v>
      </c>
      <c r="V3374">
        <v>4.8</v>
      </c>
      <c r="W3374">
        <v>1</v>
      </c>
      <c r="X3374">
        <v>5</v>
      </c>
      <c r="Y3374">
        <v>9.1999999999999993</v>
      </c>
    </row>
    <row r="3375" spans="1:25" hidden="1" x14ac:dyDescent="0.25">
      <c r="A3375" t="s">
        <v>12862</v>
      </c>
      <c r="B3375" t="s">
        <v>12863</v>
      </c>
      <c r="C3375" s="1" t="str">
        <f t="shared" si="545"/>
        <v>21:0438</v>
      </c>
      <c r="D3375" s="1" t="str">
        <f>HYPERLINK("http://geochem.nrcan.gc.ca/cdogs/content/svy/svy_e.htm", "")</f>
        <v/>
      </c>
      <c r="G3375" s="1" t="str">
        <f>HYPERLINK("http://geochem.nrcan.gc.ca/cdogs/content/cr_/cr_00035_e.htm", "35")</f>
        <v>35</v>
      </c>
      <c r="J3375" t="s">
        <v>100</v>
      </c>
      <c r="K3375" t="s">
        <v>101</v>
      </c>
      <c r="L3375">
        <v>24</v>
      </c>
      <c r="M3375" t="s">
        <v>102</v>
      </c>
      <c r="N3375">
        <v>471</v>
      </c>
      <c r="O3375">
        <v>106</v>
      </c>
      <c r="P3375">
        <v>64</v>
      </c>
      <c r="Q3375">
        <v>10</v>
      </c>
      <c r="R3375">
        <v>32</v>
      </c>
      <c r="S3375">
        <v>9</v>
      </c>
      <c r="T3375">
        <v>0.1</v>
      </c>
      <c r="U3375">
        <v>310</v>
      </c>
      <c r="V3375">
        <v>2.35</v>
      </c>
      <c r="W3375">
        <v>11</v>
      </c>
      <c r="X3375">
        <v>1</v>
      </c>
      <c r="Y3375">
        <v>8.4</v>
      </c>
    </row>
    <row r="3376" spans="1:25" hidden="1" x14ac:dyDescent="0.25">
      <c r="A3376" t="s">
        <v>12864</v>
      </c>
      <c r="B3376" t="s">
        <v>12865</v>
      </c>
      <c r="C3376" s="1" t="str">
        <f t="shared" si="545"/>
        <v>21:0438</v>
      </c>
      <c r="D3376" s="1" t="str">
        <f t="shared" ref="D3376:D3387" si="546">HYPERLINK("http://geochem.nrcan.gc.ca/cdogs/content/svy/svy210144_e.htm", "21:0144")</f>
        <v>21:0144</v>
      </c>
      <c r="E3376" t="s">
        <v>12866</v>
      </c>
      <c r="F3376" t="s">
        <v>12867</v>
      </c>
      <c r="H3376">
        <v>68.504755900000006</v>
      </c>
      <c r="I3376">
        <v>-70.025636500000005</v>
      </c>
      <c r="J3376" s="1" t="str">
        <f t="shared" ref="J3376:J3387" si="547">HYPERLINK("http://geochem.nrcan.gc.ca/cdogs/content/kwd/kwd020027_e.htm", "NGR lake sediment grab sample")</f>
        <v>NGR lake sediment grab sample</v>
      </c>
      <c r="K3376" s="1" t="str">
        <f t="shared" ref="K3376:K3387" si="548">HYPERLINK("http://geochem.nrcan.gc.ca/cdogs/content/kwd/kwd080006_e.htm", "&lt;177 micron (NGR)")</f>
        <v>&lt;177 micron (NGR)</v>
      </c>
      <c r="L3376">
        <v>24</v>
      </c>
      <c r="M3376" t="s">
        <v>112</v>
      </c>
      <c r="N3376">
        <v>472</v>
      </c>
      <c r="O3376">
        <v>172</v>
      </c>
      <c r="P3376">
        <v>102</v>
      </c>
      <c r="Q3376">
        <v>15</v>
      </c>
      <c r="R3376">
        <v>51</v>
      </c>
      <c r="S3376">
        <v>54</v>
      </c>
      <c r="T3376">
        <v>0.1</v>
      </c>
      <c r="U3376">
        <v>720</v>
      </c>
      <c r="V3376">
        <v>4.9000000000000004</v>
      </c>
      <c r="W3376">
        <v>1</v>
      </c>
      <c r="X3376">
        <v>2</v>
      </c>
      <c r="Y3376">
        <v>5.6</v>
      </c>
    </row>
    <row r="3377" spans="1:25" hidden="1" x14ac:dyDescent="0.25">
      <c r="A3377" t="s">
        <v>12868</v>
      </c>
      <c r="B3377" t="s">
        <v>12869</v>
      </c>
      <c r="C3377" s="1" t="str">
        <f t="shared" si="545"/>
        <v>21:0438</v>
      </c>
      <c r="D3377" s="1" t="str">
        <f t="shared" si="546"/>
        <v>21:0144</v>
      </c>
      <c r="E3377" t="s">
        <v>12870</v>
      </c>
      <c r="F3377" t="s">
        <v>12871</v>
      </c>
      <c r="H3377">
        <v>68.481195</v>
      </c>
      <c r="I3377">
        <v>-70.020878600000003</v>
      </c>
      <c r="J3377" s="1" t="str">
        <f t="shared" si="547"/>
        <v>NGR lake sediment grab sample</v>
      </c>
      <c r="K3377" s="1" t="str">
        <f t="shared" si="548"/>
        <v>&lt;177 micron (NGR)</v>
      </c>
      <c r="L3377">
        <v>24</v>
      </c>
      <c r="M3377" t="s">
        <v>117</v>
      </c>
      <c r="N3377">
        <v>473</v>
      </c>
      <c r="O3377">
        <v>200</v>
      </c>
      <c r="P3377">
        <v>94</v>
      </c>
      <c r="Q3377">
        <v>14</v>
      </c>
      <c r="R3377">
        <v>59</v>
      </c>
      <c r="S3377">
        <v>23</v>
      </c>
      <c r="T3377">
        <v>0.1</v>
      </c>
      <c r="U3377">
        <v>300</v>
      </c>
      <c r="V3377">
        <v>4.5</v>
      </c>
      <c r="W3377">
        <v>1</v>
      </c>
      <c r="X3377">
        <v>1</v>
      </c>
      <c r="Y3377">
        <v>5.2</v>
      </c>
    </row>
    <row r="3378" spans="1:25" hidden="1" x14ac:dyDescent="0.25">
      <c r="A3378" t="s">
        <v>12872</v>
      </c>
      <c r="B3378" t="s">
        <v>12873</v>
      </c>
      <c r="C3378" s="1" t="str">
        <f t="shared" si="545"/>
        <v>21:0438</v>
      </c>
      <c r="D3378" s="1" t="str">
        <f t="shared" si="546"/>
        <v>21:0144</v>
      </c>
      <c r="E3378" t="s">
        <v>12874</v>
      </c>
      <c r="F3378" t="s">
        <v>12875</v>
      </c>
      <c r="H3378">
        <v>68.484464700000004</v>
      </c>
      <c r="I3378">
        <v>-69.9338458</v>
      </c>
      <c r="J3378" s="1" t="str">
        <f t="shared" si="547"/>
        <v>NGR lake sediment grab sample</v>
      </c>
      <c r="K3378" s="1" t="str">
        <f t="shared" si="548"/>
        <v>&lt;177 micron (NGR)</v>
      </c>
      <c r="L3378">
        <v>24</v>
      </c>
      <c r="M3378" t="s">
        <v>122</v>
      </c>
      <c r="N3378">
        <v>474</v>
      </c>
      <c r="O3378">
        <v>166</v>
      </c>
      <c r="P3378">
        <v>116</v>
      </c>
      <c r="Q3378">
        <v>13</v>
      </c>
      <c r="R3378">
        <v>78</v>
      </c>
      <c r="S3378">
        <v>22</v>
      </c>
      <c r="T3378">
        <v>0.1</v>
      </c>
      <c r="U3378">
        <v>200</v>
      </c>
      <c r="V3378">
        <v>3.2</v>
      </c>
      <c r="W3378">
        <v>0.5</v>
      </c>
      <c r="X3378">
        <v>1</v>
      </c>
      <c r="Y3378">
        <v>7.6</v>
      </c>
    </row>
    <row r="3379" spans="1:25" hidden="1" x14ac:dyDescent="0.25">
      <c r="A3379" t="s">
        <v>12876</v>
      </c>
      <c r="B3379" t="s">
        <v>12877</v>
      </c>
      <c r="C3379" s="1" t="str">
        <f t="shared" si="545"/>
        <v>21:0438</v>
      </c>
      <c r="D3379" s="1" t="str">
        <f t="shared" si="546"/>
        <v>21:0144</v>
      </c>
      <c r="E3379" t="s">
        <v>12878</v>
      </c>
      <c r="F3379" t="s">
        <v>12879</v>
      </c>
      <c r="H3379">
        <v>68.454881700000001</v>
      </c>
      <c r="I3379">
        <v>-70.087359899999996</v>
      </c>
      <c r="J3379" s="1" t="str">
        <f t="shared" si="547"/>
        <v>NGR lake sediment grab sample</v>
      </c>
      <c r="K3379" s="1" t="str">
        <f t="shared" si="548"/>
        <v>&lt;177 micron (NGR)</v>
      </c>
      <c r="L3379">
        <v>25</v>
      </c>
      <c r="M3379" t="s">
        <v>29</v>
      </c>
      <c r="N3379">
        <v>475</v>
      </c>
      <c r="O3379">
        <v>124</v>
      </c>
      <c r="P3379">
        <v>58</v>
      </c>
      <c r="Q3379">
        <v>12</v>
      </c>
      <c r="R3379">
        <v>43</v>
      </c>
      <c r="S3379">
        <v>20</v>
      </c>
      <c r="T3379">
        <v>0.1</v>
      </c>
      <c r="U3379">
        <v>250</v>
      </c>
      <c r="V3379">
        <v>3.6</v>
      </c>
      <c r="W3379">
        <v>0.5</v>
      </c>
      <c r="X3379">
        <v>1</v>
      </c>
      <c r="Y3379">
        <v>5</v>
      </c>
    </row>
    <row r="3380" spans="1:25" hidden="1" x14ac:dyDescent="0.25">
      <c r="A3380" t="s">
        <v>12880</v>
      </c>
      <c r="B3380" t="s">
        <v>12881</v>
      </c>
      <c r="C3380" s="1" t="str">
        <f t="shared" si="545"/>
        <v>21:0438</v>
      </c>
      <c r="D3380" s="1" t="str">
        <f t="shared" si="546"/>
        <v>21:0144</v>
      </c>
      <c r="E3380" t="s">
        <v>12882</v>
      </c>
      <c r="F3380" t="s">
        <v>12883</v>
      </c>
      <c r="H3380">
        <v>68.439904100000007</v>
      </c>
      <c r="I3380">
        <v>-69.970245800000001</v>
      </c>
      <c r="J3380" s="1" t="str">
        <f t="shared" si="547"/>
        <v>NGR lake sediment grab sample</v>
      </c>
      <c r="K3380" s="1" t="str">
        <f t="shared" si="548"/>
        <v>&lt;177 micron (NGR)</v>
      </c>
      <c r="L3380">
        <v>25</v>
      </c>
      <c r="M3380" t="s">
        <v>34</v>
      </c>
      <c r="N3380">
        <v>476</v>
      </c>
      <c r="O3380">
        <v>162</v>
      </c>
      <c r="P3380">
        <v>134</v>
      </c>
      <c r="Q3380">
        <v>16</v>
      </c>
      <c r="R3380">
        <v>64</v>
      </c>
      <c r="S3380">
        <v>17</v>
      </c>
      <c r="T3380">
        <v>0.4</v>
      </c>
      <c r="U3380">
        <v>230</v>
      </c>
      <c r="V3380">
        <v>3.6</v>
      </c>
      <c r="W3380">
        <v>0.5</v>
      </c>
      <c r="X3380">
        <v>1</v>
      </c>
      <c r="Y3380">
        <v>21.6</v>
      </c>
    </row>
    <row r="3381" spans="1:25" hidden="1" x14ac:dyDescent="0.25">
      <c r="A3381" t="s">
        <v>12884</v>
      </c>
      <c r="B3381" t="s">
        <v>12885</v>
      </c>
      <c r="C3381" s="1" t="str">
        <f t="shared" si="545"/>
        <v>21:0438</v>
      </c>
      <c r="D3381" s="1" t="str">
        <f t="shared" si="546"/>
        <v>21:0144</v>
      </c>
      <c r="E3381" t="s">
        <v>12886</v>
      </c>
      <c r="F3381" t="s">
        <v>12887</v>
      </c>
      <c r="H3381">
        <v>68.448360699999995</v>
      </c>
      <c r="I3381">
        <v>-70.081826199999995</v>
      </c>
      <c r="J3381" s="1" t="str">
        <f t="shared" si="547"/>
        <v>NGR lake sediment grab sample</v>
      </c>
      <c r="K3381" s="1" t="str">
        <f t="shared" si="548"/>
        <v>&lt;177 micron (NGR)</v>
      </c>
      <c r="L3381">
        <v>25</v>
      </c>
      <c r="M3381" t="s">
        <v>49</v>
      </c>
      <c r="N3381">
        <v>477</v>
      </c>
      <c r="O3381">
        <v>122</v>
      </c>
      <c r="P3381">
        <v>118</v>
      </c>
      <c r="Q3381">
        <v>15</v>
      </c>
      <c r="R3381">
        <v>59</v>
      </c>
      <c r="S3381">
        <v>30</v>
      </c>
      <c r="T3381">
        <v>0.5</v>
      </c>
      <c r="U3381">
        <v>170</v>
      </c>
      <c r="V3381">
        <v>8.6</v>
      </c>
      <c r="W3381">
        <v>1</v>
      </c>
      <c r="X3381">
        <v>4</v>
      </c>
      <c r="Y3381">
        <v>9.8000000000000007</v>
      </c>
    </row>
    <row r="3382" spans="1:25" hidden="1" x14ac:dyDescent="0.25">
      <c r="A3382" t="s">
        <v>12888</v>
      </c>
      <c r="B3382" t="s">
        <v>12889</v>
      </c>
      <c r="C3382" s="1" t="str">
        <f t="shared" si="545"/>
        <v>21:0438</v>
      </c>
      <c r="D3382" s="1" t="str">
        <f t="shared" si="546"/>
        <v>21:0144</v>
      </c>
      <c r="E3382" t="s">
        <v>12878</v>
      </c>
      <c r="F3382" t="s">
        <v>12890</v>
      </c>
      <c r="H3382">
        <v>68.454881700000001</v>
      </c>
      <c r="I3382">
        <v>-70.087359899999996</v>
      </c>
      <c r="J3382" s="1" t="str">
        <f t="shared" si="547"/>
        <v>NGR lake sediment grab sample</v>
      </c>
      <c r="K3382" s="1" t="str">
        <f t="shared" si="548"/>
        <v>&lt;177 micron (NGR)</v>
      </c>
      <c r="L3382">
        <v>25</v>
      </c>
      <c r="M3382" t="s">
        <v>53</v>
      </c>
      <c r="N3382">
        <v>478</v>
      </c>
      <c r="O3382">
        <v>116</v>
      </c>
      <c r="P3382">
        <v>58</v>
      </c>
      <c r="Q3382">
        <v>11</v>
      </c>
      <c r="R3382">
        <v>43</v>
      </c>
      <c r="S3382">
        <v>29</v>
      </c>
      <c r="T3382">
        <v>0.1</v>
      </c>
      <c r="U3382">
        <v>250</v>
      </c>
      <c r="V3382">
        <v>4.8499999999999996</v>
      </c>
      <c r="W3382">
        <v>1</v>
      </c>
      <c r="X3382">
        <v>1</v>
      </c>
      <c r="Y3382">
        <v>5.6</v>
      </c>
    </row>
    <row r="3383" spans="1:25" hidden="1" x14ac:dyDescent="0.25">
      <c r="A3383" t="s">
        <v>12891</v>
      </c>
      <c r="B3383" t="s">
        <v>12892</v>
      </c>
      <c r="C3383" s="1" t="str">
        <f t="shared" si="545"/>
        <v>21:0438</v>
      </c>
      <c r="D3383" s="1" t="str">
        <f t="shared" si="546"/>
        <v>21:0144</v>
      </c>
      <c r="E3383" t="s">
        <v>12878</v>
      </c>
      <c r="F3383" t="s">
        <v>12893</v>
      </c>
      <c r="H3383">
        <v>68.454881700000001</v>
      </c>
      <c r="I3383">
        <v>-70.087359899999996</v>
      </c>
      <c r="J3383" s="1" t="str">
        <f t="shared" si="547"/>
        <v>NGR lake sediment grab sample</v>
      </c>
      <c r="K3383" s="1" t="str">
        <f t="shared" si="548"/>
        <v>&lt;177 micron (NGR)</v>
      </c>
      <c r="L3383">
        <v>25</v>
      </c>
      <c r="M3383" t="s">
        <v>57</v>
      </c>
      <c r="N3383">
        <v>479</v>
      </c>
      <c r="O3383">
        <v>124</v>
      </c>
      <c r="P3383">
        <v>56</v>
      </c>
      <c r="Q3383">
        <v>13</v>
      </c>
      <c r="R3383">
        <v>41</v>
      </c>
      <c r="S3383">
        <v>24</v>
      </c>
      <c r="T3383">
        <v>0.1</v>
      </c>
      <c r="U3383">
        <v>230</v>
      </c>
      <c r="V3383">
        <v>3.4</v>
      </c>
      <c r="W3383">
        <v>0.5</v>
      </c>
      <c r="X3383">
        <v>1</v>
      </c>
      <c r="Y3383">
        <v>4.5999999999999996</v>
      </c>
    </row>
    <row r="3384" spans="1:25" hidden="1" x14ac:dyDescent="0.25">
      <c r="A3384" t="s">
        <v>12894</v>
      </c>
      <c r="B3384" t="s">
        <v>12895</v>
      </c>
      <c r="C3384" s="1" t="str">
        <f t="shared" si="545"/>
        <v>21:0438</v>
      </c>
      <c r="D3384" s="1" t="str">
        <f t="shared" si="546"/>
        <v>21:0144</v>
      </c>
      <c r="E3384" t="s">
        <v>12896</v>
      </c>
      <c r="F3384" t="s">
        <v>12897</v>
      </c>
      <c r="H3384">
        <v>68.441688099999993</v>
      </c>
      <c r="I3384">
        <v>-70.147722599999994</v>
      </c>
      <c r="J3384" s="1" t="str">
        <f t="shared" si="547"/>
        <v>NGR lake sediment grab sample</v>
      </c>
      <c r="K3384" s="1" t="str">
        <f t="shared" si="548"/>
        <v>&lt;177 micron (NGR)</v>
      </c>
      <c r="L3384">
        <v>25</v>
      </c>
      <c r="M3384" t="s">
        <v>39</v>
      </c>
      <c r="N3384">
        <v>480</v>
      </c>
      <c r="O3384">
        <v>192</v>
      </c>
      <c r="P3384">
        <v>70</v>
      </c>
      <c r="Q3384">
        <v>17</v>
      </c>
      <c r="R3384">
        <v>59</v>
      </c>
      <c r="S3384">
        <v>35</v>
      </c>
      <c r="T3384">
        <v>0.1</v>
      </c>
      <c r="U3384">
        <v>540</v>
      </c>
      <c r="V3384">
        <v>5.45</v>
      </c>
      <c r="W3384">
        <v>1</v>
      </c>
      <c r="X3384">
        <v>3</v>
      </c>
      <c r="Y3384">
        <v>4.2</v>
      </c>
    </row>
    <row r="3385" spans="1:25" hidden="1" x14ac:dyDescent="0.25">
      <c r="A3385" t="s">
        <v>12898</v>
      </c>
      <c r="B3385" t="s">
        <v>12899</v>
      </c>
      <c r="C3385" s="1" t="str">
        <f t="shared" si="545"/>
        <v>21:0438</v>
      </c>
      <c r="D3385" s="1" t="str">
        <f t="shared" si="546"/>
        <v>21:0144</v>
      </c>
      <c r="E3385" t="s">
        <v>12900</v>
      </c>
      <c r="F3385" t="s">
        <v>12901</v>
      </c>
      <c r="H3385">
        <v>68.473502600000003</v>
      </c>
      <c r="I3385">
        <v>-70.149263599999998</v>
      </c>
      <c r="J3385" s="1" t="str">
        <f t="shared" si="547"/>
        <v>NGR lake sediment grab sample</v>
      </c>
      <c r="K3385" s="1" t="str">
        <f t="shared" si="548"/>
        <v>&lt;177 micron (NGR)</v>
      </c>
      <c r="L3385">
        <v>25</v>
      </c>
      <c r="M3385" t="s">
        <v>44</v>
      </c>
      <c r="N3385">
        <v>481</v>
      </c>
      <c r="O3385">
        <v>172</v>
      </c>
      <c r="P3385">
        <v>74</v>
      </c>
      <c r="Q3385">
        <v>16</v>
      </c>
      <c r="R3385">
        <v>50</v>
      </c>
      <c r="S3385">
        <v>35</v>
      </c>
      <c r="T3385">
        <v>0.1</v>
      </c>
      <c r="U3385">
        <v>750</v>
      </c>
      <c r="V3385">
        <v>5.4</v>
      </c>
      <c r="W3385">
        <v>1</v>
      </c>
      <c r="X3385">
        <v>1</v>
      </c>
      <c r="Y3385">
        <v>4.8</v>
      </c>
    </row>
    <row r="3386" spans="1:25" hidden="1" x14ac:dyDescent="0.25">
      <c r="A3386" t="s">
        <v>12902</v>
      </c>
      <c r="B3386" t="s">
        <v>12903</v>
      </c>
      <c r="C3386" s="1" t="str">
        <f t="shared" si="545"/>
        <v>21:0438</v>
      </c>
      <c r="D3386" s="1" t="str">
        <f t="shared" si="546"/>
        <v>21:0144</v>
      </c>
      <c r="E3386" t="s">
        <v>12904</v>
      </c>
      <c r="F3386" t="s">
        <v>12905</v>
      </c>
      <c r="H3386">
        <v>68.488802300000003</v>
      </c>
      <c r="I3386">
        <v>-70.187018899999998</v>
      </c>
      <c r="J3386" s="1" t="str">
        <f t="shared" si="547"/>
        <v>NGR lake sediment grab sample</v>
      </c>
      <c r="K3386" s="1" t="str">
        <f t="shared" si="548"/>
        <v>&lt;177 micron (NGR)</v>
      </c>
      <c r="L3386">
        <v>25</v>
      </c>
      <c r="M3386" t="s">
        <v>62</v>
      </c>
      <c r="N3386">
        <v>482</v>
      </c>
      <c r="O3386">
        <v>230</v>
      </c>
      <c r="P3386">
        <v>80</v>
      </c>
      <c r="Q3386">
        <v>17</v>
      </c>
      <c r="R3386">
        <v>78</v>
      </c>
      <c r="S3386">
        <v>35</v>
      </c>
      <c r="T3386">
        <v>0.1</v>
      </c>
      <c r="U3386">
        <v>500</v>
      </c>
      <c r="V3386">
        <v>5.2</v>
      </c>
      <c r="W3386">
        <v>1</v>
      </c>
      <c r="X3386">
        <v>1</v>
      </c>
      <c r="Y3386">
        <v>16</v>
      </c>
    </row>
    <row r="3387" spans="1:25" hidden="1" x14ac:dyDescent="0.25">
      <c r="A3387" t="s">
        <v>12906</v>
      </c>
      <c r="B3387" t="s">
        <v>12907</v>
      </c>
      <c r="C3387" s="1" t="str">
        <f t="shared" si="545"/>
        <v>21:0438</v>
      </c>
      <c r="D3387" s="1" t="str">
        <f t="shared" si="546"/>
        <v>21:0144</v>
      </c>
      <c r="E3387" t="s">
        <v>12908</v>
      </c>
      <c r="F3387" t="s">
        <v>12909</v>
      </c>
      <c r="H3387">
        <v>68.506100399999994</v>
      </c>
      <c r="I3387">
        <v>-70.122526399999998</v>
      </c>
      <c r="J3387" s="1" t="str">
        <f t="shared" si="547"/>
        <v>NGR lake sediment grab sample</v>
      </c>
      <c r="K3387" s="1" t="str">
        <f t="shared" si="548"/>
        <v>&lt;177 micron (NGR)</v>
      </c>
      <c r="L3387">
        <v>25</v>
      </c>
      <c r="M3387" t="s">
        <v>67</v>
      </c>
      <c r="N3387">
        <v>483</v>
      </c>
      <c r="O3387">
        <v>172</v>
      </c>
      <c r="P3387">
        <v>78</v>
      </c>
      <c r="Q3387">
        <v>18</v>
      </c>
      <c r="R3387">
        <v>44</v>
      </c>
      <c r="S3387">
        <v>30</v>
      </c>
      <c r="T3387">
        <v>0.1</v>
      </c>
      <c r="U3387">
        <v>530</v>
      </c>
      <c r="V3387">
        <v>5.2</v>
      </c>
      <c r="W3387">
        <v>1</v>
      </c>
      <c r="X3387">
        <v>2</v>
      </c>
      <c r="Y3387">
        <v>4.4000000000000004</v>
      </c>
    </row>
    <row r="3388" spans="1:25" hidden="1" x14ac:dyDescent="0.25">
      <c r="A3388" t="s">
        <v>12910</v>
      </c>
      <c r="B3388" t="s">
        <v>12911</v>
      </c>
      <c r="C3388" s="1" t="str">
        <f t="shared" si="545"/>
        <v>21:0438</v>
      </c>
      <c r="D3388" s="1" t="str">
        <f>HYPERLINK("http://geochem.nrcan.gc.ca/cdogs/content/svy/svy_e.htm", "")</f>
        <v/>
      </c>
      <c r="G3388" s="1" t="str">
        <f>HYPERLINK("http://geochem.nrcan.gc.ca/cdogs/content/cr_/cr_00033_e.htm", "33")</f>
        <v>33</v>
      </c>
      <c r="J3388" t="s">
        <v>100</v>
      </c>
      <c r="K3388" t="s">
        <v>101</v>
      </c>
      <c r="L3388">
        <v>25</v>
      </c>
      <c r="M3388" t="s">
        <v>102</v>
      </c>
      <c r="N3388">
        <v>484</v>
      </c>
      <c r="O3388">
        <v>162</v>
      </c>
      <c r="P3388">
        <v>20</v>
      </c>
      <c r="Q3388">
        <v>26</v>
      </c>
      <c r="R3388">
        <v>14</v>
      </c>
      <c r="S3388">
        <v>11</v>
      </c>
      <c r="T3388">
        <v>0.1</v>
      </c>
      <c r="U3388">
        <v>2750</v>
      </c>
      <c r="V3388">
        <v>3.6</v>
      </c>
      <c r="W3388">
        <v>2</v>
      </c>
      <c r="X3388">
        <v>1</v>
      </c>
      <c r="Y3388">
        <v>13</v>
      </c>
    </row>
    <row r="3389" spans="1:25" hidden="1" x14ac:dyDescent="0.25">
      <c r="A3389" t="s">
        <v>12912</v>
      </c>
      <c r="B3389" t="s">
        <v>12913</v>
      </c>
      <c r="C3389" s="1" t="str">
        <f t="shared" si="545"/>
        <v>21:0438</v>
      </c>
      <c r="D3389" s="1" t="str">
        <f t="shared" ref="D3389:D3409" si="549">HYPERLINK("http://geochem.nrcan.gc.ca/cdogs/content/svy/svy210144_e.htm", "21:0144")</f>
        <v>21:0144</v>
      </c>
      <c r="E3389" t="s">
        <v>12914</v>
      </c>
      <c r="F3389" t="s">
        <v>12915</v>
      </c>
      <c r="H3389">
        <v>68.527119799999994</v>
      </c>
      <c r="I3389">
        <v>-70.206172199999997</v>
      </c>
      <c r="J3389" s="1" t="str">
        <f t="shared" ref="J3389:J3409" si="550">HYPERLINK("http://geochem.nrcan.gc.ca/cdogs/content/kwd/kwd020027_e.htm", "NGR lake sediment grab sample")</f>
        <v>NGR lake sediment grab sample</v>
      </c>
      <c r="K3389" s="1" t="str">
        <f t="shared" ref="K3389:K3409" si="551">HYPERLINK("http://geochem.nrcan.gc.ca/cdogs/content/kwd/kwd080006_e.htm", "&lt;177 micron (NGR)")</f>
        <v>&lt;177 micron (NGR)</v>
      </c>
      <c r="L3389">
        <v>25</v>
      </c>
      <c r="M3389" t="s">
        <v>72</v>
      </c>
      <c r="N3389">
        <v>485</v>
      </c>
      <c r="O3389">
        <v>184</v>
      </c>
      <c r="P3389">
        <v>90</v>
      </c>
      <c r="Q3389">
        <v>14</v>
      </c>
      <c r="R3389">
        <v>88</v>
      </c>
      <c r="S3389">
        <v>29</v>
      </c>
      <c r="T3389">
        <v>0.1</v>
      </c>
      <c r="U3389">
        <v>500</v>
      </c>
      <c r="V3389">
        <v>5</v>
      </c>
      <c r="W3389">
        <v>1</v>
      </c>
      <c r="X3389">
        <v>5</v>
      </c>
      <c r="Y3389">
        <v>6.2</v>
      </c>
    </row>
    <row r="3390" spans="1:25" hidden="1" x14ac:dyDescent="0.25">
      <c r="A3390" t="s">
        <v>12916</v>
      </c>
      <c r="B3390" t="s">
        <v>12917</v>
      </c>
      <c r="C3390" s="1" t="str">
        <f t="shared" si="545"/>
        <v>21:0438</v>
      </c>
      <c r="D3390" s="1" t="str">
        <f t="shared" si="549"/>
        <v>21:0144</v>
      </c>
      <c r="E3390" t="s">
        <v>12918</v>
      </c>
      <c r="F3390" t="s">
        <v>12919</v>
      </c>
      <c r="H3390">
        <v>68.518838900000006</v>
      </c>
      <c r="I3390">
        <v>-70.319724399999998</v>
      </c>
      <c r="J3390" s="1" t="str">
        <f t="shared" si="550"/>
        <v>NGR lake sediment grab sample</v>
      </c>
      <c r="K3390" s="1" t="str">
        <f t="shared" si="551"/>
        <v>&lt;177 micron (NGR)</v>
      </c>
      <c r="L3390">
        <v>25</v>
      </c>
      <c r="M3390" t="s">
        <v>77</v>
      </c>
      <c r="N3390">
        <v>486</v>
      </c>
      <c r="O3390">
        <v>108</v>
      </c>
      <c r="P3390">
        <v>40</v>
      </c>
      <c r="Q3390">
        <v>10</v>
      </c>
      <c r="R3390">
        <v>33</v>
      </c>
      <c r="S3390">
        <v>13</v>
      </c>
      <c r="T3390">
        <v>0.1</v>
      </c>
      <c r="U3390">
        <v>290</v>
      </c>
      <c r="V3390">
        <v>3.1</v>
      </c>
      <c r="W3390">
        <v>0.5</v>
      </c>
      <c r="X3390">
        <v>1</v>
      </c>
      <c r="Y3390">
        <v>4</v>
      </c>
    </row>
    <row r="3391" spans="1:25" hidden="1" x14ac:dyDescent="0.25">
      <c r="A3391" t="s">
        <v>12920</v>
      </c>
      <c r="B3391" t="s">
        <v>12921</v>
      </c>
      <c r="C3391" s="1" t="str">
        <f t="shared" si="545"/>
        <v>21:0438</v>
      </c>
      <c r="D3391" s="1" t="str">
        <f t="shared" si="549"/>
        <v>21:0144</v>
      </c>
      <c r="E3391" t="s">
        <v>12922</v>
      </c>
      <c r="F3391" t="s">
        <v>12923</v>
      </c>
      <c r="H3391">
        <v>68.500764799999999</v>
      </c>
      <c r="I3391">
        <v>-70.424945800000003</v>
      </c>
      <c r="J3391" s="1" t="str">
        <f t="shared" si="550"/>
        <v>NGR lake sediment grab sample</v>
      </c>
      <c r="K3391" s="1" t="str">
        <f t="shared" si="551"/>
        <v>&lt;177 micron (NGR)</v>
      </c>
      <c r="L3391">
        <v>25</v>
      </c>
      <c r="M3391" t="s">
        <v>82</v>
      </c>
      <c r="N3391">
        <v>487</v>
      </c>
      <c r="O3391">
        <v>114</v>
      </c>
      <c r="P3391">
        <v>36</v>
      </c>
      <c r="Q3391">
        <v>11</v>
      </c>
      <c r="R3391">
        <v>32</v>
      </c>
      <c r="S3391">
        <v>15</v>
      </c>
      <c r="T3391">
        <v>0.1</v>
      </c>
      <c r="U3391">
        <v>390</v>
      </c>
      <c r="V3391">
        <v>3.7</v>
      </c>
      <c r="W3391">
        <v>2</v>
      </c>
      <c r="X3391">
        <v>1</v>
      </c>
      <c r="Y3391">
        <v>2</v>
      </c>
    </row>
    <row r="3392" spans="1:25" hidden="1" x14ac:dyDescent="0.25">
      <c r="A3392" t="s">
        <v>12924</v>
      </c>
      <c r="B3392" t="s">
        <v>12925</v>
      </c>
      <c r="C3392" s="1" t="str">
        <f t="shared" si="545"/>
        <v>21:0438</v>
      </c>
      <c r="D3392" s="1" t="str">
        <f t="shared" si="549"/>
        <v>21:0144</v>
      </c>
      <c r="E3392" t="s">
        <v>12926</v>
      </c>
      <c r="F3392" t="s">
        <v>12927</v>
      </c>
      <c r="H3392">
        <v>68.513733799999997</v>
      </c>
      <c r="I3392">
        <v>-70.388817299999999</v>
      </c>
      <c r="J3392" s="1" t="str">
        <f t="shared" si="550"/>
        <v>NGR lake sediment grab sample</v>
      </c>
      <c r="K3392" s="1" t="str">
        <f t="shared" si="551"/>
        <v>&lt;177 micron (NGR)</v>
      </c>
      <c r="L3392">
        <v>25</v>
      </c>
      <c r="M3392" t="s">
        <v>87</v>
      </c>
      <c r="N3392">
        <v>488</v>
      </c>
      <c r="O3392">
        <v>116</v>
      </c>
      <c r="P3392">
        <v>46</v>
      </c>
      <c r="Q3392">
        <v>13</v>
      </c>
      <c r="R3392">
        <v>34</v>
      </c>
      <c r="S3392">
        <v>14</v>
      </c>
      <c r="T3392">
        <v>0.1</v>
      </c>
      <c r="U3392">
        <v>370</v>
      </c>
      <c r="V3392">
        <v>4</v>
      </c>
      <c r="W3392">
        <v>1</v>
      </c>
      <c r="X3392">
        <v>1</v>
      </c>
      <c r="Y3392">
        <v>1.6</v>
      </c>
    </row>
    <row r="3393" spans="1:25" hidden="1" x14ac:dyDescent="0.25">
      <c r="A3393" t="s">
        <v>12928</v>
      </c>
      <c r="B3393" t="s">
        <v>12929</v>
      </c>
      <c r="C3393" s="1" t="str">
        <f t="shared" si="545"/>
        <v>21:0438</v>
      </c>
      <c r="D3393" s="1" t="str">
        <f t="shared" si="549"/>
        <v>21:0144</v>
      </c>
      <c r="E3393" t="s">
        <v>12930</v>
      </c>
      <c r="F3393" t="s">
        <v>12931</v>
      </c>
      <c r="H3393">
        <v>68.534369499999997</v>
      </c>
      <c r="I3393">
        <v>-70.592657599999995</v>
      </c>
      <c r="J3393" s="1" t="str">
        <f t="shared" si="550"/>
        <v>NGR lake sediment grab sample</v>
      </c>
      <c r="K3393" s="1" t="str">
        <f t="shared" si="551"/>
        <v>&lt;177 micron (NGR)</v>
      </c>
      <c r="L3393">
        <v>25</v>
      </c>
      <c r="M3393" t="s">
        <v>92</v>
      </c>
      <c r="N3393">
        <v>489</v>
      </c>
      <c r="O3393">
        <v>194</v>
      </c>
      <c r="P3393">
        <v>120</v>
      </c>
      <c r="Q3393">
        <v>30</v>
      </c>
      <c r="R3393">
        <v>59</v>
      </c>
      <c r="S3393">
        <v>18</v>
      </c>
      <c r="T3393">
        <v>0.2</v>
      </c>
      <c r="U3393">
        <v>370</v>
      </c>
      <c r="V3393">
        <v>5.4</v>
      </c>
      <c r="W3393">
        <v>3</v>
      </c>
      <c r="X3393">
        <v>3</v>
      </c>
      <c r="Y3393">
        <v>14.2</v>
      </c>
    </row>
    <row r="3394" spans="1:25" hidden="1" x14ac:dyDescent="0.25">
      <c r="A3394" t="s">
        <v>12932</v>
      </c>
      <c r="B3394" t="s">
        <v>12933</v>
      </c>
      <c r="C3394" s="1" t="str">
        <f t="shared" si="545"/>
        <v>21:0438</v>
      </c>
      <c r="D3394" s="1" t="str">
        <f t="shared" si="549"/>
        <v>21:0144</v>
      </c>
      <c r="E3394" t="s">
        <v>12934</v>
      </c>
      <c r="F3394" t="s">
        <v>12935</v>
      </c>
      <c r="H3394">
        <v>68.552243200000007</v>
      </c>
      <c r="I3394">
        <v>-70.677189200000001</v>
      </c>
      <c r="J3394" s="1" t="str">
        <f t="shared" si="550"/>
        <v>NGR lake sediment grab sample</v>
      </c>
      <c r="K3394" s="1" t="str">
        <f t="shared" si="551"/>
        <v>&lt;177 micron (NGR)</v>
      </c>
      <c r="L3394">
        <v>25</v>
      </c>
      <c r="M3394" t="s">
        <v>97</v>
      </c>
      <c r="N3394">
        <v>490</v>
      </c>
      <c r="O3394">
        <v>164</v>
      </c>
      <c r="P3394">
        <v>90</v>
      </c>
      <c r="Q3394">
        <v>19</v>
      </c>
      <c r="R3394">
        <v>50</v>
      </c>
      <c r="S3394">
        <v>19</v>
      </c>
      <c r="T3394">
        <v>0.1</v>
      </c>
      <c r="U3394">
        <v>450</v>
      </c>
      <c r="V3394">
        <v>5.4</v>
      </c>
      <c r="W3394">
        <v>5</v>
      </c>
      <c r="X3394">
        <v>1</v>
      </c>
      <c r="Y3394">
        <v>6.6</v>
      </c>
    </row>
    <row r="3395" spans="1:25" hidden="1" x14ac:dyDescent="0.25">
      <c r="A3395" t="s">
        <v>12936</v>
      </c>
      <c r="B3395" t="s">
        <v>12937</v>
      </c>
      <c r="C3395" s="1" t="str">
        <f t="shared" si="545"/>
        <v>21:0438</v>
      </c>
      <c r="D3395" s="1" t="str">
        <f t="shared" si="549"/>
        <v>21:0144</v>
      </c>
      <c r="E3395" t="s">
        <v>12938</v>
      </c>
      <c r="F3395" t="s">
        <v>12939</v>
      </c>
      <c r="H3395">
        <v>68.495140699999993</v>
      </c>
      <c r="I3395">
        <v>-70.826722500000002</v>
      </c>
      <c r="J3395" s="1" t="str">
        <f t="shared" si="550"/>
        <v>NGR lake sediment grab sample</v>
      </c>
      <c r="K3395" s="1" t="str">
        <f t="shared" si="551"/>
        <v>&lt;177 micron (NGR)</v>
      </c>
      <c r="L3395">
        <v>25</v>
      </c>
      <c r="M3395" t="s">
        <v>107</v>
      </c>
      <c r="N3395">
        <v>491</v>
      </c>
      <c r="O3395">
        <v>220</v>
      </c>
      <c r="P3395">
        <v>110</v>
      </c>
      <c r="Q3395">
        <v>26</v>
      </c>
      <c r="R3395">
        <v>63</v>
      </c>
      <c r="S3395">
        <v>19</v>
      </c>
      <c r="T3395">
        <v>0.1</v>
      </c>
      <c r="U3395">
        <v>330</v>
      </c>
      <c r="V3395">
        <v>7.2</v>
      </c>
      <c r="W3395">
        <v>4</v>
      </c>
      <c r="X3395">
        <v>2</v>
      </c>
      <c r="Y3395">
        <v>9.1999999999999993</v>
      </c>
    </row>
    <row r="3396" spans="1:25" hidden="1" x14ac:dyDescent="0.25">
      <c r="A3396" t="s">
        <v>12940</v>
      </c>
      <c r="B3396" t="s">
        <v>12941</v>
      </c>
      <c r="C3396" s="1" t="str">
        <f t="shared" si="545"/>
        <v>21:0438</v>
      </c>
      <c r="D3396" s="1" t="str">
        <f t="shared" si="549"/>
        <v>21:0144</v>
      </c>
      <c r="E3396" t="s">
        <v>12942</v>
      </c>
      <c r="F3396" t="s">
        <v>12943</v>
      </c>
      <c r="H3396">
        <v>68.405674300000001</v>
      </c>
      <c r="I3396">
        <v>-70.690997400000001</v>
      </c>
      <c r="J3396" s="1" t="str">
        <f t="shared" si="550"/>
        <v>NGR lake sediment grab sample</v>
      </c>
      <c r="K3396" s="1" t="str">
        <f t="shared" si="551"/>
        <v>&lt;177 micron (NGR)</v>
      </c>
      <c r="L3396">
        <v>25</v>
      </c>
      <c r="M3396" t="s">
        <v>112</v>
      </c>
      <c r="N3396">
        <v>492</v>
      </c>
      <c r="O3396">
        <v>136</v>
      </c>
      <c r="P3396">
        <v>64</v>
      </c>
      <c r="Q3396">
        <v>17</v>
      </c>
      <c r="R3396">
        <v>45</v>
      </c>
      <c r="S3396">
        <v>12</v>
      </c>
      <c r="T3396">
        <v>0.1</v>
      </c>
      <c r="U3396">
        <v>200</v>
      </c>
      <c r="V3396">
        <v>3.2</v>
      </c>
      <c r="W3396">
        <v>0.5</v>
      </c>
      <c r="X3396">
        <v>1</v>
      </c>
      <c r="Y3396">
        <v>6.4</v>
      </c>
    </row>
    <row r="3397" spans="1:25" hidden="1" x14ac:dyDescent="0.25">
      <c r="A3397" t="s">
        <v>12944</v>
      </c>
      <c r="B3397" t="s">
        <v>12945</v>
      </c>
      <c r="C3397" s="1" t="str">
        <f t="shared" si="545"/>
        <v>21:0438</v>
      </c>
      <c r="D3397" s="1" t="str">
        <f t="shared" si="549"/>
        <v>21:0144</v>
      </c>
      <c r="E3397" t="s">
        <v>12946</v>
      </c>
      <c r="F3397" t="s">
        <v>12947</v>
      </c>
      <c r="H3397">
        <v>68.3808322</v>
      </c>
      <c r="I3397">
        <v>-70.641539699999996</v>
      </c>
      <c r="J3397" s="1" t="str">
        <f t="shared" si="550"/>
        <v>NGR lake sediment grab sample</v>
      </c>
      <c r="K3397" s="1" t="str">
        <f t="shared" si="551"/>
        <v>&lt;177 micron (NGR)</v>
      </c>
      <c r="L3397">
        <v>25</v>
      </c>
      <c r="M3397" t="s">
        <v>117</v>
      </c>
      <c r="N3397">
        <v>493</v>
      </c>
      <c r="O3397">
        <v>178</v>
      </c>
      <c r="P3397">
        <v>142</v>
      </c>
      <c r="Q3397">
        <v>25</v>
      </c>
      <c r="R3397">
        <v>87</v>
      </c>
      <c r="S3397">
        <v>22</v>
      </c>
      <c r="T3397">
        <v>0.1</v>
      </c>
      <c r="U3397">
        <v>420</v>
      </c>
      <c r="V3397">
        <v>8.1</v>
      </c>
      <c r="W3397">
        <v>0.5</v>
      </c>
      <c r="X3397">
        <v>5</v>
      </c>
      <c r="Y3397">
        <v>10</v>
      </c>
    </row>
    <row r="3398" spans="1:25" hidden="1" x14ac:dyDescent="0.25">
      <c r="A3398" t="s">
        <v>12948</v>
      </c>
      <c r="B3398" t="s">
        <v>12949</v>
      </c>
      <c r="C3398" s="1" t="str">
        <f t="shared" si="545"/>
        <v>21:0438</v>
      </c>
      <c r="D3398" s="1" t="str">
        <f t="shared" si="549"/>
        <v>21:0144</v>
      </c>
      <c r="E3398" t="s">
        <v>12950</v>
      </c>
      <c r="F3398" t="s">
        <v>12951</v>
      </c>
      <c r="H3398">
        <v>68.333135499999997</v>
      </c>
      <c r="I3398">
        <v>-70.561729700000001</v>
      </c>
      <c r="J3398" s="1" t="str">
        <f t="shared" si="550"/>
        <v>NGR lake sediment grab sample</v>
      </c>
      <c r="K3398" s="1" t="str">
        <f t="shared" si="551"/>
        <v>&lt;177 micron (NGR)</v>
      </c>
      <c r="L3398">
        <v>25</v>
      </c>
      <c r="M3398" t="s">
        <v>122</v>
      </c>
      <c r="N3398">
        <v>494</v>
      </c>
      <c r="O3398">
        <v>230</v>
      </c>
      <c r="P3398">
        <v>146</v>
      </c>
      <c r="Q3398">
        <v>29</v>
      </c>
      <c r="R3398">
        <v>73</v>
      </c>
      <c r="S3398">
        <v>24</v>
      </c>
      <c r="T3398">
        <v>0.5</v>
      </c>
      <c r="U3398">
        <v>320</v>
      </c>
      <c r="V3398">
        <v>7.3</v>
      </c>
      <c r="W3398">
        <v>0.5</v>
      </c>
      <c r="X3398">
        <v>2</v>
      </c>
      <c r="Y3398">
        <v>9.8000000000000007</v>
      </c>
    </row>
    <row r="3399" spans="1:25" hidden="1" x14ac:dyDescent="0.25">
      <c r="A3399" t="s">
        <v>12952</v>
      </c>
      <c r="B3399" t="s">
        <v>12953</v>
      </c>
      <c r="C3399" s="1" t="str">
        <f t="shared" si="545"/>
        <v>21:0438</v>
      </c>
      <c r="D3399" s="1" t="str">
        <f t="shared" si="549"/>
        <v>21:0144</v>
      </c>
      <c r="E3399" t="s">
        <v>12954</v>
      </c>
      <c r="F3399" t="s">
        <v>12955</v>
      </c>
      <c r="H3399">
        <v>68.161955399999997</v>
      </c>
      <c r="I3399">
        <v>-70.509560899999997</v>
      </c>
      <c r="J3399" s="1" t="str">
        <f t="shared" si="550"/>
        <v>NGR lake sediment grab sample</v>
      </c>
      <c r="K3399" s="1" t="str">
        <f t="shared" si="551"/>
        <v>&lt;177 micron (NGR)</v>
      </c>
      <c r="L3399">
        <v>26</v>
      </c>
      <c r="M3399" t="s">
        <v>29</v>
      </c>
      <c r="N3399">
        <v>495</v>
      </c>
      <c r="O3399">
        <v>154</v>
      </c>
      <c r="P3399">
        <v>46</v>
      </c>
      <c r="Q3399">
        <v>19</v>
      </c>
      <c r="R3399">
        <v>32</v>
      </c>
      <c r="S3399">
        <v>10</v>
      </c>
      <c r="T3399">
        <v>0.4</v>
      </c>
      <c r="U3399">
        <v>90</v>
      </c>
      <c r="V3399">
        <v>2.9</v>
      </c>
      <c r="W3399">
        <v>0.5</v>
      </c>
      <c r="X3399">
        <v>1</v>
      </c>
      <c r="Y3399">
        <v>14</v>
      </c>
    </row>
    <row r="3400" spans="1:25" hidden="1" x14ac:dyDescent="0.25">
      <c r="A3400" t="s">
        <v>12956</v>
      </c>
      <c r="B3400" t="s">
        <v>12957</v>
      </c>
      <c r="C3400" s="1" t="str">
        <f t="shared" si="545"/>
        <v>21:0438</v>
      </c>
      <c r="D3400" s="1" t="str">
        <f t="shared" si="549"/>
        <v>21:0144</v>
      </c>
      <c r="E3400" t="s">
        <v>12958</v>
      </c>
      <c r="F3400" t="s">
        <v>12959</v>
      </c>
      <c r="H3400">
        <v>68.307780600000001</v>
      </c>
      <c r="I3400">
        <v>-70.566783000000001</v>
      </c>
      <c r="J3400" s="1" t="str">
        <f t="shared" si="550"/>
        <v>NGR lake sediment grab sample</v>
      </c>
      <c r="K3400" s="1" t="str">
        <f t="shared" si="551"/>
        <v>&lt;177 micron (NGR)</v>
      </c>
      <c r="L3400">
        <v>26</v>
      </c>
      <c r="M3400" t="s">
        <v>34</v>
      </c>
      <c r="N3400">
        <v>496</v>
      </c>
      <c r="O3400">
        <v>194</v>
      </c>
      <c r="P3400">
        <v>126</v>
      </c>
      <c r="Q3400">
        <v>19</v>
      </c>
      <c r="R3400">
        <v>67</v>
      </c>
      <c r="S3400">
        <v>32</v>
      </c>
      <c r="T3400">
        <v>0.2</v>
      </c>
      <c r="U3400">
        <v>160</v>
      </c>
      <c r="V3400">
        <v>12.2</v>
      </c>
      <c r="W3400">
        <v>0.5</v>
      </c>
      <c r="X3400">
        <v>7</v>
      </c>
      <c r="Y3400">
        <v>14.4</v>
      </c>
    </row>
    <row r="3401" spans="1:25" hidden="1" x14ac:dyDescent="0.25">
      <c r="A3401" t="s">
        <v>12960</v>
      </c>
      <c r="B3401" t="s">
        <v>12961</v>
      </c>
      <c r="C3401" s="1" t="str">
        <f t="shared" si="545"/>
        <v>21:0438</v>
      </c>
      <c r="D3401" s="1" t="str">
        <f t="shared" si="549"/>
        <v>21:0144</v>
      </c>
      <c r="E3401" t="s">
        <v>12962</v>
      </c>
      <c r="F3401" t="s">
        <v>12963</v>
      </c>
      <c r="H3401">
        <v>68.273148000000006</v>
      </c>
      <c r="I3401">
        <v>-70.539324399999998</v>
      </c>
      <c r="J3401" s="1" t="str">
        <f t="shared" si="550"/>
        <v>NGR lake sediment grab sample</v>
      </c>
      <c r="K3401" s="1" t="str">
        <f t="shared" si="551"/>
        <v>&lt;177 micron (NGR)</v>
      </c>
      <c r="L3401">
        <v>26</v>
      </c>
      <c r="M3401" t="s">
        <v>39</v>
      </c>
      <c r="N3401">
        <v>497</v>
      </c>
      <c r="O3401">
        <v>188</v>
      </c>
      <c r="P3401">
        <v>92</v>
      </c>
      <c r="Q3401">
        <v>28</v>
      </c>
      <c r="R3401">
        <v>45</v>
      </c>
      <c r="S3401">
        <v>18</v>
      </c>
      <c r="T3401">
        <v>0.1</v>
      </c>
      <c r="U3401">
        <v>235</v>
      </c>
      <c r="V3401">
        <v>4.5999999999999996</v>
      </c>
      <c r="W3401">
        <v>0.5</v>
      </c>
      <c r="X3401">
        <v>1</v>
      </c>
      <c r="Y3401">
        <v>10.6</v>
      </c>
    </row>
    <row r="3402" spans="1:25" hidden="1" x14ac:dyDescent="0.25">
      <c r="A3402" t="s">
        <v>12964</v>
      </c>
      <c r="B3402" t="s">
        <v>12965</v>
      </c>
      <c r="C3402" s="1" t="str">
        <f t="shared" si="545"/>
        <v>21:0438</v>
      </c>
      <c r="D3402" s="1" t="str">
        <f t="shared" si="549"/>
        <v>21:0144</v>
      </c>
      <c r="E3402" t="s">
        <v>12966</v>
      </c>
      <c r="F3402" t="s">
        <v>12967</v>
      </c>
      <c r="H3402">
        <v>68.244042899999997</v>
      </c>
      <c r="I3402">
        <v>-70.465187299999997</v>
      </c>
      <c r="J3402" s="1" t="str">
        <f t="shared" si="550"/>
        <v>NGR lake sediment grab sample</v>
      </c>
      <c r="K3402" s="1" t="str">
        <f t="shared" si="551"/>
        <v>&lt;177 micron (NGR)</v>
      </c>
      <c r="L3402">
        <v>26</v>
      </c>
      <c r="M3402" t="s">
        <v>44</v>
      </c>
      <c r="N3402">
        <v>498</v>
      </c>
      <c r="O3402">
        <v>182</v>
      </c>
      <c r="P3402">
        <v>70</v>
      </c>
      <c r="Q3402">
        <v>23</v>
      </c>
      <c r="R3402">
        <v>39</v>
      </c>
      <c r="S3402">
        <v>12</v>
      </c>
      <c r="T3402">
        <v>0.1</v>
      </c>
      <c r="U3402">
        <v>140</v>
      </c>
      <c r="V3402">
        <v>3.2</v>
      </c>
      <c r="W3402">
        <v>0.5</v>
      </c>
      <c r="X3402">
        <v>1</v>
      </c>
      <c r="Y3402">
        <v>12</v>
      </c>
    </row>
    <row r="3403" spans="1:25" hidden="1" x14ac:dyDescent="0.25">
      <c r="A3403" t="s">
        <v>12968</v>
      </c>
      <c r="B3403" t="s">
        <v>12969</v>
      </c>
      <c r="C3403" s="1" t="str">
        <f t="shared" si="545"/>
        <v>21:0438</v>
      </c>
      <c r="D3403" s="1" t="str">
        <f t="shared" si="549"/>
        <v>21:0144</v>
      </c>
      <c r="E3403" t="s">
        <v>12970</v>
      </c>
      <c r="F3403" t="s">
        <v>12971</v>
      </c>
      <c r="H3403">
        <v>68.172744800000004</v>
      </c>
      <c r="I3403">
        <v>-70.493034699999995</v>
      </c>
      <c r="J3403" s="1" t="str">
        <f t="shared" si="550"/>
        <v>NGR lake sediment grab sample</v>
      </c>
      <c r="K3403" s="1" t="str">
        <f t="shared" si="551"/>
        <v>&lt;177 micron (NGR)</v>
      </c>
      <c r="L3403">
        <v>26</v>
      </c>
      <c r="M3403" t="s">
        <v>49</v>
      </c>
      <c r="N3403">
        <v>499</v>
      </c>
      <c r="O3403">
        <v>86</v>
      </c>
      <c r="P3403">
        <v>14</v>
      </c>
      <c r="Q3403">
        <v>9</v>
      </c>
      <c r="R3403">
        <v>11</v>
      </c>
      <c r="S3403">
        <v>7</v>
      </c>
      <c r="T3403">
        <v>0.1</v>
      </c>
      <c r="U3403">
        <v>75</v>
      </c>
      <c r="V3403">
        <v>1.8</v>
      </c>
      <c r="W3403">
        <v>0.5</v>
      </c>
      <c r="X3403">
        <v>1</v>
      </c>
      <c r="Y3403">
        <v>5.6</v>
      </c>
    </row>
    <row r="3404" spans="1:25" hidden="1" x14ac:dyDescent="0.25">
      <c r="A3404" t="s">
        <v>12972</v>
      </c>
      <c r="B3404" t="s">
        <v>12973</v>
      </c>
      <c r="C3404" s="1" t="str">
        <f t="shared" si="545"/>
        <v>21:0438</v>
      </c>
      <c r="D3404" s="1" t="str">
        <f t="shared" si="549"/>
        <v>21:0144</v>
      </c>
      <c r="E3404" t="s">
        <v>12954</v>
      </c>
      <c r="F3404" t="s">
        <v>12974</v>
      </c>
      <c r="H3404">
        <v>68.161955399999997</v>
      </c>
      <c r="I3404">
        <v>-70.509560899999997</v>
      </c>
      <c r="J3404" s="1" t="str">
        <f t="shared" si="550"/>
        <v>NGR lake sediment grab sample</v>
      </c>
      <c r="K3404" s="1" t="str">
        <f t="shared" si="551"/>
        <v>&lt;177 micron (NGR)</v>
      </c>
      <c r="L3404">
        <v>26</v>
      </c>
      <c r="M3404" t="s">
        <v>53</v>
      </c>
      <c r="N3404">
        <v>500</v>
      </c>
      <c r="O3404">
        <v>140</v>
      </c>
      <c r="P3404">
        <v>38</v>
      </c>
      <c r="Q3404">
        <v>15</v>
      </c>
      <c r="R3404">
        <v>27</v>
      </c>
      <c r="S3404">
        <v>9</v>
      </c>
      <c r="T3404">
        <v>0.1</v>
      </c>
      <c r="U3404">
        <v>85</v>
      </c>
      <c r="V3404">
        <v>2.5</v>
      </c>
      <c r="W3404">
        <v>0.5</v>
      </c>
      <c r="X3404">
        <v>1</v>
      </c>
      <c r="Y3404">
        <v>15.4</v>
      </c>
    </row>
    <row r="3405" spans="1:25" hidden="1" x14ac:dyDescent="0.25">
      <c r="A3405" t="s">
        <v>12975</v>
      </c>
      <c r="B3405" t="s">
        <v>12976</v>
      </c>
      <c r="C3405" s="1" t="str">
        <f t="shared" si="545"/>
        <v>21:0438</v>
      </c>
      <c r="D3405" s="1" t="str">
        <f t="shared" si="549"/>
        <v>21:0144</v>
      </c>
      <c r="E3405" t="s">
        <v>12954</v>
      </c>
      <c r="F3405" t="s">
        <v>12977</v>
      </c>
      <c r="H3405">
        <v>68.161955399999997</v>
      </c>
      <c r="I3405">
        <v>-70.509560899999997</v>
      </c>
      <c r="J3405" s="1" t="str">
        <f t="shared" si="550"/>
        <v>NGR lake sediment grab sample</v>
      </c>
      <c r="K3405" s="1" t="str">
        <f t="shared" si="551"/>
        <v>&lt;177 micron (NGR)</v>
      </c>
      <c r="L3405">
        <v>26</v>
      </c>
      <c r="M3405" t="s">
        <v>57</v>
      </c>
      <c r="N3405">
        <v>501</v>
      </c>
      <c r="O3405">
        <v>148</v>
      </c>
      <c r="P3405">
        <v>44</v>
      </c>
      <c r="Q3405">
        <v>17</v>
      </c>
      <c r="R3405">
        <v>27</v>
      </c>
      <c r="S3405">
        <v>10</v>
      </c>
      <c r="T3405">
        <v>0.4</v>
      </c>
      <c r="U3405">
        <v>90</v>
      </c>
      <c r="V3405">
        <v>2.8</v>
      </c>
      <c r="W3405">
        <v>0.5</v>
      </c>
      <c r="X3405">
        <v>1</v>
      </c>
      <c r="Y3405">
        <v>15</v>
      </c>
    </row>
    <row r="3406" spans="1:25" hidden="1" x14ac:dyDescent="0.25">
      <c r="A3406" t="s">
        <v>12978</v>
      </c>
      <c r="B3406" t="s">
        <v>12979</v>
      </c>
      <c r="C3406" s="1" t="str">
        <f t="shared" si="545"/>
        <v>21:0438</v>
      </c>
      <c r="D3406" s="1" t="str">
        <f t="shared" si="549"/>
        <v>21:0144</v>
      </c>
      <c r="E3406" t="s">
        <v>12980</v>
      </c>
      <c r="F3406" t="s">
        <v>12981</v>
      </c>
      <c r="H3406">
        <v>68.166993599999998</v>
      </c>
      <c r="I3406">
        <v>-70.542113099999995</v>
      </c>
      <c r="J3406" s="1" t="str">
        <f t="shared" si="550"/>
        <v>NGR lake sediment grab sample</v>
      </c>
      <c r="K3406" s="1" t="str">
        <f t="shared" si="551"/>
        <v>&lt;177 micron (NGR)</v>
      </c>
      <c r="L3406">
        <v>26</v>
      </c>
      <c r="M3406" t="s">
        <v>62</v>
      </c>
      <c r="N3406">
        <v>502</v>
      </c>
      <c r="O3406">
        <v>94</v>
      </c>
      <c r="P3406">
        <v>26</v>
      </c>
      <c r="Q3406">
        <v>12</v>
      </c>
      <c r="R3406">
        <v>16</v>
      </c>
      <c r="S3406">
        <v>7</v>
      </c>
      <c r="T3406">
        <v>0.1</v>
      </c>
      <c r="U3406">
        <v>70</v>
      </c>
      <c r="V3406">
        <v>2.2000000000000002</v>
      </c>
      <c r="W3406">
        <v>0.5</v>
      </c>
      <c r="X3406">
        <v>1</v>
      </c>
      <c r="Y3406">
        <v>8.4</v>
      </c>
    </row>
    <row r="3407" spans="1:25" hidden="1" x14ac:dyDescent="0.25">
      <c r="A3407" t="s">
        <v>12982</v>
      </c>
      <c r="B3407" t="s">
        <v>12983</v>
      </c>
      <c r="C3407" s="1" t="str">
        <f t="shared" si="545"/>
        <v>21:0438</v>
      </c>
      <c r="D3407" s="1" t="str">
        <f t="shared" si="549"/>
        <v>21:0144</v>
      </c>
      <c r="E3407" t="s">
        <v>12984</v>
      </c>
      <c r="F3407" t="s">
        <v>12985</v>
      </c>
      <c r="H3407">
        <v>68.146489200000005</v>
      </c>
      <c r="I3407">
        <v>-70.530095399999993</v>
      </c>
      <c r="J3407" s="1" t="str">
        <f t="shared" si="550"/>
        <v>NGR lake sediment grab sample</v>
      </c>
      <c r="K3407" s="1" t="str">
        <f t="shared" si="551"/>
        <v>&lt;177 micron (NGR)</v>
      </c>
      <c r="L3407">
        <v>26</v>
      </c>
      <c r="M3407" t="s">
        <v>67</v>
      </c>
      <c r="N3407">
        <v>503</v>
      </c>
      <c r="O3407">
        <v>120</v>
      </c>
      <c r="P3407">
        <v>32</v>
      </c>
      <c r="Q3407">
        <v>15</v>
      </c>
      <c r="R3407">
        <v>19</v>
      </c>
      <c r="S3407">
        <v>11</v>
      </c>
      <c r="T3407">
        <v>0.1</v>
      </c>
      <c r="U3407">
        <v>125</v>
      </c>
      <c r="V3407">
        <v>5.7</v>
      </c>
      <c r="W3407">
        <v>0.5</v>
      </c>
      <c r="X3407">
        <v>1</v>
      </c>
      <c r="Y3407">
        <v>12</v>
      </c>
    </row>
    <row r="3408" spans="1:25" hidden="1" x14ac:dyDescent="0.25">
      <c r="A3408" t="s">
        <v>12986</v>
      </c>
      <c r="B3408" t="s">
        <v>12987</v>
      </c>
      <c r="C3408" s="1" t="str">
        <f t="shared" si="545"/>
        <v>21:0438</v>
      </c>
      <c r="D3408" s="1" t="str">
        <f t="shared" si="549"/>
        <v>21:0144</v>
      </c>
      <c r="E3408" t="s">
        <v>12988</v>
      </c>
      <c r="F3408" t="s">
        <v>12989</v>
      </c>
      <c r="H3408">
        <v>68.141459400000002</v>
      </c>
      <c r="I3408">
        <v>-70.492399899999995</v>
      </c>
      <c r="J3408" s="1" t="str">
        <f t="shared" si="550"/>
        <v>NGR lake sediment grab sample</v>
      </c>
      <c r="K3408" s="1" t="str">
        <f t="shared" si="551"/>
        <v>&lt;177 micron (NGR)</v>
      </c>
      <c r="L3408">
        <v>26</v>
      </c>
      <c r="M3408" t="s">
        <v>72</v>
      </c>
      <c r="N3408">
        <v>504</v>
      </c>
      <c r="O3408">
        <v>150</v>
      </c>
      <c r="P3408">
        <v>38</v>
      </c>
      <c r="Q3408">
        <v>13</v>
      </c>
      <c r="R3408">
        <v>29</v>
      </c>
      <c r="S3408">
        <v>9</v>
      </c>
      <c r="T3408">
        <v>0.3</v>
      </c>
      <c r="U3408">
        <v>80</v>
      </c>
      <c r="V3408">
        <v>2.2999999999999998</v>
      </c>
      <c r="W3408">
        <v>0.5</v>
      </c>
      <c r="X3408">
        <v>1</v>
      </c>
      <c r="Y3408">
        <v>17.2</v>
      </c>
    </row>
    <row r="3409" spans="1:25" hidden="1" x14ac:dyDescent="0.25">
      <c r="A3409" t="s">
        <v>12990</v>
      </c>
      <c r="B3409" t="s">
        <v>12991</v>
      </c>
      <c r="C3409" s="1" t="str">
        <f t="shared" si="545"/>
        <v>21:0438</v>
      </c>
      <c r="D3409" s="1" t="str">
        <f t="shared" si="549"/>
        <v>21:0144</v>
      </c>
      <c r="E3409" t="s">
        <v>12992</v>
      </c>
      <c r="F3409" t="s">
        <v>12993</v>
      </c>
      <c r="H3409">
        <v>68.117203700000005</v>
      </c>
      <c r="I3409">
        <v>-70.506025800000003</v>
      </c>
      <c r="J3409" s="1" t="str">
        <f t="shared" si="550"/>
        <v>NGR lake sediment grab sample</v>
      </c>
      <c r="K3409" s="1" t="str">
        <f t="shared" si="551"/>
        <v>&lt;177 micron (NGR)</v>
      </c>
      <c r="L3409">
        <v>26</v>
      </c>
      <c r="M3409" t="s">
        <v>77</v>
      </c>
      <c r="N3409">
        <v>505</v>
      </c>
      <c r="O3409">
        <v>118</v>
      </c>
      <c r="P3409">
        <v>30</v>
      </c>
      <c r="Q3409">
        <v>11</v>
      </c>
      <c r="R3409">
        <v>21</v>
      </c>
      <c r="S3409">
        <v>7</v>
      </c>
      <c r="T3409">
        <v>0.1</v>
      </c>
      <c r="U3409">
        <v>80</v>
      </c>
      <c r="V3409">
        <v>2.6</v>
      </c>
      <c r="W3409">
        <v>0.5</v>
      </c>
      <c r="X3409">
        <v>2</v>
      </c>
      <c r="Y3409">
        <v>15.6</v>
      </c>
    </row>
    <row r="3410" spans="1:25" hidden="1" x14ac:dyDescent="0.25">
      <c r="A3410" t="s">
        <v>12994</v>
      </c>
      <c r="B3410" t="s">
        <v>12995</v>
      </c>
      <c r="C3410" s="1" t="str">
        <f t="shared" si="545"/>
        <v>21:0438</v>
      </c>
      <c r="D3410" s="1" t="str">
        <f>HYPERLINK("http://geochem.nrcan.gc.ca/cdogs/content/svy/svy_e.htm", "")</f>
        <v/>
      </c>
      <c r="G3410" s="1" t="str">
        <f>HYPERLINK("http://geochem.nrcan.gc.ca/cdogs/content/cr_/cr_00035_e.htm", "35")</f>
        <v>35</v>
      </c>
      <c r="J3410" t="s">
        <v>100</v>
      </c>
      <c r="K3410" t="s">
        <v>101</v>
      </c>
      <c r="L3410">
        <v>26</v>
      </c>
      <c r="M3410" t="s">
        <v>102</v>
      </c>
      <c r="N3410">
        <v>506</v>
      </c>
      <c r="O3410">
        <v>106</v>
      </c>
      <c r="P3410">
        <v>68</v>
      </c>
      <c r="Q3410">
        <v>9</v>
      </c>
      <c r="R3410">
        <v>32</v>
      </c>
      <c r="S3410">
        <v>9</v>
      </c>
      <c r="T3410">
        <v>0.2</v>
      </c>
      <c r="U3410">
        <v>315</v>
      </c>
      <c r="V3410">
        <v>2.5</v>
      </c>
      <c r="W3410">
        <v>15</v>
      </c>
      <c r="X3410">
        <v>1</v>
      </c>
      <c r="Y3410">
        <v>9</v>
      </c>
    </row>
    <row r="3411" spans="1:25" hidden="1" x14ac:dyDescent="0.25">
      <c r="A3411" t="s">
        <v>12996</v>
      </c>
      <c r="B3411" t="s">
        <v>12997</v>
      </c>
      <c r="C3411" s="1" t="str">
        <f t="shared" si="545"/>
        <v>21:0438</v>
      </c>
      <c r="D3411" s="1" t="str">
        <f t="shared" ref="D3411:D3422" si="552">HYPERLINK("http://geochem.nrcan.gc.ca/cdogs/content/svy/svy210144_e.htm", "21:0144")</f>
        <v>21:0144</v>
      </c>
      <c r="E3411" t="s">
        <v>12998</v>
      </c>
      <c r="F3411" t="s">
        <v>12999</v>
      </c>
      <c r="H3411">
        <v>68.076680899999999</v>
      </c>
      <c r="I3411">
        <v>-70.613422099999994</v>
      </c>
      <c r="J3411" s="1" t="str">
        <f t="shared" ref="J3411:J3422" si="553">HYPERLINK("http://geochem.nrcan.gc.ca/cdogs/content/kwd/kwd020027_e.htm", "NGR lake sediment grab sample")</f>
        <v>NGR lake sediment grab sample</v>
      </c>
      <c r="K3411" s="1" t="str">
        <f t="shared" ref="K3411:K3422" si="554">HYPERLINK("http://geochem.nrcan.gc.ca/cdogs/content/kwd/kwd080006_e.htm", "&lt;177 micron (NGR)")</f>
        <v>&lt;177 micron (NGR)</v>
      </c>
      <c r="L3411">
        <v>26</v>
      </c>
      <c r="M3411" t="s">
        <v>82</v>
      </c>
      <c r="N3411">
        <v>507</v>
      </c>
      <c r="O3411">
        <v>86</v>
      </c>
      <c r="P3411">
        <v>26</v>
      </c>
      <c r="Q3411">
        <v>12</v>
      </c>
      <c r="R3411">
        <v>13</v>
      </c>
      <c r="S3411">
        <v>7</v>
      </c>
      <c r="T3411">
        <v>0.2</v>
      </c>
      <c r="U3411">
        <v>70</v>
      </c>
      <c r="V3411">
        <v>2.7</v>
      </c>
      <c r="W3411">
        <v>0.5</v>
      </c>
      <c r="X3411">
        <v>2</v>
      </c>
      <c r="Y3411">
        <v>10.6</v>
      </c>
    </row>
    <row r="3412" spans="1:25" hidden="1" x14ac:dyDescent="0.25">
      <c r="A3412" t="s">
        <v>13000</v>
      </c>
      <c r="B3412" t="s">
        <v>13001</v>
      </c>
      <c r="C3412" s="1" t="str">
        <f t="shared" si="545"/>
        <v>21:0438</v>
      </c>
      <c r="D3412" s="1" t="str">
        <f t="shared" si="552"/>
        <v>21:0144</v>
      </c>
      <c r="E3412" t="s">
        <v>13002</v>
      </c>
      <c r="F3412" t="s">
        <v>13003</v>
      </c>
      <c r="H3412">
        <v>68.058659300000002</v>
      </c>
      <c r="I3412">
        <v>-70.603983499999998</v>
      </c>
      <c r="J3412" s="1" t="str">
        <f t="shared" si="553"/>
        <v>NGR lake sediment grab sample</v>
      </c>
      <c r="K3412" s="1" t="str">
        <f t="shared" si="554"/>
        <v>&lt;177 micron (NGR)</v>
      </c>
      <c r="L3412">
        <v>26</v>
      </c>
      <c r="M3412" t="s">
        <v>87</v>
      </c>
      <c r="N3412">
        <v>508</v>
      </c>
      <c r="O3412">
        <v>70</v>
      </c>
      <c r="P3412">
        <v>14</v>
      </c>
      <c r="Q3412">
        <v>5</v>
      </c>
      <c r="R3412">
        <v>7</v>
      </c>
      <c r="S3412">
        <v>7</v>
      </c>
      <c r="T3412">
        <v>0.1</v>
      </c>
      <c r="U3412">
        <v>200</v>
      </c>
      <c r="V3412">
        <v>3.7</v>
      </c>
      <c r="W3412">
        <v>0.5</v>
      </c>
      <c r="X3412">
        <v>1</v>
      </c>
      <c r="Y3412">
        <v>6.2</v>
      </c>
    </row>
    <row r="3413" spans="1:25" hidden="1" x14ac:dyDescent="0.25">
      <c r="A3413" t="s">
        <v>13004</v>
      </c>
      <c r="B3413" t="s">
        <v>13005</v>
      </c>
      <c r="C3413" s="1" t="str">
        <f t="shared" si="545"/>
        <v>21:0438</v>
      </c>
      <c r="D3413" s="1" t="str">
        <f t="shared" si="552"/>
        <v>21:0144</v>
      </c>
      <c r="E3413" t="s">
        <v>13006</v>
      </c>
      <c r="F3413" t="s">
        <v>13007</v>
      </c>
      <c r="H3413">
        <v>68.022131900000005</v>
      </c>
      <c r="I3413">
        <v>-70.609953099999998</v>
      </c>
      <c r="J3413" s="1" t="str">
        <f t="shared" si="553"/>
        <v>NGR lake sediment grab sample</v>
      </c>
      <c r="K3413" s="1" t="str">
        <f t="shared" si="554"/>
        <v>&lt;177 micron (NGR)</v>
      </c>
      <c r="L3413">
        <v>26</v>
      </c>
      <c r="M3413" t="s">
        <v>92</v>
      </c>
      <c r="N3413">
        <v>509</v>
      </c>
      <c r="O3413">
        <v>52</v>
      </c>
      <c r="P3413">
        <v>8</v>
      </c>
      <c r="Q3413">
        <v>5</v>
      </c>
      <c r="R3413">
        <v>6</v>
      </c>
      <c r="S3413">
        <v>5</v>
      </c>
      <c r="T3413">
        <v>0.1</v>
      </c>
      <c r="U3413">
        <v>55</v>
      </c>
      <c r="V3413">
        <v>2.5</v>
      </c>
      <c r="W3413">
        <v>0.5</v>
      </c>
      <c r="X3413">
        <v>1</v>
      </c>
      <c r="Y3413">
        <v>5.2</v>
      </c>
    </row>
    <row r="3414" spans="1:25" hidden="1" x14ac:dyDescent="0.25">
      <c r="A3414" t="s">
        <v>13008</v>
      </c>
      <c r="B3414" t="s">
        <v>13009</v>
      </c>
      <c r="C3414" s="1" t="str">
        <f t="shared" si="545"/>
        <v>21:0438</v>
      </c>
      <c r="D3414" s="1" t="str">
        <f t="shared" si="552"/>
        <v>21:0144</v>
      </c>
      <c r="E3414" t="s">
        <v>13010</v>
      </c>
      <c r="F3414" t="s">
        <v>13011</v>
      </c>
      <c r="H3414">
        <v>68.031948900000003</v>
      </c>
      <c r="I3414">
        <v>-70.511110299999999</v>
      </c>
      <c r="J3414" s="1" t="str">
        <f t="shared" si="553"/>
        <v>NGR lake sediment grab sample</v>
      </c>
      <c r="K3414" s="1" t="str">
        <f t="shared" si="554"/>
        <v>&lt;177 micron (NGR)</v>
      </c>
      <c r="L3414">
        <v>26</v>
      </c>
      <c r="M3414" t="s">
        <v>97</v>
      </c>
      <c r="N3414">
        <v>510</v>
      </c>
      <c r="O3414">
        <v>56</v>
      </c>
      <c r="P3414">
        <v>14</v>
      </c>
      <c r="Q3414">
        <v>5</v>
      </c>
      <c r="R3414">
        <v>9</v>
      </c>
      <c r="S3414">
        <v>5</v>
      </c>
      <c r="T3414">
        <v>0.1</v>
      </c>
      <c r="U3414">
        <v>55</v>
      </c>
      <c r="V3414">
        <v>4</v>
      </c>
      <c r="W3414">
        <v>0.5</v>
      </c>
      <c r="X3414">
        <v>2</v>
      </c>
      <c r="Y3414">
        <v>7.6</v>
      </c>
    </row>
    <row r="3415" spans="1:25" hidden="1" x14ac:dyDescent="0.25">
      <c r="A3415" t="s">
        <v>13012</v>
      </c>
      <c r="B3415" t="s">
        <v>13013</v>
      </c>
      <c r="C3415" s="1" t="str">
        <f t="shared" si="545"/>
        <v>21:0438</v>
      </c>
      <c r="D3415" s="1" t="str">
        <f t="shared" si="552"/>
        <v>21:0144</v>
      </c>
      <c r="E3415" t="s">
        <v>13014</v>
      </c>
      <c r="F3415" t="s">
        <v>13015</v>
      </c>
      <c r="H3415">
        <v>68.0731897</v>
      </c>
      <c r="I3415">
        <v>-70.499289099999999</v>
      </c>
      <c r="J3415" s="1" t="str">
        <f t="shared" si="553"/>
        <v>NGR lake sediment grab sample</v>
      </c>
      <c r="K3415" s="1" t="str">
        <f t="shared" si="554"/>
        <v>&lt;177 micron (NGR)</v>
      </c>
      <c r="L3415">
        <v>26</v>
      </c>
      <c r="M3415" t="s">
        <v>107</v>
      </c>
      <c r="N3415">
        <v>511</v>
      </c>
      <c r="O3415">
        <v>108</v>
      </c>
      <c r="P3415">
        <v>28</v>
      </c>
      <c r="Q3415">
        <v>12</v>
      </c>
      <c r="R3415">
        <v>19</v>
      </c>
      <c r="S3415">
        <v>9</v>
      </c>
      <c r="T3415">
        <v>0.1</v>
      </c>
      <c r="U3415">
        <v>70</v>
      </c>
      <c r="V3415">
        <v>3.8</v>
      </c>
      <c r="W3415">
        <v>0.5</v>
      </c>
      <c r="X3415">
        <v>1</v>
      </c>
      <c r="Y3415">
        <v>8.8000000000000007</v>
      </c>
    </row>
    <row r="3416" spans="1:25" hidden="1" x14ac:dyDescent="0.25">
      <c r="A3416" t="s">
        <v>13016</v>
      </c>
      <c r="B3416" t="s">
        <v>13017</v>
      </c>
      <c r="C3416" s="1" t="str">
        <f t="shared" si="545"/>
        <v>21:0438</v>
      </c>
      <c r="D3416" s="1" t="str">
        <f t="shared" si="552"/>
        <v>21:0144</v>
      </c>
      <c r="E3416" t="s">
        <v>13018</v>
      </c>
      <c r="F3416" t="s">
        <v>13019</v>
      </c>
      <c r="H3416">
        <v>68.105827300000001</v>
      </c>
      <c r="I3416">
        <v>-70.351387000000003</v>
      </c>
      <c r="J3416" s="1" t="str">
        <f t="shared" si="553"/>
        <v>NGR lake sediment grab sample</v>
      </c>
      <c r="K3416" s="1" t="str">
        <f t="shared" si="554"/>
        <v>&lt;177 micron (NGR)</v>
      </c>
      <c r="L3416">
        <v>26</v>
      </c>
      <c r="M3416" t="s">
        <v>112</v>
      </c>
      <c r="N3416">
        <v>512</v>
      </c>
      <c r="O3416">
        <v>60</v>
      </c>
      <c r="P3416">
        <v>16</v>
      </c>
      <c r="Q3416">
        <v>5</v>
      </c>
      <c r="R3416">
        <v>12</v>
      </c>
      <c r="S3416">
        <v>5</v>
      </c>
      <c r="T3416">
        <v>0.1</v>
      </c>
      <c r="U3416">
        <v>50</v>
      </c>
      <c r="V3416">
        <v>2.2999999999999998</v>
      </c>
      <c r="W3416">
        <v>0.5</v>
      </c>
      <c r="X3416">
        <v>1</v>
      </c>
      <c r="Y3416">
        <v>6</v>
      </c>
    </row>
    <row r="3417" spans="1:25" hidden="1" x14ac:dyDescent="0.25">
      <c r="A3417" t="s">
        <v>13020</v>
      </c>
      <c r="B3417" t="s">
        <v>13021</v>
      </c>
      <c r="C3417" s="1" t="str">
        <f t="shared" ref="C3417:C3480" si="555">HYPERLINK("http://geochem.nrcan.gc.ca/cdogs/content/bdl/bdl210438_e.htm", "21:0438")</f>
        <v>21:0438</v>
      </c>
      <c r="D3417" s="1" t="str">
        <f t="shared" si="552"/>
        <v>21:0144</v>
      </c>
      <c r="E3417" t="s">
        <v>13022</v>
      </c>
      <c r="F3417" t="s">
        <v>13023</v>
      </c>
      <c r="H3417">
        <v>68.153614300000001</v>
      </c>
      <c r="I3417">
        <v>-70.4000044</v>
      </c>
      <c r="J3417" s="1" t="str">
        <f t="shared" si="553"/>
        <v>NGR lake sediment grab sample</v>
      </c>
      <c r="K3417" s="1" t="str">
        <f t="shared" si="554"/>
        <v>&lt;177 micron (NGR)</v>
      </c>
      <c r="L3417">
        <v>26</v>
      </c>
      <c r="M3417" t="s">
        <v>117</v>
      </c>
      <c r="N3417">
        <v>513</v>
      </c>
      <c r="O3417">
        <v>120</v>
      </c>
      <c r="P3417">
        <v>38</v>
      </c>
      <c r="Q3417">
        <v>15</v>
      </c>
      <c r="R3417">
        <v>24</v>
      </c>
      <c r="S3417">
        <v>7</v>
      </c>
      <c r="T3417">
        <v>0.3</v>
      </c>
      <c r="U3417">
        <v>70</v>
      </c>
      <c r="V3417">
        <v>2.5</v>
      </c>
      <c r="W3417">
        <v>0.5</v>
      </c>
      <c r="X3417">
        <v>1</v>
      </c>
      <c r="Y3417">
        <v>16.600000000000001</v>
      </c>
    </row>
    <row r="3418" spans="1:25" hidden="1" x14ac:dyDescent="0.25">
      <c r="A3418" t="s">
        <v>13024</v>
      </c>
      <c r="B3418" t="s">
        <v>13025</v>
      </c>
      <c r="C3418" s="1" t="str">
        <f t="shared" si="555"/>
        <v>21:0438</v>
      </c>
      <c r="D3418" s="1" t="str">
        <f t="shared" si="552"/>
        <v>21:0144</v>
      </c>
      <c r="E3418" t="s">
        <v>13026</v>
      </c>
      <c r="F3418" t="s">
        <v>13027</v>
      </c>
      <c r="H3418">
        <v>68.194481300000007</v>
      </c>
      <c r="I3418">
        <v>-70.381193600000003</v>
      </c>
      <c r="J3418" s="1" t="str">
        <f t="shared" si="553"/>
        <v>NGR lake sediment grab sample</v>
      </c>
      <c r="K3418" s="1" t="str">
        <f t="shared" si="554"/>
        <v>&lt;177 micron (NGR)</v>
      </c>
      <c r="L3418">
        <v>26</v>
      </c>
      <c r="M3418" t="s">
        <v>122</v>
      </c>
      <c r="N3418">
        <v>514</v>
      </c>
      <c r="O3418">
        <v>148</v>
      </c>
      <c r="P3418">
        <v>36</v>
      </c>
      <c r="Q3418">
        <v>20</v>
      </c>
      <c r="R3418">
        <v>25</v>
      </c>
      <c r="S3418">
        <v>11</v>
      </c>
      <c r="T3418">
        <v>0.2</v>
      </c>
      <c r="U3418">
        <v>80</v>
      </c>
      <c r="V3418">
        <v>2.6</v>
      </c>
      <c r="W3418">
        <v>0.5</v>
      </c>
      <c r="X3418">
        <v>1</v>
      </c>
      <c r="Y3418">
        <v>14</v>
      </c>
    </row>
    <row r="3419" spans="1:25" hidden="1" x14ac:dyDescent="0.25">
      <c r="A3419" t="s">
        <v>13028</v>
      </c>
      <c r="B3419" t="s">
        <v>13029</v>
      </c>
      <c r="C3419" s="1" t="str">
        <f t="shared" si="555"/>
        <v>21:0438</v>
      </c>
      <c r="D3419" s="1" t="str">
        <f t="shared" si="552"/>
        <v>21:0144</v>
      </c>
      <c r="E3419" t="s">
        <v>13030</v>
      </c>
      <c r="F3419" t="s">
        <v>13031</v>
      </c>
      <c r="H3419">
        <v>68.251258100000001</v>
      </c>
      <c r="I3419">
        <v>-70.382105699999997</v>
      </c>
      <c r="J3419" s="1" t="str">
        <f t="shared" si="553"/>
        <v>NGR lake sediment grab sample</v>
      </c>
      <c r="K3419" s="1" t="str">
        <f t="shared" si="554"/>
        <v>&lt;177 micron (NGR)</v>
      </c>
      <c r="L3419">
        <v>27</v>
      </c>
      <c r="M3419" t="s">
        <v>29</v>
      </c>
      <c r="N3419">
        <v>515</v>
      </c>
      <c r="O3419">
        <v>146</v>
      </c>
      <c r="P3419">
        <v>70</v>
      </c>
      <c r="Q3419">
        <v>19</v>
      </c>
      <c r="R3419">
        <v>25</v>
      </c>
      <c r="S3419">
        <v>10</v>
      </c>
      <c r="T3419">
        <v>0.2</v>
      </c>
      <c r="U3419">
        <v>150</v>
      </c>
      <c r="V3419">
        <v>3.6</v>
      </c>
      <c r="W3419">
        <v>0.5</v>
      </c>
      <c r="X3419">
        <v>2</v>
      </c>
      <c r="Y3419">
        <v>13.6</v>
      </c>
    </row>
    <row r="3420" spans="1:25" hidden="1" x14ac:dyDescent="0.25">
      <c r="A3420" t="s">
        <v>13032</v>
      </c>
      <c r="B3420" t="s">
        <v>13033</v>
      </c>
      <c r="C3420" s="1" t="str">
        <f t="shared" si="555"/>
        <v>21:0438</v>
      </c>
      <c r="D3420" s="1" t="str">
        <f t="shared" si="552"/>
        <v>21:0144</v>
      </c>
      <c r="E3420" t="s">
        <v>13034</v>
      </c>
      <c r="F3420" t="s">
        <v>13035</v>
      </c>
      <c r="H3420">
        <v>68.246252600000005</v>
      </c>
      <c r="I3420">
        <v>-70.344901899999996</v>
      </c>
      <c r="J3420" s="1" t="str">
        <f t="shared" si="553"/>
        <v>NGR lake sediment grab sample</v>
      </c>
      <c r="K3420" s="1" t="str">
        <f t="shared" si="554"/>
        <v>&lt;177 micron (NGR)</v>
      </c>
      <c r="L3420">
        <v>27</v>
      </c>
      <c r="M3420" t="s">
        <v>49</v>
      </c>
      <c r="N3420">
        <v>516</v>
      </c>
      <c r="O3420">
        <v>130</v>
      </c>
      <c r="P3420">
        <v>48</v>
      </c>
      <c r="Q3420">
        <v>20</v>
      </c>
      <c r="R3420">
        <v>29</v>
      </c>
      <c r="S3420">
        <v>9</v>
      </c>
      <c r="T3420">
        <v>0.2</v>
      </c>
      <c r="U3420">
        <v>100</v>
      </c>
      <c r="V3420">
        <v>2.35</v>
      </c>
      <c r="W3420">
        <v>0.5</v>
      </c>
      <c r="X3420">
        <v>2</v>
      </c>
      <c r="Y3420">
        <v>20.6</v>
      </c>
    </row>
    <row r="3421" spans="1:25" hidden="1" x14ac:dyDescent="0.25">
      <c r="A3421" t="s">
        <v>13036</v>
      </c>
      <c r="B3421" t="s">
        <v>13037</v>
      </c>
      <c r="C3421" s="1" t="str">
        <f t="shared" si="555"/>
        <v>21:0438</v>
      </c>
      <c r="D3421" s="1" t="str">
        <f t="shared" si="552"/>
        <v>21:0144</v>
      </c>
      <c r="E3421" t="s">
        <v>13030</v>
      </c>
      <c r="F3421" t="s">
        <v>13038</v>
      </c>
      <c r="H3421">
        <v>68.251258100000001</v>
      </c>
      <c r="I3421">
        <v>-70.382105699999997</v>
      </c>
      <c r="J3421" s="1" t="str">
        <f t="shared" si="553"/>
        <v>NGR lake sediment grab sample</v>
      </c>
      <c r="K3421" s="1" t="str">
        <f t="shared" si="554"/>
        <v>&lt;177 micron (NGR)</v>
      </c>
      <c r="L3421">
        <v>27</v>
      </c>
      <c r="M3421" t="s">
        <v>53</v>
      </c>
      <c r="N3421">
        <v>517</v>
      </c>
      <c r="O3421">
        <v>128</v>
      </c>
      <c r="P3421">
        <v>60</v>
      </c>
      <c r="Q3421">
        <v>17</v>
      </c>
      <c r="R3421">
        <v>23</v>
      </c>
      <c r="S3421">
        <v>9</v>
      </c>
      <c r="T3421">
        <v>0.1</v>
      </c>
      <c r="U3421">
        <v>140</v>
      </c>
      <c r="V3421">
        <v>3.95</v>
      </c>
      <c r="W3421">
        <v>0.5</v>
      </c>
      <c r="X3421">
        <v>2</v>
      </c>
      <c r="Y3421">
        <v>14</v>
      </c>
    </row>
    <row r="3422" spans="1:25" hidden="1" x14ac:dyDescent="0.25">
      <c r="A3422" t="s">
        <v>13039</v>
      </c>
      <c r="B3422" t="s">
        <v>13040</v>
      </c>
      <c r="C3422" s="1" t="str">
        <f t="shared" si="555"/>
        <v>21:0438</v>
      </c>
      <c r="D3422" s="1" t="str">
        <f t="shared" si="552"/>
        <v>21:0144</v>
      </c>
      <c r="E3422" t="s">
        <v>13030</v>
      </c>
      <c r="F3422" t="s">
        <v>13041</v>
      </c>
      <c r="H3422">
        <v>68.251258100000001</v>
      </c>
      <c r="I3422">
        <v>-70.382105699999997</v>
      </c>
      <c r="J3422" s="1" t="str">
        <f t="shared" si="553"/>
        <v>NGR lake sediment grab sample</v>
      </c>
      <c r="K3422" s="1" t="str">
        <f t="shared" si="554"/>
        <v>&lt;177 micron (NGR)</v>
      </c>
      <c r="L3422">
        <v>27</v>
      </c>
      <c r="M3422" t="s">
        <v>57</v>
      </c>
      <c r="N3422">
        <v>518</v>
      </c>
      <c r="O3422">
        <v>154</v>
      </c>
      <c r="P3422">
        <v>70</v>
      </c>
      <c r="Q3422">
        <v>21</v>
      </c>
      <c r="R3422">
        <v>25</v>
      </c>
      <c r="S3422">
        <v>10</v>
      </c>
      <c r="T3422">
        <v>0.3</v>
      </c>
      <c r="U3422">
        <v>160</v>
      </c>
      <c r="V3422">
        <v>3.95</v>
      </c>
      <c r="W3422">
        <v>0.5</v>
      </c>
      <c r="X3422">
        <v>1</v>
      </c>
      <c r="Y3422">
        <v>14</v>
      </c>
    </row>
    <row r="3423" spans="1:25" hidden="1" x14ac:dyDescent="0.25">
      <c r="A3423" t="s">
        <v>13042</v>
      </c>
      <c r="B3423" t="s">
        <v>13043</v>
      </c>
      <c r="C3423" s="1" t="str">
        <f t="shared" si="555"/>
        <v>21:0438</v>
      </c>
      <c r="D3423" s="1" t="str">
        <f>HYPERLINK("http://geochem.nrcan.gc.ca/cdogs/content/svy/svy_e.htm", "")</f>
        <v/>
      </c>
      <c r="G3423" s="1" t="str">
        <f>HYPERLINK("http://geochem.nrcan.gc.ca/cdogs/content/cr_/cr_00033_e.htm", "33")</f>
        <v>33</v>
      </c>
      <c r="J3423" t="s">
        <v>100</v>
      </c>
      <c r="K3423" t="s">
        <v>101</v>
      </c>
      <c r="L3423">
        <v>27</v>
      </c>
      <c r="M3423" t="s">
        <v>102</v>
      </c>
      <c r="N3423">
        <v>519</v>
      </c>
      <c r="O3423">
        <v>160</v>
      </c>
      <c r="P3423">
        <v>20</v>
      </c>
      <c r="Q3423">
        <v>27</v>
      </c>
      <c r="R3423">
        <v>13</v>
      </c>
      <c r="S3423">
        <v>10</v>
      </c>
      <c r="T3423">
        <v>0.1</v>
      </c>
      <c r="U3423">
        <v>2850</v>
      </c>
      <c r="V3423">
        <v>3.8</v>
      </c>
      <c r="W3423">
        <v>2</v>
      </c>
      <c r="X3423">
        <v>1</v>
      </c>
      <c r="Y3423">
        <v>12</v>
      </c>
    </row>
    <row r="3424" spans="1:25" hidden="1" x14ac:dyDescent="0.25">
      <c r="A3424" t="s">
        <v>13044</v>
      </c>
      <c r="B3424" t="s">
        <v>13045</v>
      </c>
      <c r="C3424" s="1" t="str">
        <f t="shared" si="555"/>
        <v>21:0438</v>
      </c>
      <c r="D3424" s="1" t="str">
        <f t="shared" ref="D3424:D3450" si="556">HYPERLINK("http://geochem.nrcan.gc.ca/cdogs/content/svy/svy210144_e.htm", "21:0144")</f>
        <v>21:0144</v>
      </c>
      <c r="E3424" t="s">
        <v>13046</v>
      </c>
      <c r="F3424" t="s">
        <v>13047</v>
      </c>
      <c r="H3424">
        <v>68.256993399999999</v>
      </c>
      <c r="I3424">
        <v>-70.443008699999993</v>
      </c>
      <c r="J3424" s="1" t="str">
        <f t="shared" ref="J3424:J3450" si="557">HYPERLINK("http://geochem.nrcan.gc.ca/cdogs/content/kwd/kwd020027_e.htm", "NGR lake sediment grab sample")</f>
        <v>NGR lake sediment grab sample</v>
      </c>
      <c r="K3424" s="1" t="str">
        <f t="shared" ref="K3424:K3450" si="558">HYPERLINK("http://geochem.nrcan.gc.ca/cdogs/content/kwd/kwd080006_e.htm", "&lt;177 micron (NGR)")</f>
        <v>&lt;177 micron (NGR)</v>
      </c>
      <c r="L3424">
        <v>27</v>
      </c>
      <c r="M3424" t="s">
        <v>34</v>
      </c>
      <c r="N3424">
        <v>520</v>
      </c>
      <c r="O3424">
        <v>130</v>
      </c>
      <c r="P3424">
        <v>90</v>
      </c>
      <c r="Q3424">
        <v>9</v>
      </c>
      <c r="R3424">
        <v>19</v>
      </c>
      <c r="S3424">
        <v>7</v>
      </c>
      <c r="T3424">
        <v>0.4</v>
      </c>
      <c r="U3424">
        <v>10</v>
      </c>
      <c r="V3424">
        <v>30.5</v>
      </c>
      <c r="W3424">
        <v>0.5</v>
      </c>
      <c r="X3424">
        <v>12</v>
      </c>
      <c r="Y3424">
        <v>21.8</v>
      </c>
    </row>
    <row r="3425" spans="1:25" hidden="1" x14ac:dyDescent="0.25">
      <c r="A3425" t="s">
        <v>13048</v>
      </c>
      <c r="B3425" t="s">
        <v>13049</v>
      </c>
      <c r="C3425" s="1" t="str">
        <f t="shared" si="555"/>
        <v>21:0438</v>
      </c>
      <c r="D3425" s="1" t="str">
        <f t="shared" si="556"/>
        <v>21:0144</v>
      </c>
      <c r="E3425" t="s">
        <v>13050</v>
      </c>
      <c r="F3425" t="s">
        <v>13051</v>
      </c>
      <c r="H3425">
        <v>68.311254899999994</v>
      </c>
      <c r="I3425">
        <v>-70.470014000000006</v>
      </c>
      <c r="J3425" s="1" t="str">
        <f t="shared" si="557"/>
        <v>NGR lake sediment grab sample</v>
      </c>
      <c r="K3425" s="1" t="str">
        <f t="shared" si="558"/>
        <v>&lt;177 micron (NGR)</v>
      </c>
      <c r="L3425">
        <v>27</v>
      </c>
      <c r="M3425" t="s">
        <v>39</v>
      </c>
      <c r="N3425">
        <v>521</v>
      </c>
      <c r="O3425">
        <v>194</v>
      </c>
      <c r="P3425">
        <v>142</v>
      </c>
      <c r="Q3425">
        <v>32</v>
      </c>
      <c r="R3425">
        <v>54</v>
      </c>
      <c r="S3425">
        <v>28</v>
      </c>
      <c r="T3425">
        <v>0.4</v>
      </c>
      <c r="U3425">
        <v>400</v>
      </c>
      <c r="V3425">
        <v>8.4</v>
      </c>
      <c r="W3425">
        <v>1</v>
      </c>
      <c r="X3425">
        <v>7</v>
      </c>
      <c r="Y3425">
        <v>11.2</v>
      </c>
    </row>
    <row r="3426" spans="1:25" hidden="1" x14ac:dyDescent="0.25">
      <c r="A3426" t="s">
        <v>13052</v>
      </c>
      <c r="B3426" t="s">
        <v>13053</v>
      </c>
      <c r="C3426" s="1" t="str">
        <f t="shared" si="555"/>
        <v>21:0438</v>
      </c>
      <c r="D3426" s="1" t="str">
        <f t="shared" si="556"/>
        <v>21:0144</v>
      </c>
      <c r="E3426" t="s">
        <v>13054</v>
      </c>
      <c r="F3426" t="s">
        <v>13055</v>
      </c>
      <c r="H3426">
        <v>68.322959299999994</v>
      </c>
      <c r="I3426">
        <v>-70.430078499999993</v>
      </c>
      <c r="J3426" s="1" t="str">
        <f t="shared" si="557"/>
        <v>NGR lake sediment grab sample</v>
      </c>
      <c r="K3426" s="1" t="str">
        <f t="shared" si="558"/>
        <v>&lt;177 micron (NGR)</v>
      </c>
      <c r="L3426">
        <v>27</v>
      </c>
      <c r="M3426" t="s">
        <v>44</v>
      </c>
      <c r="N3426">
        <v>522</v>
      </c>
      <c r="O3426">
        <v>245</v>
      </c>
      <c r="P3426">
        <v>128</v>
      </c>
      <c r="Q3426">
        <v>30</v>
      </c>
      <c r="R3426">
        <v>59</v>
      </c>
      <c r="S3426">
        <v>27</v>
      </c>
      <c r="T3426">
        <v>0.2</v>
      </c>
      <c r="U3426">
        <v>290</v>
      </c>
      <c r="V3426">
        <v>6.45</v>
      </c>
      <c r="W3426">
        <v>0.5</v>
      </c>
      <c r="X3426">
        <v>5</v>
      </c>
      <c r="Y3426">
        <v>10.8</v>
      </c>
    </row>
    <row r="3427" spans="1:25" hidden="1" x14ac:dyDescent="0.25">
      <c r="A3427" t="s">
        <v>13056</v>
      </c>
      <c r="B3427" t="s">
        <v>13057</v>
      </c>
      <c r="C3427" s="1" t="str">
        <f t="shared" si="555"/>
        <v>21:0438</v>
      </c>
      <c r="D3427" s="1" t="str">
        <f t="shared" si="556"/>
        <v>21:0144</v>
      </c>
      <c r="E3427" t="s">
        <v>13058</v>
      </c>
      <c r="F3427" t="s">
        <v>13059</v>
      </c>
      <c r="H3427">
        <v>68.334510499999993</v>
      </c>
      <c r="I3427">
        <v>-70.357442599999999</v>
      </c>
      <c r="J3427" s="1" t="str">
        <f t="shared" si="557"/>
        <v>NGR lake sediment grab sample</v>
      </c>
      <c r="K3427" s="1" t="str">
        <f t="shared" si="558"/>
        <v>&lt;177 micron (NGR)</v>
      </c>
      <c r="L3427">
        <v>27</v>
      </c>
      <c r="M3427" t="s">
        <v>62</v>
      </c>
      <c r="N3427">
        <v>523</v>
      </c>
      <c r="O3427">
        <v>128</v>
      </c>
      <c r="P3427">
        <v>84</v>
      </c>
      <c r="Q3427">
        <v>19</v>
      </c>
      <c r="R3427">
        <v>44</v>
      </c>
      <c r="S3427">
        <v>11</v>
      </c>
      <c r="T3427">
        <v>0.2</v>
      </c>
      <c r="U3427">
        <v>160</v>
      </c>
      <c r="V3427">
        <v>2.9</v>
      </c>
      <c r="W3427">
        <v>0.5</v>
      </c>
      <c r="X3427">
        <v>2</v>
      </c>
      <c r="Y3427">
        <v>17.399999999999999</v>
      </c>
    </row>
    <row r="3428" spans="1:25" hidden="1" x14ac:dyDescent="0.25">
      <c r="A3428" t="s">
        <v>13060</v>
      </c>
      <c r="B3428" t="s">
        <v>13061</v>
      </c>
      <c r="C3428" s="1" t="str">
        <f t="shared" si="555"/>
        <v>21:0438</v>
      </c>
      <c r="D3428" s="1" t="str">
        <f t="shared" si="556"/>
        <v>21:0144</v>
      </c>
      <c r="E3428" t="s">
        <v>13062</v>
      </c>
      <c r="F3428" t="s">
        <v>13063</v>
      </c>
      <c r="H3428">
        <v>68.349783200000005</v>
      </c>
      <c r="I3428">
        <v>-70.377641100000005</v>
      </c>
      <c r="J3428" s="1" t="str">
        <f t="shared" si="557"/>
        <v>NGR lake sediment grab sample</v>
      </c>
      <c r="K3428" s="1" t="str">
        <f t="shared" si="558"/>
        <v>&lt;177 micron (NGR)</v>
      </c>
      <c r="L3428">
        <v>27</v>
      </c>
      <c r="M3428" t="s">
        <v>67</v>
      </c>
      <c r="N3428">
        <v>524</v>
      </c>
      <c r="O3428">
        <v>168</v>
      </c>
      <c r="P3428">
        <v>80</v>
      </c>
      <c r="Q3428">
        <v>21</v>
      </c>
      <c r="R3428">
        <v>51</v>
      </c>
      <c r="S3428">
        <v>15</v>
      </c>
      <c r="T3428">
        <v>0.1</v>
      </c>
      <c r="U3428">
        <v>180</v>
      </c>
      <c r="V3428">
        <v>3.3</v>
      </c>
      <c r="W3428">
        <v>0.5</v>
      </c>
      <c r="X3428">
        <v>4</v>
      </c>
      <c r="Y3428">
        <v>12.4</v>
      </c>
    </row>
    <row r="3429" spans="1:25" hidden="1" x14ac:dyDescent="0.25">
      <c r="A3429" t="s">
        <v>13064</v>
      </c>
      <c r="B3429" t="s">
        <v>13065</v>
      </c>
      <c r="C3429" s="1" t="str">
        <f t="shared" si="555"/>
        <v>21:0438</v>
      </c>
      <c r="D3429" s="1" t="str">
        <f t="shared" si="556"/>
        <v>21:0144</v>
      </c>
      <c r="E3429" t="s">
        <v>13066</v>
      </c>
      <c r="F3429" t="s">
        <v>13067</v>
      </c>
      <c r="H3429">
        <v>68.370061300000003</v>
      </c>
      <c r="I3429">
        <v>-70.415704899999994</v>
      </c>
      <c r="J3429" s="1" t="str">
        <f t="shared" si="557"/>
        <v>NGR lake sediment grab sample</v>
      </c>
      <c r="K3429" s="1" t="str">
        <f t="shared" si="558"/>
        <v>&lt;177 micron (NGR)</v>
      </c>
      <c r="L3429">
        <v>27</v>
      </c>
      <c r="M3429" t="s">
        <v>72</v>
      </c>
      <c r="N3429">
        <v>525</v>
      </c>
      <c r="O3429">
        <v>200</v>
      </c>
      <c r="P3429">
        <v>118</v>
      </c>
      <c r="Q3429">
        <v>30</v>
      </c>
      <c r="R3429">
        <v>63</v>
      </c>
      <c r="S3429">
        <v>30</v>
      </c>
      <c r="T3429">
        <v>0.1</v>
      </c>
      <c r="U3429">
        <v>590</v>
      </c>
      <c r="V3429">
        <v>7.6</v>
      </c>
      <c r="W3429">
        <v>3</v>
      </c>
      <c r="X3429">
        <v>5</v>
      </c>
      <c r="Y3429">
        <v>8.8000000000000007</v>
      </c>
    </row>
    <row r="3430" spans="1:25" hidden="1" x14ac:dyDescent="0.25">
      <c r="A3430" t="s">
        <v>13068</v>
      </c>
      <c r="B3430" t="s">
        <v>13069</v>
      </c>
      <c r="C3430" s="1" t="str">
        <f t="shared" si="555"/>
        <v>21:0438</v>
      </c>
      <c r="D3430" s="1" t="str">
        <f t="shared" si="556"/>
        <v>21:0144</v>
      </c>
      <c r="E3430" t="s">
        <v>13070</v>
      </c>
      <c r="F3430" t="s">
        <v>13071</v>
      </c>
      <c r="H3430">
        <v>68.380963399999999</v>
      </c>
      <c r="I3430">
        <v>-70.421711400000007</v>
      </c>
      <c r="J3430" s="1" t="str">
        <f t="shared" si="557"/>
        <v>NGR lake sediment grab sample</v>
      </c>
      <c r="K3430" s="1" t="str">
        <f t="shared" si="558"/>
        <v>&lt;177 micron (NGR)</v>
      </c>
      <c r="L3430">
        <v>27</v>
      </c>
      <c r="M3430" t="s">
        <v>77</v>
      </c>
      <c r="N3430">
        <v>526</v>
      </c>
      <c r="O3430">
        <v>230</v>
      </c>
      <c r="P3430">
        <v>160</v>
      </c>
      <c r="Q3430">
        <v>38</v>
      </c>
      <c r="R3430">
        <v>78</v>
      </c>
      <c r="S3430">
        <v>24</v>
      </c>
      <c r="T3430">
        <v>0.2</v>
      </c>
      <c r="U3430">
        <v>440</v>
      </c>
      <c r="V3430">
        <v>6.8</v>
      </c>
      <c r="W3430">
        <v>2</v>
      </c>
      <c r="X3430">
        <v>3</v>
      </c>
      <c r="Y3430">
        <v>7.6</v>
      </c>
    </row>
    <row r="3431" spans="1:25" hidden="1" x14ac:dyDescent="0.25">
      <c r="A3431" t="s">
        <v>13072</v>
      </c>
      <c r="B3431" t="s">
        <v>13073</v>
      </c>
      <c r="C3431" s="1" t="str">
        <f t="shared" si="555"/>
        <v>21:0438</v>
      </c>
      <c r="D3431" s="1" t="str">
        <f t="shared" si="556"/>
        <v>21:0144</v>
      </c>
      <c r="E3431" t="s">
        <v>13074</v>
      </c>
      <c r="F3431" t="s">
        <v>13075</v>
      </c>
      <c r="H3431">
        <v>68.372689800000003</v>
      </c>
      <c r="I3431">
        <v>-70.529648199999997</v>
      </c>
      <c r="J3431" s="1" t="str">
        <f t="shared" si="557"/>
        <v>NGR lake sediment grab sample</v>
      </c>
      <c r="K3431" s="1" t="str">
        <f t="shared" si="558"/>
        <v>&lt;177 micron (NGR)</v>
      </c>
      <c r="L3431">
        <v>27</v>
      </c>
      <c r="M3431" t="s">
        <v>82</v>
      </c>
      <c r="N3431">
        <v>527</v>
      </c>
      <c r="O3431">
        <v>180</v>
      </c>
      <c r="P3431">
        <v>106</v>
      </c>
      <c r="Q3431">
        <v>22</v>
      </c>
      <c r="R3431">
        <v>59</v>
      </c>
      <c r="S3431">
        <v>23</v>
      </c>
      <c r="T3431">
        <v>0.1</v>
      </c>
      <c r="U3431">
        <v>780</v>
      </c>
      <c r="V3431">
        <v>5.7</v>
      </c>
      <c r="W3431">
        <v>1</v>
      </c>
      <c r="X3431">
        <v>1</v>
      </c>
      <c r="Y3431">
        <v>6.8</v>
      </c>
    </row>
    <row r="3432" spans="1:25" hidden="1" x14ac:dyDescent="0.25">
      <c r="A3432" t="s">
        <v>13076</v>
      </c>
      <c r="B3432" t="s">
        <v>13077</v>
      </c>
      <c r="C3432" s="1" t="str">
        <f t="shared" si="555"/>
        <v>21:0438</v>
      </c>
      <c r="D3432" s="1" t="str">
        <f t="shared" si="556"/>
        <v>21:0144</v>
      </c>
      <c r="E3432" t="s">
        <v>13078</v>
      </c>
      <c r="F3432" t="s">
        <v>13079</v>
      </c>
      <c r="H3432">
        <v>68.431515599999997</v>
      </c>
      <c r="I3432">
        <v>-70.6583519</v>
      </c>
      <c r="J3432" s="1" t="str">
        <f t="shared" si="557"/>
        <v>NGR lake sediment grab sample</v>
      </c>
      <c r="K3432" s="1" t="str">
        <f t="shared" si="558"/>
        <v>&lt;177 micron (NGR)</v>
      </c>
      <c r="L3432">
        <v>27</v>
      </c>
      <c r="M3432" t="s">
        <v>87</v>
      </c>
      <c r="N3432">
        <v>528</v>
      </c>
      <c r="O3432">
        <v>84</v>
      </c>
      <c r="P3432">
        <v>40</v>
      </c>
      <c r="Q3432">
        <v>10</v>
      </c>
      <c r="R3432">
        <v>24</v>
      </c>
      <c r="S3432">
        <v>10</v>
      </c>
      <c r="T3432">
        <v>0.1</v>
      </c>
      <c r="U3432">
        <v>220</v>
      </c>
      <c r="V3432">
        <v>2.7</v>
      </c>
      <c r="W3432">
        <v>0.5</v>
      </c>
      <c r="X3432">
        <v>1</v>
      </c>
      <c r="Y3432">
        <v>13.8</v>
      </c>
    </row>
    <row r="3433" spans="1:25" hidden="1" x14ac:dyDescent="0.25">
      <c r="A3433" t="s">
        <v>13080</v>
      </c>
      <c r="B3433" t="s">
        <v>13081</v>
      </c>
      <c r="C3433" s="1" t="str">
        <f t="shared" si="555"/>
        <v>21:0438</v>
      </c>
      <c r="D3433" s="1" t="str">
        <f t="shared" si="556"/>
        <v>21:0144</v>
      </c>
      <c r="E3433" t="s">
        <v>13082</v>
      </c>
      <c r="F3433" t="s">
        <v>13083</v>
      </c>
      <c r="H3433">
        <v>68.430850100000001</v>
      </c>
      <c r="I3433">
        <v>-70.581577199999998</v>
      </c>
      <c r="J3433" s="1" t="str">
        <f t="shared" si="557"/>
        <v>NGR lake sediment grab sample</v>
      </c>
      <c r="K3433" s="1" t="str">
        <f t="shared" si="558"/>
        <v>&lt;177 micron (NGR)</v>
      </c>
      <c r="L3433">
        <v>27</v>
      </c>
      <c r="M3433" t="s">
        <v>92</v>
      </c>
      <c r="N3433">
        <v>529</v>
      </c>
      <c r="O3433">
        <v>96</v>
      </c>
      <c r="P3433">
        <v>54</v>
      </c>
      <c r="Q3433">
        <v>9</v>
      </c>
      <c r="R3433">
        <v>30</v>
      </c>
      <c r="S3433">
        <v>11</v>
      </c>
      <c r="T3433">
        <v>0.1</v>
      </c>
      <c r="U3433">
        <v>210</v>
      </c>
      <c r="V3433">
        <v>2.6</v>
      </c>
      <c r="W3433">
        <v>0.5</v>
      </c>
      <c r="X3433">
        <v>1</v>
      </c>
      <c r="Y3433">
        <v>15.8</v>
      </c>
    </row>
    <row r="3434" spans="1:25" hidden="1" x14ac:dyDescent="0.25">
      <c r="A3434" t="s">
        <v>13084</v>
      </c>
      <c r="B3434" t="s">
        <v>13085</v>
      </c>
      <c r="C3434" s="1" t="str">
        <f t="shared" si="555"/>
        <v>21:0438</v>
      </c>
      <c r="D3434" s="1" t="str">
        <f t="shared" si="556"/>
        <v>21:0144</v>
      </c>
      <c r="E3434" t="s">
        <v>13086</v>
      </c>
      <c r="F3434" t="s">
        <v>13087</v>
      </c>
      <c r="H3434">
        <v>68.414904100000001</v>
      </c>
      <c r="I3434">
        <v>-70.551400099999995</v>
      </c>
      <c r="J3434" s="1" t="str">
        <f t="shared" si="557"/>
        <v>NGR lake sediment grab sample</v>
      </c>
      <c r="K3434" s="1" t="str">
        <f t="shared" si="558"/>
        <v>&lt;177 micron (NGR)</v>
      </c>
      <c r="L3434">
        <v>27</v>
      </c>
      <c r="M3434" t="s">
        <v>97</v>
      </c>
      <c r="N3434">
        <v>530</v>
      </c>
      <c r="O3434">
        <v>182</v>
      </c>
      <c r="P3434">
        <v>88</v>
      </c>
      <c r="Q3434">
        <v>17</v>
      </c>
      <c r="R3434">
        <v>72</v>
      </c>
      <c r="S3434">
        <v>20</v>
      </c>
      <c r="T3434">
        <v>0.1</v>
      </c>
      <c r="U3434">
        <v>240</v>
      </c>
      <c r="V3434">
        <v>3.5</v>
      </c>
      <c r="W3434">
        <v>0.5</v>
      </c>
      <c r="X3434">
        <v>1</v>
      </c>
      <c r="Y3434">
        <v>5.4</v>
      </c>
    </row>
    <row r="3435" spans="1:25" hidden="1" x14ac:dyDescent="0.25">
      <c r="A3435" t="s">
        <v>13088</v>
      </c>
      <c r="B3435" t="s">
        <v>13089</v>
      </c>
      <c r="C3435" s="1" t="str">
        <f t="shared" si="555"/>
        <v>21:0438</v>
      </c>
      <c r="D3435" s="1" t="str">
        <f t="shared" si="556"/>
        <v>21:0144</v>
      </c>
      <c r="E3435" t="s">
        <v>13090</v>
      </c>
      <c r="F3435" t="s">
        <v>13091</v>
      </c>
      <c r="H3435">
        <v>68.357224500000001</v>
      </c>
      <c r="I3435">
        <v>-70.222697999999994</v>
      </c>
      <c r="J3435" s="1" t="str">
        <f t="shared" si="557"/>
        <v>NGR lake sediment grab sample</v>
      </c>
      <c r="K3435" s="1" t="str">
        <f t="shared" si="558"/>
        <v>&lt;177 micron (NGR)</v>
      </c>
      <c r="L3435">
        <v>27</v>
      </c>
      <c r="M3435" t="s">
        <v>107</v>
      </c>
      <c r="N3435">
        <v>531</v>
      </c>
      <c r="O3435">
        <v>186</v>
      </c>
      <c r="P3435">
        <v>132</v>
      </c>
      <c r="Q3435">
        <v>30</v>
      </c>
      <c r="R3435">
        <v>49</v>
      </c>
      <c r="S3435">
        <v>21</v>
      </c>
      <c r="T3435">
        <v>0.4</v>
      </c>
      <c r="U3435">
        <v>320</v>
      </c>
      <c r="V3435">
        <v>7</v>
      </c>
      <c r="W3435">
        <v>0.5</v>
      </c>
      <c r="X3435">
        <v>6</v>
      </c>
      <c r="Y3435">
        <v>8.6</v>
      </c>
    </row>
    <row r="3436" spans="1:25" hidden="1" x14ac:dyDescent="0.25">
      <c r="A3436" t="s">
        <v>13092</v>
      </c>
      <c r="B3436" t="s">
        <v>13093</v>
      </c>
      <c r="C3436" s="1" t="str">
        <f t="shared" si="555"/>
        <v>21:0438</v>
      </c>
      <c r="D3436" s="1" t="str">
        <f t="shared" si="556"/>
        <v>21:0144</v>
      </c>
      <c r="E3436" t="s">
        <v>13094</v>
      </c>
      <c r="F3436" t="s">
        <v>13095</v>
      </c>
      <c r="H3436">
        <v>68.332133400000004</v>
      </c>
      <c r="I3436">
        <v>-70.236302699999996</v>
      </c>
      <c r="J3436" s="1" t="str">
        <f t="shared" si="557"/>
        <v>NGR lake sediment grab sample</v>
      </c>
      <c r="K3436" s="1" t="str">
        <f t="shared" si="558"/>
        <v>&lt;177 micron (NGR)</v>
      </c>
      <c r="L3436">
        <v>27</v>
      </c>
      <c r="M3436" t="s">
        <v>112</v>
      </c>
      <c r="N3436">
        <v>532</v>
      </c>
      <c r="O3436">
        <v>184</v>
      </c>
      <c r="P3436">
        <v>126</v>
      </c>
      <c r="Q3436">
        <v>32</v>
      </c>
      <c r="R3436">
        <v>49</v>
      </c>
      <c r="S3436">
        <v>25</v>
      </c>
      <c r="T3436">
        <v>0.2</v>
      </c>
      <c r="U3436">
        <v>440</v>
      </c>
      <c r="V3436">
        <v>7.3</v>
      </c>
      <c r="W3436">
        <v>0.5</v>
      </c>
      <c r="X3436">
        <v>4</v>
      </c>
      <c r="Y3436">
        <v>10.199999999999999</v>
      </c>
    </row>
    <row r="3437" spans="1:25" hidden="1" x14ac:dyDescent="0.25">
      <c r="A3437" t="s">
        <v>13096</v>
      </c>
      <c r="B3437" t="s">
        <v>13097</v>
      </c>
      <c r="C3437" s="1" t="str">
        <f t="shared" si="555"/>
        <v>21:0438</v>
      </c>
      <c r="D3437" s="1" t="str">
        <f t="shared" si="556"/>
        <v>21:0144</v>
      </c>
      <c r="E3437" t="s">
        <v>13098</v>
      </c>
      <c r="F3437" t="s">
        <v>13099</v>
      </c>
      <c r="H3437">
        <v>68.317905499999995</v>
      </c>
      <c r="I3437">
        <v>-70.209552099999996</v>
      </c>
      <c r="J3437" s="1" t="str">
        <f t="shared" si="557"/>
        <v>NGR lake sediment grab sample</v>
      </c>
      <c r="K3437" s="1" t="str">
        <f t="shared" si="558"/>
        <v>&lt;177 micron (NGR)</v>
      </c>
      <c r="L3437">
        <v>27</v>
      </c>
      <c r="M3437" t="s">
        <v>117</v>
      </c>
      <c r="N3437">
        <v>533</v>
      </c>
      <c r="O3437">
        <v>144</v>
      </c>
      <c r="P3437">
        <v>80</v>
      </c>
      <c r="Q3437">
        <v>25</v>
      </c>
      <c r="R3437">
        <v>33</v>
      </c>
      <c r="S3437">
        <v>17</v>
      </c>
      <c r="T3437">
        <v>0.1</v>
      </c>
      <c r="U3437">
        <v>290</v>
      </c>
      <c r="V3437">
        <v>5.2</v>
      </c>
      <c r="W3437">
        <v>0.5</v>
      </c>
      <c r="X3437">
        <v>3</v>
      </c>
      <c r="Y3437">
        <v>7</v>
      </c>
    </row>
    <row r="3438" spans="1:25" hidden="1" x14ac:dyDescent="0.25">
      <c r="A3438" t="s">
        <v>13100</v>
      </c>
      <c r="B3438" t="s">
        <v>13101</v>
      </c>
      <c r="C3438" s="1" t="str">
        <f t="shared" si="555"/>
        <v>21:0438</v>
      </c>
      <c r="D3438" s="1" t="str">
        <f t="shared" si="556"/>
        <v>21:0144</v>
      </c>
      <c r="E3438" t="s">
        <v>13102</v>
      </c>
      <c r="F3438" t="s">
        <v>13103</v>
      </c>
      <c r="H3438">
        <v>68.305917800000003</v>
      </c>
      <c r="I3438">
        <v>-70.269138900000002</v>
      </c>
      <c r="J3438" s="1" t="str">
        <f t="shared" si="557"/>
        <v>NGR lake sediment grab sample</v>
      </c>
      <c r="K3438" s="1" t="str">
        <f t="shared" si="558"/>
        <v>&lt;177 micron (NGR)</v>
      </c>
      <c r="L3438">
        <v>27</v>
      </c>
      <c r="M3438" t="s">
        <v>122</v>
      </c>
      <c r="N3438">
        <v>534</v>
      </c>
      <c r="O3438">
        <v>164</v>
      </c>
      <c r="P3438">
        <v>78</v>
      </c>
      <c r="Q3438">
        <v>23</v>
      </c>
      <c r="R3438">
        <v>35</v>
      </c>
      <c r="S3438">
        <v>19</v>
      </c>
      <c r="T3438">
        <v>0.1</v>
      </c>
      <c r="U3438">
        <v>360</v>
      </c>
      <c r="V3438">
        <v>5.4</v>
      </c>
      <c r="W3438">
        <v>1</v>
      </c>
      <c r="X3438">
        <v>3</v>
      </c>
      <c r="Y3438">
        <v>5.2</v>
      </c>
    </row>
    <row r="3439" spans="1:25" hidden="1" x14ac:dyDescent="0.25">
      <c r="A3439" t="s">
        <v>13104</v>
      </c>
      <c r="B3439" t="s">
        <v>13105</v>
      </c>
      <c r="C3439" s="1" t="str">
        <f t="shared" si="555"/>
        <v>21:0438</v>
      </c>
      <c r="D3439" s="1" t="str">
        <f t="shared" si="556"/>
        <v>21:0144</v>
      </c>
      <c r="E3439" t="s">
        <v>13106</v>
      </c>
      <c r="F3439" t="s">
        <v>13107</v>
      </c>
      <c r="H3439">
        <v>68.163348299999996</v>
      </c>
      <c r="I3439">
        <v>-70.281233999999998</v>
      </c>
      <c r="J3439" s="1" t="str">
        <f t="shared" si="557"/>
        <v>NGR lake sediment grab sample</v>
      </c>
      <c r="K3439" s="1" t="str">
        <f t="shared" si="558"/>
        <v>&lt;177 micron (NGR)</v>
      </c>
      <c r="L3439">
        <v>28</v>
      </c>
      <c r="M3439" t="s">
        <v>29</v>
      </c>
      <c r="N3439">
        <v>535</v>
      </c>
      <c r="O3439">
        <v>80</v>
      </c>
      <c r="P3439">
        <v>18</v>
      </c>
      <c r="Q3439">
        <v>9</v>
      </c>
      <c r="R3439">
        <v>11</v>
      </c>
      <c r="S3439">
        <v>7</v>
      </c>
      <c r="T3439">
        <v>0.1</v>
      </c>
      <c r="U3439">
        <v>90</v>
      </c>
      <c r="V3439">
        <v>3.4</v>
      </c>
      <c r="W3439">
        <v>0.5</v>
      </c>
      <c r="X3439">
        <v>1</v>
      </c>
      <c r="Y3439">
        <v>4.5999999999999996</v>
      </c>
    </row>
    <row r="3440" spans="1:25" hidden="1" x14ac:dyDescent="0.25">
      <c r="A3440" t="s">
        <v>13108</v>
      </c>
      <c r="B3440" t="s">
        <v>13109</v>
      </c>
      <c r="C3440" s="1" t="str">
        <f t="shared" si="555"/>
        <v>21:0438</v>
      </c>
      <c r="D3440" s="1" t="str">
        <f t="shared" si="556"/>
        <v>21:0144</v>
      </c>
      <c r="E3440" t="s">
        <v>13110</v>
      </c>
      <c r="F3440" t="s">
        <v>13111</v>
      </c>
      <c r="H3440">
        <v>68.180045399999997</v>
      </c>
      <c r="I3440">
        <v>-70.280839599999993</v>
      </c>
      <c r="J3440" s="1" t="str">
        <f t="shared" si="557"/>
        <v>NGR lake sediment grab sample</v>
      </c>
      <c r="K3440" s="1" t="str">
        <f t="shared" si="558"/>
        <v>&lt;177 micron (NGR)</v>
      </c>
      <c r="L3440">
        <v>28</v>
      </c>
      <c r="M3440" t="s">
        <v>34</v>
      </c>
      <c r="N3440">
        <v>536</v>
      </c>
      <c r="O3440">
        <v>154</v>
      </c>
      <c r="P3440">
        <v>38</v>
      </c>
      <c r="Q3440">
        <v>22</v>
      </c>
      <c r="R3440">
        <v>24</v>
      </c>
      <c r="S3440">
        <v>11</v>
      </c>
      <c r="T3440">
        <v>0.2</v>
      </c>
      <c r="U3440">
        <v>80</v>
      </c>
      <c r="V3440">
        <v>3.1</v>
      </c>
      <c r="W3440">
        <v>0.5</v>
      </c>
      <c r="X3440">
        <v>1</v>
      </c>
      <c r="Y3440">
        <v>16.2</v>
      </c>
    </row>
    <row r="3441" spans="1:25" hidden="1" x14ac:dyDescent="0.25">
      <c r="A3441" t="s">
        <v>13112</v>
      </c>
      <c r="B3441" t="s">
        <v>13113</v>
      </c>
      <c r="C3441" s="1" t="str">
        <f t="shared" si="555"/>
        <v>21:0438</v>
      </c>
      <c r="D3441" s="1" t="str">
        <f t="shared" si="556"/>
        <v>21:0144</v>
      </c>
      <c r="E3441" t="s">
        <v>13114</v>
      </c>
      <c r="F3441" t="s">
        <v>13115</v>
      </c>
      <c r="H3441">
        <v>68.170537400000001</v>
      </c>
      <c r="I3441">
        <v>-70.319643200000002</v>
      </c>
      <c r="J3441" s="1" t="str">
        <f t="shared" si="557"/>
        <v>NGR lake sediment grab sample</v>
      </c>
      <c r="K3441" s="1" t="str">
        <f t="shared" si="558"/>
        <v>&lt;177 micron (NGR)</v>
      </c>
      <c r="L3441">
        <v>28</v>
      </c>
      <c r="M3441" t="s">
        <v>49</v>
      </c>
      <c r="N3441">
        <v>537</v>
      </c>
      <c r="O3441">
        <v>94</v>
      </c>
      <c r="P3441">
        <v>20</v>
      </c>
      <c r="Q3441">
        <v>11</v>
      </c>
      <c r="R3441">
        <v>15</v>
      </c>
      <c r="S3441">
        <v>7</v>
      </c>
      <c r="T3441">
        <v>0.1</v>
      </c>
      <c r="U3441">
        <v>70</v>
      </c>
      <c r="V3441">
        <v>2.1</v>
      </c>
      <c r="W3441">
        <v>0.5</v>
      </c>
      <c r="X3441">
        <v>1</v>
      </c>
      <c r="Y3441">
        <v>8.4</v>
      </c>
    </row>
    <row r="3442" spans="1:25" hidden="1" x14ac:dyDescent="0.25">
      <c r="A3442" t="s">
        <v>13116</v>
      </c>
      <c r="B3442" t="s">
        <v>13117</v>
      </c>
      <c r="C3442" s="1" t="str">
        <f t="shared" si="555"/>
        <v>21:0438</v>
      </c>
      <c r="D3442" s="1" t="str">
        <f t="shared" si="556"/>
        <v>21:0144</v>
      </c>
      <c r="E3442" t="s">
        <v>13106</v>
      </c>
      <c r="F3442" t="s">
        <v>13118</v>
      </c>
      <c r="H3442">
        <v>68.163348299999996</v>
      </c>
      <c r="I3442">
        <v>-70.281233999999998</v>
      </c>
      <c r="J3442" s="1" t="str">
        <f t="shared" si="557"/>
        <v>NGR lake sediment grab sample</v>
      </c>
      <c r="K3442" s="1" t="str">
        <f t="shared" si="558"/>
        <v>&lt;177 micron (NGR)</v>
      </c>
      <c r="L3442">
        <v>28</v>
      </c>
      <c r="M3442" t="s">
        <v>53</v>
      </c>
      <c r="N3442">
        <v>538</v>
      </c>
      <c r="O3442">
        <v>86</v>
      </c>
      <c r="P3442">
        <v>20</v>
      </c>
      <c r="Q3442">
        <v>9</v>
      </c>
      <c r="R3442">
        <v>13</v>
      </c>
      <c r="S3442">
        <v>6</v>
      </c>
      <c r="T3442">
        <v>0.1</v>
      </c>
      <c r="U3442">
        <v>85</v>
      </c>
      <c r="V3442">
        <v>5.4</v>
      </c>
      <c r="W3442">
        <v>0.5</v>
      </c>
      <c r="X3442">
        <v>1</v>
      </c>
      <c r="Y3442">
        <v>8.1999999999999993</v>
      </c>
    </row>
    <row r="3443" spans="1:25" hidden="1" x14ac:dyDescent="0.25">
      <c r="A3443" t="s">
        <v>13119</v>
      </c>
      <c r="B3443" t="s">
        <v>13120</v>
      </c>
      <c r="C3443" s="1" t="str">
        <f t="shared" si="555"/>
        <v>21:0438</v>
      </c>
      <c r="D3443" s="1" t="str">
        <f t="shared" si="556"/>
        <v>21:0144</v>
      </c>
      <c r="E3443" t="s">
        <v>13106</v>
      </c>
      <c r="F3443" t="s">
        <v>13121</v>
      </c>
      <c r="H3443">
        <v>68.163348299999996</v>
      </c>
      <c r="I3443">
        <v>-70.281233999999998</v>
      </c>
      <c r="J3443" s="1" t="str">
        <f t="shared" si="557"/>
        <v>NGR lake sediment grab sample</v>
      </c>
      <c r="K3443" s="1" t="str">
        <f t="shared" si="558"/>
        <v>&lt;177 micron (NGR)</v>
      </c>
      <c r="L3443">
        <v>28</v>
      </c>
      <c r="M3443" t="s">
        <v>57</v>
      </c>
      <c r="N3443">
        <v>539</v>
      </c>
      <c r="O3443">
        <v>82</v>
      </c>
      <c r="P3443">
        <v>18</v>
      </c>
      <c r="Q3443">
        <v>9</v>
      </c>
      <c r="R3443">
        <v>11</v>
      </c>
      <c r="S3443">
        <v>6</v>
      </c>
      <c r="T3443">
        <v>0.1</v>
      </c>
      <c r="U3443">
        <v>90</v>
      </c>
      <c r="V3443">
        <v>3.5</v>
      </c>
      <c r="W3443">
        <v>0.5</v>
      </c>
      <c r="X3443">
        <v>1</v>
      </c>
      <c r="Y3443">
        <v>4</v>
      </c>
    </row>
    <row r="3444" spans="1:25" hidden="1" x14ac:dyDescent="0.25">
      <c r="A3444" t="s">
        <v>13122</v>
      </c>
      <c r="B3444" t="s">
        <v>13123</v>
      </c>
      <c r="C3444" s="1" t="str">
        <f t="shared" si="555"/>
        <v>21:0438</v>
      </c>
      <c r="D3444" s="1" t="str">
        <f t="shared" si="556"/>
        <v>21:0144</v>
      </c>
      <c r="E3444" t="s">
        <v>13124</v>
      </c>
      <c r="F3444" t="s">
        <v>13125</v>
      </c>
      <c r="H3444">
        <v>68.168749599999998</v>
      </c>
      <c r="I3444">
        <v>-70.224106300000003</v>
      </c>
      <c r="J3444" s="1" t="str">
        <f t="shared" si="557"/>
        <v>NGR lake sediment grab sample</v>
      </c>
      <c r="K3444" s="1" t="str">
        <f t="shared" si="558"/>
        <v>&lt;177 micron (NGR)</v>
      </c>
      <c r="L3444">
        <v>28</v>
      </c>
      <c r="M3444" t="s">
        <v>39</v>
      </c>
      <c r="N3444">
        <v>540</v>
      </c>
      <c r="O3444">
        <v>152</v>
      </c>
      <c r="P3444">
        <v>54</v>
      </c>
      <c r="Q3444">
        <v>15</v>
      </c>
      <c r="R3444">
        <v>29</v>
      </c>
      <c r="S3444">
        <v>9</v>
      </c>
      <c r="T3444">
        <v>0.4</v>
      </c>
      <c r="U3444">
        <v>75</v>
      </c>
      <c r="V3444">
        <v>3</v>
      </c>
      <c r="W3444">
        <v>0.5</v>
      </c>
      <c r="X3444">
        <v>2</v>
      </c>
      <c r="Y3444">
        <v>17</v>
      </c>
    </row>
    <row r="3445" spans="1:25" hidden="1" x14ac:dyDescent="0.25">
      <c r="A3445" t="s">
        <v>13126</v>
      </c>
      <c r="B3445" t="s">
        <v>13127</v>
      </c>
      <c r="C3445" s="1" t="str">
        <f t="shared" si="555"/>
        <v>21:0438</v>
      </c>
      <c r="D3445" s="1" t="str">
        <f t="shared" si="556"/>
        <v>21:0144</v>
      </c>
      <c r="E3445" t="s">
        <v>13128</v>
      </c>
      <c r="F3445" t="s">
        <v>13129</v>
      </c>
      <c r="H3445">
        <v>68.136594799999997</v>
      </c>
      <c r="I3445">
        <v>-70.210146100000003</v>
      </c>
      <c r="J3445" s="1" t="str">
        <f t="shared" si="557"/>
        <v>NGR lake sediment grab sample</v>
      </c>
      <c r="K3445" s="1" t="str">
        <f t="shared" si="558"/>
        <v>&lt;177 micron (NGR)</v>
      </c>
      <c r="L3445">
        <v>28</v>
      </c>
      <c r="M3445" t="s">
        <v>44</v>
      </c>
      <c r="N3445">
        <v>541</v>
      </c>
      <c r="O3445">
        <v>102</v>
      </c>
      <c r="P3445">
        <v>24</v>
      </c>
      <c r="Q3445">
        <v>13</v>
      </c>
      <c r="R3445">
        <v>18</v>
      </c>
      <c r="S3445">
        <v>7</v>
      </c>
      <c r="T3445">
        <v>0.1</v>
      </c>
      <c r="U3445">
        <v>60</v>
      </c>
      <c r="V3445">
        <v>2.8</v>
      </c>
      <c r="W3445">
        <v>0.5</v>
      </c>
      <c r="X3445">
        <v>2</v>
      </c>
      <c r="Y3445">
        <v>11</v>
      </c>
    </row>
    <row r="3446" spans="1:25" hidden="1" x14ac:dyDescent="0.25">
      <c r="A3446" t="s">
        <v>13130</v>
      </c>
      <c r="B3446" t="s">
        <v>13131</v>
      </c>
      <c r="C3446" s="1" t="str">
        <f t="shared" si="555"/>
        <v>21:0438</v>
      </c>
      <c r="D3446" s="1" t="str">
        <f t="shared" si="556"/>
        <v>21:0144</v>
      </c>
      <c r="E3446" t="s">
        <v>13132</v>
      </c>
      <c r="F3446" t="s">
        <v>13133</v>
      </c>
      <c r="H3446">
        <v>68.008810600000004</v>
      </c>
      <c r="I3446">
        <v>-70.259372200000001</v>
      </c>
      <c r="J3446" s="1" t="str">
        <f t="shared" si="557"/>
        <v>NGR lake sediment grab sample</v>
      </c>
      <c r="K3446" s="1" t="str">
        <f t="shared" si="558"/>
        <v>&lt;177 micron (NGR)</v>
      </c>
      <c r="L3446">
        <v>28</v>
      </c>
      <c r="M3446" t="s">
        <v>62</v>
      </c>
      <c r="N3446">
        <v>542</v>
      </c>
      <c r="O3446">
        <v>122</v>
      </c>
      <c r="P3446">
        <v>34</v>
      </c>
      <c r="Q3446">
        <v>11</v>
      </c>
      <c r="R3446">
        <v>17</v>
      </c>
      <c r="S3446">
        <v>9</v>
      </c>
      <c r="T3446">
        <v>0.2</v>
      </c>
      <c r="U3446">
        <v>80</v>
      </c>
      <c r="V3446">
        <v>2.5</v>
      </c>
      <c r="W3446">
        <v>0.5</v>
      </c>
      <c r="X3446">
        <v>1</v>
      </c>
      <c r="Y3446">
        <v>8</v>
      </c>
    </row>
    <row r="3447" spans="1:25" hidden="1" x14ac:dyDescent="0.25">
      <c r="A3447" t="s">
        <v>13134</v>
      </c>
      <c r="B3447" t="s">
        <v>13135</v>
      </c>
      <c r="C3447" s="1" t="str">
        <f t="shared" si="555"/>
        <v>21:0438</v>
      </c>
      <c r="D3447" s="1" t="str">
        <f t="shared" si="556"/>
        <v>21:0144</v>
      </c>
      <c r="E3447" t="s">
        <v>13136</v>
      </c>
      <c r="F3447" t="s">
        <v>13137</v>
      </c>
      <c r="H3447">
        <v>68.012445799999995</v>
      </c>
      <c r="I3447">
        <v>-70.149821900000006</v>
      </c>
      <c r="J3447" s="1" t="str">
        <f t="shared" si="557"/>
        <v>NGR lake sediment grab sample</v>
      </c>
      <c r="K3447" s="1" t="str">
        <f t="shared" si="558"/>
        <v>&lt;177 micron (NGR)</v>
      </c>
      <c r="L3447">
        <v>28</v>
      </c>
      <c r="M3447" t="s">
        <v>67</v>
      </c>
      <c r="N3447">
        <v>543</v>
      </c>
      <c r="O3447">
        <v>152</v>
      </c>
      <c r="P3447">
        <v>40</v>
      </c>
      <c r="Q3447">
        <v>19</v>
      </c>
      <c r="R3447">
        <v>21</v>
      </c>
      <c r="S3447">
        <v>10</v>
      </c>
      <c r="T3447">
        <v>0.1</v>
      </c>
      <c r="U3447">
        <v>150</v>
      </c>
      <c r="V3447">
        <v>4.4000000000000004</v>
      </c>
      <c r="W3447">
        <v>0.5</v>
      </c>
      <c r="X3447">
        <v>1</v>
      </c>
      <c r="Y3447">
        <v>9.1999999999999993</v>
      </c>
    </row>
    <row r="3448" spans="1:25" hidden="1" x14ac:dyDescent="0.25">
      <c r="A3448" t="s">
        <v>13138</v>
      </c>
      <c r="B3448" t="s">
        <v>13139</v>
      </c>
      <c r="C3448" s="1" t="str">
        <f t="shared" si="555"/>
        <v>21:0438</v>
      </c>
      <c r="D3448" s="1" t="str">
        <f t="shared" si="556"/>
        <v>21:0144</v>
      </c>
      <c r="E3448" t="s">
        <v>13140</v>
      </c>
      <c r="F3448" t="s">
        <v>13141</v>
      </c>
      <c r="H3448">
        <v>68.019135500000004</v>
      </c>
      <c r="I3448">
        <v>-70.169260699999995</v>
      </c>
      <c r="J3448" s="1" t="str">
        <f t="shared" si="557"/>
        <v>NGR lake sediment grab sample</v>
      </c>
      <c r="K3448" s="1" t="str">
        <f t="shared" si="558"/>
        <v>&lt;177 micron (NGR)</v>
      </c>
      <c r="L3448">
        <v>28</v>
      </c>
      <c r="M3448" t="s">
        <v>72</v>
      </c>
      <c r="N3448">
        <v>544</v>
      </c>
      <c r="O3448">
        <v>136</v>
      </c>
      <c r="P3448">
        <v>44</v>
      </c>
      <c r="Q3448">
        <v>14</v>
      </c>
      <c r="R3448">
        <v>24</v>
      </c>
      <c r="S3448">
        <v>10</v>
      </c>
      <c r="T3448">
        <v>0.2</v>
      </c>
      <c r="U3448">
        <v>95</v>
      </c>
      <c r="V3448">
        <v>2.7</v>
      </c>
      <c r="W3448">
        <v>0.5</v>
      </c>
      <c r="X3448">
        <v>1</v>
      </c>
      <c r="Y3448">
        <v>22.8</v>
      </c>
    </row>
    <row r="3449" spans="1:25" hidden="1" x14ac:dyDescent="0.25">
      <c r="A3449" t="s">
        <v>13142</v>
      </c>
      <c r="B3449" t="s">
        <v>13143</v>
      </c>
      <c r="C3449" s="1" t="str">
        <f t="shared" si="555"/>
        <v>21:0438</v>
      </c>
      <c r="D3449" s="1" t="str">
        <f t="shared" si="556"/>
        <v>21:0144</v>
      </c>
      <c r="E3449" t="s">
        <v>13144</v>
      </c>
      <c r="F3449" t="s">
        <v>13145</v>
      </c>
      <c r="H3449">
        <v>68.039028999999999</v>
      </c>
      <c r="I3449">
        <v>-70.213137799999998</v>
      </c>
      <c r="J3449" s="1" t="str">
        <f t="shared" si="557"/>
        <v>NGR lake sediment grab sample</v>
      </c>
      <c r="K3449" s="1" t="str">
        <f t="shared" si="558"/>
        <v>&lt;177 micron (NGR)</v>
      </c>
      <c r="L3449">
        <v>28</v>
      </c>
      <c r="M3449" t="s">
        <v>77</v>
      </c>
      <c r="N3449">
        <v>545</v>
      </c>
      <c r="O3449">
        <v>98</v>
      </c>
      <c r="P3449">
        <v>32</v>
      </c>
      <c r="Q3449">
        <v>10</v>
      </c>
      <c r="R3449">
        <v>18</v>
      </c>
      <c r="S3449">
        <v>7</v>
      </c>
      <c r="T3449">
        <v>0.3</v>
      </c>
      <c r="U3449">
        <v>40</v>
      </c>
      <c r="V3449">
        <v>2.75</v>
      </c>
      <c r="W3449">
        <v>0.5</v>
      </c>
      <c r="X3449">
        <v>1</v>
      </c>
      <c r="Y3449">
        <v>9</v>
      </c>
    </row>
    <row r="3450" spans="1:25" hidden="1" x14ac:dyDescent="0.25">
      <c r="A3450" t="s">
        <v>13146</v>
      </c>
      <c r="B3450" t="s">
        <v>13147</v>
      </c>
      <c r="C3450" s="1" t="str">
        <f t="shared" si="555"/>
        <v>21:0438</v>
      </c>
      <c r="D3450" s="1" t="str">
        <f t="shared" si="556"/>
        <v>21:0144</v>
      </c>
      <c r="E3450" t="s">
        <v>13148</v>
      </c>
      <c r="F3450" t="s">
        <v>13149</v>
      </c>
      <c r="H3450">
        <v>68.076481400000006</v>
      </c>
      <c r="I3450">
        <v>-70.128169099999994</v>
      </c>
      <c r="J3450" s="1" t="str">
        <f t="shared" si="557"/>
        <v>NGR lake sediment grab sample</v>
      </c>
      <c r="K3450" s="1" t="str">
        <f t="shared" si="558"/>
        <v>&lt;177 micron (NGR)</v>
      </c>
      <c r="L3450">
        <v>28</v>
      </c>
      <c r="M3450" t="s">
        <v>82</v>
      </c>
      <c r="N3450">
        <v>546</v>
      </c>
      <c r="O3450">
        <v>44</v>
      </c>
      <c r="P3450">
        <v>10</v>
      </c>
      <c r="Q3450">
        <v>10</v>
      </c>
      <c r="R3450">
        <v>7</v>
      </c>
      <c r="S3450">
        <v>5</v>
      </c>
      <c r="T3450">
        <v>0.1</v>
      </c>
      <c r="U3450">
        <v>30</v>
      </c>
      <c r="V3450">
        <v>1.35</v>
      </c>
      <c r="W3450">
        <v>0.5</v>
      </c>
      <c r="X3450">
        <v>1</v>
      </c>
      <c r="Y3450">
        <v>3.2</v>
      </c>
    </row>
    <row r="3451" spans="1:25" hidden="1" x14ac:dyDescent="0.25">
      <c r="A3451" t="s">
        <v>13150</v>
      </c>
      <c r="B3451" t="s">
        <v>13151</v>
      </c>
      <c r="C3451" s="1" t="str">
        <f t="shared" si="555"/>
        <v>21:0438</v>
      </c>
      <c r="D3451" s="1" t="str">
        <f>HYPERLINK("http://geochem.nrcan.gc.ca/cdogs/content/svy/svy_e.htm", "")</f>
        <v/>
      </c>
      <c r="G3451" s="1" t="str">
        <f>HYPERLINK("http://geochem.nrcan.gc.ca/cdogs/content/cr_/cr_00033_e.htm", "33")</f>
        <v>33</v>
      </c>
      <c r="J3451" t="s">
        <v>100</v>
      </c>
      <c r="K3451" t="s">
        <v>101</v>
      </c>
      <c r="L3451">
        <v>28</v>
      </c>
      <c r="M3451" t="s">
        <v>102</v>
      </c>
      <c r="N3451">
        <v>547</v>
      </c>
      <c r="O3451">
        <v>168</v>
      </c>
      <c r="P3451">
        <v>20</v>
      </c>
      <c r="Q3451">
        <v>28</v>
      </c>
      <c r="R3451">
        <v>11</v>
      </c>
      <c r="S3451">
        <v>13</v>
      </c>
      <c r="T3451">
        <v>0.1</v>
      </c>
      <c r="U3451">
        <v>2800</v>
      </c>
      <c r="V3451">
        <v>3.7</v>
      </c>
      <c r="W3451">
        <v>2</v>
      </c>
      <c r="X3451">
        <v>1</v>
      </c>
      <c r="Y3451">
        <v>13.8</v>
      </c>
    </row>
    <row r="3452" spans="1:25" hidden="1" x14ac:dyDescent="0.25">
      <c r="A3452" t="s">
        <v>13152</v>
      </c>
      <c r="B3452" t="s">
        <v>13153</v>
      </c>
      <c r="C3452" s="1" t="str">
        <f t="shared" si="555"/>
        <v>21:0438</v>
      </c>
      <c r="D3452" s="1" t="str">
        <f t="shared" ref="D3452:D3467" si="559">HYPERLINK("http://geochem.nrcan.gc.ca/cdogs/content/svy/svy210144_e.htm", "21:0144")</f>
        <v>21:0144</v>
      </c>
      <c r="E3452" t="s">
        <v>13154</v>
      </c>
      <c r="F3452" t="s">
        <v>13155</v>
      </c>
      <c r="H3452">
        <v>68.097202100000004</v>
      </c>
      <c r="I3452">
        <v>-70.136101800000006</v>
      </c>
      <c r="J3452" s="1" t="str">
        <f t="shared" ref="J3452:J3467" si="560">HYPERLINK("http://geochem.nrcan.gc.ca/cdogs/content/kwd/kwd020027_e.htm", "NGR lake sediment grab sample")</f>
        <v>NGR lake sediment grab sample</v>
      </c>
      <c r="K3452" s="1" t="str">
        <f t="shared" ref="K3452:K3467" si="561">HYPERLINK("http://geochem.nrcan.gc.ca/cdogs/content/kwd/kwd080006_e.htm", "&lt;177 micron (NGR)")</f>
        <v>&lt;177 micron (NGR)</v>
      </c>
      <c r="L3452">
        <v>28</v>
      </c>
      <c r="M3452" t="s">
        <v>87</v>
      </c>
      <c r="N3452">
        <v>548</v>
      </c>
      <c r="O3452">
        <v>100</v>
      </c>
      <c r="P3452">
        <v>34</v>
      </c>
      <c r="Q3452">
        <v>13</v>
      </c>
      <c r="R3452">
        <v>18</v>
      </c>
      <c r="S3452">
        <v>7</v>
      </c>
      <c r="T3452">
        <v>0.2</v>
      </c>
      <c r="U3452">
        <v>30</v>
      </c>
      <c r="V3452">
        <v>1.8</v>
      </c>
      <c r="W3452">
        <v>0.5</v>
      </c>
      <c r="X3452">
        <v>2</v>
      </c>
      <c r="Y3452">
        <v>13.2</v>
      </c>
    </row>
    <row r="3453" spans="1:25" hidden="1" x14ac:dyDescent="0.25">
      <c r="A3453" t="s">
        <v>13156</v>
      </c>
      <c r="B3453" t="s">
        <v>13157</v>
      </c>
      <c r="C3453" s="1" t="str">
        <f t="shared" si="555"/>
        <v>21:0438</v>
      </c>
      <c r="D3453" s="1" t="str">
        <f t="shared" si="559"/>
        <v>21:0144</v>
      </c>
      <c r="E3453" t="s">
        <v>13158</v>
      </c>
      <c r="F3453" t="s">
        <v>13159</v>
      </c>
      <c r="H3453">
        <v>68.180715800000002</v>
      </c>
      <c r="I3453">
        <v>-70.194604699999999</v>
      </c>
      <c r="J3453" s="1" t="str">
        <f t="shared" si="560"/>
        <v>NGR lake sediment grab sample</v>
      </c>
      <c r="K3453" s="1" t="str">
        <f t="shared" si="561"/>
        <v>&lt;177 micron (NGR)</v>
      </c>
      <c r="L3453">
        <v>28</v>
      </c>
      <c r="M3453" t="s">
        <v>92</v>
      </c>
      <c r="N3453">
        <v>549</v>
      </c>
      <c r="O3453">
        <v>148</v>
      </c>
      <c r="P3453">
        <v>50</v>
      </c>
      <c r="Q3453">
        <v>24</v>
      </c>
      <c r="R3453">
        <v>27</v>
      </c>
      <c r="S3453">
        <v>13</v>
      </c>
      <c r="T3453">
        <v>0.1</v>
      </c>
      <c r="U3453">
        <v>80</v>
      </c>
      <c r="V3453">
        <v>3.65</v>
      </c>
      <c r="W3453">
        <v>0.5</v>
      </c>
      <c r="X3453">
        <v>1</v>
      </c>
      <c r="Y3453">
        <v>13.6</v>
      </c>
    </row>
    <row r="3454" spans="1:25" hidden="1" x14ac:dyDescent="0.25">
      <c r="A3454" t="s">
        <v>13160</v>
      </c>
      <c r="B3454" t="s">
        <v>13161</v>
      </c>
      <c r="C3454" s="1" t="str">
        <f t="shared" si="555"/>
        <v>21:0438</v>
      </c>
      <c r="D3454" s="1" t="str">
        <f t="shared" si="559"/>
        <v>21:0144</v>
      </c>
      <c r="E3454" t="s">
        <v>13162</v>
      </c>
      <c r="F3454" t="s">
        <v>13163</v>
      </c>
      <c r="H3454">
        <v>68.234727699999993</v>
      </c>
      <c r="I3454">
        <v>-70.189301799999996</v>
      </c>
      <c r="J3454" s="1" t="str">
        <f t="shared" si="560"/>
        <v>NGR lake sediment grab sample</v>
      </c>
      <c r="K3454" s="1" t="str">
        <f t="shared" si="561"/>
        <v>&lt;177 micron (NGR)</v>
      </c>
      <c r="L3454">
        <v>28</v>
      </c>
      <c r="M3454" t="s">
        <v>97</v>
      </c>
      <c r="N3454">
        <v>550</v>
      </c>
      <c r="O3454">
        <v>190</v>
      </c>
      <c r="P3454">
        <v>36</v>
      </c>
      <c r="Q3454">
        <v>17</v>
      </c>
      <c r="R3454">
        <v>28</v>
      </c>
      <c r="S3454">
        <v>19</v>
      </c>
      <c r="T3454">
        <v>0.1</v>
      </c>
      <c r="U3454">
        <v>90</v>
      </c>
      <c r="V3454">
        <v>4.3</v>
      </c>
      <c r="W3454">
        <v>0.5</v>
      </c>
      <c r="X3454">
        <v>1</v>
      </c>
      <c r="Y3454">
        <v>14.6</v>
      </c>
    </row>
    <row r="3455" spans="1:25" hidden="1" x14ac:dyDescent="0.25">
      <c r="A3455" t="s">
        <v>13164</v>
      </c>
      <c r="B3455" t="s">
        <v>13165</v>
      </c>
      <c r="C3455" s="1" t="str">
        <f t="shared" si="555"/>
        <v>21:0438</v>
      </c>
      <c r="D3455" s="1" t="str">
        <f t="shared" si="559"/>
        <v>21:0144</v>
      </c>
      <c r="E3455" t="s">
        <v>13166</v>
      </c>
      <c r="F3455" t="s">
        <v>13167</v>
      </c>
      <c r="H3455">
        <v>68.257340400000004</v>
      </c>
      <c r="I3455">
        <v>-70.200686899999994</v>
      </c>
      <c r="J3455" s="1" t="str">
        <f t="shared" si="560"/>
        <v>NGR lake sediment grab sample</v>
      </c>
      <c r="K3455" s="1" t="str">
        <f t="shared" si="561"/>
        <v>&lt;177 micron (NGR)</v>
      </c>
      <c r="L3455">
        <v>28</v>
      </c>
      <c r="M3455" t="s">
        <v>107</v>
      </c>
      <c r="N3455">
        <v>551</v>
      </c>
      <c r="O3455">
        <v>150</v>
      </c>
      <c r="P3455">
        <v>20</v>
      </c>
      <c r="Q3455">
        <v>13</v>
      </c>
      <c r="R3455">
        <v>20</v>
      </c>
      <c r="S3455">
        <v>9</v>
      </c>
      <c r="T3455">
        <v>0.1</v>
      </c>
      <c r="U3455">
        <v>55</v>
      </c>
      <c r="V3455">
        <v>2.1</v>
      </c>
      <c r="W3455">
        <v>0.5</v>
      </c>
      <c r="X3455">
        <v>1</v>
      </c>
      <c r="Y3455">
        <v>12.4</v>
      </c>
    </row>
    <row r="3456" spans="1:25" hidden="1" x14ac:dyDescent="0.25">
      <c r="A3456" t="s">
        <v>13168</v>
      </c>
      <c r="B3456" t="s">
        <v>13169</v>
      </c>
      <c r="C3456" s="1" t="str">
        <f t="shared" si="555"/>
        <v>21:0438</v>
      </c>
      <c r="D3456" s="1" t="str">
        <f t="shared" si="559"/>
        <v>21:0144</v>
      </c>
      <c r="E3456" t="s">
        <v>13170</v>
      </c>
      <c r="F3456" t="s">
        <v>13171</v>
      </c>
      <c r="H3456">
        <v>68.302525900000006</v>
      </c>
      <c r="I3456">
        <v>-70.153299399999995</v>
      </c>
      <c r="J3456" s="1" t="str">
        <f t="shared" si="560"/>
        <v>NGR lake sediment grab sample</v>
      </c>
      <c r="K3456" s="1" t="str">
        <f t="shared" si="561"/>
        <v>&lt;177 micron (NGR)</v>
      </c>
      <c r="L3456">
        <v>28</v>
      </c>
      <c r="M3456" t="s">
        <v>112</v>
      </c>
      <c r="N3456">
        <v>552</v>
      </c>
      <c r="O3456">
        <v>190</v>
      </c>
      <c r="P3456">
        <v>102</v>
      </c>
      <c r="Q3456">
        <v>35</v>
      </c>
      <c r="R3456">
        <v>39</v>
      </c>
      <c r="S3456">
        <v>30</v>
      </c>
      <c r="T3456">
        <v>0.2</v>
      </c>
      <c r="U3456">
        <v>310</v>
      </c>
      <c r="V3456">
        <v>6.8</v>
      </c>
      <c r="W3456">
        <v>0.5</v>
      </c>
      <c r="X3456">
        <v>2</v>
      </c>
      <c r="Y3456">
        <v>9.4</v>
      </c>
    </row>
    <row r="3457" spans="1:25" hidden="1" x14ac:dyDescent="0.25">
      <c r="A3457" t="s">
        <v>13172</v>
      </c>
      <c r="B3457" t="s">
        <v>13173</v>
      </c>
      <c r="C3457" s="1" t="str">
        <f t="shared" si="555"/>
        <v>21:0438</v>
      </c>
      <c r="D3457" s="1" t="str">
        <f t="shared" si="559"/>
        <v>21:0144</v>
      </c>
      <c r="E3457" t="s">
        <v>13174</v>
      </c>
      <c r="F3457" t="s">
        <v>13175</v>
      </c>
      <c r="H3457">
        <v>68.322930200000002</v>
      </c>
      <c r="I3457">
        <v>-70.086909000000006</v>
      </c>
      <c r="J3457" s="1" t="str">
        <f t="shared" si="560"/>
        <v>NGR lake sediment grab sample</v>
      </c>
      <c r="K3457" s="1" t="str">
        <f t="shared" si="561"/>
        <v>&lt;177 micron (NGR)</v>
      </c>
      <c r="L3457">
        <v>28</v>
      </c>
      <c r="M3457" t="s">
        <v>117</v>
      </c>
      <c r="N3457">
        <v>553</v>
      </c>
      <c r="O3457">
        <v>164</v>
      </c>
      <c r="P3457">
        <v>94</v>
      </c>
      <c r="Q3457">
        <v>23</v>
      </c>
      <c r="R3457">
        <v>42</v>
      </c>
      <c r="S3457">
        <v>69</v>
      </c>
      <c r="T3457">
        <v>0.1</v>
      </c>
      <c r="U3457">
        <v>790</v>
      </c>
      <c r="V3457">
        <v>5.7</v>
      </c>
      <c r="W3457">
        <v>2</v>
      </c>
      <c r="X3457">
        <v>2</v>
      </c>
      <c r="Y3457">
        <v>7.8</v>
      </c>
    </row>
    <row r="3458" spans="1:25" hidden="1" x14ac:dyDescent="0.25">
      <c r="A3458" t="s">
        <v>13176</v>
      </c>
      <c r="B3458" t="s">
        <v>13177</v>
      </c>
      <c r="C3458" s="1" t="str">
        <f t="shared" si="555"/>
        <v>21:0438</v>
      </c>
      <c r="D3458" s="1" t="str">
        <f t="shared" si="559"/>
        <v>21:0144</v>
      </c>
      <c r="E3458" t="s">
        <v>13178</v>
      </c>
      <c r="F3458" t="s">
        <v>13179</v>
      </c>
      <c r="H3458">
        <v>68.342208600000006</v>
      </c>
      <c r="I3458">
        <v>-70.076878100000002</v>
      </c>
      <c r="J3458" s="1" t="str">
        <f t="shared" si="560"/>
        <v>NGR lake sediment grab sample</v>
      </c>
      <c r="K3458" s="1" t="str">
        <f t="shared" si="561"/>
        <v>&lt;177 micron (NGR)</v>
      </c>
      <c r="L3458">
        <v>28</v>
      </c>
      <c r="M3458" t="s">
        <v>122</v>
      </c>
      <c r="N3458">
        <v>554</v>
      </c>
      <c r="O3458">
        <v>136</v>
      </c>
      <c r="P3458">
        <v>68</v>
      </c>
      <c r="Q3458">
        <v>18</v>
      </c>
      <c r="R3458">
        <v>45</v>
      </c>
      <c r="S3458">
        <v>154</v>
      </c>
      <c r="T3458">
        <v>0.1</v>
      </c>
      <c r="U3458">
        <v>1800</v>
      </c>
      <c r="V3458">
        <v>4.3</v>
      </c>
      <c r="W3458">
        <v>0.5</v>
      </c>
      <c r="X3458">
        <v>1</v>
      </c>
      <c r="Y3458">
        <v>9.1999999999999993</v>
      </c>
    </row>
    <row r="3459" spans="1:25" hidden="1" x14ac:dyDescent="0.25">
      <c r="A3459" t="s">
        <v>13180</v>
      </c>
      <c r="B3459" t="s">
        <v>13181</v>
      </c>
      <c r="C3459" s="1" t="str">
        <f t="shared" si="555"/>
        <v>21:0438</v>
      </c>
      <c r="D3459" s="1" t="str">
        <f t="shared" si="559"/>
        <v>21:0144</v>
      </c>
      <c r="E3459" t="s">
        <v>13182</v>
      </c>
      <c r="F3459" t="s">
        <v>13183</v>
      </c>
      <c r="H3459">
        <v>68.384624400000007</v>
      </c>
      <c r="I3459">
        <v>-70.267744100000002</v>
      </c>
      <c r="J3459" s="1" t="str">
        <f t="shared" si="560"/>
        <v>NGR lake sediment grab sample</v>
      </c>
      <c r="K3459" s="1" t="str">
        <f t="shared" si="561"/>
        <v>&lt;177 micron (NGR)</v>
      </c>
      <c r="L3459">
        <v>29</v>
      </c>
      <c r="M3459" t="s">
        <v>29</v>
      </c>
      <c r="N3459">
        <v>555</v>
      </c>
      <c r="O3459">
        <v>186</v>
      </c>
      <c r="P3459">
        <v>118</v>
      </c>
      <c r="Q3459">
        <v>19</v>
      </c>
      <c r="R3459">
        <v>63</v>
      </c>
      <c r="S3459">
        <v>15</v>
      </c>
      <c r="T3459">
        <v>0.4</v>
      </c>
      <c r="U3459">
        <v>190</v>
      </c>
      <c r="V3459">
        <v>4.0999999999999996</v>
      </c>
      <c r="W3459">
        <v>0.5</v>
      </c>
      <c r="X3459">
        <v>1</v>
      </c>
      <c r="Y3459">
        <v>16.600000000000001</v>
      </c>
    </row>
    <row r="3460" spans="1:25" hidden="1" x14ac:dyDescent="0.25">
      <c r="A3460" t="s">
        <v>13184</v>
      </c>
      <c r="B3460" t="s">
        <v>13185</v>
      </c>
      <c r="C3460" s="1" t="str">
        <f t="shared" si="555"/>
        <v>21:0438</v>
      </c>
      <c r="D3460" s="1" t="str">
        <f t="shared" si="559"/>
        <v>21:0144</v>
      </c>
      <c r="E3460" t="s">
        <v>13186</v>
      </c>
      <c r="F3460" t="s">
        <v>13187</v>
      </c>
      <c r="H3460">
        <v>68.372936699999997</v>
      </c>
      <c r="I3460">
        <v>-70.251019600000006</v>
      </c>
      <c r="J3460" s="1" t="str">
        <f t="shared" si="560"/>
        <v>NGR lake sediment grab sample</v>
      </c>
      <c r="K3460" s="1" t="str">
        <f t="shared" si="561"/>
        <v>&lt;177 micron (NGR)</v>
      </c>
      <c r="L3460">
        <v>29</v>
      </c>
      <c r="M3460" t="s">
        <v>49</v>
      </c>
      <c r="N3460">
        <v>556</v>
      </c>
      <c r="O3460">
        <v>184</v>
      </c>
      <c r="P3460">
        <v>116</v>
      </c>
      <c r="Q3460">
        <v>23</v>
      </c>
      <c r="R3460">
        <v>59</v>
      </c>
      <c r="S3460">
        <v>20</v>
      </c>
      <c r="T3460">
        <v>0.3</v>
      </c>
      <c r="U3460">
        <v>200</v>
      </c>
      <c r="V3460">
        <v>4.2</v>
      </c>
      <c r="W3460">
        <v>0.5</v>
      </c>
      <c r="X3460">
        <v>3</v>
      </c>
      <c r="Y3460">
        <v>15.8</v>
      </c>
    </row>
    <row r="3461" spans="1:25" hidden="1" x14ac:dyDescent="0.25">
      <c r="A3461" t="s">
        <v>13188</v>
      </c>
      <c r="B3461" t="s">
        <v>13189</v>
      </c>
      <c r="C3461" s="1" t="str">
        <f t="shared" si="555"/>
        <v>21:0438</v>
      </c>
      <c r="D3461" s="1" t="str">
        <f t="shared" si="559"/>
        <v>21:0144</v>
      </c>
      <c r="E3461" t="s">
        <v>13182</v>
      </c>
      <c r="F3461" t="s">
        <v>13190</v>
      </c>
      <c r="H3461">
        <v>68.384624400000007</v>
      </c>
      <c r="I3461">
        <v>-70.267744100000002</v>
      </c>
      <c r="J3461" s="1" t="str">
        <f t="shared" si="560"/>
        <v>NGR lake sediment grab sample</v>
      </c>
      <c r="K3461" s="1" t="str">
        <f t="shared" si="561"/>
        <v>&lt;177 micron (NGR)</v>
      </c>
      <c r="L3461">
        <v>29</v>
      </c>
      <c r="M3461" t="s">
        <v>53</v>
      </c>
      <c r="N3461">
        <v>557</v>
      </c>
      <c r="O3461">
        <v>194</v>
      </c>
      <c r="P3461">
        <v>126</v>
      </c>
      <c r="Q3461">
        <v>21</v>
      </c>
      <c r="R3461">
        <v>59</v>
      </c>
      <c r="S3461">
        <v>22</v>
      </c>
      <c r="T3461">
        <v>0.2</v>
      </c>
      <c r="U3461">
        <v>245</v>
      </c>
      <c r="V3461">
        <v>5.0999999999999996</v>
      </c>
      <c r="W3461">
        <v>0.5</v>
      </c>
      <c r="X3461">
        <v>3</v>
      </c>
      <c r="Y3461">
        <v>14.2</v>
      </c>
    </row>
    <row r="3462" spans="1:25" hidden="1" x14ac:dyDescent="0.25">
      <c r="A3462" t="s">
        <v>13191</v>
      </c>
      <c r="B3462" t="s">
        <v>13192</v>
      </c>
      <c r="C3462" s="1" t="str">
        <f t="shared" si="555"/>
        <v>21:0438</v>
      </c>
      <c r="D3462" s="1" t="str">
        <f t="shared" si="559"/>
        <v>21:0144</v>
      </c>
      <c r="E3462" t="s">
        <v>13182</v>
      </c>
      <c r="F3462" t="s">
        <v>13193</v>
      </c>
      <c r="H3462">
        <v>68.384624400000007</v>
      </c>
      <c r="I3462">
        <v>-70.267744100000002</v>
      </c>
      <c r="J3462" s="1" t="str">
        <f t="shared" si="560"/>
        <v>NGR lake sediment grab sample</v>
      </c>
      <c r="K3462" s="1" t="str">
        <f t="shared" si="561"/>
        <v>&lt;177 micron (NGR)</v>
      </c>
      <c r="L3462">
        <v>29</v>
      </c>
      <c r="M3462" t="s">
        <v>57</v>
      </c>
      <c r="N3462">
        <v>558</v>
      </c>
      <c r="O3462">
        <v>194</v>
      </c>
      <c r="P3462">
        <v>124</v>
      </c>
      <c r="Q3462">
        <v>20</v>
      </c>
      <c r="R3462">
        <v>62</v>
      </c>
      <c r="S3462">
        <v>19</v>
      </c>
      <c r="T3462">
        <v>0.2</v>
      </c>
      <c r="U3462">
        <v>190</v>
      </c>
      <c r="V3462">
        <v>4.3</v>
      </c>
      <c r="W3462">
        <v>1</v>
      </c>
      <c r="X3462">
        <v>4</v>
      </c>
      <c r="Y3462">
        <v>17.399999999999999</v>
      </c>
    </row>
    <row r="3463" spans="1:25" hidden="1" x14ac:dyDescent="0.25">
      <c r="A3463" t="s">
        <v>13194</v>
      </c>
      <c r="B3463" t="s">
        <v>13195</v>
      </c>
      <c r="C3463" s="1" t="str">
        <f t="shared" si="555"/>
        <v>21:0438</v>
      </c>
      <c r="D3463" s="1" t="str">
        <f t="shared" si="559"/>
        <v>21:0144</v>
      </c>
      <c r="E3463" t="s">
        <v>13196</v>
      </c>
      <c r="F3463" t="s">
        <v>13197</v>
      </c>
      <c r="H3463">
        <v>68.392429699999994</v>
      </c>
      <c r="I3463">
        <v>-70.340046799999996</v>
      </c>
      <c r="J3463" s="1" t="str">
        <f t="shared" si="560"/>
        <v>NGR lake sediment grab sample</v>
      </c>
      <c r="K3463" s="1" t="str">
        <f t="shared" si="561"/>
        <v>&lt;177 micron (NGR)</v>
      </c>
      <c r="L3463">
        <v>29</v>
      </c>
      <c r="M3463" t="s">
        <v>34</v>
      </c>
      <c r="N3463">
        <v>559</v>
      </c>
      <c r="O3463">
        <v>230</v>
      </c>
      <c r="P3463">
        <v>124</v>
      </c>
      <c r="Q3463">
        <v>29</v>
      </c>
      <c r="R3463">
        <v>63</v>
      </c>
      <c r="S3463">
        <v>25</v>
      </c>
      <c r="T3463">
        <v>0.2</v>
      </c>
      <c r="U3463">
        <v>260</v>
      </c>
      <c r="V3463">
        <v>6.6</v>
      </c>
      <c r="W3463">
        <v>2</v>
      </c>
      <c r="X3463">
        <v>3</v>
      </c>
      <c r="Y3463">
        <v>9.8000000000000007</v>
      </c>
    </row>
    <row r="3464" spans="1:25" hidden="1" x14ac:dyDescent="0.25">
      <c r="A3464" t="s">
        <v>13198</v>
      </c>
      <c r="B3464" t="s">
        <v>13199</v>
      </c>
      <c r="C3464" s="1" t="str">
        <f t="shared" si="555"/>
        <v>21:0438</v>
      </c>
      <c r="D3464" s="1" t="str">
        <f t="shared" si="559"/>
        <v>21:0144</v>
      </c>
      <c r="E3464" t="s">
        <v>13200</v>
      </c>
      <c r="F3464" t="s">
        <v>13201</v>
      </c>
      <c r="H3464">
        <v>68.427259300000003</v>
      </c>
      <c r="I3464">
        <v>-70.511951999999994</v>
      </c>
      <c r="J3464" s="1" t="str">
        <f t="shared" si="560"/>
        <v>NGR lake sediment grab sample</v>
      </c>
      <c r="K3464" s="1" t="str">
        <f t="shared" si="561"/>
        <v>&lt;177 micron (NGR)</v>
      </c>
      <c r="L3464">
        <v>29</v>
      </c>
      <c r="M3464" t="s">
        <v>39</v>
      </c>
      <c r="N3464">
        <v>560</v>
      </c>
      <c r="O3464">
        <v>114</v>
      </c>
      <c r="P3464">
        <v>52</v>
      </c>
      <c r="Q3464">
        <v>13</v>
      </c>
      <c r="R3464">
        <v>42</v>
      </c>
      <c r="S3464">
        <v>17</v>
      </c>
      <c r="T3464">
        <v>0.1</v>
      </c>
      <c r="U3464">
        <v>230</v>
      </c>
      <c r="V3464">
        <v>3.4</v>
      </c>
      <c r="W3464">
        <v>0.5</v>
      </c>
      <c r="X3464">
        <v>1</v>
      </c>
      <c r="Y3464">
        <v>5.6</v>
      </c>
    </row>
    <row r="3465" spans="1:25" hidden="1" x14ac:dyDescent="0.25">
      <c r="A3465" t="s">
        <v>13202</v>
      </c>
      <c r="B3465" t="s">
        <v>13203</v>
      </c>
      <c r="C3465" s="1" t="str">
        <f t="shared" si="555"/>
        <v>21:0438</v>
      </c>
      <c r="D3465" s="1" t="str">
        <f t="shared" si="559"/>
        <v>21:0144</v>
      </c>
      <c r="E3465" t="s">
        <v>13204</v>
      </c>
      <c r="F3465" t="s">
        <v>13205</v>
      </c>
      <c r="H3465">
        <v>68.467382599999993</v>
      </c>
      <c r="I3465">
        <v>-70.676414600000001</v>
      </c>
      <c r="J3465" s="1" t="str">
        <f t="shared" si="560"/>
        <v>NGR lake sediment grab sample</v>
      </c>
      <c r="K3465" s="1" t="str">
        <f t="shared" si="561"/>
        <v>&lt;177 micron (NGR)</v>
      </c>
      <c r="L3465">
        <v>29</v>
      </c>
      <c r="M3465" t="s">
        <v>44</v>
      </c>
      <c r="N3465">
        <v>561</v>
      </c>
      <c r="O3465">
        <v>128</v>
      </c>
      <c r="P3465">
        <v>64</v>
      </c>
      <c r="Q3465">
        <v>13</v>
      </c>
      <c r="R3465">
        <v>35</v>
      </c>
      <c r="S3465">
        <v>12</v>
      </c>
      <c r="T3465">
        <v>0.2</v>
      </c>
      <c r="U3465">
        <v>230</v>
      </c>
      <c r="V3465">
        <v>2.95</v>
      </c>
      <c r="W3465">
        <v>0.5</v>
      </c>
      <c r="X3465">
        <v>2</v>
      </c>
      <c r="Y3465">
        <v>15</v>
      </c>
    </row>
    <row r="3466" spans="1:25" hidden="1" x14ac:dyDescent="0.25">
      <c r="A3466" t="s">
        <v>13206</v>
      </c>
      <c r="B3466" t="s">
        <v>13207</v>
      </c>
      <c r="C3466" s="1" t="str">
        <f t="shared" si="555"/>
        <v>21:0438</v>
      </c>
      <c r="D3466" s="1" t="str">
        <f t="shared" si="559"/>
        <v>21:0144</v>
      </c>
      <c r="E3466" t="s">
        <v>13208</v>
      </c>
      <c r="F3466" t="s">
        <v>13209</v>
      </c>
      <c r="H3466">
        <v>68.734364799999994</v>
      </c>
      <c r="I3466">
        <v>-70.470862600000004</v>
      </c>
      <c r="J3466" s="1" t="str">
        <f t="shared" si="560"/>
        <v>NGR lake sediment grab sample</v>
      </c>
      <c r="K3466" s="1" t="str">
        <f t="shared" si="561"/>
        <v>&lt;177 micron (NGR)</v>
      </c>
      <c r="L3466">
        <v>29</v>
      </c>
      <c r="M3466" t="s">
        <v>62</v>
      </c>
      <c r="N3466">
        <v>562</v>
      </c>
      <c r="O3466">
        <v>126</v>
      </c>
      <c r="P3466">
        <v>102</v>
      </c>
      <c r="Q3466">
        <v>11</v>
      </c>
      <c r="R3466">
        <v>43</v>
      </c>
      <c r="S3466">
        <v>26</v>
      </c>
      <c r="T3466">
        <v>0.1</v>
      </c>
      <c r="U3466">
        <v>510</v>
      </c>
      <c r="V3466">
        <v>6.1</v>
      </c>
      <c r="W3466">
        <v>42</v>
      </c>
      <c r="X3466">
        <v>2</v>
      </c>
      <c r="Y3466">
        <v>7.2</v>
      </c>
    </row>
    <row r="3467" spans="1:25" hidden="1" x14ac:dyDescent="0.25">
      <c r="A3467" t="s">
        <v>13210</v>
      </c>
      <c r="B3467" t="s">
        <v>13211</v>
      </c>
      <c r="C3467" s="1" t="str">
        <f t="shared" si="555"/>
        <v>21:0438</v>
      </c>
      <c r="D3467" s="1" t="str">
        <f t="shared" si="559"/>
        <v>21:0144</v>
      </c>
      <c r="E3467" t="s">
        <v>13212</v>
      </c>
      <c r="F3467" t="s">
        <v>13213</v>
      </c>
      <c r="H3467">
        <v>68.720458300000004</v>
      </c>
      <c r="I3467">
        <v>-70.567074700000006</v>
      </c>
      <c r="J3467" s="1" t="str">
        <f t="shared" si="560"/>
        <v>NGR lake sediment grab sample</v>
      </c>
      <c r="K3467" s="1" t="str">
        <f t="shared" si="561"/>
        <v>&lt;177 micron (NGR)</v>
      </c>
      <c r="L3467">
        <v>29</v>
      </c>
      <c r="M3467" t="s">
        <v>67</v>
      </c>
      <c r="N3467">
        <v>563</v>
      </c>
      <c r="O3467">
        <v>132</v>
      </c>
      <c r="P3467">
        <v>118</v>
      </c>
      <c r="Q3467">
        <v>12</v>
      </c>
      <c r="R3467">
        <v>49</v>
      </c>
      <c r="S3467">
        <v>30</v>
      </c>
      <c r="T3467">
        <v>0.2</v>
      </c>
      <c r="U3467">
        <v>540</v>
      </c>
      <c r="V3467">
        <v>5.95</v>
      </c>
      <c r="W3467">
        <v>33</v>
      </c>
      <c r="X3467">
        <v>2</v>
      </c>
      <c r="Y3467">
        <v>5.4</v>
      </c>
    </row>
    <row r="3468" spans="1:25" hidden="1" x14ac:dyDescent="0.25">
      <c r="A3468" t="s">
        <v>13214</v>
      </c>
      <c r="B3468" t="s">
        <v>13215</v>
      </c>
      <c r="C3468" s="1" t="str">
        <f t="shared" si="555"/>
        <v>21:0438</v>
      </c>
      <c r="D3468" s="1" t="str">
        <f>HYPERLINK("http://geochem.nrcan.gc.ca/cdogs/content/svy/svy_e.htm", "")</f>
        <v/>
      </c>
      <c r="G3468" s="1" t="str">
        <f>HYPERLINK("http://geochem.nrcan.gc.ca/cdogs/content/cr_/cr_00022_e.htm", "22")</f>
        <v>22</v>
      </c>
      <c r="J3468" t="s">
        <v>100</v>
      </c>
      <c r="K3468" t="s">
        <v>101</v>
      </c>
      <c r="L3468">
        <v>29</v>
      </c>
      <c r="M3468" t="s">
        <v>102</v>
      </c>
      <c r="N3468">
        <v>564</v>
      </c>
      <c r="O3468">
        <v>78</v>
      </c>
      <c r="P3468">
        <v>18</v>
      </c>
      <c r="Q3468">
        <v>15</v>
      </c>
      <c r="R3468">
        <v>10</v>
      </c>
      <c r="S3468">
        <v>7</v>
      </c>
      <c r="T3468">
        <v>0.1</v>
      </c>
      <c r="U3468">
        <v>910</v>
      </c>
      <c r="V3468">
        <v>1.75</v>
      </c>
      <c r="W3468">
        <v>14</v>
      </c>
      <c r="X3468">
        <v>5</v>
      </c>
      <c r="Y3468">
        <v>22.2</v>
      </c>
    </row>
    <row r="3469" spans="1:25" hidden="1" x14ac:dyDescent="0.25">
      <c r="A3469" t="s">
        <v>13216</v>
      </c>
      <c r="B3469" t="s">
        <v>13217</v>
      </c>
      <c r="C3469" s="1" t="str">
        <f t="shared" si="555"/>
        <v>21:0438</v>
      </c>
      <c r="D3469" s="1" t="str">
        <f t="shared" ref="D3469:D3486" si="562">HYPERLINK("http://geochem.nrcan.gc.ca/cdogs/content/svy/svy210144_e.htm", "21:0144")</f>
        <v>21:0144</v>
      </c>
      <c r="E3469" t="s">
        <v>13218</v>
      </c>
      <c r="F3469" t="s">
        <v>13219</v>
      </c>
      <c r="H3469">
        <v>68.712547400000005</v>
      </c>
      <c r="I3469">
        <v>-70.612759499999996</v>
      </c>
      <c r="J3469" s="1" t="str">
        <f t="shared" ref="J3469:J3486" si="563">HYPERLINK("http://geochem.nrcan.gc.ca/cdogs/content/kwd/kwd020027_e.htm", "NGR lake sediment grab sample")</f>
        <v>NGR lake sediment grab sample</v>
      </c>
      <c r="K3469" s="1" t="str">
        <f t="shared" ref="K3469:K3486" si="564">HYPERLINK("http://geochem.nrcan.gc.ca/cdogs/content/kwd/kwd080006_e.htm", "&lt;177 micron (NGR)")</f>
        <v>&lt;177 micron (NGR)</v>
      </c>
      <c r="L3469">
        <v>29</v>
      </c>
      <c r="M3469" t="s">
        <v>72</v>
      </c>
      <c r="N3469">
        <v>565</v>
      </c>
      <c r="O3469">
        <v>66</v>
      </c>
      <c r="P3469">
        <v>46</v>
      </c>
      <c r="Q3469">
        <v>7</v>
      </c>
      <c r="R3469">
        <v>20</v>
      </c>
      <c r="S3469">
        <v>17</v>
      </c>
      <c r="T3469">
        <v>0.1</v>
      </c>
      <c r="U3469">
        <v>360</v>
      </c>
      <c r="V3469">
        <v>3.1</v>
      </c>
      <c r="W3469">
        <v>16</v>
      </c>
      <c r="X3469">
        <v>1</v>
      </c>
      <c r="Y3469">
        <v>4.5999999999999996</v>
      </c>
    </row>
    <row r="3470" spans="1:25" hidden="1" x14ac:dyDescent="0.25">
      <c r="A3470" t="s">
        <v>13220</v>
      </c>
      <c r="B3470" t="s">
        <v>13221</v>
      </c>
      <c r="C3470" s="1" t="str">
        <f t="shared" si="555"/>
        <v>21:0438</v>
      </c>
      <c r="D3470" s="1" t="str">
        <f t="shared" si="562"/>
        <v>21:0144</v>
      </c>
      <c r="E3470" t="s">
        <v>13222</v>
      </c>
      <c r="F3470" t="s">
        <v>13223</v>
      </c>
      <c r="H3470">
        <v>68.657601</v>
      </c>
      <c r="I3470">
        <v>-70.744452899999999</v>
      </c>
      <c r="J3470" s="1" t="str">
        <f t="shared" si="563"/>
        <v>NGR lake sediment grab sample</v>
      </c>
      <c r="K3470" s="1" t="str">
        <f t="shared" si="564"/>
        <v>&lt;177 micron (NGR)</v>
      </c>
      <c r="L3470">
        <v>29</v>
      </c>
      <c r="M3470" t="s">
        <v>77</v>
      </c>
      <c r="N3470">
        <v>566</v>
      </c>
      <c r="O3470">
        <v>190</v>
      </c>
      <c r="P3470">
        <v>102</v>
      </c>
      <c r="Q3470">
        <v>9</v>
      </c>
      <c r="R3470">
        <v>72</v>
      </c>
      <c r="S3470">
        <v>39</v>
      </c>
      <c r="T3470">
        <v>0.1</v>
      </c>
      <c r="U3470">
        <v>270</v>
      </c>
      <c r="V3470">
        <v>4.2</v>
      </c>
      <c r="W3470">
        <v>33</v>
      </c>
      <c r="X3470">
        <v>4</v>
      </c>
      <c r="Y3470">
        <v>12.4</v>
      </c>
    </row>
    <row r="3471" spans="1:25" hidden="1" x14ac:dyDescent="0.25">
      <c r="A3471" t="s">
        <v>13224</v>
      </c>
      <c r="B3471" t="s">
        <v>13225</v>
      </c>
      <c r="C3471" s="1" t="str">
        <f t="shared" si="555"/>
        <v>21:0438</v>
      </c>
      <c r="D3471" s="1" t="str">
        <f t="shared" si="562"/>
        <v>21:0144</v>
      </c>
      <c r="E3471" t="s">
        <v>13226</v>
      </c>
      <c r="F3471" t="s">
        <v>13227</v>
      </c>
      <c r="H3471">
        <v>68.678351300000003</v>
      </c>
      <c r="I3471">
        <v>-71.074694199999996</v>
      </c>
      <c r="J3471" s="1" t="str">
        <f t="shared" si="563"/>
        <v>NGR lake sediment grab sample</v>
      </c>
      <c r="K3471" s="1" t="str">
        <f t="shared" si="564"/>
        <v>&lt;177 micron (NGR)</v>
      </c>
      <c r="L3471">
        <v>29</v>
      </c>
      <c r="M3471" t="s">
        <v>82</v>
      </c>
      <c r="N3471">
        <v>567</v>
      </c>
      <c r="O3471">
        <v>132</v>
      </c>
      <c r="P3471">
        <v>146</v>
      </c>
      <c r="Q3471">
        <v>10</v>
      </c>
      <c r="R3471">
        <v>53</v>
      </c>
      <c r="S3471">
        <v>23</v>
      </c>
      <c r="T3471">
        <v>0.2</v>
      </c>
      <c r="U3471">
        <v>310</v>
      </c>
      <c r="V3471">
        <v>5.4</v>
      </c>
      <c r="W3471">
        <v>46</v>
      </c>
      <c r="X3471">
        <v>3</v>
      </c>
      <c r="Y3471">
        <v>8.6</v>
      </c>
    </row>
    <row r="3472" spans="1:25" hidden="1" x14ac:dyDescent="0.25">
      <c r="A3472" t="s">
        <v>13228</v>
      </c>
      <c r="B3472" t="s">
        <v>13229</v>
      </c>
      <c r="C3472" s="1" t="str">
        <f t="shared" si="555"/>
        <v>21:0438</v>
      </c>
      <c r="D3472" s="1" t="str">
        <f t="shared" si="562"/>
        <v>21:0144</v>
      </c>
      <c r="E3472" t="s">
        <v>13230</v>
      </c>
      <c r="F3472" t="s">
        <v>13231</v>
      </c>
      <c r="H3472">
        <v>68.743749699999995</v>
      </c>
      <c r="I3472">
        <v>-71.152561599999999</v>
      </c>
      <c r="J3472" s="1" t="str">
        <f t="shared" si="563"/>
        <v>NGR lake sediment grab sample</v>
      </c>
      <c r="K3472" s="1" t="str">
        <f t="shared" si="564"/>
        <v>&lt;177 micron (NGR)</v>
      </c>
      <c r="L3472">
        <v>29</v>
      </c>
      <c r="M3472" t="s">
        <v>87</v>
      </c>
      <c r="N3472">
        <v>568</v>
      </c>
      <c r="O3472">
        <v>106</v>
      </c>
      <c r="P3472">
        <v>84</v>
      </c>
      <c r="Q3472">
        <v>12</v>
      </c>
      <c r="R3472">
        <v>50</v>
      </c>
      <c r="S3472">
        <v>22</v>
      </c>
      <c r="T3472">
        <v>0.1</v>
      </c>
      <c r="U3472">
        <v>250</v>
      </c>
      <c r="V3472">
        <v>3.7</v>
      </c>
      <c r="W3472">
        <v>24</v>
      </c>
      <c r="X3472">
        <v>1</v>
      </c>
      <c r="Y3472">
        <v>6.4</v>
      </c>
    </row>
    <row r="3473" spans="1:25" hidden="1" x14ac:dyDescent="0.25">
      <c r="A3473" t="s">
        <v>13232</v>
      </c>
      <c r="B3473" t="s">
        <v>13233</v>
      </c>
      <c r="C3473" s="1" t="str">
        <f t="shared" si="555"/>
        <v>21:0438</v>
      </c>
      <c r="D3473" s="1" t="str">
        <f t="shared" si="562"/>
        <v>21:0144</v>
      </c>
      <c r="E3473" t="s">
        <v>13234</v>
      </c>
      <c r="F3473" t="s">
        <v>13235</v>
      </c>
      <c r="H3473">
        <v>68.748306999999997</v>
      </c>
      <c r="I3473">
        <v>-71.230986299999998</v>
      </c>
      <c r="J3473" s="1" t="str">
        <f t="shared" si="563"/>
        <v>NGR lake sediment grab sample</v>
      </c>
      <c r="K3473" s="1" t="str">
        <f t="shared" si="564"/>
        <v>&lt;177 micron (NGR)</v>
      </c>
      <c r="L3473">
        <v>29</v>
      </c>
      <c r="M3473" t="s">
        <v>92</v>
      </c>
      <c r="N3473">
        <v>569</v>
      </c>
      <c r="O3473">
        <v>98</v>
      </c>
      <c r="P3473">
        <v>74</v>
      </c>
      <c r="Q3473">
        <v>8</v>
      </c>
      <c r="R3473">
        <v>44</v>
      </c>
      <c r="S3473">
        <v>29</v>
      </c>
      <c r="T3473">
        <v>0.1</v>
      </c>
      <c r="U3473">
        <v>485</v>
      </c>
      <c r="V3473">
        <v>5.8</v>
      </c>
      <c r="W3473">
        <v>72</v>
      </c>
      <c r="X3473">
        <v>2</v>
      </c>
      <c r="Y3473">
        <v>6.8</v>
      </c>
    </row>
    <row r="3474" spans="1:25" hidden="1" x14ac:dyDescent="0.25">
      <c r="A3474" t="s">
        <v>13236</v>
      </c>
      <c r="B3474" t="s">
        <v>13237</v>
      </c>
      <c r="C3474" s="1" t="str">
        <f t="shared" si="555"/>
        <v>21:0438</v>
      </c>
      <c r="D3474" s="1" t="str">
        <f t="shared" si="562"/>
        <v>21:0144</v>
      </c>
      <c r="E3474" t="s">
        <v>13238</v>
      </c>
      <c r="F3474" t="s">
        <v>13239</v>
      </c>
      <c r="H3474">
        <v>68.836696700000005</v>
      </c>
      <c r="I3474">
        <v>-71.122813199999996</v>
      </c>
      <c r="J3474" s="1" t="str">
        <f t="shared" si="563"/>
        <v>NGR lake sediment grab sample</v>
      </c>
      <c r="K3474" s="1" t="str">
        <f t="shared" si="564"/>
        <v>&lt;177 micron (NGR)</v>
      </c>
      <c r="L3474">
        <v>29</v>
      </c>
      <c r="M3474" t="s">
        <v>97</v>
      </c>
      <c r="N3474">
        <v>570</v>
      </c>
      <c r="O3474">
        <v>118</v>
      </c>
      <c r="P3474">
        <v>78</v>
      </c>
      <c r="Q3474">
        <v>9</v>
      </c>
      <c r="R3474">
        <v>52</v>
      </c>
      <c r="S3474">
        <v>45</v>
      </c>
      <c r="T3474">
        <v>0.1</v>
      </c>
      <c r="U3474">
        <v>290</v>
      </c>
      <c r="V3474">
        <v>5.3</v>
      </c>
      <c r="W3474">
        <v>25</v>
      </c>
      <c r="X3474">
        <v>1</v>
      </c>
      <c r="Y3474">
        <v>6.4</v>
      </c>
    </row>
    <row r="3475" spans="1:25" hidden="1" x14ac:dyDescent="0.25">
      <c r="A3475" t="s">
        <v>13240</v>
      </c>
      <c r="B3475" t="s">
        <v>13241</v>
      </c>
      <c r="C3475" s="1" t="str">
        <f t="shared" si="555"/>
        <v>21:0438</v>
      </c>
      <c r="D3475" s="1" t="str">
        <f t="shared" si="562"/>
        <v>21:0144</v>
      </c>
      <c r="E3475" t="s">
        <v>13242</v>
      </c>
      <c r="F3475" t="s">
        <v>13243</v>
      </c>
      <c r="H3475">
        <v>68.926476199999996</v>
      </c>
      <c r="I3475">
        <v>-71.138669500000006</v>
      </c>
      <c r="J3475" s="1" t="str">
        <f t="shared" si="563"/>
        <v>NGR lake sediment grab sample</v>
      </c>
      <c r="K3475" s="1" t="str">
        <f t="shared" si="564"/>
        <v>&lt;177 micron (NGR)</v>
      </c>
      <c r="L3475">
        <v>29</v>
      </c>
      <c r="M3475" t="s">
        <v>107</v>
      </c>
      <c r="N3475">
        <v>571</v>
      </c>
      <c r="O3475">
        <v>80</v>
      </c>
      <c r="P3475">
        <v>58</v>
      </c>
      <c r="Q3475">
        <v>8</v>
      </c>
      <c r="R3475">
        <v>31</v>
      </c>
      <c r="S3475">
        <v>17</v>
      </c>
      <c r="T3475">
        <v>0.1</v>
      </c>
      <c r="U3475">
        <v>300</v>
      </c>
      <c r="V3475">
        <v>4.0999999999999996</v>
      </c>
      <c r="W3475">
        <v>46</v>
      </c>
      <c r="X3475">
        <v>1</v>
      </c>
      <c r="Y3475">
        <v>3.6</v>
      </c>
    </row>
    <row r="3476" spans="1:25" hidden="1" x14ac:dyDescent="0.25">
      <c r="A3476" t="s">
        <v>13244</v>
      </c>
      <c r="B3476" t="s">
        <v>13245</v>
      </c>
      <c r="C3476" s="1" t="str">
        <f t="shared" si="555"/>
        <v>21:0438</v>
      </c>
      <c r="D3476" s="1" t="str">
        <f t="shared" si="562"/>
        <v>21:0144</v>
      </c>
      <c r="E3476" t="s">
        <v>13246</v>
      </c>
      <c r="F3476" t="s">
        <v>13247</v>
      </c>
      <c r="H3476">
        <v>68.928085999999993</v>
      </c>
      <c r="I3476">
        <v>-71.189990600000002</v>
      </c>
      <c r="J3476" s="1" t="str">
        <f t="shared" si="563"/>
        <v>NGR lake sediment grab sample</v>
      </c>
      <c r="K3476" s="1" t="str">
        <f t="shared" si="564"/>
        <v>&lt;177 micron (NGR)</v>
      </c>
      <c r="L3476">
        <v>29</v>
      </c>
      <c r="M3476" t="s">
        <v>112</v>
      </c>
      <c r="N3476">
        <v>572</v>
      </c>
      <c r="O3476">
        <v>150</v>
      </c>
      <c r="P3476">
        <v>178</v>
      </c>
      <c r="Q3476">
        <v>15</v>
      </c>
      <c r="R3476">
        <v>90</v>
      </c>
      <c r="S3476">
        <v>39</v>
      </c>
      <c r="T3476">
        <v>0.4</v>
      </c>
      <c r="U3476">
        <v>340</v>
      </c>
      <c r="V3476">
        <v>5</v>
      </c>
      <c r="W3476">
        <v>62</v>
      </c>
      <c r="X3476">
        <v>3</v>
      </c>
      <c r="Y3476">
        <v>13.6</v>
      </c>
    </row>
    <row r="3477" spans="1:25" hidden="1" x14ac:dyDescent="0.25">
      <c r="A3477" t="s">
        <v>13248</v>
      </c>
      <c r="B3477" t="s">
        <v>13249</v>
      </c>
      <c r="C3477" s="1" t="str">
        <f t="shared" si="555"/>
        <v>21:0438</v>
      </c>
      <c r="D3477" s="1" t="str">
        <f t="shared" si="562"/>
        <v>21:0144</v>
      </c>
      <c r="E3477" t="s">
        <v>13250</v>
      </c>
      <c r="F3477" t="s">
        <v>13251</v>
      </c>
      <c r="H3477">
        <v>68.9032093</v>
      </c>
      <c r="I3477">
        <v>-71.293930399999994</v>
      </c>
      <c r="J3477" s="1" t="str">
        <f t="shared" si="563"/>
        <v>NGR lake sediment grab sample</v>
      </c>
      <c r="K3477" s="1" t="str">
        <f t="shared" si="564"/>
        <v>&lt;177 micron (NGR)</v>
      </c>
      <c r="L3477">
        <v>29</v>
      </c>
      <c r="M3477" t="s">
        <v>117</v>
      </c>
      <c r="N3477">
        <v>573</v>
      </c>
      <c r="O3477">
        <v>180</v>
      </c>
      <c r="P3477">
        <v>190</v>
      </c>
      <c r="Q3477">
        <v>7</v>
      </c>
      <c r="R3477">
        <v>92</v>
      </c>
      <c r="S3477">
        <v>19</v>
      </c>
      <c r="T3477">
        <v>0.1</v>
      </c>
      <c r="U3477">
        <v>200</v>
      </c>
      <c r="V3477">
        <v>2.75</v>
      </c>
      <c r="W3477">
        <v>33</v>
      </c>
      <c r="X3477">
        <v>1</v>
      </c>
      <c r="Y3477">
        <v>14.4</v>
      </c>
    </row>
    <row r="3478" spans="1:25" hidden="1" x14ac:dyDescent="0.25">
      <c r="A3478" t="s">
        <v>13252</v>
      </c>
      <c r="B3478" t="s">
        <v>13253</v>
      </c>
      <c r="C3478" s="1" t="str">
        <f t="shared" si="555"/>
        <v>21:0438</v>
      </c>
      <c r="D3478" s="1" t="str">
        <f t="shared" si="562"/>
        <v>21:0144</v>
      </c>
      <c r="E3478" t="s">
        <v>13254</v>
      </c>
      <c r="F3478" t="s">
        <v>13255</v>
      </c>
      <c r="H3478">
        <v>68.925805800000006</v>
      </c>
      <c r="I3478">
        <v>-71.378309799999997</v>
      </c>
      <c r="J3478" s="1" t="str">
        <f t="shared" si="563"/>
        <v>NGR lake sediment grab sample</v>
      </c>
      <c r="K3478" s="1" t="str">
        <f t="shared" si="564"/>
        <v>&lt;177 micron (NGR)</v>
      </c>
      <c r="L3478">
        <v>29</v>
      </c>
      <c r="M3478" t="s">
        <v>122</v>
      </c>
      <c r="N3478">
        <v>574</v>
      </c>
      <c r="O3478">
        <v>142</v>
      </c>
      <c r="P3478">
        <v>152</v>
      </c>
      <c r="Q3478">
        <v>11</v>
      </c>
      <c r="R3478">
        <v>72</v>
      </c>
      <c r="S3478">
        <v>24</v>
      </c>
      <c r="T3478">
        <v>0.1</v>
      </c>
      <c r="U3478">
        <v>290</v>
      </c>
      <c r="V3478">
        <v>3.8</v>
      </c>
      <c r="W3478">
        <v>34</v>
      </c>
      <c r="X3478">
        <v>2</v>
      </c>
      <c r="Y3478">
        <v>17.2</v>
      </c>
    </row>
    <row r="3479" spans="1:25" hidden="1" x14ac:dyDescent="0.25">
      <c r="A3479" t="s">
        <v>13256</v>
      </c>
      <c r="B3479" t="s">
        <v>13257</v>
      </c>
      <c r="C3479" s="1" t="str">
        <f t="shared" si="555"/>
        <v>21:0438</v>
      </c>
      <c r="D3479" s="1" t="str">
        <f t="shared" si="562"/>
        <v>21:0144</v>
      </c>
      <c r="E3479" t="s">
        <v>13258</v>
      </c>
      <c r="F3479" t="s">
        <v>13259</v>
      </c>
      <c r="H3479">
        <v>68.960981099999998</v>
      </c>
      <c r="I3479">
        <v>-71.554260299999996</v>
      </c>
      <c r="J3479" s="1" t="str">
        <f t="shared" si="563"/>
        <v>NGR lake sediment grab sample</v>
      </c>
      <c r="K3479" s="1" t="str">
        <f t="shared" si="564"/>
        <v>&lt;177 micron (NGR)</v>
      </c>
      <c r="L3479">
        <v>30</v>
      </c>
      <c r="M3479" t="s">
        <v>29</v>
      </c>
      <c r="N3479">
        <v>575</v>
      </c>
      <c r="O3479">
        <v>180</v>
      </c>
      <c r="P3479">
        <v>280</v>
      </c>
      <c r="Q3479">
        <v>18</v>
      </c>
      <c r="R3479">
        <v>190</v>
      </c>
      <c r="S3479">
        <v>79</v>
      </c>
      <c r="T3479">
        <v>0.6</v>
      </c>
      <c r="U3479">
        <v>250</v>
      </c>
      <c r="V3479">
        <v>4.8</v>
      </c>
      <c r="W3479">
        <v>96</v>
      </c>
      <c r="X3479">
        <v>2</v>
      </c>
      <c r="Y3479">
        <v>9</v>
      </c>
    </row>
    <row r="3480" spans="1:25" hidden="1" x14ac:dyDescent="0.25">
      <c r="A3480" t="s">
        <v>13260</v>
      </c>
      <c r="B3480" t="s">
        <v>13261</v>
      </c>
      <c r="C3480" s="1" t="str">
        <f t="shared" si="555"/>
        <v>21:0438</v>
      </c>
      <c r="D3480" s="1" t="str">
        <f t="shared" si="562"/>
        <v>21:0144</v>
      </c>
      <c r="E3480" t="s">
        <v>13262</v>
      </c>
      <c r="F3480" t="s">
        <v>13263</v>
      </c>
      <c r="H3480">
        <v>68.986126200000001</v>
      </c>
      <c r="I3480">
        <v>-71.524170900000001</v>
      </c>
      <c r="J3480" s="1" t="str">
        <f t="shared" si="563"/>
        <v>NGR lake sediment grab sample</v>
      </c>
      <c r="K3480" s="1" t="str">
        <f t="shared" si="564"/>
        <v>&lt;177 micron (NGR)</v>
      </c>
      <c r="L3480">
        <v>30</v>
      </c>
      <c r="M3480" t="s">
        <v>34</v>
      </c>
      <c r="N3480">
        <v>576</v>
      </c>
      <c r="O3480">
        <v>156</v>
      </c>
      <c r="P3480">
        <v>198</v>
      </c>
      <c r="Q3480">
        <v>13</v>
      </c>
      <c r="R3480">
        <v>89</v>
      </c>
      <c r="S3480">
        <v>31</v>
      </c>
      <c r="T3480">
        <v>0.1</v>
      </c>
      <c r="U3480">
        <v>270</v>
      </c>
      <c r="V3480">
        <v>4.3499999999999996</v>
      </c>
      <c r="W3480">
        <v>62</v>
      </c>
      <c r="X3480">
        <v>1</v>
      </c>
      <c r="Y3480">
        <v>6</v>
      </c>
    </row>
    <row r="3481" spans="1:25" hidden="1" x14ac:dyDescent="0.25">
      <c r="A3481" t="s">
        <v>13264</v>
      </c>
      <c r="B3481" t="s">
        <v>13265</v>
      </c>
      <c r="C3481" s="1" t="str">
        <f t="shared" ref="C3481:C3487" si="565">HYPERLINK("http://geochem.nrcan.gc.ca/cdogs/content/bdl/bdl210438_e.htm", "21:0438")</f>
        <v>21:0438</v>
      </c>
      <c r="D3481" s="1" t="str">
        <f t="shared" si="562"/>
        <v>21:0144</v>
      </c>
      <c r="E3481" t="s">
        <v>13266</v>
      </c>
      <c r="F3481" t="s">
        <v>13267</v>
      </c>
      <c r="H3481">
        <v>68.967982599999999</v>
      </c>
      <c r="I3481">
        <v>-71.556570899999997</v>
      </c>
      <c r="J3481" s="1" t="str">
        <f t="shared" si="563"/>
        <v>NGR lake sediment grab sample</v>
      </c>
      <c r="K3481" s="1" t="str">
        <f t="shared" si="564"/>
        <v>&lt;177 micron (NGR)</v>
      </c>
      <c r="L3481">
        <v>30</v>
      </c>
      <c r="M3481" t="s">
        <v>49</v>
      </c>
      <c r="N3481">
        <v>577</v>
      </c>
      <c r="O3481">
        <v>220</v>
      </c>
      <c r="P3481">
        <v>200</v>
      </c>
      <c r="Q3481">
        <v>11</v>
      </c>
      <c r="R3481">
        <v>145</v>
      </c>
      <c r="S3481">
        <v>49</v>
      </c>
      <c r="T3481">
        <v>0.2</v>
      </c>
      <c r="U3481">
        <v>270</v>
      </c>
      <c r="V3481">
        <v>4.5</v>
      </c>
      <c r="W3481">
        <v>74</v>
      </c>
      <c r="X3481">
        <v>1</v>
      </c>
      <c r="Y3481">
        <v>6.2</v>
      </c>
    </row>
    <row r="3482" spans="1:25" hidden="1" x14ac:dyDescent="0.25">
      <c r="A3482" t="s">
        <v>13268</v>
      </c>
      <c r="B3482" t="s">
        <v>13269</v>
      </c>
      <c r="C3482" s="1" t="str">
        <f t="shared" si="565"/>
        <v>21:0438</v>
      </c>
      <c r="D3482" s="1" t="str">
        <f t="shared" si="562"/>
        <v>21:0144</v>
      </c>
      <c r="E3482" t="s">
        <v>13258</v>
      </c>
      <c r="F3482" t="s">
        <v>13270</v>
      </c>
      <c r="H3482">
        <v>68.960981099999998</v>
      </c>
      <c r="I3482">
        <v>-71.554260299999996</v>
      </c>
      <c r="J3482" s="1" t="str">
        <f t="shared" si="563"/>
        <v>NGR lake sediment grab sample</v>
      </c>
      <c r="K3482" s="1" t="str">
        <f t="shared" si="564"/>
        <v>&lt;177 micron (NGR)</v>
      </c>
      <c r="L3482">
        <v>30</v>
      </c>
      <c r="M3482" t="s">
        <v>57</v>
      </c>
      <c r="N3482">
        <v>578</v>
      </c>
      <c r="O3482">
        <v>176</v>
      </c>
      <c r="P3482">
        <v>280</v>
      </c>
      <c r="Q3482">
        <v>15</v>
      </c>
      <c r="R3482">
        <v>177</v>
      </c>
      <c r="S3482">
        <v>78</v>
      </c>
      <c r="T3482">
        <v>0.9</v>
      </c>
      <c r="U3482">
        <v>280</v>
      </c>
      <c r="V3482">
        <v>4.95</v>
      </c>
      <c r="W3482">
        <v>80</v>
      </c>
      <c r="X3482">
        <v>1</v>
      </c>
      <c r="Y3482">
        <v>7.8</v>
      </c>
    </row>
    <row r="3483" spans="1:25" hidden="1" x14ac:dyDescent="0.25">
      <c r="A3483" t="s">
        <v>13271</v>
      </c>
      <c r="B3483" t="s">
        <v>13272</v>
      </c>
      <c r="C3483" s="1" t="str">
        <f t="shared" si="565"/>
        <v>21:0438</v>
      </c>
      <c r="D3483" s="1" t="str">
        <f t="shared" si="562"/>
        <v>21:0144</v>
      </c>
      <c r="E3483" t="s">
        <v>13258</v>
      </c>
      <c r="F3483" t="s">
        <v>13273</v>
      </c>
      <c r="H3483">
        <v>68.960981099999998</v>
      </c>
      <c r="I3483">
        <v>-71.554260299999996</v>
      </c>
      <c r="J3483" s="1" t="str">
        <f t="shared" si="563"/>
        <v>NGR lake sediment grab sample</v>
      </c>
      <c r="K3483" s="1" t="str">
        <f t="shared" si="564"/>
        <v>&lt;177 micron (NGR)</v>
      </c>
      <c r="L3483">
        <v>30</v>
      </c>
      <c r="M3483" t="s">
        <v>53</v>
      </c>
      <c r="N3483">
        <v>579</v>
      </c>
      <c r="O3483">
        <v>176</v>
      </c>
      <c r="P3483">
        <v>290</v>
      </c>
      <c r="Q3483">
        <v>12</v>
      </c>
      <c r="R3483">
        <v>155</v>
      </c>
      <c r="S3483">
        <v>78</v>
      </c>
      <c r="T3483">
        <v>0.5</v>
      </c>
      <c r="U3483">
        <v>300</v>
      </c>
      <c r="V3483">
        <v>6</v>
      </c>
      <c r="W3483">
        <v>130</v>
      </c>
      <c r="X3483">
        <v>3</v>
      </c>
      <c r="Y3483">
        <v>6.6</v>
      </c>
    </row>
    <row r="3484" spans="1:25" hidden="1" x14ac:dyDescent="0.25">
      <c r="A3484" t="s">
        <v>13274</v>
      </c>
      <c r="B3484" t="s">
        <v>13275</v>
      </c>
      <c r="C3484" s="1" t="str">
        <f t="shared" si="565"/>
        <v>21:0438</v>
      </c>
      <c r="D3484" s="1" t="str">
        <f t="shared" si="562"/>
        <v>21:0144</v>
      </c>
      <c r="E3484" t="s">
        <v>13276</v>
      </c>
      <c r="F3484" t="s">
        <v>13277</v>
      </c>
      <c r="H3484">
        <v>68.886570599999999</v>
      </c>
      <c r="I3484">
        <v>-71.386139700000001</v>
      </c>
      <c r="J3484" s="1" t="str">
        <f t="shared" si="563"/>
        <v>NGR lake sediment grab sample</v>
      </c>
      <c r="K3484" s="1" t="str">
        <f t="shared" si="564"/>
        <v>&lt;177 micron (NGR)</v>
      </c>
      <c r="L3484">
        <v>30</v>
      </c>
      <c r="M3484" t="s">
        <v>39</v>
      </c>
      <c r="N3484">
        <v>580</v>
      </c>
      <c r="O3484">
        <v>148</v>
      </c>
      <c r="P3484">
        <v>144</v>
      </c>
      <c r="Q3484">
        <v>13</v>
      </c>
      <c r="R3484">
        <v>70</v>
      </c>
      <c r="S3484">
        <v>33</v>
      </c>
      <c r="T3484">
        <v>0.2</v>
      </c>
      <c r="U3484">
        <v>570</v>
      </c>
      <c r="V3484">
        <v>6.1</v>
      </c>
      <c r="W3484">
        <v>74</v>
      </c>
      <c r="X3484">
        <v>1</v>
      </c>
      <c r="Y3484">
        <v>6.8</v>
      </c>
    </row>
    <row r="3485" spans="1:25" hidden="1" x14ac:dyDescent="0.25">
      <c r="A3485" t="s">
        <v>13278</v>
      </c>
      <c r="B3485" t="s">
        <v>13279</v>
      </c>
      <c r="C3485" s="1" t="str">
        <f t="shared" si="565"/>
        <v>21:0438</v>
      </c>
      <c r="D3485" s="1" t="str">
        <f t="shared" si="562"/>
        <v>21:0144</v>
      </c>
      <c r="E3485" t="s">
        <v>13280</v>
      </c>
      <c r="F3485" t="s">
        <v>13281</v>
      </c>
      <c r="H3485">
        <v>68.765784999999994</v>
      </c>
      <c r="I3485">
        <v>-71.237935199999995</v>
      </c>
      <c r="J3485" s="1" t="str">
        <f t="shared" si="563"/>
        <v>NGR lake sediment grab sample</v>
      </c>
      <c r="K3485" s="1" t="str">
        <f t="shared" si="564"/>
        <v>&lt;177 micron (NGR)</v>
      </c>
      <c r="L3485">
        <v>30</v>
      </c>
      <c r="M3485" t="s">
        <v>44</v>
      </c>
      <c r="N3485">
        <v>581</v>
      </c>
      <c r="O3485">
        <v>110</v>
      </c>
      <c r="P3485">
        <v>66</v>
      </c>
      <c r="Q3485">
        <v>10</v>
      </c>
      <c r="R3485">
        <v>45</v>
      </c>
      <c r="S3485">
        <v>30</v>
      </c>
      <c r="T3485">
        <v>0.1</v>
      </c>
      <c r="U3485">
        <v>1300</v>
      </c>
      <c r="V3485">
        <v>6.3</v>
      </c>
      <c r="W3485">
        <v>105</v>
      </c>
      <c r="X3485">
        <v>2</v>
      </c>
      <c r="Y3485">
        <v>5.8</v>
      </c>
    </row>
    <row r="3486" spans="1:25" hidden="1" x14ac:dyDescent="0.25">
      <c r="A3486" t="s">
        <v>13282</v>
      </c>
      <c r="B3486" t="s">
        <v>13283</v>
      </c>
      <c r="C3486" s="1" t="str">
        <f t="shared" si="565"/>
        <v>21:0438</v>
      </c>
      <c r="D3486" s="1" t="str">
        <f t="shared" si="562"/>
        <v>21:0144</v>
      </c>
      <c r="E3486" t="s">
        <v>13284</v>
      </c>
      <c r="F3486" t="s">
        <v>13285</v>
      </c>
      <c r="H3486">
        <v>68.768083700000005</v>
      </c>
      <c r="I3486">
        <v>-71.334939800000001</v>
      </c>
      <c r="J3486" s="1" t="str">
        <f t="shared" si="563"/>
        <v>NGR lake sediment grab sample</v>
      </c>
      <c r="K3486" s="1" t="str">
        <f t="shared" si="564"/>
        <v>&lt;177 micron (NGR)</v>
      </c>
      <c r="L3486">
        <v>30</v>
      </c>
      <c r="M3486" t="s">
        <v>62</v>
      </c>
      <c r="N3486">
        <v>582</v>
      </c>
      <c r="O3486">
        <v>98</v>
      </c>
      <c r="P3486">
        <v>56</v>
      </c>
      <c r="Q3486">
        <v>8</v>
      </c>
      <c r="R3486">
        <v>39</v>
      </c>
      <c r="S3486">
        <v>24</v>
      </c>
      <c r="T3486">
        <v>0.1</v>
      </c>
      <c r="U3486">
        <v>900</v>
      </c>
      <c r="V3486">
        <v>4.5999999999999996</v>
      </c>
      <c r="W3486">
        <v>55</v>
      </c>
      <c r="X3486">
        <v>2</v>
      </c>
      <c r="Y3486">
        <v>2.6</v>
      </c>
    </row>
    <row r="3487" spans="1:25" hidden="1" x14ac:dyDescent="0.25">
      <c r="A3487" t="s">
        <v>13286</v>
      </c>
      <c r="B3487" t="s">
        <v>13287</v>
      </c>
      <c r="C3487" s="1" t="str">
        <f t="shared" si="565"/>
        <v>21:0438</v>
      </c>
      <c r="D3487" s="1" t="str">
        <f>HYPERLINK("http://geochem.nrcan.gc.ca/cdogs/content/svy/svy_e.htm", "")</f>
        <v/>
      </c>
      <c r="G3487" s="1" t="str">
        <f>HYPERLINK("http://geochem.nrcan.gc.ca/cdogs/content/cr_/cr_00033_e.htm", "33")</f>
        <v>33</v>
      </c>
      <c r="J3487" t="s">
        <v>100</v>
      </c>
      <c r="K3487" t="s">
        <v>101</v>
      </c>
      <c r="L3487">
        <v>30</v>
      </c>
      <c r="M3487" t="s">
        <v>102</v>
      </c>
      <c r="N3487">
        <v>583</v>
      </c>
      <c r="O3487">
        <v>158</v>
      </c>
      <c r="P3487">
        <v>18</v>
      </c>
      <c r="Q3487">
        <v>28</v>
      </c>
      <c r="R3487">
        <v>12</v>
      </c>
      <c r="S3487">
        <v>13</v>
      </c>
      <c r="T3487">
        <v>0.1</v>
      </c>
      <c r="U3487">
        <v>2800</v>
      </c>
      <c r="V3487">
        <v>3.8</v>
      </c>
      <c r="W3487">
        <v>3</v>
      </c>
      <c r="X3487">
        <v>1</v>
      </c>
      <c r="Y3487">
        <v>13.8</v>
      </c>
    </row>
    <row r="3488" spans="1:25" hidden="1" x14ac:dyDescent="0.25">
      <c r="A3488" t="s">
        <v>13288</v>
      </c>
      <c r="B3488" t="s">
        <v>13289</v>
      </c>
      <c r="C3488" s="1" t="str">
        <f t="shared" ref="C3488:C3551" si="566">HYPERLINK("http://geochem.nrcan.gc.ca/cdogs/content/bdl/bdl210441_e.htm", "21:0441")</f>
        <v>21:0441</v>
      </c>
      <c r="D3488" s="1" t="str">
        <f t="shared" ref="D3488:D3505" si="567">HYPERLINK("http://geochem.nrcan.gc.ca/cdogs/content/svy/svy210145_e.htm", "21:0145")</f>
        <v>21:0145</v>
      </c>
      <c r="E3488" t="s">
        <v>13290</v>
      </c>
      <c r="F3488" t="s">
        <v>13291</v>
      </c>
      <c r="H3488">
        <v>68.561969300000001</v>
      </c>
      <c r="I3488">
        <v>-72.274675400000007</v>
      </c>
      <c r="J3488" s="1" t="str">
        <f t="shared" ref="J3488:J3505" si="568">HYPERLINK("http://geochem.nrcan.gc.ca/cdogs/content/kwd/kwd020027_e.htm", "NGR lake sediment grab sample")</f>
        <v>NGR lake sediment grab sample</v>
      </c>
      <c r="K3488" s="1" t="str">
        <f t="shared" ref="K3488:K3505" si="569">HYPERLINK("http://geochem.nrcan.gc.ca/cdogs/content/kwd/kwd080006_e.htm", "&lt;177 micron (NGR)")</f>
        <v>&lt;177 micron (NGR)</v>
      </c>
      <c r="L3488">
        <v>1</v>
      </c>
      <c r="M3488" t="s">
        <v>29</v>
      </c>
      <c r="N3488">
        <v>1</v>
      </c>
      <c r="O3488">
        <v>230</v>
      </c>
      <c r="P3488">
        <v>144</v>
      </c>
      <c r="Q3488">
        <v>5</v>
      </c>
      <c r="R3488">
        <v>86</v>
      </c>
      <c r="S3488">
        <v>19</v>
      </c>
      <c r="T3488">
        <v>0.6</v>
      </c>
      <c r="U3488">
        <v>215</v>
      </c>
      <c r="V3488">
        <v>3.8</v>
      </c>
      <c r="W3488">
        <v>9</v>
      </c>
      <c r="X3488">
        <v>3</v>
      </c>
      <c r="Y3488">
        <v>14.4</v>
      </c>
    </row>
    <row r="3489" spans="1:25" hidden="1" x14ac:dyDescent="0.25">
      <c r="A3489" t="s">
        <v>13292</v>
      </c>
      <c r="B3489" t="s">
        <v>13293</v>
      </c>
      <c r="C3489" s="1" t="str">
        <f t="shared" si="566"/>
        <v>21:0441</v>
      </c>
      <c r="D3489" s="1" t="str">
        <f t="shared" si="567"/>
        <v>21:0145</v>
      </c>
      <c r="E3489" t="s">
        <v>13294</v>
      </c>
      <c r="F3489" t="s">
        <v>13295</v>
      </c>
      <c r="H3489">
        <v>68.566681599999995</v>
      </c>
      <c r="I3489">
        <v>-72.080023199999999</v>
      </c>
      <c r="J3489" s="1" t="str">
        <f t="shared" si="568"/>
        <v>NGR lake sediment grab sample</v>
      </c>
      <c r="K3489" s="1" t="str">
        <f t="shared" si="569"/>
        <v>&lt;177 micron (NGR)</v>
      </c>
      <c r="L3489">
        <v>1</v>
      </c>
      <c r="M3489" t="s">
        <v>34</v>
      </c>
      <c r="N3489">
        <v>2</v>
      </c>
      <c r="O3489">
        <v>96</v>
      </c>
      <c r="P3489">
        <v>60</v>
      </c>
      <c r="Q3489">
        <v>6</v>
      </c>
      <c r="R3489">
        <v>32</v>
      </c>
      <c r="S3489">
        <v>15</v>
      </c>
      <c r="T3489">
        <v>0.1</v>
      </c>
      <c r="U3489">
        <v>420</v>
      </c>
      <c r="V3489">
        <v>4.3</v>
      </c>
      <c r="W3489">
        <v>18</v>
      </c>
      <c r="X3489">
        <v>2</v>
      </c>
      <c r="Y3489">
        <v>2.6</v>
      </c>
    </row>
    <row r="3490" spans="1:25" hidden="1" x14ac:dyDescent="0.25">
      <c r="A3490" t="s">
        <v>13296</v>
      </c>
      <c r="B3490" t="s">
        <v>13297</v>
      </c>
      <c r="C3490" s="1" t="str">
        <f t="shared" si="566"/>
        <v>21:0441</v>
      </c>
      <c r="D3490" s="1" t="str">
        <f t="shared" si="567"/>
        <v>21:0145</v>
      </c>
      <c r="E3490" t="s">
        <v>13298</v>
      </c>
      <c r="F3490" t="s">
        <v>13299</v>
      </c>
      <c r="H3490">
        <v>68.548033000000004</v>
      </c>
      <c r="I3490">
        <v>-72.174329</v>
      </c>
      <c r="J3490" s="1" t="str">
        <f t="shared" si="568"/>
        <v>NGR lake sediment grab sample</v>
      </c>
      <c r="K3490" s="1" t="str">
        <f t="shared" si="569"/>
        <v>&lt;177 micron (NGR)</v>
      </c>
      <c r="L3490">
        <v>1</v>
      </c>
      <c r="M3490" t="s">
        <v>39</v>
      </c>
      <c r="N3490">
        <v>3</v>
      </c>
      <c r="O3490">
        <v>166</v>
      </c>
      <c r="P3490">
        <v>100</v>
      </c>
      <c r="Q3490">
        <v>6</v>
      </c>
      <c r="R3490">
        <v>64</v>
      </c>
      <c r="S3490">
        <v>17</v>
      </c>
      <c r="T3490">
        <v>0.1</v>
      </c>
      <c r="U3490">
        <v>205</v>
      </c>
      <c r="V3490">
        <v>4.4000000000000004</v>
      </c>
      <c r="W3490">
        <v>13</v>
      </c>
      <c r="X3490">
        <v>3</v>
      </c>
      <c r="Y3490">
        <v>11.6</v>
      </c>
    </row>
    <row r="3491" spans="1:25" hidden="1" x14ac:dyDescent="0.25">
      <c r="A3491" t="s">
        <v>13300</v>
      </c>
      <c r="B3491" t="s">
        <v>13301</v>
      </c>
      <c r="C3491" s="1" t="str">
        <f t="shared" si="566"/>
        <v>21:0441</v>
      </c>
      <c r="D3491" s="1" t="str">
        <f t="shared" si="567"/>
        <v>21:0145</v>
      </c>
      <c r="E3491" t="s">
        <v>13302</v>
      </c>
      <c r="F3491" t="s">
        <v>13303</v>
      </c>
      <c r="H3491">
        <v>68.572484200000005</v>
      </c>
      <c r="I3491">
        <v>-72.256709000000001</v>
      </c>
      <c r="J3491" s="1" t="str">
        <f t="shared" si="568"/>
        <v>NGR lake sediment grab sample</v>
      </c>
      <c r="K3491" s="1" t="str">
        <f t="shared" si="569"/>
        <v>&lt;177 micron (NGR)</v>
      </c>
      <c r="L3491">
        <v>1</v>
      </c>
      <c r="M3491" t="s">
        <v>49</v>
      </c>
      <c r="N3491">
        <v>4</v>
      </c>
      <c r="O3491">
        <v>174</v>
      </c>
      <c r="P3491">
        <v>124</v>
      </c>
      <c r="Q3491">
        <v>8</v>
      </c>
      <c r="R3491">
        <v>106</v>
      </c>
      <c r="S3491">
        <v>24</v>
      </c>
      <c r="T3491">
        <v>0.2</v>
      </c>
      <c r="U3491">
        <v>390</v>
      </c>
      <c r="V3491">
        <v>4.45</v>
      </c>
      <c r="W3491">
        <v>12</v>
      </c>
      <c r="X3491">
        <v>2</v>
      </c>
      <c r="Y3491">
        <v>13.4</v>
      </c>
    </row>
    <row r="3492" spans="1:25" hidden="1" x14ac:dyDescent="0.25">
      <c r="A3492" t="s">
        <v>13304</v>
      </c>
      <c r="B3492" t="s">
        <v>13305</v>
      </c>
      <c r="C3492" s="1" t="str">
        <f t="shared" si="566"/>
        <v>21:0441</v>
      </c>
      <c r="D3492" s="1" t="str">
        <f t="shared" si="567"/>
        <v>21:0145</v>
      </c>
      <c r="E3492" t="s">
        <v>13290</v>
      </c>
      <c r="F3492" t="s">
        <v>13306</v>
      </c>
      <c r="H3492">
        <v>68.561969300000001</v>
      </c>
      <c r="I3492">
        <v>-72.274675400000007</v>
      </c>
      <c r="J3492" s="1" t="str">
        <f t="shared" si="568"/>
        <v>NGR lake sediment grab sample</v>
      </c>
      <c r="K3492" s="1" t="str">
        <f t="shared" si="569"/>
        <v>&lt;177 micron (NGR)</v>
      </c>
      <c r="L3492">
        <v>1</v>
      </c>
      <c r="M3492" t="s">
        <v>53</v>
      </c>
      <c r="N3492">
        <v>5</v>
      </c>
      <c r="O3492">
        <v>230</v>
      </c>
      <c r="P3492">
        <v>146</v>
      </c>
      <c r="Q3492">
        <v>6</v>
      </c>
      <c r="R3492">
        <v>98</v>
      </c>
      <c r="S3492">
        <v>23</v>
      </c>
      <c r="T3492">
        <v>0.3</v>
      </c>
      <c r="U3492">
        <v>240</v>
      </c>
      <c r="V3492">
        <v>3.2</v>
      </c>
      <c r="W3492">
        <v>9</v>
      </c>
      <c r="X3492">
        <v>1</v>
      </c>
      <c r="Y3492">
        <v>15</v>
      </c>
    </row>
    <row r="3493" spans="1:25" hidden="1" x14ac:dyDescent="0.25">
      <c r="A3493" t="s">
        <v>13307</v>
      </c>
      <c r="B3493" t="s">
        <v>13308</v>
      </c>
      <c r="C3493" s="1" t="str">
        <f t="shared" si="566"/>
        <v>21:0441</v>
      </c>
      <c r="D3493" s="1" t="str">
        <f t="shared" si="567"/>
        <v>21:0145</v>
      </c>
      <c r="E3493" t="s">
        <v>13290</v>
      </c>
      <c r="F3493" t="s">
        <v>13309</v>
      </c>
      <c r="H3493">
        <v>68.561969300000001</v>
      </c>
      <c r="I3493">
        <v>-72.274675400000007</v>
      </c>
      <c r="J3493" s="1" t="str">
        <f t="shared" si="568"/>
        <v>NGR lake sediment grab sample</v>
      </c>
      <c r="K3493" s="1" t="str">
        <f t="shared" si="569"/>
        <v>&lt;177 micron (NGR)</v>
      </c>
      <c r="L3493">
        <v>1</v>
      </c>
      <c r="M3493" t="s">
        <v>57</v>
      </c>
      <c r="N3493">
        <v>6</v>
      </c>
      <c r="O3493">
        <v>230</v>
      </c>
      <c r="P3493">
        <v>142</v>
      </c>
      <c r="Q3493">
        <v>5</v>
      </c>
      <c r="R3493">
        <v>86</v>
      </c>
      <c r="S3493">
        <v>20</v>
      </c>
      <c r="T3493">
        <v>0.1</v>
      </c>
      <c r="U3493">
        <v>195</v>
      </c>
      <c r="V3493">
        <v>3.6</v>
      </c>
      <c r="W3493">
        <v>12</v>
      </c>
      <c r="X3493">
        <v>3</v>
      </c>
      <c r="Y3493">
        <v>17.2</v>
      </c>
    </row>
    <row r="3494" spans="1:25" hidden="1" x14ac:dyDescent="0.25">
      <c r="A3494" t="s">
        <v>13310</v>
      </c>
      <c r="B3494" t="s">
        <v>13311</v>
      </c>
      <c r="C3494" s="1" t="str">
        <f t="shared" si="566"/>
        <v>21:0441</v>
      </c>
      <c r="D3494" s="1" t="str">
        <f t="shared" si="567"/>
        <v>21:0145</v>
      </c>
      <c r="E3494" t="s">
        <v>13312</v>
      </c>
      <c r="F3494" t="s">
        <v>13313</v>
      </c>
      <c r="H3494">
        <v>68.567427199999997</v>
      </c>
      <c r="I3494">
        <v>-72.292494000000005</v>
      </c>
      <c r="J3494" s="1" t="str">
        <f t="shared" si="568"/>
        <v>NGR lake sediment grab sample</v>
      </c>
      <c r="K3494" s="1" t="str">
        <f t="shared" si="569"/>
        <v>&lt;177 micron (NGR)</v>
      </c>
      <c r="L3494">
        <v>1</v>
      </c>
      <c r="M3494" t="s">
        <v>44</v>
      </c>
      <c r="N3494">
        <v>7</v>
      </c>
      <c r="O3494">
        <v>160</v>
      </c>
      <c r="P3494">
        <v>198</v>
      </c>
      <c r="Q3494">
        <v>10</v>
      </c>
      <c r="R3494">
        <v>98</v>
      </c>
      <c r="S3494">
        <v>22</v>
      </c>
      <c r="T3494">
        <v>0.1</v>
      </c>
      <c r="U3494">
        <v>270</v>
      </c>
      <c r="V3494">
        <v>4</v>
      </c>
      <c r="W3494">
        <v>14</v>
      </c>
      <c r="X3494">
        <v>3</v>
      </c>
      <c r="Y3494">
        <v>12.4</v>
      </c>
    </row>
    <row r="3495" spans="1:25" hidden="1" x14ac:dyDescent="0.25">
      <c r="A3495" t="s">
        <v>13314</v>
      </c>
      <c r="B3495" t="s">
        <v>13315</v>
      </c>
      <c r="C3495" s="1" t="str">
        <f t="shared" si="566"/>
        <v>21:0441</v>
      </c>
      <c r="D3495" s="1" t="str">
        <f t="shared" si="567"/>
        <v>21:0145</v>
      </c>
      <c r="E3495" t="s">
        <v>13316</v>
      </c>
      <c r="F3495" t="s">
        <v>13317</v>
      </c>
      <c r="H3495">
        <v>68.5797436</v>
      </c>
      <c r="I3495">
        <v>-72.439365100000003</v>
      </c>
      <c r="J3495" s="1" t="str">
        <f t="shared" si="568"/>
        <v>NGR lake sediment grab sample</v>
      </c>
      <c r="K3495" s="1" t="str">
        <f t="shared" si="569"/>
        <v>&lt;177 micron (NGR)</v>
      </c>
      <c r="L3495">
        <v>1</v>
      </c>
      <c r="M3495" t="s">
        <v>62</v>
      </c>
      <c r="N3495">
        <v>8</v>
      </c>
      <c r="O3495">
        <v>136</v>
      </c>
      <c r="P3495">
        <v>136</v>
      </c>
      <c r="Q3495">
        <v>9</v>
      </c>
      <c r="R3495">
        <v>70</v>
      </c>
      <c r="S3495">
        <v>19</v>
      </c>
      <c r="T3495">
        <v>0.1</v>
      </c>
      <c r="U3495">
        <v>260</v>
      </c>
      <c r="V3495">
        <v>4.0999999999999996</v>
      </c>
      <c r="W3495">
        <v>23</v>
      </c>
      <c r="X3495">
        <v>4</v>
      </c>
      <c r="Y3495">
        <v>7</v>
      </c>
    </row>
    <row r="3496" spans="1:25" hidden="1" x14ac:dyDescent="0.25">
      <c r="A3496" t="s">
        <v>13318</v>
      </c>
      <c r="B3496" t="s">
        <v>13319</v>
      </c>
      <c r="C3496" s="1" t="str">
        <f t="shared" si="566"/>
        <v>21:0441</v>
      </c>
      <c r="D3496" s="1" t="str">
        <f t="shared" si="567"/>
        <v>21:0145</v>
      </c>
      <c r="E3496" t="s">
        <v>13320</v>
      </c>
      <c r="F3496" t="s">
        <v>13321</v>
      </c>
      <c r="H3496">
        <v>68.577668500000001</v>
      </c>
      <c r="I3496">
        <v>-72.461156599999995</v>
      </c>
      <c r="J3496" s="1" t="str">
        <f t="shared" si="568"/>
        <v>NGR lake sediment grab sample</v>
      </c>
      <c r="K3496" s="1" t="str">
        <f t="shared" si="569"/>
        <v>&lt;177 micron (NGR)</v>
      </c>
      <c r="L3496">
        <v>1</v>
      </c>
      <c r="M3496" t="s">
        <v>67</v>
      </c>
      <c r="N3496">
        <v>9</v>
      </c>
      <c r="O3496">
        <v>126</v>
      </c>
      <c r="P3496">
        <v>140</v>
      </c>
      <c r="Q3496">
        <v>9</v>
      </c>
      <c r="R3496">
        <v>76</v>
      </c>
      <c r="S3496">
        <v>26</v>
      </c>
      <c r="T3496">
        <v>0.1</v>
      </c>
      <c r="U3496">
        <v>360</v>
      </c>
      <c r="V3496">
        <v>3.8</v>
      </c>
      <c r="W3496">
        <v>14</v>
      </c>
      <c r="X3496">
        <v>3</v>
      </c>
      <c r="Y3496">
        <v>36</v>
      </c>
    </row>
    <row r="3497" spans="1:25" hidden="1" x14ac:dyDescent="0.25">
      <c r="A3497" t="s">
        <v>13322</v>
      </c>
      <c r="B3497" t="s">
        <v>13323</v>
      </c>
      <c r="C3497" s="1" t="str">
        <f t="shared" si="566"/>
        <v>21:0441</v>
      </c>
      <c r="D3497" s="1" t="str">
        <f t="shared" si="567"/>
        <v>21:0145</v>
      </c>
      <c r="E3497" t="s">
        <v>13324</v>
      </c>
      <c r="F3497" t="s">
        <v>13325</v>
      </c>
      <c r="H3497">
        <v>68.5716252</v>
      </c>
      <c r="I3497">
        <v>-72.575300200000001</v>
      </c>
      <c r="J3497" s="1" t="str">
        <f t="shared" si="568"/>
        <v>NGR lake sediment grab sample</v>
      </c>
      <c r="K3497" s="1" t="str">
        <f t="shared" si="569"/>
        <v>&lt;177 micron (NGR)</v>
      </c>
      <c r="L3497">
        <v>1</v>
      </c>
      <c r="M3497" t="s">
        <v>72</v>
      </c>
      <c r="N3497">
        <v>10</v>
      </c>
      <c r="O3497">
        <v>180</v>
      </c>
      <c r="P3497">
        <v>126</v>
      </c>
      <c r="Q3497">
        <v>3</v>
      </c>
      <c r="R3497">
        <v>82</v>
      </c>
      <c r="S3497">
        <v>23</v>
      </c>
      <c r="T3497">
        <v>0.4</v>
      </c>
      <c r="U3497">
        <v>170</v>
      </c>
      <c r="V3497">
        <v>2</v>
      </c>
      <c r="W3497">
        <v>3</v>
      </c>
      <c r="X3497">
        <v>1</v>
      </c>
      <c r="Y3497">
        <v>15.4</v>
      </c>
    </row>
    <row r="3498" spans="1:25" hidden="1" x14ac:dyDescent="0.25">
      <c r="A3498" t="s">
        <v>13326</v>
      </c>
      <c r="B3498" t="s">
        <v>13327</v>
      </c>
      <c r="C3498" s="1" t="str">
        <f t="shared" si="566"/>
        <v>21:0441</v>
      </c>
      <c r="D3498" s="1" t="str">
        <f t="shared" si="567"/>
        <v>21:0145</v>
      </c>
      <c r="E3498" t="s">
        <v>13328</v>
      </c>
      <c r="F3498" t="s">
        <v>13329</v>
      </c>
      <c r="H3498">
        <v>68.5788704</v>
      </c>
      <c r="I3498">
        <v>-72.686414400000004</v>
      </c>
      <c r="J3498" s="1" t="str">
        <f t="shared" si="568"/>
        <v>NGR lake sediment grab sample</v>
      </c>
      <c r="K3498" s="1" t="str">
        <f t="shared" si="569"/>
        <v>&lt;177 micron (NGR)</v>
      </c>
      <c r="L3498">
        <v>1</v>
      </c>
      <c r="M3498" t="s">
        <v>77</v>
      </c>
      <c r="N3498">
        <v>11</v>
      </c>
      <c r="O3498">
        <v>230</v>
      </c>
      <c r="P3498">
        <v>144</v>
      </c>
      <c r="Q3498">
        <v>6</v>
      </c>
      <c r="R3498">
        <v>148</v>
      </c>
      <c r="S3498">
        <v>20</v>
      </c>
      <c r="T3498">
        <v>0.1</v>
      </c>
      <c r="U3498">
        <v>330</v>
      </c>
      <c r="V3498">
        <v>3.5</v>
      </c>
      <c r="W3498">
        <v>7</v>
      </c>
      <c r="X3498">
        <v>2</v>
      </c>
      <c r="Y3498">
        <v>11</v>
      </c>
    </row>
    <row r="3499" spans="1:25" hidden="1" x14ac:dyDescent="0.25">
      <c r="A3499" t="s">
        <v>13330</v>
      </c>
      <c r="B3499" t="s">
        <v>13331</v>
      </c>
      <c r="C3499" s="1" t="str">
        <f t="shared" si="566"/>
        <v>21:0441</v>
      </c>
      <c r="D3499" s="1" t="str">
        <f t="shared" si="567"/>
        <v>21:0145</v>
      </c>
      <c r="E3499" t="s">
        <v>13332</v>
      </c>
      <c r="F3499" t="s">
        <v>13333</v>
      </c>
      <c r="H3499">
        <v>68.577028499999997</v>
      </c>
      <c r="I3499">
        <v>-72.752461100000005</v>
      </c>
      <c r="J3499" s="1" t="str">
        <f t="shared" si="568"/>
        <v>NGR lake sediment grab sample</v>
      </c>
      <c r="K3499" s="1" t="str">
        <f t="shared" si="569"/>
        <v>&lt;177 micron (NGR)</v>
      </c>
      <c r="L3499">
        <v>1</v>
      </c>
      <c r="M3499" t="s">
        <v>82</v>
      </c>
      <c r="N3499">
        <v>12</v>
      </c>
      <c r="O3499">
        <v>245</v>
      </c>
      <c r="P3499">
        <v>186</v>
      </c>
      <c r="Q3499">
        <v>13</v>
      </c>
      <c r="R3499">
        <v>148</v>
      </c>
      <c r="S3499">
        <v>38</v>
      </c>
      <c r="T3499">
        <v>0.1</v>
      </c>
      <c r="U3499">
        <v>660</v>
      </c>
      <c r="V3499">
        <v>7.7</v>
      </c>
      <c r="W3499">
        <v>16</v>
      </c>
      <c r="X3499">
        <v>2</v>
      </c>
      <c r="Y3499">
        <v>3.8</v>
      </c>
    </row>
    <row r="3500" spans="1:25" hidden="1" x14ac:dyDescent="0.25">
      <c r="A3500" t="s">
        <v>13334</v>
      </c>
      <c r="B3500" t="s">
        <v>13335</v>
      </c>
      <c r="C3500" s="1" t="str">
        <f t="shared" si="566"/>
        <v>21:0441</v>
      </c>
      <c r="D3500" s="1" t="str">
        <f t="shared" si="567"/>
        <v>21:0145</v>
      </c>
      <c r="E3500" t="s">
        <v>13336</v>
      </c>
      <c r="F3500" t="s">
        <v>13337</v>
      </c>
      <c r="H3500">
        <v>68.567542700000004</v>
      </c>
      <c r="I3500">
        <v>-72.842862499999995</v>
      </c>
      <c r="J3500" s="1" t="str">
        <f t="shared" si="568"/>
        <v>NGR lake sediment grab sample</v>
      </c>
      <c r="K3500" s="1" t="str">
        <f t="shared" si="569"/>
        <v>&lt;177 micron (NGR)</v>
      </c>
      <c r="L3500">
        <v>1</v>
      </c>
      <c r="M3500" t="s">
        <v>87</v>
      </c>
      <c r="N3500">
        <v>13</v>
      </c>
      <c r="O3500">
        <v>174</v>
      </c>
      <c r="P3500">
        <v>138</v>
      </c>
      <c r="Q3500">
        <v>13</v>
      </c>
      <c r="R3500">
        <v>90</v>
      </c>
      <c r="S3500">
        <v>38</v>
      </c>
      <c r="T3500">
        <v>0.1</v>
      </c>
      <c r="U3500">
        <v>695</v>
      </c>
      <c r="V3500">
        <v>7.65</v>
      </c>
      <c r="W3500">
        <v>70</v>
      </c>
      <c r="X3500">
        <v>2</v>
      </c>
      <c r="Y3500">
        <v>5.2</v>
      </c>
    </row>
    <row r="3501" spans="1:25" hidden="1" x14ac:dyDescent="0.25">
      <c r="A3501" t="s">
        <v>13338</v>
      </c>
      <c r="B3501" t="s">
        <v>13339</v>
      </c>
      <c r="C3501" s="1" t="str">
        <f t="shared" si="566"/>
        <v>21:0441</v>
      </c>
      <c r="D3501" s="1" t="str">
        <f t="shared" si="567"/>
        <v>21:0145</v>
      </c>
      <c r="E3501" t="s">
        <v>13340</v>
      </c>
      <c r="F3501" t="s">
        <v>13341</v>
      </c>
      <c r="H3501">
        <v>68.578295199999999</v>
      </c>
      <c r="I3501">
        <v>-72.9441609</v>
      </c>
      <c r="J3501" s="1" t="str">
        <f t="shared" si="568"/>
        <v>NGR lake sediment grab sample</v>
      </c>
      <c r="K3501" s="1" t="str">
        <f t="shared" si="569"/>
        <v>&lt;177 micron (NGR)</v>
      </c>
      <c r="L3501">
        <v>1</v>
      </c>
      <c r="M3501" t="s">
        <v>92</v>
      </c>
      <c r="N3501">
        <v>14</v>
      </c>
      <c r="O3501">
        <v>128</v>
      </c>
      <c r="P3501">
        <v>50</v>
      </c>
      <c r="Q3501">
        <v>10</v>
      </c>
      <c r="R3501">
        <v>54</v>
      </c>
      <c r="S3501">
        <v>24</v>
      </c>
      <c r="T3501">
        <v>0.1</v>
      </c>
      <c r="U3501">
        <v>590</v>
      </c>
      <c r="V3501">
        <v>5.6</v>
      </c>
      <c r="W3501">
        <v>25</v>
      </c>
      <c r="X3501">
        <v>1</v>
      </c>
      <c r="Y3501">
        <v>3</v>
      </c>
    </row>
    <row r="3502" spans="1:25" hidden="1" x14ac:dyDescent="0.25">
      <c r="A3502" t="s">
        <v>13342</v>
      </c>
      <c r="B3502" t="s">
        <v>13343</v>
      </c>
      <c r="C3502" s="1" t="str">
        <f t="shared" si="566"/>
        <v>21:0441</v>
      </c>
      <c r="D3502" s="1" t="str">
        <f t="shared" si="567"/>
        <v>21:0145</v>
      </c>
      <c r="E3502" t="s">
        <v>13344</v>
      </c>
      <c r="F3502" t="s">
        <v>13345</v>
      </c>
      <c r="H3502">
        <v>68.583286000000001</v>
      </c>
      <c r="I3502">
        <v>-73.059210500000006</v>
      </c>
      <c r="J3502" s="1" t="str">
        <f t="shared" si="568"/>
        <v>NGR lake sediment grab sample</v>
      </c>
      <c r="K3502" s="1" t="str">
        <f t="shared" si="569"/>
        <v>&lt;177 micron (NGR)</v>
      </c>
      <c r="L3502">
        <v>1</v>
      </c>
      <c r="M3502" t="s">
        <v>97</v>
      </c>
      <c r="N3502">
        <v>15</v>
      </c>
      <c r="O3502">
        <v>200</v>
      </c>
      <c r="P3502">
        <v>126</v>
      </c>
      <c r="Q3502">
        <v>10</v>
      </c>
      <c r="R3502">
        <v>110</v>
      </c>
      <c r="S3502">
        <v>75</v>
      </c>
      <c r="T3502">
        <v>0.1</v>
      </c>
      <c r="U3502">
        <v>400</v>
      </c>
      <c r="V3502">
        <v>4.3499999999999996</v>
      </c>
      <c r="W3502">
        <v>14</v>
      </c>
      <c r="X3502">
        <v>2</v>
      </c>
      <c r="Y3502">
        <v>7.6</v>
      </c>
    </row>
    <row r="3503" spans="1:25" hidden="1" x14ac:dyDescent="0.25">
      <c r="A3503" t="s">
        <v>13346</v>
      </c>
      <c r="B3503" t="s">
        <v>13347</v>
      </c>
      <c r="C3503" s="1" t="str">
        <f t="shared" si="566"/>
        <v>21:0441</v>
      </c>
      <c r="D3503" s="1" t="str">
        <f t="shared" si="567"/>
        <v>21:0145</v>
      </c>
      <c r="E3503" t="s">
        <v>13348</v>
      </c>
      <c r="F3503" t="s">
        <v>13349</v>
      </c>
      <c r="H3503">
        <v>68.577754400000003</v>
      </c>
      <c r="I3503">
        <v>-73.186694099999997</v>
      </c>
      <c r="J3503" s="1" t="str">
        <f t="shared" si="568"/>
        <v>NGR lake sediment grab sample</v>
      </c>
      <c r="K3503" s="1" t="str">
        <f t="shared" si="569"/>
        <v>&lt;177 micron (NGR)</v>
      </c>
      <c r="L3503">
        <v>1</v>
      </c>
      <c r="M3503" t="s">
        <v>107</v>
      </c>
      <c r="N3503">
        <v>16</v>
      </c>
      <c r="O3503">
        <v>182</v>
      </c>
      <c r="P3503">
        <v>200</v>
      </c>
      <c r="Q3503">
        <v>10</v>
      </c>
      <c r="R3503">
        <v>88</v>
      </c>
      <c r="S3503">
        <v>98</v>
      </c>
      <c r="T3503">
        <v>0.1</v>
      </c>
      <c r="U3503">
        <v>1200</v>
      </c>
      <c r="V3503">
        <v>4.8</v>
      </c>
      <c r="W3503">
        <v>19</v>
      </c>
      <c r="X3503">
        <v>4</v>
      </c>
      <c r="Y3503">
        <v>8</v>
      </c>
    </row>
    <row r="3504" spans="1:25" hidden="1" x14ac:dyDescent="0.25">
      <c r="A3504" t="s">
        <v>13350</v>
      </c>
      <c r="B3504" t="s">
        <v>13351</v>
      </c>
      <c r="C3504" s="1" t="str">
        <f t="shared" si="566"/>
        <v>21:0441</v>
      </c>
      <c r="D3504" s="1" t="str">
        <f t="shared" si="567"/>
        <v>21:0145</v>
      </c>
      <c r="E3504" t="s">
        <v>13352</v>
      </c>
      <c r="F3504" t="s">
        <v>13353</v>
      </c>
      <c r="H3504">
        <v>68.546054600000005</v>
      </c>
      <c r="I3504">
        <v>-73.298863600000004</v>
      </c>
      <c r="J3504" s="1" t="str">
        <f t="shared" si="568"/>
        <v>NGR lake sediment grab sample</v>
      </c>
      <c r="K3504" s="1" t="str">
        <f t="shared" si="569"/>
        <v>&lt;177 micron (NGR)</v>
      </c>
      <c r="L3504">
        <v>1</v>
      </c>
      <c r="M3504" t="s">
        <v>112</v>
      </c>
      <c r="N3504">
        <v>17</v>
      </c>
      <c r="O3504">
        <v>160</v>
      </c>
      <c r="P3504">
        <v>134</v>
      </c>
      <c r="Q3504">
        <v>11</v>
      </c>
      <c r="R3504">
        <v>150</v>
      </c>
      <c r="S3504">
        <v>30</v>
      </c>
      <c r="T3504">
        <v>0.1</v>
      </c>
      <c r="U3504">
        <v>540</v>
      </c>
      <c r="V3504">
        <v>5.35</v>
      </c>
      <c r="W3504">
        <v>22</v>
      </c>
      <c r="X3504">
        <v>3</v>
      </c>
      <c r="Y3504">
        <v>7</v>
      </c>
    </row>
    <row r="3505" spans="1:25" hidden="1" x14ac:dyDescent="0.25">
      <c r="A3505" t="s">
        <v>13354</v>
      </c>
      <c r="B3505" t="s">
        <v>13355</v>
      </c>
      <c r="C3505" s="1" t="str">
        <f t="shared" si="566"/>
        <v>21:0441</v>
      </c>
      <c r="D3505" s="1" t="str">
        <f t="shared" si="567"/>
        <v>21:0145</v>
      </c>
      <c r="E3505" t="s">
        <v>13356</v>
      </c>
      <c r="F3505" t="s">
        <v>13357</v>
      </c>
      <c r="H3505">
        <v>68.510464200000001</v>
      </c>
      <c r="I3505">
        <v>-73.385981799999996</v>
      </c>
      <c r="J3505" s="1" t="str">
        <f t="shared" si="568"/>
        <v>NGR lake sediment grab sample</v>
      </c>
      <c r="K3505" s="1" t="str">
        <f t="shared" si="569"/>
        <v>&lt;177 micron (NGR)</v>
      </c>
      <c r="L3505">
        <v>1</v>
      </c>
      <c r="M3505" t="s">
        <v>117</v>
      </c>
      <c r="N3505">
        <v>18</v>
      </c>
      <c r="O3505">
        <v>300</v>
      </c>
      <c r="P3505">
        <v>194</v>
      </c>
      <c r="Q3505">
        <v>17</v>
      </c>
      <c r="R3505">
        <v>150</v>
      </c>
      <c r="S3505">
        <v>19</v>
      </c>
      <c r="T3505">
        <v>0.3</v>
      </c>
      <c r="U3505">
        <v>320</v>
      </c>
      <c r="V3505">
        <v>3.6</v>
      </c>
      <c r="W3505">
        <v>24</v>
      </c>
      <c r="X3505">
        <v>2</v>
      </c>
      <c r="Y3505">
        <v>26.6</v>
      </c>
    </row>
    <row r="3506" spans="1:25" hidden="1" x14ac:dyDescent="0.25">
      <c r="A3506" t="s">
        <v>13358</v>
      </c>
      <c r="B3506" t="s">
        <v>13359</v>
      </c>
      <c r="C3506" s="1" t="str">
        <f t="shared" si="566"/>
        <v>21:0441</v>
      </c>
      <c r="D3506" s="1" t="str">
        <f>HYPERLINK("http://geochem.nrcan.gc.ca/cdogs/content/svy/svy_e.htm", "")</f>
        <v/>
      </c>
      <c r="G3506" s="1" t="str">
        <f>HYPERLINK("http://geochem.nrcan.gc.ca/cdogs/content/cr_/cr_00034_e.htm", "34")</f>
        <v>34</v>
      </c>
      <c r="J3506" t="s">
        <v>100</v>
      </c>
      <c r="K3506" t="s">
        <v>101</v>
      </c>
      <c r="L3506">
        <v>1</v>
      </c>
      <c r="M3506" t="s">
        <v>102</v>
      </c>
      <c r="N3506">
        <v>19</v>
      </c>
      <c r="O3506">
        <v>100</v>
      </c>
      <c r="P3506">
        <v>50</v>
      </c>
      <c r="Q3506">
        <v>14</v>
      </c>
      <c r="R3506">
        <v>20</v>
      </c>
      <c r="S3506">
        <v>10</v>
      </c>
      <c r="T3506">
        <v>0.1</v>
      </c>
      <c r="U3506">
        <v>800</v>
      </c>
      <c r="V3506">
        <v>3.2</v>
      </c>
      <c r="W3506">
        <v>21</v>
      </c>
      <c r="X3506">
        <v>6</v>
      </c>
      <c r="Y3506">
        <v>18</v>
      </c>
    </row>
    <row r="3507" spans="1:25" hidden="1" x14ac:dyDescent="0.25">
      <c r="A3507" t="s">
        <v>13360</v>
      </c>
      <c r="B3507" t="s">
        <v>13361</v>
      </c>
      <c r="C3507" s="1" t="str">
        <f t="shared" si="566"/>
        <v>21:0441</v>
      </c>
      <c r="D3507" s="1" t="str">
        <f t="shared" ref="D3507:D3523" si="570">HYPERLINK("http://geochem.nrcan.gc.ca/cdogs/content/svy/svy210145_e.htm", "21:0145")</f>
        <v>21:0145</v>
      </c>
      <c r="E3507" t="s">
        <v>13362</v>
      </c>
      <c r="F3507" t="s">
        <v>13363</v>
      </c>
      <c r="H3507">
        <v>68.489940700000005</v>
      </c>
      <c r="I3507">
        <v>-73.447067099999998</v>
      </c>
      <c r="J3507" s="1" t="str">
        <f t="shared" ref="J3507:J3523" si="571">HYPERLINK("http://geochem.nrcan.gc.ca/cdogs/content/kwd/kwd020027_e.htm", "NGR lake sediment grab sample")</f>
        <v>NGR lake sediment grab sample</v>
      </c>
      <c r="K3507" s="1" t="str">
        <f t="shared" ref="K3507:K3523" si="572">HYPERLINK("http://geochem.nrcan.gc.ca/cdogs/content/kwd/kwd080006_e.htm", "&lt;177 micron (NGR)")</f>
        <v>&lt;177 micron (NGR)</v>
      </c>
      <c r="L3507">
        <v>1</v>
      </c>
      <c r="M3507" t="s">
        <v>122</v>
      </c>
      <c r="N3507">
        <v>20</v>
      </c>
      <c r="O3507">
        <v>104</v>
      </c>
      <c r="P3507">
        <v>50</v>
      </c>
      <c r="Q3507">
        <v>12</v>
      </c>
      <c r="R3507">
        <v>48</v>
      </c>
      <c r="S3507">
        <v>13</v>
      </c>
      <c r="T3507">
        <v>0.1</v>
      </c>
      <c r="U3507">
        <v>310</v>
      </c>
      <c r="V3507">
        <v>3.8</v>
      </c>
      <c r="W3507">
        <v>11</v>
      </c>
      <c r="X3507">
        <v>11</v>
      </c>
      <c r="Y3507">
        <v>4</v>
      </c>
    </row>
    <row r="3508" spans="1:25" hidden="1" x14ac:dyDescent="0.25">
      <c r="A3508" t="s">
        <v>13364</v>
      </c>
      <c r="B3508" t="s">
        <v>13365</v>
      </c>
      <c r="C3508" s="1" t="str">
        <f t="shared" si="566"/>
        <v>21:0441</v>
      </c>
      <c r="D3508" s="1" t="str">
        <f t="shared" si="570"/>
        <v>21:0145</v>
      </c>
      <c r="E3508" t="s">
        <v>13366</v>
      </c>
      <c r="F3508" t="s">
        <v>13367</v>
      </c>
      <c r="H3508">
        <v>68.551254099999994</v>
      </c>
      <c r="I3508">
        <v>-73.402741599999999</v>
      </c>
      <c r="J3508" s="1" t="str">
        <f t="shared" si="571"/>
        <v>NGR lake sediment grab sample</v>
      </c>
      <c r="K3508" s="1" t="str">
        <f t="shared" si="572"/>
        <v>&lt;177 micron (NGR)</v>
      </c>
      <c r="L3508">
        <v>2</v>
      </c>
      <c r="M3508" t="s">
        <v>29</v>
      </c>
      <c r="N3508">
        <v>21</v>
      </c>
      <c r="O3508">
        <v>240</v>
      </c>
      <c r="P3508">
        <v>200</v>
      </c>
      <c r="Q3508">
        <v>14</v>
      </c>
      <c r="R3508">
        <v>162</v>
      </c>
      <c r="S3508">
        <v>43</v>
      </c>
      <c r="T3508">
        <v>0.1</v>
      </c>
      <c r="U3508">
        <v>425</v>
      </c>
      <c r="V3508">
        <v>5.7</v>
      </c>
      <c r="W3508">
        <v>70</v>
      </c>
      <c r="X3508">
        <v>3</v>
      </c>
      <c r="Y3508">
        <v>10.199999999999999</v>
      </c>
    </row>
    <row r="3509" spans="1:25" hidden="1" x14ac:dyDescent="0.25">
      <c r="A3509" t="s">
        <v>13368</v>
      </c>
      <c r="B3509" t="s">
        <v>13369</v>
      </c>
      <c r="C3509" s="1" t="str">
        <f t="shared" si="566"/>
        <v>21:0441</v>
      </c>
      <c r="D3509" s="1" t="str">
        <f t="shared" si="570"/>
        <v>21:0145</v>
      </c>
      <c r="E3509" t="s">
        <v>13370</v>
      </c>
      <c r="F3509" t="s">
        <v>13371</v>
      </c>
      <c r="H3509">
        <v>68.460785299999998</v>
      </c>
      <c r="I3509">
        <v>-73.539880499999995</v>
      </c>
      <c r="J3509" s="1" t="str">
        <f t="shared" si="571"/>
        <v>NGR lake sediment grab sample</v>
      </c>
      <c r="K3509" s="1" t="str">
        <f t="shared" si="572"/>
        <v>&lt;177 micron (NGR)</v>
      </c>
      <c r="L3509">
        <v>2</v>
      </c>
      <c r="M3509" t="s">
        <v>34</v>
      </c>
      <c r="N3509">
        <v>22</v>
      </c>
      <c r="O3509">
        <v>100</v>
      </c>
      <c r="P3509">
        <v>54</v>
      </c>
      <c r="Q3509">
        <v>5</v>
      </c>
      <c r="R3509">
        <v>46</v>
      </c>
      <c r="S3509">
        <v>9</v>
      </c>
      <c r="T3509">
        <v>0.1</v>
      </c>
      <c r="U3509">
        <v>200</v>
      </c>
      <c r="V3509">
        <v>2</v>
      </c>
      <c r="W3509">
        <v>6</v>
      </c>
      <c r="X3509">
        <v>2</v>
      </c>
      <c r="Y3509">
        <v>33.4</v>
      </c>
    </row>
    <row r="3510" spans="1:25" hidden="1" x14ac:dyDescent="0.25">
      <c r="A3510" t="s">
        <v>13372</v>
      </c>
      <c r="B3510" t="s">
        <v>13373</v>
      </c>
      <c r="C3510" s="1" t="str">
        <f t="shared" si="566"/>
        <v>21:0441</v>
      </c>
      <c r="D3510" s="1" t="str">
        <f t="shared" si="570"/>
        <v>21:0145</v>
      </c>
      <c r="E3510" t="s">
        <v>13374</v>
      </c>
      <c r="F3510" t="s">
        <v>13375</v>
      </c>
      <c r="H3510">
        <v>68.468053400000002</v>
      </c>
      <c r="I3510">
        <v>-73.626050399999997</v>
      </c>
      <c r="J3510" s="1" t="str">
        <f t="shared" si="571"/>
        <v>NGR lake sediment grab sample</v>
      </c>
      <c r="K3510" s="1" t="str">
        <f t="shared" si="572"/>
        <v>&lt;177 micron (NGR)</v>
      </c>
      <c r="L3510">
        <v>2</v>
      </c>
      <c r="M3510" t="s">
        <v>39</v>
      </c>
      <c r="N3510">
        <v>23</v>
      </c>
      <c r="O3510">
        <v>78</v>
      </c>
      <c r="P3510">
        <v>28</v>
      </c>
      <c r="Q3510">
        <v>8</v>
      </c>
      <c r="R3510">
        <v>30</v>
      </c>
      <c r="S3510">
        <v>9</v>
      </c>
      <c r="T3510">
        <v>0.1</v>
      </c>
      <c r="U3510">
        <v>185</v>
      </c>
      <c r="V3510">
        <v>2.7</v>
      </c>
      <c r="W3510">
        <v>2</v>
      </c>
      <c r="X3510">
        <v>2</v>
      </c>
      <c r="Y3510">
        <v>24</v>
      </c>
    </row>
    <row r="3511" spans="1:25" hidden="1" x14ac:dyDescent="0.25">
      <c r="A3511" t="s">
        <v>13376</v>
      </c>
      <c r="B3511" t="s">
        <v>13377</v>
      </c>
      <c r="C3511" s="1" t="str">
        <f t="shared" si="566"/>
        <v>21:0441</v>
      </c>
      <c r="D3511" s="1" t="str">
        <f t="shared" si="570"/>
        <v>21:0145</v>
      </c>
      <c r="E3511" t="s">
        <v>13378</v>
      </c>
      <c r="F3511" t="s">
        <v>13379</v>
      </c>
      <c r="H3511">
        <v>68.487046599999999</v>
      </c>
      <c r="I3511">
        <v>-73.553825599999996</v>
      </c>
      <c r="J3511" s="1" t="str">
        <f t="shared" si="571"/>
        <v>NGR lake sediment grab sample</v>
      </c>
      <c r="K3511" s="1" t="str">
        <f t="shared" si="572"/>
        <v>&lt;177 micron (NGR)</v>
      </c>
      <c r="L3511">
        <v>2</v>
      </c>
      <c r="M3511" t="s">
        <v>44</v>
      </c>
      <c r="N3511">
        <v>24</v>
      </c>
      <c r="O3511">
        <v>92</v>
      </c>
      <c r="P3511">
        <v>66</v>
      </c>
      <c r="Q3511">
        <v>7</v>
      </c>
      <c r="R3511">
        <v>52</v>
      </c>
      <c r="S3511">
        <v>7</v>
      </c>
      <c r="T3511">
        <v>0.1</v>
      </c>
      <c r="U3511">
        <v>150</v>
      </c>
      <c r="V3511">
        <v>1.95</v>
      </c>
      <c r="W3511">
        <v>2</v>
      </c>
      <c r="X3511">
        <v>3</v>
      </c>
      <c r="Y3511">
        <v>29.8</v>
      </c>
    </row>
    <row r="3512" spans="1:25" hidden="1" x14ac:dyDescent="0.25">
      <c r="A3512" t="s">
        <v>13380</v>
      </c>
      <c r="B3512" t="s">
        <v>13381</v>
      </c>
      <c r="C3512" s="1" t="str">
        <f t="shared" si="566"/>
        <v>21:0441</v>
      </c>
      <c r="D3512" s="1" t="str">
        <f t="shared" si="570"/>
        <v>21:0145</v>
      </c>
      <c r="E3512" t="s">
        <v>13382</v>
      </c>
      <c r="F3512" t="s">
        <v>13383</v>
      </c>
      <c r="H3512">
        <v>68.525402299999996</v>
      </c>
      <c r="I3512">
        <v>-73.477407499999998</v>
      </c>
      <c r="J3512" s="1" t="str">
        <f t="shared" si="571"/>
        <v>NGR lake sediment grab sample</v>
      </c>
      <c r="K3512" s="1" t="str">
        <f t="shared" si="572"/>
        <v>&lt;177 micron (NGR)</v>
      </c>
      <c r="L3512">
        <v>2</v>
      </c>
      <c r="M3512" t="s">
        <v>62</v>
      </c>
      <c r="N3512">
        <v>25</v>
      </c>
      <c r="O3512">
        <v>180</v>
      </c>
      <c r="P3512">
        <v>168</v>
      </c>
      <c r="Q3512">
        <v>12</v>
      </c>
      <c r="R3512">
        <v>120</v>
      </c>
      <c r="S3512">
        <v>20</v>
      </c>
      <c r="T3512">
        <v>0.1</v>
      </c>
      <c r="U3512">
        <v>320</v>
      </c>
      <c r="V3512">
        <v>4.0999999999999996</v>
      </c>
      <c r="W3512">
        <v>18</v>
      </c>
      <c r="X3512">
        <v>4</v>
      </c>
      <c r="Y3512">
        <v>14.2</v>
      </c>
    </row>
    <row r="3513" spans="1:25" hidden="1" x14ac:dyDescent="0.25">
      <c r="A3513" t="s">
        <v>13384</v>
      </c>
      <c r="B3513" t="s">
        <v>13385</v>
      </c>
      <c r="C3513" s="1" t="str">
        <f t="shared" si="566"/>
        <v>21:0441</v>
      </c>
      <c r="D3513" s="1" t="str">
        <f t="shared" si="570"/>
        <v>21:0145</v>
      </c>
      <c r="E3513" t="s">
        <v>13386</v>
      </c>
      <c r="F3513" t="s">
        <v>13387</v>
      </c>
      <c r="H3513">
        <v>68.557522500000005</v>
      </c>
      <c r="I3513">
        <v>-73.422450400000002</v>
      </c>
      <c r="J3513" s="1" t="str">
        <f t="shared" si="571"/>
        <v>NGR lake sediment grab sample</v>
      </c>
      <c r="K3513" s="1" t="str">
        <f t="shared" si="572"/>
        <v>&lt;177 micron (NGR)</v>
      </c>
      <c r="L3513">
        <v>2</v>
      </c>
      <c r="M3513" t="s">
        <v>49</v>
      </c>
      <c r="N3513">
        <v>26</v>
      </c>
      <c r="O3513">
        <v>250</v>
      </c>
      <c r="P3513">
        <v>138</v>
      </c>
      <c r="Q3513">
        <v>8</v>
      </c>
      <c r="R3513">
        <v>132</v>
      </c>
      <c r="S3513">
        <v>18</v>
      </c>
      <c r="T3513">
        <v>0.1</v>
      </c>
      <c r="U3513">
        <v>255</v>
      </c>
      <c r="V3513">
        <v>3.4</v>
      </c>
      <c r="W3513">
        <v>16</v>
      </c>
      <c r="X3513">
        <v>2</v>
      </c>
      <c r="Y3513">
        <v>6.6</v>
      </c>
    </row>
    <row r="3514" spans="1:25" hidden="1" x14ac:dyDescent="0.25">
      <c r="A3514" t="s">
        <v>13388</v>
      </c>
      <c r="B3514" t="s">
        <v>13389</v>
      </c>
      <c r="C3514" s="1" t="str">
        <f t="shared" si="566"/>
        <v>21:0441</v>
      </c>
      <c r="D3514" s="1" t="str">
        <f t="shared" si="570"/>
        <v>21:0145</v>
      </c>
      <c r="E3514" t="s">
        <v>13366</v>
      </c>
      <c r="F3514" t="s">
        <v>13390</v>
      </c>
      <c r="H3514">
        <v>68.551254099999994</v>
      </c>
      <c r="I3514">
        <v>-73.402741599999999</v>
      </c>
      <c r="J3514" s="1" t="str">
        <f t="shared" si="571"/>
        <v>NGR lake sediment grab sample</v>
      </c>
      <c r="K3514" s="1" t="str">
        <f t="shared" si="572"/>
        <v>&lt;177 micron (NGR)</v>
      </c>
      <c r="L3514">
        <v>2</v>
      </c>
      <c r="M3514" t="s">
        <v>53</v>
      </c>
      <c r="N3514">
        <v>27</v>
      </c>
      <c r="O3514">
        <v>260</v>
      </c>
      <c r="P3514">
        <v>250</v>
      </c>
      <c r="Q3514">
        <v>13</v>
      </c>
      <c r="R3514">
        <v>166</v>
      </c>
      <c r="S3514">
        <v>55</v>
      </c>
      <c r="T3514">
        <v>0.1</v>
      </c>
      <c r="U3514">
        <v>360</v>
      </c>
      <c r="V3514">
        <v>5.6</v>
      </c>
      <c r="W3514">
        <v>105</v>
      </c>
      <c r="X3514">
        <v>5</v>
      </c>
      <c r="Y3514">
        <v>11.6</v>
      </c>
    </row>
    <row r="3515" spans="1:25" hidden="1" x14ac:dyDescent="0.25">
      <c r="A3515" t="s">
        <v>13391</v>
      </c>
      <c r="B3515" t="s">
        <v>13392</v>
      </c>
      <c r="C3515" s="1" t="str">
        <f t="shared" si="566"/>
        <v>21:0441</v>
      </c>
      <c r="D3515" s="1" t="str">
        <f t="shared" si="570"/>
        <v>21:0145</v>
      </c>
      <c r="E3515" t="s">
        <v>13366</v>
      </c>
      <c r="F3515" t="s">
        <v>13393</v>
      </c>
      <c r="H3515">
        <v>68.551254099999994</v>
      </c>
      <c r="I3515">
        <v>-73.402741599999999</v>
      </c>
      <c r="J3515" s="1" t="str">
        <f t="shared" si="571"/>
        <v>NGR lake sediment grab sample</v>
      </c>
      <c r="K3515" s="1" t="str">
        <f t="shared" si="572"/>
        <v>&lt;177 micron (NGR)</v>
      </c>
      <c r="L3515">
        <v>2</v>
      </c>
      <c r="M3515" t="s">
        <v>57</v>
      </c>
      <c r="N3515">
        <v>28</v>
      </c>
      <c r="O3515">
        <v>240</v>
      </c>
      <c r="P3515">
        <v>210</v>
      </c>
      <c r="Q3515">
        <v>14</v>
      </c>
      <c r="R3515">
        <v>172</v>
      </c>
      <c r="S3515">
        <v>44</v>
      </c>
      <c r="T3515">
        <v>0.1</v>
      </c>
      <c r="U3515">
        <v>475</v>
      </c>
      <c r="V3515">
        <v>5.8</v>
      </c>
      <c r="W3515">
        <v>75</v>
      </c>
      <c r="X3515">
        <v>3</v>
      </c>
      <c r="Y3515">
        <v>9.4</v>
      </c>
    </row>
    <row r="3516" spans="1:25" hidden="1" x14ac:dyDescent="0.25">
      <c r="A3516" t="s">
        <v>13394</v>
      </c>
      <c r="B3516" t="s">
        <v>13395</v>
      </c>
      <c r="C3516" s="1" t="str">
        <f t="shared" si="566"/>
        <v>21:0441</v>
      </c>
      <c r="D3516" s="1" t="str">
        <f t="shared" si="570"/>
        <v>21:0145</v>
      </c>
      <c r="E3516" t="s">
        <v>13396</v>
      </c>
      <c r="F3516" t="s">
        <v>13397</v>
      </c>
      <c r="H3516">
        <v>68.583550599999995</v>
      </c>
      <c r="I3516">
        <v>-73.282551100000006</v>
      </c>
      <c r="J3516" s="1" t="str">
        <f t="shared" si="571"/>
        <v>NGR lake sediment grab sample</v>
      </c>
      <c r="K3516" s="1" t="str">
        <f t="shared" si="572"/>
        <v>&lt;177 micron (NGR)</v>
      </c>
      <c r="L3516">
        <v>2</v>
      </c>
      <c r="M3516" t="s">
        <v>67</v>
      </c>
      <c r="N3516">
        <v>29</v>
      </c>
      <c r="O3516">
        <v>290</v>
      </c>
      <c r="P3516">
        <v>96</v>
      </c>
      <c r="Q3516">
        <v>6</v>
      </c>
      <c r="R3516">
        <v>106</v>
      </c>
      <c r="S3516">
        <v>25</v>
      </c>
      <c r="T3516">
        <v>0.1</v>
      </c>
      <c r="U3516">
        <v>390</v>
      </c>
      <c r="V3516">
        <v>5.2</v>
      </c>
      <c r="W3516">
        <v>30</v>
      </c>
      <c r="X3516">
        <v>2</v>
      </c>
      <c r="Y3516">
        <v>9.8000000000000007</v>
      </c>
    </row>
    <row r="3517" spans="1:25" hidden="1" x14ac:dyDescent="0.25">
      <c r="A3517" t="s">
        <v>13398</v>
      </c>
      <c r="B3517" t="s">
        <v>13399</v>
      </c>
      <c r="C3517" s="1" t="str">
        <f t="shared" si="566"/>
        <v>21:0441</v>
      </c>
      <c r="D3517" s="1" t="str">
        <f t="shared" si="570"/>
        <v>21:0145</v>
      </c>
      <c r="E3517" t="s">
        <v>13400</v>
      </c>
      <c r="F3517" t="s">
        <v>13401</v>
      </c>
      <c r="H3517">
        <v>68.559433100000007</v>
      </c>
      <c r="I3517">
        <v>-73.118797099999995</v>
      </c>
      <c r="J3517" s="1" t="str">
        <f t="shared" si="571"/>
        <v>NGR lake sediment grab sample</v>
      </c>
      <c r="K3517" s="1" t="str">
        <f t="shared" si="572"/>
        <v>&lt;177 micron (NGR)</v>
      </c>
      <c r="L3517">
        <v>2</v>
      </c>
      <c r="M3517" t="s">
        <v>72</v>
      </c>
      <c r="N3517">
        <v>30</v>
      </c>
      <c r="O3517">
        <v>270</v>
      </c>
      <c r="P3517">
        <v>240</v>
      </c>
      <c r="Q3517">
        <v>10</v>
      </c>
      <c r="R3517">
        <v>188</v>
      </c>
      <c r="S3517">
        <v>53</v>
      </c>
      <c r="T3517">
        <v>0.1</v>
      </c>
      <c r="U3517">
        <v>360</v>
      </c>
      <c r="V3517">
        <v>4</v>
      </c>
      <c r="W3517">
        <v>22</v>
      </c>
      <c r="X3517">
        <v>4</v>
      </c>
      <c r="Y3517">
        <v>14.8</v>
      </c>
    </row>
    <row r="3518" spans="1:25" hidden="1" x14ac:dyDescent="0.25">
      <c r="A3518" t="s">
        <v>13402</v>
      </c>
      <c r="B3518" t="s">
        <v>13403</v>
      </c>
      <c r="C3518" s="1" t="str">
        <f t="shared" si="566"/>
        <v>21:0441</v>
      </c>
      <c r="D3518" s="1" t="str">
        <f t="shared" si="570"/>
        <v>21:0145</v>
      </c>
      <c r="E3518" t="s">
        <v>13404</v>
      </c>
      <c r="F3518" t="s">
        <v>13405</v>
      </c>
      <c r="H3518">
        <v>68.569935799999996</v>
      </c>
      <c r="I3518">
        <v>-73.080357500000005</v>
      </c>
      <c r="J3518" s="1" t="str">
        <f t="shared" si="571"/>
        <v>NGR lake sediment grab sample</v>
      </c>
      <c r="K3518" s="1" t="str">
        <f t="shared" si="572"/>
        <v>&lt;177 micron (NGR)</v>
      </c>
      <c r="L3518">
        <v>2</v>
      </c>
      <c r="M3518" t="s">
        <v>77</v>
      </c>
      <c r="N3518">
        <v>31</v>
      </c>
      <c r="O3518">
        <v>200</v>
      </c>
      <c r="P3518">
        <v>142</v>
      </c>
      <c r="Q3518">
        <v>7</v>
      </c>
      <c r="R3518">
        <v>108</v>
      </c>
      <c r="S3518">
        <v>25</v>
      </c>
      <c r="T3518">
        <v>0.1</v>
      </c>
      <c r="U3518">
        <v>345</v>
      </c>
      <c r="V3518">
        <v>3.8</v>
      </c>
      <c r="W3518">
        <v>8</v>
      </c>
      <c r="X3518">
        <v>2</v>
      </c>
      <c r="Y3518">
        <v>12.6</v>
      </c>
    </row>
    <row r="3519" spans="1:25" hidden="1" x14ac:dyDescent="0.25">
      <c r="A3519" t="s">
        <v>13406</v>
      </c>
      <c r="B3519" t="s">
        <v>13407</v>
      </c>
      <c r="C3519" s="1" t="str">
        <f t="shared" si="566"/>
        <v>21:0441</v>
      </c>
      <c r="D3519" s="1" t="str">
        <f t="shared" si="570"/>
        <v>21:0145</v>
      </c>
      <c r="E3519" t="s">
        <v>13408</v>
      </c>
      <c r="F3519" t="s">
        <v>13409</v>
      </c>
      <c r="H3519">
        <v>68.542032699999993</v>
      </c>
      <c r="I3519">
        <v>-72.961511400000006</v>
      </c>
      <c r="J3519" s="1" t="str">
        <f t="shared" si="571"/>
        <v>NGR lake sediment grab sample</v>
      </c>
      <c r="K3519" s="1" t="str">
        <f t="shared" si="572"/>
        <v>&lt;177 micron (NGR)</v>
      </c>
      <c r="L3519">
        <v>2</v>
      </c>
      <c r="M3519" t="s">
        <v>82</v>
      </c>
      <c r="N3519">
        <v>32</v>
      </c>
      <c r="O3519">
        <v>184</v>
      </c>
      <c r="P3519">
        <v>82</v>
      </c>
      <c r="Q3519">
        <v>8</v>
      </c>
      <c r="R3519">
        <v>84</v>
      </c>
      <c r="S3519">
        <v>28</v>
      </c>
      <c r="T3519">
        <v>0.1</v>
      </c>
      <c r="U3519">
        <v>600</v>
      </c>
      <c r="V3519">
        <v>7.6</v>
      </c>
      <c r="W3519">
        <v>5</v>
      </c>
      <c r="X3519">
        <v>2</v>
      </c>
      <c r="Y3519">
        <v>9.4</v>
      </c>
    </row>
    <row r="3520" spans="1:25" hidden="1" x14ac:dyDescent="0.25">
      <c r="A3520" t="s">
        <v>13410</v>
      </c>
      <c r="B3520" t="s">
        <v>13411</v>
      </c>
      <c r="C3520" s="1" t="str">
        <f t="shared" si="566"/>
        <v>21:0441</v>
      </c>
      <c r="D3520" s="1" t="str">
        <f t="shared" si="570"/>
        <v>21:0145</v>
      </c>
      <c r="E3520" t="s">
        <v>13412</v>
      </c>
      <c r="F3520" t="s">
        <v>13413</v>
      </c>
      <c r="H3520">
        <v>68.535382999999996</v>
      </c>
      <c r="I3520">
        <v>-72.863212700000005</v>
      </c>
      <c r="J3520" s="1" t="str">
        <f t="shared" si="571"/>
        <v>NGR lake sediment grab sample</v>
      </c>
      <c r="K3520" s="1" t="str">
        <f t="shared" si="572"/>
        <v>&lt;177 micron (NGR)</v>
      </c>
      <c r="L3520">
        <v>2</v>
      </c>
      <c r="M3520" t="s">
        <v>87</v>
      </c>
      <c r="N3520">
        <v>33</v>
      </c>
      <c r="O3520">
        <v>126</v>
      </c>
      <c r="P3520">
        <v>192</v>
      </c>
      <c r="Q3520">
        <v>5</v>
      </c>
      <c r="R3520">
        <v>74</v>
      </c>
      <c r="S3520">
        <v>25</v>
      </c>
      <c r="T3520">
        <v>0.1</v>
      </c>
      <c r="U3520">
        <v>300</v>
      </c>
      <c r="V3520">
        <v>4.0999999999999996</v>
      </c>
      <c r="W3520">
        <v>23</v>
      </c>
      <c r="X3520">
        <v>1</v>
      </c>
      <c r="Y3520">
        <v>8.6</v>
      </c>
    </row>
    <row r="3521" spans="1:25" hidden="1" x14ac:dyDescent="0.25">
      <c r="A3521" t="s">
        <v>13414</v>
      </c>
      <c r="B3521" t="s">
        <v>13415</v>
      </c>
      <c r="C3521" s="1" t="str">
        <f t="shared" si="566"/>
        <v>21:0441</v>
      </c>
      <c r="D3521" s="1" t="str">
        <f t="shared" si="570"/>
        <v>21:0145</v>
      </c>
      <c r="E3521" t="s">
        <v>13416</v>
      </c>
      <c r="F3521" t="s">
        <v>13417</v>
      </c>
      <c r="H3521">
        <v>68.548646700000006</v>
      </c>
      <c r="I3521">
        <v>-72.7653447</v>
      </c>
      <c r="J3521" s="1" t="str">
        <f t="shared" si="571"/>
        <v>NGR lake sediment grab sample</v>
      </c>
      <c r="K3521" s="1" t="str">
        <f t="shared" si="572"/>
        <v>&lt;177 micron (NGR)</v>
      </c>
      <c r="L3521">
        <v>2</v>
      </c>
      <c r="M3521" t="s">
        <v>92</v>
      </c>
      <c r="N3521">
        <v>34</v>
      </c>
      <c r="O3521">
        <v>210</v>
      </c>
      <c r="P3521">
        <v>200</v>
      </c>
      <c r="Q3521">
        <v>7</v>
      </c>
      <c r="R3521">
        <v>132</v>
      </c>
      <c r="S3521">
        <v>26</v>
      </c>
      <c r="T3521">
        <v>0.3</v>
      </c>
      <c r="U3521">
        <v>250</v>
      </c>
      <c r="V3521">
        <v>5.9</v>
      </c>
      <c r="W3521">
        <v>9</v>
      </c>
      <c r="X3521">
        <v>1</v>
      </c>
      <c r="Y3521">
        <v>16.2</v>
      </c>
    </row>
    <row r="3522" spans="1:25" hidden="1" x14ac:dyDescent="0.25">
      <c r="A3522" t="s">
        <v>13418</v>
      </c>
      <c r="B3522" t="s">
        <v>13419</v>
      </c>
      <c r="C3522" s="1" t="str">
        <f t="shared" si="566"/>
        <v>21:0441</v>
      </c>
      <c r="D3522" s="1" t="str">
        <f t="shared" si="570"/>
        <v>21:0145</v>
      </c>
      <c r="E3522" t="s">
        <v>13420</v>
      </c>
      <c r="F3522" t="s">
        <v>13421</v>
      </c>
      <c r="H3522">
        <v>68.547083299999997</v>
      </c>
      <c r="I3522">
        <v>-72.681712899999994</v>
      </c>
      <c r="J3522" s="1" t="str">
        <f t="shared" si="571"/>
        <v>NGR lake sediment grab sample</v>
      </c>
      <c r="K3522" s="1" t="str">
        <f t="shared" si="572"/>
        <v>&lt;177 micron (NGR)</v>
      </c>
      <c r="L3522">
        <v>2</v>
      </c>
      <c r="M3522" t="s">
        <v>97</v>
      </c>
      <c r="N3522">
        <v>35</v>
      </c>
      <c r="O3522">
        <v>184</v>
      </c>
      <c r="P3522">
        <v>148</v>
      </c>
      <c r="Q3522">
        <v>5</v>
      </c>
      <c r="R3522">
        <v>130</v>
      </c>
      <c r="S3522">
        <v>27</v>
      </c>
      <c r="T3522">
        <v>0.1</v>
      </c>
      <c r="U3522">
        <v>345</v>
      </c>
      <c r="V3522">
        <v>4.0999999999999996</v>
      </c>
      <c r="W3522">
        <v>23</v>
      </c>
      <c r="X3522">
        <v>1</v>
      </c>
      <c r="Y3522">
        <v>6.6</v>
      </c>
    </row>
    <row r="3523" spans="1:25" hidden="1" x14ac:dyDescent="0.25">
      <c r="A3523" t="s">
        <v>13422</v>
      </c>
      <c r="B3523" t="s">
        <v>13423</v>
      </c>
      <c r="C3523" s="1" t="str">
        <f t="shared" si="566"/>
        <v>21:0441</v>
      </c>
      <c r="D3523" s="1" t="str">
        <f t="shared" si="570"/>
        <v>21:0145</v>
      </c>
      <c r="E3523" t="s">
        <v>13424</v>
      </c>
      <c r="F3523" t="s">
        <v>13425</v>
      </c>
      <c r="H3523">
        <v>68.545589000000007</v>
      </c>
      <c r="I3523">
        <v>-72.619751500000007</v>
      </c>
      <c r="J3523" s="1" t="str">
        <f t="shared" si="571"/>
        <v>NGR lake sediment grab sample</v>
      </c>
      <c r="K3523" s="1" t="str">
        <f t="shared" si="572"/>
        <v>&lt;177 micron (NGR)</v>
      </c>
      <c r="L3523">
        <v>2</v>
      </c>
      <c r="M3523" t="s">
        <v>107</v>
      </c>
      <c r="N3523">
        <v>36</v>
      </c>
      <c r="O3523">
        <v>186</v>
      </c>
      <c r="P3523">
        <v>158</v>
      </c>
      <c r="Q3523">
        <v>5</v>
      </c>
      <c r="R3523">
        <v>104</v>
      </c>
      <c r="S3523">
        <v>19</v>
      </c>
      <c r="T3523">
        <v>0.2</v>
      </c>
      <c r="U3523">
        <v>210</v>
      </c>
      <c r="V3523">
        <v>6.4</v>
      </c>
      <c r="W3523">
        <v>14</v>
      </c>
      <c r="X3523">
        <v>1</v>
      </c>
      <c r="Y3523">
        <v>12.8</v>
      </c>
    </row>
    <row r="3524" spans="1:25" hidden="1" x14ac:dyDescent="0.25">
      <c r="A3524" t="s">
        <v>13426</v>
      </c>
      <c r="B3524" t="s">
        <v>13427</v>
      </c>
      <c r="C3524" s="1" t="str">
        <f t="shared" si="566"/>
        <v>21:0441</v>
      </c>
      <c r="D3524" s="1" t="str">
        <f>HYPERLINK("http://geochem.nrcan.gc.ca/cdogs/content/svy/svy_e.htm", "")</f>
        <v/>
      </c>
      <c r="G3524" s="1" t="str">
        <f>HYPERLINK("http://geochem.nrcan.gc.ca/cdogs/content/cr_/cr_00035_e.htm", "35")</f>
        <v>35</v>
      </c>
      <c r="J3524" t="s">
        <v>100</v>
      </c>
      <c r="K3524" t="s">
        <v>101</v>
      </c>
      <c r="L3524">
        <v>2</v>
      </c>
      <c r="M3524" t="s">
        <v>102</v>
      </c>
      <c r="N3524">
        <v>37</v>
      </c>
      <c r="O3524">
        <v>112</v>
      </c>
      <c r="P3524">
        <v>68</v>
      </c>
      <c r="Q3524">
        <v>9</v>
      </c>
      <c r="R3524">
        <v>36</v>
      </c>
      <c r="S3524">
        <v>10</v>
      </c>
      <c r="T3524">
        <v>0.1</v>
      </c>
      <c r="U3524">
        <v>350</v>
      </c>
      <c r="V3524">
        <v>2.65</v>
      </c>
      <c r="W3524">
        <v>12</v>
      </c>
      <c r="X3524">
        <v>1</v>
      </c>
      <c r="Y3524">
        <v>9.1999999999999993</v>
      </c>
    </row>
    <row r="3525" spans="1:25" hidden="1" x14ac:dyDescent="0.25">
      <c r="A3525" t="s">
        <v>13428</v>
      </c>
      <c r="B3525" t="s">
        <v>13429</v>
      </c>
      <c r="C3525" s="1" t="str">
        <f t="shared" si="566"/>
        <v>21:0441</v>
      </c>
      <c r="D3525" s="1" t="str">
        <f t="shared" ref="D3525:D3538" si="573">HYPERLINK("http://geochem.nrcan.gc.ca/cdogs/content/svy/svy210145_e.htm", "21:0145")</f>
        <v>21:0145</v>
      </c>
      <c r="E3525" t="s">
        <v>13430</v>
      </c>
      <c r="F3525" t="s">
        <v>13431</v>
      </c>
      <c r="H3525">
        <v>68.546506800000003</v>
      </c>
      <c r="I3525">
        <v>-72.490975500000005</v>
      </c>
      <c r="J3525" s="1" t="str">
        <f t="shared" ref="J3525:J3538" si="574">HYPERLINK("http://geochem.nrcan.gc.ca/cdogs/content/kwd/kwd020027_e.htm", "NGR lake sediment grab sample")</f>
        <v>NGR lake sediment grab sample</v>
      </c>
      <c r="K3525" s="1" t="str">
        <f t="shared" ref="K3525:K3538" si="575">HYPERLINK("http://geochem.nrcan.gc.ca/cdogs/content/kwd/kwd080006_e.htm", "&lt;177 micron (NGR)")</f>
        <v>&lt;177 micron (NGR)</v>
      </c>
      <c r="L3525">
        <v>2</v>
      </c>
      <c r="M3525" t="s">
        <v>112</v>
      </c>
      <c r="N3525">
        <v>38</v>
      </c>
      <c r="O3525">
        <v>128</v>
      </c>
      <c r="P3525">
        <v>134</v>
      </c>
      <c r="Q3525">
        <v>7</v>
      </c>
      <c r="R3525">
        <v>78</v>
      </c>
      <c r="S3525">
        <v>23</v>
      </c>
      <c r="T3525">
        <v>0.1</v>
      </c>
      <c r="U3525">
        <v>370</v>
      </c>
      <c r="V3525">
        <v>4.5</v>
      </c>
      <c r="W3525">
        <v>11</v>
      </c>
      <c r="X3525">
        <v>1</v>
      </c>
      <c r="Y3525">
        <v>5.6</v>
      </c>
    </row>
    <row r="3526" spans="1:25" hidden="1" x14ac:dyDescent="0.25">
      <c r="A3526" t="s">
        <v>13432</v>
      </c>
      <c r="B3526" t="s">
        <v>13433</v>
      </c>
      <c r="C3526" s="1" t="str">
        <f t="shared" si="566"/>
        <v>21:0441</v>
      </c>
      <c r="D3526" s="1" t="str">
        <f t="shared" si="573"/>
        <v>21:0145</v>
      </c>
      <c r="E3526" t="s">
        <v>13434</v>
      </c>
      <c r="F3526" t="s">
        <v>13435</v>
      </c>
      <c r="H3526">
        <v>68.015678199999996</v>
      </c>
      <c r="I3526">
        <v>-72.023233500000003</v>
      </c>
      <c r="J3526" s="1" t="str">
        <f t="shared" si="574"/>
        <v>NGR lake sediment grab sample</v>
      </c>
      <c r="K3526" s="1" t="str">
        <f t="shared" si="575"/>
        <v>&lt;177 micron (NGR)</v>
      </c>
      <c r="L3526">
        <v>2</v>
      </c>
      <c r="M3526" t="s">
        <v>117</v>
      </c>
      <c r="N3526">
        <v>39</v>
      </c>
      <c r="O3526">
        <v>152</v>
      </c>
      <c r="P3526">
        <v>30</v>
      </c>
      <c r="Q3526">
        <v>17</v>
      </c>
      <c r="R3526">
        <v>26</v>
      </c>
      <c r="S3526">
        <v>11</v>
      </c>
      <c r="T3526">
        <v>0.1</v>
      </c>
      <c r="U3526">
        <v>240</v>
      </c>
      <c r="V3526">
        <v>3.4</v>
      </c>
      <c r="W3526">
        <v>0.5</v>
      </c>
      <c r="X3526">
        <v>1</v>
      </c>
      <c r="Y3526">
        <v>10.199999999999999</v>
      </c>
    </row>
    <row r="3527" spans="1:25" hidden="1" x14ac:dyDescent="0.25">
      <c r="A3527" t="s">
        <v>13436</v>
      </c>
      <c r="B3527" t="s">
        <v>13437</v>
      </c>
      <c r="C3527" s="1" t="str">
        <f t="shared" si="566"/>
        <v>21:0441</v>
      </c>
      <c r="D3527" s="1" t="str">
        <f t="shared" si="573"/>
        <v>21:0145</v>
      </c>
      <c r="E3527" t="s">
        <v>13438</v>
      </c>
      <c r="F3527" t="s">
        <v>13439</v>
      </c>
      <c r="H3527">
        <v>68.0412429</v>
      </c>
      <c r="I3527">
        <v>-72.034978699999996</v>
      </c>
      <c r="J3527" s="1" t="str">
        <f t="shared" si="574"/>
        <v>NGR lake sediment grab sample</v>
      </c>
      <c r="K3527" s="1" t="str">
        <f t="shared" si="575"/>
        <v>&lt;177 micron (NGR)</v>
      </c>
      <c r="L3527">
        <v>2</v>
      </c>
      <c r="M3527" t="s">
        <v>122</v>
      </c>
      <c r="N3527">
        <v>40</v>
      </c>
      <c r="O3527">
        <v>198</v>
      </c>
      <c r="P3527">
        <v>58</v>
      </c>
      <c r="Q3527">
        <v>28</v>
      </c>
      <c r="R3527">
        <v>30</v>
      </c>
      <c r="S3527">
        <v>19</v>
      </c>
      <c r="T3527">
        <v>0.1</v>
      </c>
      <c r="U3527">
        <v>965</v>
      </c>
      <c r="V3527">
        <v>8.1999999999999993</v>
      </c>
      <c r="W3527">
        <v>0.5</v>
      </c>
      <c r="X3527">
        <v>4</v>
      </c>
      <c r="Y3527">
        <v>12.6</v>
      </c>
    </row>
    <row r="3528" spans="1:25" hidden="1" x14ac:dyDescent="0.25">
      <c r="A3528" t="s">
        <v>13440</v>
      </c>
      <c r="B3528" t="s">
        <v>13441</v>
      </c>
      <c r="C3528" s="1" t="str">
        <f t="shared" si="566"/>
        <v>21:0441</v>
      </c>
      <c r="D3528" s="1" t="str">
        <f t="shared" si="573"/>
        <v>21:0145</v>
      </c>
      <c r="E3528" t="s">
        <v>13442</v>
      </c>
      <c r="F3528" t="s">
        <v>13443</v>
      </c>
      <c r="H3528">
        <v>68.089916400000007</v>
      </c>
      <c r="I3528">
        <v>-72.057392500000006</v>
      </c>
      <c r="J3528" s="1" t="str">
        <f t="shared" si="574"/>
        <v>NGR lake sediment grab sample</v>
      </c>
      <c r="K3528" s="1" t="str">
        <f t="shared" si="575"/>
        <v>&lt;177 micron (NGR)</v>
      </c>
      <c r="L3528">
        <v>3</v>
      </c>
      <c r="M3528" t="s">
        <v>29</v>
      </c>
      <c r="N3528">
        <v>41</v>
      </c>
      <c r="O3528">
        <v>196</v>
      </c>
      <c r="P3528">
        <v>82</v>
      </c>
      <c r="Q3528">
        <v>28</v>
      </c>
      <c r="R3528">
        <v>46</v>
      </c>
      <c r="S3528">
        <v>14</v>
      </c>
      <c r="T3528">
        <v>0.1</v>
      </c>
      <c r="U3528">
        <v>205</v>
      </c>
      <c r="V3528">
        <v>3.9</v>
      </c>
      <c r="W3528">
        <v>0.5</v>
      </c>
      <c r="X3528">
        <v>2</v>
      </c>
      <c r="Y3528">
        <v>12.2</v>
      </c>
    </row>
    <row r="3529" spans="1:25" hidden="1" x14ac:dyDescent="0.25">
      <c r="A3529" t="s">
        <v>13444</v>
      </c>
      <c r="B3529" t="s">
        <v>13445</v>
      </c>
      <c r="C3529" s="1" t="str">
        <f t="shared" si="566"/>
        <v>21:0441</v>
      </c>
      <c r="D3529" s="1" t="str">
        <f t="shared" si="573"/>
        <v>21:0145</v>
      </c>
      <c r="E3529" t="s">
        <v>13446</v>
      </c>
      <c r="F3529" t="s">
        <v>13447</v>
      </c>
      <c r="H3529">
        <v>68.079562999999993</v>
      </c>
      <c r="I3529">
        <v>-72.0708944</v>
      </c>
      <c r="J3529" s="1" t="str">
        <f t="shared" si="574"/>
        <v>NGR lake sediment grab sample</v>
      </c>
      <c r="K3529" s="1" t="str">
        <f t="shared" si="575"/>
        <v>&lt;177 micron (NGR)</v>
      </c>
      <c r="L3529">
        <v>3</v>
      </c>
      <c r="M3529" t="s">
        <v>49</v>
      </c>
      <c r="N3529">
        <v>42</v>
      </c>
      <c r="O3529">
        <v>138</v>
      </c>
      <c r="P3529">
        <v>52</v>
      </c>
      <c r="Q3529">
        <v>21</v>
      </c>
      <c r="R3529">
        <v>24</v>
      </c>
      <c r="S3529">
        <v>7</v>
      </c>
      <c r="T3529">
        <v>0.1</v>
      </c>
      <c r="U3529">
        <v>120</v>
      </c>
      <c r="V3529">
        <v>2.6</v>
      </c>
      <c r="W3529">
        <v>0.5</v>
      </c>
      <c r="X3529">
        <v>3</v>
      </c>
      <c r="Y3529">
        <v>12.4</v>
      </c>
    </row>
    <row r="3530" spans="1:25" hidden="1" x14ac:dyDescent="0.25">
      <c r="A3530" t="s">
        <v>13448</v>
      </c>
      <c r="B3530" t="s">
        <v>13449</v>
      </c>
      <c r="C3530" s="1" t="str">
        <f t="shared" si="566"/>
        <v>21:0441</v>
      </c>
      <c r="D3530" s="1" t="str">
        <f t="shared" si="573"/>
        <v>21:0145</v>
      </c>
      <c r="E3530" t="s">
        <v>13442</v>
      </c>
      <c r="F3530" t="s">
        <v>13450</v>
      </c>
      <c r="H3530">
        <v>68.089916400000007</v>
      </c>
      <c r="I3530">
        <v>-72.057392500000006</v>
      </c>
      <c r="J3530" s="1" t="str">
        <f t="shared" si="574"/>
        <v>NGR lake sediment grab sample</v>
      </c>
      <c r="K3530" s="1" t="str">
        <f t="shared" si="575"/>
        <v>&lt;177 micron (NGR)</v>
      </c>
      <c r="L3530">
        <v>3</v>
      </c>
      <c r="M3530" t="s">
        <v>53</v>
      </c>
      <c r="N3530">
        <v>43</v>
      </c>
      <c r="O3530">
        <v>200</v>
      </c>
      <c r="P3530">
        <v>90</v>
      </c>
      <c r="Q3530">
        <v>31</v>
      </c>
      <c r="R3530">
        <v>48</v>
      </c>
      <c r="S3530">
        <v>13</v>
      </c>
      <c r="T3530">
        <v>0.1</v>
      </c>
      <c r="U3530">
        <v>195</v>
      </c>
      <c r="V3530">
        <v>3.85</v>
      </c>
      <c r="W3530">
        <v>0.5</v>
      </c>
      <c r="X3530">
        <v>2</v>
      </c>
      <c r="Y3530">
        <v>12</v>
      </c>
    </row>
    <row r="3531" spans="1:25" hidden="1" x14ac:dyDescent="0.25">
      <c r="A3531" t="s">
        <v>13451</v>
      </c>
      <c r="B3531" t="s">
        <v>13452</v>
      </c>
      <c r="C3531" s="1" t="str">
        <f t="shared" si="566"/>
        <v>21:0441</v>
      </c>
      <c r="D3531" s="1" t="str">
        <f t="shared" si="573"/>
        <v>21:0145</v>
      </c>
      <c r="E3531" t="s">
        <v>13442</v>
      </c>
      <c r="F3531" t="s">
        <v>13453</v>
      </c>
      <c r="H3531">
        <v>68.089916400000007</v>
      </c>
      <c r="I3531">
        <v>-72.057392500000006</v>
      </c>
      <c r="J3531" s="1" t="str">
        <f t="shared" si="574"/>
        <v>NGR lake sediment grab sample</v>
      </c>
      <c r="K3531" s="1" t="str">
        <f t="shared" si="575"/>
        <v>&lt;177 micron (NGR)</v>
      </c>
      <c r="L3531">
        <v>3</v>
      </c>
      <c r="M3531" t="s">
        <v>57</v>
      </c>
      <c r="N3531">
        <v>44</v>
      </c>
      <c r="O3531">
        <v>194</v>
      </c>
      <c r="P3531">
        <v>82</v>
      </c>
      <c r="Q3531">
        <v>31</v>
      </c>
      <c r="R3531">
        <v>44</v>
      </c>
      <c r="S3531">
        <v>14</v>
      </c>
      <c r="T3531">
        <v>0.1</v>
      </c>
      <c r="U3531">
        <v>200</v>
      </c>
      <c r="V3531">
        <v>3.3</v>
      </c>
      <c r="W3531">
        <v>0.5</v>
      </c>
      <c r="X3531">
        <v>2</v>
      </c>
      <c r="Y3531">
        <v>10.8</v>
      </c>
    </row>
    <row r="3532" spans="1:25" hidden="1" x14ac:dyDescent="0.25">
      <c r="A3532" t="s">
        <v>13454</v>
      </c>
      <c r="B3532" t="s">
        <v>13455</v>
      </c>
      <c r="C3532" s="1" t="str">
        <f t="shared" si="566"/>
        <v>21:0441</v>
      </c>
      <c r="D3532" s="1" t="str">
        <f t="shared" si="573"/>
        <v>21:0145</v>
      </c>
      <c r="E3532" t="s">
        <v>13456</v>
      </c>
      <c r="F3532" t="s">
        <v>13457</v>
      </c>
      <c r="H3532">
        <v>68.116138399999997</v>
      </c>
      <c r="I3532">
        <v>-72.0472544</v>
      </c>
      <c r="J3532" s="1" t="str">
        <f t="shared" si="574"/>
        <v>NGR lake sediment grab sample</v>
      </c>
      <c r="K3532" s="1" t="str">
        <f t="shared" si="575"/>
        <v>&lt;177 micron (NGR)</v>
      </c>
      <c r="L3532">
        <v>3</v>
      </c>
      <c r="M3532" t="s">
        <v>34</v>
      </c>
      <c r="N3532">
        <v>45</v>
      </c>
      <c r="O3532">
        <v>96</v>
      </c>
      <c r="P3532">
        <v>36</v>
      </c>
      <c r="Q3532">
        <v>10</v>
      </c>
      <c r="R3532">
        <v>30</v>
      </c>
      <c r="S3532">
        <v>12</v>
      </c>
      <c r="T3532">
        <v>0.1</v>
      </c>
      <c r="U3532">
        <v>165</v>
      </c>
      <c r="V3532">
        <v>3</v>
      </c>
      <c r="W3532">
        <v>0.5</v>
      </c>
      <c r="X3532">
        <v>2</v>
      </c>
      <c r="Y3532">
        <v>6.4</v>
      </c>
    </row>
    <row r="3533" spans="1:25" hidden="1" x14ac:dyDescent="0.25">
      <c r="A3533" t="s">
        <v>13458</v>
      </c>
      <c r="B3533" t="s">
        <v>13459</v>
      </c>
      <c r="C3533" s="1" t="str">
        <f t="shared" si="566"/>
        <v>21:0441</v>
      </c>
      <c r="D3533" s="1" t="str">
        <f t="shared" si="573"/>
        <v>21:0145</v>
      </c>
      <c r="E3533" t="s">
        <v>13460</v>
      </c>
      <c r="F3533" t="s">
        <v>13461</v>
      </c>
      <c r="H3533">
        <v>68.145226899999997</v>
      </c>
      <c r="I3533">
        <v>-72.026266100000001</v>
      </c>
      <c r="J3533" s="1" t="str">
        <f t="shared" si="574"/>
        <v>NGR lake sediment grab sample</v>
      </c>
      <c r="K3533" s="1" t="str">
        <f t="shared" si="575"/>
        <v>&lt;177 micron (NGR)</v>
      </c>
      <c r="L3533">
        <v>3</v>
      </c>
      <c r="M3533" t="s">
        <v>39</v>
      </c>
      <c r="N3533">
        <v>46</v>
      </c>
      <c r="O3533">
        <v>158</v>
      </c>
      <c r="P3533">
        <v>56</v>
      </c>
      <c r="Q3533">
        <v>22</v>
      </c>
      <c r="R3533">
        <v>50</v>
      </c>
      <c r="S3533">
        <v>17</v>
      </c>
      <c r="T3533">
        <v>0.1</v>
      </c>
      <c r="U3533">
        <v>280</v>
      </c>
      <c r="V3533">
        <v>4.55</v>
      </c>
      <c r="W3533">
        <v>0.5</v>
      </c>
      <c r="X3533">
        <v>1</v>
      </c>
      <c r="Y3533">
        <v>4</v>
      </c>
    </row>
    <row r="3534" spans="1:25" hidden="1" x14ac:dyDescent="0.25">
      <c r="A3534" t="s">
        <v>13462</v>
      </c>
      <c r="B3534" t="s">
        <v>13463</v>
      </c>
      <c r="C3534" s="1" t="str">
        <f t="shared" si="566"/>
        <v>21:0441</v>
      </c>
      <c r="D3534" s="1" t="str">
        <f t="shared" si="573"/>
        <v>21:0145</v>
      </c>
      <c r="E3534" t="s">
        <v>13464</v>
      </c>
      <c r="F3534" t="s">
        <v>13465</v>
      </c>
      <c r="H3534">
        <v>68.165958500000002</v>
      </c>
      <c r="I3534">
        <v>-72.029899200000003</v>
      </c>
      <c r="J3534" s="1" t="str">
        <f t="shared" si="574"/>
        <v>NGR lake sediment grab sample</v>
      </c>
      <c r="K3534" s="1" t="str">
        <f t="shared" si="575"/>
        <v>&lt;177 micron (NGR)</v>
      </c>
      <c r="L3534">
        <v>3</v>
      </c>
      <c r="M3534" t="s">
        <v>44</v>
      </c>
      <c r="N3534">
        <v>47</v>
      </c>
      <c r="O3534">
        <v>184</v>
      </c>
      <c r="P3534">
        <v>66</v>
      </c>
      <c r="Q3534">
        <v>32</v>
      </c>
      <c r="R3534">
        <v>48</v>
      </c>
      <c r="S3534">
        <v>16</v>
      </c>
      <c r="T3534">
        <v>0.1</v>
      </c>
      <c r="U3534">
        <v>270</v>
      </c>
      <c r="V3534">
        <v>5.3</v>
      </c>
      <c r="W3534">
        <v>0.5</v>
      </c>
      <c r="X3534">
        <v>2</v>
      </c>
      <c r="Y3534">
        <v>10</v>
      </c>
    </row>
    <row r="3535" spans="1:25" hidden="1" x14ac:dyDescent="0.25">
      <c r="A3535" t="s">
        <v>13466</v>
      </c>
      <c r="B3535" t="s">
        <v>13467</v>
      </c>
      <c r="C3535" s="1" t="str">
        <f t="shared" si="566"/>
        <v>21:0441</v>
      </c>
      <c r="D3535" s="1" t="str">
        <f t="shared" si="573"/>
        <v>21:0145</v>
      </c>
      <c r="E3535" t="s">
        <v>13468</v>
      </c>
      <c r="F3535" t="s">
        <v>13469</v>
      </c>
      <c r="H3535">
        <v>68.199796000000006</v>
      </c>
      <c r="I3535">
        <v>-72.029958300000004</v>
      </c>
      <c r="J3535" s="1" t="str">
        <f t="shared" si="574"/>
        <v>NGR lake sediment grab sample</v>
      </c>
      <c r="K3535" s="1" t="str">
        <f t="shared" si="575"/>
        <v>&lt;177 micron (NGR)</v>
      </c>
      <c r="L3535">
        <v>3</v>
      </c>
      <c r="M3535" t="s">
        <v>62</v>
      </c>
      <c r="N3535">
        <v>48</v>
      </c>
      <c r="O3535">
        <v>152</v>
      </c>
      <c r="P3535">
        <v>52</v>
      </c>
      <c r="Q3535">
        <v>32</v>
      </c>
      <c r="R3535">
        <v>38</v>
      </c>
      <c r="S3535">
        <v>11</v>
      </c>
      <c r="T3535">
        <v>0.1</v>
      </c>
      <c r="U3535">
        <v>360</v>
      </c>
      <c r="V3535">
        <v>5</v>
      </c>
      <c r="W3535">
        <v>0.5</v>
      </c>
      <c r="X3535">
        <v>1</v>
      </c>
      <c r="Y3535">
        <v>7.6</v>
      </c>
    </row>
    <row r="3536" spans="1:25" hidden="1" x14ac:dyDescent="0.25">
      <c r="A3536" t="s">
        <v>13470</v>
      </c>
      <c r="B3536" t="s">
        <v>13471</v>
      </c>
      <c r="C3536" s="1" t="str">
        <f t="shared" si="566"/>
        <v>21:0441</v>
      </c>
      <c r="D3536" s="1" t="str">
        <f t="shared" si="573"/>
        <v>21:0145</v>
      </c>
      <c r="E3536" t="s">
        <v>13472</v>
      </c>
      <c r="F3536" t="s">
        <v>13473</v>
      </c>
      <c r="H3536">
        <v>68.240021900000002</v>
      </c>
      <c r="I3536">
        <v>-72.032332199999999</v>
      </c>
      <c r="J3536" s="1" t="str">
        <f t="shared" si="574"/>
        <v>NGR lake sediment grab sample</v>
      </c>
      <c r="K3536" s="1" t="str">
        <f t="shared" si="575"/>
        <v>&lt;177 micron (NGR)</v>
      </c>
      <c r="L3536">
        <v>3</v>
      </c>
      <c r="M3536" t="s">
        <v>67</v>
      </c>
      <c r="N3536">
        <v>49</v>
      </c>
      <c r="O3536">
        <v>120</v>
      </c>
      <c r="P3536">
        <v>52</v>
      </c>
      <c r="Q3536">
        <v>15</v>
      </c>
      <c r="R3536">
        <v>32</v>
      </c>
      <c r="S3536">
        <v>10</v>
      </c>
      <c r="T3536">
        <v>0.1</v>
      </c>
      <c r="U3536">
        <v>290</v>
      </c>
      <c r="V3536">
        <v>3</v>
      </c>
      <c r="W3536">
        <v>1</v>
      </c>
      <c r="X3536">
        <v>1</v>
      </c>
      <c r="Y3536">
        <v>5.6</v>
      </c>
    </row>
    <row r="3537" spans="1:25" hidden="1" x14ac:dyDescent="0.25">
      <c r="A3537" t="s">
        <v>13474</v>
      </c>
      <c r="B3537" t="s">
        <v>13475</v>
      </c>
      <c r="C3537" s="1" t="str">
        <f t="shared" si="566"/>
        <v>21:0441</v>
      </c>
      <c r="D3537" s="1" t="str">
        <f t="shared" si="573"/>
        <v>21:0145</v>
      </c>
      <c r="E3537" t="s">
        <v>13476</v>
      </c>
      <c r="F3537" t="s">
        <v>13477</v>
      </c>
      <c r="H3537">
        <v>68.895430500000003</v>
      </c>
      <c r="I3537">
        <v>-75.160379800000001</v>
      </c>
      <c r="J3537" s="1" t="str">
        <f t="shared" si="574"/>
        <v>NGR lake sediment grab sample</v>
      </c>
      <c r="K3537" s="1" t="str">
        <f t="shared" si="575"/>
        <v>&lt;177 micron (NGR)</v>
      </c>
      <c r="L3537">
        <v>3</v>
      </c>
      <c r="M3537" t="s">
        <v>72</v>
      </c>
      <c r="N3537">
        <v>50</v>
      </c>
      <c r="O3537">
        <v>310</v>
      </c>
      <c r="P3537">
        <v>205</v>
      </c>
      <c r="Q3537">
        <v>11</v>
      </c>
      <c r="R3537">
        <v>182</v>
      </c>
      <c r="S3537">
        <v>70</v>
      </c>
      <c r="T3537">
        <v>1</v>
      </c>
      <c r="U3537">
        <v>180</v>
      </c>
      <c r="V3537">
        <v>4.3</v>
      </c>
      <c r="W3537">
        <v>22</v>
      </c>
      <c r="X3537">
        <v>2</v>
      </c>
      <c r="Y3537">
        <v>21.4</v>
      </c>
    </row>
    <row r="3538" spans="1:25" hidden="1" x14ac:dyDescent="0.25">
      <c r="A3538" t="s">
        <v>13478</v>
      </c>
      <c r="B3538" t="s">
        <v>13479</v>
      </c>
      <c r="C3538" s="1" t="str">
        <f t="shared" si="566"/>
        <v>21:0441</v>
      </c>
      <c r="D3538" s="1" t="str">
        <f t="shared" si="573"/>
        <v>21:0145</v>
      </c>
      <c r="E3538" t="s">
        <v>13480</v>
      </c>
      <c r="F3538" t="s">
        <v>13481</v>
      </c>
      <c r="H3538">
        <v>68.811506100000003</v>
      </c>
      <c r="I3538">
        <v>-74.896524900000003</v>
      </c>
      <c r="J3538" s="1" t="str">
        <f t="shared" si="574"/>
        <v>NGR lake sediment grab sample</v>
      </c>
      <c r="K3538" s="1" t="str">
        <f t="shared" si="575"/>
        <v>&lt;177 micron (NGR)</v>
      </c>
      <c r="L3538">
        <v>3</v>
      </c>
      <c r="M3538" t="s">
        <v>77</v>
      </c>
      <c r="N3538">
        <v>51</v>
      </c>
      <c r="O3538">
        <v>58</v>
      </c>
      <c r="P3538">
        <v>86</v>
      </c>
      <c r="Q3538">
        <v>5</v>
      </c>
      <c r="R3538">
        <v>52</v>
      </c>
      <c r="S3538">
        <v>7</v>
      </c>
      <c r="T3538">
        <v>0.1</v>
      </c>
      <c r="U3538">
        <v>130</v>
      </c>
      <c r="V3538">
        <v>2</v>
      </c>
      <c r="W3538">
        <v>5</v>
      </c>
      <c r="X3538">
        <v>8</v>
      </c>
      <c r="Y3538">
        <v>51.2</v>
      </c>
    </row>
    <row r="3539" spans="1:25" hidden="1" x14ac:dyDescent="0.25">
      <c r="A3539" t="s">
        <v>13482</v>
      </c>
      <c r="B3539" t="s">
        <v>13483</v>
      </c>
      <c r="C3539" s="1" t="str">
        <f t="shared" si="566"/>
        <v>21:0441</v>
      </c>
      <c r="D3539" s="1" t="str">
        <f>HYPERLINK("http://geochem.nrcan.gc.ca/cdogs/content/svy/svy_e.htm", "")</f>
        <v/>
      </c>
      <c r="G3539" s="1" t="str">
        <f>HYPERLINK("http://geochem.nrcan.gc.ca/cdogs/content/cr_/cr_00033_e.htm", "33")</f>
        <v>33</v>
      </c>
      <c r="J3539" t="s">
        <v>100</v>
      </c>
      <c r="K3539" t="s">
        <v>101</v>
      </c>
      <c r="L3539">
        <v>3</v>
      </c>
      <c r="M3539" t="s">
        <v>102</v>
      </c>
      <c r="N3539">
        <v>52</v>
      </c>
      <c r="O3539">
        <v>158</v>
      </c>
      <c r="P3539">
        <v>20</v>
      </c>
      <c r="Q3539">
        <v>30</v>
      </c>
      <c r="R3539">
        <v>12</v>
      </c>
      <c r="S3539">
        <v>13</v>
      </c>
      <c r="T3539">
        <v>0.1</v>
      </c>
      <c r="U3539">
        <v>2900</v>
      </c>
      <c r="V3539">
        <v>4.0999999999999996</v>
      </c>
      <c r="W3539">
        <v>1</v>
      </c>
      <c r="X3539">
        <v>1</v>
      </c>
      <c r="Y3539">
        <v>13.4</v>
      </c>
    </row>
    <row r="3540" spans="1:25" hidden="1" x14ac:dyDescent="0.25">
      <c r="A3540" t="s">
        <v>13484</v>
      </c>
      <c r="B3540" t="s">
        <v>13485</v>
      </c>
      <c r="C3540" s="1" t="str">
        <f t="shared" si="566"/>
        <v>21:0441</v>
      </c>
      <c r="D3540" s="1" t="str">
        <f t="shared" ref="D3540:D3555" si="576">HYPERLINK("http://geochem.nrcan.gc.ca/cdogs/content/svy/svy210145_e.htm", "21:0145")</f>
        <v>21:0145</v>
      </c>
      <c r="E3540" t="s">
        <v>13486</v>
      </c>
      <c r="F3540" t="s">
        <v>13487</v>
      </c>
      <c r="H3540">
        <v>68.817934899999997</v>
      </c>
      <c r="I3540">
        <v>-74.828351100000006</v>
      </c>
      <c r="J3540" s="1" t="str">
        <f t="shared" ref="J3540:J3555" si="577">HYPERLINK("http://geochem.nrcan.gc.ca/cdogs/content/kwd/kwd020027_e.htm", "NGR lake sediment grab sample")</f>
        <v>NGR lake sediment grab sample</v>
      </c>
      <c r="K3540" s="1" t="str">
        <f t="shared" ref="K3540:K3555" si="578">HYPERLINK("http://geochem.nrcan.gc.ca/cdogs/content/kwd/kwd080006_e.htm", "&lt;177 micron (NGR)")</f>
        <v>&lt;177 micron (NGR)</v>
      </c>
      <c r="L3540">
        <v>3</v>
      </c>
      <c r="M3540" t="s">
        <v>82</v>
      </c>
      <c r="N3540">
        <v>53</v>
      </c>
      <c r="O3540">
        <v>82</v>
      </c>
      <c r="P3540">
        <v>30</v>
      </c>
      <c r="Q3540">
        <v>9</v>
      </c>
      <c r="R3540">
        <v>30</v>
      </c>
      <c r="S3540">
        <v>10</v>
      </c>
      <c r="T3540">
        <v>0.1</v>
      </c>
      <c r="U3540">
        <v>230</v>
      </c>
      <c r="V3540">
        <v>3.3</v>
      </c>
      <c r="W3540">
        <v>4</v>
      </c>
      <c r="X3540">
        <v>17</v>
      </c>
      <c r="Y3540">
        <v>7.2</v>
      </c>
    </row>
    <row r="3541" spans="1:25" hidden="1" x14ac:dyDescent="0.25">
      <c r="A3541" t="s">
        <v>13488</v>
      </c>
      <c r="B3541" t="s">
        <v>13489</v>
      </c>
      <c r="C3541" s="1" t="str">
        <f t="shared" si="566"/>
        <v>21:0441</v>
      </c>
      <c r="D3541" s="1" t="str">
        <f t="shared" si="576"/>
        <v>21:0145</v>
      </c>
      <c r="E3541" t="s">
        <v>13490</v>
      </c>
      <c r="F3541" t="s">
        <v>13491</v>
      </c>
      <c r="H3541">
        <v>68.7954407</v>
      </c>
      <c r="I3541">
        <v>-74.741795800000006</v>
      </c>
      <c r="J3541" s="1" t="str">
        <f t="shared" si="577"/>
        <v>NGR lake sediment grab sample</v>
      </c>
      <c r="K3541" s="1" t="str">
        <f t="shared" si="578"/>
        <v>&lt;177 micron (NGR)</v>
      </c>
      <c r="L3541">
        <v>3</v>
      </c>
      <c r="M3541" t="s">
        <v>87</v>
      </c>
      <c r="N3541">
        <v>54</v>
      </c>
      <c r="O3541">
        <v>76</v>
      </c>
      <c r="P3541">
        <v>24</v>
      </c>
      <c r="Q3541">
        <v>7</v>
      </c>
      <c r="R3541">
        <v>28</v>
      </c>
      <c r="S3541">
        <v>8</v>
      </c>
      <c r="T3541">
        <v>0.1</v>
      </c>
      <c r="U3541">
        <v>255</v>
      </c>
      <c r="V3541">
        <v>3.4</v>
      </c>
      <c r="W3541">
        <v>8</v>
      </c>
      <c r="X3541">
        <v>12</v>
      </c>
      <c r="Y3541">
        <v>4.8</v>
      </c>
    </row>
    <row r="3542" spans="1:25" hidden="1" x14ac:dyDescent="0.25">
      <c r="A3542" t="s">
        <v>13492</v>
      </c>
      <c r="B3542" t="s">
        <v>13493</v>
      </c>
      <c r="C3542" s="1" t="str">
        <f t="shared" si="566"/>
        <v>21:0441</v>
      </c>
      <c r="D3542" s="1" t="str">
        <f t="shared" si="576"/>
        <v>21:0145</v>
      </c>
      <c r="E3542" t="s">
        <v>13494</v>
      </c>
      <c r="F3542" t="s">
        <v>13495</v>
      </c>
      <c r="H3542">
        <v>68.807154999999995</v>
      </c>
      <c r="I3542">
        <v>-74.699300899999997</v>
      </c>
      <c r="J3542" s="1" t="str">
        <f t="shared" si="577"/>
        <v>NGR lake sediment grab sample</v>
      </c>
      <c r="K3542" s="1" t="str">
        <f t="shared" si="578"/>
        <v>&lt;177 micron (NGR)</v>
      </c>
      <c r="L3542">
        <v>3</v>
      </c>
      <c r="M3542" t="s">
        <v>92</v>
      </c>
      <c r="N3542">
        <v>55</v>
      </c>
      <c r="O3542">
        <v>100</v>
      </c>
      <c r="P3542">
        <v>52</v>
      </c>
      <c r="Q3542">
        <v>6</v>
      </c>
      <c r="R3542">
        <v>50</v>
      </c>
      <c r="S3542">
        <v>13</v>
      </c>
      <c r="T3542">
        <v>0.1</v>
      </c>
      <c r="U3542">
        <v>230</v>
      </c>
      <c r="V3542">
        <v>3.7</v>
      </c>
      <c r="W3542">
        <v>3</v>
      </c>
      <c r="X3542">
        <v>4</v>
      </c>
      <c r="Y3542">
        <v>16.600000000000001</v>
      </c>
    </row>
    <row r="3543" spans="1:25" hidden="1" x14ac:dyDescent="0.25">
      <c r="A3543" t="s">
        <v>13496</v>
      </c>
      <c r="B3543" t="s">
        <v>13497</v>
      </c>
      <c r="C3543" s="1" t="str">
        <f t="shared" si="566"/>
        <v>21:0441</v>
      </c>
      <c r="D3543" s="1" t="str">
        <f t="shared" si="576"/>
        <v>21:0145</v>
      </c>
      <c r="E3543" t="s">
        <v>13498</v>
      </c>
      <c r="F3543" t="s">
        <v>13499</v>
      </c>
      <c r="H3543">
        <v>68.783538699999994</v>
      </c>
      <c r="I3543">
        <v>-74.579758699999999</v>
      </c>
      <c r="J3543" s="1" t="str">
        <f t="shared" si="577"/>
        <v>NGR lake sediment grab sample</v>
      </c>
      <c r="K3543" s="1" t="str">
        <f t="shared" si="578"/>
        <v>&lt;177 micron (NGR)</v>
      </c>
      <c r="L3543">
        <v>3</v>
      </c>
      <c r="M3543" t="s">
        <v>97</v>
      </c>
      <c r="N3543">
        <v>56</v>
      </c>
      <c r="O3543">
        <v>94</v>
      </c>
      <c r="P3543">
        <v>30</v>
      </c>
      <c r="Q3543">
        <v>7</v>
      </c>
      <c r="R3543">
        <v>38</v>
      </c>
      <c r="S3543">
        <v>12</v>
      </c>
      <c r="T3543">
        <v>0.1</v>
      </c>
      <c r="U3543">
        <v>240</v>
      </c>
      <c r="V3543">
        <v>3.45</v>
      </c>
      <c r="W3543">
        <v>3</v>
      </c>
      <c r="X3543">
        <v>1</v>
      </c>
      <c r="Y3543">
        <v>6.8</v>
      </c>
    </row>
    <row r="3544" spans="1:25" hidden="1" x14ac:dyDescent="0.25">
      <c r="A3544" t="s">
        <v>13500</v>
      </c>
      <c r="B3544" t="s">
        <v>13501</v>
      </c>
      <c r="C3544" s="1" t="str">
        <f t="shared" si="566"/>
        <v>21:0441</v>
      </c>
      <c r="D3544" s="1" t="str">
        <f t="shared" si="576"/>
        <v>21:0145</v>
      </c>
      <c r="E3544" t="s">
        <v>13502</v>
      </c>
      <c r="F3544" t="s">
        <v>13503</v>
      </c>
      <c r="H3544">
        <v>68.762678300000005</v>
      </c>
      <c r="I3544">
        <v>-74.5655328</v>
      </c>
      <c r="J3544" s="1" t="str">
        <f t="shared" si="577"/>
        <v>NGR lake sediment grab sample</v>
      </c>
      <c r="K3544" s="1" t="str">
        <f t="shared" si="578"/>
        <v>&lt;177 micron (NGR)</v>
      </c>
      <c r="L3544">
        <v>3</v>
      </c>
      <c r="M3544" t="s">
        <v>107</v>
      </c>
      <c r="N3544">
        <v>57</v>
      </c>
      <c r="O3544">
        <v>245</v>
      </c>
      <c r="P3544">
        <v>265</v>
      </c>
      <c r="Q3544">
        <v>20</v>
      </c>
      <c r="R3544">
        <v>110</v>
      </c>
      <c r="S3544">
        <v>32</v>
      </c>
      <c r="T3544">
        <v>0.5</v>
      </c>
      <c r="U3544">
        <v>305</v>
      </c>
      <c r="V3544">
        <v>4.8</v>
      </c>
      <c r="W3544">
        <v>30</v>
      </c>
      <c r="X3544">
        <v>4</v>
      </c>
      <c r="Y3544">
        <v>29.4</v>
      </c>
    </row>
    <row r="3545" spans="1:25" hidden="1" x14ac:dyDescent="0.25">
      <c r="A3545" t="s">
        <v>13504</v>
      </c>
      <c r="B3545" t="s">
        <v>13505</v>
      </c>
      <c r="C3545" s="1" t="str">
        <f t="shared" si="566"/>
        <v>21:0441</v>
      </c>
      <c r="D3545" s="1" t="str">
        <f t="shared" si="576"/>
        <v>21:0145</v>
      </c>
      <c r="E3545" t="s">
        <v>13506</v>
      </c>
      <c r="F3545" t="s">
        <v>13507</v>
      </c>
      <c r="H3545">
        <v>68.754099999999994</v>
      </c>
      <c r="I3545">
        <v>-74.533455799999999</v>
      </c>
      <c r="J3545" s="1" t="str">
        <f t="shared" si="577"/>
        <v>NGR lake sediment grab sample</v>
      </c>
      <c r="K3545" s="1" t="str">
        <f t="shared" si="578"/>
        <v>&lt;177 micron (NGR)</v>
      </c>
      <c r="L3545">
        <v>3</v>
      </c>
      <c r="M3545" t="s">
        <v>112</v>
      </c>
      <c r="N3545">
        <v>58</v>
      </c>
      <c r="O3545">
        <v>230</v>
      </c>
      <c r="P3545">
        <v>168</v>
      </c>
      <c r="Q3545">
        <v>31</v>
      </c>
      <c r="R3545">
        <v>108</v>
      </c>
      <c r="S3545">
        <v>22</v>
      </c>
      <c r="T3545">
        <v>0.6</v>
      </c>
      <c r="U3545">
        <v>320</v>
      </c>
      <c r="V3545">
        <v>4.5</v>
      </c>
      <c r="W3545">
        <v>27</v>
      </c>
      <c r="X3545">
        <v>3</v>
      </c>
      <c r="Y3545">
        <v>12.4</v>
      </c>
    </row>
    <row r="3546" spans="1:25" hidden="1" x14ac:dyDescent="0.25">
      <c r="A3546" t="s">
        <v>13508</v>
      </c>
      <c r="B3546" t="s">
        <v>13509</v>
      </c>
      <c r="C3546" s="1" t="str">
        <f t="shared" si="566"/>
        <v>21:0441</v>
      </c>
      <c r="D3546" s="1" t="str">
        <f t="shared" si="576"/>
        <v>21:0145</v>
      </c>
      <c r="E3546" t="s">
        <v>13510</v>
      </c>
      <c r="F3546" t="s">
        <v>13511</v>
      </c>
      <c r="H3546">
        <v>68.705812199999997</v>
      </c>
      <c r="I3546">
        <v>-74.507544800000005</v>
      </c>
      <c r="J3546" s="1" t="str">
        <f t="shared" si="577"/>
        <v>NGR lake sediment grab sample</v>
      </c>
      <c r="K3546" s="1" t="str">
        <f t="shared" si="578"/>
        <v>&lt;177 micron (NGR)</v>
      </c>
      <c r="L3546">
        <v>3</v>
      </c>
      <c r="M3546" t="s">
        <v>117</v>
      </c>
      <c r="N3546">
        <v>59</v>
      </c>
      <c r="O3546">
        <v>66</v>
      </c>
      <c r="P3546">
        <v>30</v>
      </c>
      <c r="Q3546">
        <v>5</v>
      </c>
      <c r="R3546">
        <v>26</v>
      </c>
      <c r="S3546">
        <v>6</v>
      </c>
      <c r="T3546">
        <v>0.1</v>
      </c>
      <c r="U3546">
        <v>190</v>
      </c>
      <c r="V3546">
        <v>2.1</v>
      </c>
      <c r="W3546">
        <v>5</v>
      </c>
      <c r="X3546">
        <v>1</v>
      </c>
      <c r="Y3546">
        <v>9.1999999999999993</v>
      </c>
    </row>
    <row r="3547" spans="1:25" hidden="1" x14ac:dyDescent="0.25">
      <c r="A3547" t="s">
        <v>13512</v>
      </c>
      <c r="B3547" t="s">
        <v>13513</v>
      </c>
      <c r="C3547" s="1" t="str">
        <f t="shared" si="566"/>
        <v>21:0441</v>
      </c>
      <c r="D3547" s="1" t="str">
        <f t="shared" si="576"/>
        <v>21:0145</v>
      </c>
      <c r="E3547" t="s">
        <v>13514</v>
      </c>
      <c r="F3547" t="s">
        <v>13515</v>
      </c>
      <c r="H3547">
        <v>68.697776599999997</v>
      </c>
      <c r="I3547">
        <v>-74.471957599999996</v>
      </c>
      <c r="J3547" s="1" t="str">
        <f t="shared" si="577"/>
        <v>NGR lake sediment grab sample</v>
      </c>
      <c r="K3547" s="1" t="str">
        <f t="shared" si="578"/>
        <v>&lt;177 micron (NGR)</v>
      </c>
      <c r="L3547">
        <v>3</v>
      </c>
      <c r="M3547" t="s">
        <v>122</v>
      </c>
      <c r="N3547">
        <v>60</v>
      </c>
      <c r="O3547">
        <v>66</v>
      </c>
      <c r="P3547">
        <v>38</v>
      </c>
      <c r="Q3547">
        <v>6</v>
      </c>
      <c r="R3547">
        <v>32</v>
      </c>
      <c r="S3547">
        <v>7</v>
      </c>
      <c r="T3547">
        <v>0.1</v>
      </c>
      <c r="U3547">
        <v>210</v>
      </c>
      <c r="V3547">
        <v>2.5</v>
      </c>
      <c r="W3547">
        <v>3</v>
      </c>
      <c r="X3547">
        <v>3</v>
      </c>
      <c r="Y3547">
        <v>11.8</v>
      </c>
    </row>
    <row r="3548" spans="1:25" hidden="1" x14ac:dyDescent="0.25">
      <c r="A3548" t="s">
        <v>13516</v>
      </c>
      <c r="B3548" t="s">
        <v>13517</v>
      </c>
      <c r="C3548" s="1" t="str">
        <f t="shared" si="566"/>
        <v>21:0441</v>
      </c>
      <c r="D3548" s="1" t="str">
        <f t="shared" si="576"/>
        <v>21:0145</v>
      </c>
      <c r="E3548" t="s">
        <v>13518</v>
      </c>
      <c r="F3548" t="s">
        <v>13519</v>
      </c>
      <c r="H3548">
        <v>68.655960199999996</v>
      </c>
      <c r="I3548">
        <v>-74.242185699999993</v>
      </c>
      <c r="J3548" s="1" t="str">
        <f t="shared" si="577"/>
        <v>NGR lake sediment grab sample</v>
      </c>
      <c r="K3548" s="1" t="str">
        <f t="shared" si="578"/>
        <v>&lt;177 micron (NGR)</v>
      </c>
      <c r="L3548">
        <v>4</v>
      </c>
      <c r="M3548" t="s">
        <v>29</v>
      </c>
      <c r="N3548">
        <v>61</v>
      </c>
      <c r="O3548">
        <v>86</v>
      </c>
      <c r="P3548">
        <v>48</v>
      </c>
      <c r="Q3548">
        <v>5</v>
      </c>
      <c r="R3548">
        <v>34</v>
      </c>
      <c r="S3548">
        <v>7</v>
      </c>
      <c r="T3548">
        <v>0.1</v>
      </c>
      <c r="U3548">
        <v>190</v>
      </c>
      <c r="V3548">
        <v>2.2000000000000002</v>
      </c>
      <c r="W3548">
        <v>4</v>
      </c>
      <c r="X3548">
        <v>1</v>
      </c>
      <c r="Y3548">
        <v>11.2</v>
      </c>
    </row>
    <row r="3549" spans="1:25" hidden="1" x14ac:dyDescent="0.25">
      <c r="A3549" t="s">
        <v>13520</v>
      </c>
      <c r="B3549" t="s">
        <v>13521</v>
      </c>
      <c r="C3549" s="1" t="str">
        <f t="shared" si="566"/>
        <v>21:0441</v>
      </c>
      <c r="D3549" s="1" t="str">
        <f t="shared" si="576"/>
        <v>21:0145</v>
      </c>
      <c r="E3549" t="s">
        <v>13522</v>
      </c>
      <c r="F3549" t="s">
        <v>13523</v>
      </c>
      <c r="H3549">
        <v>68.661589599999999</v>
      </c>
      <c r="I3549">
        <v>-74.335154700000004</v>
      </c>
      <c r="J3549" s="1" t="str">
        <f t="shared" si="577"/>
        <v>NGR lake sediment grab sample</v>
      </c>
      <c r="K3549" s="1" t="str">
        <f t="shared" si="578"/>
        <v>&lt;177 micron (NGR)</v>
      </c>
      <c r="L3549">
        <v>4</v>
      </c>
      <c r="M3549" t="s">
        <v>34</v>
      </c>
      <c r="N3549">
        <v>62</v>
      </c>
      <c r="O3549">
        <v>84</v>
      </c>
      <c r="P3549">
        <v>94</v>
      </c>
      <c r="Q3549">
        <v>7</v>
      </c>
      <c r="R3549">
        <v>40</v>
      </c>
      <c r="S3549">
        <v>7</v>
      </c>
      <c r="T3549">
        <v>0.1</v>
      </c>
      <c r="U3549">
        <v>150</v>
      </c>
      <c r="V3549">
        <v>2.2000000000000002</v>
      </c>
      <c r="W3549">
        <v>6</v>
      </c>
      <c r="X3549">
        <v>2</v>
      </c>
      <c r="Y3549">
        <v>17.600000000000001</v>
      </c>
    </row>
    <row r="3550" spans="1:25" hidden="1" x14ac:dyDescent="0.25">
      <c r="A3550" t="s">
        <v>13524</v>
      </c>
      <c r="B3550" t="s">
        <v>13525</v>
      </c>
      <c r="C3550" s="1" t="str">
        <f t="shared" si="566"/>
        <v>21:0441</v>
      </c>
      <c r="D3550" s="1" t="str">
        <f t="shared" si="576"/>
        <v>21:0145</v>
      </c>
      <c r="E3550" t="s">
        <v>13526</v>
      </c>
      <c r="F3550" t="s">
        <v>13527</v>
      </c>
      <c r="H3550">
        <v>68.666191299999994</v>
      </c>
      <c r="I3550">
        <v>-74.293342800000005</v>
      </c>
      <c r="J3550" s="1" t="str">
        <f t="shared" si="577"/>
        <v>NGR lake sediment grab sample</v>
      </c>
      <c r="K3550" s="1" t="str">
        <f t="shared" si="578"/>
        <v>&lt;177 micron (NGR)</v>
      </c>
      <c r="L3550">
        <v>4</v>
      </c>
      <c r="M3550" t="s">
        <v>49</v>
      </c>
      <c r="N3550">
        <v>63</v>
      </c>
      <c r="O3550">
        <v>68</v>
      </c>
      <c r="P3550">
        <v>26</v>
      </c>
      <c r="Q3550">
        <v>8</v>
      </c>
      <c r="R3550">
        <v>28</v>
      </c>
      <c r="S3550">
        <v>9</v>
      </c>
      <c r="T3550">
        <v>0.1</v>
      </c>
      <c r="U3550">
        <v>210</v>
      </c>
      <c r="V3550">
        <v>2.8</v>
      </c>
      <c r="W3550">
        <v>17</v>
      </c>
      <c r="X3550">
        <v>8</v>
      </c>
      <c r="Y3550">
        <v>2.8</v>
      </c>
    </row>
    <row r="3551" spans="1:25" hidden="1" x14ac:dyDescent="0.25">
      <c r="A3551" t="s">
        <v>13528</v>
      </c>
      <c r="B3551" t="s">
        <v>13529</v>
      </c>
      <c r="C3551" s="1" t="str">
        <f t="shared" si="566"/>
        <v>21:0441</v>
      </c>
      <c r="D3551" s="1" t="str">
        <f t="shared" si="576"/>
        <v>21:0145</v>
      </c>
      <c r="E3551" t="s">
        <v>13518</v>
      </c>
      <c r="F3551" t="s">
        <v>13530</v>
      </c>
      <c r="H3551">
        <v>68.655960199999996</v>
      </c>
      <c r="I3551">
        <v>-74.242185699999993</v>
      </c>
      <c r="J3551" s="1" t="str">
        <f t="shared" si="577"/>
        <v>NGR lake sediment grab sample</v>
      </c>
      <c r="K3551" s="1" t="str">
        <f t="shared" si="578"/>
        <v>&lt;177 micron (NGR)</v>
      </c>
      <c r="L3551">
        <v>4</v>
      </c>
      <c r="M3551" t="s">
        <v>53</v>
      </c>
      <c r="N3551">
        <v>64</v>
      </c>
      <c r="O3551">
        <v>94</v>
      </c>
      <c r="P3551">
        <v>62</v>
      </c>
      <c r="Q3551">
        <v>6</v>
      </c>
      <c r="R3551">
        <v>40</v>
      </c>
      <c r="S3551">
        <v>8</v>
      </c>
      <c r="T3551">
        <v>0.1</v>
      </c>
      <c r="U3551">
        <v>210</v>
      </c>
      <c r="V3551">
        <v>2.9</v>
      </c>
      <c r="W3551">
        <v>6</v>
      </c>
      <c r="X3551">
        <v>2</v>
      </c>
      <c r="Y3551">
        <v>13.6</v>
      </c>
    </row>
    <row r="3552" spans="1:25" hidden="1" x14ac:dyDescent="0.25">
      <c r="A3552" t="s">
        <v>13531</v>
      </c>
      <c r="B3552" t="s">
        <v>13532</v>
      </c>
      <c r="C3552" s="1" t="str">
        <f t="shared" ref="C3552:C3615" si="579">HYPERLINK("http://geochem.nrcan.gc.ca/cdogs/content/bdl/bdl210441_e.htm", "21:0441")</f>
        <v>21:0441</v>
      </c>
      <c r="D3552" s="1" t="str">
        <f t="shared" si="576"/>
        <v>21:0145</v>
      </c>
      <c r="E3552" t="s">
        <v>13518</v>
      </c>
      <c r="F3552" t="s">
        <v>13533</v>
      </c>
      <c r="H3552">
        <v>68.655960199999996</v>
      </c>
      <c r="I3552">
        <v>-74.242185699999993</v>
      </c>
      <c r="J3552" s="1" t="str">
        <f t="shared" si="577"/>
        <v>NGR lake sediment grab sample</v>
      </c>
      <c r="K3552" s="1" t="str">
        <f t="shared" si="578"/>
        <v>&lt;177 micron (NGR)</v>
      </c>
      <c r="L3552">
        <v>4</v>
      </c>
      <c r="M3552" t="s">
        <v>57</v>
      </c>
      <c r="N3552">
        <v>65</v>
      </c>
      <c r="O3552">
        <v>88</v>
      </c>
      <c r="P3552">
        <v>50</v>
      </c>
      <c r="Q3552">
        <v>5</v>
      </c>
      <c r="R3552">
        <v>36</v>
      </c>
      <c r="S3552">
        <v>6</v>
      </c>
      <c r="T3552">
        <v>0.1</v>
      </c>
      <c r="U3552">
        <v>190</v>
      </c>
      <c r="V3552">
        <v>2.2999999999999998</v>
      </c>
      <c r="W3552">
        <v>4</v>
      </c>
      <c r="X3552">
        <v>1</v>
      </c>
      <c r="Y3552">
        <v>11.8</v>
      </c>
    </row>
    <row r="3553" spans="1:25" hidden="1" x14ac:dyDescent="0.25">
      <c r="A3553" t="s">
        <v>13534</v>
      </c>
      <c r="B3553" t="s">
        <v>13535</v>
      </c>
      <c r="C3553" s="1" t="str">
        <f t="shared" si="579"/>
        <v>21:0441</v>
      </c>
      <c r="D3553" s="1" t="str">
        <f t="shared" si="576"/>
        <v>21:0145</v>
      </c>
      <c r="E3553" t="s">
        <v>13536</v>
      </c>
      <c r="F3553" t="s">
        <v>13537</v>
      </c>
      <c r="H3553">
        <v>68.673971399999999</v>
      </c>
      <c r="I3553">
        <v>-74.242561699999996</v>
      </c>
      <c r="J3553" s="1" t="str">
        <f t="shared" si="577"/>
        <v>NGR lake sediment grab sample</v>
      </c>
      <c r="K3553" s="1" t="str">
        <f t="shared" si="578"/>
        <v>&lt;177 micron (NGR)</v>
      </c>
      <c r="L3553">
        <v>4</v>
      </c>
      <c r="M3553" t="s">
        <v>39</v>
      </c>
      <c r="N3553">
        <v>66</v>
      </c>
      <c r="O3553">
        <v>116</v>
      </c>
      <c r="P3553">
        <v>82</v>
      </c>
      <c r="Q3553">
        <v>11</v>
      </c>
      <c r="R3553">
        <v>52</v>
      </c>
      <c r="S3553">
        <v>21</v>
      </c>
      <c r="T3553">
        <v>0.1</v>
      </c>
      <c r="U3553">
        <v>470</v>
      </c>
      <c r="V3553">
        <v>4</v>
      </c>
      <c r="W3553">
        <v>50</v>
      </c>
      <c r="X3553">
        <v>2</v>
      </c>
      <c r="Y3553">
        <v>6</v>
      </c>
    </row>
    <row r="3554" spans="1:25" hidden="1" x14ac:dyDescent="0.25">
      <c r="A3554" t="s">
        <v>13538</v>
      </c>
      <c r="B3554" t="s">
        <v>13539</v>
      </c>
      <c r="C3554" s="1" t="str">
        <f t="shared" si="579"/>
        <v>21:0441</v>
      </c>
      <c r="D3554" s="1" t="str">
        <f t="shared" si="576"/>
        <v>21:0145</v>
      </c>
      <c r="E3554" t="s">
        <v>13540</v>
      </c>
      <c r="F3554" t="s">
        <v>13541</v>
      </c>
      <c r="H3554">
        <v>68.680948200000003</v>
      </c>
      <c r="I3554">
        <v>-74.209051599999995</v>
      </c>
      <c r="J3554" s="1" t="str">
        <f t="shared" si="577"/>
        <v>NGR lake sediment grab sample</v>
      </c>
      <c r="K3554" s="1" t="str">
        <f t="shared" si="578"/>
        <v>&lt;177 micron (NGR)</v>
      </c>
      <c r="L3554">
        <v>4</v>
      </c>
      <c r="M3554" t="s">
        <v>44</v>
      </c>
      <c r="N3554">
        <v>67</v>
      </c>
      <c r="O3554">
        <v>116</v>
      </c>
      <c r="P3554">
        <v>120</v>
      </c>
      <c r="Q3554">
        <v>8</v>
      </c>
      <c r="R3554">
        <v>64</v>
      </c>
      <c r="S3554">
        <v>11</v>
      </c>
      <c r="T3554">
        <v>0.3</v>
      </c>
      <c r="U3554">
        <v>280</v>
      </c>
      <c r="V3554">
        <v>3.5</v>
      </c>
      <c r="W3554">
        <v>42</v>
      </c>
      <c r="X3554">
        <v>3</v>
      </c>
      <c r="Y3554">
        <v>22</v>
      </c>
    </row>
    <row r="3555" spans="1:25" hidden="1" x14ac:dyDescent="0.25">
      <c r="A3555" t="s">
        <v>13542</v>
      </c>
      <c r="B3555" t="s">
        <v>13543</v>
      </c>
      <c r="C3555" s="1" t="str">
        <f t="shared" si="579"/>
        <v>21:0441</v>
      </c>
      <c r="D3555" s="1" t="str">
        <f t="shared" si="576"/>
        <v>21:0145</v>
      </c>
      <c r="E3555" t="s">
        <v>13544</v>
      </c>
      <c r="F3555" t="s">
        <v>13545</v>
      </c>
      <c r="H3555">
        <v>68.657848400000006</v>
      </c>
      <c r="I3555">
        <v>-74.181699399999999</v>
      </c>
      <c r="J3555" s="1" t="str">
        <f t="shared" si="577"/>
        <v>NGR lake sediment grab sample</v>
      </c>
      <c r="K3555" s="1" t="str">
        <f t="shared" si="578"/>
        <v>&lt;177 micron (NGR)</v>
      </c>
      <c r="L3555">
        <v>4</v>
      </c>
      <c r="M3555" t="s">
        <v>62</v>
      </c>
      <c r="N3555">
        <v>68</v>
      </c>
      <c r="O3555">
        <v>94</v>
      </c>
      <c r="P3555">
        <v>76</v>
      </c>
      <c r="Q3555">
        <v>6</v>
      </c>
      <c r="R3555">
        <v>54</v>
      </c>
      <c r="S3555">
        <v>12</v>
      </c>
      <c r="T3555">
        <v>0.1</v>
      </c>
      <c r="U3555">
        <v>240</v>
      </c>
      <c r="V3555">
        <v>3.85</v>
      </c>
      <c r="W3555">
        <v>13</v>
      </c>
      <c r="X3555">
        <v>4</v>
      </c>
      <c r="Y3555">
        <v>14.6</v>
      </c>
    </row>
    <row r="3556" spans="1:25" hidden="1" x14ac:dyDescent="0.25">
      <c r="A3556" t="s">
        <v>13546</v>
      </c>
      <c r="B3556" t="s">
        <v>13547</v>
      </c>
      <c r="C3556" s="1" t="str">
        <f t="shared" si="579"/>
        <v>21:0441</v>
      </c>
      <c r="D3556" s="1" t="str">
        <f>HYPERLINK("http://geochem.nrcan.gc.ca/cdogs/content/svy/svy_e.htm", "")</f>
        <v/>
      </c>
      <c r="G3556" s="1" t="str">
        <f>HYPERLINK("http://geochem.nrcan.gc.ca/cdogs/content/cr_/cr_00033_e.htm", "33")</f>
        <v>33</v>
      </c>
      <c r="J3556" t="s">
        <v>100</v>
      </c>
      <c r="K3556" t="s">
        <v>101</v>
      </c>
      <c r="L3556">
        <v>4</v>
      </c>
      <c r="M3556" t="s">
        <v>102</v>
      </c>
      <c r="N3556">
        <v>69</v>
      </c>
      <c r="O3556">
        <v>160</v>
      </c>
      <c r="P3556">
        <v>20</v>
      </c>
      <c r="Q3556">
        <v>25</v>
      </c>
      <c r="R3556">
        <v>14</v>
      </c>
      <c r="S3556">
        <v>10</v>
      </c>
      <c r="T3556">
        <v>0.1</v>
      </c>
      <c r="U3556">
        <v>2700</v>
      </c>
      <c r="V3556">
        <v>3.8</v>
      </c>
      <c r="W3556">
        <v>1</v>
      </c>
      <c r="X3556">
        <v>1</v>
      </c>
      <c r="Y3556">
        <v>14.8</v>
      </c>
    </row>
    <row r="3557" spans="1:25" hidden="1" x14ac:dyDescent="0.25">
      <c r="A3557" t="s">
        <v>13548</v>
      </c>
      <c r="B3557" t="s">
        <v>13549</v>
      </c>
      <c r="C3557" s="1" t="str">
        <f t="shared" si="579"/>
        <v>21:0441</v>
      </c>
      <c r="D3557" s="1" t="str">
        <f t="shared" ref="D3557:D3572" si="580">HYPERLINK("http://geochem.nrcan.gc.ca/cdogs/content/svy/svy210145_e.htm", "21:0145")</f>
        <v>21:0145</v>
      </c>
      <c r="E3557" t="s">
        <v>13550</v>
      </c>
      <c r="F3557" t="s">
        <v>13551</v>
      </c>
      <c r="H3557">
        <v>68.604399900000004</v>
      </c>
      <c r="I3557">
        <v>-74.219042400000006</v>
      </c>
      <c r="J3557" s="1" t="str">
        <f t="shared" ref="J3557:J3572" si="581">HYPERLINK("http://geochem.nrcan.gc.ca/cdogs/content/kwd/kwd020027_e.htm", "NGR lake sediment grab sample")</f>
        <v>NGR lake sediment grab sample</v>
      </c>
      <c r="K3557" s="1" t="str">
        <f t="shared" ref="K3557:K3572" si="582">HYPERLINK("http://geochem.nrcan.gc.ca/cdogs/content/kwd/kwd080006_e.htm", "&lt;177 micron (NGR)")</f>
        <v>&lt;177 micron (NGR)</v>
      </c>
      <c r="L3557">
        <v>4</v>
      </c>
      <c r="M3557" t="s">
        <v>67</v>
      </c>
      <c r="N3557">
        <v>70</v>
      </c>
      <c r="O3557">
        <v>68</v>
      </c>
      <c r="P3557">
        <v>36</v>
      </c>
      <c r="Q3557">
        <v>5</v>
      </c>
      <c r="R3557">
        <v>28</v>
      </c>
      <c r="S3557">
        <v>7</v>
      </c>
      <c r="T3557">
        <v>0.1</v>
      </c>
      <c r="U3557">
        <v>190</v>
      </c>
      <c r="V3557">
        <v>2.0499999999999998</v>
      </c>
      <c r="W3557">
        <v>1</v>
      </c>
      <c r="X3557">
        <v>2</v>
      </c>
      <c r="Y3557">
        <v>16.2</v>
      </c>
    </row>
    <row r="3558" spans="1:25" hidden="1" x14ac:dyDescent="0.25">
      <c r="A3558" t="s">
        <v>13552</v>
      </c>
      <c r="B3558" t="s">
        <v>13553</v>
      </c>
      <c r="C3558" s="1" t="str">
        <f t="shared" si="579"/>
        <v>21:0441</v>
      </c>
      <c r="D3558" s="1" t="str">
        <f t="shared" si="580"/>
        <v>21:0145</v>
      </c>
      <c r="E3558" t="s">
        <v>13554</v>
      </c>
      <c r="F3558" t="s">
        <v>13555</v>
      </c>
      <c r="H3558">
        <v>68.636665899999997</v>
      </c>
      <c r="I3558">
        <v>-74.086043799999999</v>
      </c>
      <c r="J3558" s="1" t="str">
        <f t="shared" si="581"/>
        <v>NGR lake sediment grab sample</v>
      </c>
      <c r="K3558" s="1" t="str">
        <f t="shared" si="582"/>
        <v>&lt;177 micron (NGR)</v>
      </c>
      <c r="L3558">
        <v>4</v>
      </c>
      <c r="M3558" t="s">
        <v>72</v>
      </c>
      <c r="N3558">
        <v>71</v>
      </c>
      <c r="O3558">
        <v>92</v>
      </c>
      <c r="P3558">
        <v>94</v>
      </c>
      <c r="Q3558">
        <v>6</v>
      </c>
      <c r="R3558">
        <v>58</v>
      </c>
      <c r="S3558">
        <v>13</v>
      </c>
      <c r="T3558">
        <v>0.1</v>
      </c>
      <c r="U3558">
        <v>220</v>
      </c>
      <c r="V3558">
        <v>2.7</v>
      </c>
      <c r="W3558">
        <v>16</v>
      </c>
      <c r="X3558">
        <v>3</v>
      </c>
      <c r="Y3558">
        <v>15</v>
      </c>
    </row>
    <row r="3559" spans="1:25" hidden="1" x14ac:dyDescent="0.25">
      <c r="A3559" t="s">
        <v>13556</v>
      </c>
      <c r="B3559" t="s">
        <v>13557</v>
      </c>
      <c r="C3559" s="1" t="str">
        <f t="shared" si="579"/>
        <v>21:0441</v>
      </c>
      <c r="D3559" s="1" t="str">
        <f t="shared" si="580"/>
        <v>21:0145</v>
      </c>
      <c r="E3559" t="s">
        <v>13558</v>
      </c>
      <c r="F3559" t="s">
        <v>13559</v>
      </c>
      <c r="H3559">
        <v>68.616989099999998</v>
      </c>
      <c r="I3559">
        <v>-74.069935200000003</v>
      </c>
      <c r="J3559" s="1" t="str">
        <f t="shared" si="581"/>
        <v>NGR lake sediment grab sample</v>
      </c>
      <c r="K3559" s="1" t="str">
        <f t="shared" si="582"/>
        <v>&lt;177 micron (NGR)</v>
      </c>
      <c r="L3559">
        <v>4</v>
      </c>
      <c r="M3559" t="s">
        <v>77</v>
      </c>
      <c r="N3559">
        <v>72</v>
      </c>
      <c r="O3559">
        <v>56</v>
      </c>
      <c r="P3559">
        <v>14</v>
      </c>
      <c r="Q3559">
        <v>7</v>
      </c>
      <c r="R3559">
        <v>20</v>
      </c>
      <c r="S3559">
        <v>6</v>
      </c>
      <c r="T3559">
        <v>0.1</v>
      </c>
      <c r="U3559">
        <v>200</v>
      </c>
      <c r="V3559">
        <v>2.2000000000000002</v>
      </c>
      <c r="W3559">
        <v>6</v>
      </c>
      <c r="X3559">
        <v>12</v>
      </c>
      <c r="Y3559">
        <v>4.8</v>
      </c>
    </row>
    <row r="3560" spans="1:25" hidden="1" x14ac:dyDescent="0.25">
      <c r="A3560" t="s">
        <v>13560</v>
      </c>
      <c r="B3560" t="s">
        <v>13561</v>
      </c>
      <c r="C3560" s="1" t="str">
        <f t="shared" si="579"/>
        <v>21:0441</v>
      </c>
      <c r="D3560" s="1" t="str">
        <f t="shared" si="580"/>
        <v>21:0145</v>
      </c>
      <c r="E3560" t="s">
        <v>13562</v>
      </c>
      <c r="F3560" t="s">
        <v>13563</v>
      </c>
      <c r="H3560">
        <v>68.556022299999995</v>
      </c>
      <c r="I3560">
        <v>-73.997619700000001</v>
      </c>
      <c r="J3560" s="1" t="str">
        <f t="shared" si="581"/>
        <v>NGR lake sediment grab sample</v>
      </c>
      <c r="K3560" s="1" t="str">
        <f t="shared" si="582"/>
        <v>&lt;177 micron (NGR)</v>
      </c>
      <c r="L3560">
        <v>4</v>
      </c>
      <c r="M3560" t="s">
        <v>82</v>
      </c>
      <c r="N3560">
        <v>73</v>
      </c>
      <c r="O3560">
        <v>62</v>
      </c>
      <c r="P3560">
        <v>26</v>
      </c>
      <c r="Q3560">
        <v>8</v>
      </c>
      <c r="R3560">
        <v>22</v>
      </c>
      <c r="S3560">
        <v>5</v>
      </c>
      <c r="T3560">
        <v>0.1</v>
      </c>
      <c r="U3560">
        <v>190</v>
      </c>
      <c r="V3560">
        <v>2</v>
      </c>
      <c r="W3560">
        <v>2</v>
      </c>
      <c r="X3560">
        <v>15</v>
      </c>
      <c r="Y3560">
        <v>10.8</v>
      </c>
    </row>
    <row r="3561" spans="1:25" hidden="1" x14ac:dyDescent="0.25">
      <c r="A3561" t="s">
        <v>13564</v>
      </c>
      <c r="B3561" t="s">
        <v>13565</v>
      </c>
      <c r="C3561" s="1" t="str">
        <f t="shared" si="579"/>
        <v>21:0441</v>
      </c>
      <c r="D3561" s="1" t="str">
        <f t="shared" si="580"/>
        <v>21:0145</v>
      </c>
      <c r="E3561" t="s">
        <v>13566</v>
      </c>
      <c r="F3561" t="s">
        <v>13567</v>
      </c>
      <c r="H3561">
        <v>68.546738000000005</v>
      </c>
      <c r="I3561">
        <v>-73.473809299999999</v>
      </c>
      <c r="J3561" s="1" t="str">
        <f t="shared" si="581"/>
        <v>NGR lake sediment grab sample</v>
      </c>
      <c r="K3561" s="1" t="str">
        <f t="shared" si="582"/>
        <v>&lt;177 micron (NGR)</v>
      </c>
      <c r="L3561">
        <v>4</v>
      </c>
      <c r="M3561" t="s">
        <v>87</v>
      </c>
      <c r="N3561">
        <v>74</v>
      </c>
      <c r="O3561">
        <v>120</v>
      </c>
      <c r="P3561">
        <v>76</v>
      </c>
      <c r="Q3561">
        <v>7</v>
      </c>
      <c r="R3561">
        <v>66</v>
      </c>
      <c r="S3561">
        <v>15</v>
      </c>
      <c r="T3561">
        <v>0.1</v>
      </c>
      <c r="U3561">
        <v>310</v>
      </c>
      <c r="V3561">
        <v>4</v>
      </c>
      <c r="W3561">
        <v>20</v>
      </c>
      <c r="X3561">
        <v>3</v>
      </c>
      <c r="Y3561">
        <v>5.8</v>
      </c>
    </row>
    <row r="3562" spans="1:25" hidden="1" x14ac:dyDescent="0.25">
      <c r="A3562" t="s">
        <v>13568</v>
      </c>
      <c r="B3562" t="s">
        <v>13569</v>
      </c>
      <c r="C3562" s="1" t="str">
        <f t="shared" si="579"/>
        <v>21:0441</v>
      </c>
      <c r="D3562" s="1" t="str">
        <f t="shared" si="580"/>
        <v>21:0145</v>
      </c>
      <c r="E3562" t="s">
        <v>13570</v>
      </c>
      <c r="F3562" t="s">
        <v>13571</v>
      </c>
      <c r="H3562">
        <v>68.574598300000005</v>
      </c>
      <c r="I3562">
        <v>-73.404813899999994</v>
      </c>
      <c r="J3562" s="1" t="str">
        <f t="shared" si="581"/>
        <v>NGR lake sediment grab sample</v>
      </c>
      <c r="K3562" s="1" t="str">
        <f t="shared" si="582"/>
        <v>&lt;177 micron (NGR)</v>
      </c>
      <c r="L3562">
        <v>4</v>
      </c>
      <c r="M3562" t="s">
        <v>92</v>
      </c>
      <c r="N3562">
        <v>75</v>
      </c>
      <c r="O3562">
        <v>152</v>
      </c>
      <c r="P3562">
        <v>70</v>
      </c>
      <c r="Q3562">
        <v>10</v>
      </c>
      <c r="R3562">
        <v>64</v>
      </c>
      <c r="S3562">
        <v>29</v>
      </c>
      <c r="T3562">
        <v>0.1</v>
      </c>
      <c r="U3562">
        <v>560</v>
      </c>
      <c r="V3562">
        <v>5.6</v>
      </c>
      <c r="W3562">
        <v>27</v>
      </c>
      <c r="X3562">
        <v>2</v>
      </c>
      <c r="Y3562">
        <v>5</v>
      </c>
    </row>
    <row r="3563" spans="1:25" hidden="1" x14ac:dyDescent="0.25">
      <c r="A3563" t="s">
        <v>13572</v>
      </c>
      <c r="B3563" t="s">
        <v>13573</v>
      </c>
      <c r="C3563" s="1" t="str">
        <f t="shared" si="579"/>
        <v>21:0441</v>
      </c>
      <c r="D3563" s="1" t="str">
        <f t="shared" si="580"/>
        <v>21:0145</v>
      </c>
      <c r="E3563" t="s">
        <v>13574</v>
      </c>
      <c r="F3563" t="s">
        <v>13575</v>
      </c>
      <c r="H3563">
        <v>68.603057300000003</v>
      </c>
      <c r="I3563">
        <v>-73.385375100000005</v>
      </c>
      <c r="J3563" s="1" t="str">
        <f t="shared" si="581"/>
        <v>NGR lake sediment grab sample</v>
      </c>
      <c r="K3563" s="1" t="str">
        <f t="shared" si="582"/>
        <v>&lt;177 micron (NGR)</v>
      </c>
      <c r="L3563">
        <v>4</v>
      </c>
      <c r="M3563" t="s">
        <v>97</v>
      </c>
      <c r="N3563">
        <v>76</v>
      </c>
      <c r="O3563">
        <v>174</v>
      </c>
      <c r="P3563">
        <v>74</v>
      </c>
      <c r="Q3563">
        <v>11</v>
      </c>
      <c r="R3563">
        <v>78</v>
      </c>
      <c r="S3563">
        <v>32</v>
      </c>
      <c r="T3563">
        <v>0.1</v>
      </c>
      <c r="U3563">
        <v>640</v>
      </c>
      <c r="V3563">
        <v>6.3</v>
      </c>
      <c r="W3563">
        <v>24</v>
      </c>
      <c r="X3563">
        <v>2</v>
      </c>
      <c r="Y3563">
        <v>5.6</v>
      </c>
    </row>
    <row r="3564" spans="1:25" hidden="1" x14ac:dyDescent="0.25">
      <c r="A3564" t="s">
        <v>13576</v>
      </c>
      <c r="B3564" t="s">
        <v>13577</v>
      </c>
      <c r="C3564" s="1" t="str">
        <f t="shared" si="579"/>
        <v>21:0441</v>
      </c>
      <c r="D3564" s="1" t="str">
        <f t="shared" si="580"/>
        <v>21:0145</v>
      </c>
      <c r="E3564" t="s">
        <v>13578</v>
      </c>
      <c r="F3564" t="s">
        <v>13579</v>
      </c>
      <c r="H3564">
        <v>68.614223600000003</v>
      </c>
      <c r="I3564">
        <v>-73.277279899999996</v>
      </c>
      <c r="J3564" s="1" t="str">
        <f t="shared" si="581"/>
        <v>NGR lake sediment grab sample</v>
      </c>
      <c r="K3564" s="1" t="str">
        <f t="shared" si="582"/>
        <v>&lt;177 micron (NGR)</v>
      </c>
      <c r="L3564">
        <v>4</v>
      </c>
      <c r="M3564" t="s">
        <v>107</v>
      </c>
      <c r="N3564">
        <v>77</v>
      </c>
      <c r="O3564">
        <v>162</v>
      </c>
      <c r="P3564">
        <v>162</v>
      </c>
      <c r="Q3564">
        <v>9</v>
      </c>
      <c r="R3564">
        <v>108</v>
      </c>
      <c r="S3564">
        <v>54</v>
      </c>
      <c r="T3564">
        <v>0.1</v>
      </c>
      <c r="U3564">
        <v>660</v>
      </c>
      <c r="V3564">
        <v>6.2</v>
      </c>
      <c r="W3564">
        <v>25</v>
      </c>
      <c r="X3564">
        <v>5</v>
      </c>
      <c r="Y3564">
        <v>5</v>
      </c>
    </row>
    <row r="3565" spans="1:25" hidden="1" x14ac:dyDescent="0.25">
      <c r="A3565" t="s">
        <v>13580</v>
      </c>
      <c r="B3565" t="s">
        <v>13581</v>
      </c>
      <c r="C3565" s="1" t="str">
        <f t="shared" si="579"/>
        <v>21:0441</v>
      </c>
      <c r="D3565" s="1" t="str">
        <f t="shared" si="580"/>
        <v>21:0145</v>
      </c>
      <c r="E3565" t="s">
        <v>13582</v>
      </c>
      <c r="F3565" t="s">
        <v>13583</v>
      </c>
      <c r="H3565">
        <v>68.598697799999997</v>
      </c>
      <c r="I3565">
        <v>-73.454266399999995</v>
      </c>
      <c r="J3565" s="1" t="str">
        <f t="shared" si="581"/>
        <v>NGR lake sediment grab sample</v>
      </c>
      <c r="K3565" s="1" t="str">
        <f t="shared" si="582"/>
        <v>&lt;177 micron (NGR)</v>
      </c>
      <c r="L3565">
        <v>4</v>
      </c>
      <c r="M3565" t="s">
        <v>112</v>
      </c>
      <c r="N3565">
        <v>78</v>
      </c>
      <c r="O3565">
        <v>150</v>
      </c>
      <c r="P3565">
        <v>178</v>
      </c>
      <c r="Q3565">
        <v>11</v>
      </c>
      <c r="R3565">
        <v>96</v>
      </c>
      <c r="S3565">
        <v>39</v>
      </c>
      <c r="T3565">
        <v>0.1</v>
      </c>
      <c r="U3565">
        <v>480</v>
      </c>
      <c r="V3565">
        <v>5.85</v>
      </c>
      <c r="W3565">
        <v>30</v>
      </c>
      <c r="X3565">
        <v>3</v>
      </c>
      <c r="Y3565">
        <v>5.2</v>
      </c>
    </row>
    <row r="3566" spans="1:25" hidden="1" x14ac:dyDescent="0.25">
      <c r="A3566" t="s">
        <v>13584</v>
      </c>
      <c r="B3566" t="s">
        <v>13585</v>
      </c>
      <c r="C3566" s="1" t="str">
        <f t="shared" si="579"/>
        <v>21:0441</v>
      </c>
      <c r="D3566" s="1" t="str">
        <f t="shared" si="580"/>
        <v>21:0145</v>
      </c>
      <c r="E3566" t="s">
        <v>13586</v>
      </c>
      <c r="F3566" t="s">
        <v>13587</v>
      </c>
      <c r="H3566">
        <v>68.581838200000007</v>
      </c>
      <c r="I3566">
        <v>-73.492461300000002</v>
      </c>
      <c r="J3566" s="1" t="str">
        <f t="shared" si="581"/>
        <v>NGR lake sediment grab sample</v>
      </c>
      <c r="K3566" s="1" t="str">
        <f t="shared" si="582"/>
        <v>&lt;177 micron (NGR)</v>
      </c>
      <c r="L3566">
        <v>4</v>
      </c>
      <c r="M3566" t="s">
        <v>117</v>
      </c>
      <c r="N3566">
        <v>79</v>
      </c>
      <c r="O3566">
        <v>170</v>
      </c>
      <c r="P3566">
        <v>66</v>
      </c>
      <c r="Q3566">
        <v>9</v>
      </c>
      <c r="R3566">
        <v>76</v>
      </c>
      <c r="S3566">
        <v>15</v>
      </c>
      <c r="T3566">
        <v>0.1</v>
      </c>
      <c r="U3566">
        <v>320</v>
      </c>
      <c r="V3566">
        <v>4</v>
      </c>
      <c r="W3566">
        <v>8</v>
      </c>
      <c r="X3566">
        <v>2</v>
      </c>
      <c r="Y3566">
        <v>13.6</v>
      </c>
    </row>
    <row r="3567" spans="1:25" hidden="1" x14ac:dyDescent="0.25">
      <c r="A3567" t="s">
        <v>13588</v>
      </c>
      <c r="B3567" t="s">
        <v>13589</v>
      </c>
      <c r="C3567" s="1" t="str">
        <f t="shared" si="579"/>
        <v>21:0441</v>
      </c>
      <c r="D3567" s="1" t="str">
        <f t="shared" si="580"/>
        <v>21:0145</v>
      </c>
      <c r="E3567" t="s">
        <v>13590</v>
      </c>
      <c r="F3567" t="s">
        <v>13591</v>
      </c>
      <c r="H3567">
        <v>68.555679699999999</v>
      </c>
      <c r="I3567">
        <v>-73.5694965</v>
      </c>
      <c r="J3567" s="1" t="str">
        <f t="shared" si="581"/>
        <v>NGR lake sediment grab sample</v>
      </c>
      <c r="K3567" s="1" t="str">
        <f t="shared" si="582"/>
        <v>&lt;177 micron (NGR)</v>
      </c>
      <c r="L3567">
        <v>4</v>
      </c>
      <c r="M3567" t="s">
        <v>122</v>
      </c>
      <c r="N3567">
        <v>80</v>
      </c>
      <c r="O3567">
        <v>180</v>
      </c>
      <c r="P3567">
        <v>138</v>
      </c>
      <c r="Q3567">
        <v>32</v>
      </c>
      <c r="R3567">
        <v>78</v>
      </c>
      <c r="S3567">
        <v>13</v>
      </c>
      <c r="T3567">
        <v>0.4</v>
      </c>
      <c r="U3567">
        <v>270</v>
      </c>
      <c r="V3567">
        <v>4.8</v>
      </c>
      <c r="W3567">
        <v>25</v>
      </c>
      <c r="X3567">
        <v>7</v>
      </c>
      <c r="Y3567">
        <v>24</v>
      </c>
    </row>
    <row r="3568" spans="1:25" hidden="1" x14ac:dyDescent="0.25">
      <c r="A3568" t="s">
        <v>13592</v>
      </c>
      <c r="B3568" t="s">
        <v>13593</v>
      </c>
      <c r="C3568" s="1" t="str">
        <f t="shared" si="579"/>
        <v>21:0441</v>
      </c>
      <c r="D3568" s="1" t="str">
        <f t="shared" si="580"/>
        <v>21:0145</v>
      </c>
      <c r="E3568" t="s">
        <v>13594</v>
      </c>
      <c r="F3568" t="s">
        <v>13595</v>
      </c>
      <c r="H3568">
        <v>68.632711999999998</v>
      </c>
      <c r="I3568">
        <v>-73.603057100000001</v>
      </c>
      <c r="J3568" s="1" t="str">
        <f t="shared" si="581"/>
        <v>NGR lake sediment grab sample</v>
      </c>
      <c r="K3568" s="1" t="str">
        <f t="shared" si="582"/>
        <v>&lt;177 micron (NGR)</v>
      </c>
      <c r="L3568">
        <v>5</v>
      </c>
      <c r="M3568" t="s">
        <v>29</v>
      </c>
      <c r="N3568">
        <v>81</v>
      </c>
      <c r="O3568">
        <v>90</v>
      </c>
      <c r="P3568">
        <v>52</v>
      </c>
      <c r="Q3568">
        <v>7</v>
      </c>
      <c r="R3568">
        <v>46</v>
      </c>
      <c r="S3568">
        <v>16</v>
      </c>
      <c r="T3568">
        <v>0.1</v>
      </c>
      <c r="U3568">
        <v>320</v>
      </c>
      <c r="V3568">
        <v>4.8</v>
      </c>
      <c r="W3568">
        <v>15</v>
      </c>
      <c r="X3568">
        <v>16</v>
      </c>
      <c r="Y3568">
        <v>7</v>
      </c>
    </row>
    <row r="3569" spans="1:25" hidden="1" x14ac:dyDescent="0.25">
      <c r="A3569" t="s">
        <v>13596</v>
      </c>
      <c r="B3569" t="s">
        <v>13597</v>
      </c>
      <c r="C3569" s="1" t="str">
        <f t="shared" si="579"/>
        <v>21:0441</v>
      </c>
      <c r="D3569" s="1" t="str">
        <f t="shared" si="580"/>
        <v>21:0145</v>
      </c>
      <c r="E3569" t="s">
        <v>13598</v>
      </c>
      <c r="F3569" t="s">
        <v>13599</v>
      </c>
      <c r="H3569">
        <v>68.590823200000003</v>
      </c>
      <c r="I3569">
        <v>-73.588301900000005</v>
      </c>
      <c r="J3569" s="1" t="str">
        <f t="shared" si="581"/>
        <v>NGR lake sediment grab sample</v>
      </c>
      <c r="K3569" s="1" t="str">
        <f t="shared" si="582"/>
        <v>&lt;177 micron (NGR)</v>
      </c>
      <c r="L3569">
        <v>5</v>
      </c>
      <c r="M3569" t="s">
        <v>34</v>
      </c>
      <c r="N3569">
        <v>82</v>
      </c>
      <c r="O3569">
        <v>178</v>
      </c>
      <c r="P3569">
        <v>78</v>
      </c>
      <c r="Q3569">
        <v>10</v>
      </c>
      <c r="R3569">
        <v>74</v>
      </c>
      <c r="S3569">
        <v>18</v>
      </c>
      <c r="T3569">
        <v>0.1</v>
      </c>
      <c r="U3569">
        <v>410</v>
      </c>
      <c r="V3569">
        <v>5.5</v>
      </c>
      <c r="W3569">
        <v>9</v>
      </c>
      <c r="X3569">
        <v>3</v>
      </c>
      <c r="Y3569">
        <v>7.6</v>
      </c>
    </row>
    <row r="3570" spans="1:25" hidden="1" x14ac:dyDescent="0.25">
      <c r="A3570" t="s">
        <v>13600</v>
      </c>
      <c r="B3570" t="s">
        <v>13601</v>
      </c>
      <c r="C3570" s="1" t="str">
        <f t="shared" si="579"/>
        <v>21:0441</v>
      </c>
      <c r="D3570" s="1" t="str">
        <f t="shared" si="580"/>
        <v>21:0145</v>
      </c>
      <c r="E3570" t="s">
        <v>13602</v>
      </c>
      <c r="F3570" t="s">
        <v>13603</v>
      </c>
      <c r="H3570">
        <v>68.615732699999995</v>
      </c>
      <c r="I3570">
        <v>-73.532488200000003</v>
      </c>
      <c r="J3570" s="1" t="str">
        <f t="shared" si="581"/>
        <v>NGR lake sediment grab sample</v>
      </c>
      <c r="K3570" s="1" t="str">
        <f t="shared" si="582"/>
        <v>&lt;177 micron (NGR)</v>
      </c>
      <c r="L3570">
        <v>5</v>
      </c>
      <c r="M3570" t="s">
        <v>39</v>
      </c>
      <c r="N3570">
        <v>83</v>
      </c>
      <c r="O3570">
        <v>140</v>
      </c>
      <c r="P3570">
        <v>54</v>
      </c>
      <c r="Q3570">
        <v>9</v>
      </c>
      <c r="R3570">
        <v>62</v>
      </c>
      <c r="S3570">
        <v>22</v>
      </c>
      <c r="T3570">
        <v>0.1</v>
      </c>
      <c r="U3570">
        <v>420</v>
      </c>
      <c r="V3570">
        <v>7.1</v>
      </c>
      <c r="W3570">
        <v>17</v>
      </c>
      <c r="X3570">
        <v>2</v>
      </c>
      <c r="Y3570">
        <v>5.8</v>
      </c>
    </row>
    <row r="3571" spans="1:25" hidden="1" x14ac:dyDescent="0.25">
      <c r="A3571" t="s">
        <v>13604</v>
      </c>
      <c r="B3571" t="s">
        <v>13605</v>
      </c>
      <c r="C3571" s="1" t="str">
        <f t="shared" si="579"/>
        <v>21:0441</v>
      </c>
      <c r="D3571" s="1" t="str">
        <f t="shared" si="580"/>
        <v>21:0145</v>
      </c>
      <c r="E3571" t="s">
        <v>13606</v>
      </c>
      <c r="F3571" t="s">
        <v>13607</v>
      </c>
      <c r="H3571">
        <v>68.649419600000002</v>
      </c>
      <c r="I3571">
        <v>-73.564081599999994</v>
      </c>
      <c r="J3571" s="1" t="str">
        <f t="shared" si="581"/>
        <v>NGR lake sediment grab sample</v>
      </c>
      <c r="K3571" s="1" t="str">
        <f t="shared" si="582"/>
        <v>&lt;177 micron (NGR)</v>
      </c>
      <c r="L3571">
        <v>5</v>
      </c>
      <c r="M3571" t="s">
        <v>44</v>
      </c>
      <c r="N3571">
        <v>84</v>
      </c>
      <c r="O3571">
        <v>130</v>
      </c>
      <c r="P3571">
        <v>86</v>
      </c>
      <c r="Q3571">
        <v>7</v>
      </c>
      <c r="R3571">
        <v>58</v>
      </c>
      <c r="S3571">
        <v>15</v>
      </c>
      <c r="T3571">
        <v>0.4</v>
      </c>
      <c r="U3571">
        <v>320</v>
      </c>
      <c r="V3571">
        <v>4.4000000000000004</v>
      </c>
      <c r="W3571">
        <v>12</v>
      </c>
      <c r="X3571">
        <v>3</v>
      </c>
      <c r="Y3571">
        <v>9.4</v>
      </c>
    </row>
    <row r="3572" spans="1:25" hidden="1" x14ac:dyDescent="0.25">
      <c r="A3572" t="s">
        <v>13608</v>
      </c>
      <c r="B3572" t="s">
        <v>13609</v>
      </c>
      <c r="C3572" s="1" t="str">
        <f t="shared" si="579"/>
        <v>21:0441</v>
      </c>
      <c r="D3572" s="1" t="str">
        <f t="shared" si="580"/>
        <v>21:0145</v>
      </c>
      <c r="E3572" t="s">
        <v>13610</v>
      </c>
      <c r="F3572" t="s">
        <v>13611</v>
      </c>
      <c r="H3572">
        <v>68.641484800000001</v>
      </c>
      <c r="I3572">
        <v>-73.608465600000002</v>
      </c>
      <c r="J3572" s="1" t="str">
        <f t="shared" si="581"/>
        <v>NGR lake sediment grab sample</v>
      </c>
      <c r="K3572" s="1" t="str">
        <f t="shared" si="582"/>
        <v>&lt;177 micron (NGR)</v>
      </c>
      <c r="L3572">
        <v>5</v>
      </c>
      <c r="M3572" t="s">
        <v>49</v>
      </c>
      <c r="N3572">
        <v>85</v>
      </c>
      <c r="O3572">
        <v>162</v>
      </c>
      <c r="P3572">
        <v>162</v>
      </c>
      <c r="Q3572">
        <v>10</v>
      </c>
      <c r="R3572">
        <v>88</v>
      </c>
      <c r="S3572">
        <v>19</v>
      </c>
      <c r="T3572">
        <v>0.4</v>
      </c>
      <c r="U3572">
        <v>270</v>
      </c>
      <c r="V3572">
        <v>3.6</v>
      </c>
      <c r="W3572">
        <v>15</v>
      </c>
      <c r="X3572">
        <v>2</v>
      </c>
      <c r="Y3572">
        <v>14.8</v>
      </c>
    </row>
    <row r="3573" spans="1:25" hidden="1" x14ac:dyDescent="0.25">
      <c r="A3573" t="s">
        <v>13612</v>
      </c>
      <c r="B3573" t="s">
        <v>13613</v>
      </c>
      <c r="C3573" s="1" t="str">
        <f t="shared" si="579"/>
        <v>21:0441</v>
      </c>
      <c r="D3573" s="1" t="str">
        <f>HYPERLINK("http://geochem.nrcan.gc.ca/cdogs/content/svy/svy_e.htm", "")</f>
        <v/>
      </c>
      <c r="G3573" s="1" t="str">
        <f>HYPERLINK("http://geochem.nrcan.gc.ca/cdogs/content/cr_/cr_00034_e.htm", "34")</f>
        <v>34</v>
      </c>
      <c r="J3573" t="s">
        <v>100</v>
      </c>
      <c r="K3573" t="s">
        <v>101</v>
      </c>
      <c r="L3573">
        <v>5</v>
      </c>
      <c r="M3573" t="s">
        <v>102</v>
      </c>
      <c r="N3573">
        <v>86</v>
      </c>
      <c r="O3573">
        <v>100</v>
      </c>
      <c r="P3573">
        <v>48</v>
      </c>
      <c r="Q3573">
        <v>12</v>
      </c>
      <c r="R3573">
        <v>20</v>
      </c>
      <c r="S3573">
        <v>10</v>
      </c>
      <c r="T3573">
        <v>0.2</v>
      </c>
      <c r="U3573">
        <v>780</v>
      </c>
      <c r="V3573">
        <v>3</v>
      </c>
      <c r="W3573">
        <v>15</v>
      </c>
      <c r="X3573">
        <v>5</v>
      </c>
      <c r="Y3573">
        <v>15.8</v>
      </c>
    </row>
    <row r="3574" spans="1:25" hidden="1" x14ac:dyDescent="0.25">
      <c r="A3574" t="s">
        <v>13614</v>
      </c>
      <c r="B3574" t="s">
        <v>13615</v>
      </c>
      <c r="C3574" s="1" t="str">
        <f t="shared" si="579"/>
        <v>21:0441</v>
      </c>
      <c r="D3574" s="1" t="str">
        <f t="shared" ref="D3574:D3591" si="583">HYPERLINK("http://geochem.nrcan.gc.ca/cdogs/content/svy/svy210145_e.htm", "21:0145")</f>
        <v>21:0145</v>
      </c>
      <c r="E3574" t="s">
        <v>13594</v>
      </c>
      <c r="F3574" t="s">
        <v>13616</v>
      </c>
      <c r="H3574">
        <v>68.632711999999998</v>
      </c>
      <c r="I3574">
        <v>-73.603057100000001</v>
      </c>
      <c r="J3574" s="1" t="str">
        <f t="shared" ref="J3574:J3591" si="584">HYPERLINK("http://geochem.nrcan.gc.ca/cdogs/content/kwd/kwd020027_e.htm", "NGR lake sediment grab sample")</f>
        <v>NGR lake sediment grab sample</v>
      </c>
      <c r="K3574" s="1" t="str">
        <f t="shared" ref="K3574:K3591" si="585">HYPERLINK("http://geochem.nrcan.gc.ca/cdogs/content/kwd/kwd080006_e.htm", "&lt;177 micron (NGR)")</f>
        <v>&lt;177 micron (NGR)</v>
      </c>
      <c r="L3574">
        <v>5</v>
      </c>
      <c r="M3574" t="s">
        <v>53</v>
      </c>
      <c r="N3574">
        <v>87</v>
      </c>
      <c r="O3574">
        <v>94</v>
      </c>
      <c r="P3574">
        <v>64</v>
      </c>
      <c r="Q3574">
        <v>8</v>
      </c>
      <c r="R3574">
        <v>50</v>
      </c>
      <c r="S3574">
        <v>15</v>
      </c>
      <c r="T3574">
        <v>0.1</v>
      </c>
      <c r="U3574">
        <v>270</v>
      </c>
      <c r="V3574">
        <v>4.0999999999999996</v>
      </c>
      <c r="W3574">
        <v>16</v>
      </c>
      <c r="X3574">
        <v>12</v>
      </c>
      <c r="Y3574">
        <v>6.4</v>
      </c>
    </row>
    <row r="3575" spans="1:25" hidden="1" x14ac:dyDescent="0.25">
      <c r="A3575" t="s">
        <v>13617</v>
      </c>
      <c r="B3575" t="s">
        <v>13618</v>
      </c>
      <c r="C3575" s="1" t="str">
        <f t="shared" si="579"/>
        <v>21:0441</v>
      </c>
      <c r="D3575" s="1" t="str">
        <f t="shared" si="583"/>
        <v>21:0145</v>
      </c>
      <c r="E3575" t="s">
        <v>13594</v>
      </c>
      <c r="F3575" t="s">
        <v>13619</v>
      </c>
      <c r="H3575">
        <v>68.632711999999998</v>
      </c>
      <c r="I3575">
        <v>-73.603057100000001</v>
      </c>
      <c r="J3575" s="1" t="str">
        <f t="shared" si="584"/>
        <v>NGR lake sediment grab sample</v>
      </c>
      <c r="K3575" s="1" t="str">
        <f t="shared" si="585"/>
        <v>&lt;177 micron (NGR)</v>
      </c>
      <c r="L3575">
        <v>5</v>
      </c>
      <c r="M3575" t="s">
        <v>57</v>
      </c>
      <c r="N3575">
        <v>88</v>
      </c>
      <c r="O3575">
        <v>90</v>
      </c>
      <c r="P3575">
        <v>50</v>
      </c>
      <c r="Q3575">
        <v>7</v>
      </c>
      <c r="R3575">
        <v>46</v>
      </c>
      <c r="S3575">
        <v>15</v>
      </c>
      <c r="T3575">
        <v>0.1</v>
      </c>
      <c r="U3575">
        <v>270</v>
      </c>
      <c r="V3575">
        <v>3.9</v>
      </c>
      <c r="W3575">
        <v>11</v>
      </c>
      <c r="X3575">
        <v>14</v>
      </c>
      <c r="Y3575">
        <v>6.8</v>
      </c>
    </row>
    <row r="3576" spans="1:25" hidden="1" x14ac:dyDescent="0.25">
      <c r="A3576" t="s">
        <v>13620</v>
      </c>
      <c r="B3576" t="s">
        <v>13621</v>
      </c>
      <c r="C3576" s="1" t="str">
        <f t="shared" si="579"/>
        <v>21:0441</v>
      </c>
      <c r="D3576" s="1" t="str">
        <f t="shared" si="583"/>
        <v>21:0145</v>
      </c>
      <c r="E3576" t="s">
        <v>13622</v>
      </c>
      <c r="F3576" t="s">
        <v>13623</v>
      </c>
      <c r="H3576">
        <v>68.628601900000007</v>
      </c>
      <c r="I3576">
        <v>-73.7322791</v>
      </c>
      <c r="J3576" s="1" t="str">
        <f t="shared" si="584"/>
        <v>NGR lake sediment grab sample</v>
      </c>
      <c r="K3576" s="1" t="str">
        <f t="shared" si="585"/>
        <v>&lt;177 micron (NGR)</v>
      </c>
      <c r="L3576">
        <v>5</v>
      </c>
      <c r="M3576" t="s">
        <v>62</v>
      </c>
      <c r="N3576">
        <v>89</v>
      </c>
      <c r="O3576">
        <v>48</v>
      </c>
      <c r="P3576">
        <v>12</v>
      </c>
      <c r="Q3576">
        <v>6</v>
      </c>
      <c r="R3576">
        <v>18</v>
      </c>
      <c r="S3576">
        <v>5</v>
      </c>
      <c r="T3576">
        <v>0.1</v>
      </c>
      <c r="U3576">
        <v>150</v>
      </c>
      <c r="V3576">
        <v>1.9</v>
      </c>
      <c r="W3576">
        <v>3</v>
      </c>
      <c r="X3576">
        <v>7</v>
      </c>
      <c r="Y3576">
        <v>9</v>
      </c>
    </row>
    <row r="3577" spans="1:25" hidden="1" x14ac:dyDescent="0.25">
      <c r="A3577" t="s">
        <v>13624</v>
      </c>
      <c r="B3577" t="s">
        <v>13625</v>
      </c>
      <c r="C3577" s="1" t="str">
        <f t="shared" si="579"/>
        <v>21:0441</v>
      </c>
      <c r="D3577" s="1" t="str">
        <f t="shared" si="583"/>
        <v>21:0145</v>
      </c>
      <c r="E3577" t="s">
        <v>13626</v>
      </c>
      <c r="F3577" t="s">
        <v>13627</v>
      </c>
      <c r="H3577">
        <v>68.631977300000003</v>
      </c>
      <c r="I3577">
        <v>-73.751888399999999</v>
      </c>
      <c r="J3577" s="1" t="str">
        <f t="shared" si="584"/>
        <v>NGR lake sediment grab sample</v>
      </c>
      <c r="K3577" s="1" t="str">
        <f t="shared" si="585"/>
        <v>&lt;177 micron (NGR)</v>
      </c>
      <c r="L3577">
        <v>5</v>
      </c>
      <c r="M3577" t="s">
        <v>67</v>
      </c>
      <c r="N3577">
        <v>90</v>
      </c>
      <c r="O3577">
        <v>58</v>
      </c>
      <c r="P3577">
        <v>20</v>
      </c>
      <c r="Q3577">
        <v>6</v>
      </c>
      <c r="R3577">
        <v>20</v>
      </c>
      <c r="S3577">
        <v>5</v>
      </c>
      <c r="T3577">
        <v>0.1</v>
      </c>
      <c r="U3577">
        <v>200</v>
      </c>
      <c r="V3577">
        <v>2.2999999999999998</v>
      </c>
      <c r="W3577">
        <v>2</v>
      </c>
      <c r="X3577">
        <v>9</v>
      </c>
      <c r="Y3577">
        <v>6</v>
      </c>
    </row>
    <row r="3578" spans="1:25" hidden="1" x14ac:dyDescent="0.25">
      <c r="A3578" t="s">
        <v>13628</v>
      </c>
      <c r="B3578" t="s">
        <v>13629</v>
      </c>
      <c r="C3578" s="1" t="str">
        <f t="shared" si="579"/>
        <v>21:0441</v>
      </c>
      <c r="D3578" s="1" t="str">
        <f t="shared" si="583"/>
        <v>21:0145</v>
      </c>
      <c r="E3578" t="s">
        <v>13630</v>
      </c>
      <c r="F3578" t="s">
        <v>13631</v>
      </c>
      <c r="H3578">
        <v>68.678280999999998</v>
      </c>
      <c r="I3578">
        <v>-73.727986700000002</v>
      </c>
      <c r="J3578" s="1" t="str">
        <f t="shared" si="584"/>
        <v>NGR lake sediment grab sample</v>
      </c>
      <c r="K3578" s="1" t="str">
        <f t="shared" si="585"/>
        <v>&lt;177 micron (NGR)</v>
      </c>
      <c r="L3578">
        <v>5</v>
      </c>
      <c r="M3578" t="s">
        <v>72</v>
      </c>
      <c r="N3578">
        <v>91</v>
      </c>
      <c r="O3578">
        <v>76</v>
      </c>
      <c r="P3578">
        <v>20</v>
      </c>
      <c r="Q3578">
        <v>6</v>
      </c>
      <c r="R3578">
        <v>26</v>
      </c>
      <c r="S3578">
        <v>9</v>
      </c>
      <c r="T3578">
        <v>0.1</v>
      </c>
      <c r="U3578">
        <v>240</v>
      </c>
      <c r="V3578">
        <v>2.95</v>
      </c>
      <c r="W3578">
        <v>5</v>
      </c>
      <c r="X3578">
        <v>6</v>
      </c>
      <c r="Y3578">
        <v>6</v>
      </c>
    </row>
    <row r="3579" spans="1:25" hidden="1" x14ac:dyDescent="0.25">
      <c r="A3579" t="s">
        <v>13632</v>
      </c>
      <c r="B3579" t="s">
        <v>13633</v>
      </c>
      <c r="C3579" s="1" t="str">
        <f t="shared" si="579"/>
        <v>21:0441</v>
      </c>
      <c r="D3579" s="1" t="str">
        <f t="shared" si="583"/>
        <v>21:0145</v>
      </c>
      <c r="E3579" t="s">
        <v>13634</v>
      </c>
      <c r="F3579" t="s">
        <v>13635</v>
      </c>
      <c r="H3579">
        <v>68.734004499999998</v>
      </c>
      <c r="I3579">
        <v>-74.215991700000004</v>
      </c>
      <c r="J3579" s="1" t="str">
        <f t="shared" si="584"/>
        <v>NGR lake sediment grab sample</v>
      </c>
      <c r="K3579" s="1" t="str">
        <f t="shared" si="585"/>
        <v>&lt;177 micron (NGR)</v>
      </c>
      <c r="L3579">
        <v>5</v>
      </c>
      <c r="M3579" t="s">
        <v>77</v>
      </c>
      <c r="N3579">
        <v>92</v>
      </c>
      <c r="O3579">
        <v>72</v>
      </c>
      <c r="P3579">
        <v>22</v>
      </c>
      <c r="Q3579">
        <v>8</v>
      </c>
      <c r="R3579">
        <v>30</v>
      </c>
      <c r="S3579">
        <v>7</v>
      </c>
      <c r="T3579">
        <v>0.1</v>
      </c>
      <c r="U3579">
        <v>330</v>
      </c>
      <c r="V3579">
        <v>3</v>
      </c>
      <c r="W3579">
        <v>5</v>
      </c>
      <c r="X3579">
        <v>15</v>
      </c>
      <c r="Y3579">
        <v>4.4000000000000004</v>
      </c>
    </row>
    <row r="3580" spans="1:25" hidden="1" x14ac:dyDescent="0.25">
      <c r="A3580" t="s">
        <v>13636</v>
      </c>
      <c r="B3580" t="s">
        <v>13637</v>
      </c>
      <c r="C3580" s="1" t="str">
        <f t="shared" si="579"/>
        <v>21:0441</v>
      </c>
      <c r="D3580" s="1" t="str">
        <f t="shared" si="583"/>
        <v>21:0145</v>
      </c>
      <c r="E3580" t="s">
        <v>13638</v>
      </c>
      <c r="F3580" t="s">
        <v>13639</v>
      </c>
      <c r="H3580">
        <v>68.708881599999998</v>
      </c>
      <c r="I3580">
        <v>-74.282442799999998</v>
      </c>
      <c r="J3580" s="1" t="str">
        <f t="shared" si="584"/>
        <v>NGR lake sediment grab sample</v>
      </c>
      <c r="K3580" s="1" t="str">
        <f t="shared" si="585"/>
        <v>&lt;177 micron (NGR)</v>
      </c>
      <c r="L3580">
        <v>5</v>
      </c>
      <c r="M3580" t="s">
        <v>82</v>
      </c>
      <c r="N3580">
        <v>93</v>
      </c>
      <c r="O3580">
        <v>126</v>
      </c>
      <c r="P3580">
        <v>88</v>
      </c>
      <c r="Q3580">
        <v>11</v>
      </c>
      <c r="R3580">
        <v>62</v>
      </c>
      <c r="S3580">
        <v>31</v>
      </c>
      <c r="T3580">
        <v>0.2</v>
      </c>
      <c r="U3580">
        <v>1050</v>
      </c>
      <c r="V3580">
        <v>7.9</v>
      </c>
      <c r="W3580">
        <v>140</v>
      </c>
      <c r="X3580">
        <v>3</v>
      </c>
      <c r="Y3580">
        <v>7.2</v>
      </c>
    </row>
    <row r="3581" spans="1:25" hidden="1" x14ac:dyDescent="0.25">
      <c r="A3581" t="s">
        <v>13640</v>
      </c>
      <c r="B3581" t="s">
        <v>13641</v>
      </c>
      <c r="C3581" s="1" t="str">
        <f t="shared" si="579"/>
        <v>21:0441</v>
      </c>
      <c r="D3581" s="1" t="str">
        <f t="shared" si="583"/>
        <v>21:0145</v>
      </c>
      <c r="E3581" t="s">
        <v>13642</v>
      </c>
      <c r="F3581" t="s">
        <v>13643</v>
      </c>
      <c r="H3581">
        <v>68.728251299999997</v>
      </c>
      <c r="I3581">
        <v>-74.329885000000004</v>
      </c>
      <c r="J3581" s="1" t="str">
        <f t="shared" si="584"/>
        <v>NGR lake sediment grab sample</v>
      </c>
      <c r="K3581" s="1" t="str">
        <f t="shared" si="585"/>
        <v>&lt;177 micron (NGR)</v>
      </c>
      <c r="L3581">
        <v>5</v>
      </c>
      <c r="M3581" t="s">
        <v>87</v>
      </c>
      <c r="N3581">
        <v>94</v>
      </c>
      <c r="O3581">
        <v>134</v>
      </c>
      <c r="P3581">
        <v>64</v>
      </c>
      <c r="Q3581">
        <v>10</v>
      </c>
      <c r="R3581">
        <v>50</v>
      </c>
      <c r="S3581">
        <v>13</v>
      </c>
      <c r="T3581">
        <v>0.1</v>
      </c>
      <c r="U3581">
        <v>330</v>
      </c>
      <c r="V3581">
        <v>4.2</v>
      </c>
      <c r="W3581">
        <v>14</v>
      </c>
      <c r="X3581">
        <v>1</v>
      </c>
      <c r="Y3581">
        <v>7.6</v>
      </c>
    </row>
    <row r="3582" spans="1:25" hidden="1" x14ac:dyDescent="0.25">
      <c r="A3582" t="s">
        <v>13644</v>
      </c>
      <c r="B3582" t="s">
        <v>13645</v>
      </c>
      <c r="C3582" s="1" t="str">
        <f t="shared" si="579"/>
        <v>21:0441</v>
      </c>
      <c r="D3582" s="1" t="str">
        <f t="shared" si="583"/>
        <v>21:0145</v>
      </c>
      <c r="E3582" t="s">
        <v>13646</v>
      </c>
      <c r="F3582" t="s">
        <v>13647</v>
      </c>
      <c r="H3582">
        <v>68.740578799999994</v>
      </c>
      <c r="I3582">
        <v>-74.351805600000006</v>
      </c>
      <c r="J3582" s="1" t="str">
        <f t="shared" si="584"/>
        <v>NGR lake sediment grab sample</v>
      </c>
      <c r="K3582" s="1" t="str">
        <f t="shared" si="585"/>
        <v>&lt;177 micron (NGR)</v>
      </c>
      <c r="L3582">
        <v>5</v>
      </c>
      <c r="M3582" t="s">
        <v>92</v>
      </c>
      <c r="N3582">
        <v>95</v>
      </c>
      <c r="O3582">
        <v>128</v>
      </c>
      <c r="P3582">
        <v>118</v>
      </c>
      <c r="Q3582">
        <v>10</v>
      </c>
      <c r="R3582">
        <v>60</v>
      </c>
      <c r="S3582">
        <v>10</v>
      </c>
      <c r="T3582">
        <v>0.2</v>
      </c>
      <c r="U3582">
        <v>240</v>
      </c>
      <c r="V3582">
        <v>3.5</v>
      </c>
      <c r="W3582">
        <v>30</v>
      </c>
      <c r="X3582">
        <v>5</v>
      </c>
      <c r="Y3582">
        <v>28</v>
      </c>
    </row>
    <row r="3583" spans="1:25" hidden="1" x14ac:dyDescent="0.25">
      <c r="A3583" t="s">
        <v>13648</v>
      </c>
      <c r="B3583" t="s">
        <v>13649</v>
      </c>
      <c r="C3583" s="1" t="str">
        <f t="shared" si="579"/>
        <v>21:0441</v>
      </c>
      <c r="D3583" s="1" t="str">
        <f t="shared" si="583"/>
        <v>21:0145</v>
      </c>
      <c r="E3583" t="s">
        <v>13650</v>
      </c>
      <c r="F3583" t="s">
        <v>13651</v>
      </c>
      <c r="H3583">
        <v>68.778235499999994</v>
      </c>
      <c r="I3583">
        <v>-74.4556927</v>
      </c>
      <c r="J3583" s="1" t="str">
        <f t="shared" si="584"/>
        <v>NGR lake sediment grab sample</v>
      </c>
      <c r="K3583" s="1" t="str">
        <f t="shared" si="585"/>
        <v>&lt;177 micron (NGR)</v>
      </c>
      <c r="L3583">
        <v>5</v>
      </c>
      <c r="M3583" t="s">
        <v>97</v>
      </c>
      <c r="N3583">
        <v>96</v>
      </c>
      <c r="O3583">
        <v>106</v>
      </c>
      <c r="P3583">
        <v>30</v>
      </c>
      <c r="Q3583">
        <v>11</v>
      </c>
      <c r="R3583">
        <v>46</v>
      </c>
      <c r="S3583">
        <v>9</v>
      </c>
      <c r="T3583">
        <v>0.1</v>
      </c>
      <c r="U3583">
        <v>350</v>
      </c>
      <c r="V3583">
        <v>4.6500000000000004</v>
      </c>
      <c r="W3583">
        <v>7</v>
      </c>
      <c r="X3583">
        <v>8</v>
      </c>
      <c r="Y3583">
        <v>3</v>
      </c>
    </row>
    <row r="3584" spans="1:25" hidden="1" x14ac:dyDescent="0.25">
      <c r="A3584" t="s">
        <v>13652</v>
      </c>
      <c r="B3584" t="s">
        <v>13653</v>
      </c>
      <c r="C3584" s="1" t="str">
        <f t="shared" si="579"/>
        <v>21:0441</v>
      </c>
      <c r="D3584" s="1" t="str">
        <f t="shared" si="583"/>
        <v>21:0145</v>
      </c>
      <c r="E3584" t="s">
        <v>13654</v>
      </c>
      <c r="F3584" t="s">
        <v>13655</v>
      </c>
      <c r="H3584">
        <v>68.787160799999995</v>
      </c>
      <c r="I3584">
        <v>-74.521742900000007</v>
      </c>
      <c r="J3584" s="1" t="str">
        <f t="shared" si="584"/>
        <v>NGR lake sediment grab sample</v>
      </c>
      <c r="K3584" s="1" t="str">
        <f t="shared" si="585"/>
        <v>&lt;177 micron (NGR)</v>
      </c>
      <c r="L3584">
        <v>5</v>
      </c>
      <c r="M3584" t="s">
        <v>107</v>
      </c>
      <c r="N3584">
        <v>97</v>
      </c>
      <c r="O3584">
        <v>98</v>
      </c>
      <c r="P3584">
        <v>34</v>
      </c>
      <c r="Q3584">
        <v>7</v>
      </c>
      <c r="R3584">
        <v>42</v>
      </c>
      <c r="S3584">
        <v>9</v>
      </c>
      <c r="T3584">
        <v>0.1</v>
      </c>
      <c r="U3584">
        <v>320</v>
      </c>
      <c r="V3584">
        <v>3.7</v>
      </c>
      <c r="W3584">
        <v>4</v>
      </c>
      <c r="X3584">
        <v>10</v>
      </c>
      <c r="Y3584">
        <v>9.8000000000000007</v>
      </c>
    </row>
    <row r="3585" spans="1:25" hidden="1" x14ac:dyDescent="0.25">
      <c r="A3585" t="s">
        <v>13656</v>
      </c>
      <c r="B3585" t="s">
        <v>13657</v>
      </c>
      <c r="C3585" s="1" t="str">
        <f t="shared" si="579"/>
        <v>21:0441</v>
      </c>
      <c r="D3585" s="1" t="str">
        <f t="shared" si="583"/>
        <v>21:0145</v>
      </c>
      <c r="E3585" t="s">
        <v>13658</v>
      </c>
      <c r="F3585" t="s">
        <v>13659</v>
      </c>
      <c r="H3585">
        <v>68.810456400000007</v>
      </c>
      <c r="I3585">
        <v>-74.542982499999994</v>
      </c>
      <c r="J3585" s="1" t="str">
        <f t="shared" si="584"/>
        <v>NGR lake sediment grab sample</v>
      </c>
      <c r="K3585" s="1" t="str">
        <f t="shared" si="585"/>
        <v>&lt;177 micron (NGR)</v>
      </c>
      <c r="L3585">
        <v>5</v>
      </c>
      <c r="M3585" t="s">
        <v>112</v>
      </c>
      <c r="N3585">
        <v>98</v>
      </c>
      <c r="O3585">
        <v>88</v>
      </c>
      <c r="P3585">
        <v>26</v>
      </c>
      <c r="Q3585">
        <v>8</v>
      </c>
      <c r="R3585">
        <v>30</v>
      </c>
      <c r="S3585">
        <v>10</v>
      </c>
      <c r="T3585">
        <v>0.1</v>
      </c>
      <c r="U3585">
        <v>340</v>
      </c>
      <c r="V3585">
        <v>3.65</v>
      </c>
      <c r="W3585">
        <v>6</v>
      </c>
      <c r="X3585">
        <v>5</v>
      </c>
      <c r="Y3585">
        <v>7</v>
      </c>
    </row>
    <row r="3586" spans="1:25" hidden="1" x14ac:dyDescent="0.25">
      <c r="A3586" t="s">
        <v>13660</v>
      </c>
      <c r="B3586" t="s">
        <v>13661</v>
      </c>
      <c r="C3586" s="1" t="str">
        <f t="shared" si="579"/>
        <v>21:0441</v>
      </c>
      <c r="D3586" s="1" t="str">
        <f t="shared" si="583"/>
        <v>21:0145</v>
      </c>
      <c r="E3586" t="s">
        <v>13662</v>
      </c>
      <c r="F3586" t="s">
        <v>13663</v>
      </c>
      <c r="H3586">
        <v>68.853703699999997</v>
      </c>
      <c r="I3586">
        <v>-74.696285500000002</v>
      </c>
      <c r="J3586" s="1" t="str">
        <f t="shared" si="584"/>
        <v>NGR lake sediment grab sample</v>
      </c>
      <c r="K3586" s="1" t="str">
        <f t="shared" si="585"/>
        <v>&lt;177 micron (NGR)</v>
      </c>
      <c r="L3586">
        <v>5</v>
      </c>
      <c r="M3586" t="s">
        <v>117</v>
      </c>
      <c r="N3586">
        <v>99</v>
      </c>
      <c r="O3586">
        <v>66</v>
      </c>
      <c r="P3586">
        <v>18</v>
      </c>
      <c r="Q3586">
        <v>5</v>
      </c>
      <c r="R3586">
        <v>30</v>
      </c>
      <c r="S3586">
        <v>6</v>
      </c>
      <c r="T3586">
        <v>0.1</v>
      </c>
      <c r="U3586">
        <v>240</v>
      </c>
      <c r="V3586">
        <v>2.7</v>
      </c>
      <c r="W3586">
        <v>1</v>
      </c>
      <c r="X3586">
        <v>4</v>
      </c>
      <c r="Y3586">
        <v>5.6</v>
      </c>
    </row>
    <row r="3587" spans="1:25" hidden="1" x14ac:dyDescent="0.25">
      <c r="A3587" t="s">
        <v>13664</v>
      </c>
      <c r="B3587" t="s">
        <v>13665</v>
      </c>
      <c r="C3587" s="1" t="str">
        <f t="shared" si="579"/>
        <v>21:0441</v>
      </c>
      <c r="D3587" s="1" t="str">
        <f t="shared" si="583"/>
        <v>21:0145</v>
      </c>
      <c r="E3587" t="s">
        <v>13666</v>
      </c>
      <c r="F3587" t="s">
        <v>13667</v>
      </c>
      <c r="H3587">
        <v>68.920007400000003</v>
      </c>
      <c r="I3587">
        <v>-75.182680099999999</v>
      </c>
      <c r="J3587" s="1" t="str">
        <f t="shared" si="584"/>
        <v>NGR lake sediment grab sample</v>
      </c>
      <c r="K3587" s="1" t="str">
        <f t="shared" si="585"/>
        <v>&lt;177 micron (NGR)</v>
      </c>
      <c r="L3587">
        <v>5</v>
      </c>
      <c r="M3587" t="s">
        <v>122</v>
      </c>
      <c r="N3587">
        <v>100</v>
      </c>
      <c r="O3587">
        <v>80</v>
      </c>
      <c r="P3587">
        <v>26</v>
      </c>
      <c r="Q3587">
        <v>9</v>
      </c>
      <c r="R3587">
        <v>36</v>
      </c>
      <c r="S3587">
        <v>6</v>
      </c>
      <c r="T3587">
        <v>0.1</v>
      </c>
      <c r="U3587">
        <v>265</v>
      </c>
      <c r="V3587">
        <v>3.2</v>
      </c>
      <c r="W3587">
        <v>7</v>
      </c>
      <c r="X3587">
        <v>16</v>
      </c>
      <c r="Y3587">
        <v>2.2000000000000002</v>
      </c>
    </row>
    <row r="3588" spans="1:25" hidden="1" x14ac:dyDescent="0.25">
      <c r="A3588" t="s">
        <v>13668</v>
      </c>
      <c r="B3588" t="s">
        <v>13669</v>
      </c>
      <c r="C3588" s="1" t="str">
        <f t="shared" si="579"/>
        <v>21:0441</v>
      </c>
      <c r="D3588" s="1" t="str">
        <f t="shared" si="583"/>
        <v>21:0145</v>
      </c>
      <c r="E3588" t="s">
        <v>13670</v>
      </c>
      <c r="F3588" t="s">
        <v>13671</v>
      </c>
      <c r="H3588">
        <v>68.829660599999997</v>
      </c>
      <c r="I3588">
        <v>-72.019172900000001</v>
      </c>
      <c r="J3588" s="1" t="str">
        <f t="shared" si="584"/>
        <v>NGR lake sediment grab sample</v>
      </c>
      <c r="K3588" s="1" t="str">
        <f t="shared" si="585"/>
        <v>&lt;177 micron (NGR)</v>
      </c>
      <c r="L3588">
        <v>6</v>
      </c>
      <c r="M3588" t="s">
        <v>29</v>
      </c>
      <c r="N3588">
        <v>101</v>
      </c>
      <c r="O3588">
        <v>144</v>
      </c>
      <c r="P3588">
        <v>168</v>
      </c>
      <c r="Q3588">
        <v>19</v>
      </c>
      <c r="R3588">
        <v>98</v>
      </c>
      <c r="S3588">
        <v>30</v>
      </c>
      <c r="T3588">
        <v>0.1</v>
      </c>
      <c r="U3588">
        <v>490</v>
      </c>
      <c r="V3588">
        <v>5.85</v>
      </c>
      <c r="W3588">
        <v>245</v>
      </c>
      <c r="X3588">
        <v>3</v>
      </c>
      <c r="Y3588">
        <v>3</v>
      </c>
    </row>
    <row r="3589" spans="1:25" hidden="1" x14ac:dyDescent="0.25">
      <c r="A3589" t="s">
        <v>13672</v>
      </c>
      <c r="B3589" t="s">
        <v>13673</v>
      </c>
      <c r="C3589" s="1" t="str">
        <f t="shared" si="579"/>
        <v>21:0441</v>
      </c>
      <c r="D3589" s="1" t="str">
        <f t="shared" si="583"/>
        <v>21:0145</v>
      </c>
      <c r="E3589" t="s">
        <v>13674</v>
      </c>
      <c r="F3589" t="s">
        <v>13675</v>
      </c>
      <c r="H3589">
        <v>68.824459200000007</v>
      </c>
      <c r="I3589">
        <v>-72.051355200000003</v>
      </c>
      <c r="J3589" s="1" t="str">
        <f t="shared" si="584"/>
        <v>NGR lake sediment grab sample</v>
      </c>
      <c r="K3589" s="1" t="str">
        <f t="shared" si="585"/>
        <v>&lt;177 micron (NGR)</v>
      </c>
      <c r="L3589">
        <v>6</v>
      </c>
      <c r="M3589" t="s">
        <v>49</v>
      </c>
      <c r="N3589">
        <v>102</v>
      </c>
      <c r="O3589">
        <v>130</v>
      </c>
      <c r="P3589">
        <v>122</v>
      </c>
      <c r="Q3589">
        <v>14</v>
      </c>
      <c r="R3589">
        <v>84</v>
      </c>
      <c r="S3589">
        <v>37</v>
      </c>
      <c r="T3589">
        <v>0.4</v>
      </c>
      <c r="U3589">
        <v>520</v>
      </c>
      <c r="V3589">
        <v>4.9000000000000004</v>
      </c>
      <c r="W3589">
        <v>190</v>
      </c>
      <c r="X3589">
        <v>3</v>
      </c>
      <c r="Y3589">
        <v>1.8</v>
      </c>
    </row>
    <row r="3590" spans="1:25" hidden="1" x14ac:dyDescent="0.25">
      <c r="A3590" t="s">
        <v>13676</v>
      </c>
      <c r="B3590" t="s">
        <v>13677</v>
      </c>
      <c r="C3590" s="1" t="str">
        <f t="shared" si="579"/>
        <v>21:0441</v>
      </c>
      <c r="D3590" s="1" t="str">
        <f t="shared" si="583"/>
        <v>21:0145</v>
      </c>
      <c r="E3590" t="s">
        <v>13670</v>
      </c>
      <c r="F3590" t="s">
        <v>13678</v>
      </c>
      <c r="H3590">
        <v>68.829660599999997</v>
      </c>
      <c r="I3590">
        <v>-72.019172900000001</v>
      </c>
      <c r="J3590" s="1" t="str">
        <f t="shared" si="584"/>
        <v>NGR lake sediment grab sample</v>
      </c>
      <c r="K3590" s="1" t="str">
        <f t="shared" si="585"/>
        <v>&lt;177 micron (NGR)</v>
      </c>
      <c r="L3590">
        <v>6</v>
      </c>
      <c r="M3590" t="s">
        <v>57</v>
      </c>
      <c r="N3590">
        <v>103</v>
      </c>
      <c r="O3590">
        <v>148</v>
      </c>
      <c r="P3590">
        <v>168</v>
      </c>
      <c r="Q3590">
        <v>18</v>
      </c>
      <c r="R3590">
        <v>94</v>
      </c>
      <c r="S3590">
        <v>30</v>
      </c>
      <c r="T3590">
        <v>0.1</v>
      </c>
      <c r="U3590">
        <v>495</v>
      </c>
      <c r="V3590">
        <v>5.85</v>
      </c>
      <c r="W3590">
        <v>225</v>
      </c>
      <c r="X3590">
        <v>4</v>
      </c>
      <c r="Y3590">
        <v>4.4000000000000004</v>
      </c>
    </row>
    <row r="3591" spans="1:25" hidden="1" x14ac:dyDescent="0.25">
      <c r="A3591" t="s">
        <v>13679</v>
      </c>
      <c r="B3591" t="s">
        <v>13680</v>
      </c>
      <c r="C3591" s="1" t="str">
        <f t="shared" si="579"/>
        <v>21:0441</v>
      </c>
      <c r="D3591" s="1" t="str">
        <f t="shared" si="583"/>
        <v>21:0145</v>
      </c>
      <c r="E3591" t="s">
        <v>13670</v>
      </c>
      <c r="F3591" t="s">
        <v>13681</v>
      </c>
      <c r="H3591">
        <v>68.829660599999997</v>
      </c>
      <c r="I3591">
        <v>-72.019172900000001</v>
      </c>
      <c r="J3591" s="1" t="str">
        <f t="shared" si="584"/>
        <v>NGR lake sediment grab sample</v>
      </c>
      <c r="K3591" s="1" t="str">
        <f t="shared" si="585"/>
        <v>&lt;177 micron (NGR)</v>
      </c>
      <c r="L3591">
        <v>6</v>
      </c>
      <c r="M3591" t="s">
        <v>53</v>
      </c>
      <c r="N3591">
        <v>104</v>
      </c>
      <c r="O3591">
        <v>136</v>
      </c>
      <c r="P3591">
        <v>134</v>
      </c>
      <c r="Q3591">
        <v>16</v>
      </c>
      <c r="R3591">
        <v>78</v>
      </c>
      <c r="S3591">
        <v>26</v>
      </c>
      <c r="T3591">
        <v>0.1</v>
      </c>
      <c r="U3591">
        <v>510</v>
      </c>
      <c r="V3591">
        <v>5.6</v>
      </c>
      <c r="W3591">
        <v>220</v>
      </c>
      <c r="X3591">
        <v>4</v>
      </c>
      <c r="Y3591">
        <v>4.2</v>
      </c>
    </row>
    <row r="3592" spans="1:25" hidden="1" x14ac:dyDescent="0.25">
      <c r="A3592" t="s">
        <v>13682</v>
      </c>
      <c r="B3592" t="s">
        <v>13683</v>
      </c>
      <c r="C3592" s="1" t="str">
        <f t="shared" si="579"/>
        <v>21:0441</v>
      </c>
      <c r="D3592" s="1" t="str">
        <f>HYPERLINK("http://geochem.nrcan.gc.ca/cdogs/content/svy/svy_e.htm", "")</f>
        <v/>
      </c>
      <c r="G3592" s="1" t="str">
        <f>HYPERLINK("http://geochem.nrcan.gc.ca/cdogs/content/cr_/cr_00033_e.htm", "33")</f>
        <v>33</v>
      </c>
      <c r="J3592" t="s">
        <v>100</v>
      </c>
      <c r="K3592" t="s">
        <v>101</v>
      </c>
      <c r="L3592">
        <v>6</v>
      </c>
      <c r="M3592" t="s">
        <v>102</v>
      </c>
      <c r="N3592">
        <v>105</v>
      </c>
      <c r="O3592">
        <v>170</v>
      </c>
      <c r="P3592">
        <v>20</v>
      </c>
      <c r="Q3592">
        <v>28</v>
      </c>
      <c r="R3592">
        <v>12</v>
      </c>
      <c r="S3592">
        <v>12</v>
      </c>
      <c r="T3592">
        <v>0.1</v>
      </c>
      <c r="U3592">
        <v>2800</v>
      </c>
      <c r="V3592">
        <v>3.8</v>
      </c>
      <c r="W3592">
        <v>3</v>
      </c>
      <c r="X3592">
        <v>1</v>
      </c>
      <c r="Y3592">
        <v>13.2</v>
      </c>
    </row>
    <row r="3593" spans="1:25" hidden="1" x14ac:dyDescent="0.25">
      <c r="A3593" t="s">
        <v>13684</v>
      </c>
      <c r="B3593" t="s">
        <v>13685</v>
      </c>
      <c r="C3593" s="1" t="str">
        <f t="shared" si="579"/>
        <v>21:0441</v>
      </c>
      <c r="D3593" s="1" t="str">
        <f t="shared" ref="D3593:D3621" si="586">HYPERLINK("http://geochem.nrcan.gc.ca/cdogs/content/svy/svy210145_e.htm", "21:0145")</f>
        <v>21:0145</v>
      </c>
      <c r="E3593" t="s">
        <v>13686</v>
      </c>
      <c r="F3593" t="s">
        <v>13687</v>
      </c>
      <c r="H3593">
        <v>68.877015599999993</v>
      </c>
      <c r="I3593">
        <v>-72.021781500000003</v>
      </c>
      <c r="J3593" s="1" t="str">
        <f t="shared" ref="J3593:J3621" si="587">HYPERLINK("http://geochem.nrcan.gc.ca/cdogs/content/kwd/kwd020027_e.htm", "NGR lake sediment grab sample")</f>
        <v>NGR lake sediment grab sample</v>
      </c>
      <c r="K3593" s="1" t="str">
        <f t="shared" ref="K3593:K3621" si="588">HYPERLINK("http://geochem.nrcan.gc.ca/cdogs/content/kwd/kwd080006_e.htm", "&lt;177 micron (NGR)")</f>
        <v>&lt;177 micron (NGR)</v>
      </c>
      <c r="L3593">
        <v>6</v>
      </c>
      <c r="M3593" t="s">
        <v>34</v>
      </c>
      <c r="N3593">
        <v>106</v>
      </c>
      <c r="O3593">
        <v>122</v>
      </c>
      <c r="P3593">
        <v>120</v>
      </c>
      <c r="Q3593">
        <v>12</v>
      </c>
      <c r="R3593">
        <v>56</v>
      </c>
      <c r="S3593">
        <v>13</v>
      </c>
      <c r="T3593">
        <v>0.1</v>
      </c>
      <c r="U3593">
        <v>230</v>
      </c>
      <c r="V3593">
        <v>4.2</v>
      </c>
      <c r="W3593">
        <v>64</v>
      </c>
      <c r="X3593">
        <v>1</v>
      </c>
      <c r="Y3593">
        <v>2.6</v>
      </c>
    </row>
    <row r="3594" spans="1:25" hidden="1" x14ac:dyDescent="0.25">
      <c r="A3594" t="s">
        <v>13688</v>
      </c>
      <c r="B3594" t="s">
        <v>13689</v>
      </c>
      <c r="C3594" s="1" t="str">
        <f t="shared" si="579"/>
        <v>21:0441</v>
      </c>
      <c r="D3594" s="1" t="str">
        <f t="shared" si="586"/>
        <v>21:0145</v>
      </c>
      <c r="E3594" t="s">
        <v>13690</v>
      </c>
      <c r="F3594" t="s">
        <v>13691</v>
      </c>
      <c r="H3594">
        <v>68.910246000000001</v>
      </c>
      <c r="I3594">
        <v>-72.043275899999998</v>
      </c>
      <c r="J3594" s="1" t="str">
        <f t="shared" si="587"/>
        <v>NGR lake sediment grab sample</v>
      </c>
      <c r="K3594" s="1" t="str">
        <f t="shared" si="588"/>
        <v>&lt;177 micron (NGR)</v>
      </c>
      <c r="L3594">
        <v>6</v>
      </c>
      <c r="M3594" t="s">
        <v>39</v>
      </c>
      <c r="N3594">
        <v>107</v>
      </c>
      <c r="O3594">
        <v>106</v>
      </c>
      <c r="P3594">
        <v>120</v>
      </c>
      <c r="Q3594">
        <v>19</v>
      </c>
      <c r="R3594">
        <v>48</v>
      </c>
      <c r="S3594">
        <v>25</v>
      </c>
      <c r="T3594">
        <v>0.1</v>
      </c>
      <c r="U3594">
        <v>380</v>
      </c>
      <c r="V3594">
        <v>4.5999999999999996</v>
      </c>
      <c r="W3594">
        <v>75</v>
      </c>
      <c r="X3594">
        <v>1</v>
      </c>
      <c r="Y3594">
        <v>3.8</v>
      </c>
    </row>
    <row r="3595" spans="1:25" hidden="1" x14ac:dyDescent="0.25">
      <c r="A3595" t="s">
        <v>13692</v>
      </c>
      <c r="B3595" t="s">
        <v>13693</v>
      </c>
      <c r="C3595" s="1" t="str">
        <f t="shared" si="579"/>
        <v>21:0441</v>
      </c>
      <c r="D3595" s="1" t="str">
        <f t="shared" si="586"/>
        <v>21:0145</v>
      </c>
      <c r="E3595" t="s">
        <v>13694</v>
      </c>
      <c r="F3595" t="s">
        <v>13695</v>
      </c>
      <c r="H3595">
        <v>68.967756199999997</v>
      </c>
      <c r="I3595">
        <v>-72.043006099999999</v>
      </c>
      <c r="J3595" s="1" t="str">
        <f t="shared" si="587"/>
        <v>NGR lake sediment grab sample</v>
      </c>
      <c r="K3595" s="1" t="str">
        <f t="shared" si="588"/>
        <v>&lt;177 micron (NGR)</v>
      </c>
      <c r="L3595">
        <v>6</v>
      </c>
      <c r="M3595" t="s">
        <v>44</v>
      </c>
      <c r="N3595">
        <v>108</v>
      </c>
      <c r="O3595">
        <v>82</v>
      </c>
      <c r="P3595">
        <v>98</v>
      </c>
      <c r="Q3595">
        <v>11</v>
      </c>
      <c r="R3595">
        <v>36</v>
      </c>
      <c r="S3595">
        <v>10</v>
      </c>
      <c r="T3595">
        <v>0.8</v>
      </c>
      <c r="U3595">
        <v>210</v>
      </c>
      <c r="V3595">
        <v>4</v>
      </c>
      <c r="W3595">
        <v>52</v>
      </c>
      <c r="X3595">
        <v>1</v>
      </c>
      <c r="Y3595">
        <v>3.8</v>
      </c>
    </row>
    <row r="3596" spans="1:25" hidden="1" x14ac:dyDescent="0.25">
      <c r="A3596" t="s">
        <v>13696</v>
      </c>
      <c r="B3596" t="s">
        <v>13697</v>
      </c>
      <c r="C3596" s="1" t="str">
        <f t="shared" si="579"/>
        <v>21:0441</v>
      </c>
      <c r="D3596" s="1" t="str">
        <f t="shared" si="586"/>
        <v>21:0145</v>
      </c>
      <c r="E3596" t="s">
        <v>13698</v>
      </c>
      <c r="F3596" t="s">
        <v>13699</v>
      </c>
      <c r="H3596">
        <v>68.978466999999995</v>
      </c>
      <c r="I3596">
        <v>-72.126724999999993</v>
      </c>
      <c r="J3596" s="1" t="str">
        <f t="shared" si="587"/>
        <v>NGR lake sediment grab sample</v>
      </c>
      <c r="K3596" s="1" t="str">
        <f t="shared" si="588"/>
        <v>&lt;177 micron (NGR)</v>
      </c>
      <c r="L3596">
        <v>6</v>
      </c>
      <c r="M3596" t="s">
        <v>62</v>
      </c>
      <c r="N3596">
        <v>109</v>
      </c>
      <c r="O3596">
        <v>86</v>
      </c>
      <c r="P3596">
        <v>68</v>
      </c>
      <c r="Q3596">
        <v>8</v>
      </c>
      <c r="R3596">
        <v>40</v>
      </c>
      <c r="S3596">
        <v>9</v>
      </c>
      <c r="T3596">
        <v>0.1</v>
      </c>
      <c r="U3596">
        <v>200</v>
      </c>
      <c r="V3596">
        <v>3.9</v>
      </c>
      <c r="W3596">
        <v>24</v>
      </c>
      <c r="X3596">
        <v>1</v>
      </c>
      <c r="Y3596">
        <v>3.4</v>
      </c>
    </row>
    <row r="3597" spans="1:25" hidden="1" x14ac:dyDescent="0.25">
      <c r="A3597" t="s">
        <v>13700</v>
      </c>
      <c r="B3597" t="s">
        <v>13701</v>
      </c>
      <c r="C3597" s="1" t="str">
        <f t="shared" si="579"/>
        <v>21:0441</v>
      </c>
      <c r="D3597" s="1" t="str">
        <f t="shared" si="586"/>
        <v>21:0145</v>
      </c>
      <c r="E3597" t="s">
        <v>13702</v>
      </c>
      <c r="F3597" t="s">
        <v>13703</v>
      </c>
      <c r="H3597">
        <v>68.989652500000005</v>
      </c>
      <c r="I3597">
        <v>-72.154680999999997</v>
      </c>
      <c r="J3597" s="1" t="str">
        <f t="shared" si="587"/>
        <v>NGR lake sediment grab sample</v>
      </c>
      <c r="K3597" s="1" t="str">
        <f t="shared" si="588"/>
        <v>&lt;177 micron (NGR)</v>
      </c>
      <c r="L3597">
        <v>6</v>
      </c>
      <c r="M3597" t="s">
        <v>67</v>
      </c>
      <c r="N3597">
        <v>110</v>
      </c>
      <c r="O3597">
        <v>112</v>
      </c>
      <c r="P3597">
        <v>114</v>
      </c>
      <c r="Q3597">
        <v>10</v>
      </c>
      <c r="R3597">
        <v>72</v>
      </c>
      <c r="S3597">
        <v>20</v>
      </c>
      <c r="T3597">
        <v>0.4</v>
      </c>
      <c r="U3597">
        <v>160</v>
      </c>
      <c r="V3597">
        <v>4.2</v>
      </c>
      <c r="W3597">
        <v>130</v>
      </c>
      <c r="X3597">
        <v>2</v>
      </c>
      <c r="Y3597">
        <v>3.2</v>
      </c>
    </row>
    <row r="3598" spans="1:25" hidden="1" x14ac:dyDescent="0.25">
      <c r="A3598" t="s">
        <v>13704</v>
      </c>
      <c r="B3598" t="s">
        <v>13705</v>
      </c>
      <c r="C3598" s="1" t="str">
        <f t="shared" si="579"/>
        <v>21:0441</v>
      </c>
      <c r="D3598" s="1" t="str">
        <f t="shared" si="586"/>
        <v>21:0145</v>
      </c>
      <c r="E3598" t="s">
        <v>13706</v>
      </c>
      <c r="F3598" t="s">
        <v>13707</v>
      </c>
      <c r="H3598">
        <v>68.985047100000003</v>
      </c>
      <c r="I3598">
        <v>-72.295017400000006</v>
      </c>
      <c r="J3598" s="1" t="str">
        <f t="shared" si="587"/>
        <v>NGR lake sediment grab sample</v>
      </c>
      <c r="K3598" s="1" t="str">
        <f t="shared" si="588"/>
        <v>&lt;177 micron (NGR)</v>
      </c>
      <c r="L3598">
        <v>6</v>
      </c>
      <c r="M3598" t="s">
        <v>72</v>
      </c>
      <c r="N3598">
        <v>111</v>
      </c>
      <c r="O3598">
        <v>146</v>
      </c>
      <c r="P3598">
        <v>98</v>
      </c>
      <c r="Q3598">
        <v>14</v>
      </c>
      <c r="R3598">
        <v>62</v>
      </c>
      <c r="S3598">
        <v>15</v>
      </c>
      <c r="T3598">
        <v>0.2</v>
      </c>
      <c r="U3598">
        <v>210</v>
      </c>
      <c r="V3598">
        <v>3.1</v>
      </c>
      <c r="W3598">
        <v>50</v>
      </c>
      <c r="X3598">
        <v>1</v>
      </c>
      <c r="Y3598">
        <v>11.2</v>
      </c>
    </row>
    <row r="3599" spans="1:25" hidden="1" x14ac:dyDescent="0.25">
      <c r="A3599" t="s">
        <v>13708</v>
      </c>
      <c r="B3599" t="s">
        <v>13709</v>
      </c>
      <c r="C3599" s="1" t="str">
        <f t="shared" si="579"/>
        <v>21:0441</v>
      </c>
      <c r="D3599" s="1" t="str">
        <f t="shared" si="586"/>
        <v>21:0145</v>
      </c>
      <c r="E3599" t="s">
        <v>13710</v>
      </c>
      <c r="F3599" t="s">
        <v>13711</v>
      </c>
      <c r="H3599">
        <v>68.980919099999994</v>
      </c>
      <c r="I3599">
        <v>-72.536572300000003</v>
      </c>
      <c r="J3599" s="1" t="str">
        <f t="shared" si="587"/>
        <v>NGR lake sediment grab sample</v>
      </c>
      <c r="K3599" s="1" t="str">
        <f t="shared" si="588"/>
        <v>&lt;177 micron (NGR)</v>
      </c>
      <c r="L3599">
        <v>6</v>
      </c>
      <c r="M3599" t="s">
        <v>77</v>
      </c>
      <c r="N3599">
        <v>112</v>
      </c>
      <c r="O3599">
        <v>86</v>
      </c>
      <c r="P3599">
        <v>66</v>
      </c>
      <c r="Q3599">
        <v>14</v>
      </c>
      <c r="R3599">
        <v>40</v>
      </c>
      <c r="S3599">
        <v>9</v>
      </c>
      <c r="T3599">
        <v>0.1</v>
      </c>
      <c r="U3599">
        <v>220</v>
      </c>
      <c r="V3599">
        <v>2.9</v>
      </c>
      <c r="W3599">
        <v>19</v>
      </c>
      <c r="X3599">
        <v>1</v>
      </c>
      <c r="Y3599">
        <v>10.6</v>
      </c>
    </row>
    <row r="3600" spans="1:25" hidden="1" x14ac:dyDescent="0.25">
      <c r="A3600" t="s">
        <v>13712</v>
      </c>
      <c r="B3600" t="s">
        <v>13713</v>
      </c>
      <c r="C3600" s="1" t="str">
        <f t="shared" si="579"/>
        <v>21:0441</v>
      </c>
      <c r="D3600" s="1" t="str">
        <f t="shared" si="586"/>
        <v>21:0145</v>
      </c>
      <c r="E3600" t="s">
        <v>13714</v>
      </c>
      <c r="F3600" t="s">
        <v>13715</v>
      </c>
      <c r="H3600">
        <v>68.993802099999996</v>
      </c>
      <c r="I3600">
        <v>-72.418917500000006</v>
      </c>
      <c r="J3600" s="1" t="str">
        <f t="shared" si="587"/>
        <v>NGR lake sediment grab sample</v>
      </c>
      <c r="K3600" s="1" t="str">
        <f t="shared" si="588"/>
        <v>&lt;177 micron (NGR)</v>
      </c>
      <c r="L3600">
        <v>6</v>
      </c>
      <c r="M3600" t="s">
        <v>82</v>
      </c>
      <c r="N3600">
        <v>113</v>
      </c>
      <c r="O3600">
        <v>86</v>
      </c>
      <c r="P3600">
        <v>56</v>
      </c>
      <c r="Q3600">
        <v>7</v>
      </c>
      <c r="R3600">
        <v>38</v>
      </c>
      <c r="S3600">
        <v>10</v>
      </c>
      <c r="T3600">
        <v>0.1</v>
      </c>
      <c r="U3600">
        <v>210</v>
      </c>
      <c r="V3600">
        <v>2.8</v>
      </c>
      <c r="W3600">
        <v>17</v>
      </c>
      <c r="X3600">
        <v>1</v>
      </c>
      <c r="Y3600">
        <v>4.5999999999999996</v>
      </c>
    </row>
    <row r="3601" spans="1:25" hidden="1" x14ac:dyDescent="0.25">
      <c r="A3601" t="s">
        <v>13716</v>
      </c>
      <c r="B3601" t="s">
        <v>13717</v>
      </c>
      <c r="C3601" s="1" t="str">
        <f t="shared" si="579"/>
        <v>21:0441</v>
      </c>
      <c r="D3601" s="1" t="str">
        <f t="shared" si="586"/>
        <v>21:0145</v>
      </c>
      <c r="E3601" t="s">
        <v>13718</v>
      </c>
      <c r="F3601" t="s">
        <v>13719</v>
      </c>
      <c r="H3601">
        <v>68.986099600000003</v>
      </c>
      <c r="I3601">
        <v>-72.358280699999995</v>
      </c>
      <c r="J3601" s="1" t="str">
        <f t="shared" si="587"/>
        <v>NGR lake sediment grab sample</v>
      </c>
      <c r="K3601" s="1" t="str">
        <f t="shared" si="588"/>
        <v>&lt;177 micron (NGR)</v>
      </c>
      <c r="L3601">
        <v>6</v>
      </c>
      <c r="M3601" t="s">
        <v>87</v>
      </c>
      <c r="N3601">
        <v>114</v>
      </c>
      <c r="O3601">
        <v>112</v>
      </c>
      <c r="P3601">
        <v>84</v>
      </c>
      <c r="Q3601">
        <v>14</v>
      </c>
      <c r="R3601">
        <v>52</v>
      </c>
      <c r="S3601">
        <v>13</v>
      </c>
      <c r="T3601">
        <v>0.1</v>
      </c>
      <c r="U3601">
        <v>210</v>
      </c>
      <c r="V3601">
        <v>3.5</v>
      </c>
      <c r="W3601">
        <v>27</v>
      </c>
      <c r="X3601">
        <v>1</v>
      </c>
      <c r="Y3601">
        <v>6.8</v>
      </c>
    </row>
    <row r="3602" spans="1:25" hidden="1" x14ac:dyDescent="0.25">
      <c r="A3602" t="s">
        <v>13720</v>
      </c>
      <c r="B3602" t="s">
        <v>13721</v>
      </c>
      <c r="C3602" s="1" t="str">
        <f t="shared" si="579"/>
        <v>21:0441</v>
      </c>
      <c r="D3602" s="1" t="str">
        <f t="shared" si="586"/>
        <v>21:0145</v>
      </c>
      <c r="E3602" t="s">
        <v>13722</v>
      </c>
      <c r="F3602" t="s">
        <v>13723</v>
      </c>
      <c r="H3602">
        <v>68.948150600000005</v>
      </c>
      <c r="I3602">
        <v>-72.163007100000002</v>
      </c>
      <c r="J3602" s="1" t="str">
        <f t="shared" si="587"/>
        <v>NGR lake sediment grab sample</v>
      </c>
      <c r="K3602" s="1" t="str">
        <f t="shared" si="588"/>
        <v>&lt;177 micron (NGR)</v>
      </c>
      <c r="L3602">
        <v>6</v>
      </c>
      <c r="M3602" t="s">
        <v>92</v>
      </c>
      <c r="N3602">
        <v>115</v>
      </c>
      <c r="O3602">
        <v>150</v>
      </c>
      <c r="P3602">
        <v>198</v>
      </c>
      <c r="Q3602">
        <v>12</v>
      </c>
      <c r="R3602">
        <v>108</v>
      </c>
      <c r="S3602">
        <v>32</v>
      </c>
      <c r="T3602">
        <v>0.3</v>
      </c>
      <c r="U3602">
        <v>180</v>
      </c>
      <c r="V3602">
        <v>7.1</v>
      </c>
      <c r="W3602">
        <v>210</v>
      </c>
      <c r="X3602">
        <v>2</v>
      </c>
      <c r="Y3602">
        <v>5.4</v>
      </c>
    </row>
    <row r="3603" spans="1:25" hidden="1" x14ac:dyDescent="0.25">
      <c r="A3603" t="s">
        <v>13724</v>
      </c>
      <c r="B3603" t="s">
        <v>13725</v>
      </c>
      <c r="C3603" s="1" t="str">
        <f t="shared" si="579"/>
        <v>21:0441</v>
      </c>
      <c r="D3603" s="1" t="str">
        <f t="shared" si="586"/>
        <v>21:0145</v>
      </c>
      <c r="E3603" t="s">
        <v>13726</v>
      </c>
      <c r="F3603" t="s">
        <v>13727</v>
      </c>
      <c r="H3603">
        <v>68.911095599999996</v>
      </c>
      <c r="I3603">
        <v>-72.103184200000001</v>
      </c>
      <c r="J3603" s="1" t="str">
        <f t="shared" si="587"/>
        <v>NGR lake sediment grab sample</v>
      </c>
      <c r="K3603" s="1" t="str">
        <f t="shared" si="588"/>
        <v>&lt;177 micron (NGR)</v>
      </c>
      <c r="L3603">
        <v>6</v>
      </c>
      <c r="M3603" t="s">
        <v>97</v>
      </c>
      <c r="N3603">
        <v>116</v>
      </c>
      <c r="O3603">
        <v>70</v>
      </c>
      <c r="P3603">
        <v>46</v>
      </c>
      <c r="Q3603">
        <v>8</v>
      </c>
      <c r="R3603">
        <v>28</v>
      </c>
      <c r="S3603">
        <v>6</v>
      </c>
      <c r="T3603">
        <v>0.1</v>
      </c>
      <c r="U3603">
        <v>180</v>
      </c>
      <c r="V3603">
        <v>3.7</v>
      </c>
      <c r="W3603">
        <v>120</v>
      </c>
      <c r="X3603">
        <v>1</v>
      </c>
      <c r="Y3603">
        <v>4</v>
      </c>
    </row>
    <row r="3604" spans="1:25" hidden="1" x14ac:dyDescent="0.25">
      <c r="A3604" t="s">
        <v>13728</v>
      </c>
      <c r="B3604" t="s">
        <v>13729</v>
      </c>
      <c r="C3604" s="1" t="str">
        <f t="shared" si="579"/>
        <v>21:0441</v>
      </c>
      <c r="D3604" s="1" t="str">
        <f t="shared" si="586"/>
        <v>21:0145</v>
      </c>
      <c r="E3604" t="s">
        <v>13730</v>
      </c>
      <c r="F3604" t="s">
        <v>13731</v>
      </c>
      <c r="H3604">
        <v>68.884667399999998</v>
      </c>
      <c r="I3604">
        <v>-72.084711100000007</v>
      </c>
      <c r="J3604" s="1" t="str">
        <f t="shared" si="587"/>
        <v>NGR lake sediment grab sample</v>
      </c>
      <c r="K3604" s="1" t="str">
        <f t="shared" si="588"/>
        <v>&lt;177 micron (NGR)</v>
      </c>
      <c r="L3604">
        <v>6</v>
      </c>
      <c r="M3604" t="s">
        <v>107</v>
      </c>
      <c r="N3604">
        <v>117</v>
      </c>
      <c r="O3604">
        <v>72</v>
      </c>
      <c r="P3604">
        <v>82</v>
      </c>
      <c r="Q3604">
        <v>7</v>
      </c>
      <c r="R3604">
        <v>50</v>
      </c>
      <c r="S3604">
        <v>10</v>
      </c>
      <c r="T3604">
        <v>0.4</v>
      </c>
      <c r="U3604">
        <v>120</v>
      </c>
      <c r="V3604">
        <v>2</v>
      </c>
      <c r="W3604">
        <v>105</v>
      </c>
      <c r="X3604">
        <v>1</v>
      </c>
      <c r="Y3604">
        <v>6.4</v>
      </c>
    </row>
    <row r="3605" spans="1:25" hidden="1" x14ac:dyDescent="0.25">
      <c r="A3605" t="s">
        <v>13732</v>
      </c>
      <c r="B3605" t="s">
        <v>13733</v>
      </c>
      <c r="C3605" s="1" t="str">
        <f t="shared" si="579"/>
        <v>21:0441</v>
      </c>
      <c r="D3605" s="1" t="str">
        <f t="shared" si="586"/>
        <v>21:0145</v>
      </c>
      <c r="E3605" t="s">
        <v>13734</v>
      </c>
      <c r="F3605" t="s">
        <v>13735</v>
      </c>
      <c r="H3605">
        <v>68.954465900000002</v>
      </c>
      <c r="I3605">
        <v>-74.959604499999998</v>
      </c>
      <c r="J3605" s="1" t="str">
        <f t="shared" si="587"/>
        <v>NGR lake sediment grab sample</v>
      </c>
      <c r="K3605" s="1" t="str">
        <f t="shared" si="588"/>
        <v>&lt;177 micron (NGR)</v>
      </c>
      <c r="L3605">
        <v>6</v>
      </c>
      <c r="M3605" t="s">
        <v>112</v>
      </c>
      <c r="N3605">
        <v>118</v>
      </c>
      <c r="O3605">
        <v>118</v>
      </c>
      <c r="P3605">
        <v>32</v>
      </c>
      <c r="Q3605">
        <v>10</v>
      </c>
      <c r="R3605">
        <v>58</v>
      </c>
      <c r="S3605">
        <v>11</v>
      </c>
      <c r="T3605">
        <v>0.1</v>
      </c>
      <c r="U3605">
        <v>330</v>
      </c>
      <c r="V3605">
        <v>4.4000000000000004</v>
      </c>
      <c r="W3605">
        <v>10</v>
      </c>
      <c r="X3605">
        <v>12</v>
      </c>
      <c r="Y3605">
        <v>5</v>
      </c>
    </row>
    <row r="3606" spans="1:25" hidden="1" x14ac:dyDescent="0.25">
      <c r="A3606" t="s">
        <v>13736</v>
      </c>
      <c r="B3606" t="s">
        <v>13737</v>
      </c>
      <c r="C3606" s="1" t="str">
        <f t="shared" si="579"/>
        <v>21:0441</v>
      </c>
      <c r="D3606" s="1" t="str">
        <f t="shared" si="586"/>
        <v>21:0145</v>
      </c>
      <c r="E3606" t="s">
        <v>13738</v>
      </c>
      <c r="F3606" t="s">
        <v>13739</v>
      </c>
      <c r="H3606">
        <v>68.971188299999994</v>
      </c>
      <c r="I3606">
        <v>-74.7865824</v>
      </c>
      <c r="J3606" s="1" t="str">
        <f t="shared" si="587"/>
        <v>NGR lake sediment grab sample</v>
      </c>
      <c r="K3606" s="1" t="str">
        <f t="shared" si="588"/>
        <v>&lt;177 micron (NGR)</v>
      </c>
      <c r="L3606">
        <v>6</v>
      </c>
      <c r="M3606" t="s">
        <v>117</v>
      </c>
      <c r="N3606">
        <v>119</v>
      </c>
      <c r="O3606">
        <v>90</v>
      </c>
      <c r="P3606">
        <v>28</v>
      </c>
      <c r="Q3606">
        <v>8</v>
      </c>
      <c r="R3606">
        <v>36</v>
      </c>
      <c r="S3606">
        <v>9</v>
      </c>
      <c r="T3606">
        <v>0.1</v>
      </c>
      <c r="U3606">
        <v>250</v>
      </c>
      <c r="V3606">
        <v>2.9</v>
      </c>
      <c r="W3606">
        <v>4</v>
      </c>
      <c r="X3606">
        <v>2</v>
      </c>
      <c r="Y3606">
        <v>8.8000000000000007</v>
      </c>
    </row>
    <row r="3607" spans="1:25" hidden="1" x14ac:dyDescent="0.25">
      <c r="A3607" t="s">
        <v>13740</v>
      </c>
      <c r="B3607" t="s">
        <v>13741</v>
      </c>
      <c r="C3607" s="1" t="str">
        <f t="shared" si="579"/>
        <v>21:0441</v>
      </c>
      <c r="D3607" s="1" t="str">
        <f t="shared" si="586"/>
        <v>21:0145</v>
      </c>
      <c r="E3607" t="s">
        <v>13742</v>
      </c>
      <c r="F3607" t="s">
        <v>13743</v>
      </c>
      <c r="H3607">
        <v>68.970436699999993</v>
      </c>
      <c r="I3607">
        <v>-74.714104199999994</v>
      </c>
      <c r="J3607" s="1" t="str">
        <f t="shared" si="587"/>
        <v>NGR lake sediment grab sample</v>
      </c>
      <c r="K3607" s="1" t="str">
        <f t="shared" si="588"/>
        <v>&lt;177 micron (NGR)</v>
      </c>
      <c r="L3607">
        <v>6</v>
      </c>
      <c r="M3607" t="s">
        <v>122</v>
      </c>
      <c r="N3607">
        <v>120</v>
      </c>
      <c r="O3607">
        <v>120</v>
      </c>
      <c r="P3607">
        <v>38</v>
      </c>
      <c r="Q3607">
        <v>13</v>
      </c>
      <c r="R3607">
        <v>50</v>
      </c>
      <c r="S3607">
        <v>13</v>
      </c>
      <c r="T3607">
        <v>0.1</v>
      </c>
      <c r="U3607">
        <v>380</v>
      </c>
      <c r="V3607">
        <v>4.5</v>
      </c>
      <c r="W3607">
        <v>4</v>
      </c>
      <c r="X3607">
        <v>5</v>
      </c>
      <c r="Y3607">
        <v>11.2</v>
      </c>
    </row>
    <row r="3608" spans="1:25" hidden="1" x14ac:dyDescent="0.25">
      <c r="A3608" t="s">
        <v>13744</v>
      </c>
      <c r="B3608" t="s">
        <v>13745</v>
      </c>
      <c r="C3608" s="1" t="str">
        <f t="shared" si="579"/>
        <v>21:0441</v>
      </c>
      <c r="D3608" s="1" t="str">
        <f t="shared" si="586"/>
        <v>21:0145</v>
      </c>
      <c r="E3608" t="s">
        <v>13746</v>
      </c>
      <c r="F3608" t="s">
        <v>13747</v>
      </c>
      <c r="H3608">
        <v>68.787853200000001</v>
      </c>
      <c r="I3608">
        <v>-73.435636200000005</v>
      </c>
      <c r="J3608" s="1" t="str">
        <f t="shared" si="587"/>
        <v>NGR lake sediment grab sample</v>
      </c>
      <c r="K3608" s="1" t="str">
        <f t="shared" si="588"/>
        <v>&lt;177 micron (NGR)</v>
      </c>
      <c r="L3608">
        <v>7</v>
      </c>
      <c r="M3608" t="s">
        <v>29</v>
      </c>
      <c r="N3608">
        <v>121</v>
      </c>
      <c r="O3608">
        <v>146</v>
      </c>
      <c r="P3608">
        <v>134</v>
      </c>
      <c r="Q3608">
        <v>14</v>
      </c>
      <c r="R3608">
        <v>70</v>
      </c>
      <c r="S3608">
        <v>25</v>
      </c>
      <c r="T3608">
        <v>0.1</v>
      </c>
      <c r="U3608">
        <v>450</v>
      </c>
      <c r="V3608">
        <v>5.2</v>
      </c>
      <c r="W3608">
        <v>74</v>
      </c>
      <c r="X3608">
        <v>2</v>
      </c>
      <c r="Y3608">
        <v>3.4</v>
      </c>
    </row>
    <row r="3609" spans="1:25" hidden="1" x14ac:dyDescent="0.25">
      <c r="A3609" t="s">
        <v>13748</v>
      </c>
      <c r="B3609" t="s">
        <v>13749</v>
      </c>
      <c r="C3609" s="1" t="str">
        <f t="shared" si="579"/>
        <v>21:0441</v>
      </c>
      <c r="D3609" s="1" t="str">
        <f t="shared" si="586"/>
        <v>21:0145</v>
      </c>
      <c r="E3609" t="s">
        <v>13750</v>
      </c>
      <c r="F3609" t="s">
        <v>13751</v>
      </c>
      <c r="H3609">
        <v>68.843095899999994</v>
      </c>
      <c r="I3609">
        <v>-74.327957799999993</v>
      </c>
      <c r="J3609" s="1" t="str">
        <f t="shared" si="587"/>
        <v>NGR lake sediment grab sample</v>
      </c>
      <c r="K3609" s="1" t="str">
        <f t="shared" si="588"/>
        <v>&lt;177 micron (NGR)</v>
      </c>
      <c r="L3609">
        <v>7</v>
      </c>
      <c r="M3609" t="s">
        <v>34</v>
      </c>
      <c r="N3609">
        <v>122</v>
      </c>
      <c r="O3609">
        <v>144</v>
      </c>
      <c r="P3609">
        <v>48</v>
      </c>
      <c r="Q3609">
        <v>9</v>
      </c>
      <c r="R3609">
        <v>78</v>
      </c>
      <c r="S3609">
        <v>15</v>
      </c>
      <c r="T3609">
        <v>0.1</v>
      </c>
      <c r="U3609">
        <v>250</v>
      </c>
      <c r="V3609">
        <v>3.9</v>
      </c>
      <c r="W3609">
        <v>9</v>
      </c>
      <c r="X3609">
        <v>3</v>
      </c>
      <c r="Y3609">
        <v>10.8</v>
      </c>
    </row>
    <row r="3610" spans="1:25" hidden="1" x14ac:dyDescent="0.25">
      <c r="A3610" t="s">
        <v>13752</v>
      </c>
      <c r="B3610" t="s">
        <v>13753</v>
      </c>
      <c r="C3610" s="1" t="str">
        <f t="shared" si="579"/>
        <v>21:0441</v>
      </c>
      <c r="D3610" s="1" t="str">
        <f t="shared" si="586"/>
        <v>21:0145</v>
      </c>
      <c r="E3610" t="s">
        <v>13754</v>
      </c>
      <c r="F3610" t="s">
        <v>13755</v>
      </c>
      <c r="H3610">
        <v>68.809778399999999</v>
      </c>
      <c r="I3610">
        <v>-74.273683800000001</v>
      </c>
      <c r="J3610" s="1" t="str">
        <f t="shared" si="587"/>
        <v>NGR lake sediment grab sample</v>
      </c>
      <c r="K3610" s="1" t="str">
        <f t="shared" si="588"/>
        <v>&lt;177 micron (NGR)</v>
      </c>
      <c r="L3610">
        <v>7</v>
      </c>
      <c r="M3610" t="s">
        <v>39</v>
      </c>
      <c r="N3610">
        <v>123</v>
      </c>
      <c r="O3610">
        <v>92</v>
      </c>
      <c r="P3610">
        <v>32</v>
      </c>
      <c r="Q3610">
        <v>6</v>
      </c>
      <c r="R3610">
        <v>28</v>
      </c>
      <c r="S3610">
        <v>15</v>
      </c>
      <c r="T3610">
        <v>0.1</v>
      </c>
      <c r="U3610">
        <v>320</v>
      </c>
      <c r="V3610">
        <v>3.6</v>
      </c>
      <c r="W3610">
        <v>36</v>
      </c>
      <c r="X3610">
        <v>1</v>
      </c>
      <c r="Y3610">
        <v>1.6</v>
      </c>
    </row>
    <row r="3611" spans="1:25" hidden="1" x14ac:dyDescent="0.25">
      <c r="A3611" t="s">
        <v>13756</v>
      </c>
      <c r="B3611" t="s">
        <v>13757</v>
      </c>
      <c r="C3611" s="1" t="str">
        <f t="shared" si="579"/>
        <v>21:0441</v>
      </c>
      <c r="D3611" s="1" t="str">
        <f t="shared" si="586"/>
        <v>21:0145</v>
      </c>
      <c r="E3611" t="s">
        <v>13758</v>
      </c>
      <c r="F3611" t="s">
        <v>13759</v>
      </c>
      <c r="H3611">
        <v>68.816782099999998</v>
      </c>
      <c r="I3611">
        <v>-74.075937499999995</v>
      </c>
      <c r="J3611" s="1" t="str">
        <f t="shared" si="587"/>
        <v>NGR lake sediment grab sample</v>
      </c>
      <c r="K3611" s="1" t="str">
        <f t="shared" si="588"/>
        <v>&lt;177 micron (NGR)</v>
      </c>
      <c r="L3611">
        <v>7</v>
      </c>
      <c r="M3611" t="s">
        <v>44</v>
      </c>
      <c r="N3611">
        <v>124</v>
      </c>
      <c r="O3611">
        <v>200</v>
      </c>
      <c r="P3611">
        <v>94</v>
      </c>
      <c r="Q3611">
        <v>16</v>
      </c>
      <c r="R3611">
        <v>76</v>
      </c>
      <c r="S3611">
        <v>22</v>
      </c>
      <c r="T3611">
        <v>0.5</v>
      </c>
      <c r="U3611">
        <v>370</v>
      </c>
      <c r="V3611">
        <v>5</v>
      </c>
      <c r="W3611">
        <v>21</v>
      </c>
      <c r="X3611">
        <v>3</v>
      </c>
      <c r="Y3611">
        <v>7.6</v>
      </c>
    </row>
    <row r="3612" spans="1:25" hidden="1" x14ac:dyDescent="0.25">
      <c r="A3612" t="s">
        <v>13760</v>
      </c>
      <c r="B3612" t="s">
        <v>13761</v>
      </c>
      <c r="C3612" s="1" t="str">
        <f t="shared" si="579"/>
        <v>21:0441</v>
      </c>
      <c r="D3612" s="1" t="str">
        <f t="shared" si="586"/>
        <v>21:0145</v>
      </c>
      <c r="E3612" t="s">
        <v>13762</v>
      </c>
      <c r="F3612" t="s">
        <v>13763</v>
      </c>
      <c r="H3612">
        <v>68.796025599999993</v>
      </c>
      <c r="I3612">
        <v>-73.754235300000005</v>
      </c>
      <c r="J3612" s="1" t="str">
        <f t="shared" si="587"/>
        <v>NGR lake sediment grab sample</v>
      </c>
      <c r="K3612" s="1" t="str">
        <f t="shared" si="588"/>
        <v>&lt;177 micron (NGR)</v>
      </c>
      <c r="L3612">
        <v>7</v>
      </c>
      <c r="M3612" t="s">
        <v>62</v>
      </c>
      <c r="N3612">
        <v>125</v>
      </c>
      <c r="O3612">
        <v>180</v>
      </c>
      <c r="P3612">
        <v>82</v>
      </c>
      <c r="Q3612">
        <v>19</v>
      </c>
      <c r="R3612">
        <v>68</v>
      </c>
      <c r="S3612">
        <v>25</v>
      </c>
      <c r="T3612">
        <v>0.1</v>
      </c>
      <c r="U3612">
        <v>665</v>
      </c>
      <c r="V3612">
        <v>5.9</v>
      </c>
      <c r="W3612">
        <v>74</v>
      </c>
      <c r="X3612">
        <v>2</v>
      </c>
      <c r="Y3612">
        <v>1.4</v>
      </c>
    </row>
    <row r="3613" spans="1:25" hidden="1" x14ac:dyDescent="0.25">
      <c r="A3613" t="s">
        <v>13764</v>
      </c>
      <c r="B3613" t="s">
        <v>13765</v>
      </c>
      <c r="C3613" s="1" t="str">
        <f t="shared" si="579"/>
        <v>21:0441</v>
      </c>
      <c r="D3613" s="1" t="str">
        <f t="shared" si="586"/>
        <v>21:0145</v>
      </c>
      <c r="E3613" t="s">
        <v>13766</v>
      </c>
      <c r="F3613" t="s">
        <v>13767</v>
      </c>
      <c r="H3613">
        <v>68.781070499999998</v>
      </c>
      <c r="I3613">
        <v>-73.537071100000006</v>
      </c>
      <c r="J3613" s="1" t="str">
        <f t="shared" si="587"/>
        <v>NGR lake sediment grab sample</v>
      </c>
      <c r="K3613" s="1" t="str">
        <f t="shared" si="588"/>
        <v>&lt;177 micron (NGR)</v>
      </c>
      <c r="L3613">
        <v>7</v>
      </c>
      <c r="M3613" t="s">
        <v>67</v>
      </c>
      <c r="N3613">
        <v>126</v>
      </c>
      <c r="O3613">
        <v>154</v>
      </c>
      <c r="P3613">
        <v>104</v>
      </c>
      <c r="Q3613">
        <v>15</v>
      </c>
      <c r="R3613">
        <v>74</v>
      </c>
      <c r="S3613">
        <v>23</v>
      </c>
      <c r="T3613">
        <v>0.1</v>
      </c>
      <c r="U3613">
        <v>620</v>
      </c>
      <c r="V3613">
        <v>5.5</v>
      </c>
      <c r="W3613">
        <v>400</v>
      </c>
      <c r="X3613">
        <v>2</v>
      </c>
      <c r="Y3613">
        <v>3</v>
      </c>
    </row>
    <row r="3614" spans="1:25" hidden="1" x14ac:dyDescent="0.25">
      <c r="A3614" t="s">
        <v>13768</v>
      </c>
      <c r="B3614" t="s">
        <v>13769</v>
      </c>
      <c r="C3614" s="1" t="str">
        <f t="shared" si="579"/>
        <v>21:0441</v>
      </c>
      <c r="D3614" s="1" t="str">
        <f t="shared" si="586"/>
        <v>21:0145</v>
      </c>
      <c r="E3614" t="s">
        <v>13770</v>
      </c>
      <c r="F3614" t="s">
        <v>13771</v>
      </c>
      <c r="H3614">
        <v>68.776418800000002</v>
      </c>
      <c r="I3614">
        <v>-73.453596899999994</v>
      </c>
      <c r="J3614" s="1" t="str">
        <f t="shared" si="587"/>
        <v>NGR lake sediment grab sample</v>
      </c>
      <c r="K3614" s="1" t="str">
        <f t="shared" si="588"/>
        <v>&lt;177 micron (NGR)</v>
      </c>
      <c r="L3614">
        <v>7</v>
      </c>
      <c r="M3614" t="s">
        <v>49</v>
      </c>
      <c r="N3614">
        <v>127</v>
      </c>
      <c r="O3614">
        <v>170</v>
      </c>
      <c r="P3614">
        <v>116</v>
      </c>
      <c r="Q3614">
        <v>17</v>
      </c>
      <c r="R3614">
        <v>78</v>
      </c>
      <c r="S3614">
        <v>25</v>
      </c>
      <c r="T3614">
        <v>0.1</v>
      </c>
      <c r="U3614">
        <v>440</v>
      </c>
      <c r="V3614">
        <v>6.95</v>
      </c>
      <c r="W3614">
        <v>26</v>
      </c>
      <c r="X3614">
        <v>2</v>
      </c>
      <c r="Y3614">
        <v>9</v>
      </c>
    </row>
    <row r="3615" spans="1:25" hidden="1" x14ac:dyDescent="0.25">
      <c r="A3615" t="s">
        <v>13772</v>
      </c>
      <c r="B3615" t="s">
        <v>13773</v>
      </c>
      <c r="C3615" s="1" t="str">
        <f t="shared" si="579"/>
        <v>21:0441</v>
      </c>
      <c r="D3615" s="1" t="str">
        <f t="shared" si="586"/>
        <v>21:0145</v>
      </c>
      <c r="E3615" t="s">
        <v>13746</v>
      </c>
      <c r="F3615" t="s">
        <v>13774</v>
      </c>
      <c r="H3615">
        <v>68.787853200000001</v>
      </c>
      <c r="I3615">
        <v>-73.435636200000005</v>
      </c>
      <c r="J3615" s="1" t="str">
        <f t="shared" si="587"/>
        <v>NGR lake sediment grab sample</v>
      </c>
      <c r="K3615" s="1" t="str">
        <f t="shared" si="588"/>
        <v>&lt;177 micron (NGR)</v>
      </c>
      <c r="L3615">
        <v>7</v>
      </c>
      <c r="M3615" t="s">
        <v>53</v>
      </c>
      <c r="N3615">
        <v>128</v>
      </c>
      <c r="O3615">
        <v>146</v>
      </c>
      <c r="P3615">
        <v>160</v>
      </c>
      <c r="Q3615">
        <v>13</v>
      </c>
      <c r="R3615">
        <v>80</v>
      </c>
      <c r="S3615">
        <v>20</v>
      </c>
      <c r="T3615">
        <v>0.4</v>
      </c>
      <c r="U3615">
        <v>330</v>
      </c>
      <c r="V3615">
        <v>4.5999999999999996</v>
      </c>
      <c r="W3615">
        <v>100</v>
      </c>
      <c r="X3615">
        <v>1</v>
      </c>
      <c r="Y3615">
        <v>9</v>
      </c>
    </row>
    <row r="3616" spans="1:25" hidden="1" x14ac:dyDescent="0.25">
      <c r="A3616" t="s">
        <v>13775</v>
      </c>
      <c r="B3616" t="s">
        <v>13776</v>
      </c>
      <c r="C3616" s="1" t="str">
        <f t="shared" ref="C3616:C3679" si="589">HYPERLINK("http://geochem.nrcan.gc.ca/cdogs/content/bdl/bdl210441_e.htm", "21:0441")</f>
        <v>21:0441</v>
      </c>
      <c r="D3616" s="1" t="str">
        <f t="shared" si="586"/>
        <v>21:0145</v>
      </c>
      <c r="E3616" t="s">
        <v>13746</v>
      </c>
      <c r="F3616" t="s">
        <v>13777</v>
      </c>
      <c r="H3616">
        <v>68.787853200000001</v>
      </c>
      <c r="I3616">
        <v>-73.435636200000005</v>
      </c>
      <c r="J3616" s="1" t="str">
        <f t="shared" si="587"/>
        <v>NGR lake sediment grab sample</v>
      </c>
      <c r="K3616" s="1" t="str">
        <f t="shared" si="588"/>
        <v>&lt;177 micron (NGR)</v>
      </c>
      <c r="L3616">
        <v>7</v>
      </c>
      <c r="M3616" t="s">
        <v>57</v>
      </c>
      <c r="N3616">
        <v>129</v>
      </c>
      <c r="O3616">
        <v>140</v>
      </c>
      <c r="P3616">
        <v>130</v>
      </c>
      <c r="Q3616">
        <v>13</v>
      </c>
      <c r="R3616">
        <v>72</v>
      </c>
      <c r="S3616">
        <v>25</v>
      </c>
      <c r="T3616">
        <v>0.1</v>
      </c>
      <c r="U3616">
        <v>450</v>
      </c>
      <c r="V3616">
        <v>5</v>
      </c>
      <c r="W3616">
        <v>66</v>
      </c>
      <c r="X3616">
        <v>2</v>
      </c>
      <c r="Y3616">
        <v>4</v>
      </c>
    </row>
    <row r="3617" spans="1:25" hidden="1" x14ac:dyDescent="0.25">
      <c r="A3617" t="s">
        <v>13778</v>
      </c>
      <c r="B3617" t="s">
        <v>13779</v>
      </c>
      <c r="C3617" s="1" t="str">
        <f t="shared" si="589"/>
        <v>21:0441</v>
      </c>
      <c r="D3617" s="1" t="str">
        <f t="shared" si="586"/>
        <v>21:0145</v>
      </c>
      <c r="E3617" t="s">
        <v>13780</v>
      </c>
      <c r="F3617" t="s">
        <v>13781</v>
      </c>
      <c r="H3617">
        <v>68.739826199999996</v>
      </c>
      <c r="I3617">
        <v>-73.343395900000004</v>
      </c>
      <c r="J3617" s="1" t="str">
        <f t="shared" si="587"/>
        <v>NGR lake sediment grab sample</v>
      </c>
      <c r="K3617" s="1" t="str">
        <f t="shared" si="588"/>
        <v>&lt;177 micron (NGR)</v>
      </c>
      <c r="L3617">
        <v>7</v>
      </c>
      <c r="M3617" t="s">
        <v>72</v>
      </c>
      <c r="N3617">
        <v>130</v>
      </c>
      <c r="O3617">
        <v>146</v>
      </c>
      <c r="P3617">
        <v>98</v>
      </c>
      <c r="Q3617">
        <v>10</v>
      </c>
      <c r="R3617">
        <v>110</v>
      </c>
      <c r="S3617">
        <v>18</v>
      </c>
      <c r="T3617">
        <v>0.1</v>
      </c>
      <c r="U3617">
        <v>295</v>
      </c>
      <c r="V3617">
        <v>3.9</v>
      </c>
      <c r="W3617">
        <v>17</v>
      </c>
      <c r="X3617">
        <v>2</v>
      </c>
      <c r="Y3617">
        <v>2.8</v>
      </c>
    </row>
    <row r="3618" spans="1:25" hidden="1" x14ac:dyDescent="0.25">
      <c r="A3618" t="s">
        <v>13782</v>
      </c>
      <c r="B3618" t="s">
        <v>13783</v>
      </c>
      <c r="C3618" s="1" t="str">
        <f t="shared" si="589"/>
        <v>21:0441</v>
      </c>
      <c r="D3618" s="1" t="str">
        <f t="shared" si="586"/>
        <v>21:0145</v>
      </c>
      <c r="E3618" t="s">
        <v>13784</v>
      </c>
      <c r="F3618" t="s">
        <v>13785</v>
      </c>
      <c r="H3618">
        <v>68.670400900000004</v>
      </c>
      <c r="I3618">
        <v>-73.316327799999996</v>
      </c>
      <c r="J3618" s="1" t="str">
        <f t="shared" si="587"/>
        <v>NGR lake sediment grab sample</v>
      </c>
      <c r="K3618" s="1" t="str">
        <f t="shared" si="588"/>
        <v>&lt;177 micron (NGR)</v>
      </c>
      <c r="L3618">
        <v>7</v>
      </c>
      <c r="M3618" t="s">
        <v>77</v>
      </c>
      <c r="N3618">
        <v>131</v>
      </c>
      <c r="O3618">
        <v>114</v>
      </c>
      <c r="P3618">
        <v>192</v>
      </c>
      <c r="Q3618">
        <v>8</v>
      </c>
      <c r="R3618">
        <v>82</v>
      </c>
      <c r="S3618">
        <v>18</v>
      </c>
      <c r="T3618">
        <v>1</v>
      </c>
      <c r="U3618">
        <v>200</v>
      </c>
      <c r="V3618">
        <v>3.6</v>
      </c>
      <c r="W3618">
        <v>62</v>
      </c>
      <c r="X3618">
        <v>3</v>
      </c>
      <c r="Y3618">
        <v>11.4</v>
      </c>
    </row>
    <row r="3619" spans="1:25" hidden="1" x14ac:dyDescent="0.25">
      <c r="A3619" t="s">
        <v>13786</v>
      </c>
      <c r="B3619" t="s">
        <v>13787</v>
      </c>
      <c r="C3619" s="1" t="str">
        <f t="shared" si="589"/>
        <v>21:0441</v>
      </c>
      <c r="D3619" s="1" t="str">
        <f t="shared" si="586"/>
        <v>21:0145</v>
      </c>
      <c r="E3619" t="s">
        <v>13788</v>
      </c>
      <c r="F3619" t="s">
        <v>13789</v>
      </c>
      <c r="H3619">
        <v>68.66122</v>
      </c>
      <c r="I3619">
        <v>-73.301647599999995</v>
      </c>
      <c r="J3619" s="1" t="str">
        <f t="shared" si="587"/>
        <v>NGR lake sediment grab sample</v>
      </c>
      <c r="K3619" s="1" t="str">
        <f t="shared" si="588"/>
        <v>&lt;177 micron (NGR)</v>
      </c>
      <c r="L3619">
        <v>7</v>
      </c>
      <c r="M3619" t="s">
        <v>82</v>
      </c>
      <c r="N3619">
        <v>132</v>
      </c>
      <c r="O3619">
        <v>98</v>
      </c>
      <c r="P3619">
        <v>80</v>
      </c>
      <c r="Q3619">
        <v>7</v>
      </c>
      <c r="R3619">
        <v>68</v>
      </c>
      <c r="S3619">
        <v>16</v>
      </c>
      <c r="T3619">
        <v>0.1</v>
      </c>
      <c r="U3619">
        <v>215</v>
      </c>
      <c r="V3619">
        <v>3.35</v>
      </c>
      <c r="W3619">
        <v>23</v>
      </c>
      <c r="X3619">
        <v>2</v>
      </c>
      <c r="Y3619">
        <v>3.4</v>
      </c>
    </row>
    <row r="3620" spans="1:25" hidden="1" x14ac:dyDescent="0.25">
      <c r="A3620" t="s">
        <v>13790</v>
      </c>
      <c r="B3620" t="s">
        <v>13791</v>
      </c>
      <c r="C3620" s="1" t="str">
        <f t="shared" si="589"/>
        <v>21:0441</v>
      </c>
      <c r="D3620" s="1" t="str">
        <f t="shared" si="586"/>
        <v>21:0145</v>
      </c>
      <c r="E3620" t="s">
        <v>13792</v>
      </c>
      <c r="F3620" t="s">
        <v>13793</v>
      </c>
      <c r="H3620">
        <v>68.639782999999994</v>
      </c>
      <c r="I3620">
        <v>-73.189898200000002</v>
      </c>
      <c r="J3620" s="1" t="str">
        <f t="shared" si="587"/>
        <v>NGR lake sediment grab sample</v>
      </c>
      <c r="K3620" s="1" t="str">
        <f t="shared" si="588"/>
        <v>&lt;177 micron (NGR)</v>
      </c>
      <c r="L3620">
        <v>7</v>
      </c>
      <c r="M3620" t="s">
        <v>87</v>
      </c>
      <c r="N3620">
        <v>133</v>
      </c>
      <c r="O3620">
        <v>92</v>
      </c>
      <c r="P3620">
        <v>38</v>
      </c>
      <c r="Q3620">
        <v>7</v>
      </c>
      <c r="R3620">
        <v>40</v>
      </c>
      <c r="S3620">
        <v>15</v>
      </c>
      <c r="T3620">
        <v>0.1</v>
      </c>
      <c r="U3620">
        <v>390</v>
      </c>
      <c r="V3620">
        <v>4</v>
      </c>
      <c r="W3620">
        <v>23</v>
      </c>
      <c r="X3620">
        <v>2</v>
      </c>
      <c r="Y3620">
        <v>1.8</v>
      </c>
    </row>
    <row r="3621" spans="1:25" hidden="1" x14ac:dyDescent="0.25">
      <c r="A3621" t="s">
        <v>13794</v>
      </c>
      <c r="B3621" t="s">
        <v>13795</v>
      </c>
      <c r="C3621" s="1" t="str">
        <f t="shared" si="589"/>
        <v>21:0441</v>
      </c>
      <c r="D3621" s="1" t="str">
        <f t="shared" si="586"/>
        <v>21:0145</v>
      </c>
      <c r="E3621" t="s">
        <v>13796</v>
      </c>
      <c r="F3621" t="s">
        <v>13797</v>
      </c>
      <c r="H3621">
        <v>68.697232200000002</v>
      </c>
      <c r="I3621">
        <v>-73.280531699999997</v>
      </c>
      <c r="J3621" s="1" t="str">
        <f t="shared" si="587"/>
        <v>NGR lake sediment grab sample</v>
      </c>
      <c r="K3621" s="1" t="str">
        <f t="shared" si="588"/>
        <v>&lt;177 micron (NGR)</v>
      </c>
      <c r="L3621">
        <v>7</v>
      </c>
      <c r="M3621" t="s">
        <v>92</v>
      </c>
      <c r="N3621">
        <v>134</v>
      </c>
      <c r="O3621">
        <v>126</v>
      </c>
      <c r="P3621">
        <v>90</v>
      </c>
      <c r="Q3621">
        <v>8</v>
      </c>
      <c r="R3621">
        <v>94</v>
      </c>
      <c r="S3621">
        <v>19</v>
      </c>
      <c r="T3621">
        <v>0.1</v>
      </c>
      <c r="U3621">
        <v>240</v>
      </c>
      <c r="V3621">
        <v>3.85</v>
      </c>
      <c r="W3621">
        <v>55</v>
      </c>
      <c r="X3621">
        <v>3</v>
      </c>
      <c r="Y3621">
        <v>4.5999999999999996</v>
      </c>
    </row>
    <row r="3622" spans="1:25" hidden="1" x14ac:dyDescent="0.25">
      <c r="A3622" t="s">
        <v>13798</v>
      </c>
      <c r="B3622" t="s">
        <v>13799</v>
      </c>
      <c r="C3622" s="1" t="str">
        <f t="shared" si="589"/>
        <v>21:0441</v>
      </c>
      <c r="D3622" s="1" t="str">
        <f>HYPERLINK("http://geochem.nrcan.gc.ca/cdogs/content/svy/svy_e.htm", "")</f>
        <v/>
      </c>
      <c r="G3622" s="1" t="str">
        <f>HYPERLINK("http://geochem.nrcan.gc.ca/cdogs/content/cr_/cr_00035_e.htm", "35")</f>
        <v>35</v>
      </c>
      <c r="J3622" t="s">
        <v>100</v>
      </c>
      <c r="K3622" t="s">
        <v>101</v>
      </c>
      <c r="L3622">
        <v>7</v>
      </c>
      <c r="M3622" t="s">
        <v>102</v>
      </c>
      <c r="N3622">
        <v>135</v>
      </c>
      <c r="O3622">
        <v>116</v>
      </c>
      <c r="P3622">
        <v>70</v>
      </c>
      <c r="Q3622">
        <v>12</v>
      </c>
      <c r="R3622">
        <v>32</v>
      </c>
      <c r="S3622">
        <v>10</v>
      </c>
      <c r="T3622">
        <v>0.1</v>
      </c>
      <c r="U3622">
        <v>320</v>
      </c>
      <c r="V3622">
        <v>2.5</v>
      </c>
      <c r="W3622">
        <v>15</v>
      </c>
      <c r="X3622">
        <v>3</v>
      </c>
      <c r="Y3622">
        <v>10</v>
      </c>
    </row>
    <row r="3623" spans="1:25" hidden="1" x14ac:dyDescent="0.25">
      <c r="A3623" t="s">
        <v>13800</v>
      </c>
      <c r="B3623" t="s">
        <v>13801</v>
      </c>
      <c r="C3623" s="1" t="str">
        <f t="shared" si="589"/>
        <v>21:0441</v>
      </c>
      <c r="D3623" s="1" t="str">
        <f t="shared" ref="D3623:D3646" si="590">HYPERLINK("http://geochem.nrcan.gc.ca/cdogs/content/svy/svy210145_e.htm", "21:0145")</f>
        <v>21:0145</v>
      </c>
      <c r="E3623" t="s">
        <v>13802</v>
      </c>
      <c r="F3623" t="s">
        <v>13803</v>
      </c>
      <c r="H3623">
        <v>68.738809599999996</v>
      </c>
      <c r="I3623">
        <v>-73.276585800000007</v>
      </c>
      <c r="J3623" s="1" t="str">
        <f t="shared" ref="J3623:J3646" si="591">HYPERLINK("http://geochem.nrcan.gc.ca/cdogs/content/kwd/kwd020027_e.htm", "NGR lake sediment grab sample")</f>
        <v>NGR lake sediment grab sample</v>
      </c>
      <c r="K3623" s="1" t="str">
        <f t="shared" ref="K3623:K3646" si="592">HYPERLINK("http://geochem.nrcan.gc.ca/cdogs/content/kwd/kwd080006_e.htm", "&lt;177 micron (NGR)")</f>
        <v>&lt;177 micron (NGR)</v>
      </c>
      <c r="L3623">
        <v>7</v>
      </c>
      <c r="M3623" t="s">
        <v>97</v>
      </c>
      <c r="N3623">
        <v>136</v>
      </c>
      <c r="O3623">
        <v>98</v>
      </c>
      <c r="P3623">
        <v>80</v>
      </c>
      <c r="Q3623">
        <v>8</v>
      </c>
      <c r="R3623">
        <v>52</v>
      </c>
      <c r="S3623">
        <v>12</v>
      </c>
      <c r="T3623">
        <v>0.3</v>
      </c>
      <c r="U3623">
        <v>250</v>
      </c>
      <c r="V3623">
        <v>3.6</v>
      </c>
      <c r="W3623">
        <v>15</v>
      </c>
      <c r="X3623">
        <v>1</v>
      </c>
      <c r="Y3623">
        <v>3.8</v>
      </c>
    </row>
    <row r="3624" spans="1:25" hidden="1" x14ac:dyDescent="0.25">
      <c r="A3624" t="s">
        <v>13804</v>
      </c>
      <c r="B3624" t="s">
        <v>13805</v>
      </c>
      <c r="C3624" s="1" t="str">
        <f t="shared" si="589"/>
        <v>21:0441</v>
      </c>
      <c r="D3624" s="1" t="str">
        <f t="shared" si="590"/>
        <v>21:0145</v>
      </c>
      <c r="E3624" t="s">
        <v>13806</v>
      </c>
      <c r="F3624" t="s">
        <v>13807</v>
      </c>
      <c r="H3624">
        <v>68.763053999999997</v>
      </c>
      <c r="I3624">
        <v>-73.345429999999993</v>
      </c>
      <c r="J3624" s="1" t="str">
        <f t="shared" si="591"/>
        <v>NGR lake sediment grab sample</v>
      </c>
      <c r="K3624" s="1" t="str">
        <f t="shared" si="592"/>
        <v>&lt;177 micron (NGR)</v>
      </c>
      <c r="L3624">
        <v>7</v>
      </c>
      <c r="M3624" t="s">
        <v>107</v>
      </c>
      <c r="N3624">
        <v>137</v>
      </c>
      <c r="O3624">
        <v>118</v>
      </c>
      <c r="P3624">
        <v>100</v>
      </c>
      <c r="Q3624">
        <v>10</v>
      </c>
      <c r="R3624">
        <v>70</v>
      </c>
      <c r="S3624">
        <v>14</v>
      </c>
      <c r="T3624">
        <v>0.1</v>
      </c>
      <c r="U3624">
        <v>270</v>
      </c>
      <c r="V3624">
        <v>3.3</v>
      </c>
      <c r="W3624">
        <v>15</v>
      </c>
      <c r="X3624">
        <v>2</v>
      </c>
      <c r="Y3624">
        <v>10.199999999999999</v>
      </c>
    </row>
    <row r="3625" spans="1:25" hidden="1" x14ac:dyDescent="0.25">
      <c r="A3625" t="s">
        <v>13808</v>
      </c>
      <c r="B3625" t="s">
        <v>13809</v>
      </c>
      <c r="C3625" s="1" t="str">
        <f t="shared" si="589"/>
        <v>21:0441</v>
      </c>
      <c r="D3625" s="1" t="str">
        <f t="shared" si="590"/>
        <v>21:0145</v>
      </c>
      <c r="E3625" t="s">
        <v>13810</v>
      </c>
      <c r="F3625" t="s">
        <v>13811</v>
      </c>
      <c r="H3625">
        <v>68.822660400000004</v>
      </c>
      <c r="I3625">
        <v>-73.561646699999997</v>
      </c>
      <c r="J3625" s="1" t="str">
        <f t="shared" si="591"/>
        <v>NGR lake sediment grab sample</v>
      </c>
      <c r="K3625" s="1" t="str">
        <f t="shared" si="592"/>
        <v>&lt;177 micron (NGR)</v>
      </c>
      <c r="L3625">
        <v>7</v>
      </c>
      <c r="M3625" t="s">
        <v>112</v>
      </c>
      <c r="N3625">
        <v>138</v>
      </c>
      <c r="O3625">
        <v>100</v>
      </c>
      <c r="P3625">
        <v>56</v>
      </c>
      <c r="Q3625">
        <v>7</v>
      </c>
      <c r="R3625">
        <v>44</v>
      </c>
      <c r="S3625">
        <v>11</v>
      </c>
      <c r="T3625">
        <v>0.1</v>
      </c>
      <c r="U3625">
        <v>265</v>
      </c>
      <c r="V3625">
        <v>3.3</v>
      </c>
      <c r="W3625">
        <v>14</v>
      </c>
      <c r="X3625">
        <v>1</v>
      </c>
      <c r="Y3625">
        <v>4.4000000000000004</v>
      </c>
    </row>
    <row r="3626" spans="1:25" hidden="1" x14ac:dyDescent="0.25">
      <c r="A3626" t="s">
        <v>13812</v>
      </c>
      <c r="B3626" t="s">
        <v>13813</v>
      </c>
      <c r="C3626" s="1" t="str">
        <f t="shared" si="589"/>
        <v>21:0441</v>
      </c>
      <c r="D3626" s="1" t="str">
        <f t="shared" si="590"/>
        <v>21:0145</v>
      </c>
      <c r="E3626" t="s">
        <v>13814</v>
      </c>
      <c r="F3626" t="s">
        <v>13815</v>
      </c>
      <c r="H3626">
        <v>68.825045900000006</v>
      </c>
      <c r="I3626">
        <v>-73.652399399999993</v>
      </c>
      <c r="J3626" s="1" t="str">
        <f t="shared" si="591"/>
        <v>NGR lake sediment grab sample</v>
      </c>
      <c r="K3626" s="1" t="str">
        <f t="shared" si="592"/>
        <v>&lt;177 micron (NGR)</v>
      </c>
      <c r="L3626">
        <v>7</v>
      </c>
      <c r="M3626" t="s">
        <v>117</v>
      </c>
      <c r="N3626">
        <v>139</v>
      </c>
      <c r="O3626">
        <v>98</v>
      </c>
      <c r="P3626">
        <v>64</v>
      </c>
      <c r="Q3626">
        <v>11</v>
      </c>
      <c r="R3626">
        <v>52</v>
      </c>
      <c r="S3626">
        <v>17</v>
      </c>
      <c r="T3626">
        <v>0.1</v>
      </c>
      <c r="U3626">
        <v>440</v>
      </c>
      <c r="V3626">
        <v>4.5</v>
      </c>
      <c r="W3626">
        <v>95</v>
      </c>
      <c r="X3626">
        <v>1</v>
      </c>
      <c r="Y3626">
        <v>3.2</v>
      </c>
    </row>
    <row r="3627" spans="1:25" hidden="1" x14ac:dyDescent="0.25">
      <c r="A3627" t="s">
        <v>13816</v>
      </c>
      <c r="B3627" t="s">
        <v>13817</v>
      </c>
      <c r="C3627" s="1" t="str">
        <f t="shared" si="589"/>
        <v>21:0441</v>
      </c>
      <c r="D3627" s="1" t="str">
        <f t="shared" si="590"/>
        <v>21:0145</v>
      </c>
      <c r="E3627" t="s">
        <v>13818</v>
      </c>
      <c r="F3627" t="s">
        <v>13819</v>
      </c>
      <c r="H3627">
        <v>68.825952200000003</v>
      </c>
      <c r="I3627">
        <v>-73.792005900000007</v>
      </c>
      <c r="J3627" s="1" t="str">
        <f t="shared" si="591"/>
        <v>NGR lake sediment grab sample</v>
      </c>
      <c r="K3627" s="1" t="str">
        <f t="shared" si="592"/>
        <v>&lt;177 micron (NGR)</v>
      </c>
      <c r="L3627">
        <v>7</v>
      </c>
      <c r="M3627" t="s">
        <v>122</v>
      </c>
      <c r="N3627">
        <v>140</v>
      </c>
      <c r="O3627">
        <v>86</v>
      </c>
      <c r="P3627">
        <v>54</v>
      </c>
      <c r="Q3627">
        <v>7</v>
      </c>
      <c r="R3627">
        <v>36</v>
      </c>
      <c r="S3627">
        <v>15</v>
      </c>
      <c r="T3627">
        <v>0.1</v>
      </c>
      <c r="U3627">
        <v>270</v>
      </c>
      <c r="V3627">
        <v>3.6</v>
      </c>
      <c r="W3627">
        <v>25</v>
      </c>
      <c r="X3627">
        <v>1</v>
      </c>
      <c r="Y3627">
        <v>17.600000000000001</v>
      </c>
    </row>
    <row r="3628" spans="1:25" hidden="1" x14ac:dyDescent="0.25">
      <c r="A3628" t="s">
        <v>13820</v>
      </c>
      <c r="B3628" t="s">
        <v>13821</v>
      </c>
      <c r="C3628" s="1" t="str">
        <f t="shared" si="589"/>
        <v>21:0441</v>
      </c>
      <c r="D3628" s="1" t="str">
        <f t="shared" si="590"/>
        <v>21:0145</v>
      </c>
      <c r="E3628" t="s">
        <v>13822</v>
      </c>
      <c r="F3628" t="s">
        <v>13823</v>
      </c>
      <c r="H3628">
        <v>68.969318000000001</v>
      </c>
      <c r="I3628">
        <v>-74.656891999999999</v>
      </c>
      <c r="J3628" s="1" t="str">
        <f t="shared" si="591"/>
        <v>NGR lake sediment grab sample</v>
      </c>
      <c r="K3628" s="1" t="str">
        <f t="shared" si="592"/>
        <v>&lt;177 micron (NGR)</v>
      </c>
      <c r="L3628">
        <v>8</v>
      </c>
      <c r="M3628" t="s">
        <v>29</v>
      </c>
      <c r="N3628">
        <v>141</v>
      </c>
      <c r="O3628">
        <v>96</v>
      </c>
      <c r="P3628">
        <v>34</v>
      </c>
      <c r="Q3628">
        <v>10</v>
      </c>
      <c r="R3628">
        <v>46</v>
      </c>
      <c r="S3628">
        <v>11</v>
      </c>
      <c r="T3628">
        <v>0.1</v>
      </c>
      <c r="U3628">
        <v>260</v>
      </c>
      <c r="V3628">
        <v>3.5</v>
      </c>
      <c r="W3628">
        <v>2</v>
      </c>
      <c r="X3628">
        <v>2</v>
      </c>
      <c r="Y3628">
        <v>16.600000000000001</v>
      </c>
    </row>
    <row r="3629" spans="1:25" hidden="1" x14ac:dyDescent="0.25">
      <c r="A3629" t="s">
        <v>13824</v>
      </c>
      <c r="B3629" t="s">
        <v>13825</v>
      </c>
      <c r="C3629" s="1" t="str">
        <f t="shared" si="589"/>
        <v>21:0441</v>
      </c>
      <c r="D3629" s="1" t="str">
        <f t="shared" si="590"/>
        <v>21:0145</v>
      </c>
      <c r="E3629" t="s">
        <v>13826</v>
      </c>
      <c r="F3629" t="s">
        <v>13827</v>
      </c>
      <c r="H3629">
        <v>68.832213499999995</v>
      </c>
      <c r="I3629">
        <v>-74.073508500000003</v>
      </c>
      <c r="J3629" s="1" t="str">
        <f t="shared" si="591"/>
        <v>NGR lake sediment grab sample</v>
      </c>
      <c r="K3629" s="1" t="str">
        <f t="shared" si="592"/>
        <v>&lt;177 micron (NGR)</v>
      </c>
      <c r="L3629">
        <v>8</v>
      </c>
      <c r="M3629" t="s">
        <v>34</v>
      </c>
      <c r="N3629">
        <v>142</v>
      </c>
      <c r="O3629">
        <v>144</v>
      </c>
      <c r="P3629">
        <v>52</v>
      </c>
      <c r="Q3629">
        <v>7</v>
      </c>
      <c r="R3629">
        <v>54</v>
      </c>
      <c r="S3629">
        <v>13</v>
      </c>
      <c r="T3629">
        <v>0.1</v>
      </c>
      <c r="U3629">
        <v>285</v>
      </c>
      <c r="V3629">
        <v>4.0999999999999996</v>
      </c>
      <c r="W3629">
        <v>5</v>
      </c>
      <c r="X3629">
        <v>1</v>
      </c>
      <c r="Y3629">
        <v>4.4000000000000004</v>
      </c>
    </row>
    <row r="3630" spans="1:25" hidden="1" x14ac:dyDescent="0.25">
      <c r="A3630" t="s">
        <v>13828</v>
      </c>
      <c r="B3630" t="s">
        <v>13829</v>
      </c>
      <c r="C3630" s="1" t="str">
        <f t="shared" si="589"/>
        <v>21:0441</v>
      </c>
      <c r="D3630" s="1" t="str">
        <f t="shared" si="590"/>
        <v>21:0145</v>
      </c>
      <c r="E3630" t="s">
        <v>13830</v>
      </c>
      <c r="F3630" t="s">
        <v>13831</v>
      </c>
      <c r="H3630">
        <v>68.835885899999994</v>
      </c>
      <c r="I3630">
        <v>-74.175314799999995</v>
      </c>
      <c r="J3630" s="1" t="str">
        <f t="shared" si="591"/>
        <v>NGR lake sediment grab sample</v>
      </c>
      <c r="K3630" s="1" t="str">
        <f t="shared" si="592"/>
        <v>&lt;177 micron (NGR)</v>
      </c>
      <c r="L3630">
        <v>8</v>
      </c>
      <c r="M3630" t="s">
        <v>39</v>
      </c>
      <c r="N3630">
        <v>143</v>
      </c>
      <c r="O3630">
        <v>88</v>
      </c>
      <c r="P3630">
        <v>32</v>
      </c>
      <c r="Q3630">
        <v>6</v>
      </c>
      <c r="R3630">
        <v>28</v>
      </c>
      <c r="S3630">
        <v>13</v>
      </c>
      <c r="T3630">
        <v>0.1</v>
      </c>
      <c r="U3630">
        <v>310</v>
      </c>
      <c r="V3630">
        <v>4.0999999999999996</v>
      </c>
      <c r="W3630">
        <v>31</v>
      </c>
      <c r="X3630">
        <v>1</v>
      </c>
      <c r="Y3630">
        <v>2</v>
      </c>
    </row>
    <row r="3631" spans="1:25" hidden="1" x14ac:dyDescent="0.25">
      <c r="A3631" t="s">
        <v>13832</v>
      </c>
      <c r="B3631" t="s">
        <v>13833</v>
      </c>
      <c r="C3631" s="1" t="str">
        <f t="shared" si="589"/>
        <v>21:0441</v>
      </c>
      <c r="D3631" s="1" t="str">
        <f t="shared" si="590"/>
        <v>21:0145</v>
      </c>
      <c r="E3631" t="s">
        <v>13834</v>
      </c>
      <c r="F3631" t="s">
        <v>13835</v>
      </c>
      <c r="H3631">
        <v>68.838429599999998</v>
      </c>
      <c r="I3631">
        <v>-74.252144200000004</v>
      </c>
      <c r="J3631" s="1" t="str">
        <f t="shared" si="591"/>
        <v>NGR lake sediment grab sample</v>
      </c>
      <c r="K3631" s="1" t="str">
        <f t="shared" si="592"/>
        <v>&lt;177 micron (NGR)</v>
      </c>
      <c r="L3631">
        <v>8</v>
      </c>
      <c r="M3631" t="s">
        <v>44</v>
      </c>
      <c r="N3631">
        <v>144</v>
      </c>
      <c r="O3631">
        <v>152</v>
      </c>
      <c r="P3631">
        <v>54</v>
      </c>
      <c r="Q3631">
        <v>10</v>
      </c>
      <c r="R3631">
        <v>58</v>
      </c>
      <c r="S3631">
        <v>22</v>
      </c>
      <c r="T3631">
        <v>0.1</v>
      </c>
      <c r="U3631">
        <v>370</v>
      </c>
      <c r="V3631">
        <v>5.0999999999999996</v>
      </c>
      <c r="W3631">
        <v>12</v>
      </c>
      <c r="X3631">
        <v>1</v>
      </c>
      <c r="Y3631">
        <v>3.8</v>
      </c>
    </row>
    <row r="3632" spans="1:25" hidden="1" x14ac:dyDescent="0.25">
      <c r="A3632" t="s">
        <v>13836</v>
      </c>
      <c r="B3632" t="s">
        <v>13837</v>
      </c>
      <c r="C3632" s="1" t="str">
        <f t="shared" si="589"/>
        <v>21:0441</v>
      </c>
      <c r="D3632" s="1" t="str">
        <f t="shared" si="590"/>
        <v>21:0145</v>
      </c>
      <c r="E3632" t="s">
        <v>13838</v>
      </c>
      <c r="F3632" t="s">
        <v>13839</v>
      </c>
      <c r="H3632">
        <v>68.896342399999995</v>
      </c>
      <c r="I3632">
        <v>-74.279728399999996</v>
      </c>
      <c r="J3632" s="1" t="str">
        <f t="shared" si="591"/>
        <v>NGR lake sediment grab sample</v>
      </c>
      <c r="K3632" s="1" t="str">
        <f t="shared" si="592"/>
        <v>&lt;177 micron (NGR)</v>
      </c>
      <c r="L3632">
        <v>8</v>
      </c>
      <c r="M3632" t="s">
        <v>62</v>
      </c>
      <c r="N3632">
        <v>145</v>
      </c>
      <c r="O3632">
        <v>150</v>
      </c>
      <c r="P3632">
        <v>62</v>
      </c>
      <c r="Q3632">
        <v>18</v>
      </c>
      <c r="R3632">
        <v>56</v>
      </c>
      <c r="S3632">
        <v>17</v>
      </c>
      <c r="T3632">
        <v>0.1</v>
      </c>
      <c r="U3632">
        <v>410</v>
      </c>
      <c r="V3632">
        <v>6.9</v>
      </c>
      <c r="W3632">
        <v>17</v>
      </c>
      <c r="X3632">
        <v>1</v>
      </c>
      <c r="Y3632">
        <v>16</v>
      </c>
    </row>
    <row r="3633" spans="1:25" hidden="1" x14ac:dyDescent="0.25">
      <c r="A3633" t="s">
        <v>13840</v>
      </c>
      <c r="B3633" t="s">
        <v>13841</v>
      </c>
      <c r="C3633" s="1" t="str">
        <f t="shared" si="589"/>
        <v>21:0441</v>
      </c>
      <c r="D3633" s="1" t="str">
        <f t="shared" si="590"/>
        <v>21:0145</v>
      </c>
      <c r="E3633" t="s">
        <v>13842</v>
      </c>
      <c r="F3633" t="s">
        <v>13843</v>
      </c>
      <c r="H3633">
        <v>68.931602900000001</v>
      </c>
      <c r="I3633">
        <v>-74.345556099999996</v>
      </c>
      <c r="J3633" s="1" t="str">
        <f t="shared" si="591"/>
        <v>NGR lake sediment grab sample</v>
      </c>
      <c r="K3633" s="1" t="str">
        <f t="shared" si="592"/>
        <v>&lt;177 micron (NGR)</v>
      </c>
      <c r="L3633">
        <v>8</v>
      </c>
      <c r="M3633" t="s">
        <v>67</v>
      </c>
      <c r="N3633">
        <v>146</v>
      </c>
      <c r="O3633">
        <v>174</v>
      </c>
      <c r="P3633">
        <v>54</v>
      </c>
      <c r="Q3633">
        <v>17</v>
      </c>
      <c r="R3633">
        <v>54</v>
      </c>
      <c r="S3633">
        <v>27</v>
      </c>
      <c r="T3633">
        <v>0.1</v>
      </c>
      <c r="U3633">
        <v>450</v>
      </c>
      <c r="V3633">
        <v>7.35</v>
      </c>
      <c r="W3633">
        <v>22</v>
      </c>
      <c r="X3633">
        <v>2</v>
      </c>
      <c r="Y3633">
        <v>5.8</v>
      </c>
    </row>
    <row r="3634" spans="1:25" hidden="1" x14ac:dyDescent="0.25">
      <c r="A3634" t="s">
        <v>13844</v>
      </c>
      <c r="B3634" t="s">
        <v>13845</v>
      </c>
      <c r="C3634" s="1" t="str">
        <f t="shared" si="589"/>
        <v>21:0441</v>
      </c>
      <c r="D3634" s="1" t="str">
        <f t="shared" si="590"/>
        <v>21:0145</v>
      </c>
      <c r="E3634" t="s">
        <v>13846</v>
      </c>
      <c r="F3634" t="s">
        <v>13847</v>
      </c>
      <c r="H3634">
        <v>68.960076400000005</v>
      </c>
      <c r="I3634">
        <v>-74.311017399999997</v>
      </c>
      <c r="J3634" s="1" t="str">
        <f t="shared" si="591"/>
        <v>NGR lake sediment grab sample</v>
      </c>
      <c r="K3634" s="1" t="str">
        <f t="shared" si="592"/>
        <v>&lt;177 micron (NGR)</v>
      </c>
      <c r="L3634">
        <v>8</v>
      </c>
      <c r="M3634" t="s">
        <v>72</v>
      </c>
      <c r="N3634">
        <v>147</v>
      </c>
      <c r="O3634">
        <v>138</v>
      </c>
      <c r="P3634">
        <v>52</v>
      </c>
      <c r="Q3634">
        <v>14</v>
      </c>
      <c r="R3634">
        <v>46</v>
      </c>
      <c r="S3634">
        <v>27</v>
      </c>
      <c r="T3634">
        <v>0.1</v>
      </c>
      <c r="U3634">
        <v>1000</v>
      </c>
      <c r="V3634">
        <v>7.8</v>
      </c>
      <c r="W3634">
        <v>95</v>
      </c>
      <c r="X3634">
        <v>1</v>
      </c>
      <c r="Y3634">
        <v>3.6</v>
      </c>
    </row>
    <row r="3635" spans="1:25" hidden="1" x14ac:dyDescent="0.25">
      <c r="A3635" t="s">
        <v>13848</v>
      </c>
      <c r="B3635" t="s">
        <v>13849</v>
      </c>
      <c r="C3635" s="1" t="str">
        <f t="shared" si="589"/>
        <v>21:0441</v>
      </c>
      <c r="D3635" s="1" t="str">
        <f t="shared" si="590"/>
        <v>21:0145</v>
      </c>
      <c r="E3635" t="s">
        <v>13850</v>
      </c>
      <c r="F3635" t="s">
        <v>13851</v>
      </c>
      <c r="H3635">
        <v>68.979580499999997</v>
      </c>
      <c r="I3635">
        <v>-74.640870100000001</v>
      </c>
      <c r="J3635" s="1" t="str">
        <f t="shared" si="591"/>
        <v>NGR lake sediment grab sample</v>
      </c>
      <c r="K3635" s="1" t="str">
        <f t="shared" si="592"/>
        <v>&lt;177 micron (NGR)</v>
      </c>
      <c r="L3635">
        <v>8</v>
      </c>
      <c r="M3635" t="s">
        <v>49</v>
      </c>
      <c r="N3635">
        <v>148</v>
      </c>
      <c r="O3635">
        <v>130</v>
      </c>
      <c r="P3635">
        <v>50</v>
      </c>
      <c r="Q3635">
        <v>10</v>
      </c>
      <c r="R3635">
        <v>78</v>
      </c>
      <c r="S3635">
        <v>13</v>
      </c>
      <c r="T3635">
        <v>0.2</v>
      </c>
      <c r="U3635">
        <v>345</v>
      </c>
      <c r="V3635">
        <v>5.0999999999999996</v>
      </c>
      <c r="W3635">
        <v>7</v>
      </c>
      <c r="X3635">
        <v>4</v>
      </c>
      <c r="Y3635">
        <v>12.8</v>
      </c>
    </row>
    <row r="3636" spans="1:25" hidden="1" x14ac:dyDescent="0.25">
      <c r="A3636" t="s">
        <v>13852</v>
      </c>
      <c r="B3636" t="s">
        <v>13853</v>
      </c>
      <c r="C3636" s="1" t="str">
        <f t="shared" si="589"/>
        <v>21:0441</v>
      </c>
      <c r="D3636" s="1" t="str">
        <f t="shared" si="590"/>
        <v>21:0145</v>
      </c>
      <c r="E3636" t="s">
        <v>13822</v>
      </c>
      <c r="F3636" t="s">
        <v>13854</v>
      </c>
      <c r="H3636">
        <v>68.969318000000001</v>
      </c>
      <c r="I3636">
        <v>-74.656891999999999</v>
      </c>
      <c r="J3636" s="1" t="str">
        <f t="shared" si="591"/>
        <v>NGR lake sediment grab sample</v>
      </c>
      <c r="K3636" s="1" t="str">
        <f t="shared" si="592"/>
        <v>&lt;177 micron (NGR)</v>
      </c>
      <c r="L3636">
        <v>8</v>
      </c>
      <c r="M3636" t="s">
        <v>57</v>
      </c>
      <c r="N3636">
        <v>149</v>
      </c>
      <c r="O3636">
        <v>90</v>
      </c>
      <c r="P3636">
        <v>32</v>
      </c>
      <c r="Q3636">
        <v>8</v>
      </c>
      <c r="R3636">
        <v>44</v>
      </c>
      <c r="S3636">
        <v>10</v>
      </c>
      <c r="T3636">
        <v>0.1</v>
      </c>
      <c r="U3636">
        <v>265</v>
      </c>
      <c r="V3636">
        <v>3.4</v>
      </c>
      <c r="W3636">
        <v>2</v>
      </c>
      <c r="X3636">
        <v>2</v>
      </c>
      <c r="Y3636">
        <v>18.2</v>
      </c>
    </row>
    <row r="3637" spans="1:25" hidden="1" x14ac:dyDescent="0.25">
      <c r="A3637" t="s">
        <v>13855</v>
      </c>
      <c r="B3637" t="s">
        <v>13856</v>
      </c>
      <c r="C3637" s="1" t="str">
        <f t="shared" si="589"/>
        <v>21:0441</v>
      </c>
      <c r="D3637" s="1" t="str">
        <f t="shared" si="590"/>
        <v>21:0145</v>
      </c>
      <c r="E3637" t="s">
        <v>13822</v>
      </c>
      <c r="F3637" t="s">
        <v>13857</v>
      </c>
      <c r="H3637">
        <v>68.969318000000001</v>
      </c>
      <c r="I3637">
        <v>-74.656891999999999</v>
      </c>
      <c r="J3637" s="1" t="str">
        <f t="shared" si="591"/>
        <v>NGR lake sediment grab sample</v>
      </c>
      <c r="K3637" s="1" t="str">
        <f t="shared" si="592"/>
        <v>&lt;177 micron (NGR)</v>
      </c>
      <c r="L3637">
        <v>8</v>
      </c>
      <c r="M3637" t="s">
        <v>53</v>
      </c>
      <c r="N3637">
        <v>150</v>
      </c>
      <c r="O3637">
        <v>90</v>
      </c>
      <c r="P3637">
        <v>32</v>
      </c>
      <c r="Q3637">
        <v>9</v>
      </c>
      <c r="R3637">
        <v>46</v>
      </c>
      <c r="S3637">
        <v>9</v>
      </c>
      <c r="T3637">
        <v>0.1</v>
      </c>
      <c r="U3637">
        <v>260</v>
      </c>
      <c r="V3637">
        <v>3.4</v>
      </c>
      <c r="W3637">
        <v>1</v>
      </c>
      <c r="X3637">
        <v>2</v>
      </c>
      <c r="Y3637">
        <v>16.600000000000001</v>
      </c>
    </row>
    <row r="3638" spans="1:25" hidden="1" x14ac:dyDescent="0.25">
      <c r="A3638" t="s">
        <v>13858</v>
      </c>
      <c r="B3638" t="s">
        <v>13859</v>
      </c>
      <c r="C3638" s="1" t="str">
        <f t="shared" si="589"/>
        <v>21:0441</v>
      </c>
      <c r="D3638" s="1" t="str">
        <f t="shared" si="590"/>
        <v>21:0145</v>
      </c>
      <c r="E3638" t="s">
        <v>13860</v>
      </c>
      <c r="F3638" t="s">
        <v>13861</v>
      </c>
      <c r="H3638">
        <v>68.973009000000005</v>
      </c>
      <c r="I3638">
        <v>-74.866200399999997</v>
      </c>
      <c r="J3638" s="1" t="str">
        <f t="shared" si="591"/>
        <v>NGR lake sediment grab sample</v>
      </c>
      <c r="K3638" s="1" t="str">
        <f t="shared" si="592"/>
        <v>&lt;177 micron (NGR)</v>
      </c>
      <c r="L3638">
        <v>8</v>
      </c>
      <c r="M3638" t="s">
        <v>77</v>
      </c>
      <c r="N3638">
        <v>151</v>
      </c>
      <c r="O3638">
        <v>126</v>
      </c>
      <c r="P3638">
        <v>34</v>
      </c>
      <c r="Q3638">
        <v>9</v>
      </c>
      <c r="R3638">
        <v>56</v>
      </c>
      <c r="S3638">
        <v>14</v>
      </c>
      <c r="T3638">
        <v>0.1</v>
      </c>
      <c r="U3638">
        <v>310</v>
      </c>
      <c r="V3638">
        <v>3.95</v>
      </c>
      <c r="W3638">
        <v>5</v>
      </c>
      <c r="X3638">
        <v>1</v>
      </c>
      <c r="Y3638">
        <v>13.4</v>
      </c>
    </row>
    <row r="3639" spans="1:25" hidden="1" x14ac:dyDescent="0.25">
      <c r="A3639" t="s">
        <v>13862</v>
      </c>
      <c r="B3639" t="s">
        <v>13863</v>
      </c>
      <c r="C3639" s="1" t="str">
        <f t="shared" si="589"/>
        <v>21:0441</v>
      </c>
      <c r="D3639" s="1" t="str">
        <f t="shared" si="590"/>
        <v>21:0145</v>
      </c>
      <c r="E3639" t="s">
        <v>13864</v>
      </c>
      <c r="F3639" t="s">
        <v>13865</v>
      </c>
      <c r="H3639">
        <v>68.967555599999997</v>
      </c>
      <c r="I3639">
        <v>-74.9467231</v>
      </c>
      <c r="J3639" s="1" t="str">
        <f t="shared" si="591"/>
        <v>NGR lake sediment grab sample</v>
      </c>
      <c r="K3639" s="1" t="str">
        <f t="shared" si="592"/>
        <v>&lt;177 micron (NGR)</v>
      </c>
      <c r="L3639">
        <v>8</v>
      </c>
      <c r="M3639" t="s">
        <v>82</v>
      </c>
      <c r="N3639">
        <v>152</v>
      </c>
      <c r="O3639">
        <v>110</v>
      </c>
      <c r="P3639">
        <v>36</v>
      </c>
      <c r="Q3639">
        <v>9</v>
      </c>
      <c r="R3639">
        <v>38</v>
      </c>
      <c r="S3639">
        <v>11</v>
      </c>
      <c r="T3639">
        <v>0.1</v>
      </c>
      <c r="U3639">
        <v>300</v>
      </c>
      <c r="V3639">
        <v>4.9000000000000004</v>
      </c>
      <c r="W3639">
        <v>10</v>
      </c>
      <c r="X3639">
        <v>14</v>
      </c>
      <c r="Y3639">
        <v>2.6</v>
      </c>
    </row>
    <row r="3640" spans="1:25" hidden="1" x14ac:dyDescent="0.25">
      <c r="A3640" t="s">
        <v>13866</v>
      </c>
      <c r="B3640" t="s">
        <v>13867</v>
      </c>
      <c r="C3640" s="1" t="str">
        <f t="shared" si="589"/>
        <v>21:0441</v>
      </c>
      <c r="D3640" s="1" t="str">
        <f t="shared" si="590"/>
        <v>21:0145</v>
      </c>
      <c r="E3640" t="s">
        <v>13868</v>
      </c>
      <c r="F3640" t="s">
        <v>13869</v>
      </c>
      <c r="H3640">
        <v>68.956568300000001</v>
      </c>
      <c r="I3640">
        <v>-75.017592100000002</v>
      </c>
      <c r="J3640" s="1" t="str">
        <f t="shared" si="591"/>
        <v>NGR lake sediment grab sample</v>
      </c>
      <c r="K3640" s="1" t="str">
        <f t="shared" si="592"/>
        <v>&lt;177 micron (NGR)</v>
      </c>
      <c r="L3640">
        <v>8</v>
      </c>
      <c r="M3640" t="s">
        <v>87</v>
      </c>
      <c r="N3640">
        <v>153</v>
      </c>
      <c r="O3640">
        <v>146</v>
      </c>
      <c r="P3640">
        <v>40</v>
      </c>
      <c r="Q3640">
        <v>14</v>
      </c>
      <c r="R3640">
        <v>42</v>
      </c>
      <c r="S3640">
        <v>15</v>
      </c>
      <c r="T3640">
        <v>0.1</v>
      </c>
      <c r="U3640">
        <v>345</v>
      </c>
      <c r="V3640">
        <v>6.5</v>
      </c>
      <c r="W3640">
        <v>5</v>
      </c>
      <c r="X3640">
        <v>12</v>
      </c>
      <c r="Y3640">
        <v>5.4</v>
      </c>
    </row>
    <row r="3641" spans="1:25" hidden="1" x14ac:dyDescent="0.25">
      <c r="A3641" t="s">
        <v>13870</v>
      </c>
      <c r="B3641" t="s">
        <v>13871</v>
      </c>
      <c r="C3641" s="1" t="str">
        <f t="shared" si="589"/>
        <v>21:0441</v>
      </c>
      <c r="D3641" s="1" t="str">
        <f t="shared" si="590"/>
        <v>21:0145</v>
      </c>
      <c r="E3641" t="s">
        <v>13872</v>
      </c>
      <c r="F3641" t="s">
        <v>13873</v>
      </c>
      <c r="H3641">
        <v>68.794884800000005</v>
      </c>
      <c r="I3641">
        <v>-72.023861499999995</v>
      </c>
      <c r="J3641" s="1" t="str">
        <f t="shared" si="591"/>
        <v>NGR lake sediment grab sample</v>
      </c>
      <c r="K3641" s="1" t="str">
        <f t="shared" si="592"/>
        <v>&lt;177 micron (NGR)</v>
      </c>
      <c r="L3641">
        <v>8</v>
      </c>
      <c r="M3641" t="s">
        <v>92</v>
      </c>
      <c r="N3641">
        <v>154</v>
      </c>
      <c r="O3641">
        <v>96</v>
      </c>
      <c r="P3641">
        <v>64</v>
      </c>
      <c r="Q3641">
        <v>7</v>
      </c>
      <c r="R3641">
        <v>44</v>
      </c>
      <c r="S3641">
        <v>12</v>
      </c>
      <c r="T3641">
        <v>0.1</v>
      </c>
      <c r="U3641">
        <v>240</v>
      </c>
      <c r="V3641">
        <v>3.5</v>
      </c>
      <c r="W3641">
        <v>16</v>
      </c>
      <c r="X3641">
        <v>1</v>
      </c>
      <c r="Y3641">
        <v>4.5999999999999996</v>
      </c>
    </row>
    <row r="3642" spans="1:25" hidden="1" x14ac:dyDescent="0.25">
      <c r="A3642" t="s">
        <v>13874</v>
      </c>
      <c r="B3642" t="s">
        <v>13875</v>
      </c>
      <c r="C3642" s="1" t="str">
        <f t="shared" si="589"/>
        <v>21:0441</v>
      </c>
      <c r="D3642" s="1" t="str">
        <f t="shared" si="590"/>
        <v>21:0145</v>
      </c>
      <c r="E3642" t="s">
        <v>13876</v>
      </c>
      <c r="F3642" t="s">
        <v>13877</v>
      </c>
      <c r="H3642">
        <v>68.818106</v>
      </c>
      <c r="I3642">
        <v>-72.119465099999999</v>
      </c>
      <c r="J3642" s="1" t="str">
        <f t="shared" si="591"/>
        <v>NGR lake sediment grab sample</v>
      </c>
      <c r="K3642" s="1" t="str">
        <f t="shared" si="592"/>
        <v>&lt;177 micron (NGR)</v>
      </c>
      <c r="L3642">
        <v>8</v>
      </c>
      <c r="M3642" t="s">
        <v>97</v>
      </c>
      <c r="N3642">
        <v>155</v>
      </c>
      <c r="O3642">
        <v>190</v>
      </c>
      <c r="P3642">
        <v>134</v>
      </c>
      <c r="Q3642">
        <v>14</v>
      </c>
      <c r="R3642">
        <v>104</v>
      </c>
      <c r="S3642">
        <v>24</v>
      </c>
      <c r="T3642">
        <v>0.2</v>
      </c>
      <c r="U3642">
        <v>230</v>
      </c>
      <c r="V3642">
        <v>3.4</v>
      </c>
      <c r="W3642">
        <v>23</v>
      </c>
      <c r="X3642">
        <v>1</v>
      </c>
      <c r="Y3642">
        <v>6.4</v>
      </c>
    </row>
    <row r="3643" spans="1:25" hidden="1" x14ac:dyDescent="0.25">
      <c r="A3643" t="s">
        <v>13878</v>
      </c>
      <c r="B3643" t="s">
        <v>13879</v>
      </c>
      <c r="C3643" s="1" t="str">
        <f t="shared" si="589"/>
        <v>21:0441</v>
      </c>
      <c r="D3643" s="1" t="str">
        <f t="shared" si="590"/>
        <v>21:0145</v>
      </c>
      <c r="E3643" t="s">
        <v>13880</v>
      </c>
      <c r="F3643" t="s">
        <v>13881</v>
      </c>
      <c r="H3643">
        <v>68.870538199999999</v>
      </c>
      <c r="I3643">
        <v>-72.128518900000003</v>
      </c>
      <c r="J3643" s="1" t="str">
        <f t="shared" si="591"/>
        <v>NGR lake sediment grab sample</v>
      </c>
      <c r="K3643" s="1" t="str">
        <f t="shared" si="592"/>
        <v>&lt;177 micron (NGR)</v>
      </c>
      <c r="L3643">
        <v>8</v>
      </c>
      <c r="M3643" t="s">
        <v>107</v>
      </c>
      <c r="N3643">
        <v>156</v>
      </c>
      <c r="O3643">
        <v>66</v>
      </c>
      <c r="P3643">
        <v>78</v>
      </c>
      <c r="Q3643">
        <v>10</v>
      </c>
      <c r="R3643">
        <v>30</v>
      </c>
      <c r="S3643">
        <v>10</v>
      </c>
      <c r="T3643">
        <v>0.1</v>
      </c>
      <c r="U3643">
        <v>165</v>
      </c>
      <c r="V3643">
        <v>2.7</v>
      </c>
      <c r="W3643">
        <v>45</v>
      </c>
      <c r="X3643">
        <v>1</v>
      </c>
      <c r="Y3643">
        <v>4.4000000000000004</v>
      </c>
    </row>
    <row r="3644" spans="1:25" hidden="1" x14ac:dyDescent="0.25">
      <c r="A3644" t="s">
        <v>13882</v>
      </c>
      <c r="B3644" t="s">
        <v>13883</v>
      </c>
      <c r="C3644" s="1" t="str">
        <f t="shared" si="589"/>
        <v>21:0441</v>
      </c>
      <c r="D3644" s="1" t="str">
        <f t="shared" si="590"/>
        <v>21:0145</v>
      </c>
      <c r="E3644" t="s">
        <v>13884</v>
      </c>
      <c r="F3644" t="s">
        <v>13885</v>
      </c>
      <c r="H3644">
        <v>68.886008200000006</v>
      </c>
      <c r="I3644">
        <v>-72.199855999999997</v>
      </c>
      <c r="J3644" s="1" t="str">
        <f t="shared" si="591"/>
        <v>NGR lake sediment grab sample</v>
      </c>
      <c r="K3644" s="1" t="str">
        <f t="shared" si="592"/>
        <v>&lt;177 micron (NGR)</v>
      </c>
      <c r="L3644">
        <v>8</v>
      </c>
      <c r="M3644" t="s">
        <v>112</v>
      </c>
      <c r="N3644">
        <v>157</v>
      </c>
      <c r="O3644">
        <v>58</v>
      </c>
      <c r="P3644">
        <v>52</v>
      </c>
      <c r="Q3644">
        <v>6</v>
      </c>
      <c r="R3644">
        <v>28</v>
      </c>
      <c r="S3644">
        <v>8</v>
      </c>
      <c r="T3644">
        <v>0.1</v>
      </c>
      <c r="U3644">
        <v>140</v>
      </c>
      <c r="V3644">
        <v>2.5499999999999998</v>
      </c>
      <c r="W3644">
        <v>15</v>
      </c>
      <c r="X3644">
        <v>1</v>
      </c>
      <c r="Y3644">
        <v>4</v>
      </c>
    </row>
    <row r="3645" spans="1:25" hidden="1" x14ac:dyDescent="0.25">
      <c r="A3645" t="s">
        <v>13886</v>
      </c>
      <c r="B3645" t="s">
        <v>13887</v>
      </c>
      <c r="C3645" s="1" t="str">
        <f t="shared" si="589"/>
        <v>21:0441</v>
      </c>
      <c r="D3645" s="1" t="str">
        <f t="shared" si="590"/>
        <v>21:0145</v>
      </c>
      <c r="E3645" t="s">
        <v>13888</v>
      </c>
      <c r="F3645" t="s">
        <v>13889</v>
      </c>
      <c r="H3645">
        <v>68.896062999999998</v>
      </c>
      <c r="I3645">
        <v>-72.302267900000004</v>
      </c>
      <c r="J3645" s="1" t="str">
        <f t="shared" si="591"/>
        <v>NGR lake sediment grab sample</v>
      </c>
      <c r="K3645" s="1" t="str">
        <f t="shared" si="592"/>
        <v>&lt;177 micron (NGR)</v>
      </c>
      <c r="L3645">
        <v>8</v>
      </c>
      <c r="M3645" t="s">
        <v>117</v>
      </c>
      <c r="N3645">
        <v>158</v>
      </c>
      <c r="O3645">
        <v>56</v>
      </c>
      <c r="P3645">
        <v>30</v>
      </c>
      <c r="Q3645">
        <v>4</v>
      </c>
      <c r="R3645">
        <v>18</v>
      </c>
      <c r="S3645">
        <v>6</v>
      </c>
      <c r="T3645">
        <v>0.1</v>
      </c>
      <c r="U3645">
        <v>170</v>
      </c>
      <c r="V3645">
        <v>2.5</v>
      </c>
      <c r="W3645">
        <v>38</v>
      </c>
      <c r="X3645">
        <v>1</v>
      </c>
      <c r="Y3645">
        <v>2.6</v>
      </c>
    </row>
    <row r="3646" spans="1:25" hidden="1" x14ac:dyDescent="0.25">
      <c r="A3646" t="s">
        <v>13890</v>
      </c>
      <c r="B3646" t="s">
        <v>13891</v>
      </c>
      <c r="C3646" s="1" t="str">
        <f t="shared" si="589"/>
        <v>21:0441</v>
      </c>
      <c r="D3646" s="1" t="str">
        <f t="shared" si="590"/>
        <v>21:0145</v>
      </c>
      <c r="E3646" t="s">
        <v>13892</v>
      </c>
      <c r="F3646" t="s">
        <v>13893</v>
      </c>
      <c r="H3646">
        <v>68.904919100000001</v>
      </c>
      <c r="I3646">
        <v>-72.368656999999999</v>
      </c>
      <c r="J3646" s="1" t="str">
        <f t="shared" si="591"/>
        <v>NGR lake sediment grab sample</v>
      </c>
      <c r="K3646" s="1" t="str">
        <f t="shared" si="592"/>
        <v>&lt;177 micron (NGR)</v>
      </c>
      <c r="L3646">
        <v>8</v>
      </c>
      <c r="M3646" t="s">
        <v>122</v>
      </c>
      <c r="N3646">
        <v>159</v>
      </c>
      <c r="O3646">
        <v>80</v>
      </c>
      <c r="P3646">
        <v>56</v>
      </c>
      <c r="Q3646">
        <v>7</v>
      </c>
      <c r="R3646">
        <v>32</v>
      </c>
      <c r="S3646">
        <v>24</v>
      </c>
      <c r="T3646">
        <v>0.1</v>
      </c>
      <c r="U3646">
        <v>390</v>
      </c>
      <c r="V3646">
        <v>3.7</v>
      </c>
      <c r="W3646">
        <v>54</v>
      </c>
      <c r="X3646">
        <v>1</v>
      </c>
      <c r="Y3646">
        <v>2.6</v>
      </c>
    </row>
    <row r="3647" spans="1:25" hidden="1" x14ac:dyDescent="0.25">
      <c r="A3647" t="s">
        <v>13894</v>
      </c>
      <c r="B3647" t="s">
        <v>13895</v>
      </c>
      <c r="C3647" s="1" t="str">
        <f t="shared" si="589"/>
        <v>21:0441</v>
      </c>
      <c r="D3647" s="1" t="str">
        <f>HYPERLINK("http://geochem.nrcan.gc.ca/cdogs/content/svy/svy_e.htm", "")</f>
        <v/>
      </c>
      <c r="G3647" s="1" t="str">
        <f>HYPERLINK("http://geochem.nrcan.gc.ca/cdogs/content/cr_/cr_00034_e.htm", "34")</f>
        <v>34</v>
      </c>
      <c r="J3647" t="s">
        <v>100</v>
      </c>
      <c r="K3647" t="s">
        <v>101</v>
      </c>
      <c r="L3647">
        <v>8</v>
      </c>
      <c r="M3647" t="s">
        <v>102</v>
      </c>
      <c r="N3647">
        <v>160</v>
      </c>
      <c r="O3647">
        <v>96</v>
      </c>
      <c r="P3647">
        <v>46</v>
      </c>
      <c r="Q3647">
        <v>15</v>
      </c>
      <c r="R3647">
        <v>20</v>
      </c>
      <c r="S3647">
        <v>11</v>
      </c>
      <c r="T3647">
        <v>0.1</v>
      </c>
      <c r="U3647">
        <v>710</v>
      </c>
      <c r="V3647">
        <v>2.95</v>
      </c>
      <c r="W3647">
        <v>16</v>
      </c>
      <c r="X3647">
        <v>5</v>
      </c>
      <c r="Y3647">
        <v>16.2</v>
      </c>
    </row>
    <row r="3648" spans="1:25" hidden="1" x14ac:dyDescent="0.25">
      <c r="A3648" t="s">
        <v>13896</v>
      </c>
      <c r="B3648" t="s">
        <v>13897</v>
      </c>
      <c r="C3648" s="1" t="str">
        <f t="shared" si="589"/>
        <v>21:0441</v>
      </c>
      <c r="D3648" s="1" t="str">
        <f>HYPERLINK("http://geochem.nrcan.gc.ca/cdogs/content/svy/svy210145_e.htm", "21:0145")</f>
        <v>21:0145</v>
      </c>
      <c r="E3648" t="s">
        <v>13898</v>
      </c>
      <c r="F3648" t="s">
        <v>13899</v>
      </c>
      <c r="H3648">
        <v>68.983471499999993</v>
      </c>
      <c r="I3648">
        <v>-72.680486400000007</v>
      </c>
      <c r="J3648" s="1" t="str">
        <f>HYPERLINK("http://geochem.nrcan.gc.ca/cdogs/content/kwd/kwd020027_e.htm", "NGR lake sediment grab sample")</f>
        <v>NGR lake sediment grab sample</v>
      </c>
      <c r="K3648" s="1" t="str">
        <f>HYPERLINK("http://geochem.nrcan.gc.ca/cdogs/content/kwd/kwd080006_e.htm", "&lt;177 micron (NGR)")</f>
        <v>&lt;177 micron (NGR)</v>
      </c>
      <c r="L3648">
        <v>9</v>
      </c>
      <c r="M3648" t="s">
        <v>29</v>
      </c>
      <c r="N3648">
        <v>161</v>
      </c>
      <c r="O3648">
        <v>94</v>
      </c>
      <c r="P3648">
        <v>62</v>
      </c>
      <c r="Q3648">
        <v>6</v>
      </c>
      <c r="R3648">
        <v>44</v>
      </c>
      <c r="S3648">
        <v>14</v>
      </c>
      <c r="T3648">
        <v>0.1</v>
      </c>
      <c r="U3648">
        <v>210</v>
      </c>
      <c r="V3648">
        <v>3.1</v>
      </c>
      <c r="W3648">
        <v>20</v>
      </c>
      <c r="X3648">
        <v>1</v>
      </c>
      <c r="Y3648">
        <v>3.4</v>
      </c>
    </row>
    <row r="3649" spans="1:25" hidden="1" x14ac:dyDescent="0.25">
      <c r="A3649" t="s">
        <v>13900</v>
      </c>
      <c r="B3649" t="s">
        <v>13901</v>
      </c>
      <c r="C3649" s="1" t="str">
        <f t="shared" si="589"/>
        <v>21:0441</v>
      </c>
      <c r="D3649" s="1" t="str">
        <f>HYPERLINK("http://geochem.nrcan.gc.ca/cdogs/content/svy/svy210145_e.htm", "21:0145")</f>
        <v>21:0145</v>
      </c>
      <c r="E3649" t="s">
        <v>13902</v>
      </c>
      <c r="F3649" t="s">
        <v>13903</v>
      </c>
      <c r="H3649">
        <v>68.913185200000001</v>
      </c>
      <c r="I3649">
        <v>-72.418541500000003</v>
      </c>
      <c r="J3649" s="1" t="str">
        <f>HYPERLINK("http://geochem.nrcan.gc.ca/cdogs/content/kwd/kwd020027_e.htm", "NGR lake sediment grab sample")</f>
        <v>NGR lake sediment grab sample</v>
      </c>
      <c r="K3649" s="1" t="str">
        <f>HYPERLINK("http://geochem.nrcan.gc.ca/cdogs/content/kwd/kwd080006_e.htm", "&lt;177 micron (NGR)")</f>
        <v>&lt;177 micron (NGR)</v>
      </c>
      <c r="L3649">
        <v>9</v>
      </c>
      <c r="M3649" t="s">
        <v>34</v>
      </c>
      <c r="N3649">
        <v>162</v>
      </c>
      <c r="O3649">
        <v>72</v>
      </c>
      <c r="P3649">
        <v>58</v>
      </c>
      <c r="Q3649">
        <v>7</v>
      </c>
      <c r="R3649">
        <v>26</v>
      </c>
      <c r="S3649">
        <v>13</v>
      </c>
      <c r="T3649">
        <v>0.1</v>
      </c>
      <c r="U3649">
        <v>200</v>
      </c>
      <c r="V3649">
        <v>3.8</v>
      </c>
      <c r="W3649">
        <v>185</v>
      </c>
      <c r="X3649">
        <v>2</v>
      </c>
      <c r="Y3649">
        <v>2.2000000000000002</v>
      </c>
    </row>
    <row r="3650" spans="1:25" hidden="1" x14ac:dyDescent="0.25">
      <c r="A3650" t="s">
        <v>13904</v>
      </c>
      <c r="B3650" t="s">
        <v>13905</v>
      </c>
      <c r="C3650" s="1" t="str">
        <f t="shared" si="589"/>
        <v>21:0441</v>
      </c>
      <c r="D3650" s="1" t="str">
        <f>HYPERLINK("http://geochem.nrcan.gc.ca/cdogs/content/svy/svy210145_e.htm", "21:0145")</f>
        <v>21:0145</v>
      </c>
      <c r="E3650" t="s">
        <v>13906</v>
      </c>
      <c r="F3650" t="s">
        <v>13907</v>
      </c>
      <c r="H3650">
        <v>68.918238599999995</v>
      </c>
      <c r="I3650">
        <v>-72.502307999999999</v>
      </c>
      <c r="J3650" s="1" t="str">
        <f>HYPERLINK("http://geochem.nrcan.gc.ca/cdogs/content/kwd/kwd020027_e.htm", "NGR lake sediment grab sample")</f>
        <v>NGR lake sediment grab sample</v>
      </c>
      <c r="K3650" s="1" t="str">
        <f>HYPERLINK("http://geochem.nrcan.gc.ca/cdogs/content/kwd/kwd080006_e.htm", "&lt;177 micron (NGR)")</f>
        <v>&lt;177 micron (NGR)</v>
      </c>
      <c r="L3650">
        <v>9</v>
      </c>
      <c r="M3650" t="s">
        <v>39</v>
      </c>
      <c r="N3650">
        <v>163</v>
      </c>
      <c r="O3650">
        <v>82</v>
      </c>
      <c r="P3650">
        <v>58</v>
      </c>
      <c r="Q3650">
        <v>8</v>
      </c>
      <c r="R3650">
        <v>34</v>
      </c>
      <c r="S3650">
        <v>12</v>
      </c>
      <c r="T3650">
        <v>0.1</v>
      </c>
      <c r="U3650">
        <v>210</v>
      </c>
      <c r="V3650">
        <v>4</v>
      </c>
      <c r="W3650">
        <v>25</v>
      </c>
      <c r="X3650">
        <v>1</v>
      </c>
      <c r="Y3650">
        <v>2</v>
      </c>
    </row>
    <row r="3651" spans="1:25" hidden="1" x14ac:dyDescent="0.25">
      <c r="A3651" t="s">
        <v>13908</v>
      </c>
      <c r="B3651" t="s">
        <v>13909</v>
      </c>
      <c r="C3651" s="1" t="str">
        <f t="shared" si="589"/>
        <v>21:0441</v>
      </c>
      <c r="D3651" s="1" t="str">
        <f>HYPERLINK("http://geochem.nrcan.gc.ca/cdogs/content/svy/svy_e.htm", "")</f>
        <v/>
      </c>
      <c r="G3651" s="1" t="str">
        <f>HYPERLINK("http://geochem.nrcan.gc.ca/cdogs/content/cr_/cr_00034_e.htm", "34")</f>
        <v>34</v>
      </c>
      <c r="J3651" t="s">
        <v>100</v>
      </c>
      <c r="K3651" t="s">
        <v>101</v>
      </c>
      <c r="L3651">
        <v>9</v>
      </c>
      <c r="M3651" t="s">
        <v>102</v>
      </c>
      <c r="N3651">
        <v>164</v>
      </c>
      <c r="O3651">
        <v>98</v>
      </c>
      <c r="P3651">
        <v>50</v>
      </c>
      <c r="Q3651">
        <v>18</v>
      </c>
      <c r="R3651">
        <v>20</v>
      </c>
      <c r="S3651">
        <v>14</v>
      </c>
      <c r="T3651">
        <v>0.1</v>
      </c>
      <c r="U3651">
        <v>820</v>
      </c>
      <c r="V3651">
        <v>3</v>
      </c>
      <c r="W3651">
        <v>18</v>
      </c>
      <c r="X3651">
        <v>6</v>
      </c>
      <c r="Y3651">
        <v>15.8</v>
      </c>
    </row>
    <row r="3652" spans="1:25" hidden="1" x14ac:dyDescent="0.25">
      <c r="A3652" t="s">
        <v>13910</v>
      </c>
      <c r="B3652" t="s">
        <v>13911</v>
      </c>
      <c r="C3652" s="1" t="str">
        <f t="shared" si="589"/>
        <v>21:0441</v>
      </c>
      <c r="D3652" s="1" t="str">
        <f t="shared" ref="D3652:D3671" si="593">HYPERLINK("http://geochem.nrcan.gc.ca/cdogs/content/svy/svy210145_e.htm", "21:0145")</f>
        <v>21:0145</v>
      </c>
      <c r="E3652" t="s">
        <v>13912</v>
      </c>
      <c r="F3652" t="s">
        <v>13913</v>
      </c>
      <c r="H3652">
        <v>68.917094199999994</v>
      </c>
      <c r="I3652">
        <v>-72.593690199999998</v>
      </c>
      <c r="J3652" s="1" t="str">
        <f t="shared" ref="J3652:J3671" si="594">HYPERLINK("http://geochem.nrcan.gc.ca/cdogs/content/kwd/kwd020027_e.htm", "NGR lake sediment grab sample")</f>
        <v>NGR lake sediment grab sample</v>
      </c>
      <c r="K3652" s="1" t="str">
        <f t="shared" ref="K3652:K3671" si="595">HYPERLINK("http://geochem.nrcan.gc.ca/cdogs/content/kwd/kwd080006_e.htm", "&lt;177 micron (NGR)")</f>
        <v>&lt;177 micron (NGR)</v>
      </c>
      <c r="L3652">
        <v>9</v>
      </c>
      <c r="M3652" t="s">
        <v>44</v>
      </c>
      <c r="N3652">
        <v>165</v>
      </c>
      <c r="O3652">
        <v>78</v>
      </c>
      <c r="P3652">
        <v>62</v>
      </c>
      <c r="Q3652">
        <v>9</v>
      </c>
      <c r="R3652">
        <v>34</v>
      </c>
      <c r="S3652">
        <v>20</v>
      </c>
      <c r="T3652">
        <v>0.2</v>
      </c>
      <c r="U3652">
        <v>270</v>
      </c>
      <c r="V3652">
        <v>3.8</v>
      </c>
      <c r="W3652">
        <v>90</v>
      </c>
      <c r="X3652">
        <v>2</v>
      </c>
      <c r="Y3652">
        <v>3.4</v>
      </c>
    </row>
    <row r="3653" spans="1:25" hidden="1" x14ac:dyDescent="0.25">
      <c r="A3653" t="s">
        <v>13914</v>
      </c>
      <c r="B3653" t="s">
        <v>13915</v>
      </c>
      <c r="C3653" s="1" t="str">
        <f t="shared" si="589"/>
        <v>21:0441</v>
      </c>
      <c r="D3653" s="1" t="str">
        <f t="shared" si="593"/>
        <v>21:0145</v>
      </c>
      <c r="E3653" t="s">
        <v>13916</v>
      </c>
      <c r="F3653" t="s">
        <v>13917</v>
      </c>
      <c r="H3653">
        <v>68.918725800000004</v>
      </c>
      <c r="I3653">
        <v>-72.683621000000002</v>
      </c>
      <c r="J3653" s="1" t="str">
        <f t="shared" si="594"/>
        <v>NGR lake sediment grab sample</v>
      </c>
      <c r="K3653" s="1" t="str">
        <f t="shared" si="595"/>
        <v>&lt;177 micron (NGR)</v>
      </c>
      <c r="L3653">
        <v>9</v>
      </c>
      <c r="M3653" t="s">
        <v>62</v>
      </c>
      <c r="N3653">
        <v>166</v>
      </c>
      <c r="O3653">
        <v>84</v>
      </c>
      <c r="P3653">
        <v>62</v>
      </c>
      <c r="Q3653">
        <v>7</v>
      </c>
      <c r="R3653">
        <v>36</v>
      </c>
      <c r="S3653">
        <v>10</v>
      </c>
      <c r="T3653">
        <v>0.1</v>
      </c>
      <c r="U3653">
        <v>200</v>
      </c>
      <c r="V3653">
        <v>2.7</v>
      </c>
      <c r="W3653">
        <v>14</v>
      </c>
      <c r="X3653">
        <v>1</v>
      </c>
      <c r="Y3653">
        <v>7.2</v>
      </c>
    </row>
    <row r="3654" spans="1:25" hidden="1" x14ac:dyDescent="0.25">
      <c r="A3654" t="s">
        <v>13918</v>
      </c>
      <c r="B3654" t="s">
        <v>13919</v>
      </c>
      <c r="C3654" s="1" t="str">
        <f t="shared" si="589"/>
        <v>21:0441</v>
      </c>
      <c r="D3654" s="1" t="str">
        <f t="shared" si="593"/>
        <v>21:0145</v>
      </c>
      <c r="E3654" t="s">
        <v>13920</v>
      </c>
      <c r="F3654" t="s">
        <v>13921</v>
      </c>
      <c r="H3654">
        <v>68.981384800000001</v>
      </c>
      <c r="I3654">
        <v>-72.708052300000006</v>
      </c>
      <c r="J3654" s="1" t="str">
        <f t="shared" si="594"/>
        <v>NGR lake sediment grab sample</v>
      </c>
      <c r="K3654" s="1" t="str">
        <f t="shared" si="595"/>
        <v>&lt;177 micron (NGR)</v>
      </c>
      <c r="L3654">
        <v>9</v>
      </c>
      <c r="M3654" t="s">
        <v>49</v>
      </c>
      <c r="N3654">
        <v>167</v>
      </c>
      <c r="O3654">
        <v>80</v>
      </c>
      <c r="P3654">
        <v>46</v>
      </c>
      <c r="Q3654">
        <v>5</v>
      </c>
      <c r="R3654">
        <v>36</v>
      </c>
      <c r="S3654">
        <v>10</v>
      </c>
      <c r="T3654">
        <v>0.1</v>
      </c>
      <c r="U3654">
        <v>200</v>
      </c>
      <c r="V3654">
        <v>2.4500000000000002</v>
      </c>
      <c r="W3654">
        <v>14</v>
      </c>
      <c r="X3654">
        <v>1</v>
      </c>
      <c r="Y3654">
        <v>4.8</v>
      </c>
    </row>
    <row r="3655" spans="1:25" hidden="1" x14ac:dyDescent="0.25">
      <c r="A3655" t="s">
        <v>13922</v>
      </c>
      <c r="B3655" t="s">
        <v>13923</v>
      </c>
      <c r="C3655" s="1" t="str">
        <f t="shared" si="589"/>
        <v>21:0441</v>
      </c>
      <c r="D3655" s="1" t="str">
        <f t="shared" si="593"/>
        <v>21:0145</v>
      </c>
      <c r="E3655" t="s">
        <v>13898</v>
      </c>
      <c r="F3655" t="s">
        <v>13924</v>
      </c>
      <c r="H3655">
        <v>68.983471499999993</v>
      </c>
      <c r="I3655">
        <v>-72.680486400000007</v>
      </c>
      <c r="J3655" s="1" t="str">
        <f t="shared" si="594"/>
        <v>NGR lake sediment grab sample</v>
      </c>
      <c r="K3655" s="1" t="str">
        <f t="shared" si="595"/>
        <v>&lt;177 micron (NGR)</v>
      </c>
      <c r="L3655">
        <v>9</v>
      </c>
      <c r="M3655" t="s">
        <v>57</v>
      </c>
      <c r="N3655">
        <v>168</v>
      </c>
      <c r="O3655">
        <v>100</v>
      </c>
      <c r="P3655">
        <v>62</v>
      </c>
      <c r="Q3655">
        <v>6</v>
      </c>
      <c r="R3655">
        <v>50</v>
      </c>
      <c r="S3655">
        <v>13</v>
      </c>
      <c r="T3655">
        <v>0.1</v>
      </c>
      <c r="U3655">
        <v>230</v>
      </c>
      <c r="V3655">
        <v>3.25</v>
      </c>
      <c r="W3655">
        <v>19</v>
      </c>
      <c r="X3655">
        <v>1</v>
      </c>
      <c r="Y3655">
        <v>4.2</v>
      </c>
    </row>
    <row r="3656" spans="1:25" hidden="1" x14ac:dyDescent="0.25">
      <c r="A3656" t="s">
        <v>13925</v>
      </c>
      <c r="B3656" t="s">
        <v>13926</v>
      </c>
      <c r="C3656" s="1" t="str">
        <f t="shared" si="589"/>
        <v>21:0441</v>
      </c>
      <c r="D3656" s="1" t="str">
        <f t="shared" si="593"/>
        <v>21:0145</v>
      </c>
      <c r="E3656" t="s">
        <v>13898</v>
      </c>
      <c r="F3656" t="s">
        <v>13927</v>
      </c>
      <c r="H3656">
        <v>68.983471499999993</v>
      </c>
      <c r="I3656">
        <v>-72.680486400000007</v>
      </c>
      <c r="J3656" s="1" t="str">
        <f t="shared" si="594"/>
        <v>NGR lake sediment grab sample</v>
      </c>
      <c r="K3656" s="1" t="str">
        <f t="shared" si="595"/>
        <v>&lt;177 micron (NGR)</v>
      </c>
      <c r="L3656">
        <v>9</v>
      </c>
      <c r="M3656" t="s">
        <v>53</v>
      </c>
      <c r="N3656">
        <v>169</v>
      </c>
      <c r="O3656">
        <v>92</v>
      </c>
      <c r="P3656">
        <v>54</v>
      </c>
      <c r="Q3656">
        <v>6</v>
      </c>
      <c r="R3656">
        <v>38</v>
      </c>
      <c r="S3656">
        <v>12</v>
      </c>
      <c r="T3656">
        <v>0.1</v>
      </c>
      <c r="U3656">
        <v>220</v>
      </c>
      <c r="V3656">
        <v>3</v>
      </c>
      <c r="W3656">
        <v>21</v>
      </c>
      <c r="X3656">
        <v>1</v>
      </c>
      <c r="Y3656">
        <v>4</v>
      </c>
    </row>
    <row r="3657" spans="1:25" hidden="1" x14ac:dyDescent="0.25">
      <c r="A3657" t="s">
        <v>13928</v>
      </c>
      <c r="B3657" t="s">
        <v>13929</v>
      </c>
      <c r="C3657" s="1" t="str">
        <f t="shared" si="589"/>
        <v>21:0441</v>
      </c>
      <c r="D3657" s="1" t="str">
        <f t="shared" si="593"/>
        <v>21:0145</v>
      </c>
      <c r="E3657" t="s">
        <v>13930</v>
      </c>
      <c r="F3657" t="s">
        <v>13931</v>
      </c>
      <c r="H3657">
        <v>68.626953799999995</v>
      </c>
      <c r="I3657">
        <v>-72.027705400000002</v>
      </c>
      <c r="J3657" s="1" t="str">
        <f t="shared" si="594"/>
        <v>NGR lake sediment grab sample</v>
      </c>
      <c r="K3657" s="1" t="str">
        <f t="shared" si="595"/>
        <v>&lt;177 micron (NGR)</v>
      </c>
      <c r="L3657">
        <v>9</v>
      </c>
      <c r="M3657" t="s">
        <v>67</v>
      </c>
      <c r="N3657">
        <v>170</v>
      </c>
      <c r="O3657">
        <v>80</v>
      </c>
      <c r="P3657">
        <v>80</v>
      </c>
      <c r="Q3657">
        <v>6</v>
      </c>
      <c r="R3657">
        <v>46</v>
      </c>
      <c r="S3657">
        <v>15</v>
      </c>
      <c r="T3657">
        <v>0.2</v>
      </c>
      <c r="U3657">
        <v>210</v>
      </c>
      <c r="V3657">
        <v>2.35</v>
      </c>
      <c r="W3657">
        <v>9</v>
      </c>
      <c r="X3657">
        <v>2</v>
      </c>
      <c r="Y3657">
        <v>6.2</v>
      </c>
    </row>
    <row r="3658" spans="1:25" hidden="1" x14ac:dyDescent="0.25">
      <c r="A3658" t="s">
        <v>13932</v>
      </c>
      <c r="B3658" t="s">
        <v>13933</v>
      </c>
      <c r="C3658" s="1" t="str">
        <f t="shared" si="589"/>
        <v>21:0441</v>
      </c>
      <c r="D3658" s="1" t="str">
        <f t="shared" si="593"/>
        <v>21:0145</v>
      </c>
      <c r="E3658" t="s">
        <v>13934</v>
      </c>
      <c r="F3658" t="s">
        <v>13935</v>
      </c>
      <c r="H3658">
        <v>68.637618000000003</v>
      </c>
      <c r="I3658">
        <v>-72.098260800000006</v>
      </c>
      <c r="J3658" s="1" t="str">
        <f t="shared" si="594"/>
        <v>NGR lake sediment grab sample</v>
      </c>
      <c r="K3658" s="1" t="str">
        <f t="shared" si="595"/>
        <v>&lt;177 micron (NGR)</v>
      </c>
      <c r="L3658">
        <v>9</v>
      </c>
      <c r="M3658" t="s">
        <v>72</v>
      </c>
      <c r="N3658">
        <v>171</v>
      </c>
      <c r="O3658">
        <v>152</v>
      </c>
      <c r="P3658">
        <v>118</v>
      </c>
      <c r="Q3658">
        <v>11</v>
      </c>
      <c r="R3658">
        <v>114</v>
      </c>
      <c r="S3658">
        <v>36</v>
      </c>
      <c r="T3658">
        <v>0.2</v>
      </c>
      <c r="U3658">
        <v>450</v>
      </c>
      <c r="V3658">
        <v>5.4</v>
      </c>
      <c r="W3658">
        <v>22</v>
      </c>
      <c r="X3658">
        <v>2</v>
      </c>
      <c r="Y3658">
        <v>24</v>
      </c>
    </row>
    <row r="3659" spans="1:25" hidden="1" x14ac:dyDescent="0.25">
      <c r="A3659" t="s">
        <v>13936</v>
      </c>
      <c r="B3659" t="s">
        <v>13937</v>
      </c>
      <c r="C3659" s="1" t="str">
        <f t="shared" si="589"/>
        <v>21:0441</v>
      </c>
      <c r="D3659" s="1" t="str">
        <f t="shared" si="593"/>
        <v>21:0145</v>
      </c>
      <c r="E3659" t="s">
        <v>13938</v>
      </c>
      <c r="F3659" t="s">
        <v>13939</v>
      </c>
      <c r="H3659">
        <v>68.626849399999998</v>
      </c>
      <c r="I3659">
        <v>-72.235714000000002</v>
      </c>
      <c r="J3659" s="1" t="str">
        <f t="shared" si="594"/>
        <v>NGR lake sediment grab sample</v>
      </c>
      <c r="K3659" s="1" t="str">
        <f t="shared" si="595"/>
        <v>&lt;177 micron (NGR)</v>
      </c>
      <c r="L3659">
        <v>9</v>
      </c>
      <c r="M3659" t="s">
        <v>77</v>
      </c>
      <c r="N3659">
        <v>172</v>
      </c>
      <c r="O3659">
        <v>120</v>
      </c>
      <c r="P3659">
        <v>78</v>
      </c>
      <c r="Q3659">
        <v>8</v>
      </c>
      <c r="R3659">
        <v>58</v>
      </c>
      <c r="S3659">
        <v>21</v>
      </c>
      <c r="T3659">
        <v>0.1</v>
      </c>
      <c r="U3659">
        <v>370</v>
      </c>
      <c r="V3659">
        <v>4.5999999999999996</v>
      </c>
      <c r="W3659">
        <v>10</v>
      </c>
      <c r="X3659">
        <v>1</v>
      </c>
      <c r="Y3659">
        <v>3.6</v>
      </c>
    </row>
    <row r="3660" spans="1:25" hidden="1" x14ac:dyDescent="0.25">
      <c r="A3660" t="s">
        <v>13940</v>
      </c>
      <c r="B3660" t="s">
        <v>13941</v>
      </c>
      <c r="C3660" s="1" t="str">
        <f t="shared" si="589"/>
        <v>21:0441</v>
      </c>
      <c r="D3660" s="1" t="str">
        <f t="shared" si="593"/>
        <v>21:0145</v>
      </c>
      <c r="E3660" t="s">
        <v>13942</v>
      </c>
      <c r="F3660" t="s">
        <v>13943</v>
      </c>
      <c r="H3660">
        <v>68.649082500000006</v>
      </c>
      <c r="I3660">
        <v>-72.223117799999997</v>
      </c>
      <c r="J3660" s="1" t="str">
        <f t="shared" si="594"/>
        <v>NGR lake sediment grab sample</v>
      </c>
      <c r="K3660" s="1" t="str">
        <f t="shared" si="595"/>
        <v>&lt;177 micron (NGR)</v>
      </c>
      <c r="L3660">
        <v>9</v>
      </c>
      <c r="M3660" t="s">
        <v>82</v>
      </c>
      <c r="N3660">
        <v>173</v>
      </c>
      <c r="O3660">
        <v>160</v>
      </c>
      <c r="P3660">
        <v>128</v>
      </c>
      <c r="Q3660">
        <v>12</v>
      </c>
      <c r="R3660">
        <v>92</v>
      </c>
      <c r="S3660">
        <v>20</v>
      </c>
      <c r="T3660">
        <v>0.4</v>
      </c>
      <c r="U3660">
        <v>250</v>
      </c>
      <c r="V3660">
        <v>3.6</v>
      </c>
      <c r="W3660">
        <v>17</v>
      </c>
      <c r="X3660">
        <v>3</v>
      </c>
      <c r="Y3660">
        <v>10</v>
      </c>
    </row>
    <row r="3661" spans="1:25" hidden="1" x14ac:dyDescent="0.25">
      <c r="A3661" t="s">
        <v>13944</v>
      </c>
      <c r="B3661" t="s">
        <v>13945</v>
      </c>
      <c r="C3661" s="1" t="str">
        <f t="shared" si="589"/>
        <v>21:0441</v>
      </c>
      <c r="D3661" s="1" t="str">
        <f t="shared" si="593"/>
        <v>21:0145</v>
      </c>
      <c r="E3661" t="s">
        <v>13946</v>
      </c>
      <c r="F3661" t="s">
        <v>13947</v>
      </c>
      <c r="H3661">
        <v>68.656110400000003</v>
      </c>
      <c r="I3661">
        <v>-72.287096599999998</v>
      </c>
      <c r="J3661" s="1" t="str">
        <f t="shared" si="594"/>
        <v>NGR lake sediment grab sample</v>
      </c>
      <c r="K3661" s="1" t="str">
        <f t="shared" si="595"/>
        <v>&lt;177 micron (NGR)</v>
      </c>
      <c r="L3661">
        <v>9</v>
      </c>
      <c r="M3661" t="s">
        <v>87</v>
      </c>
      <c r="N3661">
        <v>174</v>
      </c>
      <c r="O3661">
        <v>154</v>
      </c>
      <c r="P3661">
        <v>114</v>
      </c>
      <c r="Q3661">
        <v>13</v>
      </c>
      <c r="R3661">
        <v>66</v>
      </c>
      <c r="S3661">
        <v>48</v>
      </c>
      <c r="T3661">
        <v>0.1</v>
      </c>
      <c r="U3661">
        <v>790</v>
      </c>
      <c r="V3661">
        <v>5.7</v>
      </c>
      <c r="W3661">
        <v>14</v>
      </c>
      <c r="X3661">
        <v>3</v>
      </c>
      <c r="Y3661">
        <v>3.8</v>
      </c>
    </row>
    <row r="3662" spans="1:25" hidden="1" x14ac:dyDescent="0.25">
      <c r="A3662" t="s">
        <v>13948</v>
      </c>
      <c r="B3662" t="s">
        <v>13949</v>
      </c>
      <c r="C3662" s="1" t="str">
        <f t="shared" si="589"/>
        <v>21:0441</v>
      </c>
      <c r="D3662" s="1" t="str">
        <f t="shared" si="593"/>
        <v>21:0145</v>
      </c>
      <c r="E3662" t="s">
        <v>13950</v>
      </c>
      <c r="F3662" t="s">
        <v>13951</v>
      </c>
      <c r="H3662">
        <v>68.646311400000002</v>
      </c>
      <c r="I3662">
        <v>-72.326603800000001</v>
      </c>
      <c r="J3662" s="1" t="str">
        <f t="shared" si="594"/>
        <v>NGR lake sediment grab sample</v>
      </c>
      <c r="K3662" s="1" t="str">
        <f t="shared" si="595"/>
        <v>&lt;177 micron (NGR)</v>
      </c>
      <c r="L3662">
        <v>9</v>
      </c>
      <c r="M3662" t="s">
        <v>92</v>
      </c>
      <c r="N3662">
        <v>175</v>
      </c>
      <c r="O3662">
        <v>158</v>
      </c>
      <c r="P3662">
        <v>108</v>
      </c>
      <c r="Q3662">
        <v>12</v>
      </c>
      <c r="R3662">
        <v>88</v>
      </c>
      <c r="S3662">
        <v>44</v>
      </c>
      <c r="T3662">
        <v>0.1</v>
      </c>
      <c r="U3662">
        <v>500</v>
      </c>
      <c r="V3662">
        <v>5.95</v>
      </c>
      <c r="W3662">
        <v>14</v>
      </c>
      <c r="X3662">
        <v>2</v>
      </c>
      <c r="Y3662">
        <v>4.8</v>
      </c>
    </row>
    <row r="3663" spans="1:25" hidden="1" x14ac:dyDescent="0.25">
      <c r="A3663" t="s">
        <v>13952</v>
      </c>
      <c r="B3663" t="s">
        <v>13953</v>
      </c>
      <c r="C3663" s="1" t="str">
        <f t="shared" si="589"/>
        <v>21:0441</v>
      </c>
      <c r="D3663" s="1" t="str">
        <f t="shared" si="593"/>
        <v>21:0145</v>
      </c>
      <c r="E3663" t="s">
        <v>13954</v>
      </c>
      <c r="F3663" t="s">
        <v>13955</v>
      </c>
      <c r="H3663">
        <v>68.627468500000006</v>
      </c>
      <c r="I3663">
        <v>-72.404489100000006</v>
      </c>
      <c r="J3663" s="1" t="str">
        <f t="shared" si="594"/>
        <v>NGR lake sediment grab sample</v>
      </c>
      <c r="K3663" s="1" t="str">
        <f t="shared" si="595"/>
        <v>&lt;177 micron (NGR)</v>
      </c>
      <c r="L3663">
        <v>9</v>
      </c>
      <c r="M3663" t="s">
        <v>97</v>
      </c>
      <c r="N3663">
        <v>176</v>
      </c>
      <c r="O3663">
        <v>178</v>
      </c>
      <c r="P3663">
        <v>94</v>
      </c>
      <c r="Q3663">
        <v>11</v>
      </c>
      <c r="R3663">
        <v>102</v>
      </c>
      <c r="S3663">
        <v>31</v>
      </c>
      <c r="T3663">
        <v>0.1</v>
      </c>
      <c r="U3663">
        <v>410</v>
      </c>
      <c r="V3663">
        <v>5.9</v>
      </c>
      <c r="W3663">
        <v>10</v>
      </c>
      <c r="X3663">
        <v>2</v>
      </c>
      <c r="Y3663">
        <v>3.6</v>
      </c>
    </row>
    <row r="3664" spans="1:25" hidden="1" x14ac:dyDescent="0.25">
      <c r="A3664" t="s">
        <v>13956</v>
      </c>
      <c r="B3664" t="s">
        <v>13957</v>
      </c>
      <c r="C3664" s="1" t="str">
        <f t="shared" si="589"/>
        <v>21:0441</v>
      </c>
      <c r="D3664" s="1" t="str">
        <f t="shared" si="593"/>
        <v>21:0145</v>
      </c>
      <c r="E3664" t="s">
        <v>13958</v>
      </c>
      <c r="F3664" t="s">
        <v>13959</v>
      </c>
      <c r="H3664">
        <v>68.638154200000002</v>
      </c>
      <c r="I3664">
        <v>-72.455488900000006</v>
      </c>
      <c r="J3664" s="1" t="str">
        <f t="shared" si="594"/>
        <v>NGR lake sediment grab sample</v>
      </c>
      <c r="K3664" s="1" t="str">
        <f t="shared" si="595"/>
        <v>&lt;177 micron (NGR)</v>
      </c>
      <c r="L3664">
        <v>9</v>
      </c>
      <c r="M3664" t="s">
        <v>107</v>
      </c>
      <c r="N3664">
        <v>177</v>
      </c>
      <c r="O3664">
        <v>94</v>
      </c>
      <c r="P3664">
        <v>88</v>
      </c>
      <c r="Q3664">
        <v>9</v>
      </c>
      <c r="R3664">
        <v>48</v>
      </c>
      <c r="S3664">
        <v>44</v>
      </c>
      <c r="T3664">
        <v>0.1</v>
      </c>
      <c r="U3664">
        <v>710</v>
      </c>
      <c r="V3664">
        <v>4.3</v>
      </c>
      <c r="W3664">
        <v>25</v>
      </c>
      <c r="X3664">
        <v>3</v>
      </c>
      <c r="Y3664">
        <v>3</v>
      </c>
    </row>
    <row r="3665" spans="1:25" hidden="1" x14ac:dyDescent="0.25">
      <c r="A3665" t="s">
        <v>13960</v>
      </c>
      <c r="B3665" t="s">
        <v>13961</v>
      </c>
      <c r="C3665" s="1" t="str">
        <f t="shared" si="589"/>
        <v>21:0441</v>
      </c>
      <c r="D3665" s="1" t="str">
        <f t="shared" si="593"/>
        <v>21:0145</v>
      </c>
      <c r="E3665" t="s">
        <v>13962</v>
      </c>
      <c r="F3665" t="s">
        <v>13963</v>
      </c>
      <c r="H3665">
        <v>68.664449599999998</v>
      </c>
      <c r="I3665">
        <v>-72.455432900000005</v>
      </c>
      <c r="J3665" s="1" t="str">
        <f t="shared" si="594"/>
        <v>NGR lake sediment grab sample</v>
      </c>
      <c r="K3665" s="1" t="str">
        <f t="shared" si="595"/>
        <v>&lt;177 micron (NGR)</v>
      </c>
      <c r="L3665">
        <v>9</v>
      </c>
      <c r="M3665" t="s">
        <v>112</v>
      </c>
      <c r="N3665">
        <v>178</v>
      </c>
      <c r="O3665">
        <v>78</v>
      </c>
      <c r="P3665">
        <v>52</v>
      </c>
      <c r="Q3665">
        <v>5</v>
      </c>
      <c r="R3665">
        <v>36</v>
      </c>
      <c r="S3665">
        <v>26</v>
      </c>
      <c r="T3665">
        <v>0.1</v>
      </c>
      <c r="U3665">
        <v>420</v>
      </c>
      <c r="V3665">
        <v>4.2</v>
      </c>
      <c r="W3665">
        <v>75</v>
      </c>
      <c r="X3665">
        <v>1</v>
      </c>
      <c r="Y3665">
        <v>1.2</v>
      </c>
    </row>
    <row r="3666" spans="1:25" hidden="1" x14ac:dyDescent="0.25">
      <c r="A3666" t="s">
        <v>13964</v>
      </c>
      <c r="B3666" t="s">
        <v>13965</v>
      </c>
      <c r="C3666" s="1" t="str">
        <f t="shared" si="589"/>
        <v>21:0441</v>
      </c>
      <c r="D3666" s="1" t="str">
        <f t="shared" si="593"/>
        <v>21:0145</v>
      </c>
      <c r="E3666" t="s">
        <v>13966</v>
      </c>
      <c r="F3666" t="s">
        <v>13967</v>
      </c>
      <c r="H3666">
        <v>68.662435500000001</v>
      </c>
      <c r="I3666">
        <v>-72.592845299999993</v>
      </c>
      <c r="J3666" s="1" t="str">
        <f t="shared" si="594"/>
        <v>NGR lake sediment grab sample</v>
      </c>
      <c r="K3666" s="1" t="str">
        <f t="shared" si="595"/>
        <v>&lt;177 micron (NGR)</v>
      </c>
      <c r="L3666">
        <v>9</v>
      </c>
      <c r="M3666" t="s">
        <v>117</v>
      </c>
      <c r="N3666">
        <v>179</v>
      </c>
      <c r="O3666">
        <v>132</v>
      </c>
      <c r="P3666">
        <v>72</v>
      </c>
      <c r="Q3666">
        <v>10</v>
      </c>
      <c r="R3666">
        <v>66</v>
      </c>
      <c r="S3666">
        <v>24</v>
      </c>
      <c r="T3666">
        <v>0.2</v>
      </c>
      <c r="U3666">
        <v>400</v>
      </c>
      <c r="V3666">
        <v>5.85</v>
      </c>
      <c r="W3666">
        <v>25</v>
      </c>
      <c r="X3666">
        <v>3</v>
      </c>
      <c r="Y3666">
        <v>4.5999999999999996</v>
      </c>
    </row>
    <row r="3667" spans="1:25" hidden="1" x14ac:dyDescent="0.25">
      <c r="A3667" t="s">
        <v>13968</v>
      </c>
      <c r="B3667" t="s">
        <v>13969</v>
      </c>
      <c r="C3667" s="1" t="str">
        <f t="shared" si="589"/>
        <v>21:0441</v>
      </c>
      <c r="D3667" s="1" t="str">
        <f t="shared" si="593"/>
        <v>21:0145</v>
      </c>
      <c r="E3667" t="s">
        <v>13970</v>
      </c>
      <c r="F3667" t="s">
        <v>13971</v>
      </c>
      <c r="H3667">
        <v>68.642719</v>
      </c>
      <c r="I3667">
        <v>-72.558476499999998</v>
      </c>
      <c r="J3667" s="1" t="str">
        <f t="shared" si="594"/>
        <v>NGR lake sediment grab sample</v>
      </c>
      <c r="K3667" s="1" t="str">
        <f t="shared" si="595"/>
        <v>&lt;177 micron (NGR)</v>
      </c>
      <c r="L3667">
        <v>9</v>
      </c>
      <c r="M3667" t="s">
        <v>122</v>
      </c>
      <c r="N3667">
        <v>180</v>
      </c>
      <c r="O3667">
        <v>118</v>
      </c>
      <c r="P3667">
        <v>140</v>
      </c>
      <c r="Q3667">
        <v>8</v>
      </c>
      <c r="R3667">
        <v>68</v>
      </c>
      <c r="S3667">
        <v>20</v>
      </c>
      <c r="T3667">
        <v>0.4</v>
      </c>
      <c r="U3667">
        <v>180</v>
      </c>
      <c r="V3667">
        <v>3</v>
      </c>
      <c r="W3667">
        <v>28</v>
      </c>
      <c r="X3667">
        <v>1</v>
      </c>
      <c r="Y3667">
        <v>10.4</v>
      </c>
    </row>
    <row r="3668" spans="1:25" hidden="1" x14ac:dyDescent="0.25">
      <c r="A3668" t="s">
        <v>13972</v>
      </c>
      <c r="B3668" t="s">
        <v>13973</v>
      </c>
      <c r="C3668" s="1" t="str">
        <f t="shared" si="589"/>
        <v>21:0441</v>
      </c>
      <c r="D3668" s="1" t="str">
        <f t="shared" si="593"/>
        <v>21:0145</v>
      </c>
      <c r="E3668" t="s">
        <v>13974</v>
      </c>
      <c r="F3668" t="s">
        <v>13975</v>
      </c>
      <c r="H3668">
        <v>68.658217199999996</v>
      </c>
      <c r="I3668">
        <v>-72.679303399999995</v>
      </c>
      <c r="J3668" s="1" t="str">
        <f t="shared" si="594"/>
        <v>NGR lake sediment grab sample</v>
      </c>
      <c r="K3668" s="1" t="str">
        <f t="shared" si="595"/>
        <v>&lt;177 micron (NGR)</v>
      </c>
      <c r="L3668">
        <v>10</v>
      </c>
      <c r="M3668" t="s">
        <v>29</v>
      </c>
      <c r="N3668">
        <v>181</v>
      </c>
      <c r="O3668">
        <v>100</v>
      </c>
      <c r="P3668">
        <v>122</v>
      </c>
      <c r="Q3668">
        <v>6</v>
      </c>
      <c r="R3668">
        <v>56</v>
      </c>
      <c r="S3668">
        <v>15</v>
      </c>
      <c r="T3668">
        <v>0.4</v>
      </c>
      <c r="U3668">
        <v>190</v>
      </c>
      <c r="V3668">
        <v>2.8</v>
      </c>
      <c r="W3668">
        <v>50</v>
      </c>
      <c r="X3668">
        <v>2</v>
      </c>
      <c r="Y3668">
        <v>7.4</v>
      </c>
    </row>
    <row r="3669" spans="1:25" hidden="1" x14ac:dyDescent="0.25">
      <c r="A3669" t="s">
        <v>13976</v>
      </c>
      <c r="B3669" t="s">
        <v>13977</v>
      </c>
      <c r="C3669" s="1" t="str">
        <f t="shared" si="589"/>
        <v>21:0441</v>
      </c>
      <c r="D3669" s="1" t="str">
        <f t="shared" si="593"/>
        <v>21:0145</v>
      </c>
      <c r="E3669" t="s">
        <v>13978</v>
      </c>
      <c r="F3669" t="s">
        <v>13979</v>
      </c>
      <c r="H3669">
        <v>68.631642299999996</v>
      </c>
      <c r="I3669">
        <v>-72.650532799999993</v>
      </c>
      <c r="J3669" s="1" t="str">
        <f t="shared" si="594"/>
        <v>NGR lake sediment grab sample</v>
      </c>
      <c r="K3669" s="1" t="str">
        <f t="shared" si="595"/>
        <v>&lt;177 micron (NGR)</v>
      </c>
      <c r="L3669">
        <v>10</v>
      </c>
      <c r="M3669" t="s">
        <v>34</v>
      </c>
      <c r="N3669">
        <v>182</v>
      </c>
      <c r="O3669">
        <v>122</v>
      </c>
      <c r="P3669">
        <v>146</v>
      </c>
      <c r="Q3669">
        <v>8</v>
      </c>
      <c r="R3669">
        <v>64</v>
      </c>
      <c r="S3669">
        <v>15</v>
      </c>
      <c r="T3669">
        <v>0.2</v>
      </c>
      <c r="U3669">
        <v>170</v>
      </c>
      <c r="V3669">
        <v>3.2</v>
      </c>
      <c r="W3669">
        <v>66</v>
      </c>
      <c r="X3669">
        <v>2</v>
      </c>
      <c r="Y3669">
        <v>10.199999999999999</v>
      </c>
    </row>
    <row r="3670" spans="1:25" hidden="1" x14ac:dyDescent="0.25">
      <c r="A3670" t="s">
        <v>13980</v>
      </c>
      <c r="B3670" t="s">
        <v>13981</v>
      </c>
      <c r="C3670" s="1" t="str">
        <f t="shared" si="589"/>
        <v>21:0441</v>
      </c>
      <c r="D3670" s="1" t="str">
        <f t="shared" si="593"/>
        <v>21:0145</v>
      </c>
      <c r="E3670" t="s">
        <v>13982</v>
      </c>
      <c r="F3670" t="s">
        <v>13983</v>
      </c>
      <c r="H3670">
        <v>68.664371599999996</v>
      </c>
      <c r="I3670">
        <v>-72.635220500000003</v>
      </c>
      <c r="J3670" s="1" t="str">
        <f t="shared" si="594"/>
        <v>NGR lake sediment grab sample</v>
      </c>
      <c r="K3670" s="1" t="str">
        <f t="shared" si="595"/>
        <v>&lt;177 micron (NGR)</v>
      </c>
      <c r="L3670">
        <v>10</v>
      </c>
      <c r="M3670" t="s">
        <v>49</v>
      </c>
      <c r="N3670">
        <v>183</v>
      </c>
      <c r="O3670">
        <v>118</v>
      </c>
      <c r="P3670">
        <v>100</v>
      </c>
      <c r="Q3670">
        <v>5</v>
      </c>
      <c r="R3670">
        <v>60</v>
      </c>
      <c r="S3670">
        <v>52</v>
      </c>
      <c r="T3670">
        <v>0.1</v>
      </c>
      <c r="U3670">
        <v>460</v>
      </c>
      <c r="V3670">
        <v>2.95</v>
      </c>
      <c r="W3670">
        <v>68</v>
      </c>
      <c r="X3670">
        <v>2</v>
      </c>
      <c r="Y3670">
        <v>3.4</v>
      </c>
    </row>
    <row r="3671" spans="1:25" hidden="1" x14ac:dyDescent="0.25">
      <c r="A3671" t="s">
        <v>13984</v>
      </c>
      <c r="B3671" t="s">
        <v>13985</v>
      </c>
      <c r="C3671" s="1" t="str">
        <f t="shared" si="589"/>
        <v>21:0441</v>
      </c>
      <c r="D3671" s="1" t="str">
        <f t="shared" si="593"/>
        <v>21:0145</v>
      </c>
      <c r="E3671" t="s">
        <v>13974</v>
      </c>
      <c r="F3671" t="s">
        <v>13986</v>
      </c>
      <c r="H3671">
        <v>68.658217199999996</v>
      </c>
      <c r="I3671">
        <v>-72.679303399999995</v>
      </c>
      <c r="J3671" s="1" t="str">
        <f t="shared" si="594"/>
        <v>NGR lake sediment grab sample</v>
      </c>
      <c r="K3671" s="1" t="str">
        <f t="shared" si="595"/>
        <v>&lt;177 micron (NGR)</v>
      </c>
      <c r="L3671">
        <v>10</v>
      </c>
      <c r="M3671" t="s">
        <v>57</v>
      </c>
      <c r="N3671">
        <v>184</v>
      </c>
      <c r="O3671">
        <v>102</v>
      </c>
      <c r="P3671">
        <v>120</v>
      </c>
      <c r="Q3671">
        <v>5</v>
      </c>
      <c r="R3671">
        <v>58</v>
      </c>
      <c r="S3671">
        <v>18</v>
      </c>
      <c r="T3671">
        <v>0.2</v>
      </c>
      <c r="U3671">
        <v>190</v>
      </c>
      <c r="V3671">
        <v>3</v>
      </c>
      <c r="W3671">
        <v>55</v>
      </c>
      <c r="X3671">
        <v>2</v>
      </c>
      <c r="Y3671">
        <v>7</v>
      </c>
    </row>
    <row r="3672" spans="1:25" hidden="1" x14ac:dyDescent="0.25">
      <c r="A3672" t="s">
        <v>13987</v>
      </c>
      <c r="B3672" t="s">
        <v>13988</v>
      </c>
      <c r="C3672" s="1" t="str">
        <f t="shared" si="589"/>
        <v>21:0441</v>
      </c>
      <c r="D3672" s="1" t="str">
        <f>HYPERLINK("http://geochem.nrcan.gc.ca/cdogs/content/svy/svy_e.htm", "")</f>
        <v/>
      </c>
      <c r="G3672" s="1" t="str">
        <f>HYPERLINK("http://geochem.nrcan.gc.ca/cdogs/content/cr_/cr_00033_e.htm", "33")</f>
        <v>33</v>
      </c>
      <c r="J3672" t="s">
        <v>100</v>
      </c>
      <c r="K3672" t="s">
        <v>101</v>
      </c>
      <c r="L3672">
        <v>10</v>
      </c>
      <c r="M3672" t="s">
        <v>102</v>
      </c>
      <c r="N3672">
        <v>185</v>
      </c>
      <c r="O3672">
        <v>158</v>
      </c>
      <c r="P3672">
        <v>20</v>
      </c>
      <c r="Q3672">
        <v>30</v>
      </c>
      <c r="R3672">
        <v>14</v>
      </c>
      <c r="S3672">
        <v>12</v>
      </c>
      <c r="T3672">
        <v>0.1</v>
      </c>
      <c r="U3672">
        <v>2800</v>
      </c>
      <c r="V3672">
        <v>3.7</v>
      </c>
      <c r="W3672">
        <v>1</v>
      </c>
      <c r="X3672">
        <v>1</v>
      </c>
      <c r="Y3672">
        <v>14</v>
      </c>
    </row>
    <row r="3673" spans="1:25" hidden="1" x14ac:dyDescent="0.25">
      <c r="A3673" t="s">
        <v>13989</v>
      </c>
      <c r="B3673" t="s">
        <v>13990</v>
      </c>
      <c r="C3673" s="1" t="str">
        <f t="shared" si="589"/>
        <v>21:0441</v>
      </c>
      <c r="D3673" s="1" t="str">
        <f t="shared" ref="D3673:D3704" si="596">HYPERLINK("http://geochem.nrcan.gc.ca/cdogs/content/svy/svy210145_e.htm", "21:0145")</f>
        <v>21:0145</v>
      </c>
      <c r="E3673" t="s">
        <v>13974</v>
      </c>
      <c r="F3673" t="s">
        <v>13991</v>
      </c>
      <c r="H3673">
        <v>68.658217199999996</v>
      </c>
      <c r="I3673">
        <v>-72.679303399999995</v>
      </c>
      <c r="J3673" s="1" t="str">
        <f t="shared" ref="J3673:J3704" si="597">HYPERLINK("http://geochem.nrcan.gc.ca/cdogs/content/kwd/kwd020027_e.htm", "NGR lake sediment grab sample")</f>
        <v>NGR lake sediment grab sample</v>
      </c>
      <c r="K3673" s="1" t="str">
        <f t="shared" ref="K3673:K3704" si="598">HYPERLINK("http://geochem.nrcan.gc.ca/cdogs/content/kwd/kwd080006_e.htm", "&lt;177 micron (NGR)")</f>
        <v>&lt;177 micron (NGR)</v>
      </c>
      <c r="L3673">
        <v>10</v>
      </c>
      <c r="M3673" t="s">
        <v>53</v>
      </c>
      <c r="N3673">
        <v>186</v>
      </c>
      <c r="O3673">
        <v>146</v>
      </c>
      <c r="P3673">
        <v>114</v>
      </c>
      <c r="Q3673">
        <v>5</v>
      </c>
      <c r="R3673">
        <v>62</v>
      </c>
      <c r="S3673">
        <v>13</v>
      </c>
      <c r="T3673">
        <v>0.5</v>
      </c>
      <c r="U3673">
        <v>180</v>
      </c>
      <c r="V3673">
        <v>2.35</v>
      </c>
      <c r="W3673">
        <v>29</v>
      </c>
      <c r="X3673">
        <v>1</v>
      </c>
      <c r="Y3673">
        <v>13.4</v>
      </c>
    </row>
    <row r="3674" spans="1:25" hidden="1" x14ac:dyDescent="0.25">
      <c r="A3674" t="s">
        <v>13992</v>
      </c>
      <c r="B3674" t="s">
        <v>13993</v>
      </c>
      <c r="C3674" s="1" t="str">
        <f t="shared" si="589"/>
        <v>21:0441</v>
      </c>
      <c r="D3674" s="1" t="str">
        <f t="shared" si="596"/>
        <v>21:0145</v>
      </c>
      <c r="E3674" t="s">
        <v>13994</v>
      </c>
      <c r="F3674" t="s">
        <v>13995</v>
      </c>
      <c r="H3674">
        <v>68.674315800000002</v>
      </c>
      <c r="I3674">
        <v>-72.754969700000004</v>
      </c>
      <c r="J3674" s="1" t="str">
        <f t="shared" si="597"/>
        <v>NGR lake sediment grab sample</v>
      </c>
      <c r="K3674" s="1" t="str">
        <f t="shared" si="598"/>
        <v>&lt;177 micron (NGR)</v>
      </c>
      <c r="L3674">
        <v>10</v>
      </c>
      <c r="M3674" t="s">
        <v>39</v>
      </c>
      <c r="N3674">
        <v>187</v>
      </c>
      <c r="O3674">
        <v>80</v>
      </c>
      <c r="P3674">
        <v>56</v>
      </c>
      <c r="Q3674">
        <v>4</v>
      </c>
      <c r="R3674">
        <v>36</v>
      </c>
      <c r="S3674">
        <v>32</v>
      </c>
      <c r="T3674">
        <v>0.2</v>
      </c>
      <c r="U3674">
        <v>410</v>
      </c>
      <c r="V3674">
        <v>3.6</v>
      </c>
      <c r="W3674">
        <v>120</v>
      </c>
      <c r="X3674">
        <v>1</v>
      </c>
      <c r="Y3674">
        <v>3.2</v>
      </c>
    </row>
    <row r="3675" spans="1:25" hidden="1" x14ac:dyDescent="0.25">
      <c r="A3675" t="s">
        <v>13996</v>
      </c>
      <c r="B3675" t="s">
        <v>13997</v>
      </c>
      <c r="C3675" s="1" t="str">
        <f t="shared" si="589"/>
        <v>21:0441</v>
      </c>
      <c r="D3675" s="1" t="str">
        <f t="shared" si="596"/>
        <v>21:0145</v>
      </c>
      <c r="E3675" t="s">
        <v>13998</v>
      </c>
      <c r="F3675" t="s">
        <v>13999</v>
      </c>
      <c r="H3675">
        <v>68.651854499999999</v>
      </c>
      <c r="I3675">
        <v>-72.767071799999997</v>
      </c>
      <c r="J3675" s="1" t="str">
        <f t="shared" si="597"/>
        <v>NGR lake sediment grab sample</v>
      </c>
      <c r="K3675" s="1" t="str">
        <f t="shared" si="598"/>
        <v>&lt;177 micron (NGR)</v>
      </c>
      <c r="L3675">
        <v>10</v>
      </c>
      <c r="M3675" t="s">
        <v>44</v>
      </c>
      <c r="N3675">
        <v>188</v>
      </c>
      <c r="O3675">
        <v>94</v>
      </c>
      <c r="P3675">
        <v>114</v>
      </c>
      <c r="Q3675">
        <v>5</v>
      </c>
      <c r="R3675">
        <v>52</v>
      </c>
      <c r="S3675">
        <v>36</v>
      </c>
      <c r="T3675">
        <v>0.3</v>
      </c>
      <c r="U3675">
        <v>210</v>
      </c>
      <c r="V3675">
        <v>3.4</v>
      </c>
      <c r="W3675">
        <v>80</v>
      </c>
      <c r="X3675">
        <v>2</v>
      </c>
      <c r="Y3675">
        <v>7</v>
      </c>
    </row>
    <row r="3676" spans="1:25" hidden="1" x14ac:dyDescent="0.25">
      <c r="A3676" t="s">
        <v>14000</v>
      </c>
      <c r="B3676" t="s">
        <v>14001</v>
      </c>
      <c r="C3676" s="1" t="str">
        <f t="shared" si="589"/>
        <v>21:0441</v>
      </c>
      <c r="D3676" s="1" t="str">
        <f t="shared" si="596"/>
        <v>21:0145</v>
      </c>
      <c r="E3676" t="s">
        <v>14002</v>
      </c>
      <c r="F3676" t="s">
        <v>14003</v>
      </c>
      <c r="H3676">
        <v>68.644041799999997</v>
      </c>
      <c r="I3676">
        <v>-72.8208293</v>
      </c>
      <c r="J3676" s="1" t="str">
        <f t="shared" si="597"/>
        <v>NGR lake sediment grab sample</v>
      </c>
      <c r="K3676" s="1" t="str">
        <f t="shared" si="598"/>
        <v>&lt;177 micron (NGR)</v>
      </c>
      <c r="L3676">
        <v>10</v>
      </c>
      <c r="M3676" t="s">
        <v>62</v>
      </c>
      <c r="N3676">
        <v>189</v>
      </c>
      <c r="O3676">
        <v>230</v>
      </c>
      <c r="P3676">
        <v>196</v>
      </c>
      <c r="Q3676">
        <v>4</v>
      </c>
      <c r="R3676">
        <v>118</v>
      </c>
      <c r="S3676">
        <v>28</v>
      </c>
      <c r="T3676">
        <v>0.9</v>
      </c>
      <c r="U3676">
        <v>120</v>
      </c>
      <c r="V3676">
        <v>2.15</v>
      </c>
      <c r="W3676">
        <v>70</v>
      </c>
      <c r="X3676">
        <v>2</v>
      </c>
      <c r="Y3676">
        <v>17.399999999999999</v>
      </c>
    </row>
    <row r="3677" spans="1:25" hidden="1" x14ac:dyDescent="0.25">
      <c r="A3677" t="s">
        <v>14004</v>
      </c>
      <c r="B3677" t="s">
        <v>14005</v>
      </c>
      <c r="C3677" s="1" t="str">
        <f t="shared" si="589"/>
        <v>21:0441</v>
      </c>
      <c r="D3677" s="1" t="str">
        <f t="shared" si="596"/>
        <v>21:0145</v>
      </c>
      <c r="E3677" t="s">
        <v>14006</v>
      </c>
      <c r="F3677" t="s">
        <v>14007</v>
      </c>
      <c r="H3677">
        <v>68.670909300000005</v>
      </c>
      <c r="I3677">
        <v>-72.887374199999996</v>
      </c>
      <c r="J3677" s="1" t="str">
        <f t="shared" si="597"/>
        <v>NGR lake sediment grab sample</v>
      </c>
      <c r="K3677" s="1" t="str">
        <f t="shared" si="598"/>
        <v>&lt;177 micron (NGR)</v>
      </c>
      <c r="L3677">
        <v>10</v>
      </c>
      <c r="M3677" t="s">
        <v>67</v>
      </c>
      <c r="N3677">
        <v>190</v>
      </c>
      <c r="O3677">
        <v>82</v>
      </c>
      <c r="P3677">
        <v>64</v>
      </c>
      <c r="Q3677">
        <v>6</v>
      </c>
      <c r="R3677">
        <v>50</v>
      </c>
      <c r="S3677">
        <v>15</v>
      </c>
      <c r="T3677">
        <v>0.1</v>
      </c>
      <c r="U3677">
        <v>200</v>
      </c>
      <c r="V3677">
        <v>3.1</v>
      </c>
      <c r="W3677">
        <v>45</v>
      </c>
      <c r="X3677">
        <v>5</v>
      </c>
      <c r="Y3677">
        <v>11</v>
      </c>
    </row>
    <row r="3678" spans="1:25" hidden="1" x14ac:dyDescent="0.25">
      <c r="A3678" t="s">
        <v>14008</v>
      </c>
      <c r="B3678" t="s">
        <v>14009</v>
      </c>
      <c r="C3678" s="1" t="str">
        <f t="shared" si="589"/>
        <v>21:0441</v>
      </c>
      <c r="D3678" s="1" t="str">
        <f t="shared" si="596"/>
        <v>21:0145</v>
      </c>
      <c r="E3678" t="s">
        <v>14010</v>
      </c>
      <c r="F3678" t="s">
        <v>14011</v>
      </c>
      <c r="H3678">
        <v>68.666789100000003</v>
      </c>
      <c r="I3678">
        <v>-72.984112699999997</v>
      </c>
      <c r="J3678" s="1" t="str">
        <f t="shared" si="597"/>
        <v>NGR lake sediment grab sample</v>
      </c>
      <c r="K3678" s="1" t="str">
        <f t="shared" si="598"/>
        <v>&lt;177 micron (NGR)</v>
      </c>
      <c r="L3678">
        <v>10</v>
      </c>
      <c r="M3678" t="s">
        <v>72</v>
      </c>
      <c r="N3678">
        <v>191</v>
      </c>
      <c r="O3678">
        <v>124</v>
      </c>
      <c r="P3678">
        <v>168</v>
      </c>
      <c r="Q3678">
        <v>5</v>
      </c>
      <c r="R3678">
        <v>100</v>
      </c>
      <c r="S3678">
        <v>18</v>
      </c>
      <c r="T3678">
        <v>0.2</v>
      </c>
      <c r="U3678">
        <v>180</v>
      </c>
      <c r="V3678">
        <v>2.7</v>
      </c>
      <c r="W3678">
        <v>26</v>
      </c>
      <c r="X3678">
        <v>3</v>
      </c>
      <c r="Y3678">
        <v>22</v>
      </c>
    </row>
    <row r="3679" spans="1:25" hidden="1" x14ac:dyDescent="0.25">
      <c r="A3679" t="s">
        <v>14012</v>
      </c>
      <c r="B3679" t="s">
        <v>14013</v>
      </c>
      <c r="C3679" s="1" t="str">
        <f t="shared" si="589"/>
        <v>21:0441</v>
      </c>
      <c r="D3679" s="1" t="str">
        <f t="shared" si="596"/>
        <v>21:0145</v>
      </c>
      <c r="E3679" t="s">
        <v>14014</v>
      </c>
      <c r="F3679" t="s">
        <v>14015</v>
      </c>
      <c r="H3679">
        <v>68.472656499999999</v>
      </c>
      <c r="I3679">
        <v>-72.617878099999999</v>
      </c>
      <c r="J3679" s="1" t="str">
        <f t="shared" si="597"/>
        <v>NGR lake sediment grab sample</v>
      </c>
      <c r="K3679" s="1" t="str">
        <f t="shared" si="598"/>
        <v>&lt;177 micron (NGR)</v>
      </c>
      <c r="L3679">
        <v>10</v>
      </c>
      <c r="M3679" t="s">
        <v>77</v>
      </c>
      <c r="N3679">
        <v>192</v>
      </c>
      <c r="O3679">
        <v>124</v>
      </c>
      <c r="P3679">
        <v>96</v>
      </c>
      <c r="Q3679">
        <v>8</v>
      </c>
      <c r="R3679">
        <v>62</v>
      </c>
      <c r="S3679">
        <v>22</v>
      </c>
      <c r="T3679">
        <v>0.2</v>
      </c>
      <c r="U3679">
        <v>240</v>
      </c>
      <c r="V3679">
        <v>4</v>
      </c>
      <c r="W3679">
        <v>11</v>
      </c>
      <c r="X3679">
        <v>5</v>
      </c>
      <c r="Y3679">
        <v>7.6</v>
      </c>
    </row>
    <row r="3680" spans="1:25" hidden="1" x14ac:dyDescent="0.25">
      <c r="A3680" t="s">
        <v>14016</v>
      </c>
      <c r="B3680" t="s">
        <v>14017</v>
      </c>
      <c r="C3680" s="1" t="str">
        <f t="shared" ref="C3680:C3743" si="599">HYPERLINK("http://geochem.nrcan.gc.ca/cdogs/content/bdl/bdl210441_e.htm", "21:0441")</f>
        <v>21:0441</v>
      </c>
      <c r="D3680" s="1" t="str">
        <f t="shared" si="596"/>
        <v>21:0145</v>
      </c>
      <c r="E3680" t="s">
        <v>14018</v>
      </c>
      <c r="F3680" t="s">
        <v>14019</v>
      </c>
      <c r="H3680">
        <v>68.447811999999999</v>
      </c>
      <c r="I3680">
        <v>-72.538800100000003</v>
      </c>
      <c r="J3680" s="1" t="str">
        <f t="shared" si="597"/>
        <v>NGR lake sediment grab sample</v>
      </c>
      <c r="K3680" s="1" t="str">
        <f t="shared" si="598"/>
        <v>&lt;177 micron (NGR)</v>
      </c>
      <c r="L3680">
        <v>10</v>
      </c>
      <c r="M3680" t="s">
        <v>82</v>
      </c>
      <c r="N3680">
        <v>193</v>
      </c>
      <c r="O3680">
        <v>136</v>
      </c>
      <c r="P3680">
        <v>94</v>
      </c>
      <c r="Q3680">
        <v>8</v>
      </c>
      <c r="R3680">
        <v>50</v>
      </c>
      <c r="S3680">
        <v>20</v>
      </c>
      <c r="T3680">
        <v>0.1</v>
      </c>
      <c r="U3680">
        <v>340</v>
      </c>
      <c r="V3680">
        <v>4.45</v>
      </c>
      <c r="W3680">
        <v>5</v>
      </c>
      <c r="X3680">
        <v>4</v>
      </c>
      <c r="Y3680">
        <v>2.8</v>
      </c>
    </row>
    <row r="3681" spans="1:25" hidden="1" x14ac:dyDescent="0.25">
      <c r="A3681" t="s">
        <v>14020</v>
      </c>
      <c r="B3681" t="s">
        <v>14021</v>
      </c>
      <c r="C3681" s="1" t="str">
        <f t="shared" si="599"/>
        <v>21:0441</v>
      </c>
      <c r="D3681" s="1" t="str">
        <f t="shared" si="596"/>
        <v>21:0145</v>
      </c>
      <c r="E3681" t="s">
        <v>14022</v>
      </c>
      <c r="F3681" t="s">
        <v>14023</v>
      </c>
      <c r="H3681">
        <v>68.397422300000002</v>
      </c>
      <c r="I3681">
        <v>-72.449793999999997</v>
      </c>
      <c r="J3681" s="1" t="str">
        <f t="shared" si="597"/>
        <v>NGR lake sediment grab sample</v>
      </c>
      <c r="K3681" s="1" t="str">
        <f t="shared" si="598"/>
        <v>&lt;177 micron (NGR)</v>
      </c>
      <c r="L3681">
        <v>10</v>
      </c>
      <c r="M3681" t="s">
        <v>87</v>
      </c>
      <c r="N3681">
        <v>194</v>
      </c>
      <c r="O3681">
        <v>94</v>
      </c>
      <c r="P3681">
        <v>66</v>
      </c>
      <c r="Q3681">
        <v>7</v>
      </c>
      <c r="R3681">
        <v>30</v>
      </c>
      <c r="S3681">
        <v>9</v>
      </c>
      <c r="T3681">
        <v>0.2</v>
      </c>
      <c r="U3681">
        <v>160</v>
      </c>
      <c r="V3681">
        <v>2.8</v>
      </c>
      <c r="W3681">
        <v>1</v>
      </c>
      <c r="X3681">
        <v>2</v>
      </c>
      <c r="Y3681">
        <v>4</v>
      </c>
    </row>
    <row r="3682" spans="1:25" hidden="1" x14ac:dyDescent="0.25">
      <c r="A3682" t="s">
        <v>14024</v>
      </c>
      <c r="B3682" t="s">
        <v>14025</v>
      </c>
      <c r="C3682" s="1" t="str">
        <f t="shared" si="599"/>
        <v>21:0441</v>
      </c>
      <c r="D3682" s="1" t="str">
        <f t="shared" si="596"/>
        <v>21:0145</v>
      </c>
      <c r="E3682" t="s">
        <v>14026</v>
      </c>
      <c r="F3682" t="s">
        <v>14027</v>
      </c>
      <c r="H3682">
        <v>68.374758200000002</v>
      </c>
      <c r="I3682">
        <v>-72.422191799999993</v>
      </c>
      <c r="J3682" s="1" t="str">
        <f t="shared" si="597"/>
        <v>NGR lake sediment grab sample</v>
      </c>
      <c r="K3682" s="1" t="str">
        <f t="shared" si="598"/>
        <v>&lt;177 micron (NGR)</v>
      </c>
      <c r="L3682">
        <v>10</v>
      </c>
      <c r="M3682" t="s">
        <v>92</v>
      </c>
      <c r="N3682">
        <v>195</v>
      </c>
      <c r="O3682">
        <v>74</v>
      </c>
      <c r="P3682">
        <v>44</v>
      </c>
      <c r="Q3682">
        <v>8</v>
      </c>
      <c r="R3682">
        <v>22</v>
      </c>
      <c r="S3682">
        <v>10</v>
      </c>
      <c r="T3682">
        <v>0.1</v>
      </c>
      <c r="U3682">
        <v>150</v>
      </c>
      <c r="V3682">
        <v>2.2000000000000002</v>
      </c>
      <c r="W3682">
        <v>0.5</v>
      </c>
      <c r="X3682">
        <v>1</v>
      </c>
      <c r="Y3682">
        <v>4</v>
      </c>
    </row>
    <row r="3683" spans="1:25" hidden="1" x14ac:dyDescent="0.25">
      <c r="A3683" t="s">
        <v>14028</v>
      </c>
      <c r="B3683" t="s">
        <v>14029</v>
      </c>
      <c r="C3683" s="1" t="str">
        <f t="shared" si="599"/>
        <v>21:0441</v>
      </c>
      <c r="D3683" s="1" t="str">
        <f t="shared" si="596"/>
        <v>21:0145</v>
      </c>
      <c r="E3683" t="s">
        <v>14030</v>
      </c>
      <c r="F3683" t="s">
        <v>14031</v>
      </c>
      <c r="H3683">
        <v>68.366650699999994</v>
      </c>
      <c r="I3683">
        <v>-72.385654000000002</v>
      </c>
      <c r="J3683" s="1" t="str">
        <f t="shared" si="597"/>
        <v>NGR lake sediment grab sample</v>
      </c>
      <c r="K3683" s="1" t="str">
        <f t="shared" si="598"/>
        <v>&lt;177 micron (NGR)</v>
      </c>
      <c r="L3683">
        <v>10</v>
      </c>
      <c r="M3683" t="s">
        <v>97</v>
      </c>
      <c r="N3683">
        <v>196</v>
      </c>
      <c r="O3683">
        <v>176</v>
      </c>
      <c r="P3683">
        <v>94</v>
      </c>
      <c r="Q3683">
        <v>9</v>
      </c>
      <c r="R3683">
        <v>64</v>
      </c>
      <c r="S3683">
        <v>16</v>
      </c>
      <c r="T3683">
        <v>0.2</v>
      </c>
      <c r="U3683">
        <v>180</v>
      </c>
      <c r="V3683">
        <v>2.7</v>
      </c>
      <c r="W3683">
        <v>1</v>
      </c>
      <c r="X3683">
        <v>4</v>
      </c>
      <c r="Y3683">
        <v>8.1999999999999993</v>
      </c>
    </row>
    <row r="3684" spans="1:25" hidden="1" x14ac:dyDescent="0.25">
      <c r="A3684" t="s">
        <v>14032</v>
      </c>
      <c r="B3684" t="s">
        <v>14033</v>
      </c>
      <c r="C3684" s="1" t="str">
        <f t="shared" si="599"/>
        <v>21:0441</v>
      </c>
      <c r="D3684" s="1" t="str">
        <f t="shared" si="596"/>
        <v>21:0145</v>
      </c>
      <c r="E3684" t="s">
        <v>14034</v>
      </c>
      <c r="F3684" t="s">
        <v>14035</v>
      </c>
      <c r="H3684">
        <v>68.349887199999998</v>
      </c>
      <c r="I3684">
        <v>-72.415774499999998</v>
      </c>
      <c r="J3684" s="1" t="str">
        <f t="shared" si="597"/>
        <v>NGR lake sediment grab sample</v>
      </c>
      <c r="K3684" s="1" t="str">
        <f t="shared" si="598"/>
        <v>&lt;177 micron (NGR)</v>
      </c>
      <c r="L3684">
        <v>10</v>
      </c>
      <c r="M3684" t="s">
        <v>107</v>
      </c>
      <c r="N3684">
        <v>197</v>
      </c>
      <c r="O3684">
        <v>114</v>
      </c>
      <c r="P3684">
        <v>90</v>
      </c>
      <c r="Q3684">
        <v>15</v>
      </c>
      <c r="R3684">
        <v>40</v>
      </c>
      <c r="S3684">
        <v>21</v>
      </c>
      <c r="T3684">
        <v>0.1</v>
      </c>
      <c r="U3684">
        <v>280</v>
      </c>
      <c r="V3684">
        <v>4.3</v>
      </c>
      <c r="W3684">
        <v>2</v>
      </c>
      <c r="X3684">
        <v>7</v>
      </c>
      <c r="Y3684">
        <v>5.4</v>
      </c>
    </row>
    <row r="3685" spans="1:25" hidden="1" x14ac:dyDescent="0.25">
      <c r="A3685" t="s">
        <v>14036</v>
      </c>
      <c r="B3685" t="s">
        <v>14037</v>
      </c>
      <c r="C3685" s="1" t="str">
        <f t="shared" si="599"/>
        <v>21:0441</v>
      </c>
      <c r="D3685" s="1" t="str">
        <f t="shared" si="596"/>
        <v>21:0145</v>
      </c>
      <c r="E3685" t="s">
        <v>14038</v>
      </c>
      <c r="F3685" t="s">
        <v>14039</v>
      </c>
      <c r="H3685">
        <v>68.293320499999993</v>
      </c>
      <c r="I3685">
        <v>-72.375342200000006</v>
      </c>
      <c r="J3685" s="1" t="str">
        <f t="shared" si="597"/>
        <v>NGR lake sediment grab sample</v>
      </c>
      <c r="K3685" s="1" t="str">
        <f t="shared" si="598"/>
        <v>&lt;177 micron (NGR)</v>
      </c>
      <c r="L3685">
        <v>10</v>
      </c>
      <c r="M3685" t="s">
        <v>112</v>
      </c>
      <c r="N3685">
        <v>198</v>
      </c>
      <c r="O3685">
        <v>118</v>
      </c>
      <c r="P3685">
        <v>56</v>
      </c>
      <c r="Q3685">
        <v>13</v>
      </c>
      <c r="R3685">
        <v>40</v>
      </c>
      <c r="S3685">
        <v>12</v>
      </c>
      <c r="T3685">
        <v>0.1</v>
      </c>
      <c r="U3685">
        <v>150</v>
      </c>
      <c r="V3685">
        <v>2.85</v>
      </c>
      <c r="W3685">
        <v>0.5</v>
      </c>
      <c r="X3685">
        <v>3</v>
      </c>
      <c r="Y3685">
        <v>6</v>
      </c>
    </row>
    <row r="3686" spans="1:25" hidden="1" x14ac:dyDescent="0.25">
      <c r="A3686" t="s">
        <v>14040</v>
      </c>
      <c r="B3686" t="s">
        <v>14041</v>
      </c>
      <c r="C3686" s="1" t="str">
        <f t="shared" si="599"/>
        <v>21:0441</v>
      </c>
      <c r="D3686" s="1" t="str">
        <f t="shared" si="596"/>
        <v>21:0145</v>
      </c>
      <c r="E3686" t="s">
        <v>14042</v>
      </c>
      <c r="F3686" t="s">
        <v>14043</v>
      </c>
      <c r="H3686">
        <v>68.278991099999999</v>
      </c>
      <c r="I3686">
        <v>-72.440155899999993</v>
      </c>
      <c r="J3686" s="1" t="str">
        <f t="shared" si="597"/>
        <v>NGR lake sediment grab sample</v>
      </c>
      <c r="K3686" s="1" t="str">
        <f t="shared" si="598"/>
        <v>&lt;177 micron (NGR)</v>
      </c>
      <c r="L3686">
        <v>10</v>
      </c>
      <c r="M3686" t="s">
        <v>117</v>
      </c>
      <c r="N3686">
        <v>199</v>
      </c>
      <c r="O3686">
        <v>168</v>
      </c>
      <c r="P3686">
        <v>116</v>
      </c>
      <c r="Q3686">
        <v>21</v>
      </c>
      <c r="R3686">
        <v>46</v>
      </c>
      <c r="S3686">
        <v>13</v>
      </c>
      <c r="T3686">
        <v>0.3</v>
      </c>
      <c r="U3686">
        <v>200</v>
      </c>
      <c r="V3686">
        <v>3.85</v>
      </c>
      <c r="W3686">
        <v>0.5</v>
      </c>
      <c r="X3686">
        <v>8</v>
      </c>
      <c r="Y3686">
        <v>24.6</v>
      </c>
    </row>
    <row r="3687" spans="1:25" hidden="1" x14ac:dyDescent="0.25">
      <c r="A3687" t="s">
        <v>14044</v>
      </c>
      <c r="B3687" t="s">
        <v>14045</v>
      </c>
      <c r="C3687" s="1" t="str">
        <f t="shared" si="599"/>
        <v>21:0441</v>
      </c>
      <c r="D3687" s="1" t="str">
        <f t="shared" si="596"/>
        <v>21:0145</v>
      </c>
      <c r="E3687" t="s">
        <v>14046</v>
      </c>
      <c r="F3687" t="s">
        <v>14047</v>
      </c>
      <c r="H3687">
        <v>68.255036700000005</v>
      </c>
      <c r="I3687">
        <v>-72.450704799999997</v>
      </c>
      <c r="J3687" s="1" t="str">
        <f t="shared" si="597"/>
        <v>NGR lake sediment grab sample</v>
      </c>
      <c r="K3687" s="1" t="str">
        <f t="shared" si="598"/>
        <v>&lt;177 micron (NGR)</v>
      </c>
      <c r="L3687">
        <v>10</v>
      </c>
      <c r="M3687" t="s">
        <v>122</v>
      </c>
      <c r="N3687">
        <v>200</v>
      </c>
      <c r="O3687">
        <v>116</v>
      </c>
      <c r="P3687">
        <v>58</v>
      </c>
      <c r="Q3687">
        <v>11</v>
      </c>
      <c r="R3687">
        <v>36</v>
      </c>
      <c r="S3687">
        <v>12</v>
      </c>
      <c r="T3687">
        <v>0.1</v>
      </c>
      <c r="U3687">
        <v>190</v>
      </c>
      <c r="V3687">
        <v>3.5</v>
      </c>
      <c r="W3687">
        <v>0.5</v>
      </c>
      <c r="X3687">
        <v>4</v>
      </c>
      <c r="Y3687">
        <v>7</v>
      </c>
    </row>
    <row r="3688" spans="1:25" hidden="1" x14ac:dyDescent="0.25">
      <c r="A3688" t="s">
        <v>14048</v>
      </c>
      <c r="B3688" t="s">
        <v>14049</v>
      </c>
      <c r="C3688" s="1" t="str">
        <f t="shared" si="599"/>
        <v>21:0441</v>
      </c>
      <c r="D3688" s="1" t="str">
        <f t="shared" si="596"/>
        <v>21:0145</v>
      </c>
      <c r="E3688" t="s">
        <v>14050</v>
      </c>
      <c r="F3688" t="s">
        <v>14051</v>
      </c>
      <c r="H3688">
        <v>68.224728999999996</v>
      </c>
      <c r="I3688">
        <v>-72.423478599999996</v>
      </c>
      <c r="J3688" s="1" t="str">
        <f t="shared" si="597"/>
        <v>NGR lake sediment grab sample</v>
      </c>
      <c r="K3688" s="1" t="str">
        <f t="shared" si="598"/>
        <v>&lt;177 micron (NGR)</v>
      </c>
      <c r="L3688">
        <v>11</v>
      </c>
      <c r="M3688" t="s">
        <v>29</v>
      </c>
      <c r="N3688">
        <v>201</v>
      </c>
      <c r="O3688">
        <v>166</v>
      </c>
      <c r="P3688">
        <v>64</v>
      </c>
      <c r="Q3688">
        <v>31</v>
      </c>
      <c r="R3688">
        <v>20</v>
      </c>
      <c r="S3688">
        <v>10</v>
      </c>
      <c r="T3688">
        <v>0.1</v>
      </c>
      <c r="U3688">
        <v>300</v>
      </c>
      <c r="V3688">
        <v>3.8</v>
      </c>
      <c r="W3688">
        <v>0.5</v>
      </c>
      <c r="X3688">
        <v>3</v>
      </c>
      <c r="Y3688">
        <v>29</v>
      </c>
    </row>
    <row r="3689" spans="1:25" hidden="1" x14ac:dyDescent="0.25">
      <c r="A3689" t="s">
        <v>14052</v>
      </c>
      <c r="B3689" t="s">
        <v>14053</v>
      </c>
      <c r="C3689" s="1" t="str">
        <f t="shared" si="599"/>
        <v>21:0441</v>
      </c>
      <c r="D3689" s="1" t="str">
        <f t="shared" si="596"/>
        <v>21:0145</v>
      </c>
      <c r="E3689" t="s">
        <v>14054</v>
      </c>
      <c r="F3689" t="s">
        <v>14055</v>
      </c>
      <c r="H3689">
        <v>68.220653400000003</v>
      </c>
      <c r="I3689">
        <v>-72.454847200000003</v>
      </c>
      <c r="J3689" s="1" t="str">
        <f t="shared" si="597"/>
        <v>NGR lake sediment grab sample</v>
      </c>
      <c r="K3689" s="1" t="str">
        <f t="shared" si="598"/>
        <v>&lt;177 micron (NGR)</v>
      </c>
      <c r="L3689">
        <v>11</v>
      </c>
      <c r="M3689" t="s">
        <v>49</v>
      </c>
      <c r="N3689">
        <v>202</v>
      </c>
      <c r="O3689">
        <v>160</v>
      </c>
      <c r="P3689">
        <v>40</v>
      </c>
      <c r="Q3689">
        <v>15</v>
      </c>
      <c r="R3689">
        <v>44</v>
      </c>
      <c r="S3689">
        <v>20</v>
      </c>
      <c r="T3689">
        <v>0.1</v>
      </c>
      <c r="U3689">
        <v>450</v>
      </c>
      <c r="V3689">
        <v>5.6</v>
      </c>
      <c r="W3689">
        <v>6</v>
      </c>
      <c r="X3689">
        <v>4</v>
      </c>
      <c r="Y3689">
        <v>2.8</v>
      </c>
    </row>
    <row r="3690" spans="1:25" hidden="1" x14ac:dyDescent="0.25">
      <c r="A3690" t="s">
        <v>14056</v>
      </c>
      <c r="B3690" t="s">
        <v>14057</v>
      </c>
      <c r="C3690" s="1" t="str">
        <f t="shared" si="599"/>
        <v>21:0441</v>
      </c>
      <c r="D3690" s="1" t="str">
        <f t="shared" si="596"/>
        <v>21:0145</v>
      </c>
      <c r="E3690" t="s">
        <v>14050</v>
      </c>
      <c r="F3690" t="s">
        <v>14058</v>
      </c>
      <c r="H3690">
        <v>68.224728999999996</v>
      </c>
      <c r="I3690">
        <v>-72.423478599999996</v>
      </c>
      <c r="J3690" s="1" t="str">
        <f t="shared" si="597"/>
        <v>NGR lake sediment grab sample</v>
      </c>
      <c r="K3690" s="1" t="str">
        <f t="shared" si="598"/>
        <v>&lt;177 micron (NGR)</v>
      </c>
      <c r="L3690">
        <v>11</v>
      </c>
      <c r="M3690" t="s">
        <v>57</v>
      </c>
      <c r="N3690">
        <v>203</v>
      </c>
      <c r="O3690">
        <v>162</v>
      </c>
      <c r="P3690">
        <v>62</v>
      </c>
      <c r="Q3690">
        <v>28</v>
      </c>
      <c r="R3690">
        <v>20</v>
      </c>
      <c r="S3690">
        <v>9</v>
      </c>
      <c r="T3690">
        <v>0.1</v>
      </c>
      <c r="U3690">
        <v>295</v>
      </c>
      <c r="V3690">
        <v>3.7</v>
      </c>
      <c r="W3690">
        <v>0.5</v>
      </c>
      <c r="X3690">
        <v>3</v>
      </c>
      <c r="Y3690">
        <v>28.6</v>
      </c>
    </row>
    <row r="3691" spans="1:25" hidden="1" x14ac:dyDescent="0.25">
      <c r="A3691" t="s">
        <v>14059</v>
      </c>
      <c r="B3691" t="s">
        <v>14060</v>
      </c>
      <c r="C3691" s="1" t="str">
        <f t="shared" si="599"/>
        <v>21:0441</v>
      </c>
      <c r="D3691" s="1" t="str">
        <f t="shared" si="596"/>
        <v>21:0145</v>
      </c>
      <c r="E3691" t="s">
        <v>14050</v>
      </c>
      <c r="F3691" t="s">
        <v>14061</v>
      </c>
      <c r="H3691">
        <v>68.224728999999996</v>
      </c>
      <c r="I3691">
        <v>-72.423478599999996</v>
      </c>
      <c r="J3691" s="1" t="str">
        <f t="shared" si="597"/>
        <v>NGR lake sediment grab sample</v>
      </c>
      <c r="K3691" s="1" t="str">
        <f t="shared" si="598"/>
        <v>&lt;177 micron (NGR)</v>
      </c>
      <c r="L3691">
        <v>11</v>
      </c>
      <c r="M3691" t="s">
        <v>53</v>
      </c>
      <c r="N3691">
        <v>204</v>
      </c>
      <c r="O3691">
        <v>154</v>
      </c>
      <c r="P3691">
        <v>60</v>
      </c>
      <c r="Q3691">
        <v>30</v>
      </c>
      <c r="R3691">
        <v>18</v>
      </c>
      <c r="S3691">
        <v>9</v>
      </c>
      <c r="T3691">
        <v>0.2</v>
      </c>
      <c r="U3691">
        <v>280</v>
      </c>
      <c r="V3691">
        <v>3.5</v>
      </c>
      <c r="W3691">
        <v>0.5</v>
      </c>
      <c r="X3691">
        <v>3</v>
      </c>
      <c r="Y3691">
        <v>28.8</v>
      </c>
    </row>
    <row r="3692" spans="1:25" hidden="1" x14ac:dyDescent="0.25">
      <c r="A3692" t="s">
        <v>14062</v>
      </c>
      <c r="B3692" t="s">
        <v>14063</v>
      </c>
      <c r="C3692" s="1" t="str">
        <f t="shared" si="599"/>
        <v>21:0441</v>
      </c>
      <c r="D3692" s="1" t="str">
        <f t="shared" si="596"/>
        <v>21:0145</v>
      </c>
      <c r="E3692" t="s">
        <v>14064</v>
      </c>
      <c r="F3692" t="s">
        <v>14065</v>
      </c>
      <c r="H3692">
        <v>68.214606700000004</v>
      </c>
      <c r="I3692">
        <v>-72.366412100000005</v>
      </c>
      <c r="J3692" s="1" t="str">
        <f t="shared" si="597"/>
        <v>NGR lake sediment grab sample</v>
      </c>
      <c r="K3692" s="1" t="str">
        <f t="shared" si="598"/>
        <v>&lt;177 micron (NGR)</v>
      </c>
      <c r="L3692">
        <v>11</v>
      </c>
      <c r="M3692" t="s">
        <v>34</v>
      </c>
      <c r="N3692">
        <v>205</v>
      </c>
      <c r="O3692">
        <v>158</v>
      </c>
      <c r="P3692">
        <v>78</v>
      </c>
      <c r="Q3692">
        <v>20</v>
      </c>
      <c r="R3692">
        <v>20</v>
      </c>
      <c r="S3692">
        <v>11</v>
      </c>
      <c r="T3692">
        <v>0.1</v>
      </c>
      <c r="U3692">
        <v>395</v>
      </c>
      <c r="V3692">
        <v>3.9</v>
      </c>
      <c r="W3692">
        <v>0.5</v>
      </c>
      <c r="X3692">
        <v>3</v>
      </c>
      <c r="Y3692">
        <v>24.4</v>
      </c>
    </row>
    <row r="3693" spans="1:25" hidden="1" x14ac:dyDescent="0.25">
      <c r="A3693" t="s">
        <v>14066</v>
      </c>
      <c r="B3693" t="s">
        <v>14067</v>
      </c>
      <c r="C3693" s="1" t="str">
        <f t="shared" si="599"/>
        <v>21:0441</v>
      </c>
      <c r="D3693" s="1" t="str">
        <f t="shared" si="596"/>
        <v>21:0145</v>
      </c>
      <c r="E3693" t="s">
        <v>14068</v>
      </c>
      <c r="F3693" t="s">
        <v>14069</v>
      </c>
      <c r="H3693">
        <v>68.187817699999997</v>
      </c>
      <c r="I3693">
        <v>-72.336280099999996</v>
      </c>
      <c r="J3693" s="1" t="str">
        <f t="shared" si="597"/>
        <v>NGR lake sediment grab sample</v>
      </c>
      <c r="K3693" s="1" t="str">
        <f t="shared" si="598"/>
        <v>&lt;177 micron (NGR)</v>
      </c>
      <c r="L3693">
        <v>11</v>
      </c>
      <c r="M3693" t="s">
        <v>39</v>
      </c>
      <c r="N3693">
        <v>206</v>
      </c>
      <c r="O3693">
        <v>80</v>
      </c>
      <c r="P3693">
        <v>40</v>
      </c>
      <c r="Q3693">
        <v>17</v>
      </c>
      <c r="R3693">
        <v>10</v>
      </c>
      <c r="S3693">
        <v>7</v>
      </c>
      <c r="T3693">
        <v>0.2</v>
      </c>
      <c r="U3693">
        <v>145</v>
      </c>
      <c r="V3693">
        <v>1.8</v>
      </c>
      <c r="W3693">
        <v>0.5</v>
      </c>
      <c r="X3693">
        <v>1</v>
      </c>
      <c r="Y3693">
        <v>14</v>
      </c>
    </row>
    <row r="3694" spans="1:25" hidden="1" x14ac:dyDescent="0.25">
      <c r="A3694" t="s">
        <v>14070</v>
      </c>
      <c r="B3694" t="s">
        <v>14071</v>
      </c>
      <c r="C3694" s="1" t="str">
        <f t="shared" si="599"/>
        <v>21:0441</v>
      </c>
      <c r="D3694" s="1" t="str">
        <f t="shared" si="596"/>
        <v>21:0145</v>
      </c>
      <c r="E3694" t="s">
        <v>14072</v>
      </c>
      <c r="F3694" t="s">
        <v>14073</v>
      </c>
      <c r="H3694">
        <v>68.178479400000001</v>
      </c>
      <c r="I3694">
        <v>-72.302214699999993</v>
      </c>
      <c r="J3694" s="1" t="str">
        <f t="shared" si="597"/>
        <v>NGR lake sediment grab sample</v>
      </c>
      <c r="K3694" s="1" t="str">
        <f t="shared" si="598"/>
        <v>&lt;177 micron (NGR)</v>
      </c>
      <c r="L3694">
        <v>11</v>
      </c>
      <c r="M3694" t="s">
        <v>44</v>
      </c>
      <c r="N3694">
        <v>207</v>
      </c>
      <c r="O3694">
        <v>108</v>
      </c>
      <c r="P3694">
        <v>116</v>
      </c>
      <c r="Q3694">
        <v>14</v>
      </c>
      <c r="R3694">
        <v>42</v>
      </c>
      <c r="S3694">
        <v>9</v>
      </c>
      <c r="T3694">
        <v>0.1</v>
      </c>
      <c r="U3694">
        <v>140</v>
      </c>
      <c r="V3694">
        <v>1.8</v>
      </c>
      <c r="W3694">
        <v>0.5</v>
      </c>
      <c r="X3694">
        <v>15</v>
      </c>
      <c r="Y3694">
        <v>25.6</v>
      </c>
    </row>
    <row r="3695" spans="1:25" hidden="1" x14ac:dyDescent="0.25">
      <c r="A3695" t="s">
        <v>14074</v>
      </c>
      <c r="B3695" t="s">
        <v>14075</v>
      </c>
      <c r="C3695" s="1" t="str">
        <f t="shared" si="599"/>
        <v>21:0441</v>
      </c>
      <c r="D3695" s="1" t="str">
        <f t="shared" si="596"/>
        <v>21:0145</v>
      </c>
      <c r="E3695" t="s">
        <v>14076</v>
      </c>
      <c r="F3695" t="s">
        <v>14077</v>
      </c>
      <c r="H3695">
        <v>68.152952099999993</v>
      </c>
      <c r="I3695">
        <v>-72.364685100000003</v>
      </c>
      <c r="J3695" s="1" t="str">
        <f t="shared" si="597"/>
        <v>NGR lake sediment grab sample</v>
      </c>
      <c r="K3695" s="1" t="str">
        <f t="shared" si="598"/>
        <v>&lt;177 micron (NGR)</v>
      </c>
      <c r="L3695">
        <v>11</v>
      </c>
      <c r="M3695" t="s">
        <v>62</v>
      </c>
      <c r="N3695">
        <v>208</v>
      </c>
      <c r="O3695">
        <v>90</v>
      </c>
      <c r="P3695">
        <v>30</v>
      </c>
      <c r="Q3695">
        <v>13</v>
      </c>
      <c r="R3695">
        <v>12</v>
      </c>
      <c r="S3695">
        <v>7</v>
      </c>
      <c r="T3695">
        <v>0.1</v>
      </c>
      <c r="U3695">
        <v>190</v>
      </c>
      <c r="V3695">
        <v>2.65</v>
      </c>
      <c r="W3695">
        <v>0.5</v>
      </c>
      <c r="X3695">
        <v>2</v>
      </c>
      <c r="Y3695">
        <v>21</v>
      </c>
    </row>
    <row r="3696" spans="1:25" hidden="1" x14ac:dyDescent="0.25">
      <c r="A3696" t="s">
        <v>14078</v>
      </c>
      <c r="B3696" t="s">
        <v>14079</v>
      </c>
      <c r="C3696" s="1" t="str">
        <f t="shared" si="599"/>
        <v>21:0441</v>
      </c>
      <c r="D3696" s="1" t="str">
        <f t="shared" si="596"/>
        <v>21:0145</v>
      </c>
      <c r="E3696" t="s">
        <v>14080</v>
      </c>
      <c r="F3696" t="s">
        <v>14081</v>
      </c>
      <c r="H3696">
        <v>68.1131259</v>
      </c>
      <c r="I3696">
        <v>-72.374223799999996</v>
      </c>
      <c r="J3696" s="1" t="str">
        <f t="shared" si="597"/>
        <v>NGR lake sediment grab sample</v>
      </c>
      <c r="K3696" s="1" t="str">
        <f t="shared" si="598"/>
        <v>&lt;177 micron (NGR)</v>
      </c>
      <c r="L3696">
        <v>11</v>
      </c>
      <c r="M3696" t="s">
        <v>67</v>
      </c>
      <c r="N3696">
        <v>209</v>
      </c>
      <c r="O3696">
        <v>182</v>
      </c>
      <c r="P3696">
        <v>68</v>
      </c>
      <c r="Q3696">
        <v>75</v>
      </c>
      <c r="R3696">
        <v>28</v>
      </c>
      <c r="S3696">
        <v>10</v>
      </c>
      <c r="T3696">
        <v>0.3</v>
      </c>
      <c r="U3696">
        <v>170</v>
      </c>
      <c r="V3696">
        <v>3.1</v>
      </c>
      <c r="W3696">
        <v>0.5</v>
      </c>
      <c r="X3696">
        <v>2</v>
      </c>
      <c r="Y3696">
        <v>11.4</v>
      </c>
    </row>
    <row r="3697" spans="1:25" hidden="1" x14ac:dyDescent="0.25">
      <c r="A3697" t="s">
        <v>14082</v>
      </c>
      <c r="B3697" t="s">
        <v>14083</v>
      </c>
      <c r="C3697" s="1" t="str">
        <f t="shared" si="599"/>
        <v>21:0441</v>
      </c>
      <c r="D3697" s="1" t="str">
        <f t="shared" si="596"/>
        <v>21:0145</v>
      </c>
      <c r="E3697" t="s">
        <v>14084</v>
      </c>
      <c r="F3697" t="s">
        <v>14085</v>
      </c>
      <c r="H3697">
        <v>68.087097900000003</v>
      </c>
      <c r="I3697">
        <v>-72.428535999999994</v>
      </c>
      <c r="J3697" s="1" t="str">
        <f t="shared" si="597"/>
        <v>NGR lake sediment grab sample</v>
      </c>
      <c r="K3697" s="1" t="str">
        <f t="shared" si="598"/>
        <v>&lt;177 micron (NGR)</v>
      </c>
      <c r="L3697">
        <v>11</v>
      </c>
      <c r="M3697" t="s">
        <v>72</v>
      </c>
      <c r="N3697">
        <v>210</v>
      </c>
      <c r="O3697">
        <v>90</v>
      </c>
      <c r="P3697">
        <v>26</v>
      </c>
      <c r="Q3697">
        <v>20</v>
      </c>
      <c r="R3697">
        <v>12</v>
      </c>
      <c r="S3697">
        <v>5</v>
      </c>
      <c r="T3697">
        <v>0.1</v>
      </c>
      <c r="U3697">
        <v>95</v>
      </c>
      <c r="V3697">
        <v>1.45</v>
      </c>
      <c r="W3697">
        <v>0.5</v>
      </c>
      <c r="X3697">
        <v>1</v>
      </c>
      <c r="Y3697">
        <v>8.4</v>
      </c>
    </row>
    <row r="3698" spans="1:25" hidden="1" x14ac:dyDescent="0.25">
      <c r="A3698" t="s">
        <v>14086</v>
      </c>
      <c r="B3698" t="s">
        <v>14087</v>
      </c>
      <c r="C3698" s="1" t="str">
        <f t="shared" si="599"/>
        <v>21:0441</v>
      </c>
      <c r="D3698" s="1" t="str">
        <f t="shared" si="596"/>
        <v>21:0145</v>
      </c>
      <c r="E3698" t="s">
        <v>14088</v>
      </c>
      <c r="F3698" t="s">
        <v>14089</v>
      </c>
      <c r="H3698">
        <v>68.078571299999993</v>
      </c>
      <c r="I3698">
        <v>-72.349623300000005</v>
      </c>
      <c r="J3698" s="1" t="str">
        <f t="shared" si="597"/>
        <v>NGR lake sediment grab sample</v>
      </c>
      <c r="K3698" s="1" t="str">
        <f t="shared" si="598"/>
        <v>&lt;177 micron (NGR)</v>
      </c>
      <c r="L3698">
        <v>11</v>
      </c>
      <c r="M3698" t="s">
        <v>77</v>
      </c>
      <c r="N3698">
        <v>211</v>
      </c>
      <c r="O3698">
        <v>132</v>
      </c>
      <c r="P3698">
        <v>40</v>
      </c>
      <c r="Q3698">
        <v>35</v>
      </c>
      <c r="R3698">
        <v>22</v>
      </c>
      <c r="S3698">
        <v>10</v>
      </c>
      <c r="T3698">
        <v>0.1</v>
      </c>
      <c r="U3698">
        <v>130</v>
      </c>
      <c r="V3698">
        <v>2.6</v>
      </c>
      <c r="W3698">
        <v>0.5</v>
      </c>
      <c r="X3698">
        <v>1</v>
      </c>
      <c r="Y3698">
        <v>16.8</v>
      </c>
    </row>
    <row r="3699" spans="1:25" hidden="1" x14ac:dyDescent="0.25">
      <c r="A3699" t="s">
        <v>14090</v>
      </c>
      <c r="B3699" t="s">
        <v>14091</v>
      </c>
      <c r="C3699" s="1" t="str">
        <f t="shared" si="599"/>
        <v>21:0441</v>
      </c>
      <c r="D3699" s="1" t="str">
        <f t="shared" si="596"/>
        <v>21:0145</v>
      </c>
      <c r="E3699" t="s">
        <v>14092</v>
      </c>
      <c r="F3699" t="s">
        <v>14093</v>
      </c>
      <c r="H3699">
        <v>68.085305599999998</v>
      </c>
      <c r="I3699">
        <v>-72.277464499999994</v>
      </c>
      <c r="J3699" s="1" t="str">
        <f t="shared" si="597"/>
        <v>NGR lake sediment grab sample</v>
      </c>
      <c r="K3699" s="1" t="str">
        <f t="shared" si="598"/>
        <v>&lt;177 micron (NGR)</v>
      </c>
      <c r="L3699">
        <v>11</v>
      </c>
      <c r="M3699" t="s">
        <v>82</v>
      </c>
      <c r="N3699">
        <v>212</v>
      </c>
      <c r="O3699">
        <v>112</v>
      </c>
      <c r="P3699">
        <v>30</v>
      </c>
      <c r="Q3699">
        <v>19</v>
      </c>
      <c r="R3699">
        <v>24</v>
      </c>
      <c r="S3699">
        <v>11</v>
      </c>
      <c r="T3699">
        <v>0.1</v>
      </c>
      <c r="U3699">
        <v>180</v>
      </c>
      <c r="V3699">
        <v>3.2</v>
      </c>
      <c r="W3699">
        <v>0.5</v>
      </c>
      <c r="X3699">
        <v>1</v>
      </c>
      <c r="Y3699">
        <v>1</v>
      </c>
    </row>
    <row r="3700" spans="1:25" hidden="1" x14ac:dyDescent="0.25">
      <c r="A3700" t="s">
        <v>14094</v>
      </c>
      <c r="B3700" t="s">
        <v>14095</v>
      </c>
      <c r="C3700" s="1" t="str">
        <f t="shared" si="599"/>
        <v>21:0441</v>
      </c>
      <c r="D3700" s="1" t="str">
        <f t="shared" si="596"/>
        <v>21:0145</v>
      </c>
      <c r="E3700" t="s">
        <v>14096</v>
      </c>
      <c r="F3700" t="s">
        <v>14097</v>
      </c>
      <c r="H3700">
        <v>68.113455700000003</v>
      </c>
      <c r="I3700">
        <v>-72.284600600000005</v>
      </c>
      <c r="J3700" s="1" t="str">
        <f t="shared" si="597"/>
        <v>NGR lake sediment grab sample</v>
      </c>
      <c r="K3700" s="1" t="str">
        <f t="shared" si="598"/>
        <v>&lt;177 micron (NGR)</v>
      </c>
      <c r="L3700">
        <v>11</v>
      </c>
      <c r="M3700" t="s">
        <v>87</v>
      </c>
      <c r="N3700">
        <v>213</v>
      </c>
      <c r="O3700">
        <v>100</v>
      </c>
      <c r="P3700">
        <v>24</v>
      </c>
      <c r="Q3700">
        <v>16</v>
      </c>
      <c r="R3700">
        <v>16</v>
      </c>
      <c r="S3700">
        <v>10</v>
      </c>
      <c r="T3700">
        <v>0.1</v>
      </c>
      <c r="U3700">
        <v>215</v>
      </c>
      <c r="V3700">
        <v>3</v>
      </c>
      <c r="W3700">
        <v>0.5</v>
      </c>
      <c r="X3700">
        <v>1</v>
      </c>
      <c r="Y3700">
        <v>1.6</v>
      </c>
    </row>
    <row r="3701" spans="1:25" hidden="1" x14ac:dyDescent="0.25">
      <c r="A3701" t="s">
        <v>14098</v>
      </c>
      <c r="B3701" t="s">
        <v>14099</v>
      </c>
      <c r="C3701" s="1" t="str">
        <f t="shared" si="599"/>
        <v>21:0441</v>
      </c>
      <c r="D3701" s="1" t="str">
        <f t="shared" si="596"/>
        <v>21:0145</v>
      </c>
      <c r="E3701" t="s">
        <v>14100</v>
      </c>
      <c r="F3701" t="s">
        <v>14101</v>
      </c>
      <c r="H3701">
        <v>68.138833099999999</v>
      </c>
      <c r="I3701">
        <v>-72.284156600000003</v>
      </c>
      <c r="J3701" s="1" t="str">
        <f t="shared" si="597"/>
        <v>NGR lake sediment grab sample</v>
      </c>
      <c r="K3701" s="1" t="str">
        <f t="shared" si="598"/>
        <v>&lt;177 micron (NGR)</v>
      </c>
      <c r="L3701">
        <v>11</v>
      </c>
      <c r="M3701" t="s">
        <v>92</v>
      </c>
      <c r="N3701">
        <v>214</v>
      </c>
      <c r="O3701">
        <v>126</v>
      </c>
      <c r="P3701">
        <v>36</v>
      </c>
      <c r="Q3701">
        <v>23</v>
      </c>
      <c r="R3701">
        <v>20</v>
      </c>
      <c r="S3701">
        <v>9</v>
      </c>
      <c r="T3701">
        <v>0.1</v>
      </c>
      <c r="U3701">
        <v>190</v>
      </c>
      <c r="V3701">
        <v>3.2</v>
      </c>
      <c r="W3701">
        <v>0.5</v>
      </c>
      <c r="X3701">
        <v>1</v>
      </c>
      <c r="Y3701">
        <v>9.1999999999999993</v>
      </c>
    </row>
    <row r="3702" spans="1:25" hidden="1" x14ac:dyDescent="0.25">
      <c r="A3702" t="s">
        <v>14102</v>
      </c>
      <c r="B3702" t="s">
        <v>14103</v>
      </c>
      <c r="C3702" s="1" t="str">
        <f t="shared" si="599"/>
        <v>21:0441</v>
      </c>
      <c r="D3702" s="1" t="str">
        <f t="shared" si="596"/>
        <v>21:0145</v>
      </c>
      <c r="E3702" t="s">
        <v>14104</v>
      </c>
      <c r="F3702" t="s">
        <v>14105</v>
      </c>
      <c r="H3702">
        <v>68.185443899999996</v>
      </c>
      <c r="I3702">
        <v>-72.191349299999999</v>
      </c>
      <c r="J3702" s="1" t="str">
        <f t="shared" si="597"/>
        <v>NGR lake sediment grab sample</v>
      </c>
      <c r="K3702" s="1" t="str">
        <f t="shared" si="598"/>
        <v>&lt;177 micron (NGR)</v>
      </c>
      <c r="L3702">
        <v>11</v>
      </c>
      <c r="M3702" t="s">
        <v>97</v>
      </c>
      <c r="N3702">
        <v>215</v>
      </c>
      <c r="O3702">
        <v>106</v>
      </c>
      <c r="P3702">
        <v>32</v>
      </c>
      <c r="Q3702">
        <v>21</v>
      </c>
      <c r="R3702">
        <v>16</v>
      </c>
      <c r="S3702">
        <v>9</v>
      </c>
      <c r="T3702">
        <v>0.3</v>
      </c>
      <c r="U3702">
        <v>190</v>
      </c>
      <c r="V3702">
        <v>2.95</v>
      </c>
      <c r="W3702">
        <v>0.5</v>
      </c>
      <c r="X3702">
        <v>4</v>
      </c>
      <c r="Y3702">
        <v>22.4</v>
      </c>
    </row>
    <row r="3703" spans="1:25" hidden="1" x14ac:dyDescent="0.25">
      <c r="A3703" t="s">
        <v>14106</v>
      </c>
      <c r="B3703" t="s">
        <v>14107</v>
      </c>
      <c r="C3703" s="1" t="str">
        <f t="shared" si="599"/>
        <v>21:0441</v>
      </c>
      <c r="D3703" s="1" t="str">
        <f t="shared" si="596"/>
        <v>21:0145</v>
      </c>
      <c r="E3703" t="s">
        <v>14108</v>
      </c>
      <c r="F3703" t="s">
        <v>14109</v>
      </c>
      <c r="H3703">
        <v>68.202621100000002</v>
      </c>
      <c r="I3703">
        <v>-72.209724899999998</v>
      </c>
      <c r="J3703" s="1" t="str">
        <f t="shared" si="597"/>
        <v>NGR lake sediment grab sample</v>
      </c>
      <c r="K3703" s="1" t="str">
        <f t="shared" si="598"/>
        <v>&lt;177 micron (NGR)</v>
      </c>
      <c r="L3703">
        <v>11</v>
      </c>
      <c r="M3703" t="s">
        <v>107</v>
      </c>
      <c r="N3703">
        <v>216</v>
      </c>
      <c r="O3703">
        <v>138</v>
      </c>
      <c r="P3703">
        <v>40</v>
      </c>
      <c r="Q3703">
        <v>30</v>
      </c>
      <c r="R3703">
        <v>18</v>
      </c>
      <c r="S3703">
        <v>10</v>
      </c>
      <c r="T3703">
        <v>0.2</v>
      </c>
      <c r="U3703">
        <v>210</v>
      </c>
      <c r="V3703">
        <v>3.2</v>
      </c>
      <c r="W3703">
        <v>0.5</v>
      </c>
      <c r="X3703">
        <v>1</v>
      </c>
      <c r="Y3703">
        <v>17</v>
      </c>
    </row>
    <row r="3704" spans="1:25" hidden="1" x14ac:dyDescent="0.25">
      <c r="A3704" t="s">
        <v>14110</v>
      </c>
      <c r="B3704" t="s">
        <v>14111</v>
      </c>
      <c r="C3704" s="1" t="str">
        <f t="shared" si="599"/>
        <v>21:0441</v>
      </c>
      <c r="D3704" s="1" t="str">
        <f t="shared" si="596"/>
        <v>21:0145</v>
      </c>
      <c r="E3704" t="s">
        <v>14112</v>
      </c>
      <c r="F3704" t="s">
        <v>14113</v>
      </c>
      <c r="H3704">
        <v>68.198876999999996</v>
      </c>
      <c r="I3704">
        <v>-72.278830900000003</v>
      </c>
      <c r="J3704" s="1" t="str">
        <f t="shared" si="597"/>
        <v>NGR lake sediment grab sample</v>
      </c>
      <c r="K3704" s="1" t="str">
        <f t="shared" si="598"/>
        <v>&lt;177 micron (NGR)</v>
      </c>
      <c r="L3704">
        <v>11</v>
      </c>
      <c r="M3704" t="s">
        <v>112</v>
      </c>
      <c r="N3704">
        <v>217</v>
      </c>
      <c r="O3704">
        <v>158</v>
      </c>
      <c r="P3704">
        <v>62</v>
      </c>
      <c r="Q3704">
        <v>35</v>
      </c>
      <c r="R3704">
        <v>22</v>
      </c>
      <c r="S3704">
        <v>9</v>
      </c>
      <c r="T3704">
        <v>0.1</v>
      </c>
      <c r="U3704">
        <v>250</v>
      </c>
      <c r="V3704">
        <v>3.3</v>
      </c>
      <c r="W3704">
        <v>0.5</v>
      </c>
      <c r="X3704">
        <v>4</v>
      </c>
      <c r="Y3704">
        <v>25.2</v>
      </c>
    </row>
    <row r="3705" spans="1:25" hidden="1" x14ac:dyDescent="0.25">
      <c r="A3705" t="s">
        <v>14114</v>
      </c>
      <c r="B3705" t="s">
        <v>14115</v>
      </c>
      <c r="C3705" s="1" t="str">
        <f t="shared" si="599"/>
        <v>21:0441</v>
      </c>
      <c r="D3705" s="1" t="str">
        <f>HYPERLINK("http://geochem.nrcan.gc.ca/cdogs/content/svy/svy_e.htm", "")</f>
        <v/>
      </c>
      <c r="G3705" s="1" t="str">
        <f>HYPERLINK("http://geochem.nrcan.gc.ca/cdogs/content/cr_/cr_00034_e.htm", "34")</f>
        <v>34</v>
      </c>
      <c r="J3705" t="s">
        <v>100</v>
      </c>
      <c r="K3705" t="s">
        <v>101</v>
      </c>
      <c r="L3705">
        <v>11</v>
      </c>
      <c r="M3705" t="s">
        <v>102</v>
      </c>
      <c r="N3705">
        <v>218</v>
      </c>
      <c r="O3705">
        <v>100</v>
      </c>
      <c r="P3705">
        <v>48</v>
      </c>
      <c r="Q3705">
        <v>15</v>
      </c>
      <c r="R3705">
        <v>20</v>
      </c>
      <c r="S3705">
        <v>10</v>
      </c>
      <c r="T3705">
        <v>0.1</v>
      </c>
      <c r="U3705">
        <v>760</v>
      </c>
      <c r="V3705">
        <v>3</v>
      </c>
      <c r="W3705">
        <v>17</v>
      </c>
      <c r="X3705">
        <v>5</v>
      </c>
      <c r="Y3705">
        <v>15.8</v>
      </c>
    </row>
    <row r="3706" spans="1:25" hidden="1" x14ac:dyDescent="0.25">
      <c r="A3706" t="s">
        <v>14116</v>
      </c>
      <c r="B3706" t="s">
        <v>14117</v>
      </c>
      <c r="C3706" s="1" t="str">
        <f t="shared" si="599"/>
        <v>21:0441</v>
      </c>
      <c r="D3706" s="1" t="str">
        <f t="shared" ref="D3706:D3712" si="600">HYPERLINK("http://geochem.nrcan.gc.ca/cdogs/content/svy/svy210145_e.htm", "21:0145")</f>
        <v>21:0145</v>
      </c>
      <c r="E3706" t="s">
        <v>14118</v>
      </c>
      <c r="F3706" t="s">
        <v>14119</v>
      </c>
      <c r="H3706">
        <v>68.237620100000001</v>
      </c>
      <c r="I3706">
        <v>-72.189467800000003</v>
      </c>
      <c r="J3706" s="1" t="str">
        <f t="shared" ref="J3706:J3712" si="601">HYPERLINK("http://geochem.nrcan.gc.ca/cdogs/content/kwd/kwd020027_e.htm", "NGR lake sediment grab sample")</f>
        <v>NGR lake sediment grab sample</v>
      </c>
      <c r="K3706" s="1" t="str">
        <f t="shared" ref="K3706:K3712" si="602">HYPERLINK("http://geochem.nrcan.gc.ca/cdogs/content/kwd/kwd080006_e.htm", "&lt;177 micron (NGR)")</f>
        <v>&lt;177 micron (NGR)</v>
      </c>
      <c r="L3706">
        <v>11</v>
      </c>
      <c r="M3706" t="s">
        <v>117</v>
      </c>
      <c r="N3706">
        <v>219</v>
      </c>
      <c r="O3706">
        <v>168</v>
      </c>
      <c r="P3706">
        <v>72</v>
      </c>
      <c r="Q3706">
        <v>36</v>
      </c>
      <c r="R3706">
        <v>32</v>
      </c>
      <c r="S3706">
        <v>12</v>
      </c>
      <c r="T3706">
        <v>0.1</v>
      </c>
      <c r="U3706">
        <v>320</v>
      </c>
      <c r="V3706">
        <v>5.0999999999999996</v>
      </c>
      <c r="W3706">
        <v>0.5</v>
      </c>
      <c r="X3706">
        <v>2</v>
      </c>
      <c r="Y3706">
        <v>10.4</v>
      </c>
    </row>
    <row r="3707" spans="1:25" hidden="1" x14ac:dyDescent="0.25">
      <c r="A3707" t="s">
        <v>14120</v>
      </c>
      <c r="B3707" t="s">
        <v>14121</v>
      </c>
      <c r="C3707" s="1" t="str">
        <f t="shared" si="599"/>
        <v>21:0441</v>
      </c>
      <c r="D3707" s="1" t="str">
        <f t="shared" si="600"/>
        <v>21:0145</v>
      </c>
      <c r="E3707" t="s">
        <v>14122</v>
      </c>
      <c r="F3707" t="s">
        <v>14123</v>
      </c>
      <c r="H3707">
        <v>68.2482677</v>
      </c>
      <c r="I3707">
        <v>-72.262136999999996</v>
      </c>
      <c r="J3707" s="1" t="str">
        <f t="shared" si="601"/>
        <v>NGR lake sediment grab sample</v>
      </c>
      <c r="K3707" s="1" t="str">
        <f t="shared" si="602"/>
        <v>&lt;177 micron (NGR)</v>
      </c>
      <c r="L3707">
        <v>11</v>
      </c>
      <c r="M3707" t="s">
        <v>122</v>
      </c>
      <c r="N3707">
        <v>220</v>
      </c>
      <c r="O3707">
        <v>290</v>
      </c>
      <c r="P3707">
        <v>140</v>
      </c>
      <c r="Q3707">
        <v>19</v>
      </c>
      <c r="R3707">
        <v>124</v>
      </c>
      <c r="S3707">
        <v>53</v>
      </c>
      <c r="T3707">
        <v>0.1</v>
      </c>
      <c r="U3707">
        <v>805</v>
      </c>
      <c r="V3707">
        <v>7.4</v>
      </c>
      <c r="W3707">
        <v>52</v>
      </c>
      <c r="X3707">
        <v>5</v>
      </c>
      <c r="Y3707">
        <v>3.6</v>
      </c>
    </row>
    <row r="3708" spans="1:25" hidden="1" x14ac:dyDescent="0.25">
      <c r="A3708" t="s">
        <v>14124</v>
      </c>
      <c r="B3708" t="s">
        <v>14125</v>
      </c>
      <c r="C3708" s="1" t="str">
        <f t="shared" si="599"/>
        <v>21:0441</v>
      </c>
      <c r="D3708" s="1" t="str">
        <f t="shared" si="600"/>
        <v>21:0145</v>
      </c>
      <c r="E3708" t="s">
        <v>14126</v>
      </c>
      <c r="F3708" t="s">
        <v>14127</v>
      </c>
      <c r="H3708">
        <v>68.252274999999997</v>
      </c>
      <c r="I3708">
        <v>-72.370785999999995</v>
      </c>
      <c r="J3708" s="1" t="str">
        <f t="shared" si="601"/>
        <v>NGR lake sediment grab sample</v>
      </c>
      <c r="K3708" s="1" t="str">
        <f t="shared" si="602"/>
        <v>&lt;177 micron (NGR)</v>
      </c>
      <c r="L3708">
        <v>12</v>
      </c>
      <c r="M3708" t="s">
        <v>29</v>
      </c>
      <c r="N3708">
        <v>221</v>
      </c>
      <c r="O3708">
        <v>116</v>
      </c>
      <c r="P3708">
        <v>78</v>
      </c>
      <c r="Q3708">
        <v>14</v>
      </c>
      <c r="R3708">
        <v>30</v>
      </c>
      <c r="S3708">
        <v>12</v>
      </c>
      <c r="T3708">
        <v>0.2</v>
      </c>
      <c r="U3708">
        <v>200</v>
      </c>
      <c r="V3708">
        <v>2.7</v>
      </c>
      <c r="W3708">
        <v>0.5</v>
      </c>
      <c r="X3708">
        <v>5</v>
      </c>
      <c r="Y3708">
        <v>15.2</v>
      </c>
    </row>
    <row r="3709" spans="1:25" hidden="1" x14ac:dyDescent="0.25">
      <c r="A3709" t="s">
        <v>14128</v>
      </c>
      <c r="B3709" t="s">
        <v>14129</v>
      </c>
      <c r="C3709" s="1" t="str">
        <f t="shared" si="599"/>
        <v>21:0441</v>
      </c>
      <c r="D3709" s="1" t="str">
        <f t="shared" si="600"/>
        <v>21:0145</v>
      </c>
      <c r="E3709" t="s">
        <v>14130</v>
      </c>
      <c r="F3709" t="s">
        <v>14131</v>
      </c>
      <c r="H3709">
        <v>68.244448500000004</v>
      </c>
      <c r="I3709">
        <v>-72.344274400000003</v>
      </c>
      <c r="J3709" s="1" t="str">
        <f t="shared" si="601"/>
        <v>NGR lake sediment grab sample</v>
      </c>
      <c r="K3709" s="1" t="str">
        <f t="shared" si="602"/>
        <v>&lt;177 micron (NGR)</v>
      </c>
      <c r="L3709">
        <v>12</v>
      </c>
      <c r="M3709" t="s">
        <v>49</v>
      </c>
      <c r="N3709">
        <v>222</v>
      </c>
      <c r="O3709">
        <v>345</v>
      </c>
      <c r="P3709">
        <v>118</v>
      </c>
      <c r="Q3709">
        <v>12</v>
      </c>
      <c r="R3709">
        <v>142</v>
      </c>
      <c r="S3709">
        <v>31</v>
      </c>
      <c r="T3709">
        <v>0.3</v>
      </c>
      <c r="U3709">
        <v>355</v>
      </c>
      <c r="V3709">
        <v>4.0999999999999996</v>
      </c>
      <c r="W3709">
        <v>27</v>
      </c>
      <c r="X3709">
        <v>2</v>
      </c>
      <c r="Y3709">
        <v>9.4</v>
      </c>
    </row>
    <row r="3710" spans="1:25" hidden="1" x14ac:dyDescent="0.25">
      <c r="A3710" t="s">
        <v>14132</v>
      </c>
      <c r="B3710" t="s">
        <v>14133</v>
      </c>
      <c r="C3710" s="1" t="str">
        <f t="shared" si="599"/>
        <v>21:0441</v>
      </c>
      <c r="D3710" s="1" t="str">
        <f t="shared" si="600"/>
        <v>21:0145</v>
      </c>
      <c r="E3710" t="s">
        <v>14126</v>
      </c>
      <c r="F3710" t="s">
        <v>14134</v>
      </c>
      <c r="H3710">
        <v>68.252274999999997</v>
      </c>
      <c r="I3710">
        <v>-72.370785999999995</v>
      </c>
      <c r="J3710" s="1" t="str">
        <f t="shared" si="601"/>
        <v>NGR lake sediment grab sample</v>
      </c>
      <c r="K3710" s="1" t="str">
        <f t="shared" si="602"/>
        <v>&lt;177 micron (NGR)</v>
      </c>
      <c r="L3710">
        <v>12</v>
      </c>
      <c r="M3710" t="s">
        <v>57</v>
      </c>
      <c r="N3710">
        <v>223</v>
      </c>
      <c r="O3710">
        <v>120</v>
      </c>
      <c r="P3710">
        <v>78</v>
      </c>
      <c r="Q3710">
        <v>13</v>
      </c>
      <c r="R3710">
        <v>30</v>
      </c>
      <c r="S3710">
        <v>12</v>
      </c>
      <c r="T3710">
        <v>0.1</v>
      </c>
      <c r="U3710">
        <v>205</v>
      </c>
      <c r="V3710">
        <v>2.6</v>
      </c>
      <c r="W3710">
        <v>0.5</v>
      </c>
      <c r="X3710">
        <v>4</v>
      </c>
      <c r="Y3710">
        <v>16</v>
      </c>
    </row>
    <row r="3711" spans="1:25" hidden="1" x14ac:dyDescent="0.25">
      <c r="A3711" t="s">
        <v>14135</v>
      </c>
      <c r="B3711" t="s">
        <v>14136</v>
      </c>
      <c r="C3711" s="1" t="str">
        <f t="shared" si="599"/>
        <v>21:0441</v>
      </c>
      <c r="D3711" s="1" t="str">
        <f t="shared" si="600"/>
        <v>21:0145</v>
      </c>
      <c r="E3711" t="s">
        <v>14126</v>
      </c>
      <c r="F3711" t="s">
        <v>14137</v>
      </c>
      <c r="H3711">
        <v>68.252274999999997</v>
      </c>
      <c r="I3711">
        <v>-72.370785999999995</v>
      </c>
      <c r="J3711" s="1" t="str">
        <f t="shared" si="601"/>
        <v>NGR lake sediment grab sample</v>
      </c>
      <c r="K3711" s="1" t="str">
        <f t="shared" si="602"/>
        <v>&lt;177 micron (NGR)</v>
      </c>
      <c r="L3711">
        <v>12</v>
      </c>
      <c r="M3711" t="s">
        <v>53</v>
      </c>
      <c r="N3711">
        <v>224</v>
      </c>
      <c r="O3711">
        <v>152</v>
      </c>
      <c r="P3711">
        <v>84</v>
      </c>
      <c r="Q3711">
        <v>18</v>
      </c>
      <c r="R3711">
        <v>32</v>
      </c>
      <c r="S3711">
        <v>11</v>
      </c>
      <c r="T3711">
        <v>0.2</v>
      </c>
      <c r="U3711">
        <v>230</v>
      </c>
      <c r="V3711">
        <v>3</v>
      </c>
      <c r="W3711">
        <v>0.5</v>
      </c>
      <c r="X3711">
        <v>3</v>
      </c>
      <c r="Y3711">
        <v>17</v>
      </c>
    </row>
    <row r="3712" spans="1:25" hidden="1" x14ac:dyDescent="0.25">
      <c r="A3712" t="s">
        <v>14138</v>
      </c>
      <c r="B3712" t="s">
        <v>14139</v>
      </c>
      <c r="C3712" s="1" t="str">
        <f t="shared" si="599"/>
        <v>21:0441</v>
      </c>
      <c r="D3712" s="1" t="str">
        <f t="shared" si="600"/>
        <v>21:0145</v>
      </c>
      <c r="E3712" t="s">
        <v>14140</v>
      </c>
      <c r="F3712" t="s">
        <v>14141</v>
      </c>
      <c r="H3712">
        <v>68.269744599999996</v>
      </c>
      <c r="I3712">
        <v>-72.329295799999997</v>
      </c>
      <c r="J3712" s="1" t="str">
        <f t="shared" si="601"/>
        <v>NGR lake sediment grab sample</v>
      </c>
      <c r="K3712" s="1" t="str">
        <f t="shared" si="602"/>
        <v>&lt;177 micron (NGR)</v>
      </c>
      <c r="L3712">
        <v>12</v>
      </c>
      <c r="M3712" t="s">
        <v>34</v>
      </c>
      <c r="N3712">
        <v>225</v>
      </c>
      <c r="O3712">
        <v>176</v>
      </c>
      <c r="P3712">
        <v>136</v>
      </c>
      <c r="Q3712">
        <v>19</v>
      </c>
      <c r="R3712">
        <v>60</v>
      </c>
      <c r="S3712">
        <v>22</v>
      </c>
      <c r="T3712">
        <v>0.3</v>
      </c>
      <c r="U3712">
        <v>290</v>
      </c>
      <c r="V3712">
        <v>5.5</v>
      </c>
      <c r="W3712">
        <v>0.5</v>
      </c>
      <c r="X3712">
        <v>4</v>
      </c>
      <c r="Y3712">
        <v>7.6</v>
      </c>
    </row>
    <row r="3713" spans="1:25" hidden="1" x14ac:dyDescent="0.25">
      <c r="A3713" t="s">
        <v>14142</v>
      </c>
      <c r="B3713" t="s">
        <v>14143</v>
      </c>
      <c r="C3713" s="1" t="str">
        <f t="shared" si="599"/>
        <v>21:0441</v>
      </c>
      <c r="D3713" s="1" t="str">
        <f>HYPERLINK("http://geochem.nrcan.gc.ca/cdogs/content/svy/svy_e.htm", "")</f>
        <v/>
      </c>
      <c r="G3713" s="1" t="str">
        <f>HYPERLINK("http://geochem.nrcan.gc.ca/cdogs/content/cr_/cr_00034_e.htm", "34")</f>
        <v>34</v>
      </c>
      <c r="J3713" t="s">
        <v>100</v>
      </c>
      <c r="K3713" t="s">
        <v>101</v>
      </c>
      <c r="L3713">
        <v>12</v>
      </c>
      <c r="M3713" t="s">
        <v>102</v>
      </c>
      <c r="N3713">
        <v>226</v>
      </c>
      <c r="O3713">
        <v>106</v>
      </c>
      <c r="P3713">
        <v>50</v>
      </c>
      <c r="Q3713">
        <v>14</v>
      </c>
      <c r="R3713">
        <v>20</v>
      </c>
      <c r="S3713">
        <v>11</v>
      </c>
      <c r="T3713">
        <v>0.1</v>
      </c>
      <c r="U3713">
        <v>750</v>
      </c>
      <c r="V3713">
        <v>3</v>
      </c>
      <c r="W3713">
        <v>20</v>
      </c>
      <c r="X3713">
        <v>5</v>
      </c>
      <c r="Y3713">
        <v>16.2</v>
      </c>
    </row>
    <row r="3714" spans="1:25" hidden="1" x14ac:dyDescent="0.25">
      <c r="A3714" t="s">
        <v>14144</v>
      </c>
      <c r="B3714" t="s">
        <v>14145</v>
      </c>
      <c r="C3714" s="1" t="str">
        <f t="shared" si="599"/>
        <v>21:0441</v>
      </c>
      <c r="D3714" s="1" t="str">
        <f t="shared" ref="D3714:D3740" si="603">HYPERLINK("http://geochem.nrcan.gc.ca/cdogs/content/svy/svy210145_e.htm", "21:0145")</f>
        <v>21:0145</v>
      </c>
      <c r="E3714" t="s">
        <v>14146</v>
      </c>
      <c r="F3714" t="s">
        <v>14147</v>
      </c>
      <c r="H3714">
        <v>68.281464200000002</v>
      </c>
      <c r="I3714">
        <v>-72.289708399999995</v>
      </c>
      <c r="J3714" s="1" t="str">
        <f t="shared" ref="J3714:J3740" si="604">HYPERLINK("http://geochem.nrcan.gc.ca/cdogs/content/kwd/kwd020027_e.htm", "NGR lake sediment grab sample")</f>
        <v>NGR lake sediment grab sample</v>
      </c>
      <c r="K3714" s="1" t="str">
        <f t="shared" ref="K3714:K3740" si="605">HYPERLINK("http://geochem.nrcan.gc.ca/cdogs/content/kwd/kwd080006_e.htm", "&lt;177 micron (NGR)")</f>
        <v>&lt;177 micron (NGR)</v>
      </c>
      <c r="L3714">
        <v>12</v>
      </c>
      <c r="M3714" t="s">
        <v>39</v>
      </c>
      <c r="N3714">
        <v>227</v>
      </c>
      <c r="O3714">
        <v>98</v>
      </c>
      <c r="P3714">
        <v>52</v>
      </c>
      <c r="Q3714">
        <v>9</v>
      </c>
      <c r="R3714">
        <v>30</v>
      </c>
      <c r="S3714">
        <v>11</v>
      </c>
      <c r="T3714">
        <v>0.1</v>
      </c>
      <c r="U3714">
        <v>210</v>
      </c>
      <c r="V3714">
        <v>3.2</v>
      </c>
      <c r="W3714">
        <v>1</v>
      </c>
      <c r="X3714">
        <v>2</v>
      </c>
      <c r="Y3714">
        <v>4.2</v>
      </c>
    </row>
    <row r="3715" spans="1:25" hidden="1" x14ac:dyDescent="0.25">
      <c r="A3715" t="s">
        <v>14148</v>
      </c>
      <c r="B3715" t="s">
        <v>14149</v>
      </c>
      <c r="C3715" s="1" t="str">
        <f t="shared" si="599"/>
        <v>21:0441</v>
      </c>
      <c r="D3715" s="1" t="str">
        <f t="shared" si="603"/>
        <v>21:0145</v>
      </c>
      <c r="E3715" t="s">
        <v>14150</v>
      </c>
      <c r="F3715" t="s">
        <v>14151</v>
      </c>
      <c r="H3715">
        <v>68.281882400000001</v>
      </c>
      <c r="I3715">
        <v>-72.188332299999999</v>
      </c>
      <c r="J3715" s="1" t="str">
        <f t="shared" si="604"/>
        <v>NGR lake sediment grab sample</v>
      </c>
      <c r="K3715" s="1" t="str">
        <f t="shared" si="605"/>
        <v>&lt;177 micron (NGR)</v>
      </c>
      <c r="L3715">
        <v>12</v>
      </c>
      <c r="M3715" t="s">
        <v>44</v>
      </c>
      <c r="N3715">
        <v>228</v>
      </c>
      <c r="O3715">
        <v>290</v>
      </c>
      <c r="P3715">
        <v>154</v>
      </c>
      <c r="Q3715">
        <v>17</v>
      </c>
      <c r="R3715">
        <v>124</v>
      </c>
      <c r="S3715">
        <v>75</v>
      </c>
      <c r="T3715">
        <v>0.1</v>
      </c>
      <c r="U3715">
        <v>1450</v>
      </c>
      <c r="V3715">
        <v>6.9</v>
      </c>
      <c r="W3715">
        <v>24</v>
      </c>
      <c r="X3715">
        <v>2</v>
      </c>
      <c r="Y3715">
        <v>7</v>
      </c>
    </row>
    <row r="3716" spans="1:25" hidden="1" x14ac:dyDescent="0.25">
      <c r="A3716" t="s">
        <v>14152</v>
      </c>
      <c r="B3716" t="s">
        <v>14153</v>
      </c>
      <c r="C3716" s="1" t="str">
        <f t="shared" si="599"/>
        <v>21:0441</v>
      </c>
      <c r="D3716" s="1" t="str">
        <f t="shared" si="603"/>
        <v>21:0145</v>
      </c>
      <c r="E3716" t="s">
        <v>14154</v>
      </c>
      <c r="F3716" t="s">
        <v>14155</v>
      </c>
      <c r="H3716">
        <v>68.312991400000001</v>
      </c>
      <c r="I3716">
        <v>-72.155856999999997</v>
      </c>
      <c r="J3716" s="1" t="str">
        <f t="shared" si="604"/>
        <v>NGR lake sediment grab sample</v>
      </c>
      <c r="K3716" s="1" t="str">
        <f t="shared" si="605"/>
        <v>&lt;177 micron (NGR)</v>
      </c>
      <c r="L3716">
        <v>12</v>
      </c>
      <c r="M3716" t="s">
        <v>62</v>
      </c>
      <c r="N3716">
        <v>229</v>
      </c>
      <c r="O3716">
        <v>166</v>
      </c>
      <c r="P3716">
        <v>142</v>
      </c>
      <c r="Q3716">
        <v>10</v>
      </c>
      <c r="R3716">
        <v>82</v>
      </c>
      <c r="S3716">
        <v>28</v>
      </c>
      <c r="T3716">
        <v>1</v>
      </c>
      <c r="U3716">
        <v>210</v>
      </c>
      <c r="V3716">
        <v>4.9000000000000004</v>
      </c>
      <c r="W3716">
        <v>0.5</v>
      </c>
      <c r="X3716">
        <v>1</v>
      </c>
      <c r="Y3716">
        <v>18</v>
      </c>
    </row>
    <row r="3717" spans="1:25" hidden="1" x14ac:dyDescent="0.25">
      <c r="A3717" t="s">
        <v>14156</v>
      </c>
      <c r="B3717" t="s">
        <v>14157</v>
      </c>
      <c r="C3717" s="1" t="str">
        <f t="shared" si="599"/>
        <v>21:0441</v>
      </c>
      <c r="D3717" s="1" t="str">
        <f t="shared" si="603"/>
        <v>21:0145</v>
      </c>
      <c r="E3717" t="s">
        <v>14158</v>
      </c>
      <c r="F3717" t="s">
        <v>14159</v>
      </c>
      <c r="H3717">
        <v>68.331406999999999</v>
      </c>
      <c r="I3717">
        <v>-72.167182600000004</v>
      </c>
      <c r="J3717" s="1" t="str">
        <f t="shared" si="604"/>
        <v>NGR lake sediment grab sample</v>
      </c>
      <c r="K3717" s="1" t="str">
        <f t="shared" si="605"/>
        <v>&lt;177 micron (NGR)</v>
      </c>
      <c r="L3717">
        <v>12</v>
      </c>
      <c r="M3717" t="s">
        <v>67</v>
      </c>
      <c r="N3717">
        <v>230</v>
      </c>
      <c r="O3717">
        <v>325</v>
      </c>
      <c r="P3717">
        <v>172</v>
      </c>
      <c r="Q3717">
        <v>18</v>
      </c>
      <c r="R3717">
        <v>160</v>
      </c>
      <c r="S3717">
        <v>88</v>
      </c>
      <c r="T3717">
        <v>0.1</v>
      </c>
      <c r="U3717">
        <v>755</v>
      </c>
      <c r="V3717">
        <v>6</v>
      </c>
      <c r="W3717">
        <v>47</v>
      </c>
      <c r="X3717">
        <v>2</v>
      </c>
      <c r="Y3717">
        <v>6.2</v>
      </c>
    </row>
    <row r="3718" spans="1:25" hidden="1" x14ac:dyDescent="0.25">
      <c r="A3718" t="s">
        <v>14160</v>
      </c>
      <c r="B3718" t="s">
        <v>14161</v>
      </c>
      <c r="C3718" s="1" t="str">
        <f t="shared" si="599"/>
        <v>21:0441</v>
      </c>
      <c r="D3718" s="1" t="str">
        <f t="shared" si="603"/>
        <v>21:0145</v>
      </c>
      <c r="E3718" t="s">
        <v>14162</v>
      </c>
      <c r="F3718" t="s">
        <v>14163</v>
      </c>
      <c r="H3718">
        <v>68.360409899999993</v>
      </c>
      <c r="I3718">
        <v>-72.179863100000006</v>
      </c>
      <c r="J3718" s="1" t="str">
        <f t="shared" si="604"/>
        <v>NGR lake sediment grab sample</v>
      </c>
      <c r="K3718" s="1" t="str">
        <f t="shared" si="605"/>
        <v>&lt;177 micron (NGR)</v>
      </c>
      <c r="L3718">
        <v>12</v>
      </c>
      <c r="M3718" t="s">
        <v>72</v>
      </c>
      <c r="N3718">
        <v>231</v>
      </c>
      <c r="O3718">
        <v>270</v>
      </c>
      <c r="P3718">
        <v>215</v>
      </c>
      <c r="Q3718">
        <v>18</v>
      </c>
      <c r="R3718">
        <v>128</v>
      </c>
      <c r="S3718">
        <v>81</v>
      </c>
      <c r="T3718">
        <v>0.3</v>
      </c>
      <c r="U3718">
        <v>1300</v>
      </c>
      <c r="V3718">
        <v>7.2</v>
      </c>
      <c r="W3718">
        <v>26</v>
      </c>
      <c r="X3718">
        <v>2</v>
      </c>
      <c r="Y3718">
        <v>6.2</v>
      </c>
    </row>
    <row r="3719" spans="1:25" hidden="1" x14ac:dyDescent="0.25">
      <c r="A3719" t="s">
        <v>14164</v>
      </c>
      <c r="B3719" t="s">
        <v>14165</v>
      </c>
      <c r="C3719" s="1" t="str">
        <f t="shared" si="599"/>
        <v>21:0441</v>
      </c>
      <c r="D3719" s="1" t="str">
        <f t="shared" si="603"/>
        <v>21:0145</v>
      </c>
      <c r="E3719" t="s">
        <v>14166</v>
      </c>
      <c r="F3719" t="s">
        <v>14167</v>
      </c>
      <c r="H3719">
        <v>68.369337700000003</v>
      </c>
      <c r="I3719">
        <v>-72.070705799999999</v>
      </c>
      <c r="J3719" s="1" t="str">
        <f t="shared" si="604"/>
        <v>NGR lake sediment grab sample</v>
      </c>
      <c r="K3719" s="1" t="str">
        <f t="shared" si="605"/>
        <v>&lt;177 micron (NGR)</v>
      </c>
      <c r="L3719">
        <v>12</v>
      </c>
      <c r="M3719" t="s">
        <v>77</v>
      </c>
      <c r="N3719">
        <v>232</v>
      </c>
      <c r="O3719">
        <v>220</v>
      </c>
      <c r="P3719">
        <v>144</v>
      </c>
      <c r="Q3719">
        <v>18</v>
      </c>
      <c r="R3719">
        <v>85</v>
      </c>
      <c r="S3719">
        <v>23</v>
      </c>
      <c r="T3719">
        <v>0.2</v>
      </c>
      <c r="U3719">
        <v>370</v>
      </c>
      <c r="V3719">
        <v>4.5999999999999996</v>
      </c>
      <c r="W3719">
        <v>1</v>
      </c>
      <c r="X3719">
        <v>1</v>
      </c>
      <c r="Y3719">
        <v>5.4</v>
      </c>
    </row>
    <row r="3720" spans="1:25" hidden="1" x14ac:dyDescent="0.25">
      <c r="A3720" t="s">
        <v>14168</v>
      </c>
      <c r="B3720" t="s">
        <v>14169</v>
      </c>
      <c r="C3720" s="1" t="str">
        <f t="shared" si="599"/>
        <v>21:0441</v>
      </c>
      <c r="D3720" s="1" t="str">
        <f t="shared" si="603"/>
        <v>21:0145</v>
      </c>
      <c r="E3720" t="s">
        <v>14170</v>
      </c>
      <c r="F3720" t="s">
        <v>14171</v>
      </c>
      <c r="H3720">
        <v>68.409965499999998</v>
      </c>
      <c r="I3720">
        <v>-72.1149372</v>
      </c>
      <c r="J3720" s="1" t="str">
        <f t="shared" si="604"/>
        <v>NGR lake sediment grab sample</v>
      </c>
      <c r="K3720" s="1" t="str">
        <f t="shared" si="605"/>
        <v>&lt;177 micron (NGR)</v>
      </c>
      <c r="L3720">
        <v>12</v>
      </c>
      <c r="M3720" t="s">
        <v>82</v>
      </c>
      <c r="N3720">
        <v>233</v>
      </c>
      <c r="O3720">
        <v>260</v>
      </c>
      <c r="P3720">
        <v>210</v>
      </c>
      <c r="Q3720">
        <v>24</v>
      </c>
      <c r="R3720">
        <v>115</v>
      </c>
      <c r="S3720">
        <v>44</v>
      </c>
      <c r="T3720">
        <v>0.3</v>
      </c>
      <c r="U3720">
        <v>250</v>
      </c>
      <c r="V3720">
        <v>9.6999999999999993</v>
      </c>
      <c r="W3720">
        <v>1</v>
      </c>
      <c r="X3720">
        <v>5</v>
      </c>
      <c r="Y3720">
        <v>17</v>
      </c>
    </row>
    <row r="3721" spans="1:25" hidden="1" x14ac:dyDescent="0.25">
      <c r="A3721" t="s">
        <v>14172</v>
      </c>
      <c r="B3721" t="s">
        <v>14173</v>
      </c>
      <c r="C3721" s="1" t="str">
        <f t="shared" si="599"/>
        <v>21:0441</v>
      </c>
      <c r="D3721" s="1" t="str">
        <f t="shared" si="603"/>
        <v>21:0145</v>
      </c>
      <c r="E3721" t="s">
        <v>14174</v>
      </c>
      <c r="F3721" t="s">
        <v>14175</v>
      </c>
      <c r="H3721">
        <v>68.4486256</v>
      </c>
      <c r="I3721">
        <v>-72.113183300000003</v>
      </c>
      <c r="J3721" s="1" t="str">
        <f t="shared" si="604"/>
        <v>NGR lake sediment grab sample</v>
      </c>
      <c r="K3721" s="1" t="str">
        <f t="shared" si="605"/>
        <v>&lt;177 micron (NGR)</v>
      </c>
      <c r="L3721">
        <v>12</v>
      </c>
      <c r="M3721" t="s">
        <v>87</v>
      </c>
      <c r="N3721">
        <v>234</v>
      </c>
      <c r="O3721">
        <v>72</v>
      </c>
      <c r="P3721">
        <v>112</v>
      </c>
      <c r="Q3721">
        <v>5</v>
      </c>
      <c r="R3721">
        <v>21</v>
      </c>
      <c r="S3721">
        <v>9</v>
      </c>
      <c r="T3721">
        <v>0.4</v>
      </c>
      <c r="U3721">
        <v>180</v>
      </c>
      <c r="V3721">
        <v>5.45</v>
      </c>
      <c r="W3721">
        <v>2</v>
      </c>
      <c r="X3721">
        <v>3</v>
      </c>
      <c r="Y3721">
        <v>7</v>
      </c>
    </row>
    <row r="3722" spans="1:25" hidden="1" x14ac:dyDescent="0.25">
      <c r="A3722" t="s">
        <v>14176</v>
      </c>
      <c r="B3722" t="s">
        <v>14177</v>
      </c>
      <c r="C3722" s="1" t="str">
        <f t="shared" si="599"/>
        <v>21:0441</v>
      </c>
      <c r="D3722" s="1" t="str">
        <f t="shared" si="603"/>
        <v>21:0145</v>
      </c>
      <c r="E3722" t="s">
        <v>14178</v>
      </c>
      <c r="F3722" t="s">
        <v>14179</v>
      </c>
      <c r="H3722">
        <v>68.4671843</v>
      </c>
      <c r="I3722">
        <v>-72.072523000000004</v>
      </c>
      <c r="J3722" s="1" t="str">
        <f t="shared" si="604"/>
        <v>NGR lake sediment grab sample</v>
      </c>
      <c r="K3722" s="1" t="str">
        <f t="shared" si="605"/>
        <v>&lt;177 micron (NGR)</v>
      </c>
      <c r="L3722">
        <v>12</v>
      </c>
      <c r="M3722" t="s">
        <v>92</v>
      </c>
      <c r="N3722">
        <v>235</v>
      </c>
      <c r="O3722">
        <v>172</v>
      </c>
      <c r="P3722">
        <v>146</v>
      </c>
      <c r="Q3722">
        <v>9</v>
      </c>
      <c r="R3722">
        <v>78</v>
      </c>
      <c r="S3722">
        <v>52</v>
      </c>
      <c r="T3722">
        <v>0.2</v>
      </c>
      <c r="U3722">
        <v>500</v>
      </c>
      <c r="V3722">
        <v>5.65</v>
      </c>
      <c r="W3722">
        <v>37</v>
      </c>
      <c r="X3722">
        <v>2</v>
      </c>
      <c r="Y3722">
        <v>4.2</v>
      </c>
    </row>
    <row r="3723" spans="1:25" hidden="1" x14ac:dyDescent="0.25">
      <c r="A3723" t="s">
        <v>14180</v>
      </c>
      <c r="B3723" t="s">
        <v>14181</v>
      </c>
      <c r="C3723" s="1" t="str">
        <f t="shared" si="599"/>
        <v>21:0441</v>
      </c>
      <c r="D3723" s="1" t="str">
        <f t="shared" si="603"/>
        <v>21:0145</v>
      </c>
      <c r="E3723" t="s">
        <v>14182</v>
      </c>
      <c r="F3723" t="s">
        <v>14183</v>
      </c>
      <c r="H3723">
        <v>68.476001100000005</v>
      </c>
      <c r="I3723">
        <v>-72.966513599999999</v>
      </c>
      <c r="J3723" s="1" t="str">
        <f t="shared" si="604"/>
        <v>NGR lake sediment grab sample</v>
      </c>
      <c r="K3723" s="1" t="str">
        <f t="shared" si="605"/>
        <v>&lt;177 micron (NGR)</v>
      </c>
      <c r="L3723">
        <v>12</v>
      </c>
      <c r="M3723" t="s">
        <v>97</v>
      </c>
      <c r="N3723">
        <v>236</v>
      </c>
      <c r="O3723">
        <v>184</v>
      </c>
      <c r="P3723">
        <v>150</v>
      </c>
      <c r="Q3723">
        <v>12</v>
      </c>
      <c r="R3723">
        <v>102</v>
      </c>
      <c r="S3723">
        <v>35</v>
      </c>
      <c r="T3723">
        <v>0.4</v>
      </c>
      <c r="U3723">
        <v>330</v>
      </c>
      <c r="V3723">
        <v>8.5</v>
      </c>
      <c r="W3723">
        <v>24</v>
      </c>
      <c r="X3723">
        <v>4</v>
      </c>
      <c r="Y3723">
        <v>13.2</v>
      </c>
    </row>
    <row r="3724" spans="1:25" hidden="1" x14ac:dyDescent="0.25">
      <c r="A3724" t="s">
        <v>14184</v>
      </c>
      <c r="B3724" t="s">
        <v>14185</v>
      </c>
      <c r="C3724" s="1" t="str">
        <f t="shared" si="599"/>
        <v>21:0441</v>
      </c>
      <c r="D3724" s="1" t="str">
        <f t="shared" si="603"/>
        <v>21:0145</v>
      </c>
      <c r="E3724" t="s">
        <v>14186</v>
      </c>
      <c r="F3724" t="s">
        <v>14187</v>
      </c>
      <c r="H3724">
        <v>68.442899299999993</v>
      </c>
      <c r="I3724">
        <v>-72.948723700000002</v>
      </c>
      <c r="J3724" s="1" t="str">
        <f t="shared" si="604"/>
        <v>NGR lake sediment grab sample</v>
      </c>
      <c r="K3724" s="1" t="str">
        <f t="shared" si="605"/>
        <v>&lt;177 micron (NGR)</v>
      </c>
      <c r="L3724">
        <v>12</v>
      </c>
      <c r="M3724" t="s">
        <v>107</v>
      </c>
      <c r="N3724">
        <v>237</v>
      </c>
      <c r="O3724">
        <v>200</v>
      </c>
      <c r="P3724">
        <v>184</v>
      </c>
      <c r="Q3724">
        <v>11</v>
      </c>
      <c r="R3724">
        <v>75</v>
      </c>
      <c r="S3724">
        <v>25</v>
      </c>
      <c r="T3724">
        <v>0.3</v>
      </c>
      <c r="U3724">
        <v>330</v>
      </c>
      <c r="V3724">
        <v>5.2</v>
      </c>
      <c r="W3724">
        <v>5</v>
      </c>
      <c r="X3724">
        <v>3</v>
      </c>
      <c r="Y3724">
        <v>10.8</v>
      </c>
    </row>
    <row r="3725" spans="1:25" hidden="1" x14ac:dyDescent="0.25">
      <c r="A3725" t="s">
        <v>14188</v>
      </c>
      <c r="B3725" t="s">
        <v>14189</v>
      </c>
      <c r="C3725" s="1" t="str">
        <f t="shared" si="599"/>
        <v>21:0441</v>
      </c>
      <c r="D3725" s="1" t="str">
        <f t="shared" si="603"/>
        <v>21:0145</v>
      </c>
      <c r="E3725" t="s">
        <v>14190</v>
      </c>
      <c r="F3725" t="s">
        <v>14191</v>
      </c>
      <c r="H3725">
        <v>68.418110200000001</v>
      </c>
      <c r="I3725">
        <v>-72.901906499999996</v>
      </c>
      <c r="J3725" s="1" t="str">
        <f t="shared" si="604"/>
        <v>NGR lake sediment grab sample</v>
      </c>
      <c r="K3725" s="1" t="str">
        <f t="shared" si="605"/>
        <v>&lt;177 micron (NGR)</v>
      </c>
      <c r="L3725">
        <v>12</v>
      </c>
      <c r="M3725" t="s">
        <v>112</v>
      </c>
      <c r="N3725">
        <v>238</v>
      </c>
      <c r="O3725">
        <v>102</v>
      </c>
      <c r="P3725">
        <v>80</v>
      </c>
      <c r="Q3725">
        <v>14</v>
      </c>
      <c r="R3725">
        <v>32</v>
      </c>
      <c r="S3725">
        <v>46</v>
      </c>
      <c r="T3725">
        <v>0.1</v>
      </c>
      <c r="U3725">
        <v>790</v>
      </c>
      <c r="V3725">
        <v>3.7</v>
      </c>
      <c r="W3725">
        <v>9</v>
      </c>
      <c r="X3725">
        <v>2</v>
      </c>
      <c r="Y3725">
        <v>7.4</v>
      </c>
    </row>
    <row r="3726" spans="1:25" hidden="1" x14ac:dyDescent="0.25">
      <c r="A3726" t="s">
        <v>14192</v>
      </c>
      <c r="B3726" t="s">
        <v>14193</v>
      </c>
      <c r="C3726" s="1" t="str">
        <f t="shared" si="599"/>
        <v>21:0441</v>
      </c>
      <c r="D3726" s="1" t="str">
        <f t="shared" si="603"/>
        <v>21:0145</v>
      </c>
      <c r="E3726" t="s">
        <v>14194</v>
      </c>
      <c r="F3726" t="s">
        <v>14195</v>
      </c>
      <c r="H3726">
        <v>68.416455400000004</v>
      </c>
      <c r="I3726">
        <v>-72.796924700000005</v>
      </c>
      <c r="J3726" s="1" t="str">
        <f t="shared" si="604"/>
        <v>NGR lake sediment grab sample</v>
      </c>
      <c r="K3726" s="1" t="str">
        <f t="shared" si="605"/>
        <v>&lt;177 micron (NGR)</v>
      </c>
      <c r="L3726">
        <v>12</v>
      </c>
      <c r="M3726" t="s">
        <v>117</v>
      </c>
      <c r="N3726">
        <v>239</v>
      </c>
      <c r="O3726">
        <v>138</v>
      </c>
      <c r="P3726">
        <v>106</v>
      </c>
      <c r="Q3726">
        <v>13</v>
      </c>
      <c r="R3726">
        <v>50</v>
      </c>
      <c r="S3726">
        <v>22</v>
      </c>
      <c r="T3726">
        <v>0.1</v>
      </c>
      <c r="U3726">
        <v>380</v>
      </c>
      <c r="V3726">
        <v>4.4000000000000004</v>
      </c>
      <c r="W3726">
        <v>4</v>
      </c>
      <c r="X3726">
        <v>2</v>
      </c>
      <c r="Y3726">
        <v>4</v>
      </c>
    </row>
    <row r="3727" spans="1:25" hidden="1" x14ac:dyDescent="0.25">
      <c r="A3727" t="s">
        <v>14196</v>
      </c>
      <c r="B3727" t="s">
        <v>14197</v>
      </c>
      <c r="C3727" s="1" t="str">
        <f t="shared" si="599"/>
        <v>21:0441</v>
      </c>
      <c r="D3727" s="1" t="str">
        <f t="shared" si="603"/>
        <v>21:0145</v>
      </c>
      <c r="E3727" t="s">
        <v>14198</v>
      </c>
      <c r="F3727" t="s">
        <v>14199</v>
      </c>
      <c r="H3727">
        <v>68.376484899999994</v>
      </c>
      <c r="I3727">
        <v>-72.779099700000003</v>
      </c>
      <c r="J3727" s="1" t="str">
        <f t="shared" si="604"/>
        <v>NGR lake sediment grab sample</v>
      </c>
      <c r="K3727" s="1" t="str">
        <f t="shared" si="605"/>
        <v>&lt;177 micron (NGR)</v>
      </c>
      <c r="L3727">
        <v>12</v>
      </c>
      <c r="M3727" t="s">
        <v>122</v>
      </c>
      <c r="N3727">
        <v>240</v>
      </c>
      <c r="O3727">
        <v>158</v>
      </c>
      <c r="P3727">
        <v>68</v>
      </c>
      <c r="Q3727">
        <v>9</v>
      </c>
      <c r="R3727">
        <v>39</v>
      </c>
      <c r="S3727">
        <v>9</v>
      </c>
      <c r="T3727">
        <v>0.3</v>
      </c>
      <c r="U3727">
        <v>110</v>
      </c>
      <c r="V3727">
        <v>2.9</v>
      </c>
      <c r="W3727">
        <v>1</v>
      </c>
      <c r="X3727">
        <v>2</v>
      </c>
      <c r="Y3727">
        <v>16.600000000000001</v>
      </c>
    </row>
    <row r="3728" spans="1:25" hidden="1" x14ac:dyDescent="0.25">
      <c r="A3728" t="s">
        <v>14200</v>
      </c>
      <c r="B3728" t="s">
        <v>14201</v>
      </c>
      <c r="C3728" s="1" t="str">
        <f t="shared" si="599"/>
        <v>21:0441</v>
      </c>
      <c r="D3728" s="1" t="str">
        <f t="shared" si="603"/>
        <v>21:0145</v>
      </c>
      <c r="E3728" t="s">
        <v>14202</v>
      </c>
      <c r="F3728" t="s">
        <v>14203</v>
      </c>
      <c r="H3728">
        <v>68.336910200000005</v>
      </c>
      <c r="I3728">
        <v>-72.775626099999997</v>
      </c>
      <c r="J3728" s="1" t="str">
        <f t="shared" si="604"/>
        <v>NGR lake sediment grab sample</v>
      </c>
      <c r="K3728" s="1" t="str">
        <f t="shared" si="605"/>
        <v>&lt;177 micron (NGR)</v>
      </c>
      <c r="L3728">
        <v>13</v>
      </c>
      <c r="M3728" t="s">
        <v>29</v>
      </c>
      <c r="N3728">
        <v>241</v>
      </c>
      <c r="O3728">
        <v>124</v>
      </c>
      <c r="P3728">
        <v>74</v>
      </c>
      <c r="Q3728">
        <v>8</v>
      </c>
      <c r="R3728">
        <v>48</v>
      </c>
      <c r="S3728">
        <v>11</v>
      </c>
      <c r="T3728">
        <v>0.1</v>
      </c>
      <c r="U3728">
        <v>130</v>
      </c>
      <c r="V3728">
        <v>3.3</v>
      </c>
      <c r="W3728">
        <v>0.5</v>
      </c>
      <c r="X3728">
        <v>1</v>
      </c>
      <c r="Y3728">
        <v>25.4</v>
      </c>
    </row>
    <row r="3729" spans="1:25" hidden="1" x14ac:dyDescent="0.25">
      <c r="A3729" t="s">
        <v>14204</v>
      </c>
      <c r="B3729" t="s">
        <v>14205</v>
      </c>
      <c r="C3729" s="1" t="str">
        <f t="shared" si="599"/>
        <v>21:0441</v>
      </c>
      <c r="D3729" s="1" t="str">
        <f t="shared" si="603"/>
        <v>21:0145</v>
      </c>
      <c r="E3729" t="s">
        <v>14206</v>
      </c>
      <c r="F3729" t="s">
        <v>14207</v>
      </c>
      <c r="H3729">
        <v>68.355275599999999</v>
      </c>
      <c r="I3729">
        <v>-72.764618299999995</v>
      </c>
      <c r="J3729" s="1" t="str">
        <f t="shared" si="604"/>
        <v>NGR lake sediment grab sample</v>
      </c>
      <c r="K3729" s="1" t="str">
        <f t="shared" si="605"/>
        <v>&lt;177 micron (NGR)</v>
      </c>
      <c r="L3729">
        <v>13</v>
      </c>
      <c r="M3729" t="s">
        <v>49</v>
      </c>
      <c r="N3729">
        <v>242</v>
      </c>
      <c r="O3729">
        <v>142</v>
      </c>
      <c r="P3729">
        <v>46</v>
      </c>
      <c r="Q3729">
        <v>11</v>
      </c>
      <c r="R3729">
        <v>36</v>
      </c>
      <c r="S3729">
        <v>15</v>
      </c>
      <c r="T3729">
        <v>0.1</v>
      </c>
      <c r="U3729">
        <v>260</v>
      </c>
      <c r="V3729">
        <v>3.3</v>
      </c>
      <c r="W3729">
        <v>0.5</v>
      </c>
      <c r="X3729">
        <v>1</v>
      </c>
      <c r="Y3729">
        <v>4.8</v>
      </c>
    </row>
    <row r="3730" spans="1:25" hidden="1" x14ac:dyDescent="0.25">
      <c r="A3730" t="s">
        <v>14208</v>
      </c>
      <c r="B3730" t="s">
        <v>14209</v>
      </c>
      <c r="C3730" s="1" t="str">
        <f t="shared" si="599"/>
        <v>21:0441</v>
      </c>
      <c r="D3730" s="1" t="str">
        <f t="shared" si="603"/>
        <v>21:0145</v>
      </c>
      <c r="E3730" t="s">
        <v>14202</v>
      </c>
      <c r="F3730" t="s">
        <v>14210</v>
      </c>
      <c r="H3730">
        <v>68.336910200000005</v>
      </c>
      <c r="I3730">
        <v>-72.775626099999997</v>
      </c>
      <c r="J3730" s="1" t="str">
        <f t="shared" si="604"/>
        <v>NGR lake sediment grab sample</v>
      </c>
      <c r="K3730" s="1" t="str">
        <f t="shared" si="605"/>
        <v>&lt;177 micron (NGR)</v>
      </c>
      <c r="L3730">
        <v>13</v>
      </c>
      <c r="M3730" t="s">
        <v>53</v>
      </c>
      <c r="N3730">
        <v>243</v>
      </c>
      <c r="O3730">
        <v>140</v>
      </c>
      <c r="P3730">
        <v>66</v>
      </c>
      <c r="Q3730">
        <v>11</v>
      </c>
      <c r="R3730">
        <v>39</v>
      </c>
      <c r="S3730">
        <v>9</v>
      </c>
      <c r="T3730">
        <v>0.3</v>
      </c>
      <c r="U3730">
        <v>160</v>
      </c>
      <c r="V3730">
        <v>2.4500000000000002</v>
      </c>
      <c r="W3730">
        <v>0.5</v>
      </c>
      <c r="X3730">
        <v>1</v>
      </c>
      <c r="Y3730">
        <v>16.399999999999999</v>
      </c>
    </row>
    <row r="3731" spans="1:25" hidden="1" x14ac:dyDescent="0.25">
      <c r="A3731" t="s">
        <v>14211</v>
      </c>
      <c r="B3731" t="s">
        <v>14212</v>
      </c>
      <c r="C3731" s="1" t="str">
        <f t="shared" si="599"/>
        <v>21:0441</v>
      </c>
      <c r="D3731" s="1" t="str">
        <f t="shared" si="603"/>
        <v>21:0145</v>
      </c>
      <c r="E3731" t="s">
        <v>14202</v>
      </c>
      <c r="F3731" t="s">
        <v>14213</v>
      </c>
      <c r="H3731">
        <v>68.336910200000005</v>
      </c>
      <c r="I3731">
        <v>-72.775626099999997</v>
      </c>
      <c r="J3731" s="1" t="str">
        <f t="shared" si="604"/>
        <v>NGR lake sediment grab sample</v>
      </c>
      <c r="K3731" s="1" t="str">
        <f t="shared" si="605"/>
        <v>&lt;177 micron (NGR)</v>
      </c>
      <c r="L3731">
        <v>13</v>
      </c>
      <c r="M3731" t="s">
        <v>57</v>
      </c>
      <c r="N3731">
        <v>244</v>
      </c>
      <c r="O3731">
        <v>124</v>
      </c>
      <c r="P3731">
        <v>74</v>
      </c>
      <c r="Q3731">
        <v>9</v>
      </c>
      <c r="R3731">
        <v>45</v>
      </c>
      <c r="S3731">
        <v>11</v>
      </c>
      <c r="T3731">
        <v>0.1</v>
      </c>
      <c r="U3731">
        <v>130</v>
      </c>
      <c r="V3731">
        <v>3.25</v>
      </c>
      <c r="W3731">
        <v>0.5</v>
      </c>
      <c r="X3731">
        <v>1</v>
      </c>
      <c r="Y3731">
        <v>24.6</v>
      </c>
    </row>
    <row r="3732" spans="1:25" hidden="1" x14ac:dyDescent="0.25">
      <c r="A3732" t="s">
        <v>14214</v>
      </c>
      <c r="B3732" t="s">
        <v>14215</v>
      </c>
      <c r="C3732" s="1" t="str">
        <f t="shared" si="599"/>
        <v>21:0441</v>
      </c>
      <c r="D3732" s="1" t="str">
        <f t="shared" si="603"/>
        <v>21:0145</v>
      </c>
      <c r="E3732" t="s">
        <v>14216</v>
      </c>
      <c r="F3732" t="s">
        <v>14217</v>
      </c>
      <c r="H3732">
        <v>68.307616499999995</v>
      </c>
      <c r="I3732">
        <v>-72.7215566</v>
      </c>
      <c r="J3732" s="1" t="str">
        <f t="shared" si="604"/>
        <v>NGR lake sediment grab sample</v>
      </c>
      <c r="K3732" s="1" t="str">
        <f t="shared" si="605"/>
        <v>&lt;177 micron (NGR)</v>
      </c>
      <c r="L3732">
        <v>13</v>
      </c>
      <c r="M3732" t="s">
        <v>34</v>
      </c>
      <c r="N3732">
        <v>245</v>
      </c>
      <c r="O3732">
        <v>182</v>
      </c>
      <c r="P3732">
        <v>94</v>
      </c>
      <c r="Q3732">
        <v>13</v>
      </c>
      <c r="R3732">
        <v>50</v>
      </c>
      <c r="S3732">
        <v>11</v>
      </c>
      <c r="T3732">
        <v>0.2</v>
      </c>
      <c r="U3732">
        <v>160</v>
      </c>
      <c r="V3732">
        <v>3.1</v>
      </c>
      <c r="W3732">
        <v>1</v>
      </c>
      <c r="X3732">
        <v>4</v>
      </c>
      <c r="Y3732">
        <v>14.8</v>
      </c>
    </row>
    <row r="3733" spans="1:25" hidden="1" x14ac:dyDescent="0.25">
      <c r="A3733" t="s">
        <v>14218</v>
      </c>
      <c r="B3733" t="s">
        <v>14219</v>
      </c>
      <c r="C3733" s="1" t="str">
        <f t="shared" si="599"/>
        <v>21:0441</v>
      </c>
      <c r="D3733" s="1" t="str">
        <f t="shared" si="603"/>
        <v>21:0145</v>
      </c>
      <c r="E3733" t="s">
        <v>14220</v>
      </c>
      <c r="F3733" t="s">
        <v>14221</v>
      </c>
      <c r="H3733">
        <v>68.283157200000005</v>
      </c>
      <c r="I3733">
        <v>-72.766835700000001</v>
      </c>
      <c r="J3733" s="1" t="str">
        <f t="shared" si="604"/>
        <v>NGR lake sediment grab sample</v>
      </c>
      <c r="K3733" s="1" t="str">
        <f t="shared" si="605"/>
        <v>&lt;177 micron (NGR)</v>
      </c>
      <c r="L3733">
        <v>13</v>
      </c>
      <c r="M3733" t="s">
        <v>39</v>
      </c>
      <c r="N3733">
        <v>246</v>
      </c>
      <c r="O3733">
        <v>144</v>
      </c>
      <c r="P3733">
        <v>66</v>
      </c>
      <c r="Q3733">
        <v>14</v>
      </c>
      <c r="R3733">
        <v>30</v>
      </c>
      <c r="S3733">
        <v>13</v>
      </c>
      <c r="T3733">
        <v>0.1</v>
      </c>
      <c r="U3733">
        <v>220</v>
      </c>
      <c r="V3733">
        <v>2.75</v>
      </c>
      <c r="W3733">
        <v>2</v>
      </c>
      <c r="X3733">
        <v>2</v>
      </c>
      <c r="Y3733">
        <v>6.8</v>
      </c>
    </row>
    <row r="3734" spans="1:25" hidden="1" x14ac:dyDescent="0.25">
      <c r="A3734" t="s">
        <v>14222</v>
      </c>
      <c r="B3734" t="s">
        <v>14223</v>
      </c>
      <c r="C3734" s="1" t="str">
        <f t="shared" si="599"/>
        <v>21:0441</v>
      </c>
      <c r="D3734" s="1" t="str">
        <f t="shared" si="603"/>
        <v>21:0145</v>
      </c>
      <c r="E3734" t="s">
        <v>14224</v>
      </c>
      <c r="F3734" t="s">
        <v>14225</v>
      </c>
      <c r="H3734">
        <v>68.264869700000006</v>
      </c>
      <c r="I3734">
        <v>-72.772254399999994</v>
      </c>
      <c r="J3734" s="1" t="str">
        <f t="shared" si="604"/>
        <v>NGR lake sediment grab sample</v>
      </c>
      <c r="K3734" s="1" t="str">
        <f t="shared" si="605"/>
        <v>&lt;177 micron (NGR)</v>
      </c>
      <c r="L3734">
        <v>13</v>
      </c>
      <c r="M3734" t="s">
        <v>44</v>
      </c>
      <c r="N3734">
        <v>247</v>
      </c>
      <c r="O3734">
        <v>120</v>
      </c>
      <c r="P3734">
        <v>56</v>
      </c>
      <c r="Q3734">
        <v>15</v>
      </c>
      <c r="R3734">
        <v>25</v>
      </c>
      <c r="S3734">
        <v>13</v>
      </c>
      <c r="T3734">
        <v>0.1</v>
      </c>
      <c r="U3734">
        <v>180</v>
      </c>
      <c r="V3734">
        <v>3.05</v>
      </c>
      <c r="W3734">
        <v>0.5</v>
      </c>
      <c r="X3734">
        <v>1</v>
      </c>
      <c r="Y3734">
        <v>8.4</v>
      </c>
    </row>
    <row r="3735" spans="1:25" hidden="1" x14ac:dyDescent="0.25">
      <c r="A3735" t="s">
        <v>14226</v>
      </c>
      <c r="B3735" t="s">
        <v>14227</v>
      </c>
      <c r="C3735" s="1" t="str">
        <f t="shared" si="599"/>
        <v>21:0441</v>
      </c>
      <c r="D3735" s="1" t="str">
        <f t="shared" si="603"/>
        <v>21:0145</v>
      </c>
      <c r="E3735" t="s">
        <v>14228</v>
      </c>
      <c r="F3735" t="s">
        <v>14229</v>
      </c>
      <c r="H3735">
        <v>68.228303499999996</v>
      </c>
      <c r="I3735">
        <v>-72.771704</v>
      </c>
      <c r="J3735" s="1" t="str">
        <f t="shared" si="604"/>
        <v>NGR lake sediment grab sample</v>
      </c>
      <c r="K3735" s="1" t="str">
        <f t="shared" si="605"/>
        <v>&lt;177 micron (NGR)</v>
      </c>
      <c r="L3735">
        <v>13</v>
      </c>
      <c r="M3735" t="s">
        <v>62</v>
      </c>
      <c r="N3735">
        <v>248</v>
      </c>
      <c r="O3735">
        <v>94</v>
      </c>
      <c r="P3735">
        <v>24</v>
      </c>
      <c r="Q3735">
        <v>14</v>
      </c>
      <c r="R3735">
        <v>25</v>
      </c>
      <c r="S3735">
        <v>10</v>
      </c>
      <c r="T3735">
        <v>0.2</v>
      </c>
      <c r="U3735">
        <v>230</v>
      </c>
      <c r="V3735">
        <v>3.55</v>
      </c>
      <c r="W3735">
        <v>2</v>
      </c>
      <c r="X3735">
        <v>11</v>
      </c>
      <c r="Y3735">
        <v>6.6</v>
      </c>
    </row>
    <row r="3736" spans="1:25" hidden="1" x14ac:dyDescent="0.25">
      <c r="A3736" t="s">
        <v>14230</v>
      </c>
      <c r="B3736" t="s">
        <v>14231</v>
      </c>
      <c r="C3736" s="1" t="str">
        <f t="shared" si="599"/>
        <v>21:0441</v>
      </c>
      <c r="D3736" s="1" t="str">
        <f t="shared" si="603"/>
        <v>21:0145</v>
      </c>
      <c r="E3736" t="s">
        <v>14232</v>
      </c>
      <c r="F3736" t="s">
        <v>14233</v>
      </c>
      <c r="H3736">
        <v>68.194370500000005</v>
      </c>
      <c r="I3736">
        <v>-72.886648500000007</v>
      </c>
      <c r="J3736" s="1" t="str">
        <f t="shared" si="604"/>
        <v>NGR lake sediment grab sample</v>
      </c>
      <c r="K3736" s="1" t="str">
        <f t="shared" si="605"/>
        <v>&lt;177 micron (NGR)</v>
      </c>
      <c r="L3736">
        <v>13</v>
      </c>
      <c r="M3736" t="s">
        <v>67</v>
      </c>
      <c r="N3736">
        <v>249</v>
      </c>
      <c r="O3736">
        <v>88</v>
      </c>
      <c r="P3736">
        <v>32</v>
      </c>
      <c r="Q3736">
        <v>11</v>
      </c>
      <c r="R3736">
        <v>20</v>
      </c>
      <c r="S3736">
        <v>9</v>
      </c>
      <c r="T3736">
        <v>0.1</v>
      </c>
      <c r="U3736">
        <v>180</v>
      </c>
      <c r="V3736">
        <v>2.4500000000000002</v>
      </c>
      <c r="W3736">
        <v>2</v>
      </c>
      <c r="X3736">
        <v>2</v>
      </c>
      <c r="Y3736">
        <v>25</v>
      </c>
    </row>
    <row r="3737" spans="1:25" hidden="1" x14ac:dyDescent="0.25">
      <c r="A3737" t="s">
        <v>14234</v>
      </c>
      <c r="B3737" t="s">
        <v>14235</v>
      </c>
      <c r="C3737" s="1" t="str">
        <f t="shared" si="599"/>
        <v>21:0441</v>
      </c>
      <c r="D3737" s="1" t="str">
        <f t="shared" si="603"/>
        <v>21:0145</v>
      </c>
      <c r="E3737" t="s">
        <v>14236</v>
      </c>
      <c r="F3737" t="s">
        <v>14237</v>
      </c>
      <c r="H3737">
        <v>68.117074500000001</v>
      </c>
      <c r="I3737">
        <v>-72.816846699999999</v>
      </c>
      <c r="J3737" s="1" t="str">
        <f t="shared" si="604"/>
        <v>NGR lake sediment grab sample</v>
      </c>
      <c r="K3737" s="1" t="str">
        <f t="shared" si="605"/>
        <v>&lt;177 micron (NGR)</v>
      </c>
      <c r="L3737">
        <v>13</v>
      </c>
      <c r="M3737" t="s">
        <v>72</v>
      </c>
      <c r="N3737">
        <v>250</v>
      </c>
      <c r="O3737">
        <v>68</v>
      </c>
      <c r="P3737">
        <v>20</v>
      </c>
      <c r="Q3737">
        <v>10</v>
      </c>
      <c r="R3737">
        <v>15</v>
      </c>
      <c r="S3737">
        <v>7</v>
      </c>
      <c r="T3737">
        <v>0.1</v>
      </c>
      <c r="U3737">
        <v>110</v>
      </c>
      <c r="V3737">
        <v>1.9</v>
      </c>
      <c r="W3737">
        <v>0.5</v>
      </c>
      <c r="X3737">
        <v>1</v>
      </c>
      <c r="Y3737">
        <v>19</v>
      </c>
    </row>
    <row r="3738" spans="1:25" hidden="1" x14ac:dyDescent="0.25">
      <c r="A3738" t="s">
        <v>14238</v>
      </c>
      <c r="B3738" t="s">
        <v>14239</v>
      </c>
      <c r="C3738" s="1" t="str">
        <f t="shared" si="599"/>
        <v>21:0441</v>
      </c>
      <c r="D3738" s="1" t="str">
        <f t="shared" si="603"/>
        <v>21:0145</v>
      </c>
      <c r="E3738" t="s">
        <v>14240</v>
      </c>
      <c r="F3738" t="s">
        <v>14241</v>
      </c>
      <c r="H3738">
        <v>68.102970799999994</v>
      </c>
      <c r="I3738">
        <v>-72.760031799999993</v>
      </c>
      <c r="J3738" s="1" t="str">
        <f t="shared" si="604"/>
        <v>NGR lake sediment grab sample</v>
      </c>
      <c r="K3738" s="1" t="str">
        <f t="shared" si="605"/>
        <v>&lt;177 micron (NGR)</v>
      </c>
      <c r="L3738">
        <v>13</v>
      </c>
      <c r="M3738" t="s">
        <v>77</v>
      </c>
      <c r="N3738">
        <v>251</v>
      </c>
      <c r="O3738">
        <v>154</v>
      </c>
      <c r="P3738">
        <v>30</v>
      </c>
      <c r="Q3738">
        <v>12</v>
      </c>
      <c r="R3738">
        <v>38</v>
      </c>
      <c r="S3738">
        <v>9</v>
      </c>
      <c r="T3738">
        <v>0.1</v>
      </c>
      <c r="U3738">
        <v>165</v>
      </c>
      <c r="V3738">
        <v>2.35</v>
      </c>
      <c r="W3738">
        <v>1</v>
      </c>
      <c r="X3738">
        <v>1</v>
      </c>
      <c r="Y3738">
        <v>5.2</v>
      </c>
    </row>
    <row r="3739" spans="1:25" hidden="1" x14ac:dyDescent="0.25">
      <c r="A3739" t="s">
        <v>14242</v>
      </c>
      <c r="B3739" t="s">
        <v>14243</v>
      </c>
      <c r="C3739" s="1" t="str">
        <f t="shared" si="599"/>
        <v>21:0441</v>
      </c>
      <c r="D3739" s="1" t="str">
        <f t="shared" si="603"/>
        <v>21:0145</v>
      </c>
      <c r="E3739" t="s">
        <v>14244</v>
      </c>
      <c r="F3739" t="s">
        <v>14245</v>
      </c>
      <c r="H3739">
        <v>68.150774900000002</v>
      </c>
      <c r="I3739">
        <v>-72.605481400000002</v>
      </c>
      <c r="J3739" s="1" t="str">
        <f t="shared" si="604"/>
        <v>NGR lake sediment grab sample</v>
      </c>
      <c r="K3739" s="1" t="str">
        <f t="shared" si="605"/>
        <v>&lt;177 micron (NGR)</v>
      </c>
      <c r="L3739">
        <v>13</v>
      </c>
      <c r="M3739" t="s">
        <v>82</v>
      </c>
      <c r="N3739">
        <v>252</v>
      </c>
      <c r="O3739">
        <v>102</v>
      </c>
      <c r="P3739">
        <v>38</v>
      </c>
      <c r="Q3739">
        <v>15</v>
      </c>
      <c r="R3739">
        <v>12</v>
      </c>
      <c r="S3739">
        <v>9</v>
      </c>
      <c r="T3739">
        <v>0.1</v>
      </c>
      <c r="U3739">
        <v>180</v>
      </c>
      <c r="V3739">
        <v>2.4</v>
      </c>
      <c r="W3739">
        <v>1</v>
      </c>
      <c r="X3739">
        <v>2</v>
      </c>
      <c r="Y3739">
        <v>28.8</v>
      </c>
    </row>
    <row r="3740" spans="1:25" hidden="1" x14ac:dyDescent="0.25">
      <c r="A3740" t="s">
        <v>14246</v>
      </c>
      <c r="B3740" t="s">
        <v>14247</v>
      </c>
      <c r="C3740" s="1" t="str">
        <f t="shared" si="599"/>
        <v>21:0441</v>
      </c>
      <c r="D3740" s="1" t="str">
        <f t="shared" si="603"/>
        <v>21:0145</v>
      </c>
      <c r="E3740" t="s">
        <v>14248</v>
      </c>
      <c r="F3740" t="s">
        <v>14249</v>
      </c>
      <c r="H3740">
        <v>68.152031300000004</v>
      </c>
      <c r="I3740">
        <v>-72.723209600000004</v>
      </c>
      <c r="J3740" s="1" t="str">
        <f t="shared" si="604"/>
        <v>NGR lake sediment grab sample</v>
      </c>
      <c r="K3740" s="1" t="str">
        <f t="shared" si="605"/>
        <v>&lt;177 micron (NGR)</v>
      </c>
      <c r="L3740">
        <v>13</v>
      </c>
      <c r="M3740" t="s">
        <v>87</v>
      </c>
      <c r="N3740">
        <v>253</v>
      </c>
      <c r="O3740">
        <v>180</v>
      </c>
      <c r="P3740">
        <v>44</v>
      </c>
      <c r="Q3740">
        <v>15</v>
      </c>
      <c r="R3740">
        <v>60</v>
      </c>
      <c r="S3740">
        <v>15</v>
      </c>
      <c r="T3740">
        <v>0.1</v>
      </c>
      <c r="U3740">
        <v>245</v>
      </c>
      <c r="V3740">
        <v>3.6</v>
      </c>
      <c r="W3740">
        <v>9</v>
      </c>
      <c r="X3740">
        <v>1</v>
      </c>
      <c r="Y3740">
        <v>7</v>
      </c>
    </row>
    <row r="3741" spans="1:25" hidden="1" x14ac:dyDescent="0.25">
      <c r="A3741" t="s">
        <v>14250</v>
      </c>
      <c r="B3741" t="s">
        <v>14251</v>
      </c>
      <c r="C3741" s="1" t="str">
        <f t="shared" si="599"/>
        <v>21:0441</v>
      </c>
      <c r="D3741" s="1" t="str">
        <f>HYPERLINK("http://geochem.nrcan.gc.ca/cdogs/content/svy/svy_e.htm", "")</f>
        <v/>
      </c>
      <c r="G3741" s="1" t="str">
        <f>HYPERLINK("http://geochem.nrcan.gc.ca/cdogs/content/cr_/cr_00035_e.htm", "35")</f>
        <v>35</v>
      </c>
      <c r="J3741" t="s">
        <v>100</v>
      </c>
      <c r="K3741" t="s">
        <v>101</v>
      </c>
      <c r="L3741">
        <v>13</v>
      </c>
      <c r="M3741" t="s">
        <v>102</v>
      </c>
      <c r="N3741">
        <v>254</v>
      </c>
      <c r="O3741">
        <v>112</v>
      </c>
      <c r="P3741">
        <v>66</v>
      </c>
      <c r="Q3741">
        <v>11</v>
      </c>
      <c r="R3741">
        <v>30</v>
      </c>
      <c r="S3741">
        <v>11</v>
      </c>
      <c r="T3741">
        <v>0.2</v>
      </c>
      <c r="U3741">
        <v>325</v>
      </c>
      <c r="V3741">
        <v>2.6</v>
      </c>
      <c r="W3741">
        <v>16</v>
      </c>
      <c r="X3741">
        <v>1</v>
      </c>
      <c r="Y3741">
        <v>8.4</v>
      </c>
    </row>
    <row r="3742" spans="1:25" hidden="1" x14ac:dyDescent="0.25">
      <c r="A3742" t="s">
        <v>14252</v>
      </c>
      <c r="B3742" t="s">
        <v>14253</v>
      </c>
      <c r="C3742" s="1" t="str">
        <f t="shared" si="599"/>
        <v>21:0441</v>
      </c>
      <c r="D3742" s="1" t="str">
        <f t="shared" ref="D3742:D3757" si="606">HYPERLINK("http://geochem.nrcan.gc.ca/cdogs/content/svy/svy210145_e.htm", "21:0145")</f>
        <v>21:0145</v>
      </c>
      <c r="E3742" t="s">
        <v>14254</v>
      </c>
      <c r="F3742" t="s">
        <v>14255</v>
      </c>
      <c r="H3742">
        <v>68.159874900000005</v>
      </c>
      <c r="I3742">
        <v>-72.788151099999993</v>
      </c>
      <c r="J3742" s="1" t="str">
        <f t="shared" ref="J3742:J3757" si="607">HYPERLINK("http://geochem.nrcan.gc.ca/cdogs/content/kwd/kwd020027_e.htm", "NGR lake sediment grab sample")</f>
        <v>NGR lake sediment grab sample</v>
      </c>
      <c r="K3742" s="1" t="str">
        <f t="shared" ref="K3742:K3757" si="608">HYPERLINK("http://geochem.nrcan.gc.ca/cdogs/content/kwd/kwd080006_e.htm", "&lt;177 micron (NGR)")</f>
        <v>&lt;177 micron (NGR)</v>
      </c>
      <c r="L3742">
        <v>13</v>
      </c>
      <c r="M3742" t="s">
        <v>92</v>
      </c>
      <c r="N3742">
        <v>255</v>
      </c>
      <c r="O3742">
        <v>96</v>
      </c>
      <c r="P3742">
        <v>24</v>
      </c>
      <c r="Q3742">
        <v>17</v>
      </c>
      <c r="R3742">
        <v>29</v>
      </c>
      <c r="S3742">
        <v>12</v>
      </c>
      <c r="T3742">
        <v>0.1</v>
      </c>
      <c r="U3742">
        <v>290</v>
      </c>
      <c r="V3742">
        <v>3.7</v>
      </c>
      <c r="W3742">
        <v>15</v>
      </c>
      <c r="X3742">
        <v>1</v>
      </c>
      <c r="Y3742">
        <v>2.8</v>
      </c>
    </row>
    <row r="3743" spans="1:25" hidden="1" x14ac:dyDescent="0.25">
      <c r="A3743" t="s">
        <v>14256</v>
      </c>
      <c r="B3743" t="s">
        <v>14257</v>
      </c>
      <c r="C3743" s="1" t="str">
        <f t="shared" si="599"/>
        <v>21:0441</v>
      </c>
      <c r="D3743" s="1" t="str">
        <f t="shared" si="606"/>
        <v>21:0145</v>
      </c>
      <c r="E3743" t="s">
        <v>14258</v>
      </c>
      <c r="F3743" t="s">
        <v>14259</v>
      </c>
      <c r="H3743">
        <v>68.185013600000005</v>
      </c>
      <c r="I3743">
        <v>-72.813447800000006</v>
      </c>
      <c r="J3743" s="1" t="str">
        <f t="shared" si="607"/>
        <v>NGR lake sediment grab sample</v>
      </c>
      <c r="K3743" s="1" t="str">
        <f t="shared" si="608"/>
        <v>&lt;177 micron (NGR)</v>
      </c>
      <c r="L3743">
        <v>13</v>
      </c>
      <c r="M3743" t="s">
        <v>97</v>
      </c>
      <c r="N3743">
        <v>256</v>
      </c>
      <c r="O3743">
        <v>198</v>
      </c>
      <c r="P3743">
        <v>50</v>
      </c>
      <c r="Q3743">
        <v>18</v>
      </c>
      <c r="R3743">
        <v>59</v>
      </c>
      <c r="S3743">
        <v>18</v>
      </c>
      <c r="T3743">
        <v>0.1</v>
      </c>
      <c r="U3743">
        <v>310</v>
      </c>
      <c r="V3743">
        <v>4.45</v>
      </c>
      <c r="W3743">
        <v>7</v>
      </c>
      <c r="X3743">
        <v>1</v>
      </c>
      <c r="Y3743">
        <v>6</v>
      </c>
    </row>
    <row r="3744" spans="1:25" hidden="1" x14ac:dyDescent="0.25">
      <c r="A3744" t="s">
        <v>14260</v>
      </c>
      <c r="B3744" t="s">
        <v>14261</v>
      </c>
      <c r="C3744" s="1" t="str">
        <f t="shared" ref="C3744:C3807" si="609">HYPERLINK("http://geochem.nrcan.gc.ca/cdogs/content/bdl/bdl210441_e.htm", "21:0441")</f>
        <v>21:0441</v>
      </c>
      <c r="D3744" s="1" t="str">
        <f t="shared" si="606"/>
        <v>21:0145</v>
      </c>
      <c r="E3744" t="s">
        <v>14262</v>
      </c>
      <c r="F3744" t="s">
        <v>14263</v>
      </c>
      <c r="H3744">
        <v>68.209383599999995</v>
      </c>
      <c r="I3744">
        <v>-72.706885499999999</v>
      </c>
      <c r="J3744" s="1" t="str">
        <f t="shared" si="607"/>
        <v>NGR lake sediment grab sample</v>
      </c>
      <c r="K3744" s="1" t="str">
        <f t="shared" si="608"/>
        <v>&lt;177 micron (NGR)</v>
      </c>
      <c r="L3744">
        <v>13</v>
      </c>
      <c r="M3744" t="s">
        <v>107</v>
      </c>
      <c r="N3744">
        <v>257</v>
      </c>
      <c r="O3744">
        <v>190</v>
      </c>
      <c r="P3744">
        <v>54</v>
      </c>
      <c r="Q3744">
        <v>18</v>
      </c>
      <c r="R3744">
        <v>48</v>
      </c>
      <c r="S3744">
        <v>21</v>
      </c>
      <c r="T3744">
        <v>0.1</v>
      </c>
      <c r="U3744">
        <v>470</v>
      </c>
      <c r="V3744">
        <v>5.5</v>
      </c>
      <c r="W3744">
        <v>9</v>
      </c>
      <c r="X3744">
        <v>1</v>
      </c>
      <c r="Y3744">
        <v>3.8</v>
      </c>
    </row>
    <row r="3745" spans="1:25" hidden="1" x14ac:dyDescent="0.25">
      <c r="A3745" t="s">
        <v>14264</v>
      </c>
      <c r="B3745" t="s">
        <v>14265</v>
      </c>
      <c r="C3745" s="1" t="str">
        <f t="shared" si="609"/>
        <v>21:0441</v>
      </c>
      <c r="D3745" s="1" t="str">
        <f t="shared" si="606"/>
        <v>21:0145</v>
      </c>
      <c r="E3745" t="s">
        <v>14266</v>
      </c>
      <c r="F3745" t="s">
        <v>14267</v>
      </c>
      <c r="H3745">
        <v>68.238136600000004</v>
      </c>
      <c r="I3745">
        <v>-72.699772400000001</v>
      </c>
      <c r="J3745" s="1" t="str">
        <f t="shared" si="607"/>
        <v>NGR lake sediment grab sample</v>
      </c>
      <c r="K3745" s="1" t="str">
        <f t="shared" si="608"/>
        <v>&lt;177 micron (NGR)</v>
      </c>
      <c r="L3745">
        <v>13</v>
      </c>
      <c r="M3745" t="s">
        <v>112</v>
      </c>
      <c r="N3745">
        <v>258</v>
      </c>
      <c r="O3745">
        <v>116</v>
      </c>
      <c r="P3745">
        <v>34</v>
      </c>
      <c r="Q3745">
        <v>10</v>
      </c>
      <c r="R3745">
        <v>25</v>
      </c>
      <c r="S3745">
        <v>11</v>
      </c>
      <c r="T3745">
        <v>0.1</v>
      </c>
      <c r="U3745">
        <v>190</v>
      </c>
      <c r="V3745">
        <v>2.8</v>
      </c>
      <c r="W3745">
        <v>1</v>
      </c>
      <c r="X3745">
        <v>1</v>
      </c>
      <c r="Y3745">
        <v>16.8</v>
      </c>
    </row>
    <row r="3746" spans="1:25" hidden="1" x14ac:dyDescent="0.25">
      <c r="A3746" t="s">
        <v>14268</v>
      </c>
      <c r="B3746" t="s">
        <v>14269</v>
      </c>
      <c r="C3746" s="1" t="str">
        <f t="shared" si="609"/>
        <v>21:0441</v>
      </c>
      <c r="D3746" s="1" t="str">
        <f t="shared" si="606"/>
        <v>21:0145</v>
      </c>
      <c r="E3746" t="s">
        <v>14270</v>
      </c>
      <c r="F3746" t="s">
        <v>14271</v>
      </c>
      <c r="H3746">
        <v>68.279217299999999</v>
      </c>
      <c r="I3746">
        <v>-72.675066700000002</v>
      </c>
      <c r="J3746" s="1" t="str">
        <f t="shared" si="607"/>
        <v>NGR lake sediment grab sample</v>
      </c>
      <c r="K3746" s="1" t="str">
        <f t="shared" si="608"/>
        <v>&lt;177 micron (NGR)</v>
      </c>
      <c r="L3746">
        <v>13</v>
      </c>
      <c r="M3746" t="s">
        <v>117</v>
      </c>
      <c r="N3746">
        <v>259</v>
      </c>
      <c r="O3746">
        <v>98</v>
      </c>
      <c r="P3746">
        <v>54</v>
      </c>
      <c r="Q3746">
        <v>13</v>
      </c>
      <c r="R3746">
        <v>18</v>
      </c>
      <c r="S3746">
        <v>9</v>
      </c>
      <c r="T3746">
        <v>0.1</v>
      </c>
      <c r="U3746">
        <v>110</v>
      </c>
      <c r="V3746">
        <v>2</v>
      </c>
      <c r="W3746">
        <v>0.5</v>
      </c>
      <c r="X3746">
        <v>3</v>
      </c>
      <c r="Y3746">
        <v>14.6</v>
      </c>
    </row>
    <row r="3747" spans="1:25" hidden="1" x14ac:dyDescent="0.25">
      <c r="A3747" t="s">
        <v>14272</v>
      </c>
      <c r="B3747" t="s">
        <v>14273</v>
      </c>
      <c r="C3747" s="1" t="str">
        <f t="shared" si="609"/>
        <v>21:0441</v>
      </c>
      <c r="D3747" s="1" t="str">
        <f t="shared" si="606"/>
        <v>21:0145</v>
      </c>
      <c r="E3747" t="s">
        <v>14274</v>
      </c>
      <c r="F3747" t="s">
        <v>14275</v>
      </c>
      <c r="H3747">
        <v>68.291672399999996</v>
      </c>
      <c r="I3747">
        <v>-72.654527299999998</v>
      </c>
      <c r="J3747" s="1" t="str">
        <f t="shared" si="607"/>
        <v>NGR lake sediment grab sample</v>
      </c>
      <c r="K3747" s="1" t="str">
        <f t="shared" si="608"/>
        <v>&lt;177 micron (NGR)</v>
      </c>
      <c r="L3747">
        <v>13</v>
      </c>
      <c r="M3747" t="s">
        <v>122</v>
      </c>
      <c r="N3747">
        <v>260</v>
      </c>
      <c r="O3747">
        <v>124</v>
      </c>
      <c r="P3747">
        <v>58</v>
      </c>
      <c r="Q3747">
        <v>13</v>
      </c>
      <c r="R3747">
        <v>25</v>
      </c>
      <c r="S3747">
        <v>12</v>
      </c>
      <c r="T3747">
        <v>0.1</v>
      </c>
      <c r="U3747">
        <v>200</v>
      </c>
      <c r="V3747">
        <v>3.25</v>
      </c>
      <c r="W3747">
        <v>0.5</v>
      </c>
      <c r="X3747">
        <v>5</v>
      </c>
      <c r="Y3747">
        <v>8.4</v>
      </c>
    </row>
    <row r="3748" spans="1:25" hidden="1" x14ac:dyDescent="0.25">
      <c r="A3748" t="s">
        <v>14276</v>
      </c>
      <c r="B3748" t="s">
        <v>14277</v>
      </c>
      <c r="C3748" s="1" t="str">
        <f t="shared" si="609"/>
        <v>21:0441</v>
      </c>
      <c r="D3748" s="1" t="str">
        <f t="shared" si="606"/>
        <v>21:0145</v>
      </c>
      <c r="E3748" t="s">
        <v>14278</v>
      </c>
      <c r="F3748" t="s">
        <v>14279</v>
      </c>
      <c r="H3748">
        <v>68.480509400000003</v>
      </c>
      <c r="I3748">
        <v>-72.870698700000005</v>
      </c>
      <c r="J3748" s="1" t="str">
        <f t="shared" si="607"/>
        <v>NGR lake sediment grab sample</v>
      </c>
      <c r="K3748" s="1" t="str">
        <f t="shared" si="608"/>
        <v>&lt;177 micron (NGR)</v>
      </c>
      <c r="L3748">
        <v>14</v>
      </c>
      <c r="M3748" t="s">
        <v>29</v>
      </c>
      <c r="N3748">
        <v>261</v>
      </c>
      <c r="O3748">
        <v>200</v>
      </c>
      <c r="P3748">
        <v>136</v>
      </c>
      <c r="Q3748">
        <v>11</v>
      </c>
      <c r="R3748">
        <v>99</v>
      </c>
      <c r="S3748">
        <v>25</v>
      </c>
      <c r="T3748">
        <v>0.1</v>
      </c>
      <c r="U3748">
        <v>550</v>
      </c>
      <c r="V3748">
        <v>7.1</v>
      </c>
      <c r="W3748">
        <v>9</v>
      </c>
      <c r="X3748">
        <v>2</v>
      </c>
      <c r="Y3748">
        <v>3</v>
      </c>
    </row>
    <row r="3749" spans="1:25" hidden="1" x14ac:dyDescent="0.25">
      <c r="A3749" t="s">
        <v>14280</v>
      </c>
      <c r="B3749" t="s">
        <v>14281</v>
      </c>
      <c r="C3749" s="1" t="str">
        <f t="shared" si="609"/>
        <v>21:0441</v>
      </c>
      <c r="D3749" s="1" t="str">
        <f t="shared" si="606"/>
        <v>21:0145</v>
      </c>
      <c r="E3749" t="s">
        <v>14282</v>
      </c>
      <c r="F3749" t="s">
        <v>14283</v>
      </c>
      <c r="H3749">
        <v>68.305634600000005</v>
      </c>
      <c r="I3749">
        <v>-72.649962400000007</v>
      </c>
      <c r="J3749" s="1" t="str">
        <f t="shared" si="607"/>
        <v>NGR lake sediment grab sample</v>
      </c>
      <c r="K3749" s="1" t="str">
        <f t="shared" si="608"/>
        <v>&lt;177 micron (NGR)</v>
      </c>
      <c r="L3749">
        <v>14</v>
      </c>
      <c r="M3749" t="s">
        <v>34</v>
      </c>
      <c r="N3749">
        <v>262</v>
      </c>
      <c r="O3749">
        <v>86</v>
      </c>
      <c r="P3749">
        <v>46</v>
      </c>
      <c r="Q3749">
        <v>10</v>
      </c>
      <c r="R3749">
        <v>19</v>
      </c>
      <c r="S3749">
        <v>9</v>
      </c>
      <c r="T3749">
        <v>0.1</v>
      </c>
      <c r="U3749">
        <v>130</v>
      </c>
      <c r="V3749">
        <v>2.65</v>
      </c>
      <c r="W3749">
        <v>0.5</v>
      </c>
      <c r="X3749">
        <v>3</v>
      </c>
      <c r="Y3749">
        <v>3.2</v>
      </c>
    </row>
    <row r="3750" spans="1:25" hidden="1" x14ac:dyDescent="0.25">
      <c r="A3750" t="s">
        <v>14284</v>
      </c>
      <c r="B3750" t="s">
        <v>14285</v>
      </c>
      <c r="C3750" s="1" t="str">
        <f t="shared" si="609"/>
        <v>21:0441</v>
      </c>
      <c r="D3750" s="1" t="str">
        <f t="shared" si="606"/>
        <v>21:0145</v>
      </c>
      <c r="E3750" t="s">
        <v>14286</v>
      </c>
      <c r="F3750" t="s">
        <v>14287</v>
      </c>
      <c r="H3750">
        <v>68.3442644</v>
      </c>
      <c r="I3750">
        <v>-72.697941900000004</v>
      </c>
      <c r="J3750" s="1" t="str">
        <f t="shared" si="607"/>
        <v>NGR lake sediment grab sample</v>
      </c>
      <c r="K3750" s="1" t="str">
        <f t="shared" si="608"/>
        <v>&lt;177 micron (NGR)</v>
      </c>
      <c r="L3750">
        <v>14</v>
      </c>
      <c r="M3750" t="s">
        <v>39</v>
      </c>
      <c r="N3750">
        <v>263</v>
      </c>
      <c r="O3750">
        <v>168</v>
      </c>
      <c r="P3750">
        <v>76</v>
      </c>
      <c r="Q3750">
        <v>13</v>
      </c>
      <c r="R3750">
        <v>52</v>
      </c>
      <c r="S3750">
        <v>19</v>
      </c>
      <c r="T3750">
        <v>0.1</v>
      </c>
      <c r="U3750">
        <v>305</v>
      </c>
      <c r="V3750">
        <v>4</v>
      </c>
      <c r="W3750">
        <v>2</v>
      </c>
      <c r="X3750">
        <v>3</v>
      </c>
      <c r="Y3750">
        <v>2</v>
      </c>
    </row>
    <row r="3751" spans="1:25" hidden="1" x14ac:dyDescent="0.25">
      <c r="A3751" t="s">
        <v>14288</v>
      </c>
      <c r="B3751" t="s">
        <v>14289</v>
      </c>
      <c r="C3751" s="1" t="str">
        <f t="shared" si="609"/>
        <v>21:0441</v>
      </c>
      <c r="D3751" s="1" t="str">
        <f t="shared" si="606"/>
        <v>21:0145</v>
      </c>
      <c r="E3751" t="s">
        <v>14290</v>
      </c>
      <c r="F3751" t="s">
        <v>14291</v>
      </c>
      <c r="H3751">
        <v>68.385181500000002</v>
      </c>
      <c r="I3751">
        <v>-72.698954799999996</v>
      </c>
      <c r="J3751" s="1" t="str">
        <f t="shared" si="607"/>
        <v>NGR lake sediment grab sample</v>
      </c>
      <c r="K3751" s="1" t="str">
        <f t="shared" si="608"/>
        <v>&lt;177 micron (NGR)</v>
      </c>
      <c r="L3751">
        <v>14</v>
      </c>
      <c r="M3751" t="s">
        <v>44</v>
      </c>
      <c r="N3751">
        <v>264</v>
      </c>
      <c r="O3751">
        <v>146</v>
      </c>
      <c r="P3751">
        <v>64</v>
      </c>
      <c r="Q3751">
        <v>10</v>
      </c>
      <c r="R3751">
        <v>58</v>
      </c>
      <c r="S3751">
        <v>18</v>
      </c>
      <c r="T3751">
        <v>0.1</v>
      </c>
      <c r="U3751">
        <v>310</v>
      </c>
      <c r="V3751">
        <v>8.9</v>
      </c>
      <c r="W3751">
        <v>2</v>
      </c>
      <c r="X3751">
        <v>3</v>
      </c>
      <c r="Y3751">
        <v>9.6</v>
      </c>
    </row>
    <row r="3752" spans="1:25" hidden="1" x14ac:dyDescent="0.25">
      <c r="A3752" t="s">
        <v>14292</v>
      </c>
      <c r="B3752" t="s">
        <v>14293</v>
      </c>
      <c r="C3752" s="1" t="str">
        <f t="shared" si="609"/>
        <v>21:0441</v>
      </c>
      <c r="D3752" s="1" t="str">
        <f t="shared" si="606"/>
        <v>21:0145</v>
      </c>
      <c r="E3752" t="s">
        <v>14294</v>
      </c>
      <c r="F3752" t="s">
        <v>14295</v>
      </c>
      <c r="H3752">
        <v>68.410704899999999</v>
      </c>
      <c r="I3752">
        <v>-72.708231999999995</v>
      </c>
      <c r="J3752" s="1" t="str">
        <f t="shared" si="607"/>
        <v>NGR lake sediment grab sample</v>
      </c>
      <c r="K3752" s="1" t="str">
        <f t="shared" si="608"/>
        <v>&lt;177 micron (NGR)</v>
      </c>
      <c r="L3752">
        <v>14</v>
      </c>
      <c r="M3752" t="s">
        <v>62</v>
      </c>
      <c r="N3752">
        <v>265</v>
      </c>
      <c r="O3752">
        <v>170</v>
      </c>
      <c r="P3752">
        <v>100</v>
      </c>
      <c r="Q3752">
        <v>11</v>
      </c>
      <c r="R3752">
        <v>55</v>
      </c>
      <c r="S3752">
        <v>9</v>
      </c>
      <c r="T3752">
        <v>0.2</v>
      </c>
      <c r="U3752">
        <v>230</v>
      </c>
      <c r="V3752">
        <v>3.45</v>
      </c>
      <c r="W3752">
        <v>2</v>
      </c>
      <c r="X3752">
        <v>4</v>
      </c>
      <c r="Y3752">
        <v>15.4</v>
      </c>
    </row>
    <row r="3753" spans="1:25" hidden="1" x14ac:dyDescent="0.25">
      <c r="A3753" t="s">
        <v>14296</v>
      </c>
      <c r="B3753" t="s">
        <v>14297</v>
      </c>
      <c r="C3753" s="1" t="str">
        <f t="shared" si="609"/>
        <v>21:0441</v>
      </c>
      <c r="D3753" s="1" t="str">
        <f t="shared" si="606"/>
        <v>21:0145</v>
      </c>
      <c r="E3753" t="s">
        <v>14298</v>
      </c>
      <c r="F3753" t="s">
        <v>14299</v>
      </c>
      <c r="H3753">
        <v>68.446717599999999</v>
      </c>
      <c r="I3753">
        <v>-72.772797699999998</v>
      </c>
      <c r="J3753" s="1" t="str">
        <f t="shared" si="607"/>
        <v>NGR lake sediment grab sample</v>
      </c>
      <c r="K3753" s="1" t="str">
        <f t="shared" si="608"/>
        <v>&lt;177 micron (NGR)</v>
      </c>
      <c r="L3753">
        <v>14</v>
      </c>
      <c r="M3753" t="s">
        <v>67</v>
      </c>
      <c r="N3753">
        <v>266</v>
      </c>
      <c r="O3753">
        <v>98</v>
      </c>
      <c r="P3753">
        <v>74</v>
      </c>
      <c r="Q3753">
        <v>5</v>
      </c>
      <c r="R3753">
        <v>39</v>
      </c>
      <c r="S3753">
        <v>9</v>
      </c>
      <c r="T3753">
        <v>0.3</v>
      </c>
      <c r="U3753">
        <v>230</v>
      </c>
      <c r="V3753">
        <v>3.3</v>
      </c>
      <c r="W3753">
        <v>10</v>
      </c>
      <c r="X3753">
        <v>4</v>
      </c>
      <c r="Y3753">
        <v>4.2</v>
      </c>
    </row>
    <row r="3754" spans="1:25" hidden="1" x14ac:dyDescent="0.25">
      <c r="A3754" t="s">
        <v>14300</v>
      </c>
      <c r="B3754" t="s">
        <v>14301</v>
      </c>
      <c r="C3754" s="1" t="str">
        <f t="shared" si="609"/>
        <v>21:0441</v>
      </c>
      <c r="D3754" s="1" t="str">
        <f t="shared" si="606"/>
        <v>21:0145</v>
      </c>
      <c r="E3754" t="s">
        <v>14302</v>
      </c>
      <c r="F3754" t="s">
        <v>14303</v>
      </c>
      <c r="H3754">
        <v>68.458784699999995</v>
      </c>
      <c r="I3754">
        <v>-72.894766200000007</v>
      </c>
      <c r="J3754" s="1" t="str">
        <f t="shared" si="607"/>
        <v>NGR lake sediment grab sample</v>
      </c>
      <c r="K3754" s="1" t="str">
        <f t="shared" si="608"/>
        <v>&lt;177 micron (NGR)</v>
      </c>
      <c r="L3754">
        <v>14</v>
      </c>
      <c r="M3754" t="s">
        <v>72</v>
      </c>
      <c r="N3754">
        <v>267</v>
      </c>
      <c r="O3754">
        <v>196</v>
      </c>
      <c r="P3754">
        <v>174</v>
      </c>
      <c r="Q3754">
        <v>11</v>
      </c>
      <c r="R3754">
        <v>112</v>
      </c>
      <c r="S3754">
        <v>31</v>
      </c>
      <c r="T3754">
        <v>0.2</v>
      </c>
      <c r="U3754">
        <v>340</v>
      </c>
      <c r="V3754">
        <v>4.95</v>
      </c>
      <c r="W3754">
        <v>12</v>
      </c>
      <c r="X3754">
        <v>4</v>
      </c>
      <c r="Y3754">
        <v>7</v>
      </c>
    </row>
    <row r="3755" spans="1:25" hidden="1" x14ac:dyDescent="0.25">
      <c r="A3755" t="s">
        <v>14304</v>
      </c>
      <c r="B3755" t="s">
        <v>14305</v>
      </c>
      <c r="C3755" s="1" t="str">
        <f t="shared" si="609"/>
        <v>21:0441</v>
      </c>
      <c r="D3755" s="1" t="str">
        <f t="shared" si="606"/>
        <v>21:0145</v>
      </c>
      <c r="E3755" t="s">
        <v>14306</v>
      </c>
      <c r="F3755" t="s">
        <v>14307</v>
      </c>
      <c r="H3755">
        <v>68.469972600000006</v>
      </c>
      <c r="I3755">
        <v>-72.891086599999994</v>
      </c>
      <c r="J3755" s="1" t="str">
        <f t="shared" si="607"/>
        <v>NGR lake sediment grab sample</v>
      </c>
      <c r="K3755" s="1" t="str">
        <f t="shared" si="608"/>
        <v>&lt;177 micron (NGR)</v>
      </c>
      <c r="L3755">
        <v>14</v>
      </c>
      <c r="M3755" t="s">
        <v>49</v>
      </c>
      <c r="N3755">
        <v>268</v>
      </c>
      <c r="O3755">
        <v>180</v>
      </c>
      <c r="P3755">
        <v>68</v>
      </c>
      <c r="Q3755">
        <v>10</v>
      </c>
      <c r="R3755">
        <v>85</v>
      </c>
      <c r="S3755">
        <v>29</v>
      </c>
      <c r="T3755">
        <v>0.1</v>
      </c>
      <c r="U3755">
        <v>690</v>
      </c>
      <c r="V3755">
        <v>8.0500000000000007</v>
      </c>
      <c r="W3755">
        <v>3</v>
      </c>
      <c r="X3755">
        <v>3</v>
      </c>
      <c r="Y3755">
        <v>1.8</v>
      </c>
    </row>
    <row r="3756" spans="1:25" hidden="1" x14ac:dyDescent="0.25">
      <c r="A3756" t="s">
        <v>14308</v>
      </c>
      <c r="B3756" t="s">
        <v>14309</v>
      </c>
      <c r="C3756" s="1" t="str">
        <f t="shared" si="609"/>
        <v>21:0441</v>
      </c>
      <c r="D3756" s="1" t="str">
        <f t="shared" si="606"/>
        <v>21:0145</v>
      </c>
      <c r="E3756" t="s">
        <v>14278</v>
      </c>
      <c r="F3756" t="s">
        <v>14310</v>
      </c>
      <c r="H3756">
        <v>68.480509400000003</v>
      </c>
      <c r="I3756">
        <v>-72.870698700000005</v>
      </c>
      <c r="J3756" s="1" t="str">
        <f t="shared" si="607"/>
        <v>NGR lake sediment grab sample</v>
      </c>
      <c r="K3756" s="1" t="str">
        <f t="shared" si="608"/>
        <v>&lt;177 micron (NGR)</v>
      </c>
      <c r="L3756">
        <v>14</v>
      </c>
      <c r="M3756" t="s">
        <v>57</v>
      </c>
      <c r="N3756">
        <v>269</v>
      </c>
      <c r="O3756">
        <v>210</v>
      </c>
      <c r="P3756">
        <v>138</v>
      </c>
      <c r="Q3756">
        <v>12</v>
      </c>
      <c r="R3756">
        <v>98</v>
      </c>
      <c r="S3756">
        <v>28</v>
      </c>
      <c r="T3756">
        <v>0.1</v>
      </c>
      <c r="U3756">
        <v>590</v>
      </c>
      <c r="V3756">
        <v>7.1</v>
      </c>
      <c r="W3756">
        <v>11</v>
      </c>
      <c r="X3756">
        <v>3</v>
      </c>
      <c r="Y3756">
        <v>2.2000000000000002</v>
      </c>
    </row>
    <row r="3757" spans="1:25" hidden="1" x14ac:dyDescent="0.25">
      <c r="A3757" t="s">
        <v>14311</v>
      </c>
      <c r="B3757" t="s">
        <v>14312</v>
      </c>
      <c r="C3757" s="1" t="str">
        <f t="shared" si="609"/>
        <v>21:0441</v>
      </c>
      <c r="D3757" s="1" t="str">
        <f t="shared" si="606"/>
        <v>21:0145</v>
      </c>
      <c r="E3757" t="s">
        <v>14278</v>
      </c>
      <c r="F3757" t="s">
        <v>14313</v>
      </c>
      <c r="H3757">
        <v>68.480509400000003</v>
      </c>
      <c r="I3757">
        <v>-72.870698700000005</v>
      </c>
      <c r="J3757" s="1" t="str">
        <f t="shared" si="607"/>
        <v>NGR lake sediment grab sample</v>
      </c>
      <c r="K3757" s="1" t="str">
        <f t="shared" si="608"/>
        <v>&lt;177 micron (NGR)</v>
      </c>
      <c r="L3757">
        <v>14</v>
      </c>
      <c r="M3757" t="s">
        <v>53</v>
      </c>
      <c r="N3757">
        <v>270</v>
      </c>
      <c r="O3757">
        <v>245</v>
      </c>
      <c r="P3757">
        <v>138</v>
      </c>
      <c r="Q3757">
        <v>13</v>
      </c>
      <c r="R3757">
        <v>115</v>
      </c>
      <c r="S3757">
        <v>29</v>
      </c>
      <c r="T3757">
        <v>0.1</v>
      </c>
      <c r="U3757">
        <v>460</v>
      </c>
      <c r="V3757">
        <v>6.2</v>
      </c>
      <c r="W3757">
        <v>15</v>
      </c>
      <c r="X3757">
        <v>3</v>
      </c>
      <c r="Y3757">
        <v>6.4</v>
      </c>
    </row>
    <row r="3758" spans="1:25" hidden="1" x14ac:dyDescent="0.25">
      <c r="A3758" t="s">
        <v>14314</v>
      </c>
      <c r="B3758" t="s">
        <v>14315</v>
      </c>
      <c r="C3758" s="1" t="str">
        <f t="shared" si="609"/>
        <v>21:0441</v>
      </c>
      <c r="D3758" s="1" t="str">
        <f>HYPERLINK("http://geochem.nrcan.gc.ca/cdogs/content/svy/svy_e.htm", "")</f>
        <v/>
      </c>
      <c r="G3758" s="1" t="str">
        <f>HYPERLINK("http://geochem.nrcan.gc.ca/cdogs/content/cr_/cr_00034_e.htm", "34")</f>
        <v>34</v>
      </c>
      <c r="J3758" t="s">
        <v>100</v>
      </c>
      <c r="K3758" t="s">
        <v>101</v>
      </c>
      <c r="L3758">
        <v>14</v>
      </c>
      <c r="M3758" t="s">
        <v>102</v>
      </c>
      <c r="N3758">
        <v>271</v>
      </c>
      <c r="O3758">
        <v>106</v>
      </c>
      <c r="P3758">
        <v>48</v>
      </c>
      <c r="Q3758">
        <v>15</v>
      </c>
      <c r="R3758">
        <v>20</v>
      </c>
      <c r="S3758">
        <v>11</v>
      </c>
      <c r="T3758">
        <v>0.1</v>
      </c>
      <c r="U3758">
        <v>765</v>
      </c>
      <c r="V3758">
        <v>2.9</v>
      </c>
      <c r="W3758">
        <v>20</v>
      </c>
      <c r="X3758">
        <v>7</v>
      </c>
      <c r="Y3758">
        <v>17.399999999999999</v>
      </c>
    </row>
    <row r="3759" spans="1:25" hidden="1" x14ac:dyDescent="0.25">
      <c r="A3759" t="s">
        <v>14316</v>
      </c>
      <c r="B3759" t="s">
        <v>14317</v>
      </c>
      <c r="C3759" s="1" t="str">
        <f t="shared" si="609"/>
        <v>21:0441</v>
      </c>
      <c r="D3759" s="1" t="str">
        <f t="shared" ref="D3759:D3775" si="610">HYPERLINK("http://geochem.nrcan.gc.ca/cdogs/content/svy/svy210145_e.htm", "21:0145")</f>
        <v>21:0145</v>
      </c>
      <c r="E3759" t="s">
        <v>14318</v>
      </c>
      <c r="F3759" t="s">
        <v>14319</v>
      </c>
      <c r="H3759">
        <v>68.5535888</v>
      </c>
      <c r="I3759">
        <v>-73.219823300000002</v>
      </c>
      <c r="J3759" s="1" t="str">
        <f t="shared" ref="J3759:J3775" si="611">HYPERLINK("http://geochem.nrcan.gc.ca/cdogs/content/kwd/kwd020027_e.htm", "NGR lake sediment grab sample")</f>
        <v>NGR lake sediment grab sample</v>
      </c>
      <c r="K3759" s="1" t="str">
        <f t="shared" ref="K3759:K3775" si="612">HYPERLINK("http://geochem.nrcan.gc.ca/cdogs/content/kwd/kwd080006_e.htm", "&lt;177 micron (NGR)")</f>
        <v>&lt;177 micron (NGR)</v>
      </c>
      <c r="L3759">
        <v>14</v>
      </c>
      <c r="M3759" t="s">
        <v>77</v>
      </c>
      <c r="N3759">
        <v>272</v>
      </c>
      <c r="O3759">
        <v>310</v>
      </c>
      <c r="P3759">
        <v>120</v>
      </c>
      <c r="Q3759">
        <v>14</v>
      </c>
      <c r="R3759">
        <v>128</v>
      </c>
      <c r="S3759">
        <v>52</v>
      </c>
      <c r="T3759">
        <v>0.1</v>
      </c>
      <c r="U3759">
        <v>760</v>
      </c>
      <c r="V3759">
        <v>5.0999999999999996</v>
      </c>
      <c r="W3759">
        <v>32</v>
      </c>
      <c r="X3759">
        <v>4</v>
      </c>
      <c r="Y3759">
        <v>7.4</v>
      </c>
    </row>
    <row r="3760" spans="1:25" hidden="1" x14ac:dyDescent="0.25">
      <c r="A3760" t="s">
        <v>14320</v>
      </c>
      <c r="B3760" t="s">
        <v>14321</v>
      </c>
      <c r="C3760" s="1" t="str">
        <f t="shared" si="609"/>
        <v>21:0441</v>
      </c>
      <c r="D3760" s="1" t="str">
        <f t="shared" si="610"/>
        <v>21:0145</v>
      </c>
      <c r="E3760" t="s">
        <v>14322</v>
      </c>
      <c r="F3760" t="s">
        <v>14323</v>
      </c>
      <c r="H3760">
        <v>68.5242863</v>
      </c>
      <c r="I3760">
        <v>-73.266891000000001</v>
      </c>
      <c r="J3760" s="1" t="str">
        <f t="shared" si="611"/>
        <v>NGR lake sediment grab sample</v>
      </c>
      <c r="K3760" s="1" t="str">
        <f t="shared" si="612"/>
        <v>&lt;177 micron (NGR)</v>
      </c>
      <c r="L3760">
        <v>14</v>
      </c>
      <c r="M3760" t="s">
        <v>82</v>
      </c>
      <c r="N3760">
        <v>273</v>
      </c>
      <c r="O3760">
        <v>194</v>
      </c>
      <c r="P3760">
        <v>104</v>
      </c>
      <c r="Q3760">
        <v>19</v>
      </c>
      <c r="R3760">
        <v>64</v>
      </c>
      <c r="S3760">
        <v>39</v>
      </c>
      <c r="T3760">
        <v>0.1</v>
      </c>
      <c r="U3760">
        <v>830</v>
      </c>
      <c r="V3760">
        <v>7.8</v>
      </c>
      <c r="W3760">
        <v>80</v>
      </c>
      <c r="X3760">
        <v>4</v>
      </c>
      <c r="Y3760">
        <v>6.8</v>
      </c>
    </row>
    <row r="3761" spans="1:25" hidden="1" x14ac:dyDescent="0.25">
      <c r="A3761" t="s">
        <v>14324</v>
      </c>
      <c r="B3761" t="s">
        <v>14325</v>
      </c>
      <c r="C3761" s="1" t="str">
        <f t="shared" si="609"/>
        <v>21:0441</v>
      </c>
      <c r="D3761" s="1" t="str">
        <f t="shared" si="610"/>
        <v>21:0145</v>
      </c>
      <c r="E3761" t="s">
        <v>14326</v>
      </c>
      <c r="F3761" t="s">
        <v>14327</v>
      </c>
      <c r="H3761">
        <v>68.474703399999996</v>
      </c>
      <c r="I3761">
        <v>-73.384845999999996</v>
      </c>
      <c r="J3761" s="1" t="str">
        <f t="shared" si="611"/>
        <v>NGR lake sediment grab sample</v>
      </c>
      <c r="K3761" s="1" t="str">
        <f t="shared" si="612"/>
        <v>&lt;177 micron (NGR)</v>
      </c>
      <c r="L3761">
        <v>14</v>
      </c>
      <c r="M3761" t="s">
        <v>87</v>
      </c>
      <c r="N3761">
        <v>274</v>
      </c>
      <c r="O3761">
        <v>130</v>
      </c>
      <c r="P3761">
        <v>54</v>
      </c>
      <c r="Q3761">
        <v>11</v>
      </c>
      <c r="R3761">
        <v>60</v>
      </c>
      <c r="S3761">
        <v>31</v>
      </c>
      <c r="T3761">
        <v>0.1</v>
      </c>
      <c r="U3761">
        <v>300</v>
      </c>
      <c r="V3761">
        <v>3.9</v>
      </c>
      <c r="W3761">
        <v>21</v>
      </c>
      <c r="X3761">
        <v>5</v>
      </c>
      <c r="Y3761">
        <v>5.2</v>
      </c>
    </row>
    <row r="3762" spans="1:25" hidden="1" x14ac:dyDescent="0.25">
      <c r="A3762" t="s">
        <v>14328</v>
      </c>
      <c r="B3762" t="s">
        <v>14329</v>
      </c>
      <c r="C3762" s="1" t="str">
        <f t="shared" si="609"/>
        <v>21:0441</v>
      </c>
      <c r="D3762" s="1" t="str">
        <f t="shared" si="610"/>
        <v>21:0145</v>
      </c>
      <c r="E3762" t="s">
        <v>14330</v>
      </c>
      <c r="F3762" t="s">
        <v>14331</v>
      </c>
      <c r="H3762">
        <v>68.452967799999996</v>
      </c>
      <c r="I3762">
        <v>-73.465148900000003</v>
      </c>
      <c r="J3762" s="1" t="str">
        <f t="shared" si="611"/>
        <v>NGR lake sediment grab sample</v>
      </c>
      <c r="K3762" s="1" t="str">
        <f t="shared" si="612"/>
        <v>&lt;177 micron (NGR)</v>
      </c>
      <c r="L3762">
        <v>14</v>
      </c>
      <c r="M3762" t="s">
        <v>92</v>
      </c>
      <c r="N3762">
        <v>275</v>
      </c>
      <c r="O3762">
        <v>164</v>
      </c>
      <c r="P3762">
        <v>84</v>
      </c>
      <c r="Q3762">
        <v>18</v>
      </c>
      <c r="R3762">
        <v>66</v>
      </c>
      <c r="S3762">
        <v>38</v>
      </c>
      <c r="T3762">
        <v>0.1</v>
      </c>
      <c r="U3762">
        <v>610</v>
      </c>
      <c r="V3762">
        <v>6</v>
      </c>
      <c r="W3762">
        <v>52</v>
      </c>
      <c r="X3762">
        <v>3</v>
      </c>
      <c r="Y3762">
        <v>5.6</v>
      </c>
    </row>
    <row r="3763" spans="1:25" hidden="1" x14ac:dyDescent="0.25">
      <c r="A3763" t="s">
        <v>14332</v>
      </c>
      <c r="B3763" t="s">
        <v>14333</v>
      </c>
      <c r="C3763" s="1" t="str">
        <f t="shared" si="609"/>
        <v>21:0441</v>
      </c>
      <c r="D3763" s="1" t="str">
        <f t="shared" si="610"/>
        <v>21:0145</v>
      </c>
      <c r="E3763" t="s">
        <v>14334</v>
      </c>
      <c r="F3763" t="s">
        <v>14335</v>
      </c>
      <c r="H3763">
        <v>68.409214800000001</v>
      </c>
      <c r="I3763">
        <v>-73.494560199999995</v>
      </c>
      <c r="J3763" s="1" t="str">
        <f t="shared" si="611"/>
        <v>NGR lake sediment grab sample</v>
      </c>
      <c r="K3763" s="1" t="str">
        <f t="shared" si="612"/>
        <v>&lt;177 micron (NGR)</v>
      </c>
      <c r="L3763">
        <v>14</v>
      </c>
      <c r="M3763" t="s">
        <v>97</v>
      </c>
      <c r="N3763">
        <v>276</v>
      </c>
      <c r="O3763">
        <v>72</v>
      </c>
      <c r="P3763">
        <v>20</v>
      </c>
      <c r="Q3763">
        <v>7</v>
      </c>
      <c r="R3763">
        <v>20</v>
      </c>
      <c r="S3763">
        <v>7</v>
      </c>
      <c r="T3763">
        <v>0.1</v>
      </c>
      <c r="U3763">
        <v>160</v>
      </c>
      <c r="V3763">
        <v>2.1</v>
      </c>
      <c r="W3763">
        <v>1</v>
      </c>
      <c r="X3763">
        <v>1</v>
      </c>
      <c r="Y3763">
        <v>14.4</v>
      </c>
    </row>
    <row r="3764" spans="1:25" hidden="1" x14ac:dyDescent="0.25">
      <c r="A3764" t="s">
        <v>14336</v>
      </c>
      <c r="B3764" t="s">
        <v>14337</v>
      </c>
      <c r="C3764" s="1" t="str">
        <f t="shared" si="609"/>
        <v>21:0441</v>
      </c>
      <c r="D3764" s="1" t="str">
        <f t="shared" si="610"/>
        <v>21:0145</v>
      </c>
      <c r="E3764" t="s">
        <v>14338</v>
      </c>
      <c r="F3764" t="s">
        <v>14339</v>
      </c>
      <c r="H3764">
        <v>68.405896200000001</v>
      </c>
      <c r="I3764">
        <v>-73.563990500000003</v>
      </c>
      <c r="J3764" s="1" t="str">
        <f t="shared" si="611"/>
        <v>NGR lake sediment grab sample</v>
      </c>
      <c r="K3764" s="1" t="str">
        <f t="shared" si="612"/>
        <v>&lt;177 micron (NGR)</v>
      </c>
      <c r="L3764">
        <v>14</v>
      </c>
      <c r="M3764" t="s">
        <v>107</v>
      </c>
      <c r="N3764">
        <v>277</v>
      </c>
      <c r="O3764">
        <v>80</v>
      </c>
      <c r="P3764">
        <v>24</v>
      </c>
      <c r="Q3764">
        <v>7</v>
      </c>
      <c r="R3764">
        <v>25</v>
      </c>
      <c r="S3764">
        <v>5</v>
      </c>
      <c r="T3764">
        <v>0.1</v>
      </c>
      <c r="U3764">
        <v>140</v>
      </c>
      <c r="V3764">
        <v>1.9</v>
      </c>
      <c r="W3764">
        <v>1</v>
      </c>
      <c r="X3764">
        <v>1</v>
      </c>
      <c r="Y3764">
        <v>9.6</v>
      </c>
    </row>
    <row r="3765" spans="1:25" hidden="1" x14ac:dyDescent="0.25">
      <c r="A3765" t="s">
        <v>14340</v>
      </c>
      <c r="B3765" t="s">
        <v>14341</v>
      </c>
      <c r="C3765" s="1" t="str">
        <f t="shared" si="609"/>
        <v>21:0441</v>
      </c>
      <c r="D3765" s="1" t="str">
        <f t="shared" si="610"/>
        <v>21:0145</v>
      </c>
      <c r="E3765" t="s">
        <v>14342</v>
      </c>
      <c r="F3765" t="s">
        <v>14343</v>
      </c>
      <c r="H3765">
        <v>68.379667299999994</v>
      </c>
      <c r="I3765">
        <v>-73.552707600000005</v>
      </c>
      <c r="J3765" s="1" t="str">
        <f t="shared" si="611"/>
        <v>NGR lake sediment grab sample</v>
      </c>
      <c r="K3765" s="1" t="str">
        <f t="shared" si="612"/>
        <v>&lt;177 micron (NGR)</v>
      </c>
      <c r="L3765">
        <v>14</v>
      </c>
      <c r="M3765" t="s">
        <v>112</v>
      </c>
      <c r="N3765">
        <v>278</v>
      </c>
      <c r="O3765">
        <v>68</v>
      </c>
      <c r="P3765">
        <v>18</v>
      </c>
      <c r="Q3765">
        <v>7</v>
      </c>
      <c r="R3765">
        <v>18</v>
      </c>
      <c r="S3765">
        <v>5</v>
      </c>
      <c r="T3765">
        <v>0.1</v>
      </c>
      <c r="U3765">
        <v>130</v>
      </c>
      <c r="V3765">
        <v>2</v>
      </c>
      <c r="W3765">
        <v>1</v>
      </c>
      <c r="X3765">
        <v>1</v>
      </c>
      <c r="Y3765">
        <v>10.8</v>
      </c>
    </row>
    <row r="3766" spans="1:25" hidden="1" x14ac:dyDescent="0.25">
      <c r="A3766" t="s">
        <v>14344</v>
      </c>
      <c r="B3766" t="s">
        <v>14345</v>
      </c>
      <c r="C3766" s="1" t="str">
        <f t="shared" si="609"/>
        <v>21:0441</v>
      </c>
      <c r="D3766" s="1" t="str">
        <f t="shared" si="610"/>
        <v>21:0145</v>
      </c>
      <c r="E3766" t="s">
        <v>14346</v>
      </c>
      <c r="F3766" t="s">
        <v>14347</v>
      </c>
      <c r="H3766">
        <v>68.352181599999994</v>
      </c>
      <c r="I3766">
        <v>-73.488008500000007</v>
      </c>
      <c r="J3766" s="1" t="str">
        <f t="shared" si="611"/>
        <v>NGR lake sediment grab sample</v>
      </c>
      <c r="K3766" s="1" t="str">
        <f t="shared" si="612"/>
        <v>&lt;177 micron (NGR)</v>
      </c>
      <c r="L3766">
        <v>14</v>
      </c>
      <c r="M3766" t="s">
        <v>117</v>
      </c>
      <c r="N3766">
        <v>279</v>
      </c>
      <c r="O3766">
        <v>56</v>
      </c>
      <c r="P3766">
        <v>16</v>
      </c>
      <c r="Q3766">
        <v>7</v>
      </c>
      <c r="R3766">
        <v>15</v>
      </c>
      <c r="S3766">
        <v>5</v>
      </c>
      <c r="T3766">
        <v>0.1</v>
      </c>
      <c r="U3766">
        <v>125</v>
      </c>
      <c r="V3766">
        <v>1.7</v>
      </c>
      <c r="W3766">
        <v>2</v>
      </c>
      <c r="X3766">
        <v>1</v>
      </c>
      <c r="Y3766">
        <v>6.6</v>
      </c>
    </row>
    <row r="3767" spans="1:25" hidden="1" x14ac:dyDescent="0.25">
      <c r="A3767" t="s">
        <v>14348</v>
      </c>
      <c r="B3767" t="s">
        <v>14349</v>
      </c>
      <c r="C3767" s="1" t="str">
        <f t="shared" si="609"/>
        <v>21:0441</v>
      </c>
      <c r="D3767" s="1" t="str">
        <f t="shared" si="610"/>
        <v>21:0145</v>
      </c>
      <c r="E3767" t="s">
        <v>14350</v>
      </c>
      <c r="F3767" t="s">
        <v>14351</v>
      </c>
      <c r="H3767">
        <v>68.354044900000005</v>
      </c>
      <c r="I3767">
        <v>-73.419923900000001</v>
      </c>
      <c r="J3767" s="1" t="str">
        <f t="shared" si="611"/>
        <v>NGR lake sediment grab sample</v>
      </c>
      <c r="K3767" s="1" t="str">
        <f t="shared" si="612"/>
        <v>&lt;177 micron (NGR)</v>
      </c>
      <c r="L3767">
        <v>14</v>
      </c>
      <c r="M3767" t="s">
        <v>122</v>
      </c>
      <c r="N3767">
        <v>280</v>
      </c>
      <c r="O3767">
        <v>68</v>
      </c>
      <c r="P3767">
        <v>16</v>
      </c>
      <c r="Q3767">
        <v>9</v>
      </c>
      <c r="R3767">
        <v>19</v>
      </c>
      <c r="S3767">
        <v>7</v>
      </c>
      <c r="T3767">
        <v>0.1</v>
      </c>
      <c r="U3767">
        <v>130</v>
      </c>
      <c r="V3767">
        <v>2.25</v>
      </c>
      <c r="W3767">
        <v>1</v>
      </c>
      <c r="X3767">
        <v>2</v>
      </c>
      <c r="Y3767">
        <v>15.8</v>
      </c>
    </row>
    <row r="3768" spans="1:25" hidden="1" x14ac:dyDescent="0.25">
      <c r="A3768" t="s">
        <v>14352</v>
      </c>
      <c r="B3768" t="s">
        <v>14353</v>
      </c>
      <c r="C3768" s="1" t="str">
        <f t="shared" si="609"/>
        <v>21:0441</v>
      </c>
      <c r="D3768" s="1" t="str">
        <f t="shared" si="610"/>
        <v>21:0145</v>
      </c>
      <c r="E3768" t="s">
        <v>14354</v>
      </c>
      <c r="F3768" t="s">
        <v>14355</v>
      </c>
      <c r="H3768">
        <v>68.527757300000005</v>
      </c>
      <c r="I3768">
        <v>-73.138507899999993</v>
      </c>
      <c r="J3768" s="1" t="str">
        <f t="shared" si="611"/>
        <v>NGR lake sediment grab sample</v>
      </c>
      <c r="K3768" s="1" t="str">
        <f t="shared" si="612"/>
        <v>&lt;177 micron (NGR)</v>
      </c>
      <c r="L3768">
        <v>15</v>
      </c>
      <c r="M3768" t="s">
        <v>29</v>
      </c>
      <c r="N3768">
        <v>281</v>
      </c>
      <c r="O3768">
        <v>152</v>
      </c>
      <c r="P3768">
        <v>58</v>
      </c>
      <c r="Q3768">
        <v>8</v>
      </c>
      <c r="R3768">
        <v>68</v>
      </c>
      <c r="S3768">
        <v>18</v>
      </c>
      <c r="T3768">
        <v>0.1</v>
      </c>
      <c r="U3768">
        <v>400</v>
      </c>
      <c r="V3768">
        <v>4.5999999999999996</v>
      </c>
      <c r="W3768">
        <v>6</v>
      </c>
      <c r="X3768">
        <v>1</v>
      </c>
      <c r="Y3768">
        <v>5</v>
      </c>
    </row>
    <row r="3769" spans="1:25" hidden="1" x14ac:dyDescent="0.25">
      <c r="A3769" t="s">
        <v>14356</v>
      </c>
      <c r="B3769" t="s">
        <v>14357</v>
      </c>
      <c r="C3769" s="1" t="str">
        <f t="shared" si="609"/>
        <v>21:0441</v>
      </c>
      <c r="D3769" s="1" t="str">
        <f t="shared" si="610"/>
        <v>21:0145</v>
      </c>
      <c r="E3769" t="s">
        <v>14358</v>
      </c>
      <c r="F3769" t="s">
        <v>14359</v>
      </c>
      <c r="H3769">
        <v>68.312136600000002</v>
      </c>
      <c r="I3769">
        <v>-73.384871599999997</v>
      </c>
      <c r="J3769" s="1" t="str">
        <f t="shared" si="611"/>
        <v>NGR lake sediment grab sample</v>
      </c>
      <c r="K3769" s="1" t="str">
        <f t="shared" si="612"/>
        <v>&lt;177 micron (NGR)</v>
      </c>
      <c r="L3769">
        <v>15</v>
      </c>
      <c r="M3769" t="s">
        <v>34</v>
      </c>
      <c r="N3769">
        <v>282</v>
      </c>
      <c r="O3769">
        <v>124</v>
      </c>
      <c r="P3769">
        <v>24</v>
      </c>
      <c r="Q3769">
        <v>11</v>
      </c>
      <c r="R3769">
        <v>38</v>
      </c>
      <c r="S3769">
        <v>7</v>
      </c>
      <c r="T3769">
        <v>0.1</v>
      </c>
      <c r="U3769">
        <v>170</v>
      </c>
      <c r="V3769">
        <v>2.15</v>
      </c>
      <c r="W3769">
        <v>1</v>
      </c>
      <c r="X3769">
        <v>25</v>
      </c>
      <c r="Y3769">
        <v>15.6</v>
      </c>
    </row>
    <row r="3770" spans="1:25" hidden="1" x14ac:dyDescent="0.25">
      <c r="A3770" t="s">
        <v>14360</v>
      </c>
      <c r="B3770" t="s">
        <v>14361</v>
      </c>
      <c r="C3770" s="1" t="str">
        <f t="shared" si="609"/>
        <v>21:0441</v>
      </c>
      <c r="D3770" s="1" t="str">
        <f t="shared" si="610"/>
        <v>21:0145</v>
      </c>
      <c r="E3770" t="s">
        <v>14362</v>
      </c>
      <c r="F3770" t="s">
        <v>14363</v>
      </c>
      <c r="H3770">
        <v>68.352587099999994</v>
      </c>
      <c r="I3770">
        <v>-73.3426884</v>
      </c>
      <c r="J3770" s="1" t="str">
        <f t="shared" si="611"/>
        <v>NGR lake sediment grab sample</v>
      </c>
      <c r="K3770" s="1" t="str">
        <f t="shared" si="612"/>
        <v>&lt;177 micron (NGR)</v>
      </c>
      <c r="L3770">
        <v>15</v>
      </c>
      <c r="M3770" t="s">
        <v>39</v>
      </c>
      <c r="N3770">
        <v>283</v>
      </c>
      <c r="O3770">
        <v>50</v>
      </c>
      <c r="P3770">
        <v>10</v>
      </c>
      <c r="Q3770">
        <v>9</v>
      </c>
      <c r="R3770">
        <v>12</v>
      </c>
      <c r="S3770">
        <v>5</v>
      </c>
      <c r="T3770">
        <v>0.1</v>
      </c>
      <c r="U3770">
        <v>150</v>
      </c>
      <c r="V3770">
        <v>1.3</v>
      </c>
      <c r="W3770">
        <v>2</v>
      </c>
      <c r="X3770">
        <v>5</v>
      </c>
      <c r="Y3770">
        <v>3.6</v>
      </c>
    </row>
    <row r="3771" spans="1:25" hidden="1" x14ac:dyDescent="0.25">
      <c r="A3771" t="s">
        <v>14364</v>
      </c>
      <c r="B3771" t="s">
        <v>14365</v>
      </c>
      <c r="C3771" s="1" t="str">
        <f t="shared" si="609"/>
        <v>21:0441</v>
      </c>
      <c r="D3771" s="1" t="str">
        <f t="shared" si="610"/>
        <v>21:0145</v>
      </c>
      <c r="E3771" t="s">
        <v>14366</v>
      </c>
      <c r="F3771" t="s">
        <v>14367</v>
      </c>
      <c r="H3771">
        <v>68.392584799999995</v>
      </c>
      <c r="I3771">
        <v>-73.480889099999999</v>
      </c>
      <c r="J3771" s="1" t="str">
        <f t="shared" si="611"/>
        <v>NGR lake sediment grab sample</v>
      </c>
      <c r="K3771" s="1" t="str">
        <f t="shared" si="612"/>
        <v>&lt;177 micron (NGR)</v>
      </c>
      <c r="L3771">
        <v>15</v>
      </c>
      <c r="M3771" t="s">
        <v>44</v>
      </c>
      <c r="N3771">
        <v>284</v>
      </c>
      <c r="O3771">
        <v>74</v>
      </c>
      <c r="P3771">
        <v>44</v>
      </c>
      <c r="Q3771">
        <v>8</v>
      </c>
      <c r="R3771">
        <v>30</v>
      </c>
      <c r="S3771">
        <v>5</v>
      </c>
      <c r="T3771">
        <v>0.1</v>
      </c>
      <c r="U3771">
        <v>110</v>
      </c>
      <c r="V3771">
        <v>2.1</v>
      </c>
      <c r="W3771">
        <v>0.5</v>
      </c>
      <c r="X3771">
        <v>2</v>
      </c>
      <c r="Y3771">
        <v>27.6</v>
      </c>
    </row>
    <row r="3772" spans="1:25" hidden="1" x14ac:dyDescent="0.25">
      <c r="A3772" t="s">
        <v>14368</v>
      </c>
      <c r="B3772" t="s">
        <v>14369</v>
      </c>
      <c r="C3772" s="1" t="str">
        <f t="shared" si="609"/>
        <v>21:0441</v>
      </c>
      <c r="D3772" s="1" t="str">
        <f t="shared" si="610"/>
        <v>21:0145</v>
      </c>
      <c r="E3772" t="s">
        <v>14370</v>
      </c>
      <c r="F3772" t="s">
        <v>14371</v>
      </c>
      <c r="H3772">
        <v>68.418326100000002</v>
      </c>
      <c r="I3772">
        <v>-73.421221299999999</v>
      </c>
      <c r="J3772" s="1" t="str">
        <f t="shared" si="611"/>
        <v>NGR lake sediment grab sample</v>
      </c>
      <c r="K3772" s="1" t="str">
        <f t="shared" si="612"/>
        <v>&lt;177 micron (NGR)</v>
      </c>
      <c r="L3772">
        <v>15</v>
      </c>
      <c r="M3772" t="s">
        <v>62</v>
      </c>
      <c r="N3772">
        <v>285</v>
      </c>
      <c r="O3772">
        <v>82</v>
      </c>
      <c r="P3772">
        <v>32</v>
      </c>
      <c r="Q3772">
        <v>8</v>
      </c>
      <c r="R3772">
        <v>26</v>
      </c>
      <c r="S3772">
        <v>7</v>
      </c>
      <c r="T3772">
        <v>0.1</v>
      </c>
      <c r="U3772">
        <v>190</v>
      </c>
      <c r="V3772">
        <v>2.7</v>
      </c>
      <c r="W3772">
        <v>0.5</v>
      </c>
      <c r="X3772">
        <v>1</v>
      </c>
      <c r="Y3772">
        <v>27.6</v>
      </c>
    </row>
    <row r="3773" spans="1:25" hidden="1" x14ac:dyDescent="0.25">
      <c r="A3773" t="s">
        <v>14372</v>
      </c>
      <c r="B3773" t="s">
        <v>14373</v>
      </c>
      <c r="C3773" s="1" t="str">
        <f t="shared" si="609"/>
        <v>21:0441</v>
      </c>
      <c r="D3773" s="1" t="str">
        <f t="shared" si="610"/>
        <v>21:0145</v>
      </c>
      <c r="E3773" t="s">
        <v>14374</v>
      </c>
      <c r="F3773" t="s">
        <v>14375</v>
      </c>
      <c r="H3773">
        <v>68.457059099999995</v>
      </c>
      <c r="I3773">
        <v>-73.343682200000003</v>
      </c>
      <c r="J3773" s="1" t="str">
        <f t="shared" si="611"/>
        <v>NGR lake sediment grab sample</v>
      </c>
      <c r="K3773" s="1" t="str">
        <f t="shared" si="612"/>
        <v>&lt;177 micron (NGR)</v>
      </c>
      <c r="L3773">
        <v>15</v>
      </c>
      <c r="M3773" t="s">
        <v>67</v>
      </c>
      <c r="N3773">
        <v>286</v>
      </c>
      <c r="O3773">
        <v>102</v>
      </c>
      <c r="P3773">
        <v>56</v>
      </c>
      <c r="Q3773">
        <v>7</v>
      </c>
      <c r="R3773">
        <v>60</v>
      </c>
      <c r="S3773">
        <v>8</v>
      </c>
      <c r="T3773">
        <v>0.1</v>
      </c>
      <c r="U3773">
        <v>145</v>
      </c>
      <c r="V3773">
        <v>3</v>
      </c>
      <c r="W3773">
        <v>2</v>
      </c>
      <c r="X3773">
        <v>2</v>
      </c>
      <c r="Y3773">
        <v>18.8</v>
      </c>
    </row>
    <row r="3774" spans="1:25" hidden="1" x14ac:dyDescent="0.25">
      <c r="A3774" t="s">
        <v>14376</v>
      </c>
      <c r="B3774" t="s">
        <v>14377</v>
      </c>
      <c r="C3774" s="1" t="str">
        <f t="shared" si="609"/>
        <v>21:0441</v>
      </c>
      <c r="D3774" s="1" t="str">
        <f t="shared" si="610"/>
        <v>21:0145</v>
      </c>
      <c r="E3774" t="s">
        <v>14378</v>
      </c>
      <c r="F3774" t="s">
        <v>14379</v>
      </c>
      <c r="H3774">
        <v>68.499304199999997</v>
      </c>
      <c r="I3774">
        <v>-73.252520899999993</v>
      </c>
      <c r="J3774" s="1" t="str">
        <f t="shared" si="611"/>
        <v>NGR lake sediment grab sample</v>
      </c>
      <c r="K3774" s="1" t="str">
        <f t="shared" si="612"/>
        <v>&lt;177 micron (NGR)</v>
      </c>
      <c r="L3774">
        <v>15</v>
      </c>
      <c r="M3774" t="s">
        <v>72</v>
      </c>
      <c r="N3774">
        <v>287</v>
      </c>
      <c r="O3774">
        <v>180</v>
      </c>
      <c r="P3774">
        <v>114</v>
      </c>
      <c r="Q3774">
        <v>9</v>
      </c>
      <c r="R3774">
        <v>112</v>
      </c>
      <c r="S3774">
        <v>26</v>
      </c>
      <c r="T3774">
        <v>0.1</v>
      </c>
      <c r="U3774">
        <v>270</v>
      </c>
      <c r="V3774">
        <v>3.6</v>
      </c>
      <c r="W3774">
        <v>4</v>
      </c>
      <c r="X3774">
        <v>5</v>
      </c>
      <c r="Y3774">
        <v>21.6</v>
      </c>
    </row>
    <row r="3775" spans="1:25" hidden="1" x14ac:dyDescent="0.25">
      <c r="A3775" t="s">
        <v>14380</v>
      </c>
      <c r="B3775" t="s">
        <v>14381</v>
      </c>
      <c r="C3775" s="1" t="str">
        <f t="shared" si="609"/>
        <v>21:0441</v>
      </c>
      <c r="D3775" s="1" t="str">
        <f t="shared" si="610"/>
        <v>21:0145</v>
      </c>
      <c r="E3775" t="s">
        <v>14382</v>
      </c>
      <c r="F3775" t="s">
        <v>14383</v>
      </c>
      <c r="H3775">
        <v>68.508710600000001</v>
      </c>
      <c r="I3775">
        <v>-73.187764599999994</v>
      </c>
      <c r="J3775" s="1" t="str">
        <f t="shared" si="611"/>
        <v>NGR lake sediment grab sample</v>
      </c>
      <c r="K3775" s="1" t="str">
        <f t="shared" si="612"/>
        <v>&lt;177 micron (NGR)</v>
      </c>
      <c r="L3775">
        <v>15</v>
      </c>
      <c r="M3775" t="s">
        <v>77</v>
      </c>
      <c r="N3775">
        <v>288</v>
      </c>
      <c r="O3775">
        <v>194</v>
      </c>
      <c r="P3775">
        <v>108</v>
      </c>
      <c r="Q3775">
        <v>7</v>
      </c>
      <c r="R3775">
        <v>75</v>
      </c>
      <c r="S3775">
        <v>19</v>
      </c>
      <c r="T3775">
        <v>0.3</v>
      </c>
      <c r="U3775">
        <v>230</v>
      </c>
      <c r="V3775">
        <v>2.65</v>
      </c>
      <c r="W3775">
        <v>4</v>
      </c>
      <c r="X3775">
        <v>1</v>
      </c>
      <c r="Y3775">
        <v>12.4</v>
      </c>
    </row>
    <row r="3776" spans="1:25" hidden="1" x14ac:dyDescent="0.25">
      <c r="A3776" t="s">
        <v>14384</v>
      </c>
      <c r="B3776" t="s">
        <v>14385</v>
      </c>
      <c r="C3776" s="1" t="str">
        <f t="shared" si="609"/>
        <v>21:0441</v>
      </c>
      <c r="D3776" s="1" t="str">
        <f>HYPERLINK("http://geochem.nrcan.gc.ca/cdogs/content/svy/svy_e.htm", "")</f>
        <v/>
      </c>
      <c r="G3776" s="1" t="str">
        <f>HYPERLINK("http://geochem.nrcan.gc.ca/cdogs/content/cr_/cr_00022_e.htm", "22")</f>
        <v>22</v>
      </c>
      <c r="J3776" t="s">
        <v>100</v>
      </c>
      <c r="K3776" t="s">
        <v>101</v>
      </c>
      <c r="L3776">
        <v>15</v>
      </c>
      <c r="M3776" t="s">
        <v>102</v>
      </c>
      <c r="N3776">
        <v>289</v>
      </c>
      <c r="O3776">
        <v>88</v>
      </c>
      <c r="P3776">
        <v>20</v>
      </c>
      <c r="Q3776">
        <v>19</v>
      </c>
      <c r="R3776">
        <v>10</v>
      </c>
      <c r="S3776">
        <v>5</v>
      </c>
      <c r="T3776">
        <v>0.1</v>
      </c>
      <c r="U3776">
        <v>950</v>
      </c>
      <c r="V3776">
        <v>1.9</v>
      </c>
      <c r="W3776">
        <v>7</v>
      </c>
      <c r="X3776">
        <v>5</v>
      </c>
      <c r="Y3776">
        <v>22.4</v>
      </c>
    </row>
    <row r="3777" spans="1:25" hidden="1" x14ac:dyDescent="0.25">
      <c r="A3777" t="s">
        <v>14386</v>
      </c>
      <c r="B3777" t="s">
        <v>14387</v>
      </c>
      <c r="C3777" s="1" t="str">
        <f t="shared" si="609"/>
        <v>21:0441</v>
      </c>
      <c r="D3777" s="1" t="str">
        <f t="shared" ref="D3777:D3799" si="613">HYPERLINK("http://geochem.nrcan.gc.ca/cdogs/content/svy/svy210145_e.htm", "21:0145")</f>
        <v>21:0145</v>
      </c>
      <c r="E3777" t="s">
        <v>14388</v>
      </c>
      <c r="F3777" t="s">
        <v>14389</v>
      </c>
      <c r="H3777">
        <v>68.501067699999993</v>
      </c>
      <c r="I3777">
        <v>-73.151665800000004</v>
      </c>
      <c r="J3777" s="1" t="str">
        <f t="shared" ref="J3777:J3799" si="614">HYPERLINK("http://geochem.nrcan.gc.ca/cdogs/content/kwd/kwd020027_e.htm", "NGR lake sediment grab sample")</f>
        <v>NGR lake sediment grab sample</v>
      </c>
      <c r="K3777" s="1" t="str">
        <f t="shared" ref="K3777:K3799" si="615">HYPERLINK("http://geochem.nrcan.gc.ca/cdogs/content/kwd/kwd080006_e.htm", "&lt;177 micron (NGR)")</f>
        <v>&lt;177 micron (NGR)</v>
      </c>
      <c r="L3777">
        <v>15</v>
      </c>
      <c r="M3777" t="s">
        <v>49</v>
      </c>
      <c r="N3777">
        <v>290</v>
      </c>
      <c r="O3777">
        <v>220</v>
      </c>
      <c r="P3777">
        <v>136</v>
      </c>
      <c r="Q3777">
        <v>13</v>
      </c>
      <c r="R3777">
        <v>95</v>
      </c>
      <c r="S3777">
        <v>38</v>
      </c>
      <c r="T3777">
        <v>0.2</v>
      </c>
      <c r="U3777">
        <v>790</v>
      </c>
      <c r="V3777">
        <v>7.6</v>
      </c>
      <c r="W3777">
        <v>12</v>
      </c>
      <c r="X3777">
        <v>1</v>
      </c>
      <c r="Y3777">
        <v>3.6</v>
      </c>
    </row>
    <row r="3778" spans="1:25" hidden="1" x14ac:dyDescent="0.25">
      <c r="A3778" t="s">
        <v>14390</v>
      </c>
      <c r="B3778" t="s">
        <v>14391</v>
      </c>
      <c r="C3778" s="1" t="str">
        <f t="shared" si="609"/>
        <v>21:0441</v>
      </c>
      <c r="D3778" s="1" t="str">
        <f t="shared" si="613"/>
        <v>21:0145</v>
      </c>
      <c r="E3778" t="s">
        <v>14354</v>
      </c>
      <c r="F3778" t="s">
        <v>14392</v>
      </c>
      <c r="H3778">
        <v>68.527757300000005</v>
      </c>
      <c r="I3778">
        <v>-73.138507899999993</v>
      </c>
      <c r="J3778" s="1" t="str">
        <f t="shared" si="614"/>
        <v>NGR lake sediment grab sample</v>
      </c>
      <c r="K3778" s="1" t="str">
        <f t="shared" si="615"/>
        <v>&lt;177 micron (NGR)</v>
      </c>
      <c r="L3778">
        <v>15</v>
      </c>
      <c r="M3778" t="s">
        <v>53</v>
      </c>
      <c r="N3778">
        <v>291</v>
      </c>
      <c r="O3778">
        <v>148</v>
      </c>
      <c r="P3778">
        <v>58</v>
      </c>
      <c r="Q3778">
        <v>7</v>
      </c>
      <c r="R3778">
        <v>64</v>
      </c>
      <c r="S3778">
        <v>19</v>
      </c>
      <c r="T3778">
        <v>0.1</v>
      </c>
      <c r="U3778">
        <v>380</v>
      </c>
      <c r="V3778">
        <v>4.7</v>
      </c>
      <c r="W3778">
        <v>7</v>
      </c>
      <c r="X3778">
        <v>1</v>
      </c>
      <c r="Y3778">
        <v>5.6</v>
      </c>
    </row>
    <row r="3779" spans="1:25" hidden="1" x14ac:dyDescent="0.25">
      <c r="A3779" t="s">
        <v>14393</v>
      </c>
      <c r="B3779" t="s">
        <v>14394</v>
      </c>
      <c r="C3779" s="1" t="str">
        <f t="shared" si="609"/>
        <v>21:0441</v>
      </c>
      <c r="D3779" s="1" t="str">
        <f t="shared" si="613"/>
        <v>21:0145</v>
      </c>
      <c r="E3779" t="s">
        <v>14354</v>
      </c>
      <c r="F3779" t="s">
        <v>14395</v>
      </c>
      <c r="H3779">
        <v>68.527757300000005</v>
      </c>
      <c r="I3779">
        <v>-73.138507899999993</v>
      </c>
      <c r="J3779" s="1" t="str">
        <f t="shared" si="614"/>
        <v>NGR lake sediment grab sample</v>
      </c>
      <c r="K3779" s="1" t="str">
        <f t="shared" si="615"/>
        <v>&lt;177 micron (NGR)</v>
      </c>
      <c r="L3779">
        <v>15</v>
      </c>
      <c r="M3779" t="s">
        <v>57</v>
      </c>
      <c r="N3779">
        <v>292</v>
      </c>
      <c r="O3779">
        <v>148</v>
      </c>
      <c r="P3779">
        <v>56</v>
      </c>
      <c r="Q3779">
        <v>8</v>
      </c>
      <c r="R3779">
        <v>62</v>
      </c>
      <c r="S3779">
        <v>17</v>
      </c>
      <c r="T3779">
        <v>0.1</v>
      </c>
      <c r="U3779">
        <v>400</v>
      </c>
      <c r="V3779">
        <v>4.5999999999999996</v>
      </c>
      <c r="W3779">
        <v>5</v>
      </c>
      <c r="X3779">
        <v>1</v>
      </c>
      <c r="Y3779">
        <v>3.4</v>
      </c>
    </row>
    <row r="3780" spans="1:25" hidden="1" x14ac:dyDescent="0.25">
      <c r="A3780" t="s">
        <v>14396</v>
      </c>
      <c r="B3780" t="s">
        <v>14397</v>
      </c>
      <c r="C3780" s="1" t="str">
        <f t="shared" si="609"/>
        <v>21:0441</v>
      </c>
      <c r="D3780" s="1" t="str">
        <f t="shared" si="613"/>
        <v>21:0145</v>
      </c>
      <c r="E3780" t="s">
        <v>14398</v>
      </c>
      <c r="F3780" t="s">
        <v>14399</v>
      </c>
      <c r="H3780">
        <v>68.997145700000004</v>
      </c>
      <c r="I3780">
        <v>-73.166595200000003</v>
      </c>
      <c r="J3780" s="1" t="str">
        <f t="shared" si="614"/>
        <v>NGR lake sediment grab sample</v>
      </c>
      <c r="K3780" s="1" t="str">
        <f t="shared" si="615"/>
        <v>&lt;177 micron (NGR)</v>
      </c>
      <c r="L3780">
        <v>15</v>
      </c>
      <c r="M3780" t="s">
        <v>82</v>
      </c>
      <c r="N3780">
        <v>293</v>
      </c>
      <c r="O3780">
        <v>110</v>
      </c>
      <c r="P3780">
        <v>114</v>
      </c>
      <c r="Q3780">
        <v>14</v>
      </c>
      <c r="R3780">
        <v>60</v>
      </c>
      <c r="S3780">
        <v>25</v>
      </c>
      <c r="T3780">
        <v>0.1</v>
      </c>
      <c r="U3780">
        <v>340</v>
      </c>
      <c r="V3780">
        <v>4.5</v>
      </c>
      <c r="W3780">
        <v>95</v>
      </c>
      <c r="X3780">
        <v>2</v>
      </c>
      <c r="Y3780">
        <v>5.2</v>
      </c>
    </row>
    <row r="3781" spans="1:25" hidden="1" x14ac:dyDescent="0.25">
      <c r="A3781" t="s">
        <v>14400</v>
      </c>
      <c r="B3781" t="s">
        <v>14401</v>
      </c>
      <c r="C3781" s="1" t="str">
        <f t="shared" si="609"/>
        <v>21:0441</v>
      </c>
      <c r="D3781" s="1" t="str">
        <f t="shared" si="613"/>
        <v>21:0145</v>
      </c>
      <c r="E3781" t="s">
        <v>14402</v>
      </c>
      <c r="F3781" t="s">
        <v>14403</v>
      </c>
      <c r="H3781">
        <v>68.987831700000001</v>
      </c>
      <c r="I3781">
        <v>-73.120173699999995</v>
      </c>
      <c r="J3781" s="1" t="str">
        <f t="shared" si="614"/>
        <v>NGR lake sediment grab sample</v>
      </c>
      <c r="K3781" s="1" t="str">
        <f t="shared" si="615"/>
        <v>&lt;177 micron (NGR)</v>
      </c>
      <c r="L3781">
        <v>15</v>
      </c>
      <c r="M3781" t="s">
        <v>87</v>
      </c>
      <c r="N3781">
        <v>294</v>
      </c>
      <c r="O3781">
        <v>98</v>
      </c>
      <c r="P3781">
        <v>102</v>
      </c>
      <c r="Q3781">
        <v>13</v>
      </c>
      <c r="R3781">
        <v>43</v>
      </c>
      <c r="S3781">
        <v>11</v>
      </c>
      <c r="T3781">
        <v>0.4</v>
      </c>
      <c r="U3781">
        <v>230</v>
      </c>
      <c r="V3781">
        <v>5</v>
      </c>
      <c r="W3781">
        <v>64</v>
      </c>
      <c r="X3781">
        <v>2</v>
      </c>
      <c r="Y3781">
        <v>6.6</v>
      </c>
    </row>
    <row r="3782" spans="1:25" hidden="1" x14ac:dyDescent="0.25">
      <c r="A3782" t="s">
        <v>14404</v>
      </c>
      <c r="B3782" t="s">
        <v>14405</v>
      </c>
      <c r="C3782" s="1" t="str">
        <f t="shared" si="609"/>
        <v>21:0441</v>
      </c>
      <c r="D3782" s="1" t="str">
        <f t="shared" si="613"/>
        <v>21:0145</v>
      </c>
      <c r="E3782" t="s">
        <v>14406</v>
      </c>
      <c r="F3782" t="s">
        <v>14407</v>
      </c>
      <c r="H3782">
        <v>68.962164999999999</v>
      </c>
      <c r="I3782">
        <v>-72.972789500000005</v>
      </c>
      <c r="J3782" s="1" t="str">
        <f t="shared" si="614"/>
        <v>NGR lake sediment grab sample</v>
      </c>
      <c r="K3782" s="1" t="str">
        <f t="shared" si="615"/>
        <v>&lt;177 micron (NGR)</v>
      </c>
      <c r="L3782">
        <v>15</v>
      </c>
      <c r="M3782" t="s">
        <v>92</v>
      </c>
      <c r="N3782">
        <v>295</v>
      </c>
      <c r="O3782">
        <v>88</v>
      </c>
      <c r="P3782">
        <v>78</v>
      </c>
      <c r="Q3782">
        <v>6</v>
      </c>
      <c r="R3782">
        <v>40</v>
      </c>
      <c r="S3782">
        <v>10</v>
      </c>
      <c r="T3782">
        <v>0.1</v>
      </c>
      <c r="U3782">
        <v>160</v>
      </c>
      <c r="V3782">
        <v>1.9</v>
      </c>
      <c r="W3782">
        <v>12</v>
      </c>
      <c r="X3782">
        <v>1</v>
      </c>
      <c r="Y3782">
        <v>12.4</v>
      </c>
    </row>
    <row r="3783" spans="1:25" hidden="1" x14ac:dyDescent="0.25">
      <c r="A3783" t="s">
        <v>14408</v>
      </c>
      <c r="B3783" t="s">
        <v>14409</v>
      </c>
      <c r="C3783" s="1" t="str">
        <f t="shared" si="609"/>
        <v>21:0441</v>
      </c>
      <c r="D3783" s="1" t="str">
        <f t="shared" si="613"/>
        <v>21:0145</v>
      </c>
      <c r="E3783" t="s">
        <v>14410</v>
      </c>
      <c r="F3783" t="s">
        <v>14411</v>
      </c>
      <c r="H3783">
        <v>68.958245399999996</v>
      </c>
      <c r="I3783">
        <v>-72.9287834</v>
      </c>
      <c r="J3783" s="1" t="str">
        <f t="shared" si="614"/>
        <v>NGR lake sediment grab sample</v>
      </c>
      <c r="K3783" s="1" t="str">
        <f t="shared" si="615"/>
        <v>&lt;177 micron (NGR)</v>
      </c>
      <c r="L3783">
        <v>15</v>
      </c>
      <c r="M3783" t="s">
        <v>97</v>
      </c>
      <c r="N3783">
        <v>296</v>
      </c>
      <c r="O3783">
        <v>112</v>
      </c>
      <c r="P3783">
        <v>56</v>
      </c>
      <c r="Q3783">
        <v>8</v>
      </c>
      <c r="R3783">
        <v>47</v>
      </c>
      <c r="S3783">
        <v>15</v>
      </c>
      <c r="T3783">
        <v>0.1</v>
      </c>
      <c r="U3783">
        <v>310</v>
      </c>
      <c r="V3783">
        <v>3.9</v>
      </c>
      <c r="W3783">
        <v>12</v>
      </c>
      <c r="X3783">
        <v>1</v>
      </c>
      <c r="Y3783">
        <v>6.6</v>
      </c>
    </row>
    <row r="3784" spans="1:25" hidden="1" x14ac:dyDescent="0.25">
      <c r="A3784" t="s">
        <v>14412</v>
      </c>
      <c r="B3784" t="s">
        <v>14413</v>
      </c>
      <c r="C3784" s="1" t="str">
        <f t="shared" si="609"/>
        <v>21:0441</v>
      </c>
      <c r="D3784" s="1" t="str">
        <f t="shared" si="613"/>
        <v>21:0145</v>
      </c>
      <c r="E3784" t="s">
        <v>14414</v>
      </c>
      <c r="F3784" t="s">
        <v>14415</v>
      </c>
      <c r="H3784">
        <v>68.926770300000001</v>
      </c>
      <c r="I3784">
        <v>-72.936920999999998</v>
      </c>
      <c r="J3784" s="1" t="str">
        <f t="shared" si="614"/>
        <v>NGR lake sediment grab sample</v>
      </c>
      <c r="K3784" s="1" t="str">
        <f t="shared" si="615"/>
        <v>&lt;177 micron (NGR)</v>
      </c>
      <c r="L3784">
        <v>15</v>
      </c>
      <c r="M3784" t="s">
        <v>107</v>
      </c>
      <c r="N3784">
        <v>297</v>
      </c>
      <c r="O3784">
        <v>86</v>
      </c>
      <c r="P3784">
        <v>50</v>
      </c>
      <c r="Q3784">
        <v>9</v>
      </c>
      <c r="R3784">
        <v>35</v>
      </c>
      <c r="S3784">
        <v>11</v>
      </c>
      <c r="T3784">
        <v>0.1</v>
      </c>
      <c r="U3784">
        <v>220</v>
      </c>
      <c r="V3784">
        <v>3.2</v>
      </c>
      <c r="W3784">
        <v>26</v>
      </c>
      <c r="X3784">
        <v>1</v>
      </c>
      <c r="Y3784">
        <v>2</v>
      </c>
    </row>
    <row r="3785" spans="1:25" hidden="1" x14ac:dyDescent="0.25">
      <c r="A3785" t="s">
        <v>14416</v>
      </c>
      <c r="B3785" t="s">
        <v>14417</v>
      </c>
      <c r="C3785" s="1" t="str">
        <f t="shared" si="609"/>
        <v>21:0441</v>
      </c>
      <c r="D3785" s="1" t="str">
        <f t="shared" si="613"/>
        <v>21:0145</v>
      </c>
      <c r="E3785" t="s">
        <v>14418</v>
      </c>
      <c r="F3785" t="s">
        <v>14419</v>
      </c>
      <c r="H3785">
        <v>68.937403900000007</v>
      </c>
      <c r="I3785">
        <v>-72.814522999999994</v>
      </c>
      <c r="J3785" s="1" t="str">
        <f t="shared" si="614"/>
        <v>NGR lake sediment grab sample</v>
      </c>
      <c r="K3785" s="1" t="str">
        <f t="shared" si="615"/>
        <v>&lt;177 micron (NGR)</v>
      </c>
      <c r="L3785">
        <v>15</v>
      </c>
      <c r="M3785" t="s">
        <v>112</v>
      </c>
      <c r="N3785">
        <v>298</v>
      </c>
      <c r="O3785">
        <v>68</v>
      </c>
      <c r="P3785">
        <v>18</v>
      </c>
      <c r="Q3785">
        <v>5</v>
      </c>
      <c r="R3785">
        <v>21</v>
      </c>
      <c r="S3785">
        <v>9</v>
      </c>
      <c r="T3785">
        <v>0.1</v>
      </c>
      <c r="U3785">
        <v>200</v>
      </c>
      <c r="V3785">
        <v>2.4500000000000002</v>
      </c>
      <c r="W3785">
        <v>4</v>
      </c>
      <c r="X3785">
        <v>1</v>
      </c>
      <c r="Y3785">
        <v>0.5</v>
      </c>
    </row>
    <row r="3786" spans="1:25" hidden="1" x14ac:dyDescent="0.25">
      <c r="A3786" t="s">
        <v>14420</v>
      </c>
      <c r="B3786" t="s">
        <v>14421</v>
      </c>
      <c r="C3786" s="1" t="str">
        <f t="shared" si="609"/>
        <v>21:0441</v>
      </c>
      <c r="D3786" s="1" t="str">
        <f t="shared" si="613"/>
        <v>21:0145</v>
      </c>
      <c r="E3786" t="s">
        <v>14422</v>
      </c>
      <c r="F3786" t="s">
        <v>14423</v>
      </c>
      <c r="H3786">
        <v>68.904895600000003</v>
      </c>
      <c r="I3786">
        <v>-72.776413000000005</v>
      </c>
      <c r="J3786" s="1" t="str">
        <f t="shared" si="614"/>
        <v>NGR lake sediment grab sample</v>
      </c>
      <c r="K3786" s="1" t="str">
        <f t="shared" si="615"/>
        <v>&lt;177 micron (NGR)</v>
      </c>
      <c r="L3786">
        <v>15</v>
      </c>
      <c r="M3786" t="s">
        <v>117</v>
      </c>
      <c r="N3786">
        <v>299</v>
      </c>
      <c r="O3786">
        <v>76</v>
      </c>
      <c r="P3786">
        <v>58</v>
      </c>
      <c r="Q3786">
        <v>6</v>
      </c>
      <c r="R3786">
        <v>30</v>
      </c>
      <c r="S3786">
        <v>9</v>
      </c>
      <c r="T3786">
        <v>0.1</v>
      </c>
      <c r="U3786">
        <v>175</v>
      </c>
      <c r="V3786">
        <v>2.1</v>
      </c>
      <c r="W3786">
        <v>17</v>
      </c>
      <c r="X3786">
        <v>1</v>
      </c>
      <c r="Y3786">
        <v>4.8</v>
      </c>
    </row>
    <row r="3787" spans="1:25" hidden="1" x14ac:dyDescent="0.25">
      <c r="A3787" t="s">
        <v>14424</v>
      </c>
      <c r="B3787" t="s">
        <v>14425</v>
      </c>
      <c r="C3787" s="1" t="str">
        <f t="shared" si="609"/>
        <v>21:0441</v>
      </c>
      <c r="D3787" s="1" t="str">
        <f t="shared" si="613"/>
        <v>21:0145</v>
      </c>
      <c r="E3787" t="s">
        <v>14426</v>
      </c>
      <c r="F3787" t="s">
        <v>14427</v>
      </c>
      <c r="H3787">
        <v>68.902507600000007</v>
      </c>
      <c r="I3787">
        <v>-72.8151577</v>
      </c>
      <c r="J3787" s="1" t="str">
        <f t="shared" si="614"/>
        <v>NGR lake sediment grab sample</v>
      </c>
      <c r="K3787" s="1" t="str">
        <f t="shared" si="615"/>
        <v>&lt;177 micron (NGR)</v>
      </c>
      <c r="L3787">
        <v>15</v>
      </c>
      <c r="M3787" t="s">
        <v>122</v>
      </c>
      <c r="N3787">
        <v>300</v>
      </c>
      <c r="O3787">
        <v>78</v>
      </c>
      <c r="P3787">
        <v>62</v>
      </c>
      <c r="Q3787">
        <v>5</v>
      </c>
      <c r="R3787">
        <v>36</v>
      </c>
      <c r="S3787">
        <v>15</v>
      </c>
      <c r="T3787">
        <v>0.1</v>
      </c>
      <c r="U3787">
        <v>160</v>
      </c>
      <c r="V3787">
        <v>2.75</v>
      </c>
      <c r="W3787">
        <v>39</v>
      </c>
      <c r="X3787">
        <v>2</v>
      </c>
      <c r="Y3787">
        <v>5.4</v>
      </c>
    </row>
    <row r="3788" spans="1:25" hidden="1" x14ac:dyDescent="0.25">
      <c r="A3788" t="s">
        <v>14428</v>
      </c>
      <c r="B3788" t="s">
        <v>14429</v>
      </c>
      <c r="C3788" s="1" t="str">
        <f t="shared" si="609"/>
        <v>21:0441</v>
      </c>
      <c r="D3788" s="1" t="str">
        <f t="shared" si="613"/>
        <v>21:0145</v>
      </c>
      <c r="E3788" t="s">
        <v>14430</v>
      </c>
      <c r="F3788" t="s">
        <v>14431</v>
      </c>
      <c r="H3788">
        <v>68.864124899999993</v>
      </c>
      <c r="I3788">
        <v>-72.830851899999999</v>
      </c>
      <c r="J3788" s="1" t="str">
        <f t="shared" si="614"/>
        <v>NGR lake sediment grab sample</v>
      </c>
      <c r="K3788" s="1" t="str">
        <f t="shared" si="615"/>
        <v>&lt;177 micron (NGR)</v>
      </c>
      <c r="L3788">
        <v>16</v>
      </c>
      <c r="M3788" t="s">
        <v>29</v>
      </c>
      <c r="N3788">
        <v>301</v>
      </c>
      <c r="O3788">
        <v>118</v>
      </c>
      <c r="P3788">
        <v>80</v>
      </c>
      <c r="Q3788">
        <v>10</v>
      </c>
      <c r="R3788">
        <v>52</v>
      </c>
      <c r="S3788">
        <v>15</v>
      </c>
      <c r="T3788">
        <v>0.1</v>
      </c>
      <c r="U3788">
        <v>285</v>
      </c>
      <c r="V3788">
        <v>3.3</v>
      </c>
      <c r="W3788">
        <v>20</v>
      </c>
      <c r="X3788">
        <v>1</v>
      </c>
      <c r="Y3788">
        <v>7.4</v>
      </c>
    </row>
    <row r="3789" spans="1:25" hidden="1" x14ac:dyDescent="0.25">
      <c r="A3789" t="s">
        <v>14432</v>
      </c>
      <c r="B3789" t="s">
        <v>14433</v>
      </c>
      <c r="C3789" s="1" t="str">
        <f t="shared" si="609"/>
        <v>21:0441</v>
      </c>
      <c r="D3789" s="1" t="str">
        <f t="shared" si="613"/>
        <v>21:0145</v>
      </c>
      <c r="E3789" t="s">
        <v>14434</v>
      </c>
      <c r="F3789" t="s">
        <v>14435</v>
      </c>
      <c r="H3789">
        <v>68.894738399999994</v>
      </c>
      <c r="I3789">
        <v>-72.877718400000006</v>
      </c>
      <c r="J3789" s="1" t="str">
        <f t="shared" si="614"/>
        <v>NGR lake sediment grab sample</v>
      </c>
      <c r="K3789" s="1" t="str">
        <f t="shared" si="615"/>
        <v>&lt;177 micron (NGR)</v>
      </c>
      <c r="L3789">
        <v>16</v>
      </c>
      <c r="M3789" t="s">
        <v>34</v>
      </c>
      <c r="N3789">
        <v>302</v>
      </c>
      <c r="O3789">
        <v>88</v>
      </c>
      <c r="P3789">
        <v>84</v>
      </c>
      <c r="Q3789">
        <v>14</v>
      </c>
      <c r="R3789">
        <v>31</v>
      </c>
      <c r="S3789">
        <v>13</v>
      </c>
      <c r="T3789">
        <v>0.1</v>
      </c>
      <c r="U3789">
        <v>230</v>
      </c>
      <c r="V3789">
        <v>3</v>
      </c>
      <c r="W3789">
        <v>24</v>
      </c>
      <c r="X3789">
        <v>1</v>
      </c>
      <c r="Y3789">
        <v>6.6</v>
      </c>
    </row>
    <row r="3790" spans="1:25" hidden="1" x14ac:dyDescent="0.25">
      <c r="A3790" t="s">
        <v>14436</v>
      </c>
      <c r="B3790" t="s">
        <v>14437</v>
      </c>
      <c r="C3790" s="1" t="str">
        <f t="shared" si="609"/>
        <v>21:0441</v>
      </c>
      <c r="D3790" s="1" t="str">
        <f t="shared" si="613"/>
        <v>21:0145</v>
      </c>
      <c r="E3790" t="s">
        <v>14438</v>
      </c>
      <c r="F3790" t="s">
        <v>14439</v>
      </c>
      <c r="H3790">
        <v>68.875634899999994</v>
      </c>
      <c r="I3790">
        <v>-72.902259700000002</v>
      </c>
      <c r="J3790" s="1" t="str">
        <f t="shared" si="614"/>
        <v>NGR lake sediment grab sample</v>
      </c>
      <c r="K3790" s="1" t="str">
        <f t="shared" si="615"/>
        <v>&lt;177 micron (NGR)</v>
      </c>
      <c r="L3790">
        <v>16</v>
      </c>
      <c r="M3790" t="s">
        <v>39</v>
      </c>
      <c r="N3790">
        <v>303</v>
      </c>
      <c r="O3790">
        <v>92</v>
      </c>
      <c r="P3790">
        <v>54</v>
      </c>
      <c r="Q3790">
        <v>11</v>
      </c>
      <c r="R3790">
        <v>35</v>
      </c>
      <c r="S3790">
        <v>12</v>
      </c>
      <c r="T3790">
        <v>0.1</v>
      </c>
      <c r="U3790">
        <v>245</v>
      </c>
      <c r="V3790">
        <v>2.9</v>
      </c>
      <c r="W3790">
        <v>17</v>
      </c>
      <c r="X3790">
        <v>1</v>
      </c>
      <c r="Y3790">
        <v>6.8</v>
      </c>
    </row>
    <row r="3791" spans="1:25" hidden="1" x14ac:dyDescent="0.25">
      <c r="A3791" t="s">
        <v>14440</v>
      </c>
      <c r="B3791" t="s">
        <v>14441</v>
      </c>
      <c r="C3791" s="1" t="str">
        <f t="shared" si="609"/>
        <v>21:0441</v>
      </c>
      <c r="D3791" s="1" t="str">
        <f t="shared" si="613"/>
        <v>21:0145</v>
      </c>
      <c r="E3791" t="s">
        <v>14442</v>
      </c>
      <c r="F3791" t="s">
        <v>14443</v>
      </c>
      <c r="H3791">
        <v>68.871384899999995</v>
      </c>
      <c r="I3791">
        <v>-72.820391700000002</v>
      </c>
      <c r="J3791" s="1" t="str">
        <f t="shared" si="614"/>
        <v>NGR lake sediment grab sample</v>
      </c>
      <c r="K3791" s="1" t="str">
        <f t="shared" si="615"/>
        <v>&lt;177 micron (NGR)</v>
      </c>
      <c r="L3791">
        <v>16</v>
      </c>
      <c r="M3791" t="s">
        <v>49</v>
      </c>
      <c r="N3791">
        <v>304</v>
      </c>
      <c r="O3791">
        <v>98</v>
      </c>
      <c r="P3791">
        <v>50</v>
      </c>
      <c r="Q3791">
        <v>6</v>
      </c>
      <c r="R3791">
        <v>40</v>
      </c>
      <c r="S3791">
        <v>13</v>
      </c>
      <c r="T3791">
        <v>0.1</v>
      </c>
      <c r="U3791">
        <v>240</v>
      </c>
      <c r="V3791">
        <v>2.8</v>
      </c>
      <c r="W3791">
        <v>12</v>
      </c>
      <c r="X3791">
        <v>1</v>
      </c>
      <c r="Y3791">
        <v>6.6</v>
      </c>
    </row>
    <row r="3792" spans="1:25" hidden="1" x14ac:dyDescent="0.25">
      <c r="A3792" t="s">
        <v>14444</v>
      </c>
      <c r="B3792" t="s">
        <v>14445</v>
      </c>
      <c r="C3792" s="1" t="str">
        <f t="shared" si="609"/>
        <v>21:0441</v>
      </c>
      <c r="D3792" s="1" t="str">
        <f t="shared" si="613"/>
        <v>21:0145</v>
      </c>
      <c r="E3792" t="s">
        <v>14430</v>
      </c>
      <c r="F3792" t="s">
        <v>14446</v>
      </c>
      <c r="H3792">
        <v>68.864124899999993</v>
      </c>
      <c r="I3792">
        <v>-72.830851899999999</v>
      </c>
      <c r="J3792" s="1" t="str">
        <f t="shared" si="614"/>
        <v>NGR lake sediment grab sample</v>
      </c>
      <c r="K3792" s="1" t="str">
        <f t="shared" si="615"/>
        <v>&lt;177 micron (NGR)</v>
      </c>
      <c r="L3792">
        <v>16</v>
      </c>
      <c r="M3792" t="s">
        <v>57</v>
      </c>
      <c r="N3792">
        <v>305</v>
      </c>
      <c r="O3792">
        <v>110</v>
      </c>
      <c r="P3792">
        <v>78</v>
      </c>
      <c r="Q3792">
        <v>8</v>
      </c>
      <c r="R3792">
        <v>46</v>
      </c>
      <c r="S3792">
        <v>13</v>
      </c>
      <c r="T3792">
        <v>0.1</v>
      </c>
      <c r="U3792">
        <v>260</v>
      </c>
      <c r="V3792">
        <v>3.1</v>
      </c>
      <c r="W3792">
        <v>22</v>
      </c>
      <c r="X3792">
        <v>1</v>
      </c>
      <c r="Y3792">
        <v>7.6</v>
      </c>
    </row>
    <row r="3793" spans="1:25" hidden="1" x14ac:dyDescent="0.25">
      <c r="A3793" t="s">
        <v>14447</v>
      </c>
      <c r="B3793" t="s">
        <v>14448</v>
      </c>
      <c r="C3793" s="1" t="str">
        <f t="shared" si="609"/>
        <v>21:0441</v>
      </c>
      <c r="D3793" s="1" t="str">
        <f t="shared" si="613"/>
        <v>21:0145</v>
      </c>
      <c r="E3793" t="s">
        <v>14430</v>
      </c>
      <c r="F3793" t="s">
        <v>14449</v>
      </c>
      <c r="H3793">
        <v>68.864124899999993</v>
      </c>
      <c r="I3793">
        <v>-72.830851899999999</v>
      </c>
      <c r="J3793" s="1" t="str">
        <f t="shared" si="614"/>
        <v>NGR lake sediment grab sample</v>
      </c>
      <c r="K3793" s="1" t="str">
        <f t="shared" si="615"/>
        <v>&lt;177 micron (NGR)</v>
      </c>
      <c r="L3793">
        <v>16</v>
      </c>
      <c r="M3793" t="s">
        <v>53</v>
      </c>
      <c r="N3793">
        <v>306</v>
      </c>
      <c r="O3793">
        <v>118</v>
      </c>
      <c r="P3793">
        <v>94</v>
      </c>
      <c r="Q3793">
        <v>8</v>
      </c>
      <c r="R3793">
        <v>49</v>
      </c>
      <c r="S3793">
        <v>16</v>
      </c>
      <c r="T3793">
        <v>0.1</v>
      </c>
      <c r="U3793">
        <v>295</v>
      </c>
      <c r="V3793">
        <v>3.4</v>
      </c>
      <c r="W3793">
        <v>16</v>
      </c>
      <c r="X3793">
        <v>1</v>
      </c>
      <c r="Y3793">
        <v>6</v>
      </c>
    </row>
    <row r="3794" spans="1:25" hidden="1" x14ac:dyDescent="0.25">
      <c r="A3794" t="s">
        <v>14450</v>
      </c>
      <c r="B3794" t="s">
        <v>14451</v>
      </c>
      <c r="C3794" s="1" t="str">
        <f t="shared" si="609"/>
        <v>21:0441</v>
      </c>
      <c r="D3794" s="1" t="str">
        <f t="shared" si="613"/>
        <v>21:0145</v>
      </c>
      <c r="E3794" t="s">
        <v>14452</v>
      </c>
      <c r="F3794" t="s">
        <v>14453</v>
      </c>
      <c r="H3794">
        <v>68.828563000000003</v>
      </c>
      <c r="I3794">
        <v>-72.825043399999998</v>
      </c>
      <c r="J3794" s="1" t="str">
        <f t="shared" si="614"/>
        <v>NGR lake sediment grab sample</v>
      </c>
      <c r="K3794" s="1" t="str">
        <f t="shared" si="615"/>
        <v>&lt;177 micron (NGR)</v>
      </c>
      <c r="L3794">
        <v>16</v>
      </c>
      <c r="M3794" t="s">
        <v>44</v>
      </c>
      <c r="N3794">
        <v>307</v>
      </c>
      <c r="O3794">
        <v>104</v>
      </c>
      <c r="P3794">
        <v>82</v>
      </c>
      <c r="Q3794">
        <v>13</v>
      </c>
      <c r="R3794">
        <v>39</v>
      </c>
      <c r="S3794">
        <v>23</v>
      </c>
      <c r="T3794">
        <v>0.1</v>
      </c>
      <c r="U3794">
        <v>350</v>
      </c>
      <c r="V3794">
        <v>4.2</v>
      </c>
      <c r="W3794">
        <v>90</v>
      </c>
      <c r="X3794">
        <v>2</v>
      </c>
      <c r="Y3794">
        <v>3.6</v>
      </c>
    </row>
    <row r="3795" spans="1:25" hidden="1" x14ac:dyDescent="0.25">
      <c r="A3795" t="s">
        <v>14454</v>
      </c>
      <c r="B3795" t="s">
        <v>14455</v>
      </c>
      <c r="C3795" s="1" t="str">
        <f t="shared" si="609"/>
        <v>21:0441</v>
      </c>
      <c r="D3795" s="1" t="str">
        <f t="shared" si="613"/>
        <v>21:0145</v>
      </c>
      <c r="E3795" t="s">
        <v>14456</v>
      </c>
      <c r="F3795" t="s">
        <v>14457</v>
      </c>
      <c r="H3795">
        <v>68.800549399999994</v>
      </c>
      <c r="I3795">
        <v>-72.8518069</v>
      </c>
      <c r="J3795" s="1" t="str">
        <f t="shared" si="614"/>
        <v>NGR lake sediment grab sample</v>
      </c>
      <c r="K3795" s="1" t="str">
        <f t="shared" si="615"/>
        <v>&lt;177 micron (NGR)</v>
      </c>
      <c r="L3795">
        <v>16</v>
      </c>
      <c r="M3795" t="s">
        <v>62</v>
      </c>
      <c r="N3795">
        <v>308</v>
      </c>
      <c r="O3795">
        <v>146</v>
      </c>
      <c r="P3795">
        <v>142</v>
      </c>
      <c r="Q3795">
        <v>20</v>
      </c>
      <c r="R3795">
        <v>66</v>
      </c>
      <c r="S3795">
        <v>19</v>
      </c>
      <c r="T3795">
        <v>0.1</v>
      </c>
      <c r="U3795">
        <v>310</v>
      </c>
      <c r="V3795">
        <v>4.0999999999999996</v>
      </c>
      <c r="W3795">
        <v>50</v>
      </c>
      <c r="X3795">
        <v>2</v>
      </c>
      <c r="Y3795">
        <v>7.4</v>
      </c>
    </row>
    <row r="3796" spans="1:25" hidden="1" x14ac:dyDescent="0.25">
      <c r="A3796" t="s">
        <v>14458</v>
      </c>
      <c r="B3796" t="s">
        <v>14459</v>
      </c>
      <c r="C3796" s="1" t="str">
        <f t="shared" si="609"/>
        <v>21:0441</v>
      </c>
      <c r="D3796" s="1" t="str">
        <f t="shared" si="613"/>
        <v>21:0145</v>
      </c>
      <c r="E3796" t="s">
        <v>14460</v>
      </c>
      <c r="F3796" t="s">
        <v>14461</v>
      </c>
      <c r="H3796">
        <v>68.795929000000001</v>
      </c>
      <c r="I3796">
        <v>-72.7779934</v>
      </c>
      <c r="J3796" s="1" t="str">
        <f t="shared" si="614"/>
        <v>NGR lake sediment grab sample</v>
      </c>
      <c r="K3796" s="1" t="str">
        <f t="shared" si="615"/>
        <v>&lt;177 micron (NGR)</v>
      </c>
      <c r="L3796">
        <v>16</v>
      </c>
      <c r="M3796" t="s">
        <v>67</v>
      </c>
      <c r="N3796">
        <v>309</v>
      </c>
      <c r="O3796">
        <v>122</v>
      </c>
      <c r="P3796">
        <v>112</v>
      </c>
      <c r="Q3796">
        <v>10</v>
      </c>
      <c r="R3796">
        <v>55</v>
      </c>
      <c r="S3796">
        <v>20</v>
      </c>
      <c r="T3796">
        <v>0.1</v>
      </c>
      <c r="U3796">
        <v>345</v>
      </c>
      <c r="V3796">
        <v>4.2</v>
      </c>
      <c r="W3796">
        <v>32</v>
      </c>
      <c r="X3796">
        <v>2</v>
      </c>
      <c r="Y3796">
        <v>11.2</v>
      </c>
    </row>
    <row r="3797" spans="1:25" hidden="1" x14ac:dyDescent="0.25">
      <c r="A3797" t="s">
        <v>14462</v>
      </c>
      <c r="B3797" t="s">
        <v>14463</v>
      </c>
      <c r="C3797" s="1" t="str">
        <f t="shared" si="609"/>
        <v>21:0441</v>
      </c>
      <c r="D3797" s="1" t="str">
        <f t="shared" si="613"/>
        <v>21:0145</v>
      </c>
      <c r="E3797" t="s">
        <v>14464</v>
      </c>
      <c r="F3797" t="s">
        <v>14465</v>
      </c>
      <c r="H3797">
        <v>68.787616099999994</v>
      </c>
      <c r="I3797">
        <v>-72.681173099999995</v>
      </c>
      <c r="J3797" s="1" t="str">
        <f t="shared" si="614"/>
        <v>NGR lake sediment grab sample</v>
      </c>
      <c r="K3797" s="1" t="str">
        <f t="shared" si="615"/>
        <v>&lt;177 micron (NGR)</v>
      </c>
      <c r="L3797">
        <v>16</v>
      </c>
      <c r="M3797" t="s">
        <v>72</v>
      </c>
      <c r="N3797">
        <v>310</v>
      </c>
      <c r="O3797">
        <v>74</v>
      </c>
      <c r="P3797">
        <v>36</v>
      </c>
      <c r="Q3797">
        <v>6</v>
      </c>
      <c r="R3797">
        <v>25</v>
      </c>
      <c r="S3797">
        <v>12</v>
      </c>
      <c r="T3797">
        <v>0.1</v>
      </c>
      <c r="U3797">
        <v>290</v>
      </c>
      <c r="V3797">
        <v>3</v>
      </c>
      <c r="W3797">
        <v>22</v>
      </c>
      <c r="X3797">
        <v>1</v>
      </c>
      <c r="Y3797">
        <v>0.5</v>
      </c>
    </row>
    <row r="3798" spans="1:25" hidden="1" x14ac:dyDescent="0.25">
      <c r="A3798" t="s">
        <v>14466</v>
      </c>
      <c r="B3798" t="s">
        <v>14467</v>
      </c>
      <c r="C3798" s="1" t="str">
        <f t="shared" si="609"/>
        <v>21:0441</v>
      </c>
      <c r="D3798" s="1" t="str">
        <f t="shared" si="613"/>
        <v>21:0145</v>
      </c>
      <c r="E3798" t="s">
        <v>14468</v>
      </c>
      <c r="F3798" t="s">
        <v>14469</v>
      </c>
      <c r="H3798">
        <v>68.769196100000002</v>
      </c>
      <c r="I3798">
        <v>-72.623076499999996</v>
      </c>
      <c r="J3798" s="1" t="str">
        <f t="shared" si="614"/>
        <v>NGR lake sediment grab sample</v>
      </c>
      <c r="K3798" s="1" t="str">
        <f t="shared" si="615"/>
        <v>&lt;177 micron (NGR)</v>
      </c>
      <c r="L3798">
        <v>16</v>
      </c>
      <c r="M3798" t="s">
        <v>77</v>
      </c>
      <c r="N3798">
        <v>311</v>
      </c>
      <c r="O3798">
        <v>116</v>
      </c>
      <c r="P3798">
        <v>92</v>
      </c>
      <c r="Q3798">
        <v>14</v>
      </c>
      <c r="R3798">
        <v>39</v>
      </c>
      <c r="S3798">
        <v>19</v>
      </c>
      <c r="T3798">
        <v>0.1</v>
      </c>
      <c r="U3798">
        <v>320</v>
      </c>
      <c r="V3798">
        <v>5.3</v>
      </c>
      <c r="W3798">
        <v>150</v>
      </c>
      <c r="X3798">
        <v>2</v>
      </c>
      <c r="Y3798">
        <v>5.4</v>
      </c>
    </row>
    <row r="3799" spans="1:25" hidden="1" x14ac:dyDescent="0.25">
      <c r="A3799" t="s">
        <v>14470</v>
      </c>
      <c r="B3799" t="s">
        <v>14471</v>
      </c>
      <c r="C3799" s="1" t="str">
        <f t="shared" si="609"/>
        <v>21:0441</v>
      </c>
      <c r="D3799" s="1" t="str">
        <f t="shared" si="613"/>
        <v>21:0145</v>
      </c>
      <c r="E3799" t="s">
        <v>14472</v>
      </c>
      <c r="F3799" t="s">
        <v>14473</v>
      </c>
      <c r="H3799">
        <v>68.759346699999995</v>
      </c>
      <c r="I3799">
        <v>-72.585272599999996</v>
      </c>
      <c r="J3799" s="1" t="str">
        <f t="shared" si="614"/>
        <v>NGR lake sediment grab sample</v>
      </c>
      <c r="K3799" s="1" t="str">
        <f t="shared" si="615"/>
        <v>&lt;177 micron (NGR)</v>
      </c>
      <c r="L3799">
        <v>16</v>
      </c>
      <c r="M3799" t="s">
        <v>82</v>
      </c>
      <c r="N3799">
        <v>312</v>
      </c>
      <c r="O3799">
        <v>148</v>
      </c>
      <c r="P3799">
        <v>130</v>
      </c>
      <c r="Q3799">
        <v>17</v>
      </c>
      <c r="R3799">
        <v>78</v>
      </c>
      <c r="S3799">
        <v>24</v>
      </c>
      <c r="T3799">
        <v>0.1</v>
      </c>
      <c r="U3799">
        <v>340</v>
      </c>
      <c r="V3799">
        <v>4.5999999999999996</v>
      </c>
      <c r="W3799">
        <v>86</v>
      </c>
      <c r="X3799">
        <v>3</v>
      </c>
      <c r="Y3799">
        <v>5</v>
      </c>
    </row>
    <row r="3800" spans="1:25" hidden="1" x14ac:dyDescent="0.25">
      <c r="A3800" t="s">
        <v>14474</v>
      </c>
      <c r="B3800" t="s">
        <v>14475</v>
      </c>
      <c r="C3800" s="1" t="str">
        <f t="shared" si="609"/>
        <v>21:0441</v>
      </c>
      <c r="D3800" s="1" t="str">
        <f>HYPERLINK("http://geochem.nrcan.gc.ca/cdogs/content/svy/svy_e.htm", "")</f>
        <v/>
      </c>
      <c r="G3800" s="1" t="str">
        <f>HYPERLINK("http://geochem.nrcan.gc.ca/cdogs/content/cr_/cr_00035_e.htm", "35")</f>
        <v>35</v>
      </c>
      <c r="J3800" t="s">
        <v>100</v>
      </c>
      <c r="K3800" t="s">
        <v>101</v>
      </c>
      <c r="L3800">
        <v>16</v>
      </c>
      <c r="M3800" t="s">
        <v>102</v>
      </c>
      <c r="N3800">
        <v>313</v>
      </c>
      <c r="O3800">
        <v>112</v>
      </c>
      <c r="P3800">
        <v>64</v>
      </c>
      <c r="Q3800">
        <v>10</v>
      </c>
      <c r="R3800">
        <v>28</v>
      </c>
      <c r="S3800">
        <v>10</v>
      </c>
      <c r="T3800">
        <v>0.1</v>
      </c>
      <c r="U3800">
        <v>320</v>
      </c>
      <c r="V3800">
        <v>2.2999999999999998</v>
      </c>
      <c r="W3800">
        <v>13</v>
      </c>
      <c r="X3800">
        <v>2</v>
      </c>
      <c r="Y3800">
        <v>8.4</v>
      </c>
    </row>
    <row r="3801" spans="1:25" hidden="1" x14ac:dyDescent="0.25">
      <c r="A3801" t="s">
        <v>14476</v>
      </c>
      <c r="B3801" t="s">
        <v>14477</v>
      </c>
      <c r="C3801" s="1" t="str">
        <f t="shared" si="609"/>
        <v>21:0441</v>
      </c>
      <c r="D3801" s="1" t="str">
        <f t="shared" ref="D3801:D3810" si="616">HYPERLINK("http://geochem.nrcan.gc.ca/cdogs/content/svy/svy210145_e.htm", "21:0145")</f>
        <v>21:0145</v>
      </c>
      <c r="E3801" t="s">
        <v>14478</v>
      </c>
      <c r="F3801" t="s">
        <v>14479</v>
      </c>
      <c r="H3801">
        <v>68.727357499999997</v>
      </c>
      <c r="I3801">
        <v>-72.600028600000002</v>
      </c>
      <c r="J3801" s="1" t="str">
        <f t="shared" ref="J3801:J3810" si="617">HYPERLINK("http://geochem.nrcan.gc.ca/cdogs/content/kwd/kwd020027_e.htm", "NGR lake sediment grab sample")</f>
        <v>NGR lake sediment grab sample</v>
      </c>
      <c r="K3801" s="1" t="str">
        <f t="shared" ref="K3801:K3810" si="618">HYPERLINK("http://geochem.nrcan.gc.ca/cdogs/content/kwd/kwd080006_e.htm", "&lt;177 micron (NGR)")</f>
        <v>&lt;177 micron (NGR)</v>
      </c>
      <c r="L3801">
        <v>16</v>
      </c>
      <c r="M3801" t="s">
        <v>87</v>
      </c>
      <c r="N3801">
        <v>314</v>
      </c>
      <c r="O3801">
        <v>190</v>
      </c>
      <c r="P3801">
        <v>360</v>
      </c>
      <c r="Q3801">
        <v>17</v>
      </c>
      <c r="R3801">
        <v>125</v>
      </c>
      <c r="S3801">
        <v>31</v>
      </c>
      <c r="T3801">
        <v>0.3</v>
      </c>
      <c r="U3801">
        <v>230</v>
      </c>
      <c r="V3801">
        <v>3</v>
      </c>
      <c r="W3801">
        <v>44</v>
      </c>
      <c r="X3801">
        <v>5</v>
      </c>
      <c r="Y3801">
        <v>14.8</v>
      </c>
    </row>
    <row r="3802" spans="1:25" hidden="1" x14ac:dyDescent="0.25">
      <c r="A3802" t="s">
        <v>14480</v>
      </c>
      <c r="B3802" t="s">
        <v>14481</v>
      </c>
      <c r="C3802" s="1" t="str">
        <f t="shared" si="609"/>
        <v>21:0441</v>
      </c>
      <c r="D3802" s="1" t="str">
        <f t="shared" si="616"/>
        <v>21:0145</v>
      </c>
      <c r="E3802" t="s">
        <v>14482</v>
      </c>
      <c r="F3802" t="s">
        <v>14483</v>
      </c>
      <c r="H3802">
        <v>68.724463999999998</v>
      </c>
      <c r="I3802">
        <v>-72.700559600000005</v>
      </c>
      <c r="J3802" s="1" t="str">
        <f t="shared" si="617"/>
        <v>NGR lake sediment grab sample</v>
      </c>
      <c r="K3802" s="1" t="str">
        <f t="shared" si="618"/>
        <v>&lt;177 micron (NGR)</v>
      </c>
      <c r="L3802">
        <v>16</v>
      </c>
      <c r="M3802" t="s">
        <v>92</v>
      </c>
      <c r="N3802">
        <v>315</v>
      </c>
      <c r="O3802">
        <v>116</v>
      </c>
      <c r="P3802">
        <v>122</v>
      </c>
      <c r="Q3802">
        <v>17</v>
      </c>
      <c r="R3802">
        <v>51</v>
      </c>
      <c r="S3802">
        <v>35</v>
      </c>
      <c r="T3802">
        <v>0.1</v>
      </c>
      <c r="U3802">
        <v>830</v>
      </c>
      <c r="V3802">
        <v>6.7</v>
      </c>
      <c r="W3802">
        <v>300</v>
      </c>
      <c r="X3802">
        <v>3</v>
      </c>
      <c r="Y3802">
        <v>20.8</v>
      </c>
    </row>
    <row r="3803" spans="1:25" hidden="1" x14ac:dyDescent="0.25">
      <c r="A3803" t="s">
        <v>14484</v>
      </c>
      <c r="B3803" t="s">
        <v>14485</v>
      </c>
      <c r="C3803" s="1" t="str">
        <f t="shared" si="609"/>
        <v>21:0441</v>
      </c>
      <c r="D3803" s="1" t="str">
        <f t="shared" si="616"/>
        <v>21:0145</v>
      </c>
      <c r="E3803" t="s">
        <v>14486</v>
      </c>
      <c r="F3803" t="s">
        <v>14487</v>
      </c>
      <c r="H3803">
        <v>68.704593599999995</v>
      </c>
      <c r="I3803">
        <v>-72.679325399999996</v>
      </c>
      <c r="J3803" s="1" t="str">
        <f t="shared" si="617"/>
        <v>NGR lake sediment grab sample</v>
      </c>
      <c r="K3803" s="1" t="str">
        <f t="shared" si="618"/>
        <v>&lt;177 micron (NGR)</v>
      </c>
      <c r="L3803">
        <v>16</v>
      </c>
      <c r="M3803" t="s">
        <v>97</v>
      </c>
      <c r="N3803">
        <v>316</v>
      </c>
      <c r="O3803">
        <v>136</v>
      </c>
      <c r="P3803">
        <v>290</v>
      </c>
      <c r="Q3803">
        <v>14</v>
      </c>
      <c r="R3803">
        <v>166</v>
      </c>
      <c r="S3803">
        <v>108</v>
      </c>
      <c r="T3803">
        <v>0.6</v>
      </c>
      <c r="U3803">
        <v>240</v>
      </c>
      <c r="V3803">
        <v>3.6</v>
      </c>
      <c r="W3803">
        <v>80</v>
      </c>
      <c r="X3803">
        <v>4</v>
      </c>
      <c r="Y3803">
        <v>19.600000000000001</v>
      </c>
    </row>
    <row r="3804" spans="1:25" hidden="1" x14ac:dyDescent="0.25">
      <c r="A3804" t="s">
        <v>14488</v>
      </c>
      <c r="B3804" t="s">
        <v>14489</v>
      </c>
      <c r="C3804" s="1" t="str">
        <f t="shared" si="609"/>
        <v>21:0441</v>
      </c>
      <c r="D3804" s="1" t="str">
        <f t="shared" si="616"/>
        <v>21:0145</v>
      </c>
      <c r="E3804" t="s">
        <v>14490</v>
      </c>
      <c r="F3804" t="s">
        <v>14491</v>
      </c>
      <c r="H3804">
        <v>68.598038500000001</v>
      </c>
      <c r="I3804">
        <v>-72.5998704</v>
      </c>
      <c r="J3804" s="1" t="str">
        <f t="shared" si="617"/>
        <v>NGR lake sediment grab sample</v>
      </c>
      <c r="K3804" s="1" t="str">
        <f t="shared" si="618"/>
        <v>&lt;177 micron (NGR)</v>
      </c>
      <c r="L3804">
        <v>16</v>
      </c>
      <c r="M3804" t="s">
        <v>107</v>
      </c>
      <c r="N3804">
        <v>317</v>
      </c>
      <c r="O3804">
        <v>148</v>
      </c>
      <c r="P3804">
        <v>134</v>
      </c>
      <c r="Q3804">
        <v>12</v>
      </c>
      <c r="R3804">
        <v>58</v>
      </c>
      <c r="S3804">
        <v>39</v>
      </c>
      <c r="T3804">
        <v>0.1</v>
      </c>
      <c r="U3804">
        <v>1100</v>
      </c>
      <c r="V3804">
        <v>6</v>
      </c>
      <c r="W3804">
        <v>32</v>
      </c>
      <c r="X3804">
        <v>2</v>
      </c>
      <c r="Y3804">
        <v>4.2</v>
      </c>
    </row>
    <row r="3805" spans="1:25" hidden="1" x14ac:dyDescent="0.25">
      <c r="A3805" t="s">
        <v>14492</v>
      </c>
      <c r="B3805" t="s">
        <v>14493</v>
      </c>
      <c r="C3805" s="1" t="str">
        <f t="shared" si="609"/>
        <v>21:0441</v>
      </c>
      <c r="D3805" s="1" t="str">
        <f t="shared" si="616"/>
        <v>21:0145</v>
      </c>
      <c r="E3805" t="s">
        <v>14494</v>
      </c>
      <c r="F3805" t="s">
        <v>14495</v>
      </c>
      <c r="H3805">
        <v>68.6008487</v>
      </c>
      <c r="I3805">
        <v>-72.486159099999995</v>
      </c>
      <c r="J3805" s="1" t="str">
        <f t="shared" si="617"/>
        <v>NGR lake sediment grab sample</v>
      </c>
      <c r="K3805" s="1" t="str">
        <f t="shared" si="618"/>
        <v>&lt;177 micron (NGR)</v>
      </c>
      <c r="L3805">
        <v>16</v>
      </c>
      <c r="M3805" t="s">
        <v>112</v>
      </c>
      <c r="N3805">
        <v>318</v>
      </c>
      <c r="O3805">
        <v>138</v>
      </c>
      <c r="P3805">
        <v>92</v>
      </c>
      <c r="Q3805">
        <v>9</v>
      </c>
      <c r="R3805">
        <v>63</v>
      </c>
      <c r="S3805">
        <v>30</v>
      </c>
      <c r="T3805">
        <v>0.1</v>
      </c>
      <c r="U3805">
        <v>445</v>
      </c>
      <c r="V3805">
        <v>4.45</v>
      </c>
      <c r="W3805">
        <v>15</v>
      </c>
      <c r="X3805">
        <v>2</v>
      </c>
      <c r="Y3805">
        <v>1.4</v>
      </c>
    </row>
    <row r="3806" spans="1:25" hidden="1" x14ac:dyDescent="0.25">
      <c r="A3806" t="s">
        <v>14496</v>
      </c>
      <c r="B3806" t="s">
        <v>14497</v>
      </c>
      <c r="C3806" s="1" t="str">
        <f t="shared" si="609"/>
        <v>21:0441</v>
      </c>
      <c r="D3806" s="1" t="str">
        <f t="shared" si="616"/>
        <v>21:0145</v>
      </c>
      <c r="E3806" t="s">
        <v>14498</v>
      </c>
      <c r="F3806" t="s">
        <v>14499</v>
      </c>
      <c r="H3806">
        <v>68.607181299999993</v>
      </c>
      <c r="I3806">
        <v>-72.442406300000002</v>
      </c>
      <c r="J3806" s="1" t="str">
        <f t="shared" si="617"/>
        <v>NGR lake sediment grab sample</v>
      </c>
      <c r="K3806" s="1" t="str">
        <f t="shared" si="618"/>
        <v>&lt;177 micron (NGR)</v>
      </c>
      <c r="L3806">
        <v>16</v>
      </c>
      <c r="M3806" t="s">
        <v>117</v>
      </c>
      <c r="N3806">
        <v>319</v>
      </c>
      <c r="O3806">
        <v>168</v>
      </c>
      <c r="P3806">
        <v>106</v>
      </c>
      <c r="Q3806">
        <v>12</v>
      </c>
      <c r="R3806">
        <v>72</v>
      </c>
      <c r="S3806">
        <v>24</v>
      </c>
      <c r="T3806">
        <v>0.2</v>
      </c>
      <c r="U3806">
        <v>400</v>
      </c>
      <c r="V3806">
        <v>4.5999999999999996</v>
      </c>
      <c r="W3806">
        <v>16</v>
      </c>
      <c r="X3806">
        <v>2</v>
      </c>
      <c r="Y3806">
        <v>1.2</v>
      </c>
    </row>
    <row r="3807" spans="1:25" hidden="1" x14ac:dyDescent="0.25">
      <c r="A3807" t="s">
        <v>14500</v>
      </c>
      <c r="B3807" t="s">
        <v>14501</v>
      </c>
      <c r="C3807" s="1" t="str">
        <f t="shared" si="609"/>
        <v>21:0441</v>
      </c>
      <c r="D3807" s="1" t="str">
        <f t="shared" si="616"/>
        <v>21:0145</v>
      </c>
      <c r="E3807" t="s">
        <v>14502</v>
      </c>
      <c r="F3807" t="s">
        <v>14503</v>
      </c>
      <c r="H3807">
        <v>68.601759900000005</v>
      </c>
      <c r="I3807">
        <v>-72.330188000000007</v>
      </c>
      <c r="J3807" s="1" t="str">
        <f t="shared" si="617"/>
        <v>NGR lake sediment grab sample</v>
      </c>
      <c r="K3807" s="1" t="str">
        <f t="shared" si="618"/>
        <v>&lt;177 micron (NGR)</v>
      </c>
      <c r="L3807">
        <v>16</v>
      </c>
      <c r="M3807" t="s">
        <v>122</v>
      </c>
      <c r="N3807">
        <v>320</v>
      </c>
      <c r="O3807">
        <v>186</v>
      </c>
      <c r="P3807">
        <v>240</v>
      </c>
      <c r="Q3807">
        <v>13</v>
      </c>
      <c r="R3807">
        <v>95</v>
      </c>
      <c r="S3807">
        <v>18</v>
      </c>
      <c r="T3807">
        <v>0.3</v>
      </c>
      <c r="U3807">
        <v>260</v>
      </c>
      <c r="V3807">
        <v>4.4000000000000004</v>
      </c>
      <c r="W3807">
        <v>31</v>
      </c>
      <c r="X3807">
        <v>3</v>
      </c>
      <c r="Y3807">
        <v>14</v>
      </c>
    </row>
    <row r="3808" spans="1:25" hidden="1" x14ac:dyDescent="0.25">
      <c r="A3808" t="s">
        <v>14504</v>
      </c>
      <c r="B3808" t="s">
        <v>14505</v>
      </c>
      <c r="C3808" s="1" t="str">
        <f t="shared" ref="C3808:C3871" si="619">HYPERLINK("http://geochem.nrcan.gc.ca/cdogs/content/bdl/bdl210441_e.htm", "21:0441")</f>
        <v>21:0441</v>
      </c>
      <c r="D3808" s="1" t="str">
        <f t="shared" si="616"/>
        <v>21:0145</v>
      </c>
      <c r="E3808" t="s">
        <v>14506</v>
      </c>
      <c r="F3808" t="s">
        <v>14507</v>
      </c>
      <c r="H3808">
        <v>68.606115099999997</v>
      </c>
      <c r="I3808">
        <v>-72.235735000000005</v>
      </c>
      <c r="J3808" s="1" t="str">
        <f t="shared" si="617"/>
        <v>NGR lake sediment grab sample</v>
      </c>
      <c r="K3808" s="1" t="str">
        <f t="shared" si="618"/>
        <v>&lt;177 micron (NGR)</v>
      </c>
      <c r="L3808">
        <v>17</v>
      </c>
      <c r="M3808" t="s">
        <v>29</v>
      </c>
      <c r="N3808">
        <v>321</v>
      </c>
      <c r="O3808">
        <v>174</v>
      </c>
      <c r="P3808">
        <v>142</v>
      </c>
      <c r="Q3808">
        <v>16</v>
      </c>
      <c r="R3808">
        <v>63</v>
      </c>
      <c r="S3808">
        <v>70</v>
      </c>
      <c r="T3808">
        <v>0.1</v>
      </c>
      <c r="U3808">
        <v>570</v>
      </c>
      <c r="V3808">
        <v>6.4</v>
      </c>
      <c r="W3808">
        <v>47</v>
      </c>
      <c r="X3808">
        <v>3</v>
      </c>
      <c r="Y3808">
        <v>2</v>
      </c>
    </row>
    <row r="3809" spans="1:25" hidden="1" x14ac:dyDescent="0.25">
      <c r="A3809" t="s">
        <v>14508</v>
      </c>
      <c r="B3809" t="s">
        <v>14509</v>
      </c>
      <c r="C3809" s="1" t="str">
        <f t="shared" si="619"/>
        <v>21:0441</v>
      </c>
      <c r="D3809" s="1" t="str">
        <f t="shared" si="616"/>
        <v>21:0145</v>
      </c>
      <c r="E3809" t="s">
        <v>14510</v>
      </c>
      <c r="F3809" t="s">
        <v>14511</v>
      </c>
      <c r="H3809">
        <v>68.589728699999995</v>
      </c>
      <c r="I3809">
        <v>-72.254063299999999</v>
      </c>
      <c r="J3809" s="1" t="str">
        <f t="shared" si="617"/>
        <v>NGR lake sediment grab sample</v>
      </c>
      <c r="K3809" s="1" t="str">
        <f t="shared" si="618"/>
        <v>&lt;177 micron (NGR)</v>
      </c>
      <c r="L3809">
        <v>17</v>
      </c>
      <c r="M3809" t="s">
        <v>49</v>
      </c>
      <c r="N3809">
        <v>322</v>
      </c>
      <c r="O3809">
        <v>156</v>
      </c>
      <c r="P3809">
        <v>136</v>
      </c>
      <c r="Q3809">
        <v>14</v>
      </c>
      <c r="R3809">
        <v>76</v>
      </c>
      <c r="S3809">
        <v>27</v>
      </c>
      <c r="T3809">
        <v>0.1</v>
      </c>
      <c r="U3809">
        <v>470</v>
      </c>
      <c r="V3809">
        <v>5.2</v>
      </c>
      <c r="W3809">
        <v>25</v>
      </c>
      <c r="X3809">
        <v>1</v>
      </c>
      <c r="Y3809">
        <v>3</v>
      </c>
    </row>
    <row r="3810" spans="1:25" hidden="1" x14ac:dyDescent="0.25">
      <c r="A3810" t="s">
        <v>14512</v>
      </c>
      <c r="B3810" t="s">
        <v>14513</v>
      </c>
      <c r="C3810" s="1" t="str">
        <f t="shared" si="619"/>
        <v>21:0441</v>
      </c>
      <c r="D3810" s="1" t="str">
        <f t="shared" si="616"/>
        <v>21:0145</v>
      </c>
      <c r="E3810" t="s">
        <v>14506</v>
      </c>
      <c r="F3810" t="s">
        <v>14514</v>
      </c>
      <c r="H3810">
        <v>68.606115099999997</v>
      </c>
      <c r="I3810">
        <v>-72.235735000000005</v>
      </c>
      <c r="J3810" s="1" t="str">
        <f t="shared" si="617"/>
        <v>NGR lake sediment grab sample</v>
      </c>
      <c r="K3810" s="1" t="str">
        <f t="shared" si="618"/>
        <v>&lt;177 micron (NGR)</v>
      </c>
      <c r="L3810">
        <v>17</v>
      </c>
      <c r="M3810" t="s">
        <v>57</v>
      </c>
      <c r="N3810">
        <v>323</v>
      </c>
      <c r="O3810">
        <v>156</v>
      </c>
      <c r="P3810">
        <v>140</v>
      </c>
      <c r="Q3810">
        <v>14</v>
      </c>
      <c r="R3810">
        <v>64</v>
      </c>
      <c r="S3810">
        <v>71</v>
      </c>
      <c r="T3810">
        <v>0.1</v>
      </c>
      <c r="U3810">
        <v>580</v>
      </c>
      <c r="V3810">
        <v>6.7</v>
      </c>
      <c r="W3810">
        <v>60</v>
      </c>
      <c r="X3810">
        <v>2</v>
      </c>
      <c r="Y3810">
        <v>2</v>
      </c>
    </row>
    <row r="3811" spans="1:25" hidden="1" x14ac:dyDescent="0.25">
      <c r="A3811" t="s">
        <v>14515</v>
      </c>
      <c r="B3811" t="s">
        <v>14516</v>
      </c>
      <c r="C3811" s="1" t="str">
        <f t="shared" si="619"/>
        <v>21:0441</v>
      </c>
      <c r="D3811" s="1" t="str">
        <f>HYPERLINK("http://geochem.nrcan.gc.ca/cdogs/content/svy/svy_e.htm", "")</f>
        <v/>
      </c>
      <c r="G3811" s="1" t="str">
        <f>HYPERLINK("http://geochem.nrcan.gc.ca/cdogs/content/cr_/cr_00022_e.htm", "22")</f>
        <v>22</v>
      </c>
      <c r="J3811" t="s">
        <v>100</v>
      </c>
      <c r="K3811" t="s">
        <v>101</v>
      </c>
      <c r="L3811">
        <v>17</v>
      </c>
      <c r="M3811" t="s">
        <v>102</v>
      </c>
      <c r="N3811">
        <v>324</v>
      </c>
      <c r="O3811">
        <v>84</v>
      </c>
      <c r="P3811">
        <v>18</v>
      </c>
      <c r="Q3811">
        <v>23</v>
      </c>
      <c r="R3811">
        <v>10</v>
      </c>
      <c r="S3811">
        <v>7</v>
      </c>
      <c r="T3811">
        <v>0.1</v>
      </c>
      <c r="U3811">
        <v>1000</v>
      </c>
      <c r="V3811">
        <v>1.7</v>
      </c>
      <c r="W3811">
        <v>7</v>
      </c>
      <c r="X3811">
        <v>6</v>
      </c>
      <c r="Y3811">
        <v>18.399999999999999</v>
      </c>
    </row>
    <row r="3812" spans="1:25" hidden="1" x14ac:dyDescent="0.25">
      <c r="A3812" t="s">
        <v>14517</v>
      </c>
      <c r="B3812" t="s">
        <v>14518</v>
      </c>
      <c r="C3812" s="1" t="str">
        <f t="shared" si="619"/>
        <v>21:0441</v>
      </c>
      <c r="D3812" s="1" t="str">
        <f t="shared" ref="D3812:D3840" si="620">HYPERLINK("http://geochem.nrcan.gc.ca/cdogs/content/svy/svy210145_e.htm", "21:0145")</f>
        <v>21:0145</v>
      </c>
      <c r="E3812" t="s">
        <v>14506</v>
      </c>
      <c r="F3812" t="s">
        <v>14519</v>
      </c>
      <c r="H3812">
        <v>68.606115099999997</v>
      </c>
      <c r="I3812">
        <v>-72.235735000000005</v>
      </c>
      <c r="J3812" s="1" t="str">
        <f t="shared" ref="J3812:J3840" si="621">HYPERLINK("http://geochem.nrcan.gc.ca/cdogs/content/kwd/kwd020027_e.htm", "NGR lake sediment grab sample")</f>
        <v>NGR lake sediment grab sample</v>
      </c>
      <c r="K3812" s="1" t="str">
        <f t="shared" ref="K3812:K3840" si="622">HYPERLINK("http://geochem.nrcan.gc.ca/cdogs/content/kwd/kwd080006_e.htm", "&lt;177 micron (NGR)")</f>
        <v>&lt;177 micron (NGR)</v>
      </c>
      <c r="L3812">
        <v>17</v>
      </c>
      <c r="M3812" t="s">
        <v>53</v>
      </c>
      <c r="N3812">
        <v>325</v>
      </c>
      <c r="O3812">
        <v>160</v>
      </c>
      <c r="P3812">
        <v>144</v>
      </c>
      <c r="Q3812">
        <v>15</v>
      </c>
      <c r="R3812">
        <v>82</v>
      </c>
      <c r="S3812">
        <v>59</v>
      </c>
      <c r="T3812">
        <v>0.1</v>
      </c>
      <c r="U3812">
        <v>490</v>
      </c>
      <c r="V3812">
        <v>5.6</v>
      </c>
      <c r="W3812">
        <v>24</v>
      </c>
      <c r="X3812">
        <v>3</v>
      </c>
      <c r="Y3812">
        <v>3</v>
      </c>
    </row>
    <row r="3813" spans="1:25" hidden="1" x14ac:dyDescent="0.25">
      <c r="A3813" t="s">
        <v>14520</v>
      </c>
      <c r="B3813" t="s">
        <v>14521</v>
      </c>
      <c r="C3813" s="1" t="str">
        <f t="shared" si="619"/>
        <v>21:0441</v>
      </c>
      <c r="D3813" s="1" t="str">
        <f t="shared" si="620"/>
        <v>21:0145</v>
      </c>
      <c r="E3813" t="s">
        <v>14522</v>
      </c>
      <c r="F3813" t="s">
        <v>14523</v>
      </c>
      <c r="H3813">
        <v>68.596114099999994</v>
      </c>
      <c r="I3813">
        <v>-72.1638576</v>
      </c>
      <c r="J3813" s="1" t="str">
        <f t="shared" si="621"/>
        <v>NGR lake sediment grab sample</v>
      </c>
      <c r="K3813" s="1" t="str">
        <f t="shared" si="622"/>
        <v>&lt;177 micron (NGR)</v>
      </c>
      <c r="L3813">
        <v>17</v>
      </c>
      <c r="M3813" t="s">
        <v>34</v>
      </c>
      <c r="N3813">
        <v>326</v>
      </c>
      <c r="O3813">
        <v>84</v>
      </c>
      <c r="P3813">
        <v>60</v>
      </c>
      <c r="Q3813">
        <v>9</v>
      </c>
      <c r="R3813">
        <v>29</v>
      </c>
      <c r="S3813">
        <v>23</v>
      </c>
      <c r="T3813">
        <v>0.1</v>
      </c>
      <c r="U3813">
        <v>430</v>
      </c>
      <c r="V3813">
        <v>3</v>
      </c>
      <c r="W3813">
        <v>10</v>
      </c>
      <c r="X3813">
        <v>1</v>
      </c>
      <c r="Y3813">
        <v>0.5</v>
      </c>
    </row>
    <row r="3814" spans="1:25" hidden="1" x14ac:dyDescent="0.25">
      <c r="A3814" t="s">
        <v>14524</v>
      </c>
      <c r="B3814" t="s">
        <v>14525</v>
      </c>
      <c r="C3814" s="1" t="str">
        <f t="shared" si="619"/>
        <v>21:0441</v>
      </c>
      <c r="D3814" s="1" t="str">
        <f t="shared" si="620"/>
        <v>21:0145</v>
      </c>
      <c r="E3814" t="s">
        <v>14526</v>
      </c>
      <c r="F3814" t="s">
        <v>14527</v>
      </c>
      <c r="H3814">
        <v>68.6689449</v>
      </c>
      <c r="I3814">
        <v>-72.068531699999994</v>
      </c>
      <c r="J3814" s="1" t="str">
        <f t="shared" si="621"/>
        <v>NGR lake sediment grab sample</v>
      </c>
      <c r="K3814" s="1" t="str">
        <f t="shared" si="622"/>
        <v>&lt;177 micron (NGR)</v>
      </c>
      <c r="L3814">
        <v>17</v>
      </c>
      <c r="M3814" t="s">
        <v>39</v>
      </c>
      <c r="N3814">
        <v>327</v>
      </c>
      <c r="O3814">
        <v>128</v>
      </c>
      <c r="P3814">
        <v>98</v>
      </c>
      <c r="Q3814">
        <v>10</v>
      </c>
      <c r="R3814">
        <v>73</v>
      </c>
      <c r="S3814">
        <v>20</v>
      </c>
      <c r="T3814">
        <v>0.1</v>
      </c>
      <c r="U3814">
        <v>310</v>
      </c>
      <c r="V3814">
        <v>3.5</v>
      </c>
      <c r="W3814">
        <v>11</v>
      </c>
      <c r="X3814">
        <v>1</v>
      </c>
      <c r="Y3814">
        <v>6.4</v>
      </c>
    </row>
    <row r="3815" spans="1:25" hidden="1" x14ac:dyDescent="0.25">
      <c r="A3815" t="s">
        <v>14528</v>
      </c>
      <c r="B3815" t="s">
        <v>14529</v>
      </c>
      <c r="C3815" s="1" t="str">
        <f t="shared" si="619"/>
        <v>21:0441</v>
      </c>
      <c r="D3815" s="1" t="str">
        <f t="shared" si="620"/>
        <v>21:0145</v>
      </c>
      <c r="E3815" t="s">
        <v>14530</v>
      </c>
      <c r="F3815" t="s">
        <v>14531</v>
      </c>
      <c r="H3815">
        <v>68.663484199999999</v>
      </c>
      <c r="I3815">
        <v>-72.157048399999994</v>
      </c>
      <c r="J3815" s="1" t="str">
        <f t="shared" si="621"/>
        <v>NGR lake sediment grab sample</v>
      </c>
      <c r="K3815" s="1" t="str">
        <f t="shared" si="622"/>
        <v>&lt;177 micron (NGR)</v>
      </c>
      <c r="L3815">
        <v>17</v>
      </c>
      <c r="M3815" t="s">
        <v>44</v>
      </c>
      <c r="N3815">
        <v>328</v>
      </c>
      <c r="O3815">
        <v>110</v>
      </c>
      <c r="P3815">
        <v>78</v>
      </c>
      <c r="Q3815">
        <v>10</v>
      </c>
      <c r="R3815">
        <v>46</v>
      </c>
      <c r="S3815">
        <v>31</v>
      </c>
      <c r="T3815">
        <v>0.1</v>
      </c>
      <c r="U3815">
        <v>580</v>
      </c>
      <c r="V3815">
        <v>3.7</v>
      </c>
      <c r="W3815">
        <v>26</v>
      </c>
      <c r="X3815">
        <v>2</v>
      </c>
      <c r="Y3815">
        <v>3.2</v>
      </c>
    </row>
    <row r="3816" spans="1:25" hidden="1" x14ac:dyDescent="0.25">
      <c r="A3816" t="s">
        <v>14532</v>
      </c>
      <c r="B3816" t="s">
        <v>14533</v>
      </c>
      <c r="C3816" s="1" t="str">
        <f t="shared" si="619"/>
        <v>21:0441</v>
      </c>
      <c r="D3816" s="1" t="str">
        <f t="shared" si="620"/>
        <v>21:0145</v>
      </c>
      <c r="E3816" t="s">
        <v>14534</v>
      </c>
      <c r="F3816" t="s">
        <v>14535</v>
      </c>
      <c r="H3816">
        <v>68.685366299999998</v>
      </c>
      <c r="I3816">
        <v>-72.2047709</v>
      </c>
      <c r="J3816" s="1" t="str">
        <f t="shared" si="621"/>
        <v>NGR lake sediment grab sample</v>
      </c>
      <c r="K3816" s="1" t="str">
        <f t="shared" si="622"/>
        <v>&lt;177 micron (NGR)</v>
      </c>
      <c r="L3816">
        <v>17</v>
      </c>
      <c r="M3816" t="s">
        <v>62</v>
      </c>
      <c r="N3816">
        <v>329</v>
      </c>
      <c r="O3816">
        <v>144</v>
      </c>
      <c r="P3816">
        <v>126</v>
      </c>
      <c r="Q3816">
        <v>15</v>
      </c>
      <c r="R3816">
        <v>78</v>
      </c>
      <c r="S3816">
        <v>23</v>
      </c>
      <c r="T3816">
        <v>0.3</v>
      </c>
      <c r="U3816">
        <v>280</v>
      </c>
      <c r="V3816">
        <v>3.9</v>
      </c>
      <c r="W3816">
        <v>38</v>
      </c>
      <c r="X3816">
        <v>4</v>
      </c>
      <c r="Y3816">
        <v>8.6</v>
      </c>
    </row>
    <row r="3817" spans="1:25" hidden="1" x14ac:dyDescent="0.25">
      <c r="A3817" t="s">
        <v>14536</v>
      </c>
      <c r="B3817" t="s">
        <v>14537</v>
      </c>
      <c r="C3817" s="1" t="str">
        <f t="shared" si="619"/>
        <v>21:0441</v>
      </c>
      <c r="D3817" s="1" t="str">
        <f t="shared" si="620"/>
        <v>21:0145</v>
      </c>
      <c r="E3817" t="s">
        <v>14538</v>
      </c>
      <c r="F3817" t="s">
        <v>14539</v>
      </c>
      <c r="H3817">
        <v>68.704279200000002</v>
      </c>
      <c r="I3817">
        <v>-72.313840299999995</v>
      </c>
      <c r="J3817" s="1" t="str">
        <f t="shared" si="621"/>
        <v>NGR lake sediment grab sample</v>
      </c>
      <c r="K3817" s="1" t="str">
        <f t="shared" si="622"/>
        <v>&lt;177 micron (NGR)</v>
      </c>
      <c r="L3817">
        <v>17</v>
      </c>
      <c r="M3817" t="s">
        <v>67</v>
      </c>
      <c r="N3817">
        <v>330</v>
      </c>
      <c r="O3817">
        <v>154</v>
      </c>
      <c r="P3817">
        <v>230</v>
      </c>
      <c r="Q3817">
        <v>22</v>
      </c>
      <c r="R3817">
        <v>82</v>
      </c>
      <c r="S3817">
        <v>39</v>
      </c>
      <c r="T3817">
        <v>0.1</v>
      </c>
      <c r="U3817">
        <v>610</v>
      </c>
      <c r="V3817">
        <v>7.3</v>
      </c>
      <c r="W3817">
        <v>185</v>
      </c>
      <c r="X3817">
        <v>5</v>
      </c>
      <c r="Y3817">
        <v>11</v>
      </c>
    </row>
    <row r="3818" spans="1:25" hidden="1" x14ac:dyDescent="0.25">
      <c r="A3818" t="s">
        <v>14540</v>
      </c>
      <c r="B3818" t="s">
        <v>14541</v>
      </c>
      <c r="C3818" s="1" t="str">
        <f t="shared" si="619"/>
        <v>21:0441</v>
      </c>
      <c r="D3818" s="1" t="str">
        <f t="shared" si="620"/>
        <v>21:0145</v>
      </c>
      <c r="E3818" t="s">
        <v>14542</v>
      </c>
      <c r="F3818" t="s">
        <v>14543</v>
      </c>
      <c r="H3818">
        <v>68.697668800000002</v>
      </c>
      <c r="I3818">
        <v>-72.369482099999999</v>
      </c>
      <c r="J3818" s="1" t="str">
        <f t="shared" si="621"/>
        <v>NGR lake sediment grab sample</v>
      </c>
      <c r="K3818" s="1" t="str">
        <f t="shared" si="622"/>
        <v>&lt;177 micron (NGR)</v>
      </c>
      <c r="L3818">
        <v>17</v>
      </c>
      <c r="M3818" t="s">
        <v>72</v>
      </c>
      <c r="N3818">
        <v>331</v>
      </c>
      <c r="O3818">
        <v>118</v>
      </c>
      <c r="P3818">
        <v>122</v>
      </c>
      <c r="Q3818">
        <v>13</v>
      </c>
      <c r="R3818">
        <v>53</v>
      </c>
      <c r="S3818">
        <v>31</v>
      </c>
      <c r="T3818">
        <v>0.1</v>
      </c>
      <c r="U3818">
        <v>930</v>
      </c>
      <c r="V3818">
        <v>5</v>
      </c>
      <c r="W3818">
        <v>145</v>
      </c>
      <c r="X3818">
        <v>3</v>
      </c>
      <c r="Y3818">
        <v>6.6</v>
      </c>
    </row>
    <row r="3819" spans="1:25" hidden="1" x14ac:dyDescent="0.25">
      <c r="A3819" t="s">
        <v>14544</v>
      </c>
      <c r="B3819" t="s">
        <v>14545</v>
      </c>
      <c r="C3819" s="1" t="str">
        <f t="shared" si="619"/>
        <v>21:0441</v>
      </c>
      <c r="D3819" s="1" t="str">
        <f t="shared" si="620"/>
        <v>21:0145</v>
      </c>
      <c r="E3819" t="s">
        <v>14546</v>
      </c>
      <c r="F3819" t="s">
        <v>14547</v>
      </c>
      <c r="H3819">
        <v>68.695635300000006</v>
      </c>
      <c r="I3819">
        <v>-72.511977099999996</v>
      </c>
      <c r="J3819" s="1" t="str">
        <f t="shared" si="621"/>
        <v>NGR lake sediment grab sample</v>
      </c>
      <c r="K3819" s="1" t="str">
        <f t="shared" si="622"/>
        <v>&lt;177 micron (NGR)</v>
      </c>
      <c r="L3819">
        <v>17</v>
      </c>
      <c r="M3819" t="s">
        <v>77</v>
      </c>
      <c r="N3819">
        <v>332</v>
      </c>
      <c r="O3819">
        <v>76</v>
      </c>
      <c r="P3819">
        <v>48</v>
      </c>
      <c r="Q3819">
        <v>9</v>
      </c>
      <c r="R3819">
        <v>30</v>
      </c>
      <c r="S3819">
        <v>13</v>
      </c>
      <c r="T3819">
        <v>0.1</v>
      </c>
      <c r="U3819">
        <v>260</v>
      </c>
      <c r="V3819">
        <v>2.7</v>
      </c>
      <c r="W3819">
        <v>19</v>
      </c>
      <c r="X3819">
        <v>1</v>
      </c>
      <c r="Y3819">
        <v>2.4</v>
      </c>
    </row>
    <row r="3820" spans="1:25" hidden="1" x14ac:dyDescent="0.25">
      <c r="A3820" t="s">
        <v>14548</v>
      </c>
      <c r="B3820" t="s">
        <v>14549</v>
      </c>
      <c r="C3820" s="1" t="str">
        <f t="shared" si="619"/>
        <v>21:0441</v>
      </c>
      <c r="D3820" s="1" t="str">
        <f t="shared" si="620"/>
        <v>21:0145</v>
      </c>
      <c r="E3820" t="s">
        <v>14550</v>
      </c>
      <c r="F3820" t="s">
        <v>14551</v>
      </c>
      <c r="H3820">
        <v>68.7021941</v>
      </c>
      <c r="I3820">
        <v>-72.543165799999997</v>
      </c>
      <c r="J3820" s="1" t="str">
        <f t="shared" si="621"/>
        <v>NGR lake sediment grab sample</v>
      </c>
      <c r="K3820" s="1" t="str">
        <f t="shared" si="622"/>
        <v>&lt;177 micron (NGR)</v>
      </c>
      <c r="L3820">
        <v>17</v>
      </c>
      <c r="M3820" t="s">
        <v>82</v>
      </c>
      <c r="N3820">
        <v>333</v>
      </c>
      <c r="O3820">
        <v>68</v>
      </c>
      <c r="P3820">
        <v>44</v>
      </c>
      <c r="Q3820">
        <v>7</v>
      </c>
      <c r="R3820">
        <v>30</v>
      </c>
      <c r="S3820">
        <v>13</v>
      </c>
      <c r="T3820">
        <v>0.1</v>
      </c>
      <c r="U3820">
        <v>410</v>
      </c>
      <c r="V3820">
        <v>2.95</v>
      </c>
      <c r="W3820">
        <v>80</v>
      </c>
      <c r="X3820">
        <v>1</v>
      </c>
      <c r="Y3820">
        <v>0.5</v>
      </c>
    </row>
    <row r="3821" spans="1:25" hidden="1" x14ac:dyDescent="0.25">
      <c r="A3821" t="s">
        <v>14552</v>
      </c>
      <c r="B3821" t="s">
        <v>14553</v>
      </c>
      <c r="C3821" s="1" t="str">
        <f t="shared" si="619"/>
        <v>21:0441</v>
      </c>
      <c r="D3821" s="1" t="str">
        <f t="shared" si="620"/>
        <v>21:0145</v>
      </c>
      <c r="E3821" t="s">
        <v>14554</v>
      </c>
      <c r="F3821" t="s">
        <v>14555</v>
      </c>
      <c r="H3821">
        <v>68.679506000000003</v>
      </c>
      <c r="I3821">
        <v>-73.017730700000001</v>
      </c>
      <c r="J3821" s="1" t="str">
        <f t="shared" si="621"/>
        <v>NGR lake sediment grab sample</v>
      </c>
      <c r="K3821" s="1" t="str">
        <f t="shared" si="622"/>
        <v>&lt;177 micron (NGR)</v>
      </c>
      <c r="L3821">
        <v>17</v>
      </c>
      <c r="M3821" t="s">
        <v>87</v>
      </c>
      <c r="N3821">
        <v>334</v>
      </c>
      <c r="O3821">
        <v>100</v>
      </c>
      <c r="P3821">
        <v>114</v>
      </c>
      <c r="Q3821">
        <v>11</v>
      </c>
      <c r="R3821">
        <v>53</v>
      </c>
      <c r="S3821">
        <v>13</v>
      </c>
      <c r="T3821">
        <v>0.1</v>
      </c>
      <c r="U3821">
        <v>260</v>
      </c>
      <c r="V3821">
        <v>2.9</v>
      </c>
      <c r="W3821">
        <v>19</v>
      </c>
      <c r="X3821">
        <v>3</v>
      </c>
      <c r="Y3821">
        <v>19.2</v>
      </c>
    </row>
    <row r="3822" spans="1:25" hidden="1" x14ac:dyDescent="0.25">
      <c r="A3822" t="s">
        <v>14556</v>
      </c>
      <c r="B3822" t="s">
        <v>14557</v>
      </c>
      <c r="C3822" s="1" t="str">
        <f t="shared" si="619"/>
        <v>21:0441</v>
      </c>
      <c r="D3822" s="1" t="str">
        <f t="shared" si="620"/>
        <v>21:0145</v>
      </c>
      <c r="E3822" t="s">
        <v>14558</v>
      </c>
      <c r="F3822" t="s">
        <v>14559</v>
      </c>
      <c r="H3822">
        <v>68.717380000000006</v>
      </c>
      <c r="I3822">
        <v>-73.017925399999996</v>
      </c>
      <c r="J3822" s="1" t="str">
        <f t="shared" si="621"/>
        <v>NGR lake sediment grab sample</v>
      </c>
      <c r="K3822" s="1" t="str">
        <f t="shared" si="622"/>
        <v>&lt;177 micron (NGR)</v>
      </c>
      <c r="L3822">
        <v>17</v>
      </c>
      <c r="M3822" t="s">
        <v>92</v>
      </c>
      <c r="N3822">
        <v>335</v>
      </c>
      <c r="O3822">
        <v>104</v>
      </c>
      <c r="P3822">
        <v>108</v>
      </c>
      <c r="Q3822">
        <v>13</v>
      </c>
      <c r="R3822">
        <v>57</v>
      </c>
      <c r="S3822">
        <v>23</v>
      </c>
      <c r="T3822">
        <v>0.1</v>
      </c>
      <c r="U3822">
        <v>590</v>
      </c>
      <c r="V3822">
        <v>4.55</v>
      </c>
      <c r="W3822">
        <v>72</v>
      </c>
      <c r="X3822">
        <v>3</v>
      </c>
      <c r="Y3822">
        <v>2.8</v>
      </c>
    </row>
    <row r="3823" spans="1:25" hidden="1" x14ac:dyDescent="0.25">
      <c r="A3823" t="s">
        <v>14560</v>
      </c>
      <c r="B3823" t="s">
        <v>14561</v>
      </c>
      <c r="C3823" s="1" t="str">
        <f t="shared" si="619"/>
        <v>21:0441</v>
      </c>
      <c r="D3823" s="1" t="str">
        <f t="shared" si="620"/>
        <v>21:0145</v>
      </c>
      <c r="E3823" t="s">
        <v>14562</v>
      </c>
      <c r="F3823" t="s">
        <v>14563</v>
      </c>
      <c r="H3823">
        <v>68.730882500000007</v>
      </c>
      <c r="I3823">
        <v>-73.004123000000007</v>
      </c>
      <c r="J3823" s="1" t="str">
        <f t="shared" si="621"/>
        <v>NGR lake sediment grab sample</v>
      </c>
      <c r="K3823" s="1" t="str">
        <f t="shared" si="622"/>
        <v>&lt;177 micron (NGR)</v>
      </c>
      <c r="L3823">
        <v>17</v>
      </c>
      <c r="M3823" t="s">
        <v>97</v>
      </c>
      <c r="N3823">
        <v>336</v>
      </c>
      <c r="O3823">
        <v>120</v>
      </c>
      <c r="P3823">
        <v>96</v>
      </c>
      <c r="Q3823">
        <v>14</v>
      </c>
      <c r="R3823">
        <v>60</v>
      </c>
      <c r="S3823">
        <v>19</v>
      </c>
      <c r="T3823">
        <v>0.1</v>
      </c>
      <c r="U3823">
        <v>280</v>
      </c>
      <c r="V3823">
        <v>3.8</v>
      </c>
      <c r="W3823">
        <v>50</v>
      </c>
      <c r="X3823">
        <v>4</v>
      </c>
      <c r="Y3823">
        <v>7.6</v>
      </c>
    </row>
    <row r="3824" spans="1:25" hidden="1" x14ac:dyDescent="0.25">
      <c r="A3824" t="s">
        <v>14564</v>
      </c>
      <c r="B3824" t="s">
        <v>14565</v>
      </c>
      <c r="C3824" s="1" t="str">
        <f t="shared" si="619"/>
        <v>21:0441</v>
      </c>
      <c r="D3824" s="1" t="str">
        <f t="shared" si="620"/>
        <v>21:0145</v>
      </c>
      <c r="E3824" t="s">
        <v>14566</v>
      </c>
      <c r="F3824" t="s">
        <v>14567</v>
      </c>
      <c r="H3824">
        <v>68.772783899999993</v>
      </c>
      <c r="I3824">
        <v>-73.071670699999999</v>
      </c>
      <c r="J3824" s="1" t="str">
        <f t="shared" si="621"/>
        <v>NGR lake sediment grab sample</v>
      </c>
      <c r="K3824" s="1" t="str">
        <f t="shared" si="622"/>
        <v>&lt;177 micron (NGR)</v>
      </c>
      <c r="L3824">
        <v>17</v>
      </c>
      <c r="M3824" t="s">
        <v>107</v>
      </c>
      <c r="N3824">
        <v>337</v>
      </c>
      <c r="O3824">
        <v>158</v>
      </c>
      <c r="P3824">
        <v>146</v>
      </c>
      <c r="Q3824">
        <v>19</v>
      </c>
      <c r="R3824">
        <v>84</v>
      </c>
      <c r="S3824">
        <v>23</v>
      </c>
      <c r="T3824">
        <v>0.1</v>
      </c>
      <c r="U3824">
        <v>470</v>
      </c>
      <c r="V3824">
        <v>5.7</v>
      </c>
      <c r="W3824">
        <v>53</v>
      </c>
      <c r="X3824">
        <v>3</v>
      </c>
      <c r="Y3824">
        <v>2.8</v>
      </c>
    </row>
    <row r="3825" spans="1:25" hidden="1" x14ac:dyDescent="0.25">
      <c r="A3825" t="s">
        <v>14568</v>
      </c>
      <c r="B3825" t="s">
        <v>14569</v>
      </c>
      <c r="C3825" s="1" t="str">
        <f t="shared" si="619"/>
        <v>21:0441</v>
      </c>
      <c r="D3825" s="1" t="str">
        <f t="shared" si="620"/>
        <v>21:0145</v>
      </c>
      <c r="E3825" t="s">
        <v>14570</v>
      </c>
      <c r="F3825" t="s">
        <v>14571</v>
      </c>
      <c r="H3825">
        <v>68.797110900000007</v>
      </c>
      <c r="I3825">
        <v>-73.171746600000006</v>
      </c>
      <c r="J3825" s="1" t="str">
        <f t="shared" si="621"/>
        <v>NGR lake sediment grab sample</v>
      </c>
      <c r="K3825" s="1" t="str">
        <f t="shared" si="622"/>
        <v>&lt;177 micron (NGR)</v>
      </c>
      <c r="L3825">
        <v>17</v>
      </c>
      <c r="M3825" t="s">
        <v>112</v>
      </c>
      <c r="N3825">
        <v>338</v>
      </c>
      <c r="O3825">
        <v>158</v>
      </c>
      <c r="P3825">
        <v>172</v>
      </c>
      <c r="Q3825">
        <v>23</v>
      </c>
      <c r="R3825">
        <v>73</v>
      </c>
      <c r="S3825">
        <v>31</v>
      </c>
      <c r="T3825">
        <v>0.1</v>
      </c>
      <c r="U3825">
        <v>585</v>
      </c>
      <c r="V3825">
        <v>6.8</v>
      </c>
      <c r="W3825">
        <v>175</v>
      </c>
      <c r="X3825">
        <v>4</v>
      </c>
      <c r="Y3825">
        <v>5</v>
      </c>
    </row>
    <row r="3826" spans="1:25" hidden="1" x14ac:dyDescent="0.25">
      <c r="A3826" t="s">
        <v>14572</v>
      </c>
      <c r="B3826" t="s">
        <v>14573</v>
      </c>
      <c r="C3826" s="1" t="str">
        <f t="shared" si="619"/>
        <v>21:0441</v>
      </c>
      <c r="D3826" s="1" t="str">
        <f t="shared" si="620"/>
        <v>21:0145</v>
      </c>
      <c r="E3826" t="s">
        <v>14574</v>
      </c>
      <c r="F3826" t="s">
        <v>14575</v>
      </c>
      <c r="H3826">
        <v>68.825390999999996</v>
      </c>
      <c r="I3826">
        <v>-73.176093800000004</v>
      </c>
      <c r="J3826" s="1" t="str">
        <f t="shared" si="621"/>
        <v>NGR lake sediment grab sample</v>
      </c>
      <c r="K3826" s="1" t="str">
        <f t="shared" si="622"/>
        <v>&lt;177 micron (NGR)</v>
      </c>
      <c r="L3826">
        <v>17</v>
      </c>
      <c r="M3826" t="s">
        <v>117</v>
      </c>
      <c r="N3826">
        <v>339</v>
      </c>
      <c r="O3826">
        <v>154</v>
      </c>
      <c r="P3826">
        <v>164</v>
      </c>
      <c r="Q3826">
        <v>17</v>
      </c>
      <c r="R3826">
        <v>105</v>
      </c>
      <c r="S3826">
        <v>44</v>
      </c>
      <c r="T3826">
        <v>0.1</v>
      </c>
      <c r="U3826">
        <v>300</v>
      </c>
      <c r="V3826">
        <v>12.4</v>
      </c>
      <c r="W3826">
        <v>380</v>
      </c>
      <c r="X3826">
        <v>4</v>
      </c>
      <c r="Y3826">
        <v>8</v>
      </c>
    </row>
    <row r="3827" spans="1:25" hidden="1" x14ac:dyDescent="0.25">
      <c r="A3827" t="s">
        <v>14576</v>
      </c>
      <c r="B3827" t="s">
        <v>14577</v>
      </c>
      <c r="C3827" s="1" t="str">
        <f t="shared" si="619"/>
        <v>21:0441</v>
      </c>
      <c r="D3827" s="1" t="str">
        <f t="shared" si="620"/>
        <v>21:0145</v>
      </c>
      <c r="E3827" t="s">
        <v>14578</v>
      </c>
      <c r="F3827" t="s">
        <v>14579</v>
      </c>
      <c r="H3827">
        <v>68.875644899999998</v>
      </c>
      <c r="I3827">
        <v>-73.279970800000001</v>
      </c>
      <c r="J3827" s="1" t="str">
        <f t="shared" si="621"/>
        <v>NGR lake sediment grab sample</v>
      </c>
      <c r="K3827" s="1" t="str">
        <f t="shared" si="622"/>
        <v>&lt;177 micron (NGR)</v>
      </c>
      <c r="L3827">
        <v>17</v>
      </c>
      <c r="M3827" t="s">
        <v>122</v>
      </c>
      <c r="N3827">
        <v>340</v>
      </c>
      <c r="O3827">
        <v>184</v>
      </c>
      <c r="P3827">
        <v>160</v>
      </c>
      <c r="Q3827">
        <v>18</v>
      </c>
      <c r="R3827">
        <v>67</v>
      </c>
      <c r="S3827">
        <v>21</v>
      </c>
      <c r="T3827">
        <v>0.3</v>
      </c>
      <c r="U3827">
        <v>270</v>
      </c>
      <c r="V3827">
        <v>3.1</v>
      </c>
      <c r="W3827">
        <v>58</v>
      </c>
      <c r="X3827">
        <v>2</v>
      </c>
      <c r="Y3827">
        <v>8.4</v>
      </c>
    </row>
    <row r="3828" spans="1:25" hidden="1" x14ac:dyDescent="0.25">
      <c r="A3828" t="s">
        <v>14580</v>
      </c>
      <c r="B3828" t="s">
        <v>14581</v>
      </c>
      <c r="C3828" s="1" t="str">
        <f t="shared" si="619"/>
        <v>21:0441</v>
      </c>
      <c r="D3828" s="1" t="str">
        <f t="shared" si="620"/>
        <v>21:0145</v>
      </c>
      <c r="E3828" t="s">
        <v>14582</v>
      </c>
      <c r="F3828" t="s">
        <v>14583</v>
      </c>
      <c r="H3828">
        <v>68.8907016</v>
      </c>
      <c r="I3828">
        <v>-73.308964000000003</v>
      </c>
      <c r="J3828" s="1" t="str">
        <f t="shared" si="621"/>
        <v>NGR lake sediment grab sample</v>
      </c>
      <c r="K3828" s="1" t="str">
        <f t="shared" si="622"/>
        <v>&lt;177 micron (NGR)</v>
      </c>
      <c r="L3828">
        <v>18</v>
      </c>
      <c r="M3828" t="s">
        <v>29</v>
      </c>
      <c r="N3828">
        <v>341</v>
      </c>
      <c r="O3828">
        <v>250</v>
      </c>
      <c r="P3828">
        <v>265</v>
      </c>
      <c r="Q3828">
        <v>14</v>
      </c>
      <c r="R3828">
        <v>79</v>
      </c>
      <c r="S3828">
        <v>62</v>
      </c>
      <c r="T3828">
        <v>0.1</v>
      </c>
      <c r="U3828">
        <v>230</v>
      </c>
      <c r="V3828">
        <v>16</v>
      </c>
      <c r="W3828">
        <v>490</v>
      </c>
      <c r="X3828">
        <v>4</v>
      </c>
      <c r="Y3828">
        <v>15.2</v>
      </c>
    </row>
    <row r="3829" spans="1:25" hidden="1" x14ac:dyDescent="0.25">
      <c r="A3829" t="s">
        <v>14584</v>
      </c>
      <c r="B3829" t="s">
        <v>14585</v>
      </c>
      <c r="C3829" s="1" t="str">
        <f t="shared" si="619"/>
        <v>21:0441</v>
      </c>
      <c r="D3829" s="1" t="str">
        <f t="shared" si="620"/>
        <v>21:0145</v>
      </c>
      <c r="E3829" t="s">
        <v>14586</v>
      </c>
      <c r="F3829" t="s">
        <v>14587</v>
      </c>
      <c r="H3829">
        <v>68.894932900000001</v>
      </c>
      <c r="I3829">
        <v>-73.280886100000004</v>
      </c>
      <c r="J3829" s="1" t="str">
        <f t="shared" si="621"/>
        <v>NGR lake sediment grab sample</v>
      </c>
      <c r="K3829" s="1" t="str">
        <f t="shared" si="622"/>
        <v>&lt;177 micron (NGR)</v>
      </c>
      <c r="L3829">
        <v>18</v>
      </c>
      <c r="M3829" t="s">
        <v>49</v>
      </c>
      <c r="N3829">
        <v>342</v>
      </c>
      <c r="O3829">
        <v>68</v>
      </c>
      <c r="P3829">
        <v>66</v>
      </c>
      <c r="Q3829">
        <v>11</v>
      </c>
      <c r="R3829">
        <v>25</v>
      </c>
      <c r="S3829">
        <v>23</v>
      </c>
      <c r="T3829">
        <v>0.1</v>
      </c>
      <c r="U3829">
        <v>660</v>
      </c>
      <c r="V3829">
        <v>3.3</v>
      </c>
      <c r="W3829">
        <v>70</v>
      </c>
      <c r="X3829">
        <v>1</v>
      </c>
      <c r="Y3829">
        <v>0.5</v>
      </c>
    </row>
    <row r="3830" spans="1:25" hidden="1" x14ac:dyDescent="0.25">
      <c r="A3830" t="s">
        <v>14588</v>
      </c>
      <c r="B3830" t="s">
        <v>14589</v>
      </c>
      <c r="C3830" s="1" t="str">
        <f t="shared" si="619"/>
        <v>21:0441</v>
      </c>
      <c r="D3830" s="1" t="str">
        <f t="shared" si="620"/>
        <v>21:0145</v>
      </c>
      <c r="E3830" t="s">
        <v>14582</v>
      </c>
      <c r="F3830" t="s">
        <v>14590</v>
      </c>
      <c r="H3830">
        <v>68.8907016</v>
      </c>
      <c r="I3830">
        <v>-73.308964000000003</v>
      </c>
      <c r="J3830" s="1" t="str">
        <f t="shared" si="621"/>
        <v>NGR lake sediment grab sample</v>
      </c>
      <c r="K3830" s="1" t="str">
        <f t="shared" si="622"/>
        <v>&lt;177 micron (NGR)</v>
      </c>
      <c r="L3830">
        <v>18</v>
      </c>
      <c r="M3830" t="s">
        <v>57</v>
      </c>
      <c r="N3830">
        <v>343</v>
      </c>
      <c r="O3830">
        <v>240</v>
      </c>
      <c r="P3830">
        <v>260</v>
      </c>
      <c r="Q3830">
        <v>14</v>
      </c>
      <c r="R3830">
        <v>79</v>
      </c>
      <c r="S3830">
        <v>62</v>
      </c>
      <c r="T3830">
        <v>0.2</v>
      </c>
      <c r="U3830">
        <v>230</v>
      </c>
      <c r="V3830">
        <v>15.8</v>
      </c>
      <c r="W3830">
        <v>560</v>
      </c>
      <c r="X3830">
        <v>5</v>
      </c>
      <c r="Y3830">
        <v>14</v>
      </c>
    </row>
    <row r="3831" spans="1:25" hidden="1" x14ac:dyDescent="0.25">
      <c r="A3831" t="s">
        <v>14591</v>
      </c>
      <c r="B3831" t="s">
        <v>14592</v>
      </c>
      <c r="C3831" s="1" t="str">
        <f t="shared" si="619"/>
        <v>21:0441</v>
      </c>
      <c r="D3831" s="1" t="str">
        <f t="shared" si="620"/>
        <v>21:0145</v>
      </c>
      <c r="E3831" t="s">
        <v>14582</v>
      </c>
      <c r="F3831" t="s">
        <v>14593</v>
      </c>
      <c r="H3831">
        <v>68.8907016</v>
      </c>
      <c r="I3831">
        <v>-73.308964000000003</v>
      </c>
      <c r="J3831" s="1" t="str">
        <f t="shared" si="621"/>
        <v>NGR lake sediment grab sample</v>
      </c>
      <c r="K3831" s="1" t="str">
        <f t="shared" si="622"/>
        <v>&lt;177 micron (NGR)</v>
      </c>
      <c r="L3831">
        <v>18</v>
      </c>
      <c r="M3831" t="s">
        <v>53</v>
      </c>
      <c r="N3831">
        <v>344</v>
      </c>
      <c r="O3831">
        <v>182</v>
      </c>
      <c r="P3831">
        <v>194</v>
      </c>
      <c r="Q3831">
        <v>17</v>
      </c>
      <c r="R3831">
        <v>73</v>
      </c>
      <c r="S3831">
        <v>38</v>
      </c>
      <c r="T3831">
        <v>0.1</v>
      </c>
      <c r="U3831">
        <v>220</v>
      </c>
      <c r="V3831">
        <v>10.199999999999999</v>
      </c>
      <c r="W3831">
        <v>330</v>
      </c>
      <c r="X3831">
        <v>4</v>
      </c>
      <c r="Y3831">
        <v>12</v>
      </c>
    </row>
    <row r="3832" spans="1:25" hidden="1" x14ac:dyDescent="0.25">
      <c r="A3832" t="s">
        <v>14594</v>
      </c>
      <c r="B3832" t="s">
        <v>14595</v>
      </c>
      <c r="C3832" s="1" t="str">
        <f t="shared" si="619"/>
        <v>21:0441</v>
      </c>
      <c r="D3832" s="1" t="str">
        <f t="shared" si="620"/>
        <v>21:0145</v>
      </c>
      <c r="E3832" t="s">
        <v>14596</v>
      </c>
      <c r="F3832" t="s">
        <v>14597</v>
      </c>
      <c r="H3832">
        <v>68.902082899999996</v>
      </c>
      <c r="I3832">
        <v>-73.356349499999993</v>
      </c>
      <c r="J3832" s="1" t="str">
        <f t="shared" si="621"/>
        <v>NGR lake sediment grab sample</v>
      </c>
      <c r="K3832" s="1" t="str">
        <f t="shared" si="622"/>
        <v>&lt;177 micron (NGR)</v>
      </c>
      <c r="L3832">
        <v>18</v>
      </c>
      <c r="M3832" t="s">
        <v>34</v>
      </c>
      <c r="N3832">
        <v>345</v>
      </c>
      <c r="O3832">
        <v>118</v>
      </c>
      <c r="P3832">
        <v>94</v>
      </c>
      <c r="Q3832">
        <v>20</v>
      </c>
      <c r="R3832">
        <v>40</v>
      </c>
      <c r="S3832">
        <v>17</v>
      </c>
      <c r="T3832">
        <v>0.1</v>
      </c>
      <c r="U3832">
        <v>320</v>
      </c>
      <c r="V3832">
        <v>3.3</v>
      </c>
      <c r="W3832">
        <v>49</v>
      </c>
      <c r="X3832">
        <v>3</v>
      </c>
      <c r="Y3832">
        <v>9.4</v>
      </c>
    </row>
    <row r="3833" spans="1:25" hidden="1" x14ac:dyDescent="0.25">
      <c r="A3833" t="s">
        <v>14598</v>
      </c>
      <c r="B3833" t="s">
        <v>14599</v>
      </c>
      <c r="C3833" s="1" t="str">
        <f t="shared" si="619"/>
        <v>21:0441</v>
      </c>
      <c r="D3833" s="1" t="str">
        <f t="shared" si="620"/>
        <v>21:0145</v>
      </c>
      <c r="E3833" t="s">
        <v>14600</v>
      </c>
      <c r="F3833" t="s">
        <v>14601</v>
      </c>
      <c r="H3833">
        <v>68.902652099999997</v>
      </c>
      <c r="I3833">
        <v>-73.453590000000005</v>
      </c>
      <c r="J3833" s="1" t="str">
        <f t="shared" si="621"/>
        <v>NGR lake sediment grab sample</v>
      </c>
      <c r="K3833" s="1" t="str">
        <f t="shared" si="622"/>
        <v>&lt;177 micron (NGR)</v>
      </c>
      <c r="L3833">
        <v>18</v>
      </c>
      <c r="M3833" t="s">
        <v>39</v>
      </c>
      <c r="N3833">
        <v>346</v>
      </c>
      <c r="O3833">
        <v>78</v>
      </c>
      <c r="P3833">
        <v>42</v>
      </c>
      <c r="Q3833">
        <v>9</v>
      </c>
      <c r="R3833">
        <v>24</v>
      </c>
      <c r="S3833">
        <v>11</v>
      </c>
      <c r="T3833">
        <v>0.1</v>
      </c>
      <c r="U3833">
        <v>260</v>
      </c>
      <c r="V3833">
        <v>4.5</v>
      </c>
      <c r="W3833">
        <v>130</v>
      </c>
      <c r="X3833">
        <v>2</v>
      </c>
      <c r="Y3833">
        <v>24</v>
      </c>
    </row>
    <row r="3834" spans="1:25" hidden="1" x14ac:dyDescent="0.25">
      <c r="A3834" t="s">
        <v>14602</v>
      </c>
      <c r="B3834" t="s">
        <v>14603</v>
      </c>
      <c r="C3834" s="1" t="str">
        <f t="shared" si="619"/>
        <v>21:0441</v>
      </c>
      <c r="D3834" s="1" t="str">
        <f t="shared" si="620"/>
        <v>21:0145</v>
      </c>
      <c r="E3834" t="s">
        <v>14604</v>
      </c>
      <c r="F3834" t="s">
        <v>14605</v>
      </c>
      <c r="H3834">
        <v>68.904560599999996</v>
      </c>
      <c r="I3834">
        <v>-73.541879899999998</v>
      </c>
      <c r="J3834" s="1" t="str">
        <f t="shared" si="621"/>
        <v>NGR lake sediment grab sample</v>
      </c>
      <c r="K3834" s="1" t="str">
        <f t="shared" si="622"/>
        <v>&lt;177 micron (NGR)</v>
      </c>
      <c r="L3834">
        <v>18</v>
      </c>
      <c r="M3834" t="s">
        <v>44</v>
      </c>
      <c r="N3834">
        <v>347</v>
      </c>
      <c r="O3834">
        <v>174</v>
      </c>
      <c r="P3834">
        <v>92</v>
      </c>
      <c r="Q3834">
        <v>9</v>
      </c>
      <c r="R3834">
        <v>39</v>
      </c>
      <c r="S3834">
        <v>7</v>
      </c>
      <c r="T3834">
        <v>0.1</v>
      </c>
      <c r="U3834">
        <v>190</v>
      </c>
      <c r="V3834">
        <v>2.15</v>
      </c>
      <c r="W3834">
        <v>22</v>
      </c>
      <c r="X3834">
        <v>2</v>
      </c>
      <c r="Y3834">
        <v>13.6</v>
      </c>
    </row>
    <row r="3835" spans="1:25" hidden="1" x14ac:dyDescent="0.25">
      <c r="A3835" t="s">
        <v>14606</v>
      </c>
      <c r="B3835" t="s">
        <v>14607</v>
      </c>
      <c r="C3835" s="1" t="str">
        <f t="shared" si="619"/>
        <v>21:0441</v>
      </c>
      <c r="D3835" s="1" t="str">
        <f t="shared" si="620"/>
        <v>21:0145</v>
      </c>
      <c r="E3835" t="s">
        <v>14608</v>
      </c>
      <c r="F3835" t="s">
        <v>14609</v>
      </c>
      <c r="H3835">
        <v>68.900330400000001</v>
      </c>
      <c r="I3835">
        <v>-73.648984900000002</v>
      </c>
      <c r="J3835" s="1" t="str">
        <f t="shared" si="621"/>
        <v>NGR lake sediment grab sample</v>
      </c>
      <c r="K3835" s="1" t="str">
        <f t="shared" si="622"/>
        <v>&lt;177 micron (NGR)</v>
      </c>
      <c r="L3835">
        <v>18</v>
      </c>
      <c r="M3835" t="s">
        <v>62</v>
      </c>
      <c r="N3835">
        <v>348</v>
      </c>
      <c r="O3835">
        <v>86</v>
      </c>
      <c r="P3835">
        <v>70</v>
      </c>
      <c r="Q3835">
        <v>8</v>
      </c>
      <c r="R3835">
        <v>28</v>
      </c>
      <c r="S3835">
        <v>32</v>
      </c>
      <c r="T3835">
        <v>0.1</v>
      </c>
      <c r="U3835">
        <v>400</v>
      </c>
      <c r="V3835">
        <v>5.6</v>
      </c>
      <c r="W3835">
        <v>175</v>
      </c>
      <c r="X3835">
        <v>3</v>
      </c>
      <c r="Y3835">
        <v>7.8</v>
      </c>
    </row>
    <row r="3836" spans="1:25" hidden="1" x14ac:dyDescent="0.25">
      <c r="A3836" t="s">
        <v>14610</v>
      </c>
      <c r="B3836" t="s">
        <v>14611</v>
      </c>
      <c r="C3836" s="1" t="str">
        <f t="shared" si="619"/>
        <v>21:0441</v>
      </c>
      <c r="D3836" s="1" t="str">
        <f t="shared" si="620"/>
        <v>21:0145</v>
      </c>
      <c r="E3836" t="s">
        <v>14612</v>
      </c>
      <c r="F3836" t="s">
        <v>14613</v>
      </c>
      <c r="H3836">
        <v>68.912175199999993</v>
      </c>
      <c r="I3836">
        <v>-73.719299000000007</v>
      </c>
      <c r="J3836" s="1" t="str">
        <f t="shared" si="621"/>
        <v>NGR lake sediment grab sample</v>
      </c>
      <c r="K3836" s="1" t="str">
        <f t="shared" si="622"/>
        <v>&lt;177 micron (NGR)</v>
      </c>
      <c r="L3836">
        <v>18</v>
      </c>
      <c r="M3836" t="s">
        <v>67</v>
      </c>
      <c r="N3836">
        <v>349</v>
      </c>
      <c r="O3836">
        <v>90</v>
      </c>
      <c r="P3836">
        <v>68</v>
      </c>
      <c r="Q3836">
        <v>7</v>
      </c>
      <c r="R3836">
        <v>45</v>
      </c>
      <c r="S3836">
        <v>23</v>
      </c>
      <c r="T3836">
        <v>0.1</v>
      </c>
      <c r="U3836">
        <v>240</v>
      </c>
      <c r="V3836">
        <v>2.6</v>
      </c>
      <c r="W3836">
        <v>33</v>
      </c>
      <c r="X3836">
        <v>2</v>
      </c>
      <c r="Y3836">
        <v>3.8</v>
      </c>
    </row>
    <row r="3837" spans="1:25" hidden="1" x14ac:dyDescent="0.25">
      <c r="A3837" t="s">
        <v>14614</v>
      </c>
      <c r="B3837" t="s">
        <v>14615</v>
      </c>
      <c r="C3837" s="1" t="str">
        <f t="shared" si="619"/>
        <v>21:0441</v>
      </c>
      <c r="D3837" s="1" t="str">
        <f t="shared" si="620"/>
        <v>21:0145</v>
      </c>
      <c r="E3837" t="s">
        <v>14616</v>
      </c>
      <c r="F3837" t="s">
        <v>14617</v>
      </c>
      <c r="H3837">
        <v>68.9060202</v>
      </c>
      <c r="I3837">
        <v>-73.801702800000001</v>
      </c>
      <c r="J3837" s="1" t="str">
        <f t="shared" si="621"/>
        <v>NGR lake sediment grab sample</v>
      </c>
      <c r="K3837" s="1" t="str">
        <f t="shared" si="622"/>
        <v>&lt;177 micron (NGR)</v>
      </c>
      <c r="L3837">
        <v>18</v>
      </c>
      <c r="M3837" t="s">
        <v>72</v>
      </c>
      <c r="N3837">
        <v>350</v>
      </c>
      <c r="O3837">
        <v>94</v>
      </c>
      <c r="P3837">
        <v>52</v>
      </c>
      <c r="Q3837">
        <v>8</v>
      </c>
      <c r="R3837">
        <v>33</v>
      </c>
      <c r="S3837">
        <v>8</v>
      </c>
      <c r="T3837">
        <v>0.1</v>
      </c>
      <c r="U3837">
        <v>220</v>
      </c>
      <c r="V3837">
        <v>2.6</v>
      </c>
      <c r="W3837">
        <v>20</v>
      </c>
      <c r="X3837">
        <v>2</v>
      </c>
      <c r="Y3837">
        <v>8.1999999999999993</v>
      </c>
    </row>
    <row r="3838" spans="1:25" hidden="1" x14ac:dyDescent="0.25">
      <c r="A3838" t="s">
        <v>14618</v>
      </c>
      <c r="B3838" t="s">
        <v>14619</v>
      </c>
      <c r="C3838" s="1" t="str">
        <f t="shared" si="619"/>
        <v>21:0441</v>
      </c>
      <c r="D3838" s="1" t="str">
        <f t="shared" si="620"/>
        <v>21:0145</v>
      </c>
      <c r="E3838" t="s">
        <v>14620</v>
      </c>
      <c r="F3838" t="s">
        <v>14621</v>
      </c>
      <c r="H3838">
        <v>68.934061999999997</v>
      </c>
      <c r="I3838">
        <v>-73.813719500000005</v>
      </c>
      <c r="J3838" s="1" t="str">
        <f t="shared" si="621"/>
        <v>NGR lake sediment grab sample</v>
      </c>
      <c r="K3838" s="1" t="str">
        <f t="shared" si="622"/>
        <v>&lt;177 micron (NGR)</v>
      </c>
      <c r="L3838">
        <v>18</v>
      </c>
      <c r="M3838" t="s">
        <v>77</v>
      </c>
      <c r="N3838">
        <v>351</v>
      </c>
      <c r="O3838">
        <v>126</v>
      </c>
      <c r="P3838">
        <v>94</v>
      </c>
      <c r="Q3838">
        <v>10</v>
      </c>
      <c r="R3838">
        <v>41</v>
      </c>
      <c r="S3838">
        <v>18</v>
      </c>
      <c r="T3838">
        <v>0.4</v>
      </c>
      <c r="U3838">
        <v>290</v>
      </c>
      <c r="V3838">
        <v>3.5</v>
      </c>
      <c r="W3838">
        <v>22</v>
      </c>
      <c r="X3838">
        <v>1</v>
      </c>
      <c r="Y3838">
        <v>9.6</v>
      </c>
    </row>
    <row r="3839" spans="1:25" hidden="1" x14ac:dyDescent="0.25">
      <c r="A3839" t="s">
        <v>14622</v>
      </c>
      <c r="B3839" t="s">
        <v>14623</v>
      </c>
      <c r="C3839" s="1" t="str">
        <f t="shared" si="619"/>
        <v>21:0441</v>
      </c>
      <c r="D3839" s="1" t="str">
        <f t="shared" si="620"/>
        <v>21:0145</v>
      </c>
      <c r="E3839" t="s">
        <v>14624</v>
      </c>
      <c r="F3839" t="s">
        <v>14625</v>
      </c>
      <c r="H3839">
        <v>68.960475599999995</v>
      </c>
      <c r="I3839">
        <v>-74.012237099999993</v>
      </c>
      <c r="J3839" s="1" t="str">
        <f t="shared" si="621"/>
        <v>NGR lake sediment grab sample</v>
      </c>
      <c r="K3839" s="1" t="str">
        <f t="shared" si="622"/>
        <v>&lt;177 micron (NGR)</v>
      </c>
      <c r="L3839">
        <v>18</v>
      </c>
      <c r="M3839" t="s">
        <v>82</v>
      </c>
      <c r="N3839">
        <v>352</v>
      </c>
      <c r="O3839">
        <v>104</v>
      </c>
      <c r="P3839">
        <v>114</v>
      </c>
      <c r="Q3839">
        <v>9</v>
      </c>
      <c r="R3839">
        <v>44</v>
      </c>
      <c r="S3839">
        <v>12</v>
      </c>
      <c r="T3839">
        <v>0.2</v>
      </c>
      <c r="U3839">
        <v>200</v>
      </c>
      <c r="V3839">
        <v>2.7</v>
      </c>
      <c r="W3839">
        <v>23</v>
      </c>
      <c r="X3839">
        <v>1</v>
      </c>
      <c r="Y3839">
        <v>7.8</v>
      </c>
    </row>
    <row r="3840" spans="1:25" hidden="1" x14ac:dyDescent="0.25">
      <c r="A3840" t="s">
        <v>14626</v>
      </c>
      <c r="B3840" t="s">
        <v>14627</v>
      </c>
      <c r="C3840" s="1" t="str">
        <f t="shared" si="619"/>
        <v>21:0441</v>
      </c>
      <c r="D3840" s="1" t="str">
        <f t="shared" si="620"/>
        <v>21:0145</v>
      </c>
      <c r="E3840" t="s">
        <v>14628</v>
      </c>
      <c r="F3840" t="s">
        <v>14629</v>
      </c>
      <c r="H3840">
        <v>68.997015099999999</v>
      </c>
      <c r="I3840">
        <v>-74.004497299999997</v>
      </c>
      <c r="J3840" s="1" t="str">
        <f t="shared" si="621"/>
        <v>NGR lake sediment grab sample</v>
      </c>
      <c r="K3840" s="1" t="str">
        <f t="shared" si="622"/>
        <v>&lt;177 micron (NGR)</v>
      </c>
      <c r="L3840">
        <v>18</v>
      </c>
      <c r="M3840" t="s">
        <v>87</v>
      </c>
      <c r="N3840">
        <v>353</v>
      </c>
      <c r="O3840">
        <v>142</v>
      </c>
      <c r="P3840">
        <v>72</v>
      </c>
      <c r="Q3840">
        <v>10</v>
      </c>
      <c r="R3840">
        <v>46</v>
      </c>
      <c r="S3840">
        <v>21</v>
      </c>
      <c r="T3840">
        <v>0.1</v>
      </c>
      <c r="U3840">
        <v>575</v>
      </c>
      <c r="V3840">
        <v>5.8</v>
      </c>
      <c r="W3840">
        <v>17</v>
      </c>
      <c r="X3840">
        <v>2</v>
      </c>
      <c r="Y3840">
        <v>1.6</v>
      </c>
    </row>
    <row r="3841" spans="1:25" hidden="1" x14ac:dyDescent="0.25">
      <c r="A3841" t="s">
        <v>14630</v>
      </c>
      <c r="B3841" t="s">
        <v>14631</v>
      </c>
      <c r="C3841" s="1" t="str">
        <f t="shared" si="619"/>
        <v>21:0441</v>
      </c>
      <c r="D3841" s="1" t="str">
        <f>HYPERLINK("http://geochem.nrcan.gc.ca/cdogs/content/svy/svy_e.htm", "")</f>
        <v/>
      </c>
      <c r="G3841" s="1" t="str">
        <f>HYPERLINK("http://geochem.nrcan.gc.ca/cdogs/content/cr_/cr_00022_e.htm", "22")</f>
        <v>22</v>
      </c>
      <c r="J3841" t="s">
        <v>100</v>
      </c>
      <c r="K3841" t="s">
        <v>101</v>
      </c>
      <c r="L3841">
        <v>18</v>
      </c>
      <c r="M3841" t="s">
        <v>102</v>
      </c>
      <c r="N3841">
        <v>354</v>
      </c>
      <c r="O3841">
        <v>82</v>
      </c>
      <c r="P3841">
        <v>20</v>
      </c>
      <c r="Q3841">
        <v>19</v>
      </c>
      <c r="R3841">
        <v>9</v>
      </c>
      <c r="S3841">
        <v>6</v>
      </c>
      <c r="T3841">
        <v>0.1</v>
      </c>
      <c r="U3841">
        <v>1000</v>
      </c>
      <c r="V3841">
        <v>1.7</v>
      </c>
      <c r="W3841">
        <v>11</v>
      </c>
      <c r="X3841">
        <v>6</v>
      </c>
      <c r="Y3841">
        <v>20</v>
      </c>
    </row>
    <row r="3842" spans="1:25" hidden="1" x14ac:dyDescent="0.25">
      <c r="A3842" t="s">
        <v>14632</v>
      </c>
      <c r="B3842" t="s">
        <v>14633</v>
      </c>
      <c r="C3842" s="1" t="str">
        <f t="shared" si="619"/>
        <v>21:0441</v>
      </c>
      <c r="D3842" s="1" t="str">
        <f t="shared" ref="D3842:D3851" si="623">HYPERLINK("http://geochem.nrcan.gc.ca/cdogs/content/svy/svy210145_e.htm", "21:0145")</f>
        <v>21:0145</v>
      </c>
      <c r="E3842" t="s">
        <v>14634</v>
      </c>
      <c r="F3842" t="s">
        <v>14635</v>
      </c>
      <c r="H3842">
        <v>68.969782100000003</v>
      </c>
      <c r="I3842">
        <v>-73.905692000000002</v>
      </c>
      <c r="J3842" s="1" t="str">
        <f t="shared" ref="J3842:J3851" si="624">HYPERLINK("http://geochem.nrcan.gc.ca/cdogs/content/kwd/kwd020027_e.htm", "NGR lake sediment grab sample")</f>
        <v>NGR lake sediment grab sample</v>
      </c>
      <c r="K3842" s="1" t="str">
        <f t="shared" ref="K3842:K3851" si="625">HYPERLINK("http://geochem.nrcan.gc.ca/cdogs/content/kwd/kwd080006_e.htm", "&lt;177 micron (NGR)")</f>
        <v>&lt;177 micron (NGR)</v>
      </c>
      <c r="L3842">
        <v>18</v>
      </c>
      <c r="M3842" t="s">
        <v>92</v>
      </c>
      <c r="N3842">
        <v>355</v>
      </c>
      <c r="O3842">
        <v>80</v>
      </c>
      <c r="P3842">
        <v>58</v>
      </c>
      <c r="Q3842">
        <v>5</v>
      </c>
      <c r="R3842">
        <v>28</v>
      </c>
      <c r="S3842">
        <v>17</v>
      </c>
      <c r="T3842">
        <v>0.1</v>
      </c>
      <c r="U3842">
        <v>265</v>
      </c>
      <c r="V3842">
        <v>3.9</v>
      </c>
      <c r="W3842">
        <v>60</v>
      </c>
      <c r="X3842">
        <v>1</v>
      </c>
      <c r="Y3842">
        <v>0.5</v>
      </c>
    </row>
    <row r="3843" spans="1:25" hidden="1" x14ac:dyDescent="0.25">
      <c r="A3843" t="s">
        <v>14636</v>
      </c>
      <c r="B3843" t="s">
        <v>14637</v>
      </c>
      <c r="C3843" s="1" t="str">
        <f t="shared" si="619"/>
        <v>21:0441</v>
      </c>
      <c r="D3843" s="1" t="str">
        <f t="shared" si="623"/>
        <v>21:0145</v>
      </c>
      <c r="E3843" t="s">
        <v>14638</v>
      </c>
      <c r="F3843" t="s">
        <v>14639</v>
      </c>
      <c r="H3843">
        <v>68.969979600000002</v>
      </c>
      <c r="I3843">
        <v>-73.827294800000004</v>
      </c>
      <c r="J3843" s="1" t="str">
        <f t="shared" si="624"/>
        <v>NGR lake sediment grab sample</v>
      </c>
      <c r="K3843" s="1" t="str">
        <f t="shared" si="625"/>
        <v>&lt;177 micron (NGR)</v>
      </c>
      <c r="L3843">
        <v>18</v>
      </c>
      <c r="M3843" t="s">
        <v>97</v>
      </c>
      <c r="N3843">
        <v>356</v>
      </c>
      <c r="O3843">
        <v>106</v>
      </c>
      <c r="P3843">
        <v>120</v>
      </c>
      <c r="Q3843">
        <v>15</v>
      </c>
      <c r="R3843">
        <v>39</v>
      </c>
      <c r="S3843">
        <v>22</v>
      </c>
      <c r="T3843">
        <v>0.6</v>
      </c>
      <c r="U3843">
        <v>330</v>
      </c>
      <c r="V3843">
        <v>4.3</v>
      </c>
      <c r="W3843">
        <v>29</v>
      </c>
      <c r="X3843">
        <v>1</v>
      </c>
      <c r="Y3843">
        <v>4.4000000000000004</v>
      </c>
    </row>
    <row r="3844" spans="1:25" hidden="1" x14ac:dyDescent="0.25">
      <c r="A3844" t="s">
        <v>14640</v>
      </c>
      <c r="B3844" t="s">
        <v>14641</v>
      </c>
      <c r="C3844" s="1" t="str">
        <f t="shared" si="619"/>
        <v>21:0441</v>
      </c>
      <c r="D3844" s="1" t="str">
        <f t="shared" si="623"/>
        <v>21:0145</v>
      </c>
      <c r="E3844" t="s">
        <v>14642</v>
      </c>
      <c r="F3844" t="s">
        <v>14643</v>
      </c>
      <c r="H3844">
        <v>68.942671200000007</v>
      </c>
      <c r="I3844">
        <v>-73.707278700000003</v>
      </c>
      <c r="J3844" s="1" t="str">
        <f t="shared" si="624"/>
        <v>NGR lake sediment grab sample</v>
      </c>
      <c r="K3844" s="1" t="str">
        <f t="shared" si="625"/>
        <v>&lt;177 micron (NGR)</v>
      </c>
      <c r="L3844">
        <v>18</v>
      </c>
      <c r="M3844" t="s">
        <v>107</v>
      </c>
      <c r="N3844">
        <v>357</v>
      </c>
      <c r="O3844">
        <v>68</v>
      </c>
      <c r="P3844">
        <v>30</v>
      </c>
      <c r="Q3844">
        <v>3</v>
      </c>
      <c r="R3844">
        <v>20</v>
      </c>
      <c r="S3844">
        <v>10</v>
      </c>
      <c r="T3844">
        <v>0.1</v>
      </c>
      <c r="U3844">
        <v>270</v>
      </c>
      <c r="V3844">
        <v>4</v>
      </c>
      <c r="W3844">
        <v>90</v>
      </c>
      <c r="X3844">
        <v>1</v>
      </c>
      <c r="Y3844">
        <v>0.5</v>
      </c>
    </row>
    <row r="3845" spans="1:25" hidden="1" x14ac:dyDescent="0.25">
      <c r="A3845" t="s">
        <v>14644</v>
      </c>
      <c r="B3845" t="s">
        <v>14645</v>
      </c>
      <c r="C3845" s="1" t="str">
        <f t="shared" si="619"/>
        <v>21:0441</v>
      </c>
      <c r="D3845" s="1" t="str">
        <f t="shared" si="623"/>
        <v>21:0145</v>
      </c>
      <c r="E3845" t="s">
        <v>14646</v>
      </c>
      <c r="F3845" t="s">
        <v>14647</v>
      </c>
      <c r="H3845">
        <v>68.934731600000006</v>
      </c>
      <c r="I3845">
        <v>-73.662863099999996</v>
      </c>
      <c r="J3845" s="1" t="str">
        <f t="shared" si="624"/>
        <v>NGR lake sediment grab sample</v>
      </c>
      <c r="K3845" s="1" t="str">
        <f t="shared" si="625"/>
        <v>&lt;177 micron (NGR)</v>
      </c>
      <c r="L3845">
        <v>18</v>
      </c>
      <c r="M3845" t="s">
        <v>112</v>
      </c>
      <c r="N3845">
        <v>358</v>
      </c>
      <c r="O3845">
        <v>68</v>
      </c>
      <c r="P3845">
        <v>36</v>
      </c>
      <c r="Q3845">
        <v>2</v>
      </c>
      <c r="R3845">
        <v>20</v>
      </c>
      <c r="S3845">
        <v>10</v>
      </c>
      <c r="T3845">
        <v>0.1</v>
      </c>
      <c r="U3845">
        <v>350</v>
      </c>
      <c r="V3845">
        <v>3.9</v>
      </c>
      <c r="W3845">
        <v>60</v>
      </c>
      <c r="X3845">
        <v>1</v>
      </c>
      <c r="Y3845">
        <v>1.4</v>
      </c>
    </row>
    <row r="3846" spans="1:25" hidden="1" x14ac:dyDescent="0.25">
      <c r="A3846" t="s">
        <v>14648</v>
      </c>
      <c r="B3846" t="s">
        <v>14649</v>
      </c>
      <c r="C3846" s="1" t="str">
        <f t="shared" si="619"/>
        <v>21:0441</v>
      </c>
      <c r="D3846" s="1" t="str">
        <f t="shared" si="623"/>
        <v>21:0145</v>
      </c>
      <c r="E3846" t="s">
        <v>14650</v>
      </c>
      <c r="F3846" t="s">
        <v>14651</v>
      </c>
      <c r="H3846">
        <v>68.935419300000007</v>
      </c>
      <c r="I3846">
        <v>-73.559990200000001</v>
      </c>
      <c r="J3846" s="1" t="str">
        <f t="shared" si="624"/>
        <v>NGR lake sediment grab sample</v>
      </c>
      <c r="K3846" s="1" t="str">
        <f t="shared" si="625"/>
        <v>&lt;177 micron (NGR)</v>
      </c>
      <c r="L3846">
        <v>18</v>
      </c>
      <c r="M3846" t="s">
        <v>117</v>
      </c>
      <c r="N3846">
        <v>359</v>
      </c>
      <c r="O3846">
        <v>84</v>
      </c>
      <c r="P3846">
        <v>38</v>
      </c>
      <c r="Q3846">
        <v>2</v>
      </c>
      <c r="R3846">
        <v>30</v>
      </c>
      <c r="S3846">
        <v>18</v>
      </c>
      <c r="T3846">
        <v>0.1</v>
      </c>
      <c r="U3846">
        <v>280</v>
      </c>
      <c r="V3846">
        <v>3.05</v>
      </c>
      <c r="W3846">
        <v>14</v>
      </c>
      <c r="X3846">
        <v>1</v>
      </c>
      <c r="Y3846">
        <v>2.4</v>
      </c>
    </row>
    <row r="3847" spans="1:25" hidden="1" x14ac:dyDescent="0.25">
      <c r="A3847" t="s">
        <v>14652</v>
      </c>
      <c r="B3847" t="s">
        <v>14653</v>
      </c>
      <c r="C3847" s="1" t="str">
        <f t="shared" si="619"/>
        <v>21:0441</v>
      </c>
      <c r="D3847" s="1" t="str">
        <f t="shared" si="623"/>
        <v>21:0145</v>
      </c>
      <c r="E3847" t="s">
        <v>14654</v>
      </c>
      <c r="F3847" t="s">
        <v>14655</v>
      </c>
      <c r="H3847">
        <v>68.940262799999999</v>
      </c>
      <c r="I3847">
        <v>-73.374184400000004</v>
      </c>
      <c r="J3847" s="1" t="str">
        <f t="shared" si="624"/>
        <v>NGR lake sediment grab sample</v>
      </c>
      <c r="K3847" s="1" t="str">
        <f t="shared" si="625"/>
        <v>&lt;177 micron (NGR)</v>
      </c>
      <c r="L3847">
        <v>18</v>
      </c>
      <c r="M3847" t="s">
        <v>122</v>
      </c>
      <c r="N3847">
        <v>360</v>
      </c>
      <c r="O3847">
        <v>118</v>
      </c>
      <c r="P3847">
        <v>98</v>
      </c>
      <c r="Q3847">
        <v>11</v>
      </c>
      <c r="R3847">
        <v>46</v>
      </c>
      <c r="S3847">
        <v>18</v>
      </c>
      <c r="T3847">
        <v>0.8</v>
      </c>
      <c r="U3847">
        <v>245</v>
      </c>
      <c r="V3847">
        <v>3.3</v>
      </c>
      <c r="W3847">
        <v>30</v>
      </c>
      <c r="X3847">
        <v>1</v>
      </c>
      <c r="Y3847">
        <v>8.8000000000000007</v>
      </c>
    </row>
    <row r="3848" spans="1:25" hidden="1" x14ac:dyDescent="0.25">
      <c r="A3848" t="s">
        <v>14656</v>
      </c>
      <c r="B3848" t="s">
        <v>14657</v>
      </c>
      <c r="C3848" s="1" t="str">
        <f t="shared" si="619"/>
        <v>21:0441</v>
      </c>
      <c r="D3848" s="1" t="str">
        <f t="shared" si="623"/>
        <v>21:0145</v>
      </c>
      <c r="E3848" t="s">
        <v>14658</v>
      </c>
      <c r="F3848" t="s">
        <v>14659</v>
      </c>
      <c r="H3848">
        <v>68.8875606</v>
      </c>
      <c r="I3848">
        <v>-73.185928000000004</v>
      </c>
      <c r="J3848" s="1" t="str">
        <f t="shared" si="624"/>
        <v>NGR lake sediment grab sample</v>
      </c>
      <c r="K3848" s="1" t="str">
        <f t="shared" si="625"/>
        <v>&lt;177 micron (NGR)</v>
      </c>
      <c r="L3848">
        <v>19</v>
      </c>
      <c r="M3848" t="s">
        <v>29</v>
      </c>
      <c r="N3848">
        <v>361</v>
      </c>
      <c r="O3848">
        <v>98</v>
      </c>
      <c r="P3848">
        <v>68</v>
      </c>
      <c r="Q3848">
        <v>6</v>
      </c>
      <c r="R3848">
        <v>35</v>
      </c>
      <c r="S3848">
        <v>14</v>
      </c>
      <c r="T3848">
        <v>0.2</v>
      </c>
      <c r="U3848">
        <v>300</v>
      </c>
      <c r="V3848">
        <v>3.3</v>
      </c>
      <c r="W3848">
        <v>26</v>
      </c>
      <c r="X3848">
        <v>1</v>
      </c>
      <c r="Y3848">
        <v>3.8</v>
      </c>
    </row>
    <row r="3849" spans="1:25" hidden="1" x14ac:dyDescent="0.25">
      <c r="A3849" t="s">
        <v>14660</v>
      </c>
      <c r="B3849" t="s">
        <v>14661</v>
      </c>
      <c r="C3849" s="1" t="str">
        <f t="shared" si="619"/>
        <v>21:0441</v>
      </c>
      <c r="D3849" s="1" t="str">
        <f t="shared" si="623"/>
        <v>21:0145</v>
      </c>
      <c r="E3849" t="s">
        <v>14662</v>
      </c>
      <c r="F3849" t="s">
        <v>14663</v>
      </c>
      <c r="H3849">
        <v>68.917126600000003</v>
      </c>
      <c r="I3849">
        <v>-73.272830999999996</v>
      </c>
      <c r="J3849" s="1" t="str">
        <f t="shared" si="624"/>
        <v>NGR lake sediment grab sample</v>
      </c>
      <c r="K3849" s="1" t="str">
        <f t="shared" si="625"/>
        <v>&lt;177 micron (NGR)</v>
      </c>
      <c r="L3849">
        <v>19</v>
      </c>
      <c r="M3849" t="s">
        <v>34</v>
      </c>
      <c r="N3849">
        <v>362</v>
      </c>
      <c r="O3849">
        <v>76</v>
      </c>
      <c r="P3849">
        <v>72</v>
      </c>
      <c r="Q3849">
        <v>7</v>
      </c>
      <c r="R3849">
        <v>33</v>
      </c>
      <c r="S3849">
        <v>13</v>
      </c>
      <c r="T3849">
        <v>0.1</v>
      </c>
      <c r="U3849">
        <v>270</v>
      </c>
      <c r="V3849">
        <v>3</v>
      </c>
      <c r="W3849">
        <v>23</v>
      </c>
      <c r="X3849">
        <v>1</v>
      </c>
      <c r="Y3849">
        <v>5.8</v>
      </c>
    </row>
    <row r="3850" spans="1:25" hidden="1" x14ac:dyDescent="0.25">
      <c r="A3850" t="s">
        <v>14664</v>
      </c>
      <c r="B3850" t="s">
        <v>14665</v>
      </c>
      <c r="C3850" s="1" t="str">
        <f t="shared" si="619"/>
        <v>21:0441</v>
      </c>
      <c r="D3850" s="1" t="str">
        <f t="shared" si="623"/>
        <v>21:0145</v>
      </c>
      <c r="E3850" t="s">
        <v>14666</v>
      </c>
      <c r="F3850" t="s">
        <v>14667</v>
      </c>
      <c r="H3850">
        <v>68.892287400000001</v>
      </c>
      <c r="I3850">
        <v>-73.190045600000005</v>
      </c>
      <c r="J3850" s="1" t="str">
        <f t="shared" si="624"/>
        <v>NGR lake sediment grab sample</v>
      </c>
      <c r="K3850" s="1" t="str">
        <f t="shared" si="625"/>
        <v>&lt;177 micron (NGR)</v>
      </c>
      <c r="L3850">
        <v>19</v>
      </c>
      <c r="M3850" t="s">
        <v>49</v>
      </c>
      <c r="N3850">
        <v>363</v>
      </c>
      <c r="O3850">
        <v>94</v>
      </c>
      <c r="P3850">
        <v>92</v>
      </c>
      <c r="Q3850">
        <v>9</v>
      </c>
      <c r="R3850">
        <v>54</v>
      </c>
      <c r="S3850">
        <v>16</v>
      </c>
      <c r="T3850">
        <v>0.1</v>
      </c>
      <c r="U3850">
        <v>270</v>
      </c>
      <c r="V3850">
        <v>2.9</v>
      </c>
      <c r="W3850">
        <v>21</v>
      </c>
      <c r="X3850">
        <v>1</v>
      </c>
      <c r="Y3850">
        <v>5.2</v>
      </c>
    </row>
    <row r="3851" spans="1:25" hidden="1" x14ac:dyDescent="0.25">
      <c r="A3851" t="s">
        <v>14668</v>
      </c>
      <c r="B3851" t="s">
        <v>14669</v>
      </c>
      <c r="C3851" s="1" t="str">
        <f t="shared" si="619"/>
        <v>21:0441</v>
      </c>
      <c r="D3851" s="1" t="str">
        <f t="shared" si="623"/>
        <v>21:0145</v>
      </c>
      <c r="E3851" t="s">
        <v>14658</v>
      </c>
      <c r="F3851" t="s">
        <v>14670</v>
      </c>
      <c r="H3851">
        <v>68.8875606</v>
      </c>
      <c r="I3851">
        <v>-73.185928000000004</v>
      </c>
      <c r="J3851" s="1" t="str">
        <f t="shared" si="624"/>
        <v>NGR lake sediment grab sample</v>
      </c>
      <c r="K3851" s="1" t="str">
        <f t="shared" si="625"/>
        <v>&lt;177 micron (NGR)</v>
      </c>
      <c r="L3851">
        <v>19</v>
      </c>
      <c r="M3851" t="s">
        <v>53</v>
      </c>
      <c r="N3851">
        <v>364</v>
      </c>
      <c r="O3851">
        <v>84</v>
      </c>
      <c r="P3851">
        <v>60</v>
      </c>
      <c r="Q3851">
        <v>5</v>
      </c>
      <c r="R3851">
        <v>30</v>
      </c>
      <c r="S3851">
        <v>15</v>
      </c>
      <c r="T3851">
        <v>0.1</v>
      </c>
      <c r="U3851">
        <v>280</v>
      </c>
      <c r="V3851">
        <v>3.5</v>
      </c>
      <c r="W3851">
        <v>41</v>
      </c>
      <c r="X3851">
        <v>1</v>
      </c>
      <c r="Y3851">
        <v>2.2000000000000002</v>
      </c>
    </row>
    <row r="3852" spans="1:25" hidden="1" x14ac:dyDescent="0.25">
      <c r="A3852" t="s">
        <v>14671</v>
      </c>
      <c r="B3852" t="s">
        <v>14672</v>
      </c>
      <c r="C3852" s="1" t="str">
        <f t="shared" si="619"/>
        <v>21:0441</v>
      </c>
      <c r="D3852" s="1" t="str">
        <f>HYPERLINK("http://geochem.nrcan.gc.ca/cdogs/content/svy/svy_e.htm", "")</f>
        <v/>
      </c>
      <c r="G3852" s="1" t="str">
        <f>HYPERLINK("http://geochem.nrcan.gc.ca/cdogs/content/cr_/cr_00034_e.htm", "34")</f>
        <v>34</v>
      </c>
      <c r="J3852" t="s">
        <v>100</v>
      </c>
      <c r="K3852" t="s">
        <v>101</v>
      </c>
      <c r="L3852">
        <v>19</v>
      </c>
      <c r="M3852" t="s">
        <v>102</v>
      </c>
      <c r="N3852">
        <v>365</v>
      </c>
      <c r="O3852">
        <v>102</v>
      </c>
      <c r="P3852">
        <v>50</v>
      </c>
      <c r="Q3852">
        <v>11</v>
      </c>
      <c r="R3852">
        <v>19</v>
      </c>
      <c r="S3852">
        <v>12</v>
      </c>
      <c r="T3852">
        <v>0.1</v>
      </c>
      <c r="U3852">
        <v>760</v>
      </c>
      <c r="V3852">
        <v>2.9</v>
      </c>
      <c r="W3852">
        <v>29</v>
      </c>
      <c r="X3852">
        <v>6</v>
      </c>
      <c r="Y3852">
        <v>15.2</v>
      </c>
    </row>
    <row r="3853" spans="1:25" hidden="1" x14ac:dyDescent="0.25">
      <c r="A3853" t="s">
        <v>14673</v>
      </c>
      <c r="B3853" t="s">
        <v>14674</v>
      </c>
      <c r="C3853" s="1" t="str">
        <f t="shared" si="619"/>
        <v>21:0441</v>
      </c>
      <c r="D3853" s="1" t="str">
        <f t="shared" ref="D3853:D3879" si="626">HYPERLINK("http://geochem.nrcan.gc.ca/cdogs/content/svy/svy210145_e.htm", "21:0145")</f>
        <v>21:0145</v>
      </c>
      <c r="E3853" t="s">
        <v>14658</v>
      </c>
      <c r="F3853" t="s">
        <v>14675</v>
      </c>
      <c r="H3853">
        <v>68.8875606</v>
      </c>
      <c r="I3853">
        <v>-73.185928000000004</v>
      </c>
      <c r="J3853" s="1" t="str">
        <f t="shared" ref="J3853:J3879" si="627">HYPERLINK("http://geochem.nrcan.gc.ca/cdogs/content/kwd/kwd020027_e.htm", "NGR lake sediment grab sample")</f>
        <v>NGR lake sediment grab sample</v>
      </c>
      <c r="K3853" s="1" t="str">
        <f t="shared" ref="K3853:K3879" si="628">HYPERLINK("http://geochem.nrcan.gc.ca/cdogs/content/kwd/kwd080006_e.htm", "&lt;177 micron (NGR)")</f>
        <v>&lt;177 micron (NGR)</v>
      </c>
      <c r="L3853">
        <v>19</v>
      </c>
      <c r="M3853" t="s">
        <v>57</v>
      </c>
      <c r="N3853">
        <v>366</v>
      </c>
      <c r="O3853">
        <v>100</v>
      </c>
      <c r="P3853">
        <v>70</v>
      </c>
      <c r="Q3853">
        <v>5</v>
      </c>
      <c r="R3853">
        <v>35</v>
      </c>
      <c r="S3853">
        <v>14</v>
      </c>
      <c r="T3853">
        <v>0.5</v>
      </c>
      <c r="U3853">
        <v>310</v>
      </c>
      <c r="V3853">
        <v>3.2</v>
      </c>
      <c r="W3853">
        <v>22</v>
      </c>
      <c r="X3853">
        <v>1</v>
      </c>
      <c r="Y3853">
        <v>4.4000000000000004</v>
      </c>
    </row>
    <row r="3854" spans="1:25" hidden="1" x14ac:dyDescent="0.25">
      <c r="A3854" t="s">
        <v>14676</v>
      </c>
      <c r="B3854" t="s">
        <v>14677</v>
      </c>
      <c r="C3854" s="1" t="str">
        <f t="shared" si="619"/>
        <v>21:0441</v>
      </c>
      <c r="D3854" s="1" t="str">
        <f t="shared" si="626"/>
        <v>21:0145</v>
      </c>
      <c r="E3854" t="s">
        <v>14678</v>
      </c>
      <c r="F3854" t="s">
        <v>14679</v>
      </c>
      <c r="H3854">
        <v>68.859506800000005</v>
      </c>
      <c r="I3854">
        <v>-73.185912599999995</v>
      </c>
      <c r="J3854" s="1" t="str">
        <f t="shared" si="627"/>
        <v>NGR lake sediment grab sample</v>
      </c>
      <c r="K3854" s="1" t="str">
        <f t="shared" si="628"/>
        <v>&lt;177 micron (NGR)</v>
      </c>
      <c r="L3854">
        <v>19</v>
      </c>
      <c r="M3854" t="s">
        <v>39</v>
      </c>
      <c r="N3854">
        <v>367</v>
      </c>
      <c r="O3854">
        <v>124</v>
      </c>
      <c r="P3854">
        <v>84</v>
      </c>
      <c r="Q3854">
        <v>5</v>
      </c>
      <c r="R3854">
        <v>56</v>
      </c>
      <c r="S3854">
        <v>19</v>
      </c>
      <c r="T3854">
        <v>0.1</v>
      </c>
      <c r="U3854">
        <v>290</v>
      </c>
      <c r="V3854">
        <v>3.1</v>
      </c>
      <c r="W3854">
        <v>28</v>
      </c>
      <c r="X3854">
        <v>1</v>
      </c>
      <c r="Y3854">
        <v>5.4</v>
      </c>
    </row>
    <row r="3855" spans="1:25" hidden="1" x14ac:dyDescent="0.25">
      <c r="A3855" t="s">
        <v>14680</v>
      </c>
      <c r="B3855" t="s">
        <v>14681</v>
      </c>
      <c r="C3855" s="1" t="str">
        <f t="shared" si="619"/>
        <v>21:0441</v>
      </c>
      <c r="D3855" s="1" t="str">
        <f t="shared" si="626"/>
        <v>21:0145</v>
      </c>
      <c r="E3855" t="s">
        <v>14682</v>
      </c>
      <c r="F3855" t="s">
        <v>14683</v>
      </c>
      <c r="H3855">
        <v>68.834802100000005</v>
      </c>
      <c r="I3855">
        <v>-73.126611999999994</v>
      </c>
      <c r="J3855" s="1" t="str">
        <f t="shared" si="627"/>
        <v>NGR lake sediment grab sample</v>
      </c>
      <c r="K3855" s="1" t="str">
        <f t="shared" si="628"/>
        <v>&lt;177 micron (NGR)</v>
      </c>
      <c r="L3855">
        <v>19</v>
      </c>
      <c r="M3855" t="s">
        <v>44</v>
      </c>
      <c r="N3855">
        <v>368</v>
      </c>
      <c r="O3855">
        <v>134</v>
      </c>
      <c r="P3855">
        <v>128</v>
      </c>
      <c r="Q3855">
        <v>10</v>
      </c>
      <c r="R3855">
        <v>52</v>
      </c>
      <c r="S3855">
        <v>12</v>
      </c>
      <c r="T3855">
        <v>0.5</v>
      </c>
      <c r="U3855">
        <v>250</v>
      </c>
      <c r="V3855">
        <v>2.9</v>
      </c>
      <c r="W3855">
        <v>34</v>
      </c>
      <c r="X3855">
        <v>2</v>
      </c>
      <c r="Y3855">
        <v>13.8</v>
      </c>
    </row>
    <row r="3856" spans="1:25" hidden="1" x14ac:dyDescent="0.25">
      <c r="A3856" t="s">
        <v>14684</v>
      </c>
      <c r="B3856" t="s">
        <v>14685</v>
      </c>
      <c r="C3856" s="1" t="str">
        <f t="shared" si="619"/>
        <v>21:0441</v>
      </c>
      <c r="D3856" s="1" t="str">
        <f t="shared" si="626"/>
        <v>21:0145</v>
      </c>
      <c r="E3856" t="s">
        <v>14686</v>
      </c>
      <c r="F3856" t="s">
        <v>14687</v>
      </c>
      <c r="H3856">
        <v>68.807622699999996</v>
      </c>
      <c r="I3856">
        <v>-73.079657999999995</v>
      </c>
      <c r="J3856" s="1" t="str">
        <f t="shared" si="627"/>
        <v>NGR lake sediment grab sample</v>
      </c>
      <c r="K3856" s="1" t="str">
        <f t="shared" si="628"/>
        <v>&lt;177 micron (NGR)</v>
      </c>
      <c r="L3856">
        <v>19</v>
      </c>
      <c r="M3856" t="s">
        <v>62</v>
      </c>
      <c r="N3856">
        <v>369</v>
      </c>
      <c r="O3856">
        <v>130</v>
      </c>
      <c r="P3856">
        <v>140</v>
      </c>
      <c r="Q3856">
        <v>13</v>
      </c>
      <c r="R3856">
        <v>55</v>
      </c>
      <c r="S3856">
        <v>29</v>
      </c>
      <c r="T3856">
        <v>0.2</v>
      </c>
      <c r="U3856">
        <v>1000</v>
      </c>
      <c r="V3856">
        <v>6.7</v>
      </c>
      <c r="W3856">
        <v>195</v>
      </c>
      <c r="X3856">
        <v>2</v>
      </c>
      <c r="Y3856">
        <v>5.2</v>
      </c>
    </row>
    <row r="3857" spans="1:25" hidden="1" x14ac:dyDescent="0.25">
      <c r="A3857" t="s">
        <v>14688</v>
      </c>
      <c r="B3857" t="s">
        <v>14689</v>
      </c>
      <c r="C3857" s="1" t="str">
        <f t="shared" si="619"/>
        <v>21:0441</v>
      </c>
      <c r="D3857" s="1" t="str">
        <f t="shared" si="626"/>
        <v>21:0145</v>
      </c>
      <c r="E3857" t="s">
        <v>14690</v>
      </c>
      <c r="F3857" t="s">
        <v>14691</v>
      </c>
      <c r="H3857">
        <v>68.784537099999994</v>
      </c>
      <c r="I3857">
        <v>-73.020268000000002</v>
      </c>
      <c r="J3857" s="1" t="str">
        <f t="shared" si="627"/>
        <v>NGR lake sediment grab sample</v>
      </c>
      <c r="K3857" s="1" t="str">
        <f t="shared" si="628"/>
        <v>&lt;177 micron (NGR)</v>
      </c>
      <c r="L3857">
        <v>19</v>
      </c>
      <c r="M3857" t="s">
        <v>67</v>
      </c>
      <c r="N3857">
        <v>370</v>
      </c>
      <c r="O3857">
        <v>160</v>
      </c>
      <c r="P3857">
        <v>182</v>
      </c>
      <c r="Q3857">
        <v>15</v>
      </c>
      <c r="R3857">
        <v>86</v>
      </c>
      <c r="S3857">
        <v>21</v>
      </c>
      <c r="T3857">
        <v>0.2</v>
      </c>
      <c r="U3857">
        <v>370</v>
      </c>
      <c r="V3857">
        <v>4</v>
      </c>
      <c r="W3857">
        <v>25</v>
      </c>
      <c r="X3857">
        <v>1</v>
      </c>
      <c r="Y3857">
        <v>10</v>
      </c>
    </row>
    <row r="3858" spans="1:25" hidden="1" x14ac:dyDescent="0.25">
      <c r="A3858" t="s">
        <v>14692</v>
      </c>
      <c r="B3858" t="s">
        <v>14693</v>
      </c>
      <c r="C3858" s="1" t="str">
        <f t="shared" si="619"/>
        <v>21:0441</v>
      </c>
      <c r="D3858" s="1" t="str">
        <f t="shared" si="626"/>
        <v>21:0145</v>
      </c>
      <c r="E3858" t="s">
        <v>14694</v>
      </c>
      <c r="F3858" t="s">
        <v>14695</v>
      </c>
      <c r="H3858">
        <v>68.737237699999994</v>
      </c>
      <c r="I3858">
        <v>-72.927443499999995</v>
      </c>
      <c r="J3858" s="1" t="str">
        <f t="shared" si="627"/>
        <v>NGR lake sediment grab sample</v>
      </c>
      <c r="K3858" s="1" t="str">
        <f t="shared" si="628"/>
        <v>&lt;177 micron (NGR)</v>
      </c>
      <c r="L3858">
        <v>19</v>
      </c>
      <c r="M3858" t="s">
        <v>72</v>
      </c>
      <c r="N3858">
        <v>371</v>
      </c>
      <c r="O3858">
        <v>112</v>
      </c>
      <c r="P3858">
        <v>98</v>
      </c>
      <c r="Q3858">
        <v>8</v>
      </c>
      <c r="R3858">
        <v>56</v>
      </c>
      <c r="S3858">
        <v>23</v>
      </c>
      <c r="T3858">
        <v>0.1</v>
      </c>
      <c r="U3858">
        <v>360</v>
      </c>
      <c r="V3858">
        <v>4.2</v>
      </c>
      <c r="W3858">
        <v>42</v>
      </c>
      <c r="X3858">
        <v>1</v>
      </c>
      <c r="Y3858">
        <v>2.6</v>
      </c>
    </row>
    <row r="3859" spans="1:25" hidden="1" x14ac:dyDescent="0.25">
      <c r="A3859" t="s">
        <v>14696</v>
      </c>
      <c r="B3859" t="s">
        <v>14697</v>
      </c>
      <c r="C3859" s="1" t="str">
        <f t="shared" si="619"/>
        <v>21:0441</v>
      </c>
      <c r="D3859" s="1" t="str">
        <f t="shared" si="626"/>
        <v>21:0145</v>
      </c>
      <c r="E3859" t="s">
        <v>14698</v>
      </c>
      <c r="F3859" t="s">
        <v>14699</v>
      </c>
      <c r="H3859">
        <v>68.702984000000001</v>
      </c>
      <c r="I3859">
        <v>-72.945380700000001</v>
      </c>
      <c r="J3859" s="1" t="str">
        <f t="shared" si="627"/>
        <v>NGR lake sediment grab sample</v>
      </c>
      <c r="K3859" s="1" t="str">
        <f t="shared" si="628"/>
        <v>&lt;177 micron (NGR)</v>
      </c>
      <c r="L3859">
        <v>19</v>
      </c>
      <c r="M3859" t="s">
        <v>77</v>
      </c>
      <c r="N3859">
        <v>372</v>
      </c>
      <c r="O3859">
        <v>100</v>
      </c>
      <c r="P3859">
        <v>106</v>
      </c>
      <c r="Q3859">
        <v>5</v>
      </c>
      <c r="R3859">
        <v>48</v>
      </c>
      <c r="S3859">
        <v>19</v>
      </c>
      <c r="T3859">
        <v>0.2</v>
      </c>
      <c r="U3859">
        <v>380</v>
      </c>
      <c r="V3859">
        <v>3.95</v>
      </c>
      <c r="W3859">
        <v>72</v>
      </c>
      <c r="X3859">
        <v>1</v>
      </c>
      <c r="Y3859">
        <v>4.8</v>
      </c>
    </row>
    <row r="3860" spans="1:25" hidden="1" x14ac:dyDescent="0.25">
      <c r="A3860" t="s">
        <v>14700</v>
      </c>
      <c r="B3860" t="s">
        <v>14701</v>
      </c>
      <c r="C3860" s="1" t="str">
        <f t="shared" si="619"/>
        <v>21:0441</v>
      </c>
      <c r="D3860" s="1" t="str">
        <f t="shared" si="626"/>
        <v>21:0145</v>
      </c>
      <c r="E3860" t="s">
        <v>14702</v>
      </c>
      <c r="F3860" t="s">
        <v>14703</v>
      </c>
      <c r="H3860">
        <v>68.731229400000004</v>
      </c>
      <c r="I3860">
        <v>-72.501704599999997</v>
      </c>
      <c r="J3860" s="1" t="str">
        <f t="shared" si="627"/>
        <v>NGR lake sediment grab sample</v>
      </c>
      <c r="K3860" s="1" t="str">
        <f t="shared" si="628"/>
        <v>&lt;177 micron (NGR)</v>
      </c>
      <c r="L3860">
        <v>19</v>
      </c>
      <c r="M3860" t="s">
        <v>82</v>
      </c>
      <c r="N3860">
        <v>373</v>
      </c>
      <c r="O3860">
        <v>72</v>
      </c>
      <c r="P3860">
        <v>52</v>
      </c>
      <c r="Q3860">
        <v>3</v>
      </c>
      <c r="R3860">
        <v>29</v>
      </c>
      <c r="S3860">
        <v>22</v>
      </c>
      <c r="T3860">
        <v>0.1</v>
      </c>
      <c r="U3860">
        <v>330</v>
      </c>
      <c r="V3860">
        <v>2.9</v>
      </c>
      <c r="W3860">
        <v>22</v>
      </c>
      <c r="X3860">
        <v>1</v>
      </c>
      <c r="Y3860">
        <v>2</v>
      </c>
    </row>
    <row r="3861" spans="1:25" hidden="1" x14ac:dyDescent="0.25">
      <c r="A3861" t="s">
        <v>14704</v>
      </c>
      <c r="B3861" t="s">
        <v>14705</v>
      </c>
      <c r="C3861" s="1" t="str">
        <f t="shared" si="619"/>
        <v>21:0441</v>
      </c>
      <c r="D3861" s="1" t="str">
        <f t="shared" si="626"/>
        <v>21:0145</v>
      </c>
      <c r="E3861" t="s">
        <v>14706</v>
      </c>
      <c r="F3861" t="s">
        <v>14707</v>
      </c>
      <c r="H3861">
        <v>68.755987599999997</v>
      </c>
      <c r="I3861">
        <v>-72.456909499999995</v>
      </c>
      <c r="J3861" s="1" t="str">
        <f t="shared" si="627"/>
        <v>NGR lake sediment grab sample</v>
      </c>
      <c r="K3861" s="1" t="str">
        <f t="shared" si="628"/>
        <v>&lt;177 micron (NGR)</v>
      </c>
      <c r="L3861">
        <v>19</v>
      </c>
      <c r="M3861" t="s">
        <v>87</v>
      </c>
      <c r="N3861">
        <v>374</v>
      </c>
      <c r="O3861">
        <v>106</v>
      </c>
      <c r="P3861">
        <v>130</v>
      </c>
      <c r="Q3861">
        <v>12</v>
      </c>
      <c r="R3861">
        <v>49</v>
      </c>
      <c r="S3861">
        <v>25</v>
      </c>
      <c r="T3861">
        <v>0.3</v>
      </c>
      <c r="U3861">
        <v>325</v>
      </c>
      <c r="V3861">
        <v>5.0999999999999996</v>
      </c>
      <c r="W3861">
        <v>195</v>
      </c>
      <c r="X3861">
        <v>3</v>
      </c>
      <c r="Y3861">
        <v>3.2</v>
      </c>
    </row>
    <row r="3862" spans="1:25" hidden="1" x14ac:dyDescent="0.25">
      <c r="A3862" t="s">
        <v>14708</v>
      </c>
      <c r="B3862" t="s">
        <v>14709</v>
      </c>
      <c r="C3862" s="1" t="str">
        <f t="shared" si="619"/>
        <v>21:0441</v>
      </c>
      <c r="D3862" s="1" t="str">
        <f t="shared" si="626"/>
        <v>21:0145</v>
      </c>
      <c r="E3862" t="s">
        <v>14710</v>
      </c>
      <c r="F3862" t="s">
        <v>14711</v>
      </c>
      <c r="H3862">
        <v>68.761245799999998</v>
      </c>
      <c r="I3862">
        <v>-72.350835599999996</v>
      </c>
      <c r="J3862" s="1" t="str">
        <f t="shared" si="627"/>
        <v>NGR lake sediment grab sample</v>
      </c>
      <c r="K3862" s="1" t="str">
        <f t="shared" si="628"/>
        <v>&lt;177 micron (NGR)</v>
      </c>
      <c r="L3862">
        <v>19</v>
      </c>
      <c r="M3862" t="s">
        <v>92</v>
      </c>
      <c r="N3862">
        <v>375</v>
      </c>
      <c r="O3862">
        <v>68</v>
      </c>
      <c r="P3862">
        <v>48</v>
      </c>
      <c r="Q3862">
        <v>4</v>
      </c>
      <c r="R3862">
        <v>26</v>
      </c>
      <c r="S3862">
        <v>19</v>
      </c>
      <c r="T3862">
        <v>0.1</v>
      </c>
      <c r="U3862">
        <v>300</v>
      </c>
      <c r="V3862">
        <v>2.8</v>
      </c>
      <c r="W3862">
        <v>32</v>
      </c>
      <c r="X3862">
        <v>1</v>
      </c>
      <c r="Y3862">
        <v>2</v>
      </c>
    </row>
    <row r="3863" spans="1:25" hidden="1" x14ac:dyDescent="0.25">
      <c r="A3863" t="s">
        <v>14712</v>
      </c>
      <c r="B3863" t="s">
        <v>14713</v>
      </c>
      <c r="C3863" s="1" t="str">
        <f t="shared" si="619"/>
        <v>21:0441</v>
      </c>
      <c r="D3863" s="1" t="str">
        <f t="shared" si="626"/>
        <v>21:0145</v>
      </c>
      <c r="E3863" t="s">
        <v>14714</v>
      </c>
      <c r="F3863" t="s">
        <v>14715</v>
      </c>
      <c r="H3863">
        <v>68.739698200000007</v>
      </c>
      <c r="I3863">
        <v>-72.365340500000002</v>
      </c>
      <c r="J3863" s="1" t="str">
        <f t="shared" si="627"/>
        <v>NGR lake sediment grab sample</v>
      </c>
      <c r="K3863" s="1" t="str">
        <f t="shared" si="628"/>
        <v>&lt;177 micron (NGR)</v>
      </c>
      <c r="L3863">
        <v>19</v>
      </c>
      <c r="M3863" t="s">
        <v>97</v>
      </c>
      <c r="N3863">
        <v>376</v>
      </c>
      <c r="O3863">
        <v>112</v>
      </c>
      <c r="P3863">
        <v>82</v>
      </c>
      <c r="Q3863">
        <v>11</v>
      </c>
      <c r="R3863">
        <v>49</v>
      </c>
      <c r="S3863">
        <v>39</v>
      </c>
      <c r="T3863">
        <v>0.1</v>
      </c>
      <c r="U3863">
        <v>920</v>
      </c>
      <c r="V3863">
        <v>4.8</v>
      </c>
      <c r="W3863">
        <v>145</v>
      </c>
      <c r="X3863">
        <v>2</v>
      </c>
      <c r="Y3863">
        <v>1.8</v>
      </c>
    </row>
    <row r="3864" spans="1:25" hidden="1" x14ac:dyDescent="0.25">
      <c r="A3864" t="s">
        <v>14716</v>
      </c>
      <c r="B3864" t="s">
        <v>14717</v>
      </c>
      <c r="C3864" s="1" t="str">
        <f t="shared" si="619"/>
        <v>21:0441</v>
      </c>
      <c r="D3864" s="1" t="str">
        <f t="shared" si="626"/>
        <v>21:0145</v>
      </c>
      <c r="E3864" t="s">
        <v>14718</v>
      </c>
      <c r="F3864" t="s">
        <v>14719</v>
      </c>
      <c r="H3864">
        <v>68.724514799999994</v>
      </c>
      <c r="I3864">
        <v>-72.296674999999993</v>
      </c>
      <c r="J3864" s="1" t="str">
        <f t="shared" si="627"/>
        <v>NGR lake sediment grab sample</v>
      </c>
      <c r="K3864" s="1" t="str">
        <f t="shared" si="628"/>
        <v>&lt;177 micron (NGR)</v>
      </c>
      <c r="L3864">
        <v>19</v>
      </c>
      <c r="M3864" t="s">
        <v>107</v>
      </c>
      <c r="N3864">
        <v>377</v>
      </c>
      <c r="O3864">
        <v>100</v>
      </c>
      <c r="P3864">
        <v>106</v>
      </c>
      <c r="Q3864">
        <v>7</v>
      </c>
      <c r="R3864">
        <v>50</v>
      </c>
      <c r="S3864">
        <v>15</v>
      </c>
      <c r="T3864">
        <v>0.1</v>
      </c>
      <c r="U3864">
        <v>330</v>
      </c>
      <c r="V3864">
        <v>3.1</v>
      </c>
      <c r="W3864">
        <v>19</v>
      </c>
      <c r="X3864">
        <v>1</v>
      </c>
      <c r="Y3864">
        <v>13</v>
      </c>
    </row>
    <row r="3865" spans="1:25" hidden="1" x14ac:dyDescent="0.25">
      <c r="A3865" t="s">
        <v>14720</v>
      </c>
      <c r="B3865" t="s">
        <v>14721</v>
      </c>
      <c r="C3865" s="1" t="str">
        <f t="shared" si="619"/>
        <v>21:0441</v>
      </c>
      <c r="D3865" s="1" t="str">
        <f t="shared" si="626"/>
        <v>21:0145</v>
      </c>
      <c r="E3865" t="s">
        <v>14722</v>
      </c>
      <c r="F3865" t="s">
        <v>14723</v>
      </c>
      <c r="H3865">
        <v>68.720010700000003</v>
      </c>
      <c r="I3865">
        <v>-72.224179000000007</v>
      </c>
      <c r="J3865" s="1" t="str">
        <f t="shared" si="627"/>
        <v>NGR lake sediment grab sample</v>
      </c>
      <c r="K3865" s="1" t="str">
        <f t="shared" si="628"/>
        <v>&lt;177 micron (NGR)</v>
      </c>
      <c r="L3865">
        <v>19</v>
      </c>
      <c r="M3865" t="s">
        <v>112</v>
      </c>
      <c r="N3865">
        <v>378</v>
      </c>
      <c r="O3865">
        <v>98</v>
      </c>
      <c r="P3865">
        <v>74</v>
      </c>
      <c r="Q3865">
        <v>6</v>
      </c>
      <c r="R3865">
        <v>44</v>
      </c>
      <c r="S3865">
        <v>21</v>
      </c>
      <c r="T3865">
        <v>0.1</v>
      </c>
      <c r="U3865">
        <v>490</v>
      </c>
      <c r="V3865">
        <v>4</v>
      </c>
      <c r="W3865">
        <v>70</v>
      </c>
      <c r="X3865">
        <v>1</v>
      </c>
      <c r="Y3865">
        <v>2.6</v>
      </c>
    </row>
    <row r="3866" spans="1:25" hidden="1" x14ac:dyDescent="0.25">
      <c r="A3866" t="s">
        <v>14724</v>
      </c>
      <c r="B3866" t="s">
        <v>14725</v>
      </c>
      <c r="C3866" s="1" t="str">
        <f t="shared" si="619"/>
        <v>21:0441</v>
      </c>
      <c r="D3866" s="1" t="str">
        <f t="shared" si="626"/>
        <v>21:0145</v>
      </c>
      <c r="E3866" t="s">
        <v>14726</v>
      </c>
      <c r="F3866" t="s">
        <v>14727</v>
      </c>
      <c r="H3866">
        <v>68.689425200000002</v>
      </c>
      <c r="I3866">
        <v>-72.125172599999999</v>
      </c>
      <c r="J3866" s="1" t="str">
        <f t="shared" si="627"/>
        <v>NGR lake sediment grab sample</v>
      </c>
      <c r="K3866" s="1" t="str">
        <f t="shared" si="628"/>
        <v>&lt;177 micron (NGR)</v>
      </c>
      <c r="L3866">
        <v>19</v>
      </c>
      <c r="M3866" t="s">
        <v>117</v>
      </c>
      <c r="N3866">
        <v>379</v>
      </c>
      <c r="O3866">
        <v>106</v>
      </c>
      <c r="P3866">
        <v>86</v>
      </c>
      <c r="Q3866">
        <v>7</v>
      </c>
      <c r="R3866">
        <v>47</v>
      </c>
      <c r="S3866">
        <v>18</v>
      </c>
      <c r="T3866">
        <v>0.1</v>
      </c>
      <c r="U3866">
        <v>340</v>
      </c>
      <c r="V3866">
        <v>3.7</v>
      </c>
      <c r="W3866">
        <v>30</v>
      </c>
      <c r="X3866">
        <v>2</v>
      </c>
      <c r="Y3866">
        <v>4.5999999999999996</v>
      </c>
    </row>
    <row r="3867" spans="1:25" hidden="1" x14ac:dyDescent="0.25">
      <c r="A3867" t="s">
        <v>14728</v>
      </c>
      <c r="B3867" t="s">
        <v>14729</v>
      </c>
      <c r="C3867" s="1" t="str">
        <f t="shared" si="619"/>
        <v>21:0441</v>
      </c>
      <c r="D3867" s="1" t="str">
        <f t="shared" si="626"/>
        <v>21:0145</v>
      </c>
      <c r="E3867" t="s">
        <v>14730</v>
      </c>
      <c r="F3867" t="s">
        <v>14731</v>
      </c>
      <c r="H3867">
        <v>68.681104000000005</v>
      </c>
      <c r="I3867">
        <v>-72.065679599999996</v>
      </c>
      <c r="J3867" s="1" t="str">
        <f t="shared" si="627"/>
        <v>NGR lake sediment grab sample</v>
      </c>
      <c r="K3867" s="1" t="str">
        <f t="shared" si="628"/>
        <v>&lt;177 micron (NGR)</v>
      </c>
      <c r="L3867">
        <v>19</v>
      </c>
      <c r="M3867" t="s">
        <v>122</v>
      </c>
      <c r="N3867">
        <v>380</v>
      </c>
      <c r="O3867">
        <v>120</v>
      </c>
      <c r="P3867">
        <v>128</v>
      </c>
      <c r="Q3867">
        <v>5</v>
      </c>
      <c r="R3867">
        <v>61</v>
      </c>
      <c r="S3867">
        <v>17</v>
      </c>
      <c r="T3867">
        <v>0.2</v>
      </c>
      <c r="U3867">
        <v>300</v>
      </c>
      <c r="V3867">
        <v>3.1</v>
      </c>
      <c r="W3867">
        <v>25</v>
      </c>
      <c r="X3867">
        <v>1</v>
      </c>
      <c r="Y3867">
        <v>13.8</v>
      </c>
    </row>
    <row r="3868" spans="1:25" hidden="1" x14ac:dyDescent="0.25">
      <c r="A3868" t="s">
        <v>14732</v>
      </c>
      <c r="B3868" t="s">
        <v>14733</v>
      </c>
      <c r="C3868" s="1" t="str">
        <f t="shared" si="619"/>
        <v>21:0441</v>
      </c>
      <c r="D3868" s="1" t="str">
        <f t="shared" si="626"/>
        <v>21:0145</v>
      </c>
      <c r="E3868" t="s">
        <v>14734</v>
      </c>
      <c r="F3868" t="s">
        <v>14735</v>
      </c>
      <c r="H3868">
        <v>68.477041400000005</v>
      </c>
      <c r="I3868">
        <v>-73.110652900000005</v>
      </c>
      <c r="J3868" s="1" t="str">
        <f t="shared" si="627"/>
        <v>NGR lake sediment grab sample</v>
      </c>
      <c r="K3868" s="1" t="str">
        <f t="shared" si="628"/>
        <v>&lt;177 micron (NGR)</v>
      </c>
      <c r="L3868">
        <v>20</v>
      </c>
      <c r="M3868" t="s">
        <v>29</v>
      </c>
      <c r="N3868">
        <v>381</v>
      </c>
      <c r="O3868">
        <v>260</v>
      </c>
      <c r="P3868">
        <v>132</v>
      </c>
      <c r="Q3868">
        <v>5</v>
      </c>
      <c r="R3868">
        <v>141</v>
      </c>
      <c r="S3868">
        <v>53</v>
      </c>
      <c r="T3868">
        <v>0.2</v>
      </c>
      <c r="U3868">
        <v>350</v>
      </c>
      <c r="V3868">
        <v>4.2</v>
      </c>
      <c r="W3868">
        <v>6</v>
      </c>
      <c r="X3868">
        <v>1</v>
      </c>
      <c r="Y3868">
        <v>15.2</v>
      </c>
    </row>
    <row r="3869" spans="1:25" hidden="1" x14ac:dyDescent="0.25">
      <c r="A3869" t="s">
        <v>14736</v>
      </c>
      <c r="B3869" t="s">
        <v>14737</v>
      </c>
      <c r="C3869" s="1" t="str">
        <f t="shared" si="619"/>
        <v>21:0441</v>
      </c>
      <c r="D3869" s="1" t="str">
        <f t="shared" si="626"/>
        <v>21:0145</v>
      </c>
      <c r="E3869" t="s">
        <v>14738</v>
      </c>
      <c r="F3869" t="s">
        <v>14739</v>
      </c>
      <c r="H3869">
        <v>68.490969899999996</v>
      </c>
      <c r="I3869">
        <v>-73.116578099999998</v>
      </c>
      <c r="J3869" s="1" t="str">
        <f t="shared" si="627"/>
        <v>NGR lake sediment grab sample</v>
      </c>
      <c r="K3869" s="1" t="str">
        <f t="shared" si="628"/>
        <v>&lt;177 micron (NGR)</v>
      </c>
      <c r="L3869">
        <v>20</v>
      </c>
      <c r="M3869" t="s">
        <v>49</v>
      </c>
      <c r="N3869">
        <v>382</v>
      </c>
      <c r="O3869">
        <v>194</v>
      </c>
      <c r="P3869">
        <v>92</v>
      </c>
      <c r="Q3869">
        <v>12</v>
      </c>
      <c r="R3869">
        <v>68</v>
      </c>
      <c r="S3869">
        <v>38</v>
      </c>
      <c r="T3869">
        <v>0.1</v>
      </c>
      <c r="U3869">
        <v>650</v>
      </c>
      <c r="V3869">
        <v>6.2</v>
      </c>
      <c r="W3869">
        <v>13</v>
      </c>
      <c r="X3869">
        <v>2</v>
      </c>
      <c r="Y3869">
        <v>5.2</v>
      </c>
    </row>
    <row r="3870" spans="1:25" hidden="1" x14ac:dyDescent="0.25">
      <c r="A3870" t="s">
        <v>14740</v>
      </c>
      <c r="B3870" t="s">
        <v>14741</v>
      </c>
      <c r="C3870" s="1" t="str">
        <f t="shared" si="619"/>
        <v>21:0441</v>
      </c>
      <c r="D3870" s="1" t="str">
        <f t="shared" si="626"/>
        <v>21:0145</v>
      </c>
      <c r="E3870" t="s">
        <v>14734</v>
      </c>
      <c r="F3870" t="s">
        <v>14742</v>
      </c>
      <c r="H3870">
        <v>68.477041400000005</v>
      </c>
      <c r="I3870">
        <v>-73.110652900000005</v>
      </c>
      <c r="J3870" s="1" t="str">
        <f t="shared" si="627"/>
        <v>NGR lake sediment grab sample</v>
      </c>
      <c r="K3870" s="1" t="str">
        <f t="shared" si="628"/>
        <v>&lt;177 micron (NGR)</v>
      </c>
      <c r="L3870">
        <v>20</v>
      </c>
      <c r="M3870" t="s">
        <v>57</v>
      </c>
      <c r="N3870">
        <v>383</v>
      </c>
      <c r="O3870">
        <v>260</v>
      </c>
      <c r="P3870">
        <v>130</v>
      </c>
      <c r="Q3870">
        <v>7</v>
      </c>
      <c r="R3870">
        <v>139</v>
      </c>
      <c r="S3870">
        <v>53</v>
      </c>
      <c r="T3870">
        <v>0.1</v>
      </c>
      <c r="U3870">
        <v>360</v>
      </c>
      <c r="V3870">
        <v>4.4000000000000004</v>
      </c>
      <c r="W3870">
        <v>9</v>
      </c>
      <c r="X3870">
        <v>2</v>
      </c>
      <c r="Y3870">
        <v>16</v>
      </c>
    </row>
    <row r="3871" spans="1:25" hidden="1" x14ac:dyDescent="0.25">
      <c r="A3871" t="s">
        <v>14743</v>
      </c>
      <c r="B3871" t="s">
        <v>14744</v>
      </c>
      <c r="C3871" s="1" t="str">
        <f t="shared" si="619"/>
        <v>21:0441</v>
      </c>
      <c r="D3871" s="1" t="str">
        <f t="shared" si="626"/>
        <v>21:0145</v>
      </c>
      <c r="E3871" t="s">
        <v>14734</v>
      </c>
      <c r="F3871" t="s">
        <v>14745</v>
      </c>
      <c r="H3871">
        <v>68.477041400000005</v>
      </c>
      <c r="I3871">
        <v>-73.110652900000005</v>
      </c>
      <c r="J3871" s="1" t="str">
        <f t="shared" si="627"/>
        <v>NGR lake sediment grab sample</v>
      </c>
      <c r="K3871" s="1" t="str">
        <f t="shared" si="628"/>
        <v>&lt;177 micron (NGR)</v>
      </c>
      <c r="L3871">
        <v>20</v>
      </c>
      <c r="M3871" t="s">
        <v>53</v>
      </c>
      <c r="N3871">
        <v>384</v>
      </c>
      <c r="O3871">
        <v>192</v>
      </c>
      <c r="P3871">
        <v>98</v>
      </c>
      <c r="Q3871">
        <v>5</v>
      </c>
      <c r="R3871">
        <v>76</v>
      </c>
      <c r="S3871">
        <v>27</v>
      </c>
      <c r="T3871">
        <v>0.1</v>
      </c>
      <c r="U3871">
        <v>595</v>
      </c>
      <c r="V3871">
        <v>6.4</v>
      </c>
      <c r="W3871">
        <v>6</v>
      </c>
      <c r="X3871">
        <v>3</v>
      </c>
      <c r="Y3871">
        <v>5.8</v>
      </c>
    </row>
    <row r="3872" spans="1:25" hidden="1" x14ac:dyDescent="0.25">
      <c r="A3872" t="s">
        <v>14746</v>
      </c>
      <c r="B3872" t="s">
        <v>14747</v>
      </c>
      <c r="C3872" s="1" t="str">
        <f t="shared" ref="C3872:C3935" si="629">HYPERLINK("http://geochem.nrcan.gc.ca/cdogs/content/bdl/bdl210441_e.htm", "21:0441")</f>
        <v>21:0441</v>
      </c>
      <c r="D3872" s="1" t="str">
        <f t="shared" si="626"/>
        <v>21:0145</v>
      </c>
      <c r="E3872" t="s">
        <v>14748</v>
      </c>
      <c r="F3872" t="s">
        <v>14749</v>
      </c>
      <c r="H3872">
        <v>68.461519600000003</v>
      </c>
      <c r="I3872">
        <v>-73.176236200000005</v>
      </c>
      <c r="J3872" s="1" t="str">
        <f t="shared" si="627"/>
        <v>NGR lake sediment grab sample</v>
      </c>
      <c r="K3872" s="1" t="str">
        <f t="shared" si="628"/>
        <v>&lt;177 micron (NGR)</v>
      </c>
      <c r="L3872">
        <v>20</v>
      </c>
      <c r="M3872" t="s">
        <v>34</v>
      </c>
      <c r="N3872">
        <v>385</v>
      </c>
      <c r="O3872">
        <v>146</v>
      </c>
      <c r="P3872">
        <v>64</v>
      </c>
      <c r="Q3872">
        <v>5</v>
      </c>
      <c r="R3872">
        <v>45</v>
      </c>
      <c r="S3872">
        <v>13</v>
      </c>
      <c r="T3872">
        <v>0.1</v>
      </c>
      <c r="U3872">
        <v>350</v>
      </c>
      <c r="V3872">
        <v>3.55</v>
      </c>
      <c r="W3872">
        <v>5</v>
      </c>
      <c r="X3872">
        <v>2</v>
      </c>
      <c r="Y3872">
        <v>12</v>
      </c>
    </row>
    <row r="3873" spans="1:25" hidden="1" x14ac:dyDescent="0.25">
      <c r="A3873" t="s">
        <v>14750</v>
      </c>
      <c r="B3873" t="s">
        <v>14751</v>
      </c>
      <c r="C3873" s="1" t="str">
        <f t="shared" si="629"/>
        <v>21:0441</v>
      </c>
      <c r="D3873" s="1" t="str">
        <f t="shared" si="626"/>
        <v>21:0145</v>
      </c>
      <c r="E3873" t="s">
        <v>14752</v>
      </c>
      <c r="F3873" t="s">
        <v>14753</v>
      </c>
      <c r="H3873">
        <v>68.457348300000007</v>
      </c>
      <c r="I3873">
        <v>-73.193684500000003</v>
      </c>
      <c r="J3873" s="1" t="str">
        <f t="shared" si="627"/>
        <v>NGR lake sediment grab sample</v>
      </c>
      <c r="K3873" s="1" t="str">
        <f t="shared" si="628"/>
        <v>&lt;177 micron (NGR)</v>
      </c>
      <c r="L3873">
        <v>20</v>
      </c>
      <c r="M3873" t="s">
        <v>39</v>
      </c>
      <c r="N3873">
        <v>386</v>
      </c>
      <c r="O3873">
        <v>245</v>
      </c>
      <c r="P3873">
        <v>126</v>
      </c>
      <c r="Q3873">
        <v>16</v>
      </c>
      <c r="R3873">
        <v>72</v>
      </c>
      <c r="S3873">
        <v>18</v>
      </c>
      <c r="T3873">
        <v>0.2</v>
      </c>
      <c r="U3873">
        <v>330</v>
      </c>
      <c r="V3873">
        <v>3.7</v>
      </c>
      <c r="W3873">
        <v>6</v>
      </c>
      <c r="X3873">
        <v>3</v>
      </c>
      <c r="Y3873">
        <v>19.2</v>
      </c>
    </row>
    <row r="3874" spans="1:25" hidden="1" x14ac:dyDescent="0.25">
      <c r="A3874" t="s">
        <v>14754</v>
      </c>
      <c r="B3874" t="s">
        <v>14755</v>
      </c>
      <c r="C3874" s="1" t="str">
        <f t="shared" si="629"/>
        <v>21:0441</v>
      </c>
      <c r="D3874" s="1" t="str">
        <f t="shared" si="626"/>
        <v>21:0145</v>
      </c>
      <c r="E3874" t="s">
        <v>14756</v>
      </c>
      <c r="F3874" t="s">
        <v>14757</v>
      </c>
      <c r="H3874">
        <v>68.417359500000003</v>
      </c>
      <c r="I3874">
        <v>-73.318341000000004</v>
      </c>
      <c r="J3874" s="1" t="str">
        <f t="shared" si="627"/>
        <v>NGR lake sediment grab sample</v>
      </c>
      <c r="K3874" s="1" t="str">
        <f t="shared" si="628"/>
        <v>&lt;177 micron (NGR)</v>
      </c>
      <c r="L3874">
        <v>20</v>
      </c>
      <c r="M3874" t="s">
        <v>44</v>
      </c>
      <c r="N3874">
        <v>387</v>
      </c>
      <c r="O3874">
        <v>86</v>
      </c>
      <c r="P3874">
        <v>40</v>
      </c>
      <c r="Q3874">
        <v>5</v>
      </c>
      <c r="R3874">
        <v>27</v>
      </c>
      <c r="S3874">
        <v>9</v>
      </c>
      <c r="T3874">
        <v>0.1</v>
      </c>
      <c r="U3874">
        <v>180</v>
      </c>
      <c r="V3874">
        <v>2.35</v>
      </c>
      <c r="W3874">
        <v>2</v>
      </c>
      <c r="X3874">
        <v>5</v>
      </c>
      <c r="Y3874">
        <v>18.600000000000001</v>
      </c>
    </row>
    <row r="3875" spans="1:25" hidden="1" x14ac:dyDescent="0.25">
      <c r="A3875" t="s">
        <v>14758</v>
      </c>
      <c r="B3875" t="s">
        <v>14759</v>
      </c>
      <c r="C3875" s="1" t="str">
        <f t="shared" si="629"/>
        <v>21:0441</v>
      </c>
      <c r="D3875" s="1" t="str">
        <f t="shared" si="626"/>
        <v>21:0145</v>
      </c>
      <c r="E3875" t="s">
        <v>14760</v>
      </c>
      <c r="F3875" t="s">
        <v>14761</v>
      </c>
      <c r="H3875">
        <v>68.394623499999994</v>
      </c>
      <c r="I3875">
        <v>-73.319879</v>
      </c>
      <c r="J3875" s="1" t="str">
        <f t="shared" si="627"/>
        <v>NGR lake sediment grab sample</v>
      </c>
      <c r="K3875" s="1" t="str">
        <f t="shared" si="628"/>
        <v>&lt;177 micron (NGR)</v>
      </c>
      <c r="L3875">
        <v>20</v>
      </c>
      <c r="M3875" t="s">
        <v>62</v>
      </c>
      <c r="N3875">
        <v>388</v>
      </c>
      <c r="O3875">
        <v>138</v>
      </c>
      <c r="P3875">
        <v>14</v>
      </c>
      <c r="Q3875">
        <v>8</v>
      </c>
      <c r="R3875">
        <v>36</v>
      </c>
      <c r="S3875">
        <v>10</v>
      </c>
      <c r="T3875">
        <v>0.1</v>
      </c>
      <c r="U3875">
        <v>180</v>
      </c>
      <c r="V3875">
        <v>1.9</v>
      </c>
      <c r="W3875">
        <v>2</v>
      </c>
      <c r="X3875">
        <v>1</v>
      </c>
      <c r="Y3875">
        <v>2</v>
      </c>
    </row>
    <row r="3876" spans="1:25" hidden="1" x14ac:dyDescent="0.25">
      <c r="A3876" t="s">
        <v>14762</v>
      </c>
      <c r="B3876" t="s">
        <v>14763</v>
      </c>
      <c r="C3876" s="1" t="str">
        <f t="shared" si="629"/>
        <v>21:0441</v>
      </c>
      <c r="D3876" s="1" t="str">
        <f t="shared" si="626"/>
        <v>21:0145</v>
      </c>
      <c r="E3876" t="s">
        <v>14764</v>
      </c>
      <c r="F3876" t="s">
        <v>14765</v>
      </c>
      <c r="H3876">
        <v>68.344596199999998</v>
      </c>
      <c r="I3876">
        <v>-73.299258899999998</v>
      </c>
      <c r="J3876" s="1" t="str">
        <f t="shared" si="627"/>
        <v>NGR lake sediment grab sample</v>
      </c>
      <c r="K3876" s="1" t="str">
        <f t="shared" si="628"/>
        <v>&lt;177 micron (NGR)</v>
      </c>
      <c r="L3876">
        <v>20</v>
      </c>
      <c r="M3876" t="s">
        <v>67</v>
      </c>
      <c r="N3876">
        <v>389</v>
      </c>
      <c r="O3876">
        <v>154</v>
      </c>
      <c r="P3876">
        <v>26</v>
      </c>
      <c r="Q3876">
        <v>9</v>
      </c>
      <c r="R3876">
        <v>41</v>
      </c>
      <c r="S3876">
        <v>12</v>
      </c>
      <c r="T3876">
        <v>0.2</v>
      </c>
      <c r="U3876">
        <v>210</v>
      </c>
      <c r="V3876">
        <v>2.2999999999999998</v>
      </c>
      <c r="W3876">
        <v>3</v>
      </c>
      <c r="X3876">
        <v>9</v>
      </c>
      <c r="Y3876">
        <v>6.2</v>
      </c>
    </row>
    <row r="3877" spans="1:25" hidden="1" x14ac:dyDescent="0.25">
      <c r="A3877" t="s">
        <v>14766</v>
      </c>
      <c r="B3877" t="s">
        <v>14767</v>
      </c>
      <c r="C3877" s="1" t="str">
        <f t="shared" si="629"/>
        <v>21:0441</v>
      </c>
      <c r="D3877" s="1" t="str">
        <f t="shared" si="626"/>
        <v>21:0145</v>
      </c>
      <c r="E3877" t="s">
        <v>14768</v>
      </c>
      <c r="F3877" t="s">
        <v>14769</v>
      </c>
      <c r="H3877">
        <v>68.361157199999994</v>
      </c>
      <c r="I3877">
        <v>-73.259178199999994</v>
      </c>
      <c r="J3877" s="1" t="str">
        <f t="shared" si="627"/>
        <v>NGR lake sediment grab sample</v>
      </c>
      <c r="K3877" s="1" t="str">
        <f t="shared" si="628"/>
        <v>&lt;177 micron (NGR)</v>
      </c>
      <c r="L3877">
        <v>20</v>
      </c>
      <c r="M3877" t="s">
        <v>72</v>
      </c>
      <c r="N3877">
        <v>390</v>
      </c>
      <c r="O3877">
        <v>64</v>
      </c>
      <c r="P3877">
        <v>16</v>
      </c>
      <c r="Q3877">
        <v>8</v>
      </c>
      <c r="R3877">
        <v>16</v>
      </c>
      <c r="S3877">
        <v>8</v>
      </c>
      <c r="T3877">
        <v>0.1</v>
      </c>
      <c r="U3877">
        <v>140</v>
      </c>
      <c r="V3877">
        <v>2</v>
      </c>
      <c r="W3877">
        <v>1</v>
      </c>
      <c r="X3877">
        <v>3</v>
      </c>
      <c r="Y3877">
        <v>16.600000000000001</v>
      </c>
    </row>
    <row r="3878" spans="1:25" hidden="1" x14ac:dyDescent="0.25">
      <c r="A3878" t="s">
        <v>14770</v>
      </c>
      <c r="B3878" t="s">
        <v>14771</v>
      </c>
      <c r="C3878" s="1" t="str">
        <f t="shared" si="629"/>
        <v>21:0441</v>
      </c>
      <c r="D3878" s="1" t="str">
        <f t="shared" si="626"/>
        <v>21:0145</v>
      </c>
      <c r="E3878" t="s">
        <v>14772</v>
      </c>
      <c r="F3878" t="s">
        <v>14773</v>
      </c>
      <c r="H3878">
        <v>68.381535600000007</v>
      </c>
      <c r="I3878">
        <v>-73.246668900000003</v>
      </c>
      <c r="J3878" s="1" t="str">
        <f t="shared" si="627"/>
        <v>NGR lake sediment grab sample</v>
      </c>
      <c r="K3878" s="1" t="str">
        <f t="shared" si="628"/>
        <v>&lt;177 micron (NGR)</v>
      </c>
      <c r="L3878">
        <v>20</v>
      </c>
      <c r="M3878" t="s">
        <v>77</v>
      </c>
      <c r="N3878">
        <v>391</v>
      </c>
      <c r="O3878">
        <v>158</v>
      </c>
      <c r="P3878">
        <v>30</v>
      </c>
      <c r="Q3878">
        <v>11</v>
      </c>
      <c r="R3878">
        <v>29</v>
      </c>
      <c r="S3878">
        <v>15</v>
      </c>
      <c r="T3878">
        <v>0.1</v>
      </c>
      <c r="U3878">
        <v>245</v>
      </c>
      <c r="V3878">
        <v>2.6</v>
      </c>
      <c r="W3878">
        <v>5</v>
      </c>
      <c r="X3878">
        <v>8</v>
      </c>
      <c r="Y3878">
        <v>4.5999999999999996</v>
      </c>
    </row>
    <row r="3879" spans="1:25" hidden="1" x14ac:dyDescent="0.25">
      <c r="A3879" t="s">
        <v>14774</v>
      </c>
      <c r="B3879" t="s">
        <v>14775</v>
      </c>
      <c r="C3879" s="1" t="str">
        <f t="shared" si="629"/>
        <v>21:0441</v>
      </c>
      <c r="D3879" s="1" t="str">
        <f t="shared" si="626"/>
        <v>21:0145</v>
      </c>
      <c r="E3879" t="s">
        <v>14776</v>
      </c>
      <c r="F3879" t="s">
        <v>14777</v>
      </c>
      <c r="H3879">
        <v>68.408158999999998</v>
      </c>
      <c r="I3879">
        <v>-73.246243699999994</v>
      </c>
      <c r="J3879" s="1" t="str">
        <f t="shared" si="627"/>
        <v>NGR lake sediment grab sample</v>
      </c>
      <c r="K3879" s="1" t="str">
        <f t="shared" si="628"/>
        <v>&lt;177 micron (NGR)</v>
      </c>
      <c r="L3879">
        <v>20</v>
      </c>
      <c r="M3879" t="s">
        <v>82</v>
      </c>
      <c r="N3879">
        <v>392</v>
      </c>
      <c r="O3879">
        <v>102</v>
      </c>
      <c r="P3879">
        <v>74</v>
      </c>
      <c r="Q3879">
        <v>11</v>
      </c>
      <c r="R3879">
        <v>30</v>
      </c>
      <c r="S3879">
        <v>11</v>
      </c>
      <c r="T3879">
        <v>0.1</v>
      </c>
      <c r="U3879">
        <v>160</v>
      </c>
      <c r="V3879">
        <v>2.1</v>
      </c>
      <c r="W3879">
        <v>2</v>
      </c>
      <c r="X3879">
        <v>5</v>
      </c>
      <c r="Y3879">
        <v>31.4</v>
      </c>
    </row>
    <row r="3880" spans="1:25" hidden="1" x14ac:dyDescent="0.25">
      <c r="A3880" t="s">
        <v>14778</v>
      </c>
      <c r="B3880" t="s">
        <v>14779</v>
      </c>
      <c r="C3880" s="1" t="str">
        <f t="shared" si="629"/>
        <v>21:0441</v>
      </c>
      <c r="D3880" s="1" t="str">
        <f>HYPERLINK("http://geochem.nrcan.gc.ca/cdogs/content/svy/svy_e.htm", "")</f>
        <v/>
      </c>
      <c r="G3880" s="1" t="str">
        <f>HYPERLINK("http://geochem.nrcan.gc.ca/cdogs/content/cr_/cr_00033_e.htm", "33")</f>
        <v>33</v>
      </c>
      <c r="J3880" t="s">
        <v>100</v>
      </c>
      <c r="K3880" t="s">
        <v>101</v>
      </c>
      <c r="L3880">
        <v>20</v>
      </c>
      <c r="M3880" t="s">
        <v>102</v>
      </c>
      <c r="N3880">
        <v>393</v>
      </c>
      <c r="O3880">
        <v>160</v>
      </c>
      <c r="P3880">
        <v>18</v>
      </c>
      <c r="Q3880">
        <v>29</v>
      </c>
      <c r="R3880">
        <v>11</v>
      </c>
      <c r="S3880">
        <v>12</v>
      </c>
      <c r="T3880">
        <v>0.1</v>
      </c>
      <c r="U3880">
        <v>2700</v>
      </c>
      <c r="V3880">
        <v>3.5</v>
      </c>
      <c r="W3880">
        <v>2</v>
      </c>
      <c r="X3880">
        <v>1</v>
      </c>
      <c r="Y3880">
        <v>11.8</v>
      </c>
    </row>
    <row r="3881" spans="1:25" hidden="1" x14ac:dyDescent="0.25">
      <c r="A3881" t="s">
        <v>14780</v>
      </c>
      <c r="B3881" t="s">
        <v>14781</v>
      </c>
      <c r="C3881" s="1" t="str">
        <f t="shared" si="629"/>
        <v>21:0441</v>
      </c>
      <c r="D3881" s="1" t="str">
        <f t="shared" ref="D3881:D3894" si="630">HYPERLINK("http://geochem.nrcan.gc.ca/cdogs/content/svy/svy210145_e.htm", "21:0145")</f>
        <v>21:0145</v>
      </c>
      <c r="E3881" t="s">
        <v>14782</v>
      </c>
      <c r="F3881" t="s">
        <v>14783</v>
      </c>
      <c r="H3881">
        <v>68.413753299999996</v>
      </c>
      <c r="I3881">
        <v>-73.1737672</v>
      </c>
      <c r="J3881" s="1" t="str">
        <f t="shared" ref="J3881:J3894" si="631">HYPERLINK("http://geochem.nrcan.gc.ca/cdogs/content/kwd/kwd020027_e.htm", "NGR lake sediment grab sample")</f>
        <v>NGR lake sediment grab sample</v>
      </c>
      <c r="K3881" s="1" t="str">
        <f t="shared" ref="K3881:K3894" si="632">HYPERLINK("http://geochem.nrcan.gc.ca/cdogs/content/kwd/kwd080006_e.htm", "&lt;177 micron (NGR)")</f>
        <v>&lt;177 micron (NGR)</v>
      </c>
      <c r="L3881">
        <v>20</v>
      </c>
      <c r="M3881" t="s">
        <v>87</v>
      </c>
      <c r="N3881">
        <v>394</v>
      </c>
      <c r="O3881">
        <v>104</v>
      </c>
      <c r="P3881">
        <v>52</v>
      </c>
      <c r="Q3881">
        <v>9</v>
      </c>
      <c r="R3881">
        <v>26</v>
      </c>
      <c r="S3881">
        <v>9</v>
      </c>
      <c r="T3881">
        <v>0.1</v>
      </c>
      <c r="U3881">
        <v>195</v>
      </c>
      <c r="V3881">
        <v>2.5</v>
      </c>
      <c r="W3881">
        <v>2</v>
      </c>
      <c r="X3881">
        <v>3</v>
      </c>
      <c r="Y3881">
        <v>23.2</v>
      </c>
    </row>
    <row r="3882" spans="1:25" hidden="1" x14ac:dyDescent="0.25">
      <c r="A3882" t="s">
        <v>14784</v>
      </c>
      <c r="B3882" t="s">
        <v>14785</v>
      </c>
      <c r="C3882" s="1" t="str">
        <f t="shared" si="629"/>
        <v>21:0441</v>
      </c>
      <c r="D3882" s="1" t="str">
        <f t="shared" si="630"/>
        <v>21:0145</v>
      </c>
      <c r="E3882" t="s">
        <v>14786</v>
      </c>
      <c r="F3882" t="s">
        <v>14787</v>
      </c>
      <c r="H3882">
        <v>68.385418299999998</v>
      </c>
      <c r="I3882">
        <v>-73.031400899999994</v>
      </c>
      <c r="J3882" s="1" t="str">
        <f t="shared" si="631"/>
        <v>NGR lake sediment grab sample</v>
      </c>
      <c r="K3882" s="1" t="str">
        <f t="shared" si="632"/>
        <v>&lt;177 micron (NGR)</v>
      </c>
      <c r="L3882">
        <v>20</v>
      </c>
      <c r="M3882" t="s">
        <v>92</v>
      </c>
      <c r="N3882">
        <v>395</v>
      </c>
      <c r="O3882">
        <v>114</v>
      </c>
      <c r="P3882">
        <v>26</v>
      </c>
      <c r="Q3882">
        <v>8</v>
      </c>
      <c r="R3882">
        <v>32</v>
      </c>
      <c r="S3882">
        <v>13</v>
      </c>
      <c r="T3882">
        <v>0.1</v>
      </c>
      <c r="U3882">
        <v>330</v>
      </c>
      <c r="V3882">
        <v>2.6</v>
      </c>
      <c r="W3882">
        <v>5</v>
      </c>
      <c r="X3882">
        <v>5</v>
      </c>
      <c r="Y3882">
        <v>0.5</v>
      </c>
    </row>
    <row r="3883" spans="1:25" hidden="1" x14ac:dyDescent="0.25">
      <c r="A3883" t="s">
        <v>14788</v>
      </c>
      <c r="B3883" t="s">
        <v>14789</v>
      </c>
      <c r="C3883" s="1" t="str">
        <f t="shared" si="629"/>
        <v>21:0441</v>
      </c>
      <c r="D3883" s="1" t="str">
        <f t="shared" si="630"/>
        <v>21:0145</v>
      </c>
      <c r="E3883" t="s">
        <v>14790</v>
      </c>
      <c r="F3883" t="s">
        <v>14791</v>
      </c>
      <c r="H3883">
        <v>68.353560400000006</v>
      </c>
      <c r="I3883">
        <v>-73.050026399999993</v>
      </c>
      <c r="J3883" s="1" t="str">
        <f t="shared" si="631"/>
        <v>NGR lake sediment grab sample</v>
      </c>
      <c r="K3883" s="1" t="str">
        <f t="shared" si="632"/>
        <v>&lt;177 micron (NGR)</v>
      </c>
      <c r="L3883">
        <v>20</v>
      </c>
      <c r="M3883" t="s">
        <v>97</v>
      </c>
      <c r="N3883">
        <v>396</v>
      </c>
      <c r="O3883">
        <v>245</v>
      </c>
      <c r="P3883">
        <v>78</v>
      </c>
      <c r="Q3883">
        <v>13</v>
      </c>
      <c r="R3883">
        <v>44</v>
      </c>
      <c r="S3883">
        <v>14</v>
      </c>
      <c r="T3883">
        <v>0.2</v>
      </c>
      <c r="U3883">
        <v>240</v>
      </c>
      <c r="V3883">
        <v>2.6</v>
      </c>
      <c r="W3883">
        <v>5</v>
      </c>
      <c r="X3883">
        <v>2</v>
      </c>
      <c r="Y3883">
        <v>14.6</v>
      </c>
    </row>
    <row r="3884" spans="1:25" hidden="1" x14ac:dyDescent="0.25">
      <c r="A3884" t="s">
        <v>14792</v>
      </c>
      <c r="B3884" t="s">
        <v>14793</v>
      </c>
      <c r="C3884" s="1" t="str">
        <f t="shared" si="629"/>
        <v>21:0441</v>
      </c>
      <c r="D3884" s="1" t="str">
        <f t="shared" si="630"/>
        <v>21:0145</v>
      </c>
      <c r="E3884" t="s">
        <v>14794</v>
      </c>
      <c r="F3884" t="s">
        <v>14795</v>
      </c>
      <c r="H3884">
        <v>68.312902300000005</v>
      </c>
      <c r="I3884">
        <v>-73.127125300000003</v>
      </c>
      <c r="J3884" s="1" t="str">
        <f t="shared" si="631"/>
        <v>NGR lake sediment grab sample</v>
      </c>
      <c r="K3884" s="1" t="str">
        <f t="shared" si="632"/>
        <v>&lt;177 micron (NGR)</v>
      </c>
      <c r="L3884">
        <v>20</v>
      </c>
      <c r="M3884" t="s">
        <v>107</v>
      </c>
      <c r="N3884">
        <v>397</v>
      </c>
      <c r="O3884">
        <v>52</v>
      </c>
      <c r="P3884">
        <v>12</v>
      </c>
      <c r="Q3884">
        <v>7</v>
      </c>
      <c r="R3884">
        <v>12</v>
      </c>
      <c r="S3884">
        <v>6</v>
      </c>
      <c r="T3884">
        <v>0.1</v>
      </c>
      <c r="U3884">
        <v>150</v>
      </c>
      <c r="V3884">
        <v>1.9</v>
      </c>
      <c r="W3884">
        <v>2</v>
      </c>
      <c r="X3884">
        <v>6</v>
      </c>
      <c r="Y3884">
        <v>3.2</v>
      </c>
    </row>
    <row r="3885" spans="1:25" hidden="1" x14ac:dyDescent="0.25">
      <c r="A3885" t="s">
        <v>14796</v>
      </c>
      <c r="B3885" t="s">
        <v>14797</v>
      </c>
      <c r="C3885" s="1" t="str">
        <f t="shared" si="629"/>
        <v>21:0441</v>
      </c>
      <c r="D3885" s="1" t="str">
        <f t="shared" si="630"/>
        <v>21:0145</v>
      </c>
      <c r="E3885" t="s">
        <v>14798</v>
      </c>
      <c r="F3885" t="s">
        <v>14799</v>
      </c>
      <c r="H3885">
        <v>68.298269700000006</v>
      </c>
      <c r="I3885">
        <v>-73.103430500000002</v>
      </c>
      <c r="J3885" s="1" t="str">
        <f t="shared" si="631"/>
        <v>NGR lake sediment grab sample</v>
      </c>
      <c r="K3885" s="1" t="str">
        <f t="shared" si="632"/>
        <v>&lt;177 micron (NGR)</v>
      </c>
      <c r="L3885">
        <v>20</v>
      </c>
      <c r="M3885" t="s">
        <v>112</v>
      </c>
      <c r="N3885">
        <v>398</v>
      </c>
      <c r="O3885">
        <v>62</v>
      </c>
      <c r="P3885">
        <v>22</v>
      </c>
      <c r="Q3885">
        <v>5</v>
      </c>
      <c r="R3885">
        <v>19</v>
      </c>
      <c r="S3885">
        <v>7</v>
      </c>
      <c r="T3885">
        <v>0.1</v>
      </c>
      <c r="U3885">
        <v>120</v>
      </c>
      <c r="V3885">
        <v>1.5</v>
      </c>
      <c r="W3885">
        <v>1</v>
      </c>
      <c r="X3885">
        <v>2</v>
      </c>
      <c r="Y3885">
        <v>24.6</v>
      </c>
    </row>
    <row r="3886" spans="1:25" hidden="1" x14ac:dyDescent="0.25">
      <c r="A3886" t="s">
        <v>14800</v>
      </c>
      <c r="B3886" t="s">
        <v>14801</v>
      </c>
      <c r="C3886" s="1" t="str">
        <f t="shared" si="629"/>
        <v>21:0441</v>
      </c>
      <c r="D3886" s="1" t="str">
        <f t="shared" si="630"/>
        <v>21:0145</v>
      </c>
      <c r="E3886" t="s">
        <v>14802</v>
      </c>
      <c r="F3886" t="s">
        <v>14803</v>
      </c>
      <c r="H3886">
        <v>68.289909600000001</v>
      </c>
      <c r="I3886">
        <v>-72.914520800000005</v>
      </c>
      <c r="J3886" s="1" t="str">
        <f t="shared" si="631"/>
        <v>NGR lake sediment grab sample</v>
      </c>
      <c r="K3886" s="1" t="str">
        <f t="shared" si="632"/>
        <v>&lt;177 micron (NGR)</v>
      </c>
      <c r="L3886">
        <v>20</v>
      </c>
      <c r="M3886" t="s">
        <v>117</v>
      </c>
      <c r="N3886">
        <v>399</v>
      </c>
      <c r="O3886">
        <v>96</v>
      </c>
      <c r="P3886">
        <v>54</v>
      </c>
      <c r="Q3886">
        <v>11</v>
      </c>
      <c r="R3886">
        <v>23</v>
      </c>
      <c r="S3886">
        <v>10</v>
      </c>
      <c r="T3886">
        <v>0.1</v>
      </c>
      <c r="U3886">
        <v>160</v>
      </c>
      <c r="V3886">
        <v>2.1</v>
      </c>
      <c r="W3886">
        <v>1</v>
      </c>
      <c r="X3886">
        <v>1</v>
      </c>
      <c r="Y3886">
        <v>14.4</v>
      </c>
    </row>
    <row r="3887" spans="1:25" hidden="1" x14ac:dyDescent="0.25">
      <c r="A3887" t="s">
        <v>14804</v>
      </c>
      <c r="B3887" t="s">
        <v>14805</v>
      </c>
      <c r="C3887" s="1" t="str">
        <f t="shared" si="629"/>
        <v>21:0441</v>
      </c>
      <c r="D3887" s="1" t="str">
        <f t="shared" si="630"/>
        <v>21:0145</v>
      </c>
      <c r="E3887" t="s">
        <v>14806</v>
      </c>
      <c r="F3887" t="s">
        <v>14807</v>
      </c>
      <c r="H3887">
        <v>68.312890999999993</v>
      </c>
      <c r="I3887">
        <v>-72.813147799999996</v>
      </c>
      <c r="J3887" s="1" t="str">
        <f t="shared" si="631"/>
        <v>NGR lake sediment grab sample</v>
      </c>
      <c r="K3887" s="1" t="str">
        <f t="shared" si="632"/>
        <v>&lt;177 micron (NGR)</v>
      </c>
      <c r="L3887">
        <v>20</v>
      </c>
      <c r="M3887" t="s">
        <v>122</v>
      </c>
      <c r="N3887">
        <v>400</v>
      </c>
      <c r="O3887">
        <v>154</v>
      </c>
      <c r="P3887">
        <v>66</v>
      </c>
      <c r="Q3887">
        <v>8</v>
      </c>
      <c r="R3887">
        <v>34</v>
      </c>
      <c r="S3887">
        <v>12</v>
      </c>
      <c r="T3887">
        <v>0.2</v>
      </c>
      <c r="U3887">
        <v>190</v>
      </c>
      <c r="V3887">
        <v>2.2999999999999998</v>
      </c>
      <c r="W3887">
        <v>2</v>
      </c>
      <c r="X3887">
        <v>1</v>
      </c>
      <c r="Y3887">
        <v>13.2</v>
      </c>
    </row>
    <row r="3888" spans="1:25" hidden="1" x14ac:dyDescent="0.25">
      <c r="A3888" t="s">
        <v>14808</v>
      </c>
      <c r="B3888" t="s">
        <v>14809</v>
      </c>
      <c r="C3888" s="1" t="str">
        <f t="shared" si="629"/>
        <v>21:0441</v>
      </c>
      <c r="D3888" s="1" t="str">
        <f t="shared" si="630"/>
        <v>21:0145</v>
      </c>
      <c r="E3888" t="s">
        <v>14810</v>
      </c>
      <c r="F3888" t="s">
        <v>14811</v>
      </c>
      <c r="H3888">
        <v>68.326694500000002</v>
      </c>
      <c r="I3888">
        <v>-72.962783700000003</v>
      </c>
      <c r="J3888" s="1" t="str">
        <f t="shared" si="631"/>
        <v>NGR lake sediment grab sample</v>
      </c>
      <c r="K3888" s="1" t="str">
        <f t="shared" si="632"/>
        <v>&lt;177 micron (NGR)</v>
      </c>
      <c r="L3888">
        <v>21</v>
      </c>
      <c r="M3888" t="s">
        <v>29</v>
      </c>
      <c r="N3888">
        <v>401</v>
      </c>
      <c r="O3888">
        <v>114</v>
      </c>
      <c r="P3888">
        <v>54</v>
      </c>
      <c r="Q3888">
        <v>9</v>
      </c>
      <c r="R3888">
        <v>30</v>
      </c>
      <c r="S3888">
        <v>9</v>
      </c>
      <c r="T3888">
        <v>0.2</v>
      </c>
      <c r="U3888">
        <v>120</v>
      </c>
      <c r="V3888">
        <v>2.35</v>
      </c>
      <c r="W3888">
        <v>1</v>
      </c>
      <c r="X3888">
        <v>1</v>
      </c>
      <c r="Y3888">
        <v>18.600000000000001</v>
      </c>
    </row>
    <row r="3889" spans="1:25" hidden="1" x14ac:dyDescent="0.25">
      <c r="A3889" t="s">
        <v>14812</v>
      </c>
      <c r="B3889" t="s">
        <v>14813</v>
      </c>
      <c r="C3889" s="1" t="str">
        <f t="shared" si="629"/>
        <v>21:0441</v>
      </c>
      <c r="D3889" s="1" t="str">
        <f t="shared" si="630"/>
        <v>21:0145</v>
      </c>
      <c r="E3889" t="s">
        <v>14814</v>
      </c>
      <c r="F3889" t="s">
        <v>14815</v>
      </c>
      <c r="H3889">
        <v>68.309331</v>
      </c>
      <c r="I3889">
        <v>-72.865931200000006</v>
      </c>
      <c r="J3889" s="1" t="str">
        <f t="shared" si="631"/>
        <v>NGR lake sediment grab sample</v>
      </c>
      <c r="K3889" s="1" t="str">
        <f t="shared" si="632"/>
        <v>&lt;177 micron (NGR)</v>
      </c>
      <c r="L3889">
        <v>21</v>
      </c>
      <c r="M3889" t="s">
        <v>34</v>
      </c>
      <c r="N3889">
        <v>402</v>
      </c>
      <c r="O3889">
        <v>140</v>
      </c>
      <c r="P3889">
        <v>76</v>
      </c>
      <c r="Q3889">
        <v>14</v>
      </c>
      <c r="R3889">
        <v>29</v>
      </c>
      <c r="S3889">
        <v>10</v>
      </c>
      <c r="T3889">
        <v>0.1</v>
      </c>
      <c r="U3889">
        <v>130</v>
      </c>
      <c r="V3889">
        <v>2.2000000000000002</v>
      </c>
      <c r="W3889">
        <v>2</v>
      </c>
      <c r="X3889">
        <v>2</v>
      </c>
      <c r="Y3889">
        <v>22.2</v>
      </c>
    </row>
    <row r="3890" spans="1:25" hidden="1" x14ac:dyDescent="0.25">
      <c r="A3890" t="s">
        <v>14816</v>
      </c>
      <c r="B3890" t="s">
        <v>14817</v>
      </c>
      <c r="C3890" s="1" t="str">
        <f t="shared" si="629"/>
        <v>21:0441</v>
      </c>
      <c r="D3890" s="1" t="str">
        <f t="shared" si="630"/>
        <v>21:0145</v>
      </c>
      <c r="E3890" t="s">
        <v>14818</v>
      </c>
      <c r="F3890" t="s">
        <v>14819</v>
      </c>
      <c r="H3890">
        <v>68.315495999999996</v>
      </c>
      <c r="I3890">
        <v>-72.929260400000004</v>
      </c>
      <c r="J3890" s="1" t="str">
        <f t="shared" si="631"/>
        <v>NGR lake sediment grab sample</v>
      </c>
      <c r="K3890" s="1" t="str">
        <f t="shared" si="632"/>
        <v>&lt;177 micron (NGR)</v>
      </c>
      <c r="L3890">
        <v>21</v>
      </c>
      <c r="M3890" t="s">
        <v>49</v>
      </c>
      <c r="N3890">
        <v>403</v>
      </c>
      <c r="O3890">
        <v>88</v>
      </c>
      <c r="P3890">
        <v>46</v>
      </c>
      <c r="Q3890">
        <v>12</v>
      </c>
      <c r="R3890">
        <v>21</v>
      </c>
      <c r="S3890">
        <v>7</v>
      </c>
      <c r="T3890">
        <v>0.2</v>
      </c>
      <c r="U3890">
        <v>130</v>
      </c>
      <c r="V3890">
        <v>2.1</v>
      </c>
      <c r="W3890">
        <v>1</v>
      </c>
      <c r="X3890">
        <v>1</v>
      </c>
      <c r="Y3890">
        <v>13.8</v>
      </c>
    </row>
    <row r="3891" spans="1:25" hidden="1" x14ac:dyDescent="0.25">
      <c r="A3891" t="s">
        <v>14820</v>
      </c>
      <c r="B3891" t="s">
        <v>14821</v>
      </c>
      <c r="C3891" s="1" t="str">
        <f t="shared" si="629"/>
        <v>21:0441</v>
      </c>
      <c r="D3891" s="1" t="str">
        <f t="shared" si="630"/>
        <v>21:0145</v>
      </c>
      <c r="E3891" t="s">
        <v>14810</v>
      </c>
      <c r="F3891" t="s">
        <v>14822</v>
      </c>
      <c r="H3891">
        <v>68.326694500000002</v>
      </c>
      <c r="I3891">
        <v>-72.962783700000003</v>
      </c>
      <c r="J3891" s="1" t="str">
        <f t="shared" si="631"/>
        <v>NGR lake sediment grab sample</v>
      </c>
      <c r="K3891" s="1" t="str">
        <f t="shared" si="632"/>
        <v>&lt;177 micron (NGR)</v>
      </c>
      <c r="L3891">
        <v>21</v>
      </c>
      <c r="M3891" t="s">
        <v>53</v>
      </c>
      <c r="N3891">
        <v>404</v>
      </c>
      <c r="O3891">
        <v>130</v>
      </c>
      <c r="P3891">
        <v>64</v>
      </c>
      <c r="Q3891">
        <v>9</v>
      </c>
      <c r="R3891">
        <v>35</v>
      </c>
      <c r="S3891">
        <v>12</v>
      </c>
      <c r="T3891">
        <v>0.1</v>
      </c>
      <c r="U3891">
        <v>110</v>
      </c>
      <c r="V3891">
        <v>7.3</v>
      </c>
      <c r="W3891">
        <v>3</v>
      </c>
      <c r="X3891">
        <v>5</v>
      </c>
      <c r="Y3891">
        <v>18</v>
      </c>
    </row>
    <row r="3892" spans="1:25" hidden="1" x14ac:dyDescent="0.25">
      <c r="A3892" t="s">
        <v>14823</v>
      </c>
      <c r="B3892" t="s">
        <v>14824</v>
      </c>
      <c r="C3892" s="1" t="str">
        <f t="shared" si="629"/>
        <v>21:0441</v>
      </c>
      <c r="D3892" s="1" t="str">
        <f t="shared" si="630"/>
        <v>21:0145</v>
      </c>
      <c r="E3892" t="s">
        <v>14810</v>
      </c>
      <c r="F3892" t="s">
        <v>14825</v>
      </c>
      <c r="H3892">
        <v>68.326694500000002</v>
      </c>
      <c r="I3892">
        <v>-72.962783700000003</v>
      </c>
      <c r="J3892" s="1" t="str">
        <f t="shared" si="631"/>
        <v>NGR lake sediment grab sample</v>
      </c>
      <c r="K3892" s="1" t="str">
        <f t="shared" si="632"/>
        <v>&lt;177 micron (NGR)</v>
      </c>
      <c r="L3892">
        <v>21</v>
      </c>
      <c r="M3892" t="s">
        <v>57</v>
      </c>
      <c r="N3892">
        <v>405</v>
      </c>
      <c r="O3892">
        <v>118</v>
      </c>
      <c r="P3892">
        <v>56</v>
      </c>
      <c r="Q3892">
        <v>9</v>
      </c>
      <c r="R3892">
        <v>30</v>
      </c>
      <c r="S3892">
        <v>9</v>
      </c>
      <c r="T3892">
        <v>0.1</v>
      </c>
      <c r="U3892">
        <v>110</v>
      </c>
      <c r="V3892">
        <v>2.2999999999999998</v>
      </c>
      <c r="W3892">
        <v>1</v>
      </c>
      <c r="X3892">
        <v>1</v>
      </c>
      <c r="Y3892">
        <v>18.399999999999999</v>
      </c>
    </row>
    <row r="3893" spans="1:25" hidden="1" x14ac:dyDescent="0.25">
      <c r="A3893" t="s">
        <v>14826</v>
      </c>
      <c r="B3893" t="s">
        <v>14827</v>
      </c>
      <c r="C3893" s="1" t="str">
        <f t="shared" si="629"/>
        <v>21:0441</v>
      </c>
      <c r="D3893" s="1" t="str">
        <f t="shared" si="630"/>
        <v>21:0145</v>
      </c>
      <c r="E3893" t="s">
        <v>14828</v>
      </c>
      <c r="F3893" t="s">
        <v>14829</v>
      </c>
      <c r="H3893">
        <v>68.343381100000002</v>
      </c>
      <c r="I3893">
        <v>-72.981743399999999</v>
      </c>
      <c r="J3893" s="1" t="str">
        <f t="shared" si="631"/>
        <v>NGR lake sediment grab sample</v>
      </c>
      <c r="K3893" s="1" t="str">
        <f t="shared" si="632"/>
        <v>&lt;177 micron (NGR)</v>
      </c>
      <c r="L3893">
        <v>21</v>
      </c>
      <c r="M3893" t="s">
        <v>39</v>
      </c>
      <c r="N3893">
        <v>406</v>
      </c>
      <c r="O3893">
        <v>118</v>
      </c>
      <c r="P3893">
        <v>82</v>
      </c>
      <c r="Q3893">
        <v>9</v>
      </c>
      <c r="R3893">
        <v>33</v>
      </c>
      <c r="S3893">
        <v>10</v>
      </c>
      <c r="T3893">
        <v>0.1</v>
      </c>
      <c r="U3893">
        <v>160</v>
      </c>
      <c r="V3893">
        <v>2.2000000000000002</v>
      </c>
      <c r="W3893">
        <v>2</v>
      </c>
      <c r="X3893">
        <v>10</v>
      </c>
      <c r="Y3893">
        <v>30.2</v>
      </c>
    </row>
    <row r="3894" spans="1:25" hidden="1" x14ac:dyDescent="0.25">
      <c r="A3894" t="s">
        <v>14830</v>
      </c>
      <c r="B3894" t="s">
        <v>14831</v>
      </c>
      <c r="C3894" s="1" t="str">
        <f t="shared" si="629"/>
        <v>21:0441</v>
      </c>
      <c r="D3894" s="1" t="str">
        <f t="shared" si="630"/>
        <v>21:0145</v>
      </c>
      <c r="E3894" t="s">
        <v>14832</v>
      </c>
      <c r="F3894" t="s">
        <v>14833</v>
      </c>
      <c r="H3894">
        <v>68.351026099999999</v>
      </c>
      <c r="I3894">
        <v>-72.885397800000007</v>
      </c>
      <c r="J3894" s="1" t="str">
        <f t="shared" si="631"/>
        <v>NGR lake sediment grab sample</v>
      </c>
      <c r="K3894" s="1" t="str">
        <f t="shared" si="632"/>
        <v>&lt;177 micron (NGR)</v>
      </c>
      <c r="L3894">
        <v>21</v>
      </c>
      <c r="M3894" t="s">
        <v>44</v>
      </c>
      <c r="N3894">
        <v>407</v>
      </c>
      <c r="O3894">
        <v>156</v>
      </c>
      <c r="P3894">
        <v>48</v>
      </c>
      <c r="Q3894">
        <v>9</v>
      </c>
      <c r="R3894">
        <v>32</v>
      </c>
      <c r="S3894">
        <v>16</v>
      </c>
      <c r="T3894">
        <v>0.1</v>
      </c>
      <c r="U3894">
        <v>210</v>
      </c>
      <c r="V3894">
        <v>3.3</v>
      </c>
      <c r="W3894">
        <v>5</v>
      </c>
      <c r="X3894">
        <v>1</v>
      </c>
      <c r="Y3894">
        <v>6</v>
      </c>
    </row>
    <row r="3895" spans="1:25" hidden="1" x14ac:dyDescent="0.25">
      <c r="A3895" t="s">
        <v>14834</v>
      </c>
      <c r="B3895" t="s">
        <v>14835</v>
      </c>
      <c r="C3895" s="1" t="str">
        <f t="shared" si="629"/>
        <v>21:0441</v>
      </c>
      <c r="D3895" s="1" t="str">
        <f>HYPERLINK("http://geochem.nrcan.gc.ca/cdogs/content/svy/svy_e.htm", "")</f>
        <v/>
      </c>
      <c r="G3895" s="1" t="str">
        <f>HYPERLINK("http://geochem.nrcan.gc.ca/cdogs/content/cr_/cr_00033_e.htm", "33")</f>
        <v>33</v>
      </c>
      <c r="J3895" t="s">
        <v>100</v>
      </c>
      <c r="K3895" t="s">
        <v>101</v>
      </c>
      <c r="L3895">
        <v>21</v>
      </c>
      <c r="M3895" t="s">
        <v>102</v>
      </c>
      <c r="N3895">
        <v>408</v>
      </c>
      <c r="O3895">
        <v>160</v>
      </c>
      <c r="P3895">
        <v>20</v>
      </c>
      <c r="Q3895">
        <v>24</v>
      </c>
      <c r="R3895">
        <v>11</v>
      </c>
      <c r="S3895">
        <v>11</v>
      </c>
      <c r="T3895">
        <v>0.1</v>
      </c>
      <c r="U3895">
        <v>2850</v>
      </c>
      <c r="V3895">
        <v>3.8</v>
      </c>
      <c r="W3895">
        <v>2</v>
      </c>
      <c r="X3895">
        <v>1</v>
      </c>
      <c r="Y3895">
        <v>11.6</v>
      </c>
    </row>
    <row r="3896" spans="1:25" hidden="1" x14ac:dyDescent="0.25">
      <c r="A3896" t="s">
        <v>14836</v>
      </c>
      <c r="B3896" t="s">
        <v>14837</v>
      </c>
      <c r="C3896" s="1" t="str">
        <f t="shared" si="629"/>
        <v>21:0441</v>
      </c>
      <c r="D3896" s="1" t="str">
        <f t="shared" ref="D3896:D3901" si="633">HYPERLINK("http://geochem.nrcan.gc.ca/cdogs/content/svy/svy210145_e.htm", "21:0145")</f>
        <v>21:0145</v>
      </c>
      <c r="E3896" t="s">
        <v>14838</v>
      </c>
      <c r="F3896" t="s">
        <v>14839</v>
      </c>
      <c r="H3896">
        <v>68.376775800000004</v>
      </c>
      <c r="I3896">
        <v>-72.887283400000001</v>
      </c>
      <c r="J3896" s="1" t="str">
        <f t="shared" ref="J3896:J3901" si="634">HYPERLINK("http://geochem.nrcan.gc.ca/cdogs/content/kwd/kwd020027_e.htm", "NGR lake sediment grab sample")</f>
        <v>NGR lake sediment grab sample</v>
      </c>
      <c r="K3896" s="1" t="str">
        <f t="shared" ref="K3896:K3901" si="635">HYPERLINK("http://geochem.nrcan.gc.ca/cdogs/content/kwd/kwd080006_e.htm", "&lt;177 micron (NGR)")</f>
        <v>&lt;177 micron (NGR)</v>
      </c>
      <c r="L3896">
        <v>21</v>
      </c>
      <c r="M3896" t="s">
        <v>62</v>
      </c>
      <c r="N3896">
        <v>409</v>
      </c>
      <c r="O3896">
        <v>162</v>
      </c>
      <c r="P3896">
        <v>56</v>
      </c>
      <c r="Q3896">
        <v>7</v>
      </c>
      <c r="R3896">
        <v>45</v>
      </c>
      <c r="S3896">
        <v>13</v>
      </c>
      <c r="T3896">
        <v>0.2</v>
      </c>
      <c r="U3896">
        <v>210</v>
      </c>
      <c r="V3896">
        <v>2.8</v>
      </c>
      <c r="W3896">
        <v>1</v>
      </c>
      <c r="X3896">
        <v>3</v>
      </c>
      <c r="Y3896">
        <v>9.6</v>
      </c>
    </row>
    <row r="3897" spans="1:25" hidden="1" x14ac:dyDescent="0.25">
      <c r="A3897" t="s">
        <v>14840</v>
      </c>
      <c r="B3897" t="s">
        <v>14841</v>
      </c>
      <c r="C3897" s="1" t="str">
        <f t="shared" si="629"/>
        <v>21:0441</v>
      </c>
      <c r="D3897" s="1" t="str">
        <f t="shared" si="633"/>
        <v>21:0145</v>
      </c>
      <c r="E3897" t="s">
        <v>14842</v>
      </c>
      <c r="F3897" t="s">
        <v>14843</v>
      </c>
      <c r="H3897">
        <v>68.377343699999997</v>
      </c>
      <c r="I3897">
        <v>-72.971453299999993</v>
      </c>
      <c r="J3897" s="1" t="str">
        <f t="shared" si="634"/>
        <v>NGR lake sediment grab sample</v>
      </c>
      <c r="K3897" s="1" t="str">
        <f t="shared" si="635"/>
        <v>&lt;177 micron (NGR)</v>
      </c>
      <c r="L3897">
        <v>21</v>
      </c>
      <c r="M3897" t="s">
        <v>67</v>
      </c>
      <c r="N3897">
        <v>410</v>
      </c>
      <c r="O3897">
        <v>114</v>
      </c>
      <c r="P3897">
        <v>84</v>
      </c>
      <c r="Q3897">
        <v>10</v>
      </c>
      <c r="R3897">
        <v>37</v>
      </c>
      <c r="S3897">
        <v>11</v>
      </c>
      <c r="T3897">
        <v>0.2</v>
      </c>
      <c r="U3897">
        <v>150</v>
      </c>
      <c r="V3897">
        <v>3.2</v>
      </c>
      <c r="W3897">
        <v>4</v>
      </c>
      <c r="X3897">
        <v>2</v>
      </c>
      <c r="Y3897">
        <v>8.1999999999999993</v>
      </c>
    </row>
    <row r="3898" spans="1:25" hidden="1" x14ac:dyDescent="0.25">
      <c r="A3898" t="s">
        <v>14844</v>
      </c>
      <c r="B3898" t="s">
        <v>14845</v>
      </c>
      <c r="C3898" s="1" t="str">
        <f t="shared" si="629"/>
        <v>21:0441</v>
      </c>
      <c r="D3898" s="1" t="str">
        <f t="shared" si="633"/>
        <v>21:0145</v>
      </c>
      <c r="E3898" t="s">
        <v>14846</v>
      </c>
      <c r="F3898" t="s">
        <v>14847</v>
      </c>
      <c r="H3898">
        <v>68.412719899999999</v>
      </c>
      <c r="I3898">
        <v>-72.9280136</v>
      </c>
      <c r="J3898" s="1" t="str">
        <f t="shared" si="634"/>
        <v>NGR lake sediment grab sample</v>
      </c>
      <c r="K3898" s="1" t="str">
        <f t="shared" si="635"/>
        <v>&lt;177 micron (NGR)</v>
      </c>
      <c r="L3898">
        <v>21</v>
      </c>
      <c r="M3898" t="s">
        <v>72</v>
      </c>
      <c r="N3898">
        <v>411</v>
      </c>
      <c r="O3898">
        <v>178</v>
      </c>
      <c r="P3898">
        <v>74</v>
      </c>
      <c r="Q3898">
        <v>5</v>
      </c>
      <c r="R3898">
        <v>52</v>
      </c>
      <c r="S3898">
        <v>13</v>
      </c>
      <c r="T3898">
        <v>0.1</v>
      </c>
      <c r="U3898">
        <v>200</v>
      </c>
      <c r="V3898">
        <v>3.2</v>
      </c>
      <c r="W3898">
        <v>3</v>
      </c>
      <c r="X3898">
        <v>2</v>
      </c>
      <c r="Y3898">
        <v>13.6</v>
      </c>
    </row>
    <row r="3899" spans="1:25" hidden="1" x14ac:dyDescent="0.25">
      <c r="A3899" t="s">
        <v>14848</v>
      </c>
      <c r="B3899" t="s">
        <v>14849</v>
      </c>
      <c r="C3899" s="1" t="str">
        <f t="shared" si="629"/>
        <v>21:0441</v>
      </c>
      <c r="D3899" s="1" t="str">
        <f t="shared" si="633"/>
        <v>21:0145</v>
      </c>
      <c r="E3899" t="s">
        <v>14850</v>
      </c>
      <c r="F3899" t="s">
        <v>14851</v>
      </c>
      <c r="H3899">
        <v>68.424092999999999</v>
      </c>
      <c r="I3899">
        <v>-73.091324200000003</v>
      </c>
      <c r="J3899" s="1" t="str">
        <f t="shared" si="634"/>
        <v>NGR lake sediment grab sample</v>
      </c>
      <c r="K3899" s="1" t="str">
        <f t="shared" si="635"/>
        <v>&lt;177 micron (NGR)</v>
      </c>
      <c r="L3899">
        <v>21</v>
      </c>
      <c r="M3899" t="s">
        <v>77</v>
      </c>
      <c r="N3899">
        <v>412</v>
      </c>
      <c r="O3899">
        <v>250</v>
      </c>
      <c r="P3899">
        <v>90</v>
      </c>
      <c r="Q3899">
        <v>9</v>
      </c>
      <c r="R3899">
        <v>122</v>
      </c>
      <c r="S3899">
        <v>68</v>
      </c>
      <c r="T3899">
        <v>0.1</v>
      </c>
      <c r="U3899">
        <v>410</v>
      </c>
      <c r="V3899">
        <v>4.75</v>
      </c>
      <c r="W3899">
        <v>7</v>
      </c>
      <c r="X3899">
        <v>1</v>
      </c>
      <c r="Y3899">
        <v>5.6</v>
      </c>
    </row>
    <row r="3900" spans="1:25" hidden="1" x14ac:dyDescent="0.25">
      <c r="A3900" t="s">
        <v>14852</v>
      </c>
      <c r="B3900" t="s">
        <v>14853</v>
      </c>
      <c r="C3900" s="1" t="str">
        <f t="shared" si="629"/>
        <v>21:0441</v>
      </c>
      <c r="D3900" s="1" t="str">
        <f t="shared" si="633"/>
        <v>21:0145</v>
      </c>
      <c r="E3900" t="s">
        <v>14854</v>
      </c>
      <c r="F3900" t="s">
        <v>14855</v>
      </c>
      <c r="H3900">
        <v>68.481949400000005</v>
      </c>
      <c r="I3900">
        <v>-73.042620700000001</v>
      </c>
      <c r="J3900" s="1" t="str">
        <f t="shared" si="634"/>
        <v>NGR lake sediment grab sample</v>
      </c>
      <c r="K3900" s="1" t="str">
        <f t="shared" si="635"/>
        <v>&lt;177 micron (NGR)</v>
      </c>
      <c r="L3900">
        <v>21</v>
      </c>
      <c r="M3900" t="s">
        <v>82</v>
      </c>
      <c r="N3900">
        <v>413</v>
      </c>
      <c r="O3900">
        <v>174</v>
      </c>
      <c r="P3900">
        <v>156</v>
      </c>
      <c r="Q3900">
        <v>12</v>
      </c>
      <c r="R3900">
        <v>96</v>
      </c>
      <c r="S3900">
        <v>50</v>
      </c>
      <c r="T3900">
        <v>0.2</v>
      </c>
      <c r="U3900">
        <v>260</v>
      </c>
      <c r="V3900">
        <v>4.8</v>
      </c>
      <c r="W3900">
        <v>14</v>
      </c>
      <c r="X3900">
        <v>2</v>
      </c>
      <c r="Y3900">
        <v>16.399999999999999</v>
      </c>
    </row>
    <row r="3901" spans="1:25" hidden="1" x14ac:dyDescent="0.25">
      <c r="A3901" t="s">
        <v>14856</v>
      </c>
      <c r="B3901" t="s">
        <v>14857</v>
      </c>
      <c r="C3901" s="1" t="str">
        <f t="shared" si="629"/>
        <v>21:0441</v>
      </c>
      <c r="D3901" s="1" t="str">
        <f t="shared" si="633"/>
        <v>21:0145</v>
      </c>
      <c r="E3901" t="s">
        <v>14858</v>
      </c>
      <c r="F3901" t="s">
        <v>14859</v>
      </c>
      <c r="H3901">
        <v>68.598665299999993</v>
      </c>
      <c r="I3901">
        <v>-72.8692578</v>
      </c>
      <c r="J3901" s="1" t="str">
        <f t="shared" si="634"/>
        <v>NGR lake sediment grab sample</v>
      </c>
      <c r="K3901" s="1" t="str">
        <f t="shared" si="635"/>
        <v>&lt;177 micron (NGR)</v>
      </c>
      <c r="L3901">
        <v>22</v>
      </c>
      <c r="M3901" t="s">
        <v>29</v>
      </c>
      <c r="N3901">
        <v>414</v>
      </c>
      <c r="O3901">
        <v>255</v>
      </c>
      <c r="P3901">
        <v>154</v>
      </c>
      <c r="Q3901">
        <v>5</v>
      </c>
      <c r="R3901">
        <v>141</v>
      </c>
      <c r="S3901">
        <v>50</v>
      </c>
      <c r="T3901">
        <v>0.1</v>
      </c>
      <c r="U3901">
        <v>200</v>
      </c>
      <c r="V3901">
        <v>2.35</v>
      </c>
      <c r="W3901">
        <v>12</v>
      </c>
      <c r="X3901">
        <v>1</v>
      </c>
      <c r="Y3901">
        <v>11.2</v>
      </c>
    </row>
    <row r="3902" spans="1:25" hidden="1" x14ac:dyDescent="0.25">
      <c r="A3902" t="s">
        <v>14860</v>
      </c>
      <c r="B3902" t="s">
        <v>14861</v>
      </c>
      <c r="C3902" s="1" t="str">
        <f t="shared" si="629"/>
        <v>21:0441</v>
      </c>
      <c r="D3902" s="1" t="str">
        <f>HYPERLINK("http://geochem.nrcan.gc.ca/cdogs/content/svy/svy_e.htm", "")</f>
        <v/>
      </c>
      <c r="G3902" s="1" t="str">
        <f>HYPERLINK("http://geochem.nrcan.gc.ca/cdogs/content/cr_/cr_00035_e.htm", "35")</f>
        <v>35</v>
      </c>
      <c r="J3902" t="s">
        <v>100</v>
      </c>
      <c r="K3902" t="s">
        <v>101</v>
      </c>
      <c r="L3902">
        <v>22</v>
      </c>
      <c r="M3902" t="s">
        <v>102</v>
      </c>
      <c r="N3902">
        <v>415</v>
      </c>
      <c r="O3902">
        <v>114</v>
      </c>
      <c r="P3902">
        <v>70</v>
      </c>
      <c r="Q3902">
        <v>12</v>
      </c>
      <c r="R3902">
        <v>30</v>
      </c>
      <c r="S3902">
        <v>10</v>
      </c>
      <c r="T3902">
        <v>0.1</v>
      </c>
      <c r="U3902">
        <v>310</v>
      </c>
      <c r="V3902">
        <v>2.7</v>
      </c>
      <c r="W3902">
        <v>12</v>
      </c>
      <c r="X3902">
        <v>1</v>
      </c>
      <c r="Y3902">
        <v>8.1999999999999993</v>
      </c>
    </row>
    <row r="3903" spans="1:25" hidden="1" x14ac:dyDescent="0.25">
      <c r="A3903" t="s">
        <v>14862</v>
      </c>
      <c r="B3903" t="s">
        <v>14863</v>
      </c>
      <c r="C3903" s="1" t="str">
        <f t="shared" si="629"/>
        <v>21:0441</v>
      </c>
      <c r="D3903" s="1" t="str">
        <f t="shared" ref="D3903:D3923" si="636">HYPERLINK("http://geochem.nrcan.gc.ca/cdogs/content/svy/svy210145_e.htm", "21:0145")</f>
        <v>21:0145</v>
      </c>
      <c r="E3903" t="s">
        <v>14864</v>
      </c>
      <c r="F3903" t="s">
        <v>14865</v>
      </c>
      <c r="H3903">
        <v>68.6054855</v>
      </c>
      <c r="I3903">
        <v>-72.681116500000002</v>
      </c>
      <c r="J3903" s="1" t="str">
        <f t="shared" ref="J3903:J3923" si="637">HYPERLINK("http://geochem.nrcan.gc.ca/cdogs/content/kwd/kwd020027_e.htm", "NGR lake sediment grab sample")</f>
        <v>NGR lake sediment grab sample</v>
      </c>
      <c r="K3903" s="1" t="str">
        <f t="shared" ref="K3903:K3923" si="638">HYPERLINK("http://geochem.nrcan.gc.ca/cdogs/content/kwd/kwd080006_e.htm", "&lt;177 micron (NGR)")</f>
        <v>&lt;177 micron (NGR)</v>
      </c>
      <c r="L3903">
        <v>22</v>
      </c>
      <c r="M3903" t="s">
        <v>34</v>
      </c>
      <c r="N3903">
        <v>416</v>
      </c>
      <c r="O3903">
        <v>138</v>
      </c>
      <c r="P3903">
        <v>114</v>
      </c>
      <c r="Q3903">
        <v>5</v>
      </c>
      <c r="R3903">
        <v>72</v>
      </c>
      <c r="S3903">
        <v>21</v>
      </c>
      <c r="T3903">
        <v>0.1</v>
      </c>
      <c r="U3903">
        <v>295</v>
      </c>
      <c r="V3903">
        <v>3</v>
      </c>
      <c r="W3903">
        <v>14</v>
      </c>
      <c r="X3903">
        <v>1</v>
      </c>
      <c r="Y3903">
        <v>10</v>
      </c>
    </row>
    <row r="3904" spans="1:25" hidden="1" x14ac:dyDescent="0.25">
      <c r="A3904" t="s">
        <v>14866</v>
      </c>
      <c r="B3904" t="s">
        <v>14867</v>
      </c>
      <c r="C3904" s="1" t="str">
        <f t="shared" si="629"/>
        <v>21:0441</v>
      </c>
      <c r="D3904" s="1" t="str">
        <f t="shared" si="636"/>
        <v>21:0145</v>
      </c>
      <c r="E3904" t="s">
        <v>14868</v>
      </c>
      <c r="F3904" t="s">
        <v>14869</v>
      </c>
      <c r="H3904">
        <v>68.600482099999994</v>
      </c>
      <c r="I3904">
        <v>-72.805988999999997</v>
      </c>
      <c r="J3904" s="1" t="str">
        <f t="shared" si="637"/>
        <v>NGR lake sediment grab sample</v>
      </c>
      <c r="K3904" s="1" t="str">
        <f t="shared" si="638"/>
        <v>&lt;177 micron (NGR)</v>
      </c>
      <c r="L3904">
        <v>22</v>
      </c>
      <c r="M3904" t="s">
        <v>39</v>
      </c>
      <c r="N3904">
        <v>417</v>
      </c>
      <c r="O3904">
        <v>108</v>
      </c>
      <c r="P3904">
        <v>114</v>
      </c>
      <c r="Q3904">
        <v>2</v>
      </c>
      <c r="R3904">
        <v>35</v>
      </c>
      <c r="S3904">
        <v>9</v>
      </c>
      <c r="T3904">
        <v>0.1</v>
      </c>
      <c r="U3904">
        <v>180</v>
      </c>
      <c r="V3904">
        <v>1.8</v>
      </c>
      <c r="W3904">
        <v>8</v>
      </c>
      <c r="X3904">
        <v>1</v>
      </c>
      <c r="Y3904">
        <v>10</v>
      </c>
    </row>
    <row r="3905" spans="1:25" hidden="1" x14ac:dyDescent="0.25">
      <c r="A3905" t="s">
        <v>14870</v>
      </c>
      <c r="B3905" t="s">
        <v>14871</v>
      </c>
      <c r="C3905" s="1" t="str">
        <f t="shared" si="629"/>
        <v>21:0441</v>
      </c>
      <c r="D3905" s="1" t="str">
        <f t="shared" si="636"/>
        <v>21:0145</v>
      </c>
      <c r="E3905" t="s">
        <v>14872</v>
      </c>
      <c r="F3905" t="s">
        <v>14873</v>
      </c>
      <c r="H3905">
        <v>68.6041113</v>
      </c>
      <c r="I3905">
        <v>-72.855078000000006</v>
      </c>
      <c r="J3905" s="1" t="str">
        <f t="shared" si="637"/>
        <v>NGR lake sediment grab sample</v>
      </c>
      <c r="K3905" s="1" t="str">
        <f t="shared" si="638"/>
        <v>&lt;177 micron (NGR)</v>
      </c>
      <c r="L3905">
        <v>22</v>
      </c>
      <c r="M3905" t="s">
        <v>49</v>
      </c>
      <c r="N3905">
        <v>418</v>
      </c>
      <c r="O3905">
        <v>106</v>
      </c>
      <c r="P3905">
        <v>80</v>
      </c>
      <c r="Q3905">
        <v>3</v>
      </c>
      <c r="R3905">
        <v>32</v>
      </c>
      <c r="S3905">
        <v>14</v>
      </c>
      <c r="T3905">
        <v>0.1</v>
      </c>
      <c r="U3905">
        <v>200</v>
      </c>
      <c r="V3905">
        <v>2.35</v>
      </c>
      <c r="W3905">
        <v>15</v>
      </c>
      <c r="X3905">
        <v>1</v>
      </c>
      <c r="Y3905">
        <v>3.2</v>
      </c>
    </row>
    <row r="3906" spans="1:25" hidden="1" x14ac:dyDescent="0.25">
      <c r="A3906" t="s">
        <v>14874</v>
      </c>
      <c r="B3906" t="s">
        <v>14875</v>
      </c>
      <c r="C3906" s="1" t="str">
        <f t="shared" si="629"/>
        <v>21:0441</v>
      </c>
      <c r="D3906" s="1" t="str">
        <f t="shared" si="636"/>
        <v>21:0145</v>
      </c>
      <c r="E3906" t="s">
        <v>14858</v>
      </c>
      <c r="F3906" t="s">
        <v>14876</v>
      </c>
      <c r="H3906">
        <v>68.598665299999993</v>
      </c>
      <c r="I3906">
        <v>-72.8692578</v>
      </c>
      <c r="J3906" s="1" t="str">
        <f t="shared" si="637"/>
        <v>NGR lake sediment grab sample</v>
      </c>
      <c r="K3906" s="1" t="str">
        <f t="shared" si="638"/>
        <v>&lt;177 micron (NGR)</v>
      </c>
      <c r="L3906">
        <v>22</v>
      </c>
      <c r="M3906" t="s">
        <v>53</v>
      </c>
      <c r="N3906">
        <v>419</v>
      </c>
      <c r="O3906">
        <v>250</v>
      </c>
      <c r="P3906">
        <v>150</v>
      </c>
      <c r="Q3906">
        <v>3</v>
      </c>
      <c r="R3906">
        <v>110</v>
      </c>
      <c r="S3906">
        <v>36</v>
      </c>
      <c r="T3906">
        <v>0.1</v>
      </c>
      <c r="U3906">
        <v>195</v>
      </c>
      <c r="V3906">
        <v>2.1</v>
      </c>
      <c r="W3906">
        <v>9</v>
      </c>
      <c r="X3906">
        <v>1</v>
      </c>
      <c r="Y3906">
        <v>11.2</v>
      </c>
    </row>
    <row r="3907" spans="1:25" hidden="1" x14ac:dyDescent="0.25">
      <c r="A3907" t="s">
        <v>14877</v>
      </c>
      <c r="B3907" t="s">
        <v>14878</v>
      </c>
      <c r="C3907" s="1" t="str">
        <f t="shared" si="629"/>
        <v>21:0441</v>
      </c>
      <c r="D3907" s="1" t="str">
        <f t="shared" si="636"/>
        <v>21:0145</v>
      </c>
      <c r="E3907" t="s">
        <v>14858</v>
      </c>
      <c r="F3907" t="s">
        <v>14879</v>
      </c>
      <c r="H3907">
        <v>68.598665299999993</v>
      </c>
      <c r="I3907">
        <v>-72.8692578</v>
      </c>
      <c r="J3907" s="1" t="str">
        <f t="shared" si="637"/>
        <v>NGR lake sediment grab sample</v>
      </c>
      <c r="K3907" s="1" t="str">
        <f t="shared" si="638"/>
        <v>&lt;177 micron (NGR)</v>
      </c>
      <c r="L3907">
        <v>22</v>
      </c>
      <c r="M3907" t="s">
        <v>57</v>
      </c>
      <c r="N3907">
        <v>420</v>
      </c>
      <c r="O3907">
        <v>260</v>
      </c>
      <c r="P3907">
        <v>148</v>
      </c>
      <c r="Q3907">
        <v>5</v>
      </c>
      <c r="R3907">
        <v>142</v>
      </c>
      <c r="S3907">
        <v>49</v>
      </c>
      <c r="T3907">
        <v>0.1</v>
      </c>
      <c r="U3907">
        <v>200</v>
      </c>
      <c r="V3907">
        <v>2.4500000000000002</v>
      </c>
      <c r="W3907">
        <v>12</v>
      </c>
      <c r="X3907">
        <v>1</v>
      </c>
      <c r="Y3907">
        <v>11</v>
      </c>
    </row>
    <row r="3908" spans="1:25" hidden="1" x14ac:dyDescent="0.25">
      <c r="A3908" t="s">
        <v>14880</v>
      </c>
      <c r="B3908" t="s">
        <v>14881</v>
      </c>
      <c r="C3908" s="1" t="str">
        <f t="shared" si="629"/>
        <v>21:0441</v>
      </c>
      <c r="D3908" s="1" t="str">
        <f t="shared" si="636"/>
        <v>21:0145</v>
      </c>
      <c r="E3908" t="s">
        <v>14882</v>
      </c>
      <c r="F3908" t="s">
        <v>14883</v>
      </c>
      <c r="H3908">
        <v>68.611090700000005</v>
      </c>
      <c r="I3908">
        <v>-72.924443299999993</v>
      </c>
      <c r="J3908" s="1" t="str">
        <f t="shared" si="637"/>
        <v>NGR lake sediment grab sample</v>
      </c>
      <c r="K3908" s="1" t="str">
        <f t="shared" si="638"/>
        <v>&lt;177 micron (NGR)</v>
      </c>
      <c r="L3908">
        <v>22</v>
      </c>
      <c r="M3908" t="s">
        <v>44</v>
      </c>
      <c r="N3908">
        <v>421</v>
      </c>
      <c r="O3908">
        <v>132</v>
      </c>
      <c r="P3908">
        <v>142</v>
      </c>
      <c r="Q3908">
        <v>3</v>
      </c>
      <c r="R3908">
        <v>80</v>
      </c>
      <c r="S3908">
        <v>19</v>
      </c>
      <c r="T3908">
        <v>0.1</v>
      </c>
      <c r="U3908">
        <v>230</v>
      </c>
      <c r="V3908">
        <v>3</v>
      </c>
      <c r="W3908">
        <v>25</v>
      </c>
      <c r="X3908">
        <v>2</v>
      </c>
      <c r="Y3908">
        <v>5.2</v>
      </c>
    </row>
    <row r="3909" spans="1:25" hidden="1" x14ac:dyDescent="0.25">
      <c r="A3909" t="s">
        <v>14884</v>
      </c>
      <c r="B3909" t="s">
        <v>14885</v>
      </c>
      <c r="C3909" s="1" t="str">
        <f t="shared" si="629"/>
        <v>21:0441</v>
      </c>
      <c r="D3909" s="1" t="str">
        <f t="shared" si="636"/>
        <v>21:0145</v>
      </c>
      <c r="E3909" t="s">
        <v>14886</v>
      </c>
      <c r="F3909" t="s">
        <v>14887</v>
      </c>
      <c r="H3909">
        <v>68.601879800000006</v>
      </c>
      <c r="I3909">
        <v>-73.037825699999999</v>
      </c>
      <c r="J3909" s="1" t="str">
        <f t="shared" si="637"/>
        <v>NGR lake sediment grab sample</v>
      </c>
      <c r="K3909" s="1" t="str">
        <f t="shared" si="638"/>
        <v>&lt;177 micron (NGR)</v>
      </c>
      <c r="L3909">
        <v>22</v>
      </c>
      <c r="M3909" t="s">
        <v>62</v>
      </c>
      <c r="N3909">
        <v>422</v>
      </c>
      <c r="O3909">
        <v>124</v>
      </c>
      <c r="P3909">
        <v>54</v>
      </c>
      <c r="Q3909">
        <v>8</v>
      </c>
      <c r="R3909">
        <v>42</v>
      </c>
      <c r="S3909">
        <v>23</v>
      </c>
      <c r="T3909">
        <v>0.1</v>
      </c>
      <c r="U3909">
        <v>810</v>
      </c>
      <c r="V3909">
        <v>5.2</v>
      </c>
      <c r="W3909">
        <v>60</v>
      </c>
      <c r="X3909">
        <v>1</v>
      </c>
      <c r="Y3909">
        <v>1.8</v>
      </c>
    </row>
    <row r="3910" spans="1:25" hidden="1" x14ac:dyDescent="0.25">
      <c r="A3910" t="s">
        <v>14888</v>
      </c>
      <c r="B3910" t="s">
        <v>14889</v>
      </c>
      <c r="C3910" s="1" t="str">
        <f t="shared" si="629"/>
        <v>21:0441</v>
      </c>
      <c r="D3910" s="1" t="str">
        <f t="shared" si="636"/>
        <v>21:0145</v>
      </c>
      <c r="E3910" t="s">
        <v>14890</v>
      </c>
      <c r="F3910" t="s">
        <v>14891</v>
      </c>
      <c r="H3910">
        <v>68.604965699999994</v>
      </c>
      <c r="I3910">
        <v>-73.169287800000006</v>
      </c>
      <c r="J3910" s="1" t="str">
        <f t="shared" si="637"/>
        <v>NGR lake sediment grab sample</v>
      </c>
      <c r="K3910" s="1" t="str">
        <f t="shared" si="638"/>
        <v>&lt;177 micron (NGR)</v>
      </c>
      <c r="L3910">
        <v>22</v>
      </c>
      <c r="M3910" t="s">
        <v>67</v>
      </c>
      <c r="N3910">
        <v>423</v>
      </c>
      <c r="O3910">
        <v>180</v>
      </c>
      <c r="P3910">
        <v>90</v>
      </c>
      <c r="Q3910">
        <v>14</v>
      </c>
      <c r="R3910">
        <v>58</v>
      </c>
      <c r="S3910">
        <v>34</v>
      </c>
      <c r="T3910">
        <v>0.1</v>
      </c>
      <c r="U3910">
        <v>900</v>
      </c>
      <c r="V3910">
        <v>7.5</v>
      </c>
      <c r="W3910">
        <v>36</v>
      </c>
      <c r="X3910">
        <v>2</v>
      </c>
      <c r="Y3910">
        <v>3.4</v>
      </c>
    </row>
    <row r="3911" spans="1:25" hidden="1" x14ac:dyDescent="0.25">
      <c r="A3911" t="s">
        <v>14892</v>
      </c>
      <c r="B3911" t="s">
        <v>14893</v>
      </c>
      <c r="C3911" s="1" t="str">
        <f t="shared" si="629"/>
        <v>21:0441</v>
      </c>
      <c r="D3911" s="1" t="str">
        <f t="shared" si="636"/>
        <v>21:0145</v>
      </c>
      <c r="E3911" t="s">
        <v>14894</v>
      </c>
      <c r="F3911" t="s">
        <v>14895</v>
      </c>
      <c r="H3911">
        <v>68.969223999999997</v>
      </c>
      <c r="I3911">
        <v>-75.246955299999996</v>
      </c>
      <c r="J3911" s="1" t="str">
        <f t="shared" si="637"/>
        <v>NGR lake sediment grab sample</v>
      </c>
      <c r="K3911" s="1" t="str">
        <f t="shared" si="638"/>
        <v>&lt;177 micron (NGR)</v>
      </c>
      <c r="L3911">
        <v>22</v>
      </c>
      <c r="M3911" t="s">
        <v>72</v>
      </c>
      <c r="N3911">
        <v>424</v>
      </c>
      <c r="O3911">
        <v>260</v>
      </c>
      <c r="P3911">
        <v>92</v>
      </c>
      <c r="Q3911">
        <v>17</v>
      </c>
      <c r="R3911">
        <v>75</v>
      </c>
      <c r="S3911">
        <v>21</v>
      </c>
      <c r="T3911">
        <v>0.1</v>
      </c>
      <c r="U3911">
        <v>600</v>
      </c>
      <c r="V3911">
        <v>6</v>
      </c>
      <c r="W3911">
        <v>30</v>
      </c>
      <c r="X3911">
        <v>3</v>
      </c>
      <c r="Y3911">
        <v>11.6</v>
      </c>
    </row>
    <row r="3912" spans="1:25" hidden="1" x14ac:dyDescent="0.25">
      <c r="A3912" t="s">
        <v>14896</v>
      </c>
      <c r="B3912" t="s">
        <v>14897</v>
      </c>
      <c r="C3912" s="1" t="str">
        <f t="shared" si="629"/>
        <v>21:0441</v>
      </c>
      <c r="D3912" s="1" t="str">
        <f t="shared" si="636"/>
        <v>21:0145</v>
      </c>
      <c r="E3912" t="s">
        <v>14898</v>
      </c>
      <c r="F3912" t="s">
        <v>14899</v>
      </c>
      <c r="H3912">
        <v>68.293115400000005</v>
      </c>
      <c r="I3912">
        <v>-72.013300599999994</v>
      </c>
      <c r="J3912" s="1" t="str">
        <f t="shared" si="637"/>
        <v>NGR lake sediment grab sample</v>
      </c>
      <c r="K3912" s="1" t="str">
        <f t="shared" si="638"/>
        <v>&lt;177 micron (NGR)</v>
      </c>
      <c r="L3912">
        <v>22</v>
      </c>
      <c r="M3912" t="s">
        <v>77</v>
      </c>
      <c r="N3912">
        <v>425</v>
      </c>
      <c r="O3912">
        <v>112</v>
      </c>
      <c r="P3912">
        <v>78</v>
      </c>
      <c r="Q3912">
        <v>10</v>
      </c>
      <c r="R3912">
        <v>30</v>
      </c>
      <c r="S3912">
        <v>15</v>
      </c>
      <c r="T3912">
        <v>0.1</v>
      </c>
      <c r="U3912">
        <v>880</v>
      </c>
      <c r="V3912">
        <v>3.8</v>
      </c>
      <c r="W3912">
        <v>3</v>
      </c>
      <c r="X3912">
        <v>1</v>
      </c>
      <c r="Y3912">
        <v>3.6</v>
      </c>
    </row>
    <row r="3913" spans="1:25" hidden="1" x14ac:dyDescent="0.25">
      <c r="A3913" t="s">
        <v>14900</v>
      </c>
      <c r="B3913" t="s">
        <v>14901</v>
      </c>
      <c r="C3913" s="1" t="str">
        <f t="shared" si="629"/>
        <v>21:0441</v>
      </c>
      <c r="D3913" s="1" t="str">
        <f t="shared" si="636"/>
        <v>21:0145</v>
      </c>
      <c r="E3913" t="s">
        <v>14902</v>
      </c>
      <c r="F3913" t="s">
        <v>14903</v>
      </c>
      <c r="H3913">
        <v>68.331086900000003</v>
      </c>
      <c r="I3913">
        <v>-72.020124899999999</v>
      </c>
      <c r="J3913" s="1" t="str">
        <f t="shared" si="637"/>
        <v>NGR lake sediment grab sample</v>
      </c>
      <c r="K3913" s="1" t="str">
        <f t="shared" si="638"/>
        <v>&lt;177 micron (NGR)</v>
      </c>
      <c r="L3913">
        <v>22</v>
      </c>
      <c r="M3913" t="s">
        <v>82</v>
      </c>
      <c r="N3913">
        <v>426</v>
      </c>
      <c r="O3913">
        <v>230</v>
      </c>
      <c r="P3913">
        <v>164</v>
      </c>
      <c r="Q3913">
        <v>21</v>
      </c>
      <c r="R3913">
        <v>62</v>
      </c>
      <c r="S3913">
        <v>17</v>
      </c>
      <c r="T3913">
        <v>0.1</v>
      </c>
      <c r="U3913">
        <v>270</v>
      </c>
      <c r="V3913">
        <v>4.2</v>
      </c>
      <c r="W3913">
        <v>1</v>
      </c>
      <c r="X3913">
        <v>2</v>
      </c>
      <c r="Y3913">
        <v>13.4</v>
      </c>
    </row>
    <row r="3914" spans="1:25" hidden="1" x14ac:dyDescent="0.25">
      <c r="A3914" t="s">
        <v>14904</v>
      </c>
      <c r="B3914" t="s">
        <v>14905</v>
      </c>
      <c r="C3914" s="1" t="str">
        <f t="shared" si="629"/>
        <v>21:0441</v>
      </c>
      <c r="D3914" s="1" t="str">
        <f t="shared" si="636"/>
        <v>21:0145</v>
      </c>
      <c r="E3914" t="s">
        <v>14906</v>
      </c>
      <c r="F3914" t="s">
        <v>14907</v>
      </c>
      <c r="H3914">
        <v>68.367824799999994</v>
      </c>
      <c r="I3914">
        <v>-72.007692300000002</v>
      </c>
      <c r="J3914" s="1" t="str">
        <f t="shared" si="637"/>
        <v>NGR lake sediment grab sample</v>
      </c>
      <c r="K3914" s="1" t="str">
        <f t="shared" si="638"/>
        <v>&lt;177 micron (NGR)</v>
      </c>
      <c r="L3914">
        <v>22</v>
      </c>
      <c r="M3914" t="s">
        <v>87</v>
      </c>
      <c r="N3914">
        <v>427</v>
      </c>
      <c r="O3914">
        <v>164</v>
      </c>
      <c r="P3914">
        <v>104</v>
      </c>
      <c r="Q3914">
        <v>13</v>
      </c>
      <c r="R3914">
        <v>48</v>
      </c>
      <c r="S3914">
        <v>27</v>
      </c>
      <c r="T3914">
        <v>0.1</v>
      </c>
      <c r="U3914">
        <v>700</v>
      </c>
      <c r="V3914">
        <v>5.3</v>
      </c>
      <c r="W3914">
        <v>2</v>
      </c>
      <c r="X3914">
        <v>1</v>
      </c>
      <c r="Y3914">
        <v>6.2</v>
      </c>
    </row>
    <row r="3915" spans="1:25" hidden="1" x14ac:dyDescent="0.25">
      <c r="A3915" t="s">
        <v>14908</v>
      </c>
      <c r="B3915" t="s">
        <v>14909</v>
      </c>
      <c r="C3915" s="1" t="str">
        <f t="shared" si="629"/>
        <v>21:0441</v>
      </c>
      <c r="D3915" s="1" t="str">
        <f t="shared" si="636"/>
        <v>21:0145</v>
      </c>
      <c r="E3915" t="s">
        <v>14910</v>
      </c>
      <c r="F3915" t="s">
        <v>14911</v>
      </c>
      <c r="H3915">
        <v>68.398277800000002</v>
      </c>
      <c r="I3915">
        <v>-72.009766900000002</v>
      </c>
      <c r="J3915" s="1" t="str">
        <f t="shared" si="637"/>
        <v>NGR lake sediment grab sample</v>
      </c>
      <c r="K3915" s="1" t="str">
        <f t="shared" si="638"/>
        <v>&lt;177 micron (NGR)</v>
      </c>
      <c r="L3915">
        <v>22</v>
      </c>
      <c r="M3915" t="s">
        <v>92</v>
      </c>
      <c r="N3915">
        <v>428</v>
      </c>
      <c r="O3915">
        <v>190</v>
      </c>
      <c r="P3915">
        <v>148</v>
      </c>
      <c r="Q3915">
        <v>19</v>
      </c>
      <c r="R3915">
        <v>53</v>
      </c>
      <c r="S3915">
        <v>26</v>
      </c>
      <c r="T3915">
        <v>0.1</v>
      </c>
      <c r="U3915">
        <v>680</v>
      </c>
      <c r="V3915">
        <v>6.7</v>
      </c>
      <c r="W3915">
        <v>4</v>
      </c>
      <c r="X3915">
        <v>2</v>
      </c>
      <c r="Y3915">
        <v>8.4</v>
      </c>
    </row>
    <row r="3916" spans="1:25" hidden="1" x14ac:dyDescent="0.25">
      <c r="A3916" t="s">
        <v>14912</v>
      </c>
      <c r="B3916" t="s">
        <v>14913</v>
      </c>
      <c r="C3916" s="1" t="str">
        <f t="shared" si="629"/>
        <v>21:0441</v>
      </c>
      <c r="D3916" s="1" t="str">
        <f t="shared" si="636"/>
        <v>21:0145</v>
      </c>
      <c r="E3916" t="s">
        <v>14914</v>
      </c>
      <c r="F3916" t="s">
        <v>14915</v>
      </c>
      <c r="H3916">
        <v>68.443649699999995</v>
      </c>
      <c r="I3916">
        <v>-72.0213258</v>
      </c>
      <c r="J3916" s="1" t="str">
        <f t="shared" si="637"/>
        <v>NGR lake sediment grab sample</v>
      </c>
      <c r="K3916" s="1" t="str">
        <f t="shared" si="638"/>
        <v>&lt;177 micron (NGR)</v>
      </c>
      <c r="L3916">
        <v>22</v>
      </c>
      <c r="M3916" t="s">
        <v>97</v>
      </c>
      <c r="N3916">
        <v>429</v>
      </c>
      <c r="O3916">
        <v>200</v>
      </c>
      <c r="P3916">
        <v>130</v>
      </c>
      <c r="Q3916">
        <v>25</v>
      </c>
      <c r="R3916">
        <v>52</v>
      </c>
      <c r="S3916">
        <v>30</v>
      </c>
      <c r="T3916">
        <v>0.1</v>
      </c>
      <c r="U3916">
        <v>750</v>
      </c>
      <c r="V3916">
        <v>7.5</v>
      </c>
      <c r="W3916">
        <v>7</v>
      </c>
      <c r="X3916">
        <v>4</v>
      </c>
      <c r="Y3916">
        <v>6.8</v>
      </c>
    </row>
    <row r="3917" spans="1:25" hidden="1" x14ac:dyDescent="0.25">
      <c r="A3917" t="s">
        <v>14916</v>
      </c>
      <c r="B3917" t="s">
        <v>14917</v>
      </c>
      <c r="C3917" s="1" t="str">
        <f t="shared" si="629"/>
        <v>21:0441</v>
      </c>
      <c r="D3917" s="1" t="str">
        <f t="shared" si="636"/>
        <v>21:0145</v>
      </c>
      <c r="E3917" t="s">
        <v>14918</v>
      </c>
      <c r="F3917" t="s">
        <v>14919</v>
      </c>
      <c r="H3917">
        <v>68.951457300000001</v>
      </c>
      <c r="I3917">
        <v>-74.864235500000007</v>
      </c>
      <c r="J3917" s="1" t="str">
        <f t="shared" si="637"/>
        <v>NGR lake sediment grab sample</v>
      </c>
      <c r="K3917" s="1" t="str">
        <f t="shared" si="638"/>
        <v>&lt;177 micron (NGR)</v>
      </c>
      <c r="L3917">
        <v>22</v>
      </c>
      <c r="M3917" t="s">
        <v>107</v>
      </c>
      <c r="N3917">
        <v>430</v>
      </c>
      <c r="O3917">
        <v>112</v>
      </c>
      <c r="P3917">
        <v>30</v>
      </c>
      <c r="Q3917">
        <v>9</v>
      </c>
      <c r="R3917">
        <v>33</v>
      </c>
      <c r="S3917">
        <v>12</v>
      </c>
      <c r="T3917">
        <v>0.1</v>
      </c>
      <c r="U3917">
        <v>430</v>
      </c>
      <c r="V3917">
        <v>4.4000000000000004</v>
      </c>
      <c r="W3917">
        <v>12</v>
      </c>
      <c r="X3917">
        <v>8</v>
      </c>
      <c r="Y3917">
        <v>1</v>
      </c>
    </row>
    <row r="3918" spans="1:25" hidden="1" x14ac:dyDescent="0.25">
      <c r="A3918" t="s">
        <v>14920</v>
      </c>
      <c r="B3918" t="s">
        <v>14921</v>
      </c>
      <c r="C3918" s="1" t="str">
        <f t="shared" si="629"/>
        <v>21:0441</v>
      </c>
      <c r="D3918" s="1" t="str">
        <f t="shared" si="636"/>
        <v>21:0145</v>
      </c>
      <c r="E3918" t="s">
        <v>14922</v>
      </c>
      <c r="F3918" t="s">
        <v>14923</v>
      </c>
      <c r="H3918">
        <v>68.912307699999999</v>
      </c>
      <c r="I3918">
        <v>-74.555895300000003</v>
      </c>
      <c r="J3918" s="1" t="str">
        <f t="shared" si="637"/>
        <v>NGR lake sediment grab sample</v>
      </c>
      <c r="K3918" s="1" t="str">
        <f t="shared" si="638"/>
        <v>&lt;177 micron (NGR)</v>
      </c>
      <c r="L3918">
        <v>22</v>
      </c>
      <c r="M3918" t="s">
        <v>112</v>
      </c>
      <c r="N3918">
        <v>431</v>
      </c>
      <c r="O3918">
        <v>108</v>
      </c>
      <c r="P3918">
        <v>30</v>
      </c>
      <c r="Q3918">
        <v>7</v>
      </c>
      <c r="R3918">
        <v>30</v>
      </c>
      <c r="S3918">
        <v>15</v>
      </c>
      <c r="T3918">
        <v>0.1</v>
      </c>
      <c r="U3918">
        <v>400</v>
      </c>
      <c r="V3918">
        <v>4.0999999999999996</v>
      </c>
      <c r="W3918">
        <v>11</v>
      </c>
      <c r="X3918">
        <v>1</v>
      </c>
      <c r="Y3918">
        <v>3.2</v>
      </c>
    </row>
    <row r="3919" spans="1:25" hidden="1" x14ac:dyDescent="0.25">
      <c r="A3919" t="s">
        <v>14924</v>
      </c>
      <c r="B3919" t="s">
        <v>14925</v>
      </c>
      <c r="C3919" s="1" t="str">
        <f t="shared" si="629"/>
        <v>21:0441</v>
      </c>
      <c r="D3919" s="1" t="str">
        <f t="shared" si="636"/>
        <v>21:0145</v>
      </c>
      <c r="E3919" t="s">
        <v>14926</v>
      </c>
      <c r="F3919" t="s">
        <v>14927</v>
      </c>
      <c r="H3919">
        <v>68.7676053</v>
      </c>
      <c r="I3919">
        <v>-73.915481499999999</v>
      </c>
      <c r="J3919" s="1" t="str">
        <f t="shared" si="637"/>
        <v>NGR lake sediment grab sample</v>
      </c>
      <c r="K3919" s="1" t="str">
        <f t="shared" si="638"/>
        <v>&lt;177 micron (NGR)</v>
      </c>
      <c r="L3919">
        <v>22</v>
      </c>
      <c r="M3919" t="s">
        <v>117</v>
      </c>
      <c r="N3919">
        <v>432</v>
      </c>
      <c r="O3919">
        <v>92</v>
      </c>
      <c r="P3919">
        <v>38</v>
      </c>
      <c r="Q3919">
        <v>5</v>
      </c>
      <c r="R3919">
        <v>42</v>
      </c>
      <c r="S3919">
        <v>16</v>
      </c>
      <c r="T3919">
        <v>0.1</v>
      </c>
      <c r="U3919">
        <v>320</v>
      </c>
      <c r="V3919">
        <v>3.6</v>
      </c>
      <c r="W3919">
        <v>16</v>
      </c>
      <c r="X3919">
        <v>9</v>
      </c>
      <c r="Y3919">
        <v>0.5</v>
      </c>
    </row>
    <row r="3920" spans="1:25" hidden="1" x14ac:dyDescent="0.25">
      <c r="A3920" t="s">
        <v>14928</v>
      </c>
      <c r="B3920" t="s">
        <v>14929</v>
      </c>
      <c r="C3920" s="1" t="str">
        <f t="shared" si="629"/>
        <v>21:0441</v>
      </c>
      <c r="D3920" s="1" t="str">
        <f t="shared" si="636"/>
        <v>21:0145</v>
      </c>
      <c r="E3920" t="s">
        <v>14930</v>
      </c>
      <c r="F3920" t="s">
        <v>14931</v>
      </c>
      <c r="H3920">
        <v>68.772201499999994</v>
      </c>
      <c r="I3920">
        <v>-73.832319900000002</v>
      </c>
      <c r="J3920" s="1" t="str">
        <f t="shared" si="637"/>
        <v>NGR lake sediment grab sample</v>
      </c>
      <c r="K3920" s="1" t="str">
        <f t="shared" si="638"/>
        <v>&lt;177 micron (NGR)</v>
      </c>
      <c r="L3920">
        <v>22</v>
      </c>
      <c r="M3920" t="s">
        <v>122</v>
      </c>
      <c r="N3920">
        <v>433</v>
      </c>
      <c r="O3920">
        <v>176</v>
      </c>
      <c r="P3920">
        <v>150</v>
      </c>
      <c r="Q3920">
        <v>11</v>
      </c>
      <c r="R3920">
        <v>88</v>
      </c>
      <c r="S3920">
        <v>19</v>
      </c>
      <c r="T3920">
        <v>0.1</v>
      </c>
      <c r="U3920">
        <v>310</v>
      </c>
      <c r="V3920">
        <v>3.65</v>
      </c>
      <c r="W3920">
        <v>12</v>
      </c>
      <c r="X3920">
        <v>5</v>
      </c>
      <c r="Y3920">
        <v>12.6</v>
      </c>
    </row>
    <row r="3921" spans="1:25" hidden="1" x14ac:dyDescent="0.25">
      <c r="A3921" t="s">
        <v>14932</v>
      </c>
      <c r="B3921" t="s">
        <v>14933</v>
      </c>
      <c r="C3921" s="1" t="str">
        <f t="shared" si="629"/>
        <v>21:0441</v>
      </c>
      <c r="D3921" s="1" t="str">
        <f t="shared" si="636"/>
        <v>21:0145</v>
      </c>
      <c r="E3921" t="s">
        <v>14934</v>
      </c>
      <c r="F3921" t="s">
        <v>14935</v>
      </c>
      <c r="H3921">
        <v>68.530547200000001</v>
      </c>
      <c r="I3921">
        <v>-73.064632799999998</v>
      </c>
      <c r="J3921" s="1" t="str">
        <f t="shared" si="637"/>
        <v>NGR lake sediment grab sample</v>
      </c>
      <c r="K3921" s="1" t="str">
        <f t="shared" si="638"/>
        <v>&lt;177 micron (NGR)</v>
      </c>
      <c r="L3921">
        <v>23</v>
      </c>
      <c r="M3921" t="s">
        <v>29</v>
      </c>
      <c r="N3921">
        <v>434</v>
      </c>
      <c r="O3921">
        <v>148</v>
      </c>
      <c r="P3921">
        <v>255</v>
      </c>
      <c r="Q3921">
        <v>9</v>
      </c>
      <c r="R3921">
        <v>83</v>
      </c>
      <c r="S3921">
        <v>29</v>
      </c>
      <c r="T3921">
        <v>0.1</v>
      </c>
      <c r="U3921">
        <v>360</v>
      </c>
      <c r="V3921">
        <v>4.8499999999999996</v>
      </c>
      <c r="W3921">
        <v>30</v>
      </c>
      <c r="X3921">
        <v>1</v>
      </c>
      <c r="Y3921">
        <v>2.4</v>
      </c>
    </row>
    <row r="3922" spans="1:25" hidden="1" x14ac:dyDescent="0.25">
      <c r="A3922" t="s">
        <v>14936</v>
      </c>
      <c r="B3922" t="s">
        <v>14937</v>
      </c>
      <c r="C3922" s="1" t="str">
        <f t="shared" si="629"/>
        <v>21:0441</v>
      </c>
      <c r="D3922" s="1" t="str">
        <f t="shared" si="636"/>
        <v>21:0145</v>
      </c>
      <c r="E3922" t="s">
        <v>14938</v>
      </c>
      <c r="F3922" t="s">
        <v>14939</v>
      </c>
      <c r="H3922">
        <v>68.790014299999996</v>
      </c>
      <c r="I3922">
        <v>-73.727423000000002</v>
      </c>
      <c r="J3922" s="1" t="str">
        <f t="shared" si="637"/>
        <v>NGR lake sediment grab sample</v>
      </c>
      <c r="K3922" s="1" t="str">
        <f t="shared" si="638"/>
        <v>&lt;177 micron (NGR)</v>
      </c>
      <c r="L3922">
        <v>23</v>
      </c>
      <c r="M3922" t="s">
        <v>34</v>
      </c>
      <c r="N3922">
        <v>435</v>
      </c>
      <c r="O3922">
        <v>112</v>
      </c>
      <c r="P3922">
        <v>46</v>
      </c>
      <c r="Q3922">
        <v>8</v>
      </c>
      <c r="R3922">
        <v>39</v>
      </c>
      <c r="S3922">
        <v>20</v>
      </c>
      <c r="T3922">
        <v>0.1</v>
      </c>
      <c r="U3922">
        <v>450</v>
      </c>
      <c r="V3922">
        <v>4.5999999999999996</v>
      </c>
      <c r="W3922">
        <v>38</v>
      </c>
      <c r="X3922">
        <v>1</v>
      </c>
      <c r="Y3922">
        <v>1</v>
      </c>
    </row>
    <row r="3923" spans="1:25" hidden="1" x14ac:dyDescent="0.25">
      <c r="A3923" t="s">
        <v>14940</v>
      </c>
      <c r="B3923" t="s">
        <v>14941</v>
      </c>
      <c r="C3923" s="1" t="str">
        <f t="shared" si="629"/>
        <v>21:0441</v>
      </c>
      <c r="D3923" s="1" t="str">
        <f t="shared" si="636"/>
        <v>21:0145</v>
      </c>
      <c r="E3923" t="s">
        <v>14942</v>
      </c>
      <c r="F3923" t="s">
        <v>14943</v>
      </c>
      <c r="H3923">
        <v>68.779736</v>
      </c>
      <c r="I3923">
        <v>-73.595693100000005</v>
      </c>
      <c r="J3923" s="1" t="str">
        <f t="shared" si="637"/>
        <v>NGR lake sediment grab sample</v>
      </c>
      <c r="K3923" s="1" t="str">
        <f t="shared" si="638"/>
        <v>&lt;177 micron (NGR)</v>
      </c>
      <c r="L3923">
        <v>23</v>
      </c>
      <c r="M3923" t="s">
        <v>39</v>
      </c>
      <c r="N3923">
        <v>436</v>
      </c>
      <c r="O3923">
        <v>110</v>
      </c>
      <c r="P3923">
        <v>104</v>
      </c>
      <c r="Q3923">
        <v>9</v>
      </c>
      <c r="R3923">
        <v>48</v>
      </c>
      <c r="S3923">
        <v>19</v>
      </c>
      <c r="T3923">
        <v>0.1</v>
      </c>
      <c r="U3923">
        <v>370</v>
      </c>
      <c r="V3923">
        <v>4.9000000000000004</v>
      </c>
      <c r="W3923">
        <v>110</v>
      </c>
      <c r="X3923">
        <v>1</v>
      </c>
      <c r="Y3923">
        <v>3.8</v>
      </c>
    </row>
    <row r="3924" spans="1:25" hidden="1" x14ac:dyDescent="0.25">
      <c r="A3924" t="s">
        <v>14944</v>
      </c>
      <c r="B3924" t="s">
        <v>14945</v>
      </c>
      <c r="C3924" s="1" t="str">
        <f t="shared" si="629"/>
        <v>21:0441</v>
      </c>
      <c r="D3924" s="1" t="str">
        <f>HYPERLINK("http://geochem.nrcan.gc.ca/cdogs/content/svy/svy_e.htm", "")</f>
        <v/>
      </c>
      <c r="G3924" s="1" t="str">
        <f>HYPERLINK("http://geochem.nrcan.gc.ca/cdogs/content/cr_/cr_00033_e.htm", "33")</f>
        <v>33</v>
      </c>
      <c r="J3924" t="s">
        <v>100</v>
      </c>
      <c r="K3924" t="s">
        <v>101</v>
      </c>
      <c r="L3924">
        <v>23</v>
      </c>
      <c r="M3924" t="s">
        <v>102</v>
      </c>
      <c r="N3924">
        <v>437</v>
      </c>
      <c r="O3924">
        <v>168</v>
      </c>
      <c r="P3924">
        <v>18</v>
      </c>
      <c r="Q3924">
        <v>29</v>
      </c>
      <c r="R3924">
        <v>11</v>
      </c>
      <c r="S3924">
        <v>13</v>
      </c>
      <c r="T3924">
        <v>0.1</v>
      </c>
      <c r="U3924">
        <v>2800</v>
      </c>
      <c r="V3924">
        <v>3.8</v>
      </c>
      <c r="W3924">
        <v>3</v>
      </c>
      <c r="X3924">
        <v>1</v>
      </c>
      <c r="Y3924">
        <v>10.8</v>
      </c>
    </row>
    <row r="3925" spans="1:25" hidden="1" x14ac:dyDescent="0.25">
      <c r="A3925" t="s">
        <v>14946</v>
      </c>
      <c r="B3925" t="s">
        <v>14947</v>
      </c>
      <c r="C3925" s="1" t="str">
        <f t="shared" si="629"/>
        <v>21:0441</v>
      </c>
      <c r="D3925" s="1" t="str">
        <f t="shared" ref="D3925:D3948" si="639">HYPERLINK("http://geochem.nrcan.gc.ca/cdogs/content/svy/svy210145_e.htm", "21:0145")</f>
        <v>21:0145</v>
      </c>
      <c r="E3925" t="s">
        <v>14948</v>
      </c>
      <c r="F3925" t="s">
        <v>14949</v>
      </c>
      <c r="H3925">
        <v>68.536658299999999</v>
      </c>
      <c r="I3925">
        <v>-73.043799000000007</v>
      </c>
      <c r="J3925" s="1" t="str">
        <f t="shared" ref="J3925:J3948" si="640">HYPERLINK("http://geochem.nrcan.gc.ca/cdogs/content/kwd/kwd020027_e.htm", "NGR lake sediment grab sample")</f>
        <v>NGR lake sediment grab sample</v>
      </c>
      <c r="K3925" s="1" t="str">
        <f t="shared" ref="K3925:K3948" si="641">HYPERLINK("http://geochem.nrcan.gc.ca/cdogs/content/kwd/kwd080006_e.htm", "&lt;177 micron (NGR)")</f>
        <v>&lt;177 micron (NGR)</v>
      </c>
      <c r="L3925">
        <v>23</v>
      </c>
      <c r="M3925" t="s">
        <v>49</v>
      </c>
      <c r="N3925">
        <v>438</v>
      </c>
      <c r="O3925">
        <v>124</v>
      </c>
      <c r="P3925">
        <v>108</v>
      </c>
      <c r="Q3925">
        <v>3</v>
      </c>
      <c r="R3925">
        <v>63</v>
      </c>
      <c r="S3925">
        <v>17</v>
      </c>
      <c r="T3925">
        <v>0.1</v>
      </c>
      <c r="U3925">
        <v>330</v>
      </c>
      <c r="V3925">
        <v>3.4</v>
      </c>
      <c r="W3925">
        <v>16</v>
      </c>
      <c r="X3925">
        <v>1</v>
      </c>
      <c r="Y3925">
        <v>1.2</v>
      </c>
    </row>
    <row r="3926" spans="1:25" hidden="1" x14ac:dyDescent="0.25">
      <c r="A3926" t="s">
        <v>14950</v>
      </c>
      <c r="B3926" t="s">
        <v>14951</v>
      </c>
      <c r="C3926" s="1" t="str">
        <f t="shared" si="629"/>
        <v>21:0441</v>
      </c>
      <c r="D3926" s="1" t="str">
        <f t="shared" si="639"/>
        <v>21:0145</v>
      </c>
      <c r="E3926" t="s">
        <v>14934</v>
      </c>
      <c r="F3926" t="s">
        <v>14952</v>
      </c>
      <c r="H3926">
        <v>68.530547200000001</v>
      </c>
      <c r="I3926">
        <v>-73.064632799999998</v>
      </c>
      <c r="J3926" s="1" t="str">
        <f t="shared" si="640"/>
        <v>NGR lake sediment grab sample</v>
      </c>
      <c r="K3926" s="1" t="str">
        <f t="shared" si="641"/>
        <v>&lt;177 micron (NGR)</v>
      </c>
      <c r="L3926">
        <v>23</v>
      </c>
      <c r="M3926" t="s">
        <v>57</v>
      </c>
      <c r="N3926">
        <v>439</v>
      </c>
      <c r="O3926">
        <v>150</v>
      </c>
      <c r="P3926">
        <v>255</v>
      </c>
      <c r="Q3926">
        <v>11</v>
      </c>
      <c r="R3926">
        <v>84</v>
      </c>
      <c r="S3926">
        <v>29</v>
      </c>
      <c r="T3926">
        <v>0.1</v>
      </c>
      <c r="U3926">
        <v>360</v>
      </c>
      <c r="V3926">
        <v>4.8</v>
      </c>
      <c r="W3926">
        <v>32</v>
      </c>
      <c r="X3926">
        <v>1</v>
      </c>
      <c r="Y3926">
        <v>4.2</v>
      </c>
    </row>
    <row r="3927" spans="1:25" hidden="1" x14ac:dyDescent="0.25">
      <c r="A3927" t="s">
        <v>14953</v>
      </c>
      <c r="B3927" t="s">
        <v>14954</v>
      </c>
      <c r="C3927" s="1" t="str">
        <f t="shared" si="629"/>
        <v>21:0441</v>
      </c>
      <c r="D3927" s="1" t="str">
        <f t="shared" si="639"/>
        <v>21:0145</v>
      </c>
      <c r="E3927" t="s">
        <v>14934</v>
      </c>
      <c r="F3927" t="s">
        <v>14955</v>
      </c>
      <c r="H3927">
        <v>68.530547200000001</v>
      </c>
      <c r="I3927">
        <v>-73.064632799999998</v>
      </c>
      <c r="J3927" s="1" t="str">
        <f t="shared" si="640"/>
        <v>NGR lake sediment grab sample</v>
      </c>
      <c r="K3927" s="1" t="str">
        <f t="shared" si="641"/>
        <v>&lt;177 micron (NGR)</v>
      </c>
      <c r="L3927">
        <v>23</v>
      </c>
      <c r="M3927" t="s">
        <v>53</v>
      </c>
      <c r="N3927">
        <v>440</v>
      </c>
      <c r="O3927">
        <v>142</v>
      </c>
      <c r="P3927">
        <v>230</v>
      </c>
      <c r="Q3927">
        <v>5</v>
      </c>
      <c r="R3927">
        <v>82</v>
      </c>
      <c r="S3927">
        <v>22</v>
      </c>
      <c r="T3927">
        <v>0.1</v>
      </c>
      <c r="U3927">
        <v>390</v>
      </c>
      <c r="V3927">
        <v>4.3</v>
      </c>
      <c r="W3927">
        <v>32</v>
      </c>
      <c r="X3927">
        <v>1</v>
      </c>
      <c r="Y3927">
        <v>1.8</v>
      </c>
    </row>
    <row r="3928" spans="1:25" hidden="1" x14ac:dyDescent="0.25">
      <c r="A3928" t="s">
        <v>14956</v>
      </c>
      <c r="B3928" t="s">
        <v>14957</v>
      </c>
      <c r="C3928" s="1" t="str">
        <f t="shared" si="629"/>
        <v>21:0441</v>
      </c>
      <c r="D3928" s="1" t="str">
        <f t="shared" si="639"/>
        <v>21:0145</v>
      </c>
      <c r="E3928" t="s">
        <v>14958</v>
      </c>
      <c r="F3928" t="s">
        <v>14959</v>
      </c>
      <c r="H3928">
        <v>68.513054100000005</v>
      </c>
      <c r="I3928">
        <v>-73.014911699999999</v>
      </c>
      <c r="J3928" s="1" t="str">
        <f t="shared" si="640"/>
        <v>NGR lake sediment grab sample</v>
      </c>
      <c r="K3928" s="1" t="str">
        <f t="shared" si="641"/>
        <v>&lt;177 micron (NGR)</v>
      </c>
      <c r="L3928">
        <v>23</v>
      </c>
      <c r="M3928" t="s">
        <v>44</v>
      </c>
      <c r="N3928">
        <v>441</v>
      </c>
      <c r="O3928">
        <v>360</v>
      </c>
      <c r="P3928">
        <v>290</v>
      </c>
      <c r="Q3928">
        <v>5</v>
      </c>
      <c r="R3928">
        <v>144</v>
      </c>
      <c r="S3928">
        <v>54</v>
      </c>
      <c r="T3928">
        <v>0.1</v>
      </c>
      <c r="U3928">
        <v>380</v>
      </c>
      <c r="V3928">
        <v>4.2</v>
      </c>
      <c r="W3928">
        <v>20</v>
      </c>
      <c r="X3928">
        <v>1</v>
      </c>
      <c r="Y3928">
        <v>8.6</v>
      </c>
    </row>
    <row r="3929" spans="1:25" hidden="1" x14ac:dyDescent="0.25">
      <c r="A3929" t="s">
        <v>14960</v>
      </c>
      <c r="B3929" t="s">
        <v>14961</v>
      </c>
      <c r="C3929" s="1" t="str">
        <f t="shared" si="629"/>
        <v>21:0441</v>
      </c>
      <c r="D3929" s="1" t="str">
        <f t="shared" si="639"/>
        <v>21:0145</v>
      </c>
      <c r="E3929" t="s">
        <v>14962</v>
      </c>
      <c r="F3929" t="s">
        <v>14963</v>
      </c>
      <c r="H3929">
        <v>68.520671699999994</v>
      </c>
      <c r="I3929">
        <v>-72.971374100000006</v>
      </c>
      <c r="J3929" s="1" t="str">
        <f t="shared" si="640"/>
        <v>NGR lake sediment grab sample</v>
      </c>
      <c r="K3929" s="1" t="str">
        <f t="shared" si="641"/>
        <v>&lt;177 micron (NGR)</v>
      </c>
      <c r="L3929">
        <v>23</v>
      </c>
      <c r="M3929" t="s">
        <v>62</v>
      </c>
      <c r="N3929">
        <v>442</v>
      </c>
      <c r="O3929">
        <v>230</v>
      </c>
      <c r="P3929">
        <v>76</v>
      </c>
      <c r="Q3929">
        <v>3</v>
      </c>
      <c r="R3929">
        <v>83</v>
      </c>
      <c r="S3929">
        <v>39</v>
      </c>
      <c r="T3929">
        <v>0.1</v>
      </c>
      <c r="U3929">
        <v>820</v>
      </c>
      <c r="V3929">
        <v>7.6</v>
      </c>
      <c r="W3929">
        <v>14</v>
      </c>
      <c r="X3929">
        <v>1</v>
      </c>
      <c r="Y3929">
        <v>1.2</v>
      </c>
    </row>
    <row r="3930" spans="1:25" hidden="1" x14ac:dyDescent="0.25">
      <c r="A3930" t="s">
        <v>14964</v>
      </c>
      <c r="B3930" t="s">
        <v>14965</v>
      </c>
      <c r="C3930" s="1" t="str">
        <f t="shared" si="629"/>
        <v>21:0441</v>
      </c>
      <c r="D3930" s="1" t="str">
        <f t="shared" si="639"/>
        <v>21:0145</v>
      </c>
      <c r="E3930" t="s">
        <v>14966</v>
      </c>
      <c r="F3930" t="s">
        <v>14967</v>
      </c>
      <c r="H3930">
        <v>68.510933600000001</v>
      </c>
      <c r="I3930">
        <v>-72.9039492</v>
      </c>
      <c r="J3930" s="1" t="str">
        <f t="shared" si="640"/>
        <v>NGR lake sediment grab sample</v>
      </c>
      <c r="K3930" s="1" t="str">
        <f t="shared" si="641"/>
        <v>&lt;177 micron (NGR)</v>
      </c>
      <c r="L3930">
        <v>23</v>
      </c>
      <c r="M3930" t="s">
        <v>67</v>
      </c>
      <c r="N3930">
        <v>443</v>
      </c>
      <c r="O3930">
        <v>148</v>
      </c>
      <c r="P3930">
        <v>200</v>
      </c>
      <c r="Q3930">
        <v>11</v>
      </c>
      <c r="R3930">
        <v>68</v>
      </c>
      <c r="S3930">
        <v>27</v>
      </c>
      <c r="T3930">
        <v>0.1</v>
      </c>
      <c r="U3930">
        <v>440</v>
      </c>
      <c r="V3930">
        <v>5.3</v>
      </c>
      <c r="W3930">
        <v>30</v>
      </c>
      <c r="X3930">
        <v>1</v>
      </c>
      <c r="Y3930">
        <v>3.8</v>
      </c>
    </row>
    <row r="3931" spans="1:25" hidden="1" x14ac:dyDescent="0.25">
      <c r="A3931" t="s">
        <v>14968</v>
      </c>
      <c r="B3931" t="s">
        <v>14969</v>
      </c>
      <c r="C3931" s="1" t="str">
        <f t="shared" si="629"/>
        <v>21:0441</v>
      </c>
      <c r="D3931" s="1" t="str">
        <f t="shared" si="639"/>
        <v>21:0145</v>
      </c>
      <c r="E3931" t="s">
        <v>14970</v>
      </c>
      <c r="F3931" t="s">
        <v>14971</v>
      </c>
      <c r="H3931">
        <v>68.498938300000006</v>
      </c>
      <c r="I3931">
        <v>-72.745559700000001</v>
      </c>
      <c r="J3931" s="1" t="str">
        <f t="shared" si="640"/>
        <v>NGR lake sediment grab sample</v>
      </c>
      <c r="K3931" s="1" t="str">
        <f t="shared" si="641"/>
        <v>&lt;177 micron (NGR)</v>
      </c>
      <c r="L3931">
        <v>23</v>
      </c>
      <c r="M3931" t="s">
        <v>72</v>
      </c>
      <c r="N3931">
        <v>444</v>
      </c>
      <c r="O3931">
        <v>225</v>
      </c>
      <c r="P3931">
        <v>120</v>
      </c>
      <c r="Q3931">
        <v>5</v>
      </c>
      <c r="R3931">
        <v>91</v>
      </c>
      <c r="S3931">
        <v>35</v>
      </c>
      <c r="T3931">
        <v>0.1</v>
      </c>
      <c r="U3931">
        <v>650</v>
      </c>
      <c r="V3931">
        <v>6.4</v>
      </c>
      <c r="W3931">
        <v>7</v>
      </c>
      <c r="X3931">
        <v>2</v>
      </c>
      <c r="Y3931">
        <v>2.2000000000000002</v>
      </c>
    </row>
    <row r="3932" spans="1:25" hidden="1" x14ac:dyDescent="0.25">
      <c r="A3932" t="s">
        <v>14972</v>
      </c>
      <c r="B3932" t="s">
        <v>14973</v>
      </c>
      <c r="C3932" s="1" t="str">
        <f t="shared" si="629"/>
        <v>21:0441</v>
      </c>
      <c r="D3932" s="1" t="str">
        <f t="shared" si="639"/>
        <v>21:0145</v>
      </c>
      <c r="E3932" t="s">
        <v>14974</v>
      </c>
      <c r="F3932" t="s">
        <v>14975</v>
      </c>
      <c r="H3932">
        <v>68.507720199999994</v>
      </c>
      <c r="I3932">
        <v>-72.667183199999997</v>
      </c>
      <c r="J3932" s="1" t="str">
        <f t="shared" si="640"/>
        <v>NGR lake sediment grab sample</v>
      </c>
      <c r="K3932" s="1" t="str">
        <f t="shared" si="641"/>
        <v>&lt;177 micron (NGR)</v>
      </c>
      <c r="L3932">
        <v>23</v>
      </c>
      <c r="M3932" t="s">
        <v>77</v>
      </c>
      <c r="N3932">
        <v>445</v>
      </c>
      <c r="O3932">
        <v>245</v>
      </c>
      <c r="P3932">
        <v>144</v>
      </c>
      <c r="Q3932">
        <v>9</v>
      </c>
      <c r="R3932">
        <v>95</v>
      </c>
      <c r="S3932">
        <v>56</v>
      </c>
      <c r="T3932">
        <v>0.1</v>
      </c>
      <c r="U3932">
        <v>840</v>
      </c>
      <c r="V3932">
        <v>7.75</v>
      </c>
      <c r="W3932">
        <v>16</v>
      </c>
      <c r="X3932">
        <v>2</v>
      </c>
      <c r="Y3932">
        <v>2.2000000000000002</v>
      </c>
    </row>
    <row r="3933" spans="1:25" hidden="1" x14ac:dyDescent="0.25">
      <c r="A3933" t="s">
        <v>14976</v>
      </c>
      <c r="B3933" t="s">
        <v>14977</v>
      </c>
      <c r="C3933" s="1" t="str">
        <f t="shared" si="629"/>
        <v>21:0441</v>
      </c>
      <c r="D3933" s="1" t="str">
        <f t="shared" si="639"/>
        <v>21:0145</v>
      </c>
      <c r="E3933" t="s">
        <v>14978</v>
      </c>
      <c r="F3933" t="s">
        <v>14979</v>
      </c>
      <c r="H3933">
        <v>68.509821900000006</v>
      </c>
      <c r="I3933">
        <v>-72.577365799999995</v>
      </c>
      <c r="J3933" s="1" t="str">
        <f t="shared" si="640"/>
        <v>NGR lake sediment grab sample</v>
      </c>
      <c r="K3933" s="1" t="str">
        <f t="shared" si="641"/>
        <v>&lt;177 micron (NGR)</v>
      </c>
      <c r="L3933">
        <v>23</v>
      </c>
      <c r="M3933" t="s">
        <v>82</v>
      </c>
      <c r="N3933">
        <v>446</v>
      </c>
      <c r="O3933">
        <v>174</v>
      </c>
      <c r="P3933">
        <v>126</v>
      </c>
      <c r="Q3933">
        <v>7</v>
      </c>
      <c r="R3933">
        <v>67</v>
      </c>
      <c r="S3933">
        <v>39</v>
      </c>
      <c r="T3933">
        <v>0.1</v>
      </c>
      <c r="U3933">
        <v>710</v>
      </c>
      <c r="V3933">
        <v>5.9</v>
      </c>
      <c r="W3933">
        <v>11</v>
      </c>
      <c r="X3933">
        <v>1</v>
      </c>
      <c r="Y3933">
        <v>2.6</v>
      </c>
    </row>
    <row r="3934" spans="1:25" hidden="1" x14ac:dyDescent="0.25">
      <c r="A3934" t="s">
        <v>14980</v>
      </c>
      <c r="B3934" t="s">
        <v>14981</v>
      </c>
      <c r="C3934" s="1" t="str">
        <f t="shared" si="629"/>
        <v>21:0441</v>
      </c>
      <c r="D3934" s="1" t="str">
        <f t="shared" si="639"/>
        <v>21:0145</v>
      </c>
      <c r="E3934" t="s">
        <v>14982</v>
      </c>
      <c r="F3934" t="s">
        <v>14983</v>
      </c>
      <c r="H3934">
        <v>68.505654300000003</v>
      </c>
      <c r="I3934">
        <v>-72.497622300000003</v>
      </c>
      <c r="J3934" s="1" t="str">
        <f t="shared" si="640"/>
        <v>NGR lake sediment grab sample</v>
      </c>
      <c r="K3934" s="1" t="str">
        <f t="shared" si="641"/>
        <v>&lt;177 micron (NGR)</v>
      </c>
      <c r="L3934">
        <v>23</v>
      </c>
      <c r="M3934" t="s">
        <v>87</v>
      </c>
      <c r="N3934">
        <v>447</v>
      </c>
      <c r="O3934">
        <v>176</v>
      </c>
      <c r="P3934">
        <v>144</v>
      </c>
      <c r="Q3934">
        <v>6</v>
      </c>
      <c r="R3934">
        <v>55</v>
      </c>
      <c r="S3934">
        <v>15</v>
      </c>
      <c r="T3934">
        <v>0.2</v>
      </c>
      <c r="U3934">
        <v>240</v>
      </c>
      <c r="V3934">
        <v>7.1</v>
      </c>
      <c r="W3934">
        <v>17</v>
      </c>
      <c r="X3934">
        <v>5</v>
      </c>
      <c r="Y3934">
        <v>10.8</v>
      </c>
    </row>
    <row r="3935" spans="1:25" hidden="1" x14ac:dyDescent="0.25">
      <c r="A3935" t="s">
        <v>14984</v>
      </c>
      <c r="B3935" t="s">
        <v>14985</v>
      </c>
      <c r="C3935" s="1" t="str">
        <f t="shared" si="629"/>
        <v>21:0441</v>
      </c>
      <c r="D3935" s="1" t="str">
        <f t="shared" si="639"/>
        <v>21:0145</v>
      </c>
      <c r="E3935" t="s">
        <v>14986</v>
      </c>
      <c r="F3935" t="s">
        <v>14987</v>
      </c>
      <c r="H3935">
        <v>68.531715599999998</v>
      </c>
      <c r="I3935">
        <v>-72.432719300000002</v>
      </c>
      <c r="J3935" s="1" t="str">
        <f t="shared" si="640"/>
        <v>NGR lake sediment grab sample</v>
      </c>
      <c r="K3935" s="1" t="str">
        <f t="shared" si="641"/>
        <v>&lt;177 micron (NGR)</v>
      </c>
      <c r="L3935">
        <v>23</v>
      </c>
      <c r="M3935" t="s">
        <v>92</v>
      </c>
      <c r="N3935">
        <v>448</v>
      </c>
      <c r="O3935">
        <v>160</v>
      </c>
      <c r="P3935">
        <v>270</v>
      </c>
      <c r="Q3935">
        <v>6</v>
      </c>
      <c r="R3935">
        <v>76</v>
      </c>
      <c r="S3935">
        <v>20</v>
      </c>
      <c r="T3935">
        <v>0.3</v>
      </c>
      <c r="U3935">
        <v>200</v>
      </c>
      <c r="V3935">
        <v>5</v>
      </c>
      <c r="W3935">
        <v>29</v>
      </c>
      <c r="X3935">
        <v>1</v>
      </c>
      <c r="Y3935">
        <v>14</v>
      </c>
    </row>
    <row r="3936" spans="1:25" hidden="1" x14ac:dyDescent="0.25">
      <c r="A3936" t="s">
        <v>14988</v>
      </c>
      <c r="B3936" t="s">
        <v>14989</v>
      </c>
      <c r="C3936" s="1" t="str">
        <f t="shared" ref="C3936:C3999" si="642">HYPERLINK("http://geochem.nrcan.gc.ca/cdogs/content/bdl/bdl210441_e.htm", "21:0441")</f>
        <v>21:0441</v>
      </c>
      <c r="D3936" s="1" t="str">
        <f t="shared" si="639"/>
        <v>21:0145</v>
      </c>
      <c r="E3936" t="s">
        <v>14990</v>
      </c>
      <c r="F3936" t="s">
        <v>14991</v>
      </c>
      <c r="H3936">
        <v>68.530710600000006</v>
      </c>
      <c r="I3936">
        <v>-72.310013600000005</v>
      </c>
      <c r="J3936" s="1" t="str">
        <f t="shared" si="640"/>
        <v>NGR lake sediment grab sample</v>
      </c>
      <c r="K3936" s="1" t="str">
        <f t="shared" si="641"/>
        <v>&lt;177 micron (NGR)</v>
      </c>
      <c r="L3936">
        <v>23</v>
      </c>
      <c r="M3936" t="s">
        <v>97</v>
      </c>
      <c r="N3936">
        <v>449</v>
      </c>
      <c r="O3936">
        <v>94</v>
      </c>
      <c r="P3936">
        <v>76</v>
      </c>
      <c r="Q3936">
        <v>3</v>
      </c>
      <c r="R3936">
        <v>69</v>
      </c>
      <c r="S3936">
        <v>23</v>
      </c>
      <c r="T3936">
        <v>0.1</v>
      </c>
      <c r="U3936">
        <v>310</v>
      </c>
      <c r="V3936">
        <v>3.2</v>
      </c>
      <c r="W3936">
        <v>30</v>
      </c>
      <c r="X3936">
        <v>1</v>
      </c>
      <c r="Y3936">
        <v>2.6</v>
      </c>
    </row>
    <row r="3937" spans="1:25" hidden="1" x14ac:dyDescent="0.25">
      <c r="A3937" t="s">
        <v>14992</v>
      </c>
      <c r="B3937" t="s">
        <v>14993</v>
      </c>
      <c r="C3937" s="1" t="str">
        <f t="shared" si="642"/>
        <v>21:0441</v>
      </c>
      <c r="D3937" s="1" t="str">
        <f t="shared" si="639"/>
        <v>21:0145</v>
      </c>
      <c r="E3937" t="s">
        <v>14994</v>
      </c>
      <c r="F3937" t="s">
        <v>14995</v>
      </c>
      <c r="H3937">
        <v>68.530564100000007</v>
      </c>
      <c r="I3937">
        <v>-72.235766699999999</v>
      </c>
      <c r="J3937" s="1" t="str">
        <f t="shared" si="640"/>
        <v>NGR lake sediment grab sample</v>
      </c>
      <c r="K3937" s="1" t="str">
        <f t="shared" si="641"/>
        <v>&lt;177 micron (NGR)</v>
      </c>
      <c r="L3937">
        <v>23</v>
      </c>
      <c r="M3937" t="s">
        <v>107</v>
      </c>
      <c r="N3937">
        <v>450</v>
      </c>
      <c r="O3937">
        <v>104</v>
      </c>
      <c r="P3937">
        <v>96</v>
      </c>
      <c r="Q3937">
        <v>3</v>
      </c>
      <c r="R3937">
        <v>45</v>
      </c>
      <c r="S3937">
        <v>40</v>
      </c>
      <c r="T3937">
        <v>0.1</v>
      </c>
      <c r="U3937">
        <v>700</v>
      </c>
      <c r="V3937">
        <v>4.3</v>
      </c>
      <c r="W3937">
        <v>31</v>
      </c>
      <c r="X3937">
        <v>1</v>
      </c>
      <c r="Y3937">
        <v>4</v>
      </c>
    </row>
    <row r="3938" spans="1:25" hidden="1" x14ac:dyDescent="0.25">
      <c r="A3938" t="s">
        <v>14996</v>
      </c>
      <c r="B3938" t="s">
        <v>14997</v>
      </c>
      <c r="C3938" s="1" t="str">
        <f t="shared" si="642"/>
        <v>21:0441</v>
      </c>
      <c r="D3938" s="1" t="str">
        <f t="shared" si="639"/>
        <v>21:0145</v>
      </c>
      <c r="E3938" t="s">
        <v>14998</v>
      </c>
      <c r="F3938" t="s">
        <v>14999</v>
      </c>
      <c r="H3938">
        <v>68.5352496</v>
      </c>
      <c r="I3938">
        <v>-72.192475200000004</v>
      </c>
      <c r="J3938" s="1" t="str">
        <f t="shared" si="640"/>
        <v>NGR lake sediment grab sample</v>
      </c>
      <c r="K3938" s="1" t="str">
        <f t="shared" si="641"/>
        <v>&lt;177 micron (NGR)</v>
      </c>
      <c r="L3938">
        <v>23</v>
      </c>
      <c r="M3938" t="s">
        <v>112</v>
      </c>
      <c r="N3938">
        <v>451</v>
      </c>
      <c r="O3938">
        <v>82</v>
      </c>
      <c r="P3938">
        <v>48</v>
      </c>
      <c r="Q3938">
        <v>2</v>
      </c>
      <c r="R3938">
        <v>29</v>
      </c>
      <c r="S3938">
        <v>17</v>
      </c>
      <c r="T3938">
        <v>0.1</v>
      </c>
      <c r="U3938">
        <v>360</v>
      </c>
      <c r="V3938">
        <v>2.9</v>
      </c>
      <c r="W3938">
        <v>5</v>
      </c>
      <c r="X3938">
        <v>1</v>
      </c>
      <c r="Y3938">
        <v>3.8</v>
      </c>
    </row>
    <row r="3939" spans="1:25" hidden="1" x14ac:dyDescent="0.25">
      <c r="A3939" t="s">
        <v>15000</v>
      </c>
      <c r="B3939" t="s">
        <v>15001</v>
      </c>
      <c r="C3939" s="1" t="str">
        <f t="shared" si="642"/>
        <v>21:0441</v>
      </c>
      <c r="D3939" s="1" t="str">
        <f t="shared" si="639"/>
        <v>21:0145</v>
      </c>
      <c r="E3939" t="s">
        <v>15002</v>
      </c>
      <c r="F3939" t="s">
        <v>15003</v>
      </c>
      <c r="H3939">
        <v>68.957614899999996</v>
      </c>
      <c r="I3939">
        <v>-72.588219800000005</v>
      </c>
      <c r="J3939" s="1" t="str">
        <f t="shared" si="640"/>
        <v>NGR lake sediment grab sample</v>
      </c>
      <c r="K3939" s="1" t="str">
        <f t="shared" si="641"/>
        <v>&lt;177 micron (NGR)</v>
      </c>
      <c r="L3939">
        <v>23</v>
      </c>
      <c r="M3939" t="s">
        <v>117</v>
      </c>
      <c r="N3939">
        <v>452</v>
      </c>
      <c r="O3939">
        <v>88</v>
      </c>
      <c r="P3939">
        <v>70</v>
      </c>
      <c r="Q3939">
        <v>5</v>
      </c>
      <c r="R3939">
        <v>32</v>
      </c>
      <c r="S3939">
        <v>13</v>
      </c>
      <c r="T3939">
        <v>0.1</v>
      </c>
      <c r="U3939">
        <v>260</v>
      </c>
      <c r="V3939">
        <v>4.5</v>
      </c>
      <c r="W3939">
        <v>110</v>
      </c>
      <c r="X3939">
        <v>1</v>
      </c>
      <c r="Y3939">
        <v>7</v>
      </c>
    </row>
    <row r="3940" spans="1:25" hidden="1" x14ac:dyDescent="0.25">
      <c r="A3940" t="s">
        <v>15004</v>
      </c>
      <c r="B3940" t="s">
        <v>15005</v>
      </c>
      <c r="C3940" s="1" t="str">
        <f t="shared" si="642"/>
        <v>21:0441</v>
      </c>
      <c r="D3940" s="1" t="str">
        <f t="shared" si="639"/>
        <v>21:0145</v>
      </c>
      <c r="E3940" t="s">
        <v>15006</v>
      </c>
      <c r="F3940" t="s">
        <v>15007</v>
      </c>
      <c r="H3940">
        <v>68.970398200000005</v>
      </c>
      <c r="I3940">
        <v>-74.226943899999995</v>
      </c>
      <c r="J3940" s="1" t="str">
        <f t="shared" si="640"/>
        <v>NGR lake sediment grab sample</v>
      </c>
      <c r="K3940" s="1" t="str">
        <f t="shared" si="641"/>
        <v>&lt;177 micron (NGR)</v>
      </c>
      <c r="L3940">
        <v>23</v>
      </c>
      <c r="M3940" t="s">
        <v>122</v>
      </c>
      <c r="N3940">
        <v>453</v>
      </c>
      <c r="O3940">
        <v>94</v>
      </c>
      <c r="P3940">
        <v>30</v>
      </c>
      <c r="Q3940">
        <v>3</v>
      </c>
      <c r="R3940">
        <v>27</v>
      </c>
      <c r="S3940">
        <v>16</v>
      </c>
      <c r="T3940">
        <v>0.1</v>
      </c>
      <c r="U3940">
        <v>500</v>
      </c>
      <c r="V3940">
        <v>4.2</v>
      </c>
      <c r="W3940">
        <v>42</v>
      </c>
      <c r="X3940">
        <v>1</v>
      </c>
      <c r="Y3940">
        <v>5.6</v>
      </c>
    </row>
    <row r="3941" spans="1:25" hidden="1" x14ac:dyDescent="0.25">
      <c r="A3941" t="s">
        <v>15008</v>
      </c>
      <c r="B3941" t="s">
        <v>15009</v>
      </c>
      <c r="C3941" s="1" t="str">
        <f t="shared" si="642"/>
        <v>21:0441</v>
      </c>
      <c r="D3941" s="1" t="str">
        <f t="shared" si="639"/>
        <v>21:0145</v>
      </c>
      <c r="E3941" t="s">
        <v>15010</v>
      </c>
      <c r="F3941" t="s">
        <v>15011</v>
      </c>
      <c r="H3941">
        <v>68.899540400000006</v>
      </c>
      <c r="I3941">
        <v>-73.946380700000006</v>
      </c>
      <c r="J3941" s="1" t="str">
        <f t="shared" si="640"/>
        <v>NGR lake sediment grab sample</v>
      </c>
      <c r="K3941" s="1" t="str">
        <f t="shared" si="641"/>
        <v>&lt;177 micron (NGR)</v>
      </c>
      <c r="L3941">
        <v>24</v>
      </c>
      <c r="M3941" t="s">
        <v>29</v>
      </c>
      <c r="N3941">
        <v>454</v>
      </c>
      <c r="O3941">
        <v>168</v>
      </c>
      <c r="P3941">
        <v>102</v>
      </c>
      <c r="Q3941">
        <v>11</v>
      </c>
      <c r="R3941">
        <v>85</v>
      </c>
      <c r="S3941">
        <v>48</v>
      </c>
      <c r="T3941">
        <v>0.1</v>
      </c>
      <c r="U3941">
        <v>410</v>
      </c>
      <c r="V3941">
        <v>4.8499999999999996</v>
      </c>
      <c r="W3941">
        <v>68</v>
      </c>
      <c r="X3941">
        <v>1</v>
      </c>
      <c r="Y3941">
        <v>7.2</v>
      </c>
    </row>
    <row r="3942" spans="1:25" hidden="1" x14ac:dyDescent="0.25">
      <c r="A3942" t="s">
        <v>15012</v>
      </c>
      <c r="B3942" t="s">
        <v>15013</v>
      </c>
      <c r="C3942" s="1" t="str">
        <f t="shared" si="642"/>
        <v>21:0441</v>
      </c>
      <c r="D3942" s="1" t="str">
        <f t="shared" si="639"/>
        <v>21:0145</v>
      </c>
      <c r="E3942" t="s">
        <v>15014</v>
      </c>
      <c r="F3942" t="s">
        <v>15015</v>
      </c>
      <c r="H3942">
        <v>68.948091300000002</v>
      </c>
      <c r="I3942">
        <v>-74.232464899999997</v>
      </c>
      <c r="J3942" s="1" t="str">
        <f t="shared" si="640"/>
        <v>NGR lake sediment grab sample</v>
      </c>
      <c r="K3942" s="1" t="str">
        <f t="shared" si="641"/>
        <v>&lt;177 micron (NGR)</v>
      </c>
      <c r="L3942">
        <v>24</v>
      </c>
      <c r="M3942" t="s">
        <v>34</v>
      </c>
      <c r="N3942">
        <v>455</v>
      </c>
      <c r="O3942">
        <v>130</v>
      </c>
      <c r="P3942">
        <v>38</v>
      </c>
      <c r="Q3942">
        <v>8</v>
      </c>
      <c r="R3942">
        <v>36</v>
      </c>
      <c r="S3942">
        <v>15</v>
      </c>
      <c r="T3942">
        <v>0.1</v>
      </c>
      <c r="U3942">
        <v>310</v>
      </c>
      <c r="V3942">
        <v>3.6</v>
      </c>
      <c r="W3942">
        <v>12</v>
      </c>
      <c r="X3942">
        <v>1</v>
      </c>
      <c r="Y3942">
        <v>8.4</v>
      </c>
    </row>
    <row r="3943" spans="1:25" hidden="1" x14ac:dyDescent="0.25">
      <c r="A3943" t="s">
        <v>15016</v>
      </c>
      <c r="B3943" t="s">
        <v>15017</v>
      </c>
      <c r="C3943" s="1" t="str">
        <f t="shared" si="642"/>
        <v>21:0441</v>
      </c>
      <c r="D3943" s="1" t="str">
        <f t="shared" si="639"/>
        <v>21:0145</v>
      </c>
      <c r="E3943" t="s">
        <v>15018</v>
      </c>
      <c r="F3943" t="s">
        <v>15019</v>
      </c>
      <c r="H3943">
        <v>68.896253000000002</v>
      </c>
      <c r="I3943">
        <v>-74.201312700000003</v>
      </c>
      <c r="J3943" s="1" t="str">
        <f t="shared" si="640"/>
        <v>NGR lake sediment grab sample</v>
      </c>
      <c r="K3943" s="1" t="str">
        <f t="shared" si="641"/>
        <v>&lt;177 micron (NGR)</v>
      </c>
      <c r="L3943">
        <v>24</v>
      </c>
      <c r="M3943" t="s">
        <v>39</v>
      </c>
      <c r="N3943">
        <v>456</v>
      </c>
      <c r="O3943">
        <v>158</v>
      </c>
      <c r="P3943">
        <v>74</v>
      </c>
      <c r="Q3943">
        <v>19</v>
      </c>
      <c r="R3943">
        <v>49</v>
      </c>
      <c r="S3943">
        <v>22</v>
      </c>
      <c r="T3943">
        <v>0.1</v>
      </c>
      <c r="U3943">
        <v>460</v>
      </c>
      <c r="V3943">
        <v>6</v>
      </c>
      <c r="W3943">
        <v>27</v>
      </c>
      <c r="X3943">
        <v>1</v>
      </c>
      <c r="Y3943">
        <v>8.8000000000000007</v>
      </c>
    </row>
    <row r="3944" spans="1:25" hidden="1" x14ac:dyDescent="0.25">
      <c r="A3944" t="s">
        <v>15020</v>
      </c>
      <c r="B3944" t="s">
        <v>15021</v>
      </c>
      <c r="C3944" s="1" t="str">
        <f t="shared" si="642"/>
        <v>21:0441</v>
      </c>
      <c r="D3944" s="1" t="str">
        <f t="shared" si="639"/>
        <v>21:0145</v>
      </c>
      <c r="E3944" t="s">
        <v>15022</v>
      </c>
      <c r="F3944" t="s">
        <v>15023</v>
      </c>
      <c r="H3944">
        <v>68.878569499999998</v>
      </c>
      <c r="I3944">
        <v>-74.199985799999993</v>
      </c>
      <c r="J3944" s="1" t="str">
        <f t="shared" si="640"/>
        <v>NGR lake sediment grab sample</v>
      </c>
      <c r="K3944" s="1" t="str">
        <f t="shared" si="641"/>
        <v>&lt;177 micron (NGR)</v>
      </c>
      <c r="L3944">
        <v>24</v>
      </c>
      <c r="M3944" t="s">
        <v>44</v>
      </c>
      <c r="N3944">
        <v>457</v>
      </c>
      <c r="O3944">
        <v>142</v>
      </c>
      <c r="P3944">
        <v>56</v>
      </c>
      <c r="Q3944">
        <v>5</v>
      </c>
      <c r="R3944">
        <v>55</v>
      </c>
      <c r="S3944">
        <v>16</v>
      </c>
      <c r="T3944">
        <v>0.1</v>
      </c>
      <c r="U3944">
        <v>270</v>
      </c>
      <c r="V3944">
        <v>2.6</v>
      </c>
      <c r="W3944">
        <v>5</v>
      </c>
      <c r="X3944">
        <v>1</v>
      </c>
      <c r="Y3944">
        <v>13.6</v>
      </c>
    </row>
    <row r="3945" spans="1:25" hidden="1" x14ac:dyDescent="0.25">
      <c r="A3945" t="s">
        <v>15024</v>
      </c>
      <c r="B3945" t="s">
        <v>15025</v>
      </c>
      <c r="C3945" s="1" t="str">
        <f t="shared" si="642"/>
        <v>21:0441</v>
      </c>
      <c r="D3945" s="1" t="str">
        <f t="shared" si="639"/>
        <v>21:0145</v>
      </c>
      <c r="E3945" t="s">
        <v>15026</v>
      </c>
      <c r="F3945" t="s">
        <v>15027</v>
      </c>
      <c r="H3945">
        <v>68.893888399999994</v>
      </c>
      <c r="I3945">
        <v>-73.974073799999999</v>
      </c>
      <c r="J3945" s="1" t="str">
        <f t="shared" si="640"/>
        <v>NGR lake sediment grab sample</v>
      </c>
      <c r="K3945" s="1" t="str">
        <f t="shared" si="641"/>
        <v>&lt;177 micron (NGR)</v>
      </c>
      <c r="L3945">
        <v>24</v>
      </c>
      <c r="M3945" t="s">
        <v>49</v>
      </c>
      <c r="N3945">
        <v>458</v>
      </c>
      <c r="O3945">
        <v>116</v>
      </c>
      <c r="P3945">
        <v>68</v>
      </c>
      <c r="Q3945">
        <v>7</v>
      </c>
      <c r="R3945">
        <v>43</v>
      </c>
      <c r="S3945">
        <v>12</v>
      </c>
      <c r="T3945">
        <v>0.1</v>
      </c>
      <c r="U3945">
        <v>290</v>
      </c>
      <c r="V3945">
        <v>3.35</v>
      </c>
      <c r="W3945">
        <v>24</v>
      </c>
      <c r="X3945">
        <v>1</v>
      </c>
      <c r="Y3945">
        <v>3</v>
      </c>
    </row>
    <row r="3946" spans="1:25" hidden="1" x14ac:dyDescent="0.25">
      <c r="A3946" t="s">
        <v>15028</v>
      </c>
      <c r="B3946" t="s">
        <v>15029</v>
      </c>
      <c r="C3946" s="1" t="str">
        <f t="shared" si="642"/>
        <v>21:0441</v>
      </c>
      <c r="D3946" s="1" t="str">
        <f t="shared" si="639"/>
        <v>21:0145</v>
      </c>
      <c r="E3946" t="s">
        <v>15010</v>
      </c>
      <c r="F3946" t="s">
        <v>15030</v>
      </c>
      <c r="H3946">
        <v>68.899540400000006</v>
      </c>
      <c r="I3946">
        <v>-73.946380700000006</v>
      </c>
      <c r="J3946" s="1" t="str">
        <f t="shared" si="640"/>
        <v>NGR lake sediment grab sample</v>
      </c>
      <c r="K3946" s="1" t="str">
        <f t="shared" si="641"/>
        <v>&lt;177 micron (NGR)</v>
      </c>
      <c r="L3946">
        <v>24</v>
      </c>
      <c r="M3946" t="s">
        <v>57</v>
      </c>
      <c r="N3946">
        <v>459</v>
      </c>
      <c r="O3946">
        <v>154</v>
      </c>
      <c r="P3946">
        <v>96</v>
      </c>
      <c r="Q3946">
        <v>9</v>
      </c>
      <c r="R3946">
        <v>77</v>
      </c>
      <c r="S3946">
        <v>45</v>
      </c>
      <c r="T3946">
        <v>0.1</v>
      </c>
      <c r="U3946">
        <v>430</v>
      </c>
      <c r="V3946">
        <v>4.2</v>
      </c>
      <c r="W3946">
        <v>72</v>
      </c>
      <c r="X3946">
        <v>1</v>
      </c>
      <c r="Y3946">
        <v>8.6</v>
      </c>
    </row>
    <row r="3947" spans="1:25" hidden="1" x14ac:dyDescent="0.25">
      <c r="A3947" t="s">
        <v>15031</v>
      </c>
      <c r="B3947" t="s">
        <v>15032</v>
      </c>
      <c r="C3947" s="1" t="str">
        <f t="shared" si="642"/>
        <v>21:0441</v>
      </c>
      <c r="D3947" s="1" t="str">
        <f t="shared" si="639"/>
        <v>21:0145</v>
      </c>
      <c r="E3947" t="s">
        <v>15010</v>
      </c>
      <c r="F3947" t="s">
        <v>15033</v>
      </c>
      <c r="H3947">
        <v>68.899540400000006</v>
      </c>
      <c r="I3947">
        <v>-73.946380700000006</v>
      </c>
      <c r="J3947" s="1" t="str">
        <f t="shared" si="640"/>
        <v>NGR lake sediment grab sample</v>
      </c>
      <c r="K3947" s="1" t="str">
        <f t="shared" si="641"/>
        <v>&lt;177 micron (NGR)</v>
      </c>
      <c r="L3947">
        <v>24</v>
      </c>
      <c r="M3947" t="s">
        <v>53</v>
      </c>
      <c r="N3947">
        <v>460</v>
      </c>
      <c r="O3947">
        <v>112</v>
      </c>
      <c r="P3947">
        <v>72</v>
      </c>
      <c r="Q3947">
        <v>5</v>
      </c>
      <c r="R3947">
        <v>41</v>
      </c>
      <c r="S3947">
        <v>20</v>
      </c>
      <c r="T3947">
        <v>0.1</v>
      </c>
      <c r="U3947">
        <v>280</v>
      </c>
      <c r="V3947">
        <v>3.15</v>
      </c>
      <c r="W3947">
        <v>24</v>
      </c>
      <c r="X3947">
        <v>1</v>
      </c>
      <c r="Y3947">
        <v>1</v>
      </c>
    </row>
    <row r="3948" spans="1:25" hidden="1" x14ac:dyDescent="0.25">
      <c r="A3948" t="s">
        <v>15034</v>
      </c>
      <c r="B3948" t="s">
        <v>15035</v>
      </c>
      <c r="C3948" s="1" t="str">
        <f t="shared" si="642"/>
        <v>21:0441</v>
      </c>
      <c r="D3948" s="1" t="str">
        <f t="shared" si="639"/>
        <v>21:0145</v>
      </c>
      <c r="E3948" t="s">
        <v>15036</v>
      </c>
      <c r="F3948" t="s">
        <v>15037</v>
      </c>
      <c r="H3948">
        <v>68.851136499999996</v>
      </c>
      <c r="I3948">
        <v>-73.784126700000002</v>
      </c>
      <c r="J3948" s="1" t="str">
        <f t="shared" si="640"/>
        <v>NGR lake sediment grab sample</v>
      </c>
      <c r="K3948" s="1" t="str">
        <f t="shared" si="641"/>
        <v>&lt;177 micron (NGR)</v>
      </c>
      <c r="L3948">
        <v>24</v>
      </c>
      <c r="M3948" t="s">
        <v>62</v>
      </c>
      <c r="N3948">
        <v>461</v>
      </c>
      <c r="O3948">
        <v>100</v>
      </c>
      <c r="P3948">
        <v>66</v>
      </c>
      <c r="Q3948">
        <v>5</v>
      </c>
      <c r="R3948">
        <v>35</v>
      </c>
      <c r="S3948">
        <v>20</v>
      </c>
      <c r="T3948">
        <v>0.1</v>
      </c>
      <c r="U3948">
        <v>350</v>
      </c>
      <c r="V3948">
        <v>3.5</v>
      </c>
      <c r="W3948">
        <v>58</v>
      </c>
      <c r="X3948">
        <v>1</v>
      </c>
      <c r="Y3948">
        <v>4.5999999999999996</v>
      </c>
    </row>
    <row r="3949" spans="1:25" hidden="1" x14ac:dyDescent="0.25">
      <c r="A3949" t="s">
        <v>15038</v>
      </c>
      <c r="B3949" t="s">
        <v>15039</v>
      </c>
      <c r="C3949" s="1" t="str">
        <f t="shared" si="642"/>
        <v>21:0441</v>
      </c>
      <c r="D3949" s="1" t="str">
        <f>HYPERLINK("http://geochem.nrcan.gc.ca/cdogs/content/svy/svy_e.htm", "")</f>
        <v/>
      </c>
      <c r="G3949" s="1" t="str">
        <f>HYPERLINK("http://geochem.nrcan.gc.ca/cdogs/content/cr_/cr_00033_e.htm", "33")</f>
        <v>33</v>
      </c>
      <c r="J3949" t="s">
        <v>100</v>
      </c>
      <c r="K3949" t="s">
        <v>101</v>
      </c>
      <c r="L3949">
        <v>24</v>
      </c>
      <c r="M3949" t="s">
        <v>102</v>
      </c>
      <c r="N3949">
        <v>462</v>
      </c>
      <c r="O3949">
        <v>158</v>
      </c>
      <c r="P3949">
        <v>20</v>
      </c>
      <c r="Q3949">
        <v>28</v>
      </c>
      <c r="R3949">
        <v>11</v>
      </c>
      <c r="S3949">
        <v>11</v>
      </c>
      <c r="T3949">
        <v>0.1</v>
      </c>
      <c r="U3949">
        <v>2800</v>
      </c>
      <c r="V3949">
        <v>3.4</v>
      </c>
      <c r="W3949">
        <v>3</v>
      </c>
      <c r="X3949">
        <v>1</v>
      </c>
      <c r="Y3949">
        <v>11.8</v>
      </c>
    </row>
    <row r="3950" spans="1:25" hidden="1" x14ac:dyDescent="0.25">
      <c r="A3950" t="s">
        <v>15040</v>
      </c>
      <c r="B3950" t="s">
        <v>15041</v>
      </c>
      <c r="C3950" s="1" t="str">
        <f t="shared" si="642"/>
        <v>21:0441</v>
      </c>
      <c r="D3950" s="1" t="str">
        <f t="shared" ref="D3950:D3968" si="643">HYPERLINK("http://geochem.nrcan.gc.ca/cdogs/content/svy/svy210145_e.htm", "21:0145")</f>
        <v>21:0145</v>
      </c>
      <c r="E3950" t="s">
        <v>15042</v>
      </c>
      <c r="F3950" t="s">
        <v>15043</v>
      </c>
      <c r="H3950">
        <v>68.853361500000005</v>
      </c>
      <c r="I3950">
        <v>-73.721801600000006</v>
      </c>
      <c r="J3950" s="1" t="str">
        <f t="shared" ref="J3950:J3968" si="644">HYPERLINK("http://geochem.nrcan.gc.ca/cdogs/content/kwd/kwd020027_e.htm", "NGR lake sediment grab sample")</f>
        <v>NGR lake sediment grab sample</v>
      </c>
      <c r="K3950" s="1" t="str">
        <f t="shared" ref="K3950:K3968" si="645">HYPERLINK("http://geochem.nrcan.gc.ca/cdogs/content/kwd/kwd080006_e.htm", "&lt;177 micron (NGR)")</f>
        <v>&lt;177 micron (NGR)</v>
      </c>
      <c r="L3950">
        <v>24</v>
      </c>
      <c r="M3950" t="s">
        <v>67</v>
      </c>
      <c r="N3950">
        <v>463</v>
      </c>
      <c r="O3950">
        <v>76</v>
      </c>
      <c r="P3950">
        <v>44</v>
      </c>
      <c r="Q3950">
        <v>3</v>
      </c>
      <c r="R3950">
        <v>26</v>
      </c>
      <c r="S3950">
        <v>25</v>
      </c>
      <c r="T3950">
        <v>0.1</v>
      </c>
      <c r="U3950">
        <v>550</v>
      </c>
      <c r="V3950">
        <v>2.9</v>
      </c>
      <c r="W3950">
        <v>36</v>
      </c>
      <c r="X3950">
        <v>1</v>
      </c>
      <c r="Y3950">
        <v>1.2</v>
      </c>
    </row>
    <row r="3951" spans="1:25" hidden="1" x14ac:dyDescent="0.25">
      <c r="A3951" t="s">
        <v>15044</v>
      </c>
      <c r="B3951" t="s">
        <v>15045</v>
      </c>
      <c r="C3951" s="1" t="str">
        <f t="shared" si="642"/>
        <v>21:0441</v>
      </c>
      <c r="D3951" s="1" t="str">
        <f t="shared" si="643"/>
        <v>21:0145</v>
      </c>
      <c r="E3951" t="s">
        <v>15046</v>
      </c>
      <c r="F3951" t="s">
        <v>15047</v>
      </c>
      <c r="H3951">
        <v>68.852872099999999</v>
      </c>
      <c r="I3951">
        <v>-73.605819499999996</v>
      </c>
      <c r="J3951" s="1" t="str">
        <f t="shared" si="644"/>
        <v>NGR lake sediment grab sample</v>
      </c>
      <c r="K3951" s="1" t="str">
        <f t="shared" si="645"/>
        <v>&lt;177 micron (NGR)</v>
      </c>
      <c r="L3951">
        <v>24</v>
      </c>
      <c r="M3951" t="s">
        <v>72</v>
      </c>
      <c r="N3951">
        <v>464</v>
      </c>
      <c r="O3951">
        <v>110</v>
      </c>
      <c r="P3951">
        <v>72</v>
      </c>
      <c r="Q3951">
        <v>6</v>
      </c>
      <c r="R3951">
        <v>35</v>
      </c>
      <c r="S3951">
        <v>14</v>
      </c>
      <c r="T3951">
        <v>0.1</v>
      </c>
      <c r="U3951">
        <v>360</v>
      </c>
      <c r="V3951">
        <v>4.3499999999999996</v>
      </c>
      <c r="W3951">
        <v>50</v>
      </c>
      <c r="X3951">
        <v>1</v>
      </c>
      <c r="Y3951">
        <v>5.4</v>
      </c>
    </row>
    <row r="3952" spans="1:25" hidden="1" x14ac:dyDescent="0.25">
      <c r="A3952" t="s">
        <v>15048</v>
      </c>
      <c r="B3952" t="s">
        <v>15049</v>
      </c>
      <c r="C3952" s="1" t="str">
        <f t="shared" si="642"/>
        <v>21:0441</v>
      </c>
      <c r="D3952" s="1" t="str">
        <f t="shared" si="643"/>
        <v>21:0145</v>
      </c>
      <c r="E3952" t="s">
        <v>15050</v>
      </c>
      <c r="F3952" t="s">
        <v>15051</v>
      </c>
      <c r="H3952">
        <v>68.836770400000006</v>
      </c>
      <c r="I3952">
        <v>-73.536404399999995</v>
      </c>
      <c r="J3952" s="1" t="str">
        <f t="shared" si="644"/>
        <v>NGR lake sediment grab sample</v>
      </c>
      <c r="K3952" s="1" t="str">
        <f t="shared" si="645"/>
        <v>&lt;177 micron (NGR)</v>
      </c>
      <c r="L3952">
        <v>24</v>
      </c>
      <c r="M3952" t="s">
        <v>77</v>
      </c>
      <c r="N3952">
        <v>465</v>
      </c>
      <c r="O3952">
        <v>98</v>
      </c>
      <c r="P3952">
        <v>56</v>
      </c>
      <c r="Q3952">
        <v>5</v>
      </c>
      <c r="R3952">
        <v>38</v>
      </c>
      <c r="S3952">
        <v>12</v>
      </c>
      <c r="T3952">
        <v>0.1</v>
      </c>
      <c r="U3952">
        <v>360</v>
      </c>
      <c r="V3952">
        <v>3.7</v>
      </c>
      <c r="W3952">
        <v>16</v>
      </c>
      <c r="X3952">
        <v>1</v>
      </c>
      <c r="Y3952">
        <v>4</v>
      </c>
    </row>
    <row r="3953" spans="1:25" hidden="1" x14ac:dyDescent="0.25">
      <c r="A3953" t="s">
        <v>15052</v>
      </c>
      <c r="B3953" t="s">
        <v>15053</v>
      </c>
      <c r="C3953" s="1" t="str">
        <f t="shared" si="642"/>
        <v>21:0441</v>
      </c>
      <c r="D3953" s="1" t="str">
        <f t="shared" si="643"/>
        <v>21:0145</v>
      </c>
      <c r="E3953" t="s">
        <v>15054</v>
      </c>
      <c r="F3953" t="s">
        <v>15055</v>
      </c>
      <c r="H3953">
        <v>68.825785400000001</v>
      </c>
      <c r="I3953">
        <v>-73.489662100000004</v>
      </c>
      <c r="J3953" s="1" t="str">
        <f t="shared" si="644"/>
        <v>NGR lake sediment grab sample</v>
      </c>
      <c r="K3953" s="1" t="str">
        <f t="shared" si="645"/>
        <v>&lt;177 micron (NGR)</v>
      </c>
      <c r="L3953">
        <v>24</v>
      </c>
      <c r="M3953" t="s">
        <v>82</v>
      </c>
      <c r="N3953">
        <v>466</v>
      </c>
      <c r="O3953">
        <v>106</v>
      </c>
      <c r="P3953">
        <v>62</v>
      </c>
      <c r="Q3953">
        <v>7</v>
      </c>
      <c r="R3953">
        <v>41</v>
      </c>
      <c r="S3953">
        <v>15</v>
      </c>
      <c r="T3953">
        <v>0.1</v>
      </c>
      <c r="U3953">
        <v>350</v>
      </c>
      <c r="V3953">
        <v>3.3</v>
      </c>
      <c r="W3953">
        <v>16</v>
      </c>
      <c r="X3953">
        <v>1</v>
      </c>
      <c r="Y3953">
        <v>7.8</v>
      </c>
    </row>
    <row r="3954" spans="1:25" hidden="1" x14ac:dyDescent="0.25">
      <c r="A3954" t="s">
        <v>15056</v>
      </c>
      <c r="B3954" t="s">
        <v>15057</v>
      </c>
      <c r="C3954" s="1" t="str">
        <f t="shared" si="642"/>
        <v>21:0441</v>
      </c>
      <c r="D3954" s="1" t="str">
        <f t="shared" si="643"/>
        <v>21:0145</v>
      </c>
      <c r="E3954" t="s">
        <v>15058</v>
      </c>
      <c r="F3954" t="s">
        <v>15059</v>
      </c>
      <c r="H3954">
        <v>68.795131799999993</v>
      </c>
      <c r="I3954">
        <v>-73.362768799999998</v>
      </c>
      <c r="J3954" s="1" t="str">
        <f t="shared" si="644"/>
        <v>NGR lake sediment grab sample</v>
      </c>
      <c r="K3954" s="1" t="str">
        <f t="shared" si="645"/>
        <v>&lt;177 micron (NGR)</v>
      </c>
      <c r="L3954">
        <v>24</v>
      </c>
      <c r="M3954" t="s">
        <v>87</v>
      </c>
      <c r="N3954">
        <v>467</v>
      </c>
      <c r="O3954">
        <v>154</v>
      </c>
      <c r="P3954">
        <v>160</v>
      </c>
      <c r="Q3954">
        <v>11</v>
      </c>
      <c r="R3954">
        <v>75</v>
      </c>
      <c r="S3954">
        <v>14</v>
      </c>
      <c r="T3954">
        <v>0.4</v>
      </c>
      <c r="U3954">
        <v>320</v>
      </c>
      <c r="V3954">
        <v>3.2</v>
      </c>
      <c r="W3954">
        <v>36</v>
      </c>
      <c r="X3954">
        <v>1</v>
      </c>
      <c r="Y3954">
        <v>12.4</v>
      </c>
    </row>
    <row r="3955" spans="1:25" hidden="1" x14ac:dyDescent="0.25">
      <c r="A3955" t="s">
        <v>15060</v>
      </c>
      <c r="B3955" t="s">
        <v>15061</v>
      </c>
      <c r="C3955" s="1" t="str">
        <f t="shared" si="642"/>
        <v>21:0441</v>
      </c>
      <c r="D3955" s="1" t="str">
        <f t="shared" si="643"/>
        <v>21:0145</v>
      </c>
      <c r="E3955" t="s">
        <v>15062</v>
      </c>
      <c r="F3955" t="s">
        <v>15063</v>
      </c>
      <c r="H3955">
        <v>68.768181299999995</v>
      </c>
      <c r="I3955">
        <v>-73.267779200000007</v>
      </c>
      <c r="J3955" s="1" t="str">
        <f t="shared" si="644"/>
        <v>NGR lake sediment grab sample</v>
      </c>
      <c r="K3955" s="1" t="str">
        <f t="shared" si="645"/>
        <v>&lt;177 micron (NGR)</v>
      </c>
      <c r="L3955">
        <v>24</v>
      </c>
      <c r="M3955" t="s">
        <v>92</v>
      </c>
      <c r="N3955">
        <v>468</v>
      </c>
      <c r="O3955">
        <v>116</v>
      </c>
      <c r="P3955">
        <v>108</v>
      </c>
      <c r="Q3955">
        <v>7</v>
      </c>
      <c r="R3955">
        <v>53</v>
      </c>
      <c r="S3955">
        <v>11</v>
      </c>
      <c r="T3955">
        <v>0.1</v>
      </c>
      <c r="U3955">
        <v>320</v>
      </c>
      <c r="V3955">
        <v>3.1</v>
      </c>
      <c r="W3955">
        <v>27</v>
      </c>
      <c r="X3955">
        <v>1</v>
      </c>
      <c r="Y3955">
        <v>20.8</v>
      </c>
    </row>
    <row r="3956" spans="1:25" hidden="1" x14ac:dyDescent="0.25">
      <c r="A3956" t="s">
        <v>15064</v>
      </c>
      <c r="B3956" t="s">
        <v>15065</v>
      </c>
      <c r="C3956" s="1" t="str">
        <f t="shared" si="642"/>
        <v>21:0441</v>
      </c>
      <c r="D3956" s="1" t="str">
        <f t="shared" si="643"/>
        <v>21:0145</v>
      </c>
      <c r="E3956" t="s">
        <v>15066</v>
      </c>
      <c r="F3956" t="s">
        <v>15067</v>
      </c>
      <c r="H3956">
        <v>68.7417528</v>
      </c>
      <c r="I3956">
        <v>-73.168102300000001</v>
      </c>
      <c r="J3956" s="1" t="str">
        <f t="shared" si="644"/>
        <v>NGR lake sediment grab sample</v>
      </c>
      <c r="K3956" s="1" t="str">
        <f t="shared" si="645"/>
        <v>&lt;177 micron (NGR)</v>
      </c>
      <c r="L3956">
        <v>24</v>
      </c>
      <c r="M3956" t="s">
        <v>97</v>
      </c>
      <c r="N3956">
        <v>469</v>
      </c>
      <c r="O3956">
        <v>94</v>
      </c>
      <c r="P3956">
        <v>76</v>
      </c>
      <c r="Q3956">
        <v>5</v>
      </c>
      <c r="R3956">
        <v>49</v>
      </c>
      <c r="S3956">
        <v>15</v>
      </c>
      <c r="T3956">
        <v>0.1</v>
      </c>
      <c r="U3956">
        <v>370</v>
      </c>
      <c r="V3956">
        <v>3.6</v>
      </c>
      <c r="W3956">
        <v>26</v>
      </c>
      <c r="X3956">
        <v>1</v>
      </c>
      <c r="Y3956">
        <v>2.2000000000000002</v>
      </c>
    </row>
    <row r="3957" spans="1:25" hidden="1" x14ac:dyDescent="0.25">
      <c r="A3957" t="s">
        <v>15068</v>
      </c>
      <c r="B3957" t="s">
        <v>15069</v>
      </c>
      <c r="C3957" s="1" t="str">
        <f t="shared" si="642"/>
        <v>21:0441</v>
      </c>
      <c r="D3957" s="1" t="str">
        <f t="shared" si="643"/>
        <v>21:0145</v>
      </c>
      <c r="E3957" t="s">
        <v>15070</v>
      </c>
      <c r="F3957" t="s">
        <v>15071</v>
      </c>
      <c r="H3957">
        <v>68.704199599999995</v>
      </c>
      <c r="I3957">
        <v>-73.184089200000003</v>
      </c>
      <c r="J3957" s="1" t="str">
        <f t="shared" si="644"/>
        <v>NGR lake sediment grab sample</v>
      </c>
      <c r="K3957" s="1" t="str">
        <f t="shared" si="645"/>
        <v>&lt;177 micron (NGR)</v>
      </c>
      <c r="L3957">
        <v>24</v>
      </c>
      <c r="M3957" t="s">
        <v>107</v>
      </c>
      <c r="N3957">
        <v>470</v>
      </c>
      <c r="O3957">
        <v>108</v>
      </c>
      <c r="P3957">
        <v>96</v>
      </c>
      <c r="Q3957">
        <v>6</v>
      </c>
      <c r="R3957">
        <v>51</v>
      </c>
      <c r="S3957">
        <v>17</v>
      </c>
      <c r="T3957">
        <v>0.1</v>
      </c>
      <c r="U3957">
        <v>370</v>
      </c>
      <c r="V3957">
        <v>5.0999999999999996</v>
      </c>
      <c r="W3957">
        <v>90</v>
      </c>
      <c r="X3957">
        <v>1</v>
      </c>
      <c r="Y3957">
        <v>6.2</v>
      </c>
    </row>
    <row r="3958" spans="1:25" hidden="1" x14ac:dyDescent="0.25">
      <c r="A3958" t="s">
        <v>15072</v>
      </c>
      <c r="B3958" t="s">
        <v>15073</v>
      </c>
      <c r="C3958" s="1" t="str">
        <f t="shared" si="642"/>
        <v>21:0441</v>
      </c>
      <c r="D3958" s="1" t="str">
        <f t="shared" si="643"/>
        <v>21:0145</v>
      </c>
      <c r="E3958" t="s">
        <v>15074</v>
      </c>
      <c r="F3958" t="s">
        <v>15075</v>
      </c>
      <c r="H3958">
        <v>68.670113700000002</v>
      </c>
      <c r="I3958">
        <v>-73.221773200000001</v>
      </c>
      <c r="J3958" s="1" t="str">
        <f t="shared" si="644"/>
        <v>NGR lake sediment grab sample</v>
      </c>
      <c r="K3958" s="1" t="str">
        <f t="shared" si="645"/>
        <v>&lt;177 micron (NGR)</v>
      </c>
      <c r="L3958">
        <v>24</v>
      </c>
      <c r="M3958" t="s">
        <v>112</v>
      </c>
      <c r="N3958">
        <v>471</v>
      </c>
      <c r="O3958">
        <v>140</v>
      </c>
      <c r="P3958">
        <v>164</v>
      </c>
      <c r="Q3958">
        <v>6</v>
      </c>
      <c r="R3958">
        <v>78</v>
      </c>
      <c r="S3958">
        <v>18</v>
      </c>
      <c r="T3958">
        <v>0.1</v>
      </c>
      <c r="U3958">
        <v>240</v>
      </c>
      <c r="V3958">
        <v>2.8</v>
      </c>
      <c r="W3958">
        <v>66</v>
      </c>
      <c r="X3958">
        <v>2</v>
      </c>
      <c r="Y3958">
        <v>11</v>
      </c>
    </row>
    <row r="3959" spans="1:25" hidden="1" x14ac:dyDescent="0.25">
      <c r="A3959" t="s">
        <v>15076</v>
      </c>
      <c r="B3959" t="s">
        <v>15077</v>
      </c>
      <c r="C3959" s="1" t="str">
        <f t="shared" si="642"/>
        <v>21:0441</v>
      </c>
      <c r="D3959" s="1" t="str">
        <f t="shared" si="643"/>
        <v>21:0145</v>
      </c>
      <c r="E3959" t="s">
        <v>15078</v>
      </c>
      <c r="F3959" t="s">
        <v>15079</v>
      </c>
      <c r="H3959">
        <v>68.437059899999994</v>
      </c>
      <c r="I3959">
        <v>-72.708151599999994</v>
      </c>
      <c r="J3959" s="1" t="str">
        <f t="shared" si="644"/>
        <v>NGR lake sediment grab sample</v>
      </c>
      <c r="K3959" s="1" t="str">
        <f t="shared" si="645"/>
        <v>&lt;177 micron (NGR)</v>
      </c>
      <c r="L3959">
        <v>24</v>
      </c>
      <c r="M3959" t="s">
        <v>117</v>
      </c>
      <c r="N3959">
        <v>472</v>
      </c>
      <c r="O3959">
        <v>250</v>
      </c>
      <c r="P3959">
        <v>98</v>
      </c>
      <c r="Q3959">
        <v>9</v>
      </c>
      <c r="R3959">
        <v>88</v>
      </c>
      <c r="S3959">
        <v>31</v>
      </c>
      <c r="T3959">
        <v>0.1</v>
      </c>
      <c r="U3959">
        <v>770</v>
      </c>
      <c r="V3959">
        <v>7.85</v>
      </c>
      <c r="W3959">
        <v>10</v>
      </c>
      <c r="X3959">
        <v>4</v>
      </c>
      <c r="Y3959">
        <v>4.8</v>
      </c>
    </row>
    <row r="3960" spans="1:25" hidden="1" x14ac:dyDescent="0.25">
      <c r="A3960" t="s">
        <v>15080</v>
      </c>
      <c r="B3960" t="s">
        <v>15081</v>
      </c>
      <c r="C3960" s="1" t="str">
        <f t="shared" si="642"/>
        <v>21:0441</v>
      </c>
      <c r="D3960" s="1" t="str">
        <f t="shared" si="643"/>
        <v>21:0145</v>
      </c>
      <c r="E3960" t="s">
        <v>15082</v>
      </c>
      <c r="F3960" t="s">
        <v>15083</v>
      </c>
      <c r="H3960">
        <v>68.412076799999994</v>
      </c>
      <c r="I3960">
        <v>-72.610693499999996</v>
      </c>
      <c r="J3960" s="1" t="str">
        <f t="shared" si="644"/>
        <v>NGR lake sediment grab sample</v>
      </c>
      <c r="K3960" s="1" t="str">
        <f t="shared" si="645"/>
        <v>&lt;177 micron (NGR)</v>
      </c>
      <c r="L3960">
        <v>24</v>
      </c>
      <c r="M3960" t="s">
        <v>122</v>
      </c>
      <c r="N3960">
        <v>473</v>
      </c>
      <c r="O3960">
        <v>156</v>
      </c>
      <c r="P3960">
        <v>90</v>
      </c>
      <c r="Q3960">
        <v>19</v>
      </c>
      <c r="R3960">
        <v>43</v>
      </c>
      <c r="S3960">
        <v>12</v>
      </c>
      <c r="T3960">
        <v>0.3</v>
      </c>
      <c r="U3960">
        <v>310</v>
      </c>
      <c r="V3960">
        <v>3.1</v>
      </c>
      <c r="W3960">
        <v>2</v>
      </c>
      <c r="X3960">
        <v>2</v>
      </c>
      <c r="Y3960">
        <v>14.8</v>
      </c>
    </row>
    <row r="3961" spans="1:25" hidden="1" x14ac:dyDescent="0.25">
      <c r="A3961" t="s">
        <v>15084</v>
      </c>
      <c r="B3961" t="s">
        <v>15085</v>
      </c>
      <c r="C3961" s="1" t="str">
        <f t="shared" si="642"/>
        <v>21:0441</v>
      </c>
      <c r="D3961" s="1" t="str">
        <f t="shared" si="643"/>
        <v>21:0145</v>
      </c>
      <c r="E3961" t="s">
        <v>15086</v>
      </c>
      <c r="F3961" t="s">
        <v>15087</v>
      </c>
      <c r="H3961">
        <v>68.366005299999998</v>
      </c>
      <c r="I3961">
        <v>-72.636718799999997</v>
      </c>
      <c r="J3961" s="1" t="str">
        <f t="shared" si="644"/>
        <v>NGR lake sediment grab sample</v>
      </c>
      <c r="K3961" s="1" t="str">
        <f t="shared" si="645"/>
        <v>&lt;177 micron (NGR)</v>
      </c>
      <c r="L3961">
        <v>25</v>
      </c>
      <c r="M3961" t="s">
        <v>29</v>
      </c>
      <c r="N3961">
        <v>474</v>
      </c>
      <c r="O3961">
        <v>126</v>
      </c>
      <c r="P3961">
        <v>58</v>
      </c>
      <c r="Q3961">
        <v>9</v>
      </c>
      <c r="R3961">
        <v>39</v>
      </c>
      <c r="S3961">
        <v>16</v>
      </c>
      <c r="T3961">
        <v>0.1</v>
      </c>
      <c r="U3961">
        <v>410</v>
      </c>
      <c r="V3961">
        <v>3.9</v>
      </c>
      <c r="W3961">
        <v>3</v>
      </c>
      <c r="X3961">
        <v>4</v>
      </c>
      <c r="Y3961">
        <v>3</v>
      </c>
    </row>
    <row r="3962" spans="1:25" hidden="1" x14ac:dyDescent="0.25">
      <c r="A3962" t="s">
        <v>15088</v>
      </c>
      <c r="B3962" t="s">
        <v>15089</v>
      </c>
      <c r="C3962" s="1" t="str">
        <f t="shared" si="642"/>
        <v>21:0441</v>
      </c>
      <c r="D3962" s="1" t="str">
        <f t="shared" si="643"/>
        <v>21:0145</v>
      </c>
      <c r="E3962" t="s">
        <v>15090</v>
      </c>
      <c r="F3962" t="s">
        <v>15091</v>
      </c>
      <c r="H3962">
        <v>68.374116999999998</v>
      </c>
      <c r="I3962">
        <v>-72.637918799999994</v>
      </c>
      <c r="J3962" s="1" t="str">
        <f t="shared" si="644"/>
        <v>NGR lake sediment grab sample</v>
      </c>
      <c r="K3962" s="1" t="str">
        <f t="shared" si="645"/>
        <v>&lt;177 micron (NGR)</v>
      </c>
      <c r="L3962">
        <v>25</v>
      </c>
      <c r="M3962" t="s">
        <v>49</v>
      </c>
      <c r="N3962">
        <v>475</v>
      </c>
      <c r="O3962">
        <v>126</v>
      </c>
      <c r="P3962">
        <v>102</v>
      </c>
      <c r="Q3962">
        <v>15</v>
      </c>
      <c r="R3962">
        <v>32</v>
      </c>
      <c r="S3962">
        <v>11</v>
      </c>
      <c r="T3962">
        <v>0.1</v>
      </c>
      <c r="U3962">
        <v>265</v>
      </c>
      <c r="V3962">
        <v>3.8</v>
      </c>
      <c r="W3962">
        <v>2</v>
      </c>
      <c r="X3962">
        <v>3</v>
      </c>
      <c r="Y3962">
        <v>9.8000000000000007</v>
      </c>
    </row>
    <row r="3963" spans="1:25" hidden="1" x14ac:dyDescent="0.25">
      <c r="A3963" t="s">
        <v>15092</v>
      </c>
      <c r="B3963" t="s">
        <v>15093</v>
      </c>
      <c r="C3963" s="1" t="str">
        <f t="shared" si="642"/>
        <v>21:0441</v>
      </c>
      <c r="D3963" s="1" t="str">
        <f t="shared" si="643"/>
        <v>21:0145</v>
      </c>
      <c r="E3963" t="s">
        <v>15086</v>
      </c>
      <c r="F3963" t="s">
        <v>15094</v>
      </c>
      <c r="H3963">
        <v>68.366005299999998</v>
      </c>
      <c r="I3963">
        <v>-72.636718799999997</v>
      </c>
      <c r="J3963" s="1" t="str">
        <f t="shared" si="644"/>
        <v>NGR lake sediment grab sample</v>
      </c>
      <c r="K3963" s="1" t="str">
        <f t="shared" si="645"/>
        <v>&lt;177 micron (NGR)</v>
      </c>
      <c r="L3963">
        <v>25</v>
      </c>
      <c r="M3963" t="s">
        <v>57</v>
      </c>
      <c r="N3963">
        <v>476</v>
      </c>
      <c r="O3963">
        <v>124</v>
      </c>
      <c r="P3963">
        <v>60</v>
      </c>
      <c r="Q3963">
        <v>9</v>
      </c>
      <c r="R3963">
        <v>39</v>
      </c>
      <c r="S3963">
        <v>15</v>
      </c>
      <c r="T3963">
        <v>0.1</v>
      </c>
      <c r="U3963">
        <v>420</v>
      </c>
      <c r="V3963">
        <v>3.9</v>
      </c>
      <c r="W3963">
        <v>2</v>
      </c>
      <c r="X3963">
        <v>3</v>
      </c>
      <c r="Y3963">
        <v>1</v>
      </c>
    </row>
    <row r="3964" spans="1:25" hidden="1" x14ac:dyDescent="0.25">
      <c r="A3964" t="s">
        <v>15095</v>
      </c>
      <c r="B3964" t="s">
        <v>15096</v>
      </c>
      <c r="C3964" s="1" t="str">
        <f t="shared" si="642"/>
        <v>21:0441</v>
      </c>
      <c r="D3964" s="1" t="str">
        <f t="shared" si="643"/>
        <v>21:0145</v>
      </c>
      <c r="E3964" t="s">
        <v>15086</v>
      </c>
      <c r="F3964" t="s">
        <v>15097</v>
      </c>
      <c r="H3964">
        <v>68.366005299999998</v>
      </c>
      <c r="I3964">
        <v>-72.636718799999997</v>
      </c>
      <c r="J3964" s="1" t="str">
        <f t="shared" si="644"/>
        <v>NGR lake sediment grab sample</v>
      </c>
      <c r="K3964" s="1" t="str">
        <f t="shared" si="645"/>
        <v>&lt;177 micron (NGR)</v>
      </c>
      <c r="L3964">
        <v>25</v>
      </c>
      <c r="M3964" t="s">
        <v>53</v>
      </c>
      <c r="N3964">
        <v>477</v>
      </c>
      <c r="O3964">
        <v>110</v>
      </c>
      <c r="P3964">
        <v>80</v>
      </c>
      <c r="Q3964">
        <v>7</v>
      </c>
      <c r="R3964">
        <v>35</v>
      </c>
      <c r="S3964">
        <v>13</v>
      </c>
      <c r="T3964">
        <v>0.1</v>
      </c>
      <c r="U3964">
        <v>250</v>
      </c>
      <c r="V3964">
        <v>3</v>
      </c>
      <c r="W3964">
        <v>1</v>
      </c>
      <c r="X3964">
        <v>3</v>
      </c>
      <c r="Y3964">
        <v>6.4</v>
      </c>
    </row>
    <row r="3965" spans="1:25" hidden="1" x14ac:dyDescent="0.25">
      <c r="A3965" t="s">
        <v>15098</v>
      </c>
      <c r="B3965" t="s">
        <v>15099</v>
      </c>
      <c r="C3965" s="1" t="str">
        <f t="shared" si="642"/>
        <v>21:0441</v>
      </c>
      <c r="D3965" s="1" t="str">
        <f t="shared" si="643"/>
        <v>21:0145</v>
      </c>
      <c r="E3965" t="s">
        <v>15100</v>
      </c>
      <c r="F3965" t="s">
        <v>15101</v>
      </c>
      <c r="H3965">
        <v>68.339098199999995</v>
      </c>
      <c r="I3965">
        <v>-72.595740800000002</v>
      </c>
      <c r="J3965" s="1" t="str">
        <f t="shared" si="644"/>
        <v>NGR lake sediment grab sample</v>
      </c>
      <c r="K3965" s="1" t="str">
        <f t="shared" si="645"/>
        <v>&lt;177 micron (NGR)</v>
      </c>
      <c r="L3965">
        <v>25</v>
      </c>
      <c r="M3965" t="s">
        <v>34</v>
      </c>
      <c r="N3965">
        <v>478</v>
      </c>
      <c r="O3965">
        <v>140</v>
      </c>
      <c r="P3965">
        <v>88</v>
      </c>
      <c r="Q3965">
        <v>13</v>
      </c>
      <c r="R3965">
        <v>36</v>
      </c>
      <c r="S3965">
        <v>8</v>
      </c>
      <c r="T3965">
        <v>0.1</v>
      </c>
      <c r="U3965">
        <v>195</v>
      </c>
      <c r="V3965">
        <v>2.9</v>
      </c>
      <c r="W3965">
        <v>1</v>
      </c>
      <c r="X3965">
        <v>5</v>
      </c>
      <c r="Y3965">
        <v>13</v>
      </c>
    </row>
    <row r="3966" spans="1:25" hidden="1" x14ac:dyDescent="0.25">
      <c r="A3966" t="s">
        <v>15102</v>
      </c>
      <c r="B3966" t="s">
        <v>15103</v>
      </c>
      <c r="C3966" s="1" t="str">
        <f t="shared" si="642"/>
        <v>21:0441</v>
      </c>
      <c r="D3966" s="1" t="str">
        <f t="shared" si="643"/>
        <v>21:0145</v>
      </c>
      <c r="E3966" t="s">
        <v>15104</v>
      </c>
      <c r="F3966" t="s">
        <v>15105</v>
      </c>
      <c r="H3966">
        <v>68.276052800000002</v>
      </c>
      <c r="I3966">
        <v>-72.542909499999993</v>
      </c>
      <c r="J3966" s="1" t="str">
        <f t="shared" si="644"/>
        <v>NGR lake sediment grab sample</v>
      </c>
      <c r="K3966" s="1" t="str">
        <f t="shared" si="645"/>
        <v>&lt;177 micron (NGR)</v>
      </c>
      <c r="L3966">
        <v>25</v>
      </c>
      <c r="M3966" t="s">
        <v>39</v>
      </c>
      <c r="N3966">
        <v>479</v>
      </c>
      <c r="O3966">
        <v>112</v>
      </c>
      <c r="P3966">
        <v>56</v>
      </c>
      <c r="Q3966">
        <v>9</v>
      </c>
      <c r="R3966">
        <v>31</v>
      </c>
      <c r="S3966">
        <v>10</v>
      </c>
      <c r="T3966">
        <v>0.1</v>
      </c>
      <c r="U3966">
        <v>220</v>
      </c>
      <c r="V3966">
        <v>2.85</v>
      </c>
      <c r="W3966">
        <v>0.5</v>
      </c>
      <c r="X3966">
        <v>5</v>
      </c>
      <c r="Y3966">
        <v>7.2</v>
      </c>
    </row>
    <row r="3967" spans="1:25" hidden="1" x14ac:dyDescent="0.25">
      <c r="A3967" t="s">
        <v>15106</v>
      </c>
      <c r="B3967" t="s">
        <v>15107</v>
      </c>
      <c r="C3967" s="1" t="str">
        <f t="shared" si="642"/>
        <v>21:0441</v>
      </c>
      <c r="D3967" s="1" t="str">
        <f t="shared" si="643"/>
        <v>21:0145</v>
      </c>
      <c r="E3967" t="s">
        <v>15108</v>
      </c>
      <c r="F3967" t="s">
        <v>15109</v>
      </c>
      <c r="H3967">
        <v>68.259042199999996</v>
      </c>
      <c r="I3967">
        <v>-72.587413900000001</v>
      </c>
      <c r="J3967" s="1" t="str">
        <f t="shared" si="644"/>
        <v>NGR lake sediment grab sample</v>
      </c>
      <c r="K3967" s="1" t="str">
        <f t="shared" si="645"/>
        <v>&lt;177 micron (NGR)</v>
      </c>
      <c r="L3967">
        <v>25</v>
      </c>
      <c r="M3967" t="s">
        <v>44</v>
      </c>
      <c r="N3967">
        <v>480</v>
      </c>
      <c r="O3967">
        <v>58</v>
      </c>
      <c r="P3967">
        <v>48</v>
      </c>
      <c r="Q3967">
        <v>6</v>
      </c>
      <c r="R3967">
        <v>22</v>
      </c>
      <c r="S3967">
        <v>6</v>
      </c>
      <c r="T3967">
        <v>0.1</v>
      </c>
      <c r="U3967">
        <v>170</v>
      </c>
      <c r="V3967">
        <v>1.8</v>
      </c>
      <c r="W3967">
        <v>0.5</v>
      </c>
      <c r="X3967">
        <v>3</v>
      </c>
      <c r="Y3967">
        <v>44.4</v>
      </c>
    </row>
    <row r="3968" spans="1:25" hidden="1" x14ac:dyDescent="0.25">
      <c r="A3968" t="s">
        <v>15110</v>
      </c>
      <c r="B3968" t="s">
        <v>15111</v>
      </c>
      <c r="C3968" s="1" t="str">
        <f t="shared" si="642"/>
        <v>21:0441</v>
      </c>
      <c r="D3968" s="1" t="str">
        <f t="shared" si="643"/>
        <v>21:0145</v>
      </c>
      <c r="E3968" t="s">
        <v>15112</v>
      </c>
      <c r="F3968" t="s">
        <v>15113</v>
      </c>
      <c r="H3968">
        <v>68.185482199999996</v>
      </c>
      <c r="I3968">
        <v>-72.699503300000003</v>
      </c>
      <c r="J3968" s="1" t="str">
        <f t="shared" si="644"/>
        <v>NGR lake sediment grab sample</v>
      </c>
      <c r="K3968" s="1" t="str">
        <f t="shared" si="645"/>
        <v>&lt;177 micron (NGR)</v>
      </c>
      <c r="L3968">
        <v>25</v>
      </c>
      <c r="M3968" t="s">
        <v>62</v>
      </c>
      <c r="N3968">
        <v>481</v>
      </c>
      <c r="O3968">
        <v>78</v>
      </c>
      <c r="P3968">
        <v>28</v>
      </c>
      <c r="Q3968">
        <v>7</v>
      </c>
      <c r="R3968">
        <v>20</v>
      </c>
      <c r="S3968">
        <v>7</v>
      </c>
      <c r="T3968">
        <v>0.1</v>
      </c>
      <c r="U3968">
        <v>210</v>
      </c>
      <c r="V3968">
        <v>2.1</v>
      </c>
      <c r="W3968">
        <v>1</v>
      </c>
      <c r="X3968">
        <v>2</v>
      </c>
      <c r="Y3968">
        <v>38.799999999999997</v>
      </c>
    </row>
    <row r="3969" spans="1:25" hidden="1" x14ac:dyDescent="0.25">
      <c r="A3969" t="s">
        <v>15114</v>
      </c>
      <c r="B3969" t="s">
        <v>15115</v>
      </c>
      <c r="C3969" s="1" t="str">
        <f t="shared" si="642"/>
        <v>21:0441</v>
      </c>
      <c r="D3969" s="1" t="str">
        <f>HYPERLINK("http://geochem.nrcan.gc.ca/cdogs/content/svy/svy_e.htm", "")</f>
        <v/>
      </c>
      <c r="G3969" s="1" t="str">
        <f>HYPERLINK("http://geochem.nrcan.gc.ca/cdogs/content/cr_/cr_00033_e.htm", "33")</f>
        <v>33</v>
      </c>
      <c r="J3969" t="s">
        <v>100</v>
      </c>
      <c r="K3969" t="s">
        <v>101</v>
      </c>
      <c r="L3969">
        <v>25</v>
      </c>
      <c r="M3969" t="s">
        <v>102</v>
      </c>
      <c r="N3969">
        <v>482</v>
      </c>
      <c r="O3969">
        <v>170</v>
      </c>
      <c r="P3969">
        <v>18</v>
      </c>
      <c r="Q3969">
        <v>30</v>
      </c>
      <c r="R3969">
        <v>15</v>
      </c>
      <c r="S3969">
        <v>12</v>
      </c>
      <c r="T3969">
        <v>0.1</v>
      </c>
      <c r="U3969">
        <v>2850</v>
      </c>
      <c r="V3969">
        <v>4</v>
      </c>
      <c r="W3969">
        <v>1</v>
      </c>
      <c r="X3969">
        <v>1</v>
      </c>
      <c r="Y3969">
        <v>13</v>
      </c>
    </row>
    <row r="3970" spans="1:25" hidden="1" x14ac:dyDescent="0.25">
      <c r="A3970" t="s">
        <v>15116</v>
      </c>
      <c r="B3970" t="s">
        <v>15117</v>
      </c>
      <c r="C3970" s="1" t="str">
        <f t="shared" si="642"/>
        <v>21:0441</v>
      </c>
      <c r="D3970" s="1" t="str">
        <f t="shared" ref="D3970:D3998" si="646">HYPERLINK("http://geochem.nrcan.gc.ca/cdogs/content/svy/svy210145_e.htm", "21:0145")</f>
        <v>21:0145</v>
      </c>
      <c r="E3970" t="s">
        <v>15118</v>
      </c>
      <c r="F3970" t="s">
        <v>15119</v>
      </c>
      <c r="H3970">
        <v>68.182509800000005</v>
      </c>
      <c r="I3970">
        <v>-72.6236411</v>
      </c>
      <c r="J3970" s="1" t="str">
        <f t="shared" ref="J3970:J3998" si="647">HYPERLINK("http://geochem.nrcan.gc.ca/cdogs/content/kwd/kwd020027_e.htm", "NGR lake sediment grab sample")</f>
        <v>NGR lake sediment grab sample</v>
      </c>
      <c r="K3970" s="1" t="str">
        <f t="shared" ref="K3970:K3998" si="648">HYPERLINK("http://geochem.nrcan.gc.ca/cdogs/content/kwd/kwd080006_e.htm", "&lt;177 micron (NGR)")</f>
        <v>&lt;177 micron (NGR)</v>
      </c>
      <c r="L3970">
        <v>25</v>
      </c>
      <c r="M3970" t="s">
        <v>67</v>
      </c>
      <c r="N3970">
        <v>483</v>
      </c>
      <c r="O3970">
        <v>80</v>
      </c>
      <c r="P3970">
        <v>38</v>
      </c>
      <c r="Q3970">
        <v>10</v>
      </c>
      <c r="R3970">
        <v>15</v>
      </c>
      <c r="S3970">
        <v>7</v>
      </c>
      <c r="T3970">
        <v>0.1</v>
      </c>
      <c r="U3970">
        <v>230</v>
      </c>
      <c r="V3970">
        <v>2.1</v>
      </c>
      <c r="W3970">
        <v>0.5</v>
      </c>
      <c r="X3970">
        <v>3</v>
      </c>
      <c r="Y3970">
        <v>23</v>
      </c>
    </row>
    <row r="3971" spans="1:25" hidden="1" x14ac:dyDescent="0.25">
      <c r="A3971" t="s">
        <v>15120</v>
      </c>
      <c r="B3971" t="s">
        <v>15121</v>
      </c>
      <c r="C3971" s="1" t="str">
        <f t="shared" si="642"/>
        <v>21:0441</v>
      </c>
      <c r="D3971" s="1" t="str">
        <f t="shared" si="646"/>
        <v>21:0145</v>
      </c>
      <c r="E3971" t="s">
        <v>15122</v>
      </c>
      <c r="F3971" t="s">
        <v>15123</v>
      </c>
      <c r="H3971">
        <v>68.157414700000004</v>
      </c>
      <c r="I3971">
        <v>-72.547723000000005</v>
      </c>
      <c r="J3971" s="1" t="str">
        <f t="shared" si="647"/>
        <v>NGR lake sediment grab sample</v>
      </c>
      <c r="K3971" s="1" t="str">
        <f t="shared" si="648"/>
        <v>&lt;177 micron (NGR)</v>
      </c>
      <c r="L3971">
        <v>25</v>
      </c>
      <c r="M3971" t="s">
        <v>72</v>
      </c>
      <c r="N3971">
        <v>484</v>
      </c>
      <c r="O3971">
        <v>80</v>
      </c>
      <c r="P3971">
        <v>22</v>
      </c>
      <c r="Q3971">
        <v>13</v>
      </c>
      <c r="R3971">
        <v>15</v>
      </c>
      <c r="S3971">
        <v>8</v>
      </c>
      <c r="T3971">
        <v>0.1</v>
      </c>
      <c r="U3971">
        <v>210</v>
      </c>
      <c r="V3971">
        <v>2.4</v>
      </c>
      <c r="W3971">
        <v>0.5</v>
      </c>
      <c r="X3971">
        <v>2</v>
      </c>
      <c r="Y3971">
        <v>7.2</v>
      </c>
    </row>
    <row r="3972" spans="1:25" hidden="1" x14ac:dyDescent="0.25">
      <c r="A3972" t="s">
        <v>15124</v>
      </c>
      <c r="B3972" t="s">
        <v>15125</v>
      </c>
      <c r="C3972" s="1" t="str">
        <f t="shared" si="642"/>
        <v>21:0441</v>
      </c>
      <c r="D3972" s="1" t="str">
        <f t="shared" si="646"/>
        <v>21:0145</v>
      </c>
      <c r="E3972" t="s">
        <v>15126</v>
      </c>
      <c r="F3972" t="s">
        <v>15127</v>
      </c>
      <c r="H3972">
        <v>68.115031900000005</v>
      </c>
      <c r="I3972">
        <v>-72.548076499999993</v>
      </c>
      <c r="J3972" s="1" t="str">
        <f t="shared" si="647"/>
        <v>NGR lake sediment grab sample</v>
      </c>
      <c r="K3972" s="1" t="str">
        <f t="shared" si="648"/>
        <v>&lt;177 micron (NGR)</v>
      </c>
      <c r="L3972">
        <v>25</v>
      </c>
      <c r="M3972" t="s">
        <v>77</v>
      </c>
      <c r="N3972">
        <v>485</v>
      </c>
      <c r="O3972">
        <v>58</v>
      </c>
      <c r="P3972">
        <v>12</v>
      </c>
      <c r="Q3972">
        <v>10</v>
      </c>
      <c r="R3972">
        <v>10</v>
      </c>
      <c r="S3972">
        <v>6</v>
      </c>
      <c r="T3972">
        <v>0.1</v>
      </c>
      <c r="U3972">
        <v>130</v>
      </c>
      <c r="V3972">
        <v>1.6</v>
      </c>
      <c r="W3972">
        <v>0.5</v>
      </c>
      <c r="X3972">
        <v>1</v>
      </c>
      <c r="Y3972">
        <v>4</v>
      </c>
    </row>
    <row r="3973" spans="1:25" hidden="1" x14ac:dyDescent="0.25">
      <c r="A3973" t="s">
        <v>15128</v>
      </c>
      <c r="B3973" t="s">
        <v>15129</v>
      </c>
      <c r="C3973" s="1" t="str">
        <f t="shared" si="642"/>
        <v>21:0441</v>
      </c>
      <c r="D3973" s="1" t="str">
        <f t="shared" si="646"/>
        <v>21:0145</v>
      </c>
      <c r="E3973" t="s">
        <v>15130</v>
      </c>
      <c r="F3973" t="s">
        <v>15131</v>
      </c>
      <c r="H3973">
        <v>68.077573299999997</v>
      </c>
      <c r="I3973">
        <v>-72.611328999999998</v>
      </c>
      <c r="J3973" s="1" t="str">
        <f t="shared" si="647"/>
        <v>NGR lake sediment grab sample</v>
      </c>
      <c r="K3973" s="1" t="str">
        <f t="shared" si="648"/>
        <v>&lt;177 micron (NGR)</v>
      </c>
      <c r="L3973">
        <v>25</v>
      </c>
      <c r="M3973" t="s">
        <v>82</v>
      </c>
      <c r="N3973">
        <v>486</v>
      </c>
      <c r="O3973">
        <v>114</v>
      </c>
      <c r="P3973">
        <v>40</v>
      </c>
      <c r="Q3973">
        <v>23</v>
      </c>
      <c r="R3973">
        <v>18</v>
      </c>
      <c r="S3973">
        <v>7</v>
      </c>
      <c r="T3973">
        <v>0.1</v>
      </c>
      <c r="U3973">
        <v>150</v>
      </c>
      <c r="V3973">
        <v>2</v>
      </c>
      <c r="W3973">
        <v>0.5</v>
      </c>
      <c r="X3973">
        <v>3</v>
      </c>
      <c r="Y3973">
        <v>28.4</v>
      </c>
    </row>
    <row r="3974" spans="1:25" hidden="1" x14ac:dyDescent="0.25">
      <c r="A3974" t="s">
        <v>15132</v>
      </c>
      <c r="B3974" t="s">
        <v>15133</v>
      </c>
      <c r="C3974" s="1" t="str">
        <f t="shared" si="642"/>
        <v>21:0441</v>
      </c>
      <c r="D3974" s="1" t="str">
        <f t="shared" si="646"/>
        <v>21:0145</v>
      </c>
      <c r="E3974" t="s">
        <v>15134</v>
      </c>
      <c r="F3974" t="s">
        <v>15135</v>
      </c>
      <c r="H3974">
        <v>68.063364300000003</v>
      </c>
      <c r="I3974">
        <v>-72.632359500000007</v>
      </c>
      <c r="J3974" s="1" t="str">
        <f t="shared" si="647"/>
        <v>NGR lake sediment grab sample</v>
      </c>
      <c r="K3974" s="1" t="str">
        <f t="shared" si="648"/>
        <v>&lt;177 micron (NGR)</v>
      </c>
      <c r="L3974">
        <v>25</v>
      </c>
      <c r="M3974" t="s">
        <v>87</v>
      </c>
      <c r="N3974">
        <v>487</v>
      </c>
      <c r="O3974">
        <v>66</v>
      </c>
      <c r="P3974">
        <v>26</v>
      </c>
      <c r="Q3974">
        <v>13</v>
      </c>
      <c r="R3974">
        <v>11</v>
      </c>
      <c r="S3974">
        <v>4</v>
      </c>
      <c r="T3974">
        <v>0.1</v>
      </c>
      <c r="U3974">
        <v>80</v>
      </c>
      <c r="V3974">
        <v>1.3</v>
      </c>
      <c r="W3974">
        <v>0.5</v>
      </c>
      <c r="X3974">
        <v>3</v>
      </c>
      <c r="Y3974">
        <v>39.4</v>
      </c>
    </row>
    <row r="3975" spans="1:25" hidden="1" x14ac:dyDescent="0.25">
      <c r="A3975" t="s">
        <v>15136</v>
      </c>
      <c r="B3975" t="s">
        <v>15137</v>
      </c>
      <c r="C3975" s="1" t="str">
        <f t="shared" si="642"/>
        <v>21:0441</v>
      </c>
      <c r="D3975" s="1" t="str">
        <f t="shared" si="646"/>
        <v>21:0145</v>
      </c>
      <c r="E3975" t="s">
        <v>15138</v>
      </c>
      <c r="F3975" t="s">
        <v>15139</v>
      </c>
      <c r="H3975">
        <v>68.042798199999993</v>
      </c>
      <c r="I3975">
        <v>-72.557493800000003</v>
      </c>
      <c r="J3975" s="1" t="str">
        <f t="shared" si="647"/>
        <v>NGR lake sediment grab sample</v>
      </c>
      <c r="K3975" s="1" t="str">
        <f t="shared" si="648"/>
        <v>&lt;177 micron (NGR)</v>
      </c>
      <c r="L3975">
        <v>25</v>
      </c>
      <c r="M3975" t="s">
        <v>92</v>
      </c>
      <c r="N3975">
        <v>488</v>
      </c>
      <c r="O3975">
        <v>100</v>
      </c>
      <c r="P3975">
        <v>40</v>
      </c>
      <c r="Q3975">
        <v>25</v>
      </c>
      <c r="R3975">
        <v>19</v>
      </c>
      <c r="S3975">
        <v>11</v>
      </c>
      <c r="T3975">
        <v>0.1</v>
      </c>
      <c r="U3975">
        <v>145</v>
      </c>
      <c r="V3975">
        <v>2.4</v>
      </c>
      <c r="W3975">
        <v>0.5</v>
      </c>
      <c r="X3975">
        <v>4</v>
      </c>
      <c r="Y3975">
        <v>21.4</v>
      </c>
    </row>
    <row r="3976" spans="1:25" hidden="1" x14ac:dyDescent="0.25">
      <c r="A3976" t="s">
        <v>15140</v>
      </c>
      <c r="B3976" t="s">
        <v>15141</v>
      </c>
      <c r="C3976" s="1" t="str">
        <f t="shared" si="642"/>
        <v>21:0441</v>
      </c>
      <c r="D3976" s="1" t="str">
        <f t="shared" si="646"/>
        <v>21:0145</v>
      </c>
      <c r="E3976" t="s">
        <v>15142</v>
      </c>
      <c r="F3976" t="s">
        <v>15143</v>
      </c>
      <c r="H3976">
        <v>68.023775499999999</v>
      </c>
      <c r="I3976">
        <v>-72.528857799999997</v>
      </c>
      <c r="J3976" s="1" t="str">
        <f t="shared" si="647"/>
        <v>NGR lake sediment grab sample</v>
      </c>
      <c r="K3976" s="1" t="str">
        <f t="shared" si="648"/>
        <v>&lt;177 micron (NGR)</v>
      </c>
      <c r="L3976">
        <v>25</v>
      </c>
      <c r="M3976" t="s">
        <v>97</v>
      </c>
      <c r="N3976">
        <v>489</v>
      </c>
      <c r="O3976">
        <v>90</v>
      </c>
      <c r="P3976">
        <v>14</v>
      </c>
      <c r="Q3976">
        <v>20</v>
      </c>
      <c r="R3976">
        <v>13</v>
      </c>
      <c r="S3976">
        <v>7</v>
      </c>
      <c r="T3976">
        <v>0.1</v>
      </c>
      <c r="U3976">
        <v>140</v>
      </c>
      <c r="V3976">
        <v>2.4</v>
      </c>
      <c r="W3976">
        <v>0.5</v>
      </c>
      <c r="X3976">
        <v>1</v>
      </c>
      <c r="Y3976">
        <v>2</v>
      </c>
    </row>
    <row r="3977" spans="1:25" hidden="1" x14ac:dyDescent="0.25">
      <c r="A3977" t="s">
        <v>15144</v>
      </c>
      <c r="B3977" t="s">
        <v>15145</v>
      </c>
      <c r="C3977" s="1" t="str">
        <f t="shared" si="642"/>
        <v>21:0441</v>
      </c>
      <c r="D3977" s="1" t="str">
        <f t="shared" si="646"/>
        <v>21:0145</v>
      </c>
      <c r="E3977" t="s">
        <v>15146</v>
      </c>
      <c r="F3977" t="s">
        <v>15147</v>
      </c>
      <c r="H3977">
        <v>68.013346200000001</v>
      </c>
      <c r="I3977">
        <v>-72.459199499999997</v>
      </c>
      <c r="J3977" s="1" t="str">
        <f t="shared" si="647"/>
        <v>NGR lake sediment grab sample</v>
      </c>
      <c r="K3977" s="1" t="str">
        <f t="shared" si="648"/>
        <v>&lt;177 micron (NGR)</v>
      </c>
      <c r="L3977">
        <v>25</v>
      </c>
      <c r="M3977" t="s">
        <v>107</v>
      </c>
      <c r="N3977">
        <v>490</v>
      </c>
      <c r="O3977">
        <v>102</v>
      </c>
      <c r="P3977">
        <v>20</v>
      </c>
      <c r="Q3977">
        <v>28</v>
      </c>
      <c r="R3977">
        <v>13</v>
      </c>
      <c r="S3977">
        <v>7</v>
      </c>
      <c r="T3977">
        <v>0.1</v>
      </c>
      <c r="U3977">
        <v>150</v>
      </c>
      <c r="V3977">
        <v>2.2999999999999998</v>
      </c>
      <c r="W3977">
        <v>1</v>
      </c>
      <c r="X3977">
        <v>1</v>
      </c>
      <c r="Y3977">
        <v>8</v>
      </c>
    </row>
    <row r="3978" spans="1:25" hidden="1" x14ac:dyDescent="0.25">
      <c r="A3978" t="s">
        <v>15148</v>
      </c>
      <c r="B3978" t="s">
        <v>15149</v>
      </c>
      <c r="C3978" s="1" t="str">
        <f t="shared" si="642"/>
        <v>21:0441</v>
      </c>
      <c r="D3978" s="1" t="str">
        <f t="shared" si="646"/>
        <v>21:0145</v>
      </c>
      <c r="E3978" t="s">
        <v>15150</v>
      </c>
      <c r="F3978" t="s">
        <v>15151</v>
      </c>
      <c r="H3978">
        <v>68.009802800000003</v>
      </c>
      <c r="I3978">
        <v>-72.403480400000007</v>
      </c>
      <c r="J3978" s="1" t="str">
        <f t="shared" si="647"/>
        <v>NGR lake sediment grab sample</v>
      </c>
      <c r="K3978" s="1" t="str">
        <f t="shared" si="648"/>
        <v>&lt;177 micron (NGR)</v>
      </c>
      <c r="L3978">
        <v>25</v>
      </c>
      <c r="M3978" t="s">
        <v>112</v>
      </c>
      <c r="N3978">
        <v>491</v>
      </c>
      <c r="O3978">
        <v>52</v>
      </c>
      <c r="P3978">
        <v>14</v>
      </c>
      <c r="Q3978">
        <v>7</v>
      </c>
      <c r="R3978">
        <v>9</v>
      </c>
      <c r="S3978">
        <v>3</v>
      </c>
      <c r="T3978">
        <v>0.1</v>
      </c>
      <c r="U3978">
        <v>65</v>
      </c>
      <c r="V3978">
        <v>0.9</v>
      </c>
      <c r="W3978">
        <v>0.5</v>
      </c>
      <c r="X3978">
        <v>1</v>
      </c>
      <c r="Y3978">
        <v>14.6</v>
      </c>
    </row>
    <row r="3979" spans="1:25" hidden="1" x14ac:dyDescent="0.25">
      <c r="A3979" t="s">
        <v>15152</v>
      </c>
      <c r="B3979" t="s">
        <v>15153</v>
      </c>
      <c r="C3979" s="1" t="str">
        <f t="shared" si="642"/>
        <v>21:0441</v>
      </c>
      <c r="D3979" s="1" t="str">
        <f t="shared" si="646"/>
        <v>21:0145</v>
      </c>
      <c r="E3979" t="s">
        <v>15154</v>
      </c>
      <c r="F3979" t="s">
        <v>15155</v>
      </c>
      <c r="H3979">
        <v>68.015722100000005</v>
      </c>
      <c r="I3979">
        <v>-72.306999000000005</v>
      </c>
      <c r="J3979" s="1" t="str">
        <f t="shared" si="647"/>
        <v>NGR lake sediment grab sample</v>
      </c>
      <c r="K3979" s="1" t="str">
        <f t="shared" si="648"/>
        <v>&lt;177 micron (NGR)</v>
      </c>
      <c r="L3979">
        <v>25</v>
      </c>
      <c r="M3979" t="s">
        <v>117</v>
      </c>
      <c r="N3979">
        <v>492</v>
      </c>
      <c r="O3979">
        <v>132</v>
      </c>
      <c r="P3979">
        <v>28</v>
      </c>
      <c r="Q3979">
        <v>36</v>
      </c>
      <c r="R3979">
        <v>15</v>
      </c>
      <c r="S3979">
        <v>11</v>
      </c>
      <c r="T3979">
        <v>0.1</v>
      </c>
      <c r="U3979">
        <v>390</v>
      </c>
      <c r="V3979">
        <v>3.95</v>
      </c>
      <c r="W3979">
        <v>0.5</v>
      </c>
      <c r="X3979">
        <v>2</v>
      </c>
      <c r="Y3979">
        <v>11.8</v>
      </c>
    </row>
    <row r="3980" spans="1:25" hidden="1" x14ac:dyDescent="0.25">
      <c r="A3980" t="s">
        <v>15156</v>
      </c>
      <c r="B3980" t="s">
        <v>15157</v>
      </c>
      <c r="C3980" s="1" t="str">
        <f t="shared" si="642"/>
        <v>21:0441</v>
      </c>
      <c r="D3980" s="1" t="str">
        <f t="shared" si="646"/>
        <v>21:0145</v>
      </c>
      <c r="E3980" t="s">
        <v>15158</v>
      </c>
      <c r="F3980" t="s">
        <v>15159</v>
      </c>
      <c r="H3980">
        <v>68.019294099999996</v>
      </c>
      <c r="I3980">
        <v>-72.237556799999993</v>
      </c>
      <c r="J3980" s="1" t="str">
        <f t="shared" si="647"/>
        <v>NGR lake sediment grab sample</v>
      </c>
      <c r="K3980" s="1" t="str">
        <f t="shared" si="648"/>
        <v>&lt;177 micron (NGR)</v>
      </c>
      <c r="L3980">
        <v>25</v>
      </c>
      <c r="M3980" t="s">
        <v>122</v>
      </c>
      <c r="N3980">
        <v>493</v>
      </c>
      <c r="O3980">
        <v>130</v>
      </c>
      <c r="P3980">
        <v>48</v>
      </c>
      <c r="Q3980">
        <v>35</v>
      </c>
      <c r="R3980">
        <v>24</v>
      </c>
      <c r="S3980">
        <v>16</v>
      </c>
      <c r="T3980">
        <v>0.1</v>
      </c>
      <c r="U3980">
        <v>1000</v>
      </c>
      <c r="V3980">
        <v>6.1</v>
      </c>
      <c r="W3980">
        <v>1</v>
      </c>
      <c r="X3980">
        <v>2</v>
      </c>
      <c r="Y3980">
        <v>9.6</v>
      </c>
    </row>
    <row r="3981" spans="1:25" hidden="1" x14ac:dyDescent="0.25">
      <c r="A3981" t="s">
        <v>15160</v>
      </c>
      <c r="B3981" t="s">
        <v>15161</v>
      </c>
      <c r="C3981" s="1" t="str">
        <f t="shared" si="642"/>
        <v>21:0441</v>
      </c>
      <c r="D3981" s="1" t="str">
        <f t="shared" si="646"/>
        <v>21:0145</v>
      </c>
      <c r="E3981" t="s">
        <v>15162</v>
      </c>
      <c r="F3981" t="s">
        <v>15163</v>
      </c>
      <c r="H3981">
        <v>68.083007699999996</v>
      </c>
      <c r="I3981">
        <v>-72.106907300000003</v>
      </c>
      <c r="J3981" s="1" t="str">
        <f t="shared" si="647"/>
        <v>NGR lake sediment grab sample</v>
      </c>
      <c r="K3981" s="1" t="str">
        <f t="shared" si="648"/>
        <v>&lt;177 micron (NGR)</v>
      </c>
      <c r="L3981">
        <v>26</v>
      </c>
      <c r="M3981" t="s">
        <v>29</v>
      </c>
      <c r="N3981">
        <v>494</v>
      </c>
      <c r="O3981">
        <v>180</v>
      </c>
      <c r="P3981">
        <v>56</v>
      </c>
      <c r="Q3981">
        <v>37</v>
      </c>
      <c r="R3981">
        <v>29</v>
      </c>
      <c r="S3981">
        <v>16</v>
      </c>
      <c r="T3981">
        <v>0.1</v>
      </c>
      <c r="U3981">
        <v>500</v>
      </c>
      <c r="V3981">
        <v>5</v>
      </c>
      <c r="W3981">
        <v>1</v>
      </c>
      <c r="X3981">
        <v>1</v>
      </c>
      <c r="Y3981">
        <v>5.6</v>
      </c>
    </row>
    <row r="3982" spans="1:25" hidden="1" x14ac:dyDescent="0.25">
      <c r="A3982" t="s">
        <v>15164</v>
      </c>
      <c r="B3982" t="s">
        <v>15165</v>
      </c>
      <c r="C3982" s="1" t="str">
        <f t="shared" si="642"/>
        <v>21:0441</v>
      </c>
      <c r="D3982" s="1" t="str">
        <f t="shared" si="646"/>
        <v>21:0145</v>
      </c>
      <c r="E3982" t="s">
        <v>15166</v>
      </c>
      <c r="F3982" t="s">
        <v>15167</v>
      </c>
      <c r="H3982">
        <v>68.022890399999994</v>
      </c>
      <c r="I3982">
        <v>-72.135351600000007</v>
      </c>
      <c r="J3982" s="1" t="str">
        <f t="shared" si="647"/>
        <v>NGR lake sediment grab sample</v>
      </c>
      <c r="K3982" s="1" t="str">
        <f t="shared" si="648"/>
        <v>&lt;177 micron (NGR)</v>
      </c>
      <c r="L3982">
        <v>26</v>
      </c>
      <c r="M3982" t="s">
        <v>34</v>
      </c>
      <c r="N3982">
        <v>495</v>
      </c>
      <c r="O3982">
        <v>198</v>
      </c>
      <c r="P3982">
        <v>60</v>
      </c>
      <c r="Q3982">
        <v>39</v>
      </c>
      <c r="R3982">
        <v>23</v>
      </c>
      <c r="S3982">
        <v>11</v>
      </c>
      <c r="T3982">
        <v>0.1</v>
      </c>
      <c r="U3982">
        <v>260</v>
      </c>
      <c r="V3982">
        <v>3.8</v>
      </c>
      <c r="W3982">
        <v>0.5</v>
      </c>
      <c r="X3982">
        <v>6</v>
      </c>
      <c r="Y3982">
        <v>10.199999999999999</v>
      </c>
    </row>
    <row r="3983" spans="1:25" hidden="1" x14ac:dyDescent="0.25">
      <c r="A3983" t="s">
        <v>15168</v>
      </c>
      <c r="B3983" t="s">
        <v>15169</v>
      </c>
      <c r="C3983" s="1" t="str">
        <f t="shared" si="642"/>
        <v>21:0441</v>
      </c>
      <c r="D3983" s="1" t="str">
        <f t="shared" si="646"/>
        <v>21:0145</v>
      </c>
      <c r="E3983" t="s">
        <v>15170</v>
      </c>
      <c r="F3983" t="s">
        <v>15171</v>
      </c>
      <c r="H3983">
        <v>68.050089200000002</v>
      </c>
      <c r="I3983">
        <v>-72.113623099999998</v>
      </c>
      <c r="J3983" s="1" t="str">
        <f t="shared" si="647"/>
        <v>NGR lake sediment grab sample</v>
      </c>
      <c r="K3983" s="1" t="str">
        <f t="shared" si="648"/>
        <v>&lt;177 micron (NGR)</v>
      </c>
      <c r="L3983">
        <v>26</v>
      </c>
      <c r="M3983" t="s">
        <v>39</v>
      </c>
      <c r="N3983">
        <v>496</v>
      </c>
      <c r="O3983">
        <v>136</v>
      </c>
      <c r="P3983">
        <v>40</v>
      </c>
      <c r="Q3983">
        <v>20</v>
      </c>
      <c r="R3983">
        <v>19</v>
      </c>
      <c r="S3983">
        <v>8</v>
      </c>
      <c r="T3983">
        <v>0.1</v>
      </c>
      <c r="U3983">
        <v>160</v>
      </c>
      <c r="V3983">
        <v>2.2000000000000002</v>
      </c>
      <c r="W3983">
        <v>0.5</v>
      </c>
      <c r="X3983">
        <v>3</v>
      </c>
      <c r="Y3983">
        <v>17</v>
      </c>
    </row>
    <row r="3984" spans="1:25" hidden="1" x14ac:dyDescent="0.25">
      <c r="A3984" t="s">
        <v>15172</v>
      </c>
      <c r="B3984" t="s">
        <v>15173</v>
      </c>
      <c r="C3984" s="1" t="str">
        <f t="shared" si="642"/>
        <v>21:0441</v>
      </c>
      <c r="D3984" s="1" t="str">
        <f t="shared" si="646"/>
        <v>21:0145</v>
      </c>
      <c r="E3984" t="s">
        <v>15174</v>
      </c>
      <c r="F3984" t="s">
        <v>15175</v>
      </c>
      <c r="H3984">
        <v>68.065713900000006</v>
      </c>
      <c r="I3984">
        <v>-72.109772000000007</v>
      </c>
      <c r="J3984" s="1" t="str">
        <f t="shared" si="647"/>
        <v>NGR lake sediment grab sample</v>
      </c>
      <c r="K3984" s="1" t="str">
        <f t="shared" si="648"/>
        <v>&lt;177 micron (NGR)</v>
      </c>
      <c r="L3984">
        <v>26</v>
      </c>
      <c r="M3984" t="s">
        <v>49</v>
      </c>
      <c r="N3984">
        <v>497</v>
      </c>
      <c r="O3984">
        <v>96</v>
      </c>
      <c r="P3984">
        <v>48</v>
      </c>
      <c r="Q3984">
        <v>14</v>
      </c>
      <c r="R3984">
        <v>21</v>
      </c>
      <c r="S3984">
        <v>6</v>
      </c>
      <c r="T3984">
        <v>0.1</v>
      </c>
      <c r="U3984">
        <v>80</v>
      </c>
      <c r="V3984">
        <v>1.6</v>
      </c>
      <c r="W3984">
        <v>0.5</v>
      </c>
      <c r="X3984">
        <v>2</v>
      </c>
      <c r="Y3984">
        <v>37.799999999999997</v>
      </c>
    </row>
    <row r="3985" spans="1:25" hidden="1" x14ac:dyDescent="0.25">
      <c r="A3985" t="s">
        <v>15176</v>
      </c>
      <c r="B3985" t="s">
        <v>15177</v>
      </c>
      <c r="C3985" s="1" t="str">
        <f t="shared" si="642"/>
        <v>21:0441</v>
      </c>
      <c r="D3985" s="1" t="str">
        <f t="shared" si="646"/>
        <v>21:0145</v>
      </c>
      <c r="E3985" t="s">
        <v>15162</v>
      </c>
      <c r="F3985" t="s">
        <v>15178</v>
      </c>
      <c r="H3985">
        <v>68.083007699999996</v>
      </c>
      <c r="I3985">
        <v>-72.106907300000003</v>
      </c>
      <c r="J3985" s="1" t="str">
        <f t="shared" si="647"/>
        <v>NGR lake sediment grab sample</v>
      </c>
      <c r="K3985" s="1" t="str">
        <f t="shared" si="648"/>
        <v>&lt;177 micron (NGR)</v>
      </c>
      <c r="L3985">
        <v>26</v>
      </c>
      <c r="M3985" t="s">
        <v>53</v>
      </c>
      <c r="N3985">
        <v>498</v>
      </c>
      <c r="O3985">
        <v>184</v>
      </c>
      <c r="P3985">
        <v>62</v>
      </c>
      <c r="Q3985">
        <v>34</v>
      </c>
      <c r="R3985">
        <v>29</v>
      </c>
      <c r="S3985">
        <v>16</v>
      </c>
      <c r="T3985">
        <v>0.1</v>
      </c>
      <c r="U3985">
        <v>460</v>
      </c>
      <c r="V3985">
        <v>4.9000000000000004</v>
      </c>
      <c r="W3985">
        <v>1</v>
      </c>
      <c r="X3985">
        <v>2</v>
      </c>
      <c r="Y3985">
        <v>6.8</v>
      </c>
    </row>
    <row r="3986" spans="1:25" hidden="1" x14ac:dyDescent="0.25">
      <c r="A3986" t="s">
        <v>15179</v>
      </c>
      <c r="B3986" t="s">
        <v>15180</v>
      </c>
      <c r="C3986" s="1" t="str">
        <f t="shared" si="642"/>
        <v>21:0441</v>
      </c>
      <c r="D3986" s="1" t="str">
        <f t="shared" si="646"/>
        <v>21:0145</v>
      </c>
      <c r="E3986" t="s">
        <v>15162</v>
      </c>
      <c r="F3986" t="s">
        <v>15181</v>
      </c>
      <c r="H3986">
        <v>68.083007699999996</v>
      </c>
      <c r="I3986">
        <v>-72.106907300000003</v>
      </c>
      <c r="J3986" s="1" t="str">
        <f t="shared" si="647"/>
        <v>NGR lake sediment grab sample</v>
      </c>
      <c r="K3986" s="1" t="str">
        <f t="shared" si="648"/>
        <v>&lt;177 micron (NGR)</v>
      </c>
      <c r="L3986">
        <v>26</v>
      </c>
      <c r="M3986" t="s">
        <v>57</v>
      </c>
      <c r="N3986">
        <v>499</v>
      </c>
      <c r="O3986">
        <v>170</v>
      </c>
      <c r="P3986">
        <v>58</v>
      </c>
      <c r="Q3986">
        <v>30</v>
      </c>
      <c r="R3986">
        <v>27</v>
      </c>
      <c r="S3986">
        <v>14</v>
      </c>
      <c r="T3986">
        <v>0.1</v>
      </c>
      <c r="U3986">
        <v>430</v>
      </c>
      <c r="V3986">
        <v>4.6500000000000004</v>
      </c>
      <c r="W3986">
        <v>1</v>
      </c>
      <c r="X3986">
        <v>3</v>
      </c>
      <c r="Y3986">
        <v>5.6</v>
      </c>
    </row>
    <row r="3987" spans="1:25" hidden="1" x14ac:dyDescent="0.25">
      <c r="A3987" t="s">
        <v>15182</v>
      </c>
      <c r="B3987" t="s">
        <v>15183</v>
      </c>
      <c r="C3987" s="1" t="str">
        <f t="shared" si="642"/>
        <v>21:0441</v>
      </c>
      <c r="D3987" s="1" t="str">
        <f t="shared" si="646"/>
        <v>21:0145</v>
      </c>
      <c r="E3987" t="s">
        <v>15184</v>
      </c>
      <c r="F3987" t="s">
        <v>15185</v>
      </c>
      <c r="H3987">
        <v>68.109554599999996</v>
      </c>
      <c r="I3987">
        <v>-72.143118700000002</v>
      </c>
      <c r="J3987" s="1" t="str">
        <f t="shared" si="647"/>
        <v>NGR lake sediment grab sample</v>
      </c>
      <c r="K3987" s="1" t="str">
        <f t="shared" si="648"/>
        <v>&lt;177 micron (NGR)</v>
      </c>
      <c r="L3987">
        <v>26</v>
      </c>
      <c r="M3987" t="s">
        <v>44</v>
      </c>
      <c r="N3987">
        <v>500</v>
      </c>
      <c r="O3987">
        <v>180</v>
      </c>
      <c r="P3987">
        <v>78</v>
      </c>
      <c r="Q3987">
        <v>35</v>
      </c>
      <c r="R3987">
        <v>39</v>
      </c>
      <c r="S3987">
        <v>20</v>
      </c>
      <c r="T3987">
        <v>0.1</v>
      </c>
      <c r="U3987">
        <v>880</v>
      </c>
      <c r="V3987">
        <v>6.8</v>
      </c>
      <c r="W3987">
        <v>0.5</v>
      </c>
      <c r="X3987">
        <v>3</v>
      </c>
      <c r="Y3987">
        <v>8</v>
      </c>
    </row>
    <row r="3988" spans="1:25" hidden="1" x14ac:dyDescent="0.25">
      <c r="A3988" t="s">
        <v>15186</v>
      </c>
      <c r="B3988" t="s">
        <v>15187</v>
      </c>
      <c r="C3988" s="1" t="str">
        <f t="shared" si="642"/>
        <v>21:0441</v>
      </c>
      <c r="D3988" s="1" t="str">
        <f t="shared" si="646"/>
        <v>21:0145</v>
      </c>
      <c r="E3988" t="s">
        <v>15188</v>
      </c>
      <c r="F3988" t="s">
        <v>15189</v>
      </c>
      <c r="H3988">
        <v>68.158668700000007</v>
      </c>
      <c r="I3988">
        <v>-72.142145099999993</v>
      </c>
      <c r="J3988" s="1" t="str">
        <f t="shared" si="647"/>
        <v>NGR lake sediment grab sample</v>
      </c>
      <c r="K3988" s="1" t="str">
        <f t="shared" si="648"/>
        <v>&lt;177 micron (NGR)</v>
      </c>
      <c r="L3988">
        <v>26</v>
      </c>
      <c r="M3988" t="s">
        <v>62</v>
      </c>
      <c r="N3988">
        <v>501</v>
      </c>
      <c r="O3988">
        <v>250</v>
      </c>
      <c r="P3988">
        <v>86</v>
      </c>
      <c r="Q3988">
        <v>55</v>
      </c>
      <c r="R3988">
        <v>46</v>
      </c>
      <c r="S3988">
        <v>22</v>
      </c>
      <c r="T3988">
        <v>0.1</v>
      </c>
      <c r="U3988">
        <v>360</v>
      </c>
      <c r="V3988">
        <v>6.8</v>
      </c>
      <c r="W3988">
        <v>1</v>
      </c>
      <c r="X3988">
        <v>4</v>
      </c>
      <c r="Y3988">
        <v>6.4</v>
      </c>
    </row>
    <row r="3989" spans="1:25" hidden="1" x14ac:dyDescent="0.25">
      <c r="A3989" t="s">
        <v>15190</v>
      </c>
      <c r="B3989" t="s">
        <v>15191</v>
      </c>
      <c r="C3989" s="1" t="str">
        <f t="shared" si="642"/>
        <v>21:0441</v>
      </c>
      <c r="D3989" s="1" t="str">
        <f t="shared" si="646"/>
        <v>21:0145</v>
      </c>
      <c r="E3989" t="s">
        <v>15192</v>
      </c>
      <c r="F3989" t="s">
        <v>15193</v>
      </c>
      <c r="H3989">
        <v>68.174229499999996</v>
      </c>
      <c r="I3989">
        <v>-72.108726899999994</v>
      </c>
      <c r="J3989" s="1" t="str">
        <f t="shared" si="647"/>
        <v>NGR lake sediment grab sample</v>
      </c>
      <c r="K3989" s="1" t="str">
        <f t="shared" si="648"/>
        <v>&lt;177 micron (NGR)</v>
      </c>
      <c r="L3989">
        <v>26</v>
      </c>
      <c r="M3989" t="s">
        <v>67</v>
      </c>
      <c r="N3989">
        <v>502</v>
      </c>
      <c r="O3989">
        <v>270</v>
      </c>
      <c r="P3989">
        <v>94</v>
      </c>
      <c r="Q3989">
        <v>52</v>
      </c>
      <c r="R3989">
        <v>54</v>
      </c>
      <c r="S3989">
        <v>23</v>
      </c>
      <c r="T3989">
        <v>0.1</v>
      </c>
      <c r="U3989">
        <v>410</v>
      </c>
      <c r="V3989">
        <v>7.7</v>
      </c>
      <c r="W3989">
        <v>1</v>
      </c>
      <c r="X3989">
        <v>4</v>
      </c>
      <c r="Y3989">
        <v>8.1999999999999993</v>
      </c>
    </row>
    <row r="3990" spans="1:25" hidden="1" x14ac:dyDescent="0.25">
      <c r="A3990" t="s">
        <v>15194</v>
      </c>
      <c r="B3990" t="s">
        <v>15195</v>
      </c>
      <c r="C3990" s="1" t="str">
        <f t="shared" si="642"/>
        <v>21:0441</v>
      </c>
      <c r="D3990" s="1" t="str">
        <f t="shared" si="646"/>
        <v>21:0145</v>
      </c>
      <c r="E3990" t="s">
        <v>15196</v>
      </c>
      <c r="F3990" t="s">
        <v>15197</v>
      </c>
      <c r="H3990">
        <v>68.221919299999996</v>
      </c>
      <c r="I3990">
        <v>-72.1048081</v>
      </c>
      <c r="J3990" s="1" t="str">
        <f t="shared" si="647"/>
        <v>NGR lake sediment grab sample</v>
      </c>
      <c r="K3990" s="1" t="str">
        <f t="shared" si="648"/>
        <v>&lt;177 micron (NGR)</v>
      </c>
      <c r="L3990">
        <v>26</v>
      </c>
      <c r="M3990" t="s">
        <v>72</v>
      </c>
      <c r="N3990">
        <v>503</v>
      </c>
      <c r="O3990">
        <v>134</v>
      </c>
      <c r="P3990">
        <v>64</v>
      </c>
      <c r="Q3990">
        <v>28</v>
      </c>
      <c r="R3990">
        <v>29</v>
      </c>
      <c r="S3990">
        <v>10</v>
      </c>
      <c r="T3990">
        <v>0.1</v>
      </c>
      <c r="U3990">
        <v>250</v>
      </c>
      <c r="V3990">
        <v>3.05</v>
      </c>
      <c r="W3990">
        <v>0.5</v>
      </c>
      <c r="X3990">
        <v>4</v>
      </c>
      <c r="Y3990">
        <v>26</v>
      </c>
    </row>
    <row r="3991" spans="1:25" hidden="1" x14ac:dyDescent="0.25">
      <c r="A3991" t="s">
        <v>15198</v>
      </c>
      <c r="B3991" t="s">
        <v>15199</v>
      </c>
      <c r="C3991" s="1" t="str">
        <f t="shared" si="642"/>
        <v>21:0441</v>
      </c>
      <c r="D3991" s="1" t="str">
        <f t="shared" si="646"/>
        <v>21:0145</v>
      </c>
      <c r="E3991" t="s">
        <v>15200</v>
      </c>
      <c r="F3991" t="s">
        <v>15201</v>
      </c>
      <c r="H3991">
        <v>68.233490000000003</v>
      </c>
      <c r="I3991">
        <v>-72.136865200000003</v>
      </c>
      <c r="J3991" s="1" t="str">
        <f t="shared" si="647"/>
        <v>NGR lake sediment grab sample</v>
      </c>
      <c r="K3991" s="1" t="str">
        <f t="shared" si="648"/>
        <v>&lt;177 micron (NGR)</v>
      </c>
      <c r="L3991">
        <v>26</v>
      </c>
      <c r="M3991" t="s">
        <v>77</v>
      </c>
      <c r="N3991">
        <v>504</v>
      </c>
      <c r="O3991">
        <v>76</v>
      </c>
      <c r="P3991">
        <v>42</v>
      </c>
      <c r="Q3991">
        <v>15</v>
      </c>
      <c r="R3991">
        <v>19</v>
      </c>
      <c r="S3991">
        <v>9</v>
      </c>
      <c r="T3991">
        <v>0.1</v>
      </c>
      <c r="U3991">
        <v>180</v>
      </c>
      <c r="V3991">
        <v>2.4</v>
      </c>
      <c r="W3991">
        <v>0.5</v>
      </c>
      <c r="X3991">
        <v>8</v>
      </c>
      <c r="Y3991">
        <v>4.8</v>
      </c>
    </row>
    <row r="3992" spans="1:25" hidden="1" x14ac:dyDescent="0.25">
      <c r="A3992" t="s">
        <v>15202</v>
      </c>
      <c r="B3992" t="s">
        <v>15203</v>
      </c>
      <c r="C3992" s="1" t="str">
        <f t="shared" si="642"/>
        <v>21:0441</v>
      </c>
      <c r="D3992" s="1" t="str">
        <f t="shared" si="646"/>
        <v>21:0145</v>
      </c>
      <c r="E3992" t="s">
        <v>15204</v>
      </c>
      <c r="F3992" t="s">
        <v>15205</v>
      </c>
      <c r="H3992">
        <v>68.279055799999995</v>
      </c>
      <c r="I3992">
        <v>-72.096932699999996</v>
      </c>
      <c r="J3992" s="1" t="str">
        <f t="shared" si="647"/>
        <v>NGR lake sediment grab sample</v>
      </c>
      <c r="K3992" s="1" t="str">
        <f t="shared" si="648"/>
        <v>&lt;177 micron (NGR)</v>
      </c>
      <c r="L3992">
        <v>26</v>
      </c>
      <c r="M3992" t="s">
        <v>82</v>
      </c>
      <c r="N3992">
        <v>505</v>
      </c>
      <c r="O3992">
        <v>174</v>
      </c>
      <c r="P3992">
        <v>110</v>
      </c>
      <c r="Q3992">
        <v>19</v>
      </c>
      <c r="R3992">
        <v>38</v>
      </c>
      <c r="S3992">
        <v>17</v>
      </c>
      <c r="T3992">
        <v>0.2</v>
      </c>
      <c r="U3992">
        <v>320</v>
      </c>
      <c r="V3992">
        <v>4.5</v>
      </c>
      <c r="W3992">
        <v>1</v>
      </c>
      <c r="X3992">
        <v>7</v>
      </c>
      <c r="Y3992">
        <v>18</v>
      </c>
    </row>
    <row r="3993" spans="1:25" hidden="1" x14ac:dyDescent="0.25">
      <c r="A3993" t="s">
        <v>15206</v>
      </c>
      <c r="B3993" t="s">
        <v>15207</v>
      </c>
      <c r="C3993" s="1" t="str">
        <f t="shared" si="642"/>
        <v>21:0441</v>
      </c>
      <c r="D3993" s="1" t="str">
        <f t="shared" si="646"/>
        <v>21:0145</v>
      </c>
      <c r="E3993" t="s">
        <v>15208</v>
      </c>
      <c r="F3993" t="s">
        <v>15209</v>
      </c>
      <c r="H3993">
        <v>68.3367626</v>
      </c>
      <c r="I3993">
        <v>-72.059155099999998</v>
      </c>
      <c r="J3993" s="1" t="str">
        <f t="shared" si="647"/>
        <v>NGR lake sediment grab sample</v>
      </c>
      <c r="K3993" s="1" t="str">
        <f t="shared" si="648"/>
        <v>&lt;177 micron (NGR)</v>
      </c>
      <c r="L3993">
        <v>26</v>
      </c>
      <c r="M3993" t="s">
        <v>87</v>
      </c>
      <c r="N3993">
        <v>506</v>
      </c>
      <c r="O3993">
        <v>112</v>
      </c>
      <c r="P3993">
        <v>78</v>
      </c>
      <c r="Q3993">
        <v>9</v>
      </c>
      <c r="R3993">
        <v>35</v>
      </c>
      <c r="S3993">
        <v>12</v>
      </c>
      <c r="T3993">
        <v>0.1</v>
      </c>
      <c r="U3993">
        <v>180</v>
      </c>
      <c r="V3993">
        <v>2.7</v>
      </c>
      <c r="W3993">
        <v>0.5</v>
      </c>
      <c r="X3993">
        <v>3</v>
      </c>
      <c r="Y3993">
        <v>10.4</v>
      </c>
    </row>
    <row r="3994" spans="1:25" hidden="1" x14ac:dyDescent="0.25">
      <c r="A3994" t="s">
        <v>15210</v>
      </c>
      <c r="B3994" t="s">
        <v>15211</v>
      </c>
      <c r="C3994" s="1" t="str">
        <f t="shared" si="642"/>
        <v>21:0441</v>
      </c>
      <c r="D3994" s="1" t="str">
        <f t="shared" si="646"/>
        <v>21:0145</v>
      </c>
      <c r="E3994" t="s">
        <v>15212</v>
      </c>
      <c r="F3994" t="s">
        <v>15213</v>
      </c>
      <c r="H3994">
        <v>68.962614599999995</v>
      </c>
      <c r="I3994">
        <v>-74.135481299999995</v>
      </c>
      <c r="J3994" s="1" t="str">
        <f t="shared" si="647"/>
        <v>NGR lake sediment grab sample</v>
      </c>
      <c r="K3994" s="1" t="str">
        <f t="shared" si="648"/>
        <v>&lt;177 micron (NGR)</v>
      </c>
      <c r="L3994">
        <v>26</v>
      </c>
      <c r="M3994" t="s">
        <v>92</v>
      </c>
      <c r="N3994">
        <v>507</v>
      </c>
      <c r="O3994">
        <v>98</v>
      </c>
      <c r="P3994">
        <v>46</v>
      </c>
      <c r="Q3994">
        <v>5</v>
      </c>
      <c r="R3994">
        <v>33</v>
      </c>
      <c r="S3994">
        <v>14</v>
      </c>
      <c r="T3994">
        <v>0.1</v>
      </c>
      <c r="U3994">
        <v>360</v>
      </c>
      <c r="V3994">
        <v>3.6</v>
      </c>
      <c r="W3994">
        <v>12</v>
      </c>
      <c r="X3994">
        <v>1</v>
      </c>
      <c r="Y3994">
        <v>1.4</v>
      </c>
    </row>
    <row r="3995" spans="1:25" hidden="1" x14ac:dyDescent="0.25">
      <c r="A3995" t="s">
        <v>15214</v>
      </c>
      <c r="B3995" t="s">
        <v>15215</v>
      </c>
      <c r="C3995" s="1" t="str">
        <f t="shared" si="642"/>
        <v>21:0441</v>
      </c>
      <c r="D3995" s="1" t="str">
        <f t="shared" si="646"/>
        <v>21:0145</v>
      </c>
      <c r="E3995" t="s">
        <v>15216</v>
      </c>
      <c r="F3995" t="s">
        <v>15217</v>
      </c>
      <c r="H3995">
        <v>68.9578001</v>
      </c>
      <c r="I3995">
        <v>-74.114806000000002</v>
      </c>
      <c r="J3995" s="1" t="str">
        <f t="shared" si="647"/>
        <v>NGR lake sediment grab sample</v>
      </c>
      <c r="K3995" s="1" t="str">
        <f t="shared" si="648"/>
        <v>&lt;177 micron (NGR)</v>
      </c>
      <c r="L3995">
        <v>26</v>
      </c>
      <c r="M3995" t="s">
        <v>97</v>
      </c>
      <c r="N3995">
        <v>508</v>
      </c>
      <c r="O3995">
        <v>172</v>
      </c>
      <c r="P3995">
        <v>80</v>
      </c>
      <c r="Q3995">
        <v>12</v>
      </c>
      <c r="R3995">
        <v>54</v>
      </c>
      <c r="S3995">
        <v>26</v>
      </c>
      <c r="T3995">
        <v>0.2</v>
      </c>
      <c r="U3995">
        <v>440</v>
      </c>
      <c r="V3995">
        <v>4.9000000000000004</v>
      </c>
      <c r="W3995">
        <v>19</v>
      </c>
      <c r="X3995">
        <v>2</v>
      </c>
      <c r="Y3995">
        <v>5.2</v>
      </c>
    </row>
    <row r="3996" spans="1:25" hidden="1" x14ac:dyDescent="0.25">
      <c r="A3996" t="s">
        <v>15218</v>
      </c>
      <c r="B3996" t="s">
        <v>15219</v>
      </c>
      <c r="C3996" s="1" t="str">
        <f t="shared" si="642"/>
        <v>21:0441</v>
      </c>
      <c r="D3996" s="1" t="str">
        <f t="shared" si="646"/>
        <v>21:0145</v>
      </c>
      <c r="E3996" t="s">
        <v>15220</v>
      </c>
      <c r="F3996" t="s">
        <v>15221</v>
      </c>
      <c r="H3996">
        <v>68.945763200000002</v>
      </c>
      <c r="I3996">
        <v>-74.011673200000004</v>
      </c>
      <c r="J3996" s="1" t="str">
        <f t="shared" si="647"/>
        <v>NGR lake sediment grab sample</v>
      </c>
      <c r="K3996" s="1" t="str">
        <f t="shared" si="648"/>
        <v>&lt;177 micron (NGR)</v>
      </c>
      <c r="L3996">
        <v>26</v>
      </c>
      <c r="M3996" t="s">
        <v>107</v>
      </c>
      <c r="N3996">
        <v>509</v>
      </c>
      <c r="O3996">
        <v>108</v>
      </c>
      <c r="P3996">
        <v>110</v>
      </c>
      <c r="Q3996">
        <v>4</v>
      </c>
      <c r="R3996">
        <v>35</v>
      </c>
      <c r="S3996">
        <v>15</v>
      </c>
      <c r="T3996">
        <v>0.1</v>
      </c>
      <c r="U3996">
        <v>210</v>
      </c>
      <c r="V3996">
        <v>3.25</v>
      </c>
      <c r="W3996">
        <v>72</v>
      </c>
      <c r="X3996">
        <v>1</v>
      </c>
      <c r="Y3996">
        <v>7</v>
      </c>
    </row>
    <row r="3997" spans="1:25" hidden="1" x14ac:dyDescent="0.25">
      <c r="A3997" t="s">
        <v>15222</v>
      </c>
      <c r="B3997" t="s">
        <v>15223</v>
      </c>
      <c r="C3997" s="1" t="str">
        <f t="shared" si="642"/>
        <v>21:0441</v>
      </c>
      <c r="D3997" s="1" t="str">
        <f t="shared" si="646"/>
        <v>21:0145</v>
      </c>
      <c r="E3997" t="s">
        <v>15224</v>
      </c>
      <c r="F3997" t="s">
        <v>15225</v>
      </c>
      <c r="H3997">
        <v>68.908183399999999</v>
      </c>
      <c r="I3997">
        <v>-73.881124099999994</v>
      </c>
      <c r="J3997" s="1" t="str">
        <f t="shared" si="647"/>
        <v>NGR lake sediment grab sample</v>
      </c>
      <c r="K3997" s="1" t="str">
        <f t="shared" si="648"/>
        <v>&lt;177 micron (NGR)</v>
      </c>
      <c r="L3997">
        <v>26</v>
      </c>
      <c r="M3997" t="s">
        <v>112</v>
      </c>
      <c r="N3997">
        <v>510</v>
      </c>
      <c r="O3997">
        <v>88</v>
      </c>
      <c r="P3997">
        <v>76</v>
      </c>
      <c r="Q3997">
        <v>7</v>
      </c>
      <c r="R3997">
        <v>46</v>
      </c>
      <c r="S3997">
        <v>66</v>
      </c>
      <c r="T3997">
        <v>0.1</v>
      </c>
      <c r="U3997">
        <v>830</v>
      </c>
      <c r="V3997">
        <v>4.8</v>
      </c>
      <c r="W3997">
        <v>130</v>
      </c>
      <c r="X3997">
        <v>1</v>
      </c>
      <c r="Y3997">
        <v>1.4</v>
      </c>
    </row>
    <row r="3998" spans="1:25" hidden="1" x14ac:dyDescent="0.25">
      <c r="A3998" t="s">
        <v>15226</v>
      </c>
      <c r="B3998" t="s">
        <v>15227</v>
      </c>
      <c r="C3998" s="1" t="str">
        <f t="shared" si="642"/>
        <v>21:0441</v>
      </c>
      <c r="D3998" s="1" t="str">
        <f t="shared" si="646"/>
        <v>21:0145</v>
      </c>
      <c r="E3998" t="s">
        <v>15228</v>
      </c>
      <c r="F3998" t="s">
        <v>15229</v>
      </c>
      <c r="H3998">
        <v>68.871866100000005</v>
      </c>
      <c r="I3998">
        <v>-73.781746200000001</v>
      </c>
      <c r="J3998" s="1" t="str">
        <f t="shared" si="647"/>
        <v>NGR lake sediment grab sample</v>
      </c>
      <c r="K3998" s="1" t="str">
        <f t="shared" si="648"/>
        <v>&lt;177 micron (NGR)</v>
      </c>
      <c r="L3998">
        <v>26</v>
      </c>
      <c r="M3998" t="s">
        <v>117</v>
      </c>
      <c r="N3998">
        <v>511</v>
      </c>
      <c r="O3998">
        <v>132</v>
      </c>
      <c r="P3998">
        <v>124</v>
      </c>
      <c r="Q3998">
        <v>5</v>
      </c>
      <c r="R3998">
        <v>43</v>
      </c>
      <c r="S3998">
        <v>19</v>
      </c>
      <c r="T3998">
        <v>0.1</v>
      </c>
      <c r="U3998">
        <v>260</v>
      </c>
      <c r="V3998">
        <v>5.8</v>
      </c>
      <c r="W3998">
        <v>160</v>
      </c>
      <c r="X3998">
        <v>2</v>
      </c>
      <c r="Y3998">
        <v>6.6</v>
      </c>
    </row>
    <row r="3999" spans="1:25" hidden="1" x14ac:dyDescent="0.25">
      <c r="A3999" t="s">
        <v>15230</v>
      </c>
      <c r="B3999" t="s">
        <v>15231</v>
      </c>
      <c r="C3999" s="1" t="str">
        <f t="shared" si="642"/>
        <v>21:0441</v>
      </c>
      <c r="D3999" s="1" t="str">
        <f>HYPERLINK("http://geochem.nrcan.gc.ca/cdogs/content/svy/svy_e.htm", "")</f>
        <v/>
      </c>
      <c r="G3999" s="1" t="str">
        <f>HYPERLINK("http://geochem.nrcan.gc.ca/cdogs/content/cr_/cr_00022_e.htm", "22")</f>
        <v>22</v>
      </c>
      <c r="J3999" t="s">
        <v>100</v>
      </c>
      <c r="K3999" t="s">
        <v>101</v>
      </c>
      <c r="L3999">
        <v>26</v>
      </c>
      <c r="M3999" t="s">
        <v>102</v>
      </c>
      <c r="N3999">
        <v>512</v>
      </c>
      <c r="O3999">
        <v>84</v>
      </c>
      <c r="P3999">
        <v>20</v>
      </c>
      <c r="Q3999">
        <v>20</v>
      </c>
      <c r="R3999">
        <v>10</v>
      </c>
      <c r="S3999">
        <v>7</v>
      </c>
      <c r="T3999">
        <v>0.1</v>
      </c>
      <c r="U3999">
        <v>1000</v>
      </c>
      <c r="V3999">
        <v>1.8</v>
      </c>
      <c r="W3999">
        <v>13</v>
      </c>
      <c r="X3999">
        <v>5</v>
      </c>
      <c r="Y3999">
        <v>19</v>
      </c>
    </row>
    <row r="4000" spans="1:25" hidden="1" x14ac:dyDescent="0.25">
      <c r="A4000" t="s">
        <v>15232</v>
      </c>
      <c r="B4000" t="s">
        <v>15233</v>
      </c>
      <c r="C4000" s="1" t="str">
        <f t="shared" ref="C4000:C4063" si="649">HYPERLINK("http://geochem.nrcan.gc.ca/cdogs/content/bdl/bdl210441_e.htm", "21:0441")</f>
        <v>21:0441</v>
      </c>
      <c r="D4000" s="1" t="str">
        <f t="shared" ref="D4000:D4015" si="650">HYPERLINK("http://geochem.nrcan.gc.ca/cdogs/content/svy/svy210145_e.htm", "21:0145")</f>
        <v>21:0145</v>
      </c>
      <c r="E4000" t="s">
        <v>15234</v>
      </c>
      <c r="F4000" t="s">
        <v>15235</v>
      </c>
      <c r="H4000">
        <v>68.868466799999993</v>
      </c>
      <c r="I4000">
        <v>-73.727816300000001</v>
      </c>
      <c r="J4000" s="1" t="str">
        <f t="shared" ref="J4000:J4015" si="651">HYPERLINK("http://geochem.nrcan.gc.ca/cdogs/content/kwd/kwd020027_e.htm", "NGR lake sediment grab sample")</f>
        <v>NGR lake sediment grab sample</v>
      </c>
      <c r="K4000" s="1" t="str">
        <f t="shared" ref="K4000:K4015" si="652">HYPERLINK("http://geochem.nrcan.gc.ca/cdogs/content/kwd/kwd080006_e.htm", "&lt;177 micron (NGR)")</f>
        <v>&lt;177 micron (NGR)</v>
      </c>
      <c r="L4000">
        <v>26</v>
      </c>
      <c r="M4000" t="s">
        <v>122</v>
      </c>
      <c r="N4000">
        <v>513</v>
      </c>
      <c r="O4000">
        <v>110</v>
      </c>
      <c r="P4000">
        <v>78</v>
      </c>
      <c r="Q4000">
        <v>5</v>
      </c>
      <c r="R4000">
        <v>50</v>
      </c>
      <c r="S4000">
        <v>15</v>
      </c>
      <c r="T4000">
        <v>0.1</v>
      </c>
      <c r="U4000">
        <v>300</v>
      </c>
      <c r="V4000">
        <v>2.9</v>
      </c>
      <c r="W4000">
        <v>15</v>
      </c>
      <c r="X4000">
        <v>1</v>
      </c>
      <c r="Y4000">
        <v>5.6</v>
      </c>
    </row>
    <row r="4001" spans="1:25" hidden="1" x14ac:dyDescent="0.25">
      <c r="A4001" t="s">
        <v>15236</v>
      </c>
      <c r="B4001" t="s">
        <v>15237</v>
      </c>
      <c r="C4001" s="1" t="str">
        <f t="shared" si="649"/>
        <v>21:0441</v>
      </c>
      <c r="D4001" s="1" t="str">
        <f t="shared" si="650"/>
        <v>21:0145</v>
      </c>
      <c r="E4001" t="s">
        <v>15238</v>
      </c>
      <c r="F4001" t="s">
        <v>15239</v>
      </c>
      <c r="H4001">
        <v>68.863601299999999</v>
      </c>
      <c r="I4001">
        <v>-73.630247199999999</v>
      </c>
      <c r="J4001" s="1" t="str">
        <f t="shared" si="651"/>
        <v>NGR lake sediment grab sample</v>
      </c>
      <c r="K4001" s="1" t="str">
        <f t="shared" si="652"/>
        <v>&lt;177 micron (NGR)</v>
      </c>
      <c r="L4001">
        <v>27</v>
      </c>
      <c r="M4001" t="s">
        <v>29</v>
      </c>
      <c r="N4001">
        <v>514</v>
      </c>
      <c r="O4001">
        <v>74</v>
      </c>
      <c r="P4001">
        <v>34</v>
      </c>
      <c r="Q4001">
        <v>5</v>
      </c>
      <c r="R4001">
        <v>23</v>
      </c>
      <c r="S4001">
        <v>11</v>
      </c>
      <c r="T4001">
        <v>0.1</v>
      </c>
      <c r="U4001">
        <v>300</v>
      </c>
      <c r="V4001">
        <v>3.85</v>
      </c>
      <c r="W4001">
        <v>110</v>
      </c>
      <c r="X4001">
        <v>1</v>
      </c>
      <c r="Y4001">
        <v>2.8</v>
      </c>
    </row>
    <row r="4002" spans="1:25" hidden="1" x14ac:dyDescent="0.25">
      <c r="A4002" t="s">
        <v>15240</v>
      </c>
      <c r="B4002" t="s">
        <v>15241</v>
      </c>
      <c r="C4002" s="1" t="str">
        <f t="shared" si="649"/>
        <v>21:0441</v>
      </c>
      <c r="D4002" s="1" t="str">
        <f t="shared" si="650"/>
        <v>21:0145</v>
      </c>
      <c r="E4002" t="s">
        <v>15242</v>
      </c>
      <c r="F4002" t="s">
        <v>15243</v>
      </c>
      <c r="H4002">
        <v>68.869440999999995</v>
      </c>
      <c r="I4002">
        <v>-73.667574500000001</v>
      </c>
      <c r="J4002" s="1" t="str">
        <f t="shared" si="651"/>
        <v>NGR lake sediment grab sample</v>
      </c>
      <c r="K4002" s="1" t="str">
        <f t="shared" si="652"/>
        <v>&lt;177 micron (NGR)</v>
      </c>
      <c r="L4002">
        <v>27</v>
      </c>
      <c r="M4002" t="s">
        <v>49</v>
      </c>
      <c r="N4002">
        <v>515</v>
      </c>
      <c r="O4002">
        <v>104</v>
      </c>
      <c r="P4002">
        <v>106</v>
      </c>
      <c r="Q4002">
        <v>9</v>
      </c>
      <c r="R4002">
        <v>39</v>
      </c>
      <c r="S4002">
        <v>27</v>
      </c>
      <c r="T4002">
        <v>0.1</v>
      </c>
      <c r="U4002">
        <v>420</v>
      </c>
      <c r="V4002">
        <v>5.6</v>
      </c>
      <c r="W4002">
        <v>140</v>
      </c>
      <c r="X4002">
        <v>1</v>
      </c>
      <c r="Y4002">
        <v>8</v>
      </c>
    </row>
    <row r="4003" spans="1:25" hidden="1" x14ac:dyDescent="0.25">
      <c r="A4003" t="s">
        <v>15244</v>
      </c>
      <c r="B4003" t="s">
        <v>15245</v>
      </c>
      <c r="C4003" s="1" t="str">
        <f t="shared" si="649"/>
        <v>21:0441</v>
      </c>
      <c r="D4003" s="1" t="str">
        <f t="shared" si="650"/>
        <v>21:0145</v>
      </c>
      <c r="E4003" t="s">
        <v>15238</v>
      </c>
      <c r="F4003" t="s">
        <v>15246</v>
      </c>
      <c r="H4003">
        <v>68.863601299999999</v>
      </c>
      <c r="I4003">
        <v>-73.630247199999999</v>
      </c>
      <c r="J4003" s="1" t="str">
        <f t="shared" si="651"/>
        <v>NGR lake sediment grab sample</v>
      </c>
      <c r="K4003" s="1" t="str">
        <f t="shared" si="652"/>
        <v>&lt;177 micron (NGR)</v>
      </c>
      <c r="L4003">
        <v>27</v>
      </c>
      <c r="M4003" t="s">
        <v>53</v>
      </c>
      <c r="N4003">
        <v>516</v>
      </c>
      <c r="O4003">
        <v>70</v>
      </c>
      <c r="P4003">
        <v>34</v>
      </c>
      <c r="Q4003">
        <v>5</v>
      </c>
      <c r="R4003">
        <v>23</v>
      </c>
      <c r="S4003">
        <v>10</v>
      </c>
      <c r="T4003">
        <v>0.1</v>
      </c>
      <c r="U4003">
        <v>295</v>
      </c>
      <c r="V4003">
        <v>3.95</v>
      </c>
      <c r="W4003">
        <v>130</v>
      </c>
      <c r="X4003">
        <v>1</v>
      </c>
      <c r="Y4003">
        <v>3</v>
      </c>
    </row>
    <row r="4004" spans="1:25" hidden="1" x14ac:dyDescent="0.25">
      <c r="A4004" t="s">
        <v>15247</v>
      </c>
      <c r="B4004" t="s">
        <v>15248</v>
      </c>
      <c r="C4004" s="1" t="str">
        <f t="shared" si="649"/>
        <v>21:0441</v>
      </c>
      <c r="D4004" s="1" t="str">
        <f t="shared" si="650"/>
        <v>21:0145</v>
      </c>
      <c r="E4004" t="s">
        <v>15238</v>
      </c>
      <c r="F4004" t="s">
        <v>15249</v>
      </c>
      <c r="H4004">
        <v>68.863601299999999</v>
      </c>
      <c r="I4004">
        <v>-73.630247199999999</v>
      </c>
      <c r="J4004" s="1" t="str">
        <f t="shared" si="651"/>
        <v>NGR lake sediment grab sample</v>
      </c>
      <c r="K4004" s="1" t="str">
        <f t="shared" si="652"/>
        <v>&lt;177 micron (NGR)</v>
      </c>
      <c r="L4004">
        <v>27</v>
      </c>
      <c r="M4004" t="s">
        <v>57</v>
      </c>
      <c r="N4004">
        <v>517</v>
      </c>
      <c r="O4004">
        <v>68</v>
      </c>
      <c r="P4004">
        <v>34</v>
      </c>
      <c r="Q4004">
        <v>4</v>
      </c>
      <c r="R4004">
        <v>23</v>
      </c>
      <c r="S4004">
        <v>12</v>
      </c>
      <c r="T4004">
        <v>0.1</v>
      </c>
      <c r="U4004">
        <v>300</v>
      </c>
      <c r="V4004">
        <v>3.7</v>
      </c>
      <c r="W4004">
        <v>120</v>
      </c>
      <c r="X4004">
        <v>1</v>
      </c>
      <c r="Y4004">
        <v>1.8</v>
      </c>
    </row>
    <row r="4005" spans="1:25" hidden="1" x14ac:dyDescent="0.25">
      <c r="A4005" t="s">
        <v>15250</v>
      </c>
      <c r="B4005" t="s">
        <v>15251</v>
      </c>
      <c r="C4005" s="1" t="str">
        <f t="shared" si="649"/>
        <v>21:0441</v>
      </c>
      <c r="D4005" s="1" t="str">
        <f t="shared" si="650"/>
        <v>21:0145</v>
      </c>
      <c r="E4005" t="s">
        <v>15252</v>
      </c>
      <c r="F4005" t="s">
        <v>15253</v>
      </c>
      <c r="H4005">
        <v>68.8674331</v>
      </c>
      <c r="I4005">
        <v>-73.562991999999994</v>
      </c>
      <c r="J4005" s="1" t="str">
        <f t="shared" si="651"/>
        <v>NGR lake sediment grab sample</v>
      </c>
      <c r="K4005" s="1" t="str">
        <f t="shared" si="652"/>
        <v>&lt;177 micron (NGR)</v>
      </c>
      <c r="L4005">
        <v>27</v>
      </c>
      <c r="M4005" t="s">
        <v>34</v>
      </c>
      <c r="N4005">
        <v>518</v>
      </c>
      <c r="O4005">
        <v>84</v>
      </c>
      <c r="P4005">
        <v>62</v>
      </c>
      <c r="Q4005">
        <v>5</v>
      </c>
      <c r="R4005">
        <v>27</v>
      </c>
      <c r="S4005">
        <v>10</v>
      </c>
      <c r="T4005">
        <v>0.1</v>
      </c>
      <c r="U4005">
        <v>250</v>
      </c>
      <c r="V4005">
        <v>3.2</v>
      </c>
      <c r="W4005">
        <v>29</v>
      </c>
      <c r="X4005">
        <v>1</v>
      </c>
      <c r="Y4005">
        <v>3.4</v>
      </c>
    </row>
    <row r="4006" spans="1:25" hidden="1" x14ac:dyDescent="0.25">
      <c r="A4006" t="s">
        <v>15254</v>
      </c>
      <c r="B4006" t="s">
        <v>15255</v>
      </c>
      <c r="C4006" s="1" t="str">
        <f t="shared" si="649"/>
        <v>21:0441</v>
      </c>
      <c r="D4006" s="1" t="str">
        <f t="shared" si="650"/>
        <v>21:0145</v>
      </c>
      <c r="E4006" t="s">
        <v>15256</v>
      </c>
      <c r="F4006" t="s">
        <v>15257</v>
      </c>
      <c r="H4006">
        <v>68.868107499999994</v>
      </c>
      <c r="I4006">
        <v>-73.448741799999993</v>
      </c>
      <c r="J4006" s="1" t="str">
        <f t="shared" si="651"/>
        <v>NGR lake sediment grab sample</v>
      </c>
      <c r="K4006" s="1" t="str">
        <f t="shared" si="652"/>
        <v>&lt;177 micron (NGR)</v>
      </c>
      <c r="L4006">
        <v>27</v>
      </c>
      <c r="M4006" t="s">
        <v>39</v>
      </c>
      <c r="N4006">
        <v>519</v>
      </c>
      <c r="O4006">
        <v>120</v>
      </c>
      <c r="P4006">
        <v>126</v>
      </c>
      <c r="Q4006">
        <v>11</v>
      </c>
      <c r="R4006">
        <v>51</v>
      </c>
      <c r="S4006">
        <v>13</v>
      </c>
      <c r="T4006">
        <v>0.4</v>
      </c>
      <c r="U4006">
        <v>255</v>
      </c>
      <c r="V4006">
        <v>2.9</v>
      </c>
      <c r="W4006">
        <v>21</v>
      </c>
      <c r="X4006">
        <v>1</v>
      </c>
      <c r="Y4006">
        <v>12.2</v>
      </c>
    </row>
    <row r="4007" spans="1:25" hidden="1" x14ac:dyDescent="0.25">
      <c r="A4007" t="s">
        <v>15258</v>
      </c>
      <c r="B4007" t="s">
        <v>15259</v>
      </c>
      <c r="C4007" s="1" t="str">
        <f t="shared" si="649"/>
        <v>21:0441</v>
      </c>
      <c r="D4007" s="1" t="str">
        <f t="shared" si="650"/>
        <v>21:0145</v>
      </c>
      <c r="E4007" t="s">
        <v>15260</v>
      </c>
      <c r="F4007" t="s">
        <v>15261</v>
      </c>
      <c r="H4007">
        <v>68.873510800000005</v>
      </c>
      <c r="I4007">
        <v>-73.386345700000007</v>
      </c>
      <c r="J4007" s="1" t="str">
        <f t="shared" si="651"/>
        <v>NGR lake sediment grab sample</v>
      </c>
      <c r="K4007" s="1" t="str">
        <f t="shared" si="652"/>
        <v>&lt;177 micron (NGR)</v>
      </c>
      <c r="L4007">
        <v>27</v>
      </c>
      <c r="M4007" t="s">
        <v>44</v>
      </c>
      <c r="N4007">
        <v>520</v>
      </c>
      <c r="O4007">
        <v>72</v>
      </c>
      <c r="P4007">
        <v>44</v>
      </c>
      <c r="Q4007">
        <v>5</v>
      </c>
      <c r="R4007">
        <v>27</v>
      </c>
      <c r="S4007">
        <v>20</v>
      </c>
      <c r="T4007">
        <v>0.1</v>
      </c>
      <c r="U4007">
        <v>430</v>
      </c>
      <c r="V4007">
        <v>3</v>
      </c>
      <c r="W4007">
        <v>24</v>
      </c>
      <c r="X4007">
        <v>1</v>
      </c>
      <c r="Y4007">
        <v>1</v>
      </c>
    </row>
    <row r="4008" spans="1:25" hidden="1" x14ac:dyDescent="0.25">
      <c r="A4008" t="s">
        <v>15262</v>
      </c>
      <c r="B4008" t="s">
        <v>15263</v>
      </c>
      <c r="C4008" s="1" t="str">
        <f t="shared" si="649"/>
        <v>21:0441</v>
      </c>
      <c r="D4008" s="1" t="str">
        <f t="shared" si="650"/>
        <v>21:0145</v>
      </c>
      <c r="E4008" t="s">
        <v>15264</v>
      </c>
      <c r="F4008" t="s">
        <v>15265</v>
      </c>
      <c r="H4008">
        <v>68.831802800000006</v>
      </c>
      <c r="I4008">
        <v>-73.393597099999994</v>
      </c>
      <c r="J4008" s="1" t="str">
        <f t="shared" si="651"/>
        <v>NGR lake sediment grab sample</v>
      </c>
      <c r="K4008" s="1" t="str">
        <f t="shared" si="652"/>
        <v>&lt;177 micron (NGR)</v>
      </c>
      <c r="L4008">
        <v>27</v>
      </c>
      <c r="M4008" t="s">
        <v>62</v>
      </c>
      <c r="N4008">
        <v>521</v>
      </c>
      <c r="O4008">
        <v>106</v>
      </c>
      <c r="P4008">
        <v>82</v>
      </c>
      <c r="Q4008">
        <v>5</v>
      </c>
      <c r="R4008">
        <v>46</v>
      </c>
      <c r="S4008">
        <v>17</v>
      </c>
      <c r="T4008">
        <v>0.1</v>
      </c>
      <c r="U4008">
        <v>265</v>
      </c>
      <c r="V4008">
        <v>3.5</v>
      </c>
      <c r="W4008">
        <v>65</v>
      </c>
      <c r="X4008">
        <v>1</v>
      </c>
      <c r="Y4008">
        <v>0.5</v>
      </c>
    </row>
    <row r="4009" spans="1:25" hidden="1" x14ac:dyDescent="0.25">
      <c r="A4009" t="s">
        <v>15266</v>
      </c>
      <c r="B4009" t="s">
        <v>15267</v>
      </c>
      <c r="C4009" s="1" t="str">
        <f t="shared" si="649"/>
        <v>21:0441</v>
      </c>
      <c r="D4009" s="1" t="str">
        <f t="shared" si="650"/>
        <v>21:0145</v>
      </c>
      <c r="E4009" t="s">
        <v>15268</v>
      </c>
      <c r="F4009" t="s">
        <v>15269</v>
      </c>
      <c r="H4009">
        <v>68.826803499999997</v>
      </c>
      <c r="I4009">
        <v>-73.286806900000002</v>
      </c>
      <c r="J4009" s="1" t="str">
        <f t="shared" si="651"/>
        <v>NGR lake sediment grab sample</v>
      </c>
      <c r="K4009" s="1" t="str">
        <f t="shared" si="652"/>
        <v>&lt;177 micron (NGR)</v>
      </c>
      <c r="L4009">
        <v>27</v>
      </c>
      <c r="M4009" t="s">
        <v>67</v>
      </c>
      <c r="N4009">
        <v>522</v>
      </c>
      <c r="O4009">
        <v>140</v>
      </c>
      <c r="P4009">
        <v>90</v>
      </c>
      <c r="Q4009">
        <v>9</v>
      </c>
      <c r="R4009">
        <v>49</v>
      </c>
      <c r="S4009">
        <v>14</v>
      </c>
      <c r="T4009">
        <v>0.1</v>
      </c>
      <c r="U4009">
        <v>230</v>
      </c>
      <c r="V4009">
        <v>2.85</v>
      </c>
      <c r="W4009">
        <v>43</v>
      </c>
      <c r="X4009">
        <v>1</v>
      </c>
      <c r="Y4009">
        <v>9.8000000000000007</v>
      </c>
    </row>
    <row r="4010" spans="1:25" hidden="1" x14ac:dyDescent="0.25">
      <c r="A4010" t="s">
        <v>15270</v>
      </c>
      <c r="B4010" t="s">
        <v>15271</v>
      </c>
      <c r="C4010" s="1" t="str">
        <f t="shared" si="649"/>
        <v>21:0441</v>
      </c>
      <c r="D4010" s="1" t="str">
        <f t="shared" si="650"/>
        <v>21:0145</v>
      </c>
      <c r="E4010" t="s">
        <v>15272</v>
      </c>
      <c r="F4010" t="s">
        <v>15273</v>
      </c>
      <c r="H4010">
        <v>68.802762999999999</v>
      </c>
      <c r="I4010">
        <v>-73.255293600000002</v>
      </c>
      <c r="J4010" s="1" t="str">
        <f t="shared" si="651"/>
        <v>NGR lake sediment grab sample</v>
      </c>
      <c r="K4010" s="1" t="str">
        <f t="shared" si="652"/>
        <v>&lt;177 micron (NGR)</v>
      </c>
      <c r="L4010">
        <v>27</v>
      </c>
      <c r="M4010" t="s">
        <v>72</v>
      </c>
      <c r="N4010">
        <v>523</v>
      </c>
      <c r="O4010">
        <v>148</v>
      </c>
      <c r="P4010">
        <v>210</v>
      </c>
      <c r="Q4010">
        <v>18</v>
      </c>
      <c r="R4010">
        <v>71</v>
      </c>
      <c r="S4010">
        <v>52</v>
      </c>
      <c r="T4010">
        <v>0.1</v>
      </c>
      <c r="U4010">
        <v>1400</v>
      </c>
      <c r="V4010">
        <v>6.3</v>
      </c>
      <c r="W4010">
        <v>175</v>
      </c>
      <c r="X4010">
        <v>2</v>
      </c>
      <c r="Y4010">
        <v>9.1999999999999993</v>
      </c>
    </row>
    <row r="4011" spans="1:25" hidden="1" x14ac:dyDescent="0.25">
      <c r="A4011" t="s">
        <v>15274</v>
      </c>
      <c r="B4011" t="s">
        <v>15275</v>
      </c>
      <c r="C4011" s="1" t="str">
        <f t="shared" si="649"/>
        <v>21:0441</v>
      </c>
      <c r="D4011" s="1" t="str">
        <f t="shared" si="650"/>
        <v>21:0145</v>
      </c>
      <c r="E4011" t="s">
        <v>15276</v>
      </c>
      <c r="F4011" t="s">
        <v>15277</v>
      </c>
      <c r="H4011">
        <v>68.774820599999998</v>
      </c>
      <c r="I4011">
        <v>-73.213364200000001</v>
      </c>
      <c r="J4011" s="1" t="str">
        <f t="shared" si="651"/>
        <v>NGR lake sediment grab sample</v>
      </c>
      <c r="K4011" s="1" t="str">
        <f t="shared" si="652"/>
        <v>&lt;177 micron (NGR)</v>
      </c>
      <c r="L4011">
        <v>27</v>
      </c>
      <c r="M4011" t="s">
        <v>77</v>
      </c>
      <c r="N4011">
        <v>524</v>
      </c>
      <c r="O4011">
        <v>108</v>
      </c>
      <c r="P4011">
        <v>124</v>
      </c>
      <c r="Q4011">
        <v>7</v>
      </c>
      <c r="R4011">
        <v>55</v>
      </c>
      <c r="S4011">
        <v>24</v>
      </c>
      <c r="T4011">
        <v>0.1</v>
      </c>
      <c r="U4011">
        <v>440</v>
      </c>
      <c r="V4011">
        <v>5.3</v>
      </c>
      <c r="W4011">
        <v>120</v>
      </c>
      <c r="X4011">
        <v>1</v>
      </c>
      <c r="Y4011">
        <v>4.5999999999999996</v>
      </c>
    </row>
    <row r="4012" spans="1:25" hidden="1" x14ac:dyDescent="0.25">
      <c r="A4012" t="s">
        <v>15278</v>
      </c>
      <c r="B4012" t="s">
        <v>15279</v>
      </c>
      <c r="C4012" s="1" t="str">
        <f t="shared" si="649"/>
        <v>21:0441</v>
      </c>
      <c r="D4012" s="1" t="str">
        <f t="shared" si="650"/>
        <v>21:0145</v>
      </c>
      <c r="E4012" t="s">
        <v>15280</v>
      </c>
      <c r="F4012" t="s">
        <v>15281</v>
      </c>
      <c r="H4012">
        <v>68.733557200000007</v>
      </c>
      <c r="I4012">
        <v>-73.120213500000006</v>
      </c>
      <c r="J4012" s="1" t="str">
        <f t="shared" si="651"/>
        <v>NGR lake sediment grab sample</v>
      </c>
      <c r="K4012" s="1" t="str">
        <f t="shared" si="652"/>
        <v>&lt;177 micron (NGR)</v>
      </c>
      <c r="L4012">
        <v>27</v>
      </c>
      <c r="M4012" t="s">
        <v>82</v>
      </c>
      <c r="N4012">
        <v>525</v>
      </c>
      <c r="O4012">
        <v>138</v>
      </c>
      <c r="P4012">
        <v>178</v>
      </c>
      <c r="Q4012">
        <v>9</v>
      </c>
      <c r="R4012">
        <v>84</v>
      </c>
      <c r="S4012">
        <v>13</v>
      </c>
      <c r="T4012">
        <v>0.1</v>
      </c>
      <c r="U4012">
        <v>280</v>
      </c>
      <c r="V4012">
        <v>3.1</v>
      </c>
      <c r="W4012">
        <v>23</v>
      </c>
      <c r="X4012">
        <v>1</v>
      </c>
      <c r="Y4012">
        <v>21.6</v>
      </c>
    </row>
    <row r="4013" spans="1:25" hidden="1" x14ac:dyDescent="0.25">
      <c r="A4013" t="s">
        <v>15282</v>
      </c>
      <c r="B4013" t="s">
        <v>15283</v>
      </c>
      <c r="C4013" s="1" t="str">
        <f t="shared" si="649"/>
        <v>21:0441</v>
      </c>
      <c r="D4013" s="1" t="str">
        <f t="shared" si="650"/>
        <v>21:0145</v>
      </c>
      <c r="E4013" t="s">
        <v>15284</v>
      </c>
      <c r="F4013" t="s">
        <v>15285</v>
      </c>
      <c r="H4013">
        <v>68.710207699999998</v>
      </c>
      <c r="I4013">
        <v>-73.109316100000001</v>
      </c>
      <c r="J4013" s="1" t="str">
        <f t="shared" si="651"/>
        <v>NGR lake sediment grab sample</v>
      </c>
      <c r="K4013" s="1" t="str">
        <f t="shared" si="652"/>
        <v>&lt;177 micron (NGR)</v>
      </c>
      <c r="L4013">
        <v>27</v>
      </c>
      <c r="M4013" t="s">
        <v>87</v>
      </c>
      <c r="N4013">
        <v>526</v>
      </c>
      <c r="O4013">
        <v>108</v>
      </c>
      <c r="P4013">
        <v>114</v>
      </c>
      <c r="Q4013">
        <v>7</v>
      </c>
      <c r="R4013">
        <v>54</v>
      </c>
      <c r="S4013">
        <v>29</v>
      </c>
      <c r="T4013">
        <v>0.1</v>
      </c>
      <c r="U4013">
        <v>420</v>
      </c>
      <c r="V4013">
        <v>5.7</v>
      </c>
      <c r="W4013">
        <v>160</v>
      </c>
      <c r="X4013">
        <v>1</v>
      </c>
      <c r="Y4013">
        <v>4.8</v>
      </c>
    </row>
    <row r="4014" spans="1:25" hidden="1" x14ac:dyDescent="0.25">
      <c r="A4014" t="s">
        <v>15286</v>
      </c>
      <c r="B4014" t="s">
        <v>15287</v>
      </c>
      <c r="C4014" s="1" t="str">
        <f t="shared" si="649"/>
        <v>21:0441</v>
      </c>
      <c r="D4014" s="1" t="str">
        <f t="shared" si="650"/>
        <v>21:0145</v>
      </c>
      <c r="E4014" t="s">
        <v>15288</v>
      </c>
      <c r="F4014" t="s">
        <v>15289</v>
      </c>
      <c r="H4014">
        <v>68.683724100000006</v>
      </c>
      <c r="I4014">
        <v>-73.147506800000002</v>
      </c>
      <c r="J4014" s="1" t="str">
        <f t="shared" si="651"/>
        <v>NGR lake sediment grab sample</v>
      </c>
      <c r="K4014" s="1" t="str">
        <f t="shared" si="652"/>
        <v>&lt;177 micron (NGR)</v>
      </c>
      <c r="L4014">
        <v>27</v>
      </c>
      <c r="M4014" t="s">
        <v>92</v>
      </c>
      <c r="N4014">
        <v>527</v>
      </c>
      <c r="O4014">
        <v>158</v>
      </c>
      <c r="P4014">
        <v>255</v>
      </c>
      <c r="Q4014">
        <v>7</v>
      </c>
      <c r="R4014">
        <v>98</v>
      </c>
      <c r="S4014">
        <v>19</v>
      </c>
      <c r="T4014">
        <v>0.1</v>
      </c>
      <c r="U4014">
        <v>280</v>
      </c>
      <c r="V4014">
        <v>4</v>
      </c>
      <c r="W4014">
        <v>67</v>
      </c>
      <c r="X4014">
        <v>3</v>
      </c>
      <c r="Y4014">
        <v>12.4</v>
      </c>
    </row>
    <row r="4015" spans="1:25" hidden="1" x14ac:dyDescent="0.25">
      <c r="A4015" t="s">
        <v>15290</v>
      </c>
      <c r="B4015" t="s">
        <v>15291</v>
      </c>
      <c r="C4015" s="1" t="str">
        <f t="shared" si="649"/>
        <v>21:0441</v>
      </c>
      <c r="D4015" s="1" t="str">
        <f t="shared" si="650"/>
        <v>21:0145</v>
      </c>
      <c r="E4015" t="s">
        <v>15292</v>
      </c>
      <c r="F4015" t="s">
        <v>15293</v>
      </c>
      <c r="H4015">
        <v>68.4883782</v>
      </c>
      <c r="I4015">
        <v>-72.759082699999993</v>
      </c>
      <c r="J4015" s="1" t="str">
        <f t="shared" si="651"/>
        <v>NGR lake sediment grab sample</v>
      </c>
      <c r="K4015" s="1" t="str">
        <f t="shared" si="652"/>
        <v>&lt;177 micron (NGR)</v>
      </c>
      <c r="L4015">
        <v>27</v>
      </c>
      <c r="M4015" t="s">
        <v>97</v>
      </c>
      <c r="N4015">
        <v>528</v>
      </c>
      <c r="O4015">
        <v>176</v>
      </c>
      <c r="P4015">
        <v>154</v>
      </c>
      <c r="Q4015">
        <v>8</v>
      </c>
      <c r="R4015">
        <v>75</v>
      </c>
      <c r="S4015">
        <v>22</v>
      </c>
      <c r="T4015">
        <v>0.1</v>
      </c>
      <c r="U4015">
        <v>420</v>
      </c>
      <c r="V4015">
        <v>3.95</v>
      </c>
      <c r="W4015">
        <v>4</v>
      </c>
      <c r="X4015">
        <v>1</v>
      </c>
      <c r="Y4015">
        <v>7.6</v>
      </c>
    </row>
    <row r="4016" spans="1:25" hidden="1" x14ac:dyDescent="0.25">
      <c r="A4016" t="s">
        <v>15294</v>
      </c>
      <c r="B4016" t="s">
        <v>15295</v>
      </c>
      <c r="C4016" s="1" t="str">
        <f t="shared" si="649"/>
        <v>21:0441</v>
      </c>
      <c r="D4016" s="1" t="str">
        <f>HYPERLINK("http://geochem.nrcan.gc.ca/cdogs/content/svy/svy_e.htm", "")</f>
        <v/>
      </c>
      <c r="G4016" s="1" t="str">
        <f>HYPERLINK("http://geochem.nrcan.gc.ca/cdogs/content/cr_/cr_00022_e.htm", "22")</f>
        <v>22</v>
      </c>
      <c r="J4016" t="s">
        <v>100</v>
      </c>
      <c r="K4016" t="s">
        <v>101</v>
      </c>
      <c r="L4016">
        <v>27</v>
      </c>
      <c r="M4016" t="s">
        <v>102</v>
      </c>
      <c r="N4016">
        <v>529</v>
      </c>
      <c r="O4016">
        <v>80</v>
      </c>
      <c r="P4016">
        <v>20</v>
      </c>
      <c r="Q4016">
        <v>20</v>
      </c>
      <c r="R4016">
        <v>8</v>
      </c>
      <c r="S4016">
        <v>7</v>
      </c>
      <c r="T4016">
        <v>0.1</v>
      </c>
      <c r="U4016">
        <v>1000</v>
      </c>
      <c r="V4016">
        <v>1.7</v>
      </c>
      <c r="W4016">
        <v>8</v>
      </c>
      <c r="X4016">
        <v>5</v>
      </c>
      <c r="Y4016">
        <v>20.2</v>
      </c>
    </row>
    <row r="4017" spans="1:25" hidden="1" x14ac:dyDescent="0.25">
      <c r="A4017" t="s">
        <v>15296</v>
      </c>
      <c r="B4017" t="s">
        <v>15297</v>
      </c>
      <c r="C4017" s="1" t="str">
        <f t="shared" si="649"/>
        <v>21:0441</v>
      </c>
      <c r="D4017" s="1" t="str">
        <f t="shared" ref="D4017:D4032" si="653">HYPERLINK("http://geochem.nrcan.gc.ca/cdogs/content/svy/svy210145_e.htm", "21:0145")</f>
        <v>21:0145</v>
      </c>
      <c r="E4017" t="s">
        <v>15298</v>
      </c>
      <c r="F4017" t="s">
        <v>15299</v>
      </c>
      <c r="H4017">
        <v>68.482027700000003</v>
      </c>
      <c r="I4017">
        <v>-72.709482600000001</v>
      </c>
      <c r="J4017" s="1" t="str">
        <f t="shared" ref="J4017:J4032" si="654">HYPERLINK("http://geochem.nrcan.gc.ca/cdogs/content/kwd/kwd020027_e.htm", "NGR lake sediment grab sample")</f>
        <v>NGR lake sediment grab sample</v>
      </c>
      <c r="K4017" s="1" t="str">
        <f t="shared" ref="K4017:K4032" si="655">HYPERLINK("http://geochem.nrcan.gc.ca/cdogs/content/kwd/kwd080006_e.htm", "&lt;177 micron (NGR)")</f>
        <v>&lt;177 micron (NGR)</v>
      </c>
      <c r="L4017">
        <v>27</v>
      </c>
      <c r="M4017" t="s">
        <v>107</v>
      </c>
      <c r="N4017">
        <v>530</v>
      </c>
      <c r="O4017">
        <v>265</v>
      </c>
      <c r="P4017">
        <v>160</v>
      </c>
      <c r="Q4017">
        <v>13</v>
      </c>
      <c r="R4017">
        <v>82</v>
      </c>
      <c r="S4017">
        <v>39</v>
      </c>
      <c r="T4017">
        <v>0.1</v>
      </c>
      <c r="U4017">
        <v>840</v>
      </c>
      <c r="V4017">
        <v>7.3</v>
      </c>
      <c r="W4017">
        <v>10</v>
      </c>
      <c r="X4017">
        <v>1</v>
      </c>
      <c r="Y4017">
        <v>2.4</v>
      </c>
    </row>
    <row r="4018" spans="1:25" hidden="1" x14ac:dyDescent="0.25">
      <c r="A4018" t="s">
        <v>15300</v>
      </c>
      <c r="B4018" t="s">
        <v>15301</v>
      </c>
      <c r="C4018" s="1" t="str">
        <f t="shared" si="649"/>
        <v>21:0441</v>
      </c>
      <c r="D4018" s="1" t="str">
        <f t="shared" si="653"/>
        <v>21:0145</v>
      </c>
      <c r="E4018" t="s">
        <v>15302</v>
      </c>
      <c r="F4018" t="s">
        <v>15303</v>
      </c>
      <c r="H4018">
        <v>68.437546600000005</v>
      </c>
      <c r="I4018">
        <v>-72.619570699999997</v>
      </c>
      <c r="J4018" s="1" t="str">
        <f t="shared" si="654"/>
        <v>NGR lake sediment grab sample</v>
      </c>
      <c r="K4018" s="1" t="str">
        <f t="shared" si="655"/>
        <v>&lt;177 micron (NGR)</v>
      </c>
      <c r="L4018">
        <v>27</v>
      </c>
      <c r="M4018" t="s">
        <v>112</v>
      </c>
      <c r="N4018">
        <v>531</v>
      </c>
      <c r="O4018">
        <v>230</v>
      </c>
      <c r="P4018">
        <v>152</v>
      </c>
      <c r="Q4018">
        <v>9</v>
      </c>
      <c r="R4018">
        <v>81</v>
      </c>
      <c r="S4018">
        <v>26</v>
      </c>
      <c r="T4018">
        <v>0.5</v>
      </c>
      <c r="U4018">
        <v>170</v>
      </c>
      <c r="V4018">
        <v>3.8</v>
      </c>
      <c r="W4018">
        <v>10</v>
      </c>
      <c r="X4018">
        <v>2</v>
      </c>
      <c r="Y4018">
        <v>13.4</v>
      </c>
    </row>
    <row r="4019" spans="1:25" hidden="1" x14ac:dyDescent="0.25">
      <c r="A4019" t="s">
        <v>15304</v>
      </c>
      <c r="B4019" t="s">
        <v>15305</v>
      </c>
      <c r="C4019" s="1" t="str">
        <f t="shared" si="649"/>
        <v>21:0441</v>
      </c>
      <c r="D4019" s="1" t="str">
        <f t="shared" si="653"/>
        <v>21:0145</v>
      </c>
      <c r="E4019" t="s">
        <v>15306</v>
      </c>
      <c r="F4019" t="s">
        <v>15307</v>
      </c>
      <c r="H4019">
        <v>68.401947199999995</v>
      </c>
      <c r="I4019">
        <v>-72.514837299999996</v>
      </c>
      <c r="J4019" s="1" t="str">
        <f t="shared" si="654"/>
        <v>NGR lake sediment grab sample</v>
      </c>
      <c r="K4019" s="1" t="str">
        <f t="shared" si="655"/>
        <v>&lt;177 micron (NGR)</v>
      </c>
      <c r="L4019">
        <v>27</v>
      </c>
      <c r="M4019" t="s">
        <v>117</v>
      </c>
      <c r="N4019">
        <v>532</v>
      </c>
      <c r="O4019">
        <v>140</v>
      </c>
      <c r="P4019">
        <v>114</v>
      </c>
      <c r="Q4019">
        <v>50</v>
      </c>
      <c r="R4019">
        <v>41</v>
      </c>
      <c r="S4019">
        <v>12</v>
      </c>
      <c r="T4019">
        <v>0.3</v>
      </c>
      <c r="U4019">
        <v>210</v>
      </c>
      <c r="V4019">
        <v>3.4</v>
      </c>
      <c r="W4019">
        <v>3</v>
      </c>
      <c r="X4019">
        <v>3</v>
      </c>
      <c r="Y4019">
        <v>9.1999999999999993</v>
      </c>
    </row>
    <row r="4020" spans="1:25" hidden="1" x14ac:dyDescent="0.25">
      <c r="A4020" t="s">
        <v>15308</v>
      </c>
      <c r="B4020" t="s">
        <v>15309</v>
      </c>
      <c r="C4020" s="1" t="str">
        <f t="shared" si="649"/>
        <v>21:0441</v>
      </c>
      <c r="D4020" s="1" t="str">
        <f t="shared" si="653"/>
        <v>21:0145</v>
      </c>
      <c r="E4020" t="s">
        <v>15310</v>
      </c>
      <c r="F4020" t="s">
        <v>15311</v>
      </c>
      <c r="H4020">
        <v>68.379759199999995</v>
      </c>
      <c r="I4020">
        <v>-72.505048599999995</v>
      </c>
      <c r="J4020" s="1" t="str">
        <f t="shared" si="654"/>
        <v>NGR lake sediment grab sample</v>
      </c>
      <c r="K4020" s="1" t="str">
        <f t="shared" si="655"/>
        <v>&lt;177 micron (NGR)</v>
      </c>
      <c r="L4020">
        <v>27</v>
      </c>
      <c r="M4020" t="s">
        <v>122</v>
      </c>
      <c r="N4020">
        <v>533</v>
      </c>
      <c r="O4020">
        <v>128</v>
      </c>
      <c r="P4020">
        <v>82</v>
      </c>
      <c r="Q4020">
        <v>9</v>
      </c>
      <c r="R4020">
        <v>39</v>
      </c>
      <c r="S4020">
        <v>19</v>
      </c>
      <c r="T4020">
        <v>0.1</v>
      </c>
      <c r="U4020">
        <v>350</v>
      </c>
      <c r="V4020">
        <v>4.4000000000000004</v>
      </c>
      <c r="W4020">
        <v>5</v>
      </c>
      <c r="X4020">
        <v>1</v>
      </c>
      <c r="Y4020">
        <v>4.5999999999999996</v>
      </c>
    </row>
    <row r="4021" spans="1:25" hidden="1" x14ac:dyDescent="0.25">
      <c r="A4021" t="s">
        <v>15312</v>
      </c>
      <c r="B4021" t="s">
        <v>15313</v>
      </c>
      <c r="C4021" s="1" t="str">
        <f t="shared" si="649"/>
        <v>21:0441</v>
      </c>
      <c r="D4021" s="1" t="str">
        <f t="shared" si="653"/>
        <v>21:0145</v>
      </c>
      <c r="E4021" t="s">
        <v>15314</v>
      </c>
      <c r="F4021" t="s">
        <v>15315</v>
      </c>
      <c r="H4021">
        <v>68.331552700000003</v>
      </c>
      <c r="I4021">
        <v>-72.5253388</v>
      </c>
      <c r="J4021" s="1" t="str">
        <f t="shared" si="654"/>
        <v>NGR lake sediment grab sample</v>
      </c>
      <c r="K4021" s="1" t="str">
        <f t="shared" si="655"/>
        <v>&lt;177 micron (NGR)</v>
      </c>
      <c r="L4021">
        <v>28</v>
      </c>
      <c r="M4021" t="s">
        <v>29</v>
      </c>
      <c r="N4021">
        <v>534</v>
      </c>
      <c r="O4021">
        <v>148</v>
      </c>
      <c r="P4021">
        <v>118</v>
      </c>
      <c r="Q4021">
        <v>11</v>
      </c>
      <c r="R4021">
        <v>41</v>
      </c>
      <c r="S4021">
        <v>11</v>
      </c>
      <c r="T4021">
        <v>0.2</v>
      </c>
      <c r="U4021">
        <v>135</v>
      </c>
      <c r="V4021">
        <v>2.6</v>
      </c>
      <c r="W4021">
        <v>1</v>
      </c>
      <c r="X4021">
        <v>7</v>
      </c>
      <c r="Y4021">
        <v>20.6</v>
      </c>
    </row>
    <row r="4022" spans="1:25" hidden="1" x14ac:dyDescent="0.25">
      <c r="A4022" t="s">
        <v>15316</v>
      </c>
      <c r="B4022" t="s">
        <v>15317</v>
      </c>
      <c r="C4022" s="1" t="str">
        <f t="shared" si="649"/>
        <v>21:0441</v>
      </c>
      <c r="D4022" s="1" t="str">
        <f t="shared" si="653"/>
        <v>21:0145</v>
      </c>
      <c r="E4022" t="s">
        <v>15318</v>
      </c>
      <c r="F4022" t="s">
        <v>15319</v>
      </c>
      <c r="H4022">
        <v>68.352150199999997</v>
      </c>
      <c r="I4022">
        <v>-72.529004499999999</v>
      </c>
      <c r="J4022" s="1" t="str">
        <f t="shared" si="654"/>
        <v>NGR lake sediment grab sample</v>
      </c>
      <c r="K4022" s="1" t="str">
        <f t="shared" si="655"/>
        <v>&lt;177 micron (NGR)</v>
      </c>
      <c r="L4022">
        <v>28</v>
      </c>
      <c r="M4022" t="s">
        <v>49</v>
      </c>
      <c r="N4022">
        <v>535</v>
      </c>
      <c r="O4022">
        <v>114</v>
      </c>
      <c r="P4022">
        <v>68</v>
      </c>
      <c r="Q4022">
        <v>10</v>
      </c>
      <c r="R4022">
        <v>38</v>
      </c>
      <c r="S4022">
        <v>30</v>
      </c>
      <c r="T4022">
        <v>0.1</v>
      </c>
      <c r="U4022">
        <v>750</v>
      </c>
      <c r="V4022">
        <v>3.9</v>
      </c>
      <c r="W4022">
        <v>3</v>
      </c>
      <c r="X4022">
        <v>2</v>
      </c>
      <c r="Y4022">
        <v>4.2</v>
      </c>
    </row>
    <row r="4023" spans="1:25" hidden="1" x14ac:dyDescent="0.25">
      <c r="A4023" t="s">
        <v>15320</v>
      </c>
      <c r="B4023" t="s">
        <v>15321</v>
      </c>
      <c r="C4023" s="1" t="str">
        <f t="shared" si="649"/>
        <v>21:0441</v>
      </c>
      <c r="D4023" s="1" t="str">
        <f t="shared" si="653"/>
        <v>21:0145</v>
      </c>
      <c r="E4023" t="s">
        <v>15314</v>
      </c>
      <c r="F4023" t="s">
        <v>15322</v>
      </c>
      <c r="H4023">
        <v>68.331552700000003</v>
      </c>
      <c r="I4023">
        <v>-72.5253388</v>
      </c>
      <c r="J4023" s="1" t="str">
        <f t="shared" si="654"/>
        <v>NGR lake sediment grab sample</v>
      </c>
      <c r="K4023" s="1" t="str">
        <f t="shared" si="655"/>
        <v>&lt;177 micron (NGR)</v>
      </c>
      <c r="L4023">
        <v>28</v>
      </c>
      <c r="M4023" t="s">
        <v>53</v>
      </c>
      <c r="N4023">
        <v>536</v>
      </c>
      <c r="O4023">
        <v>158</v>
      </c>
      <c r="P4023">
        <v>122</v>
      </c>
      <c r="Q4023">
        <v>9</v>
      </c>
      <c r="R4023">
        <v>36</v>
      </c>
      <c r="S4023">
        <v>12</v>
      </c>
      <c r="T4023">
        <v>0.1</v>
      </c>
      <c r="U4023">
        <v>140</v>
      </c>
      <c r="V4023">
        <v>3.9</v>
      </c>
      <c r="W4023">
        <v>2</v>
      </c>
      <c r="X4023">
        <v>8</v>
      </c>
      <c r="Y4023">
        <v>20</v>
      </c>
    </row>
    <row r="4024" spans="1:25" hidden="1" x14ac:dyDescent="0.25">
      <c r="A4024" t="s">
        <v>15323</v>
      </c>
      <c r="B4024" t="s">
        <v>15324</v>
      </c>
      <c r="C4024" s="1" t="str">
        <f t="shared" si="649"/>
        <v>21:0441</v>
      </c>
      <c r="D4024" s="1" t="str">
        <f t="shared" si="653"/>
        <v>21:0145</v>
      </c>
      <c r="E4024" t="s">
        <v>15314</v>
      </c>
      <c r="F4024" t="s">
        <v>15325</v>
      </c>
      <c r="H4024">
        <v>68.331552700000003</v>
      </c>
      <c r="I4024">
        <v>-72.5253388</v>
      </c>
      <c r="J4024" s="1" t="str">
        <f t="shared" si="654"/>
        <v>NGR lake sediment grab sample</v>
      </c>
      <c r="K4024" s="1" t="str">
        <f t="shared" si="655"/>
        <v>&lt;177 micron (NGR)</v>
      </c>
      <c r="L4024">
        <v>28</v>
      </c>
      <c r="M4024" t="s">
        <v>57</v>
      </c>
      <c r="N4024">
        <v>537</v>
      </c>
      <c r="O4024">
        <v>146</v>
      </c>
      <c r="P4024">
        <v>118</v>
      </c>
      <c r="Q4024">
        <v>10</v>
      </c>
      <c r="R4024">
        <v>41</v>
      </c>
      <c r="S4024">
        <v>10</v>
      </c>
      <c r="T4024">
        <v>0.1</v>
      </c>
      <c r="U4024">
        <v>130</v>
      </c>
      <c r="V4024">
        <v>2.5</v>
      </c>
      <c r="W4024">
        <v>1</v>
      </c>
      <c r="X4024">
        <v>6</v>
      </c>
      <c r="Y4024">
        <v>18.8</v>
      </c>
    </row>
    <row r="4025" spans="1:25" hidden="1" x14ac:dyDescent="0.25">
      <c r="A4025" t="s">
        <v>15326</v>
      </c>
      <c r="B4025" t="s">
        <v>15327</v>
      </c>
      <c r="C4025" s="1" t="str">
        <f t="shared" si="649"/>
        <v>21:0441</v>
      </c>
      <c r="D4025" s="1" t="str">
        <f t="shared" si="653"/>
        <v>21:0145</v>
      </c>
      <c r="E4025" t="s">
        <v>15328</v>
      </c>
      <c r="F4025" t="s">
        <v>15329</v>
      </c>
      <c r="H4025">
        <v>68.318270100000007</v>
      </c>
      <c r="I4025">
        <v>-72.498895399999995</v>
      </c>
      <c r="J4025" s="1" t="str">
        <f t="shared" si="654"/>
        <v>NGR lake sediment grab sample</v>
      </c>
      <c r="K4025" s="1" t="str">
        <f t="shared" si="655"/>
        <v>&lt;177 micron (NGR)</v>
      </c>
      <c r="L4025">
        <v>28</v>
      </c>
      <c r="M4025" t="s">
        <v>34</v>
      </c>
      <c r="N4025">
        <v>538</v>
      </c>
      <c r="O4025">
        <v>166</v>
      </c>
      <c r="P4025">
        <v>132</v>
      </c>
      <c r="Q4025">
        <v>30</v>
      </c>
      <c r="R4025">
        <v>56</v>
      </c>
      <c r="S4025">
        <v>17</v>
      </c>
      <c r="T4025">
        <v>0.1</v>
      </c>
      <c r="U4025">
        <v>360</v>
      </c>
      <c r="V4025">
        <v>5.3</v>
      </c>
      <c r="W4025">
        <v>2</v>
      </c>
      <c r="X4025">
        <v>5</v>
      </c>
      <c r="Y4025">
        <v>11.8</v>
      </c>
    </row>
    <row r="4026" spans="1:25" hidden="1" x14ac:dyDescent="0.25">
      <c r="A4026" t="s">
        <v>15330</v>
      </c>
      <c r="B4026" t="s">
        <v>15331</v>
      </c>
      <c r="C4026" s="1" t="str">
        <f t="shared" si="649"/>
        <v>21:0441</v>
      </c>
      <c r="D4026" s="1" t="str">
        <f t="shared" si="653"/>
        <v>21:0145</v>
      </c>
      <c r="E4026" t="s">
        <v>15332</v>
      </c>
      <c r="F4026" t="s">
        <v>15333</v>
      </c>
      <c r="H4026">
        <v>68.304778499999998</v>
      </c>
      <c r="I4026">
        <v>-72.4637247</v>
      </c>
      <c r="J4026" s="1" t="str">
        <f t="shared" si="654"/>
        <v>NGR lake sediment grab sample</v>
      </c>
      <c r="K4026" s="1" t="str">
        <f t="shared" si="655"/>
        <v>&lt;177 micron (NGR)</v>
      </c>
      <c r="L4026">
        <v>28</v>
      </c>
      <c r="M4026" t="s">
        <v>39</v>
      </c>
      <c r="N4026">
        <v>539</v>
      </c>
      <c r="O4026">
        <v>70</v>
      </c>
      <c r="P4026">
        <v>46</v>
      </c>
      <c r="Q4026">
        <v>11</v>
      </c>
      <c r="R4026">
        <v>13</v>
      </c>
      <c r="S4026">
        <v>11</v>
      </c>
      <c r="T4026">
        <v>0.1</v>
      </c>
      <c r="U4026">
        <v>270</v>
      </c>
      <c r="V4026">
        <v>2.6</v>
      </c>
      <c r="W4026">
        <v>1</v>
      </c>
      <c r="X4026">
        <v>2</v>
      </c>
      <c r="Y4026">
        <v>1.2</v>
      </c>
    </row>
    <row r="4027" spans="1:25" hidden="1" x14ac:dyDescent="0.25">
      <c r="A4027" t="s">
        <v>15334</v>
      </c>
      <c r="B4027" t="s">
        <v>15335</v>
      </c>
      <c r="C4027" s="1" t="str">
        <f t="shared" si="649"/>
        <v>21:0441</v>
      </c>
      <c r="D4027" s="1" t="str">
        <f t="shared" si="653"/>
        <v>21:0145</v>
      </c>
      <c r="E4027" t="s">
        <v>15336</v>
      </c>
      <c r="F4027" t="s">
        <v>15337</v>
      </c>
      <c r="H4027">
        <v>68.247497999999993</v>
      </c>
      <c r="I4027">
        <v>-72.541284099999999</v>
      </c>
      <c r="J4027" s="1" t="str">
        <f t="shared" si="654"/>
        <v>NGR lake sediment grab sample</v>
      </c>
      <c r="K4027" s="1" t="str">
        <f t="shared" si="655"/>
        <v>&lt;177 micron (NGR)</v>
      </c>
      <c r="L4027">
        <v>28</v>
      </c>
      <c r="M4027" t="s">
        <v>44</v>
      </c>
      <c r="N4027">
        <v>540</v>
      </c>
      <c r="O4027">
        <v>160</v>
      </c>
      <c r="P4027">
        <v>56</v>
      </c>
      <c r="Q4027">
        <v>13</v>
      </c>
      <c r="R4027">
        <v>37</v>
      </c>
      <c r="S4027">
        <v>13</v>
      </c>
      <c r="T4027">
        <v>0.1</v>
      </c>
      <c r="U4027">
        <v>280</v>
      </c>
      <c r="V4027">
        <v>3.8</v>
      </c>
      <c r="W4027">
        <v>1</v>
      </c>
      <c r="X4027">
        <v>3</v>
      </c>
      <c r="Y4027">
        <v>6.2</v>
      </c>
    </row>
    <row r="4028" spans="1:25" hidden="1" x14ac:dyDescent="0.25">
      <c r="A4028" t="s">
        <v>15338</v>
      </c>
      <c r="B4028" t="s">
        <v>15339</v>
      </c>
      <c r="C4028" s="1" t="str">
        <f t="shared" si="649"/>
        <v>21:0441</v>
      </c>
      <c r="D4028" s="1" t="str">
        <f t="shared" si="653"/>
        <v>21:0145</v>
      </c>
      <c r="E4028" t="s">
        <v>15340</v>
      </c>
      <c r="F4028" t="s">
        <v>15341</v>
      </c>
      <c r="H4028">
        <v>68.201578600000005</v>
      </c>
      <c r="I4028">
        <v>-72.537952500000003</v>
      </c>
      <c r="J4028" s="1" t="str">
        <f t="shared" si="654"/>
        <v>NGR lake sediment grab sample</v>
      </c>
      <c r="K4028" s="1" t="str">
        <f t="shared" si="655"/>
        <v>&lt;177 micron (NGR)</v>
      </c>
      <c r="L4028">
        <v>28</v>
      </c>
      <c r="M4028" t="s">
        <v>62</v>
      </c>
      <c r="N4028">
        <v>541</v>
      </c>
      <c r="O4028">
        <v>74</v>
      </c>
      <c r="P4028">
        <v>50</v>
      </c>
      <c r="Q4028">
        <v>11</v>
      </c>
      <c r="R4028">
        <v>15</v>
      </c>
      <c r="S4028">
        <v>7</v>
      </c>
      <c r="T4028">
        <v>0.1</v>
      </c>
      <c r="U4028">
        <v>170</v>
      </c>
      <c r="V4028">
        <v>1.65</v>
      </c>
      <c r="W4028">
        <v>0.5</v>
      </c>
      <c r="X4028">
        <v>1</v>
      </c>
      <c r="Y4028">
        <v>26.2</v>
      </c>
    </row>
    <row r="4029" spans="1:25" hidden="1" x14ac:dyDescent="0.25">
      <c r="A4029" t="s">
        <v>15342</v>
      </c>
      <c r="B4029" t="s">
        <v>15343</v>
      </c>
      <c r="C4029" s="1" t="str">
        <f t="shared" si="649"/>
        <v>21:0441</v>
      </c>
      <c r="D4029" s="1" t="str">
        <f t="shared" si="653"/>
        <v>21:0145</v>
      </c>
      <c r="E4029" t="s">
        <v>15344</v>
      </c>
      <c r="F4029" t="s">
        <v>15345</v>
      </c>
      <c r="H4029">
        <v>68.185520699999998</v>
      </c>
      <c r="I4029">
        <v>-72.543271200000007</v>
      </c>
      <c r="J4029" s="1" t="str">
        <f t="shared" si="654"/>
        <v>NGR lake sediment grab sample</v>
      </c>
      <c r="K4029" s="1" t="str">
        <f t="shared" si="655"/>
        <v>&lt;177 micron (NGR)</v>
      </c>
      <c r="L4029">
        <v>28</v>
      </c>
      <c r="M4029" t="s">
        <v>67</v>
      </c>
      <c r="N4029">
        <v>542</v>
      </c>
      <c r="O4029">
        <v>110</v>
      </c>
      <c r="P4029">
        <v>28</v>
      </c>
      <c r="Q4029">
        <v>22</v>
      </c>
      <c r="R4029">
        <v>13</v>
      </c>
      <c r="S4029">
        <v>11</v>
      </c>
      <c r="T4029">
        <v>0.1</v>
      </c>
      <c r="U4029">
        <v>365</v>
      </c>
      <c r="V4029">
        <v>3.45</v>
      </c>
      <c r="W4029">
        <v>2</v>
      </c>
      <c r="X4029">
        <v>3</v>
      </c>
      <c r="Y4029">
        <v>6.6</v>
      </c>
    </row>
    <row r="4030" spans="1:25" hidden="1" x14ac:dyDescent="0.25">
      <c r="A4030" t="s">
        <v>15346</v>
      </c>
      <c r="B4030" t="s">
        <v>15347</v>
      </c>
      <c r="C4030" s="1" t="str">
        <f t="shared" si="649"/>
        <v>21:0441</v>
      </c>
      <c r="D4030" s="1" t="str">
        <f t="shared" si="653"/>
        <v>21:0145</v>
      </c>
      <c r="E4030" t="s">
        <v>15348</v>
      </c>
      <c r="F4030" t="s">
        <v>15349</v>
      </c>
      <c r="H4030">
        <v>68.175154599999999</v>
      </c>
      <c r="I4030">
        <v>-72.473400100000006</v>
      </c>
      <c r="J4030" s="1" t="str">
        <f t="shared" si="654"/>
        <v>NGR lake sediment grab sample</v>
      </c>
      <c r="K4030" s="1" t="str">
        <f t="shared" si="655"/>
        <v>&lt;177 micron (NGR)</v>
      </c>
      <c r="L4030">
        <v>28</v>
      </c>
      <c r="M4030" t="s">
        <v>72</v>
      </c>
      <c r="N4030">
        <v>543</v>
      </c>
      <c r="O4030">
        <v>70</v>
      </c>
      <c r="P4030">
        <v>42</v>
      </c>
      <c r="Q4030">
        <v>12</v>
      </c>
      <c r="R4030">
        <v>14</v>
      </c>
      <c r="S4030">
        <v>7</v>
      </c>
      <c r="T4030">
        <v>0.1</v>
      </c>
      <c r="U4030">
        <v>170</v>
      </c>
      <c r="V4030">
        <v>1.9</v>
      </c>
      <c r="W4030">
        <v>0.5</v>
      </c>
      <c r="X4030">
        <v>8</v>
      </c>
      <c r="Y4030">
        <v>9.6</v>
      </c>
    </row>
    <row r="4031" spans="1:25" hidden="1" x14ac:dyDescent="0.25">
      <c r="A4031" t="s">
        <v>15350</v>
      </c>
      <c r="B4031" t="s">
        <v>15351</v>
      </c>
      <c r="C4031" s="1" t="str">
        <f t="shared" si="649"/>
        <v>21:0441</v>
      </c>
      <c r="D4031" s="1" t="str">
        <f t="shared" si="653"/>
        <v>21:0145</v>
      </c>
      <c r="E4031" t="s">
        <v>15352</v>
      </c>
      <c r="F4031" t="s">
        <v>15353</v>
      </c>
      <c r="H4031">
        <v>68.139139299999997</v>
      </c>
      <c r="I4031">
        <v>-72.452457899999999</v>
      </c>
      <c r="J4031" s="1" t="str">
        <f t="shared" si="654"/>
        <v>NGR lake sediment grab sample</v>
      </c>
      <c r="K4031" s="1" t="str">
        <f t="shared" si="655"/>
        <v>&lt;177 micron (NGR)</v>
      </c>
      <c r="L4031">
        <v>28</v>
      </c>
      <c r="M4031" t="s">
        <v>77</v>
      </c>
      <c r="N4031">
        <v>544</v>
      </c>
      <c r="O4031">
        <v>98</v>
      </c>
      <c r="P4031">
        <v>42</v>
      </c>
      <c r="Q4031">
        <v>15</v>
      </c>
      <c r="R4031">
        <v>14</v>
      </c>
      <c r="S4031">
        <v>7</v>
      </c>
      <c r="T4031">
        <v>0.1</v>
      </c>
      <c r="U4031">
        <v>145</v>
      </c>
      <c r="V4031">
        <v>2</v>
      </c>
      <c r="W4031">
        <v>0.5</v>
      </c>
      <c r="X4031">
        <v>2</v>
      </c>
      <c r="Y4031">
        <v>19</v>
      </c>
    </row>
    <row r="4032" spans="1:25" hidden="1" x14ac:dyDescent="0.25">
      <c r="A4032" t="s">
        <v>15354</v>
      </c>
      <c r="B4032" t="s">
        <v>15355</v>
      </c>
      <c r="C4032" s="1" t="str">
        <f t="shared" si="649"/>
        <v>21:0441</v>
      </c>
      <c r="D4032" s="1" t="str">
        <f t="shared" si="653"/>
        <v>21:0145</v>
      </c>
      <c r="E4032" t="s">
        <v>15356</v>
      </c>
      <c r="F4032" t="s">
        <v>15357</v>
      </c>
      <c r="H4032">
        <v>68.1269657</v>
      </c>
      <c r="I4032">
        <v>-72.507646699999995</v>
      </c>
      <c r="J4032" s="1" t="str">
        <f t="shared" si="654"/>
        <v>NGR lake sediment grab sample</v>
      </c>
      <c r="K4032" s="1" t="str">
        <f t="shared" si="655"/>
        <v>&lt;177 micron (NGR)</v>
      </c>
      <c r="L4032">
        <v>28</v>
      </c>
      <c r="M4032" t="s">
        <v>82</v>
      </c>
      <c r="N4032">
        <v>545</v>
      </c>
      <c r="O4032">
        <v>86</v>
      </c>
      <c r="P4032">
        <v>42</v>
      </c>
      <c r="Q4032">
        <v>12</v>
      </c>
      <c r="R4032">
        <v>14</v>
      </c>
      <c r="S4032">
        <v>6</v>
      </c>
      <c r="T4032">
        <v>0.1</v>
      </c>
      <c r="U4032">
        <v>110</v>
      </c>
      <c r="V4032">
        <v>1.6</v>
      </c>
      <c r="W4032">
        <v>0.5</v>
      </c>
      <c r="X4032">
        <v>1</v>
      </c>
      <c r="Y4032">
        <v>36.799999999999997</v>
      </c>
    </row>
    <row r="4033" spans="1:25" hidden="1" x14ac:dyDescent="0.25">
      <c r="A4033" t="s">
        <v>15358</v>
      </c>
      <c r="B4033" t="s">
        <v>15359</v>
      </c>
      <c r="C4033" s="1" t="str">
        <f t="shared" si="649"/>
        <v>21:0441</v>
      </c>
      <c r="D4033" s="1" t="str">
        <f>HYPERLINK("http://geochem.nrcan.gc.ca/cdogs/content/svy/svy_e.htm", "")</f>
        <v/>
      </c>
      <c r="G4033" s="1" t="str">
        <f>HYPERLINK("http://geochem.nrcan.gc.ca/cdogs/content/cr_/cr_00035_e.htm", "35")</f>
        <v>35</v>
      </c>
      <c r="J4033" t="s">
        <v>100</v>
      </c>
      <c r="K4033" t="s">
        <v>101</v>
      </c>
      <c r="L4033">
        <v>28</v>
      </c>
      <c r="M4033" t="s">
        <v>102</v>
      </c>
      <c r="N4033">
        <v>546</v>
      </c>
      <c r="O4033">
        <v>110</v>
      </c>
      <c r="P4033">
        <v>68</v>
      </c>
      <c r="Q4033">
        <v>12</v>
      </c>
      <c r="R4033">
        <v>30</v>
      </c>
      <c r="S4033">
        <v>10</v>
      </c>
      <c r="T4033">
        <v>0.1</v>
      </c>
      <c r="U4033">
        <v>350</v>
      </c>
      <c r="V4033">
        <v>2.5499999999999998</v>
      </c>
      <c r="W4033">
        <v>12</v>
      </c>
      <c r="X4033">
        <v>1</v>
      </c>
      <c r="Y4033">
        <v>7.2</v>
      </c>
    </row>
    <row r="4034" spans="1:25" hidden="1" x14ac:dyDescent="0.25">
      <c r="A4034" t="s">
        <v>15360</v>
      </c>
      <c r="B4034" t="s">
        <v>15361</v>
      </c>
      <c r="C4034" s="1" t="str">
        <f t="shared" si="649"/>
        <v>21:0441</v>
      </c>
      <c r="D4034" s="1" t="str">
        <f t="shared" ref="D4034:D4057" si="656">HYPERLINK("http://geochem.nrcan.gc.ca/cdogs/content/svy/svy210145_e.htm", "21:0145")</f>
        <v>21:0145</v>
      </c>
      <c r="E4034" t="s">
        <v>15362</v>
      </c>
      <c r="F4034" t="s">
        <v>15363</v>
      </c>
      <c r="H4034">
        <v>68.039287900000005</v>
      </c>
      <c r="I4034">
        <v>-72.491641900000005</v>
      </c>
      <c r="J4034" s="1" t="str">
        <f t="shared" ref="J4034:J4057" si="657">HYPERLINK("http://geochem.nrcan.gc.ca/cdogs/content/kwd/kwd020027_e.htm", "NGR lake sediment grab sample")</f>
        <v>NGR lake sediment grab sample</v>
      </c>
      <c r="K4034" s="1" t="str">
        <f t="shared" ref="K4034:K4057" si="658">HYPERLINK("http://geochem.nrcan.gc.ca/cdogs/content/kwd/kwd080006_e.htm", "&lt;177 micron (NGR)")</f>
        <v>&lt;177 micron (NGR)</v>
      </c>
      <c r="L4034">
        <v>28</v>
      </c>
      <c r="M4034" t="s">
        <v>87</v>
      </c>
      <c r="N4034">
        <v>547</v>
      </c>
      <c r="O4034">
        <v>88</v>
      </c>
      <c r="P4034">
        <v>16</v>
      </c>
      <c r="Q4034">
        <v>22</v>
      </c>
      <c r="R4034">
        <v>11</v>
      </c>
      <c r="S4034">
        <v>6</v>
      </c>
      <c r="T4034">
        <v>0.1</v>
      </c>
      <c r="U4034">
        <v>150</v>
      </c>
      <c r="V4034">
        <v>2.6</v>
      </c>
      <c r="W4034">
        <v>0.5</v>
      </c>
      <c r="X4034">
        <v>1</v>
      </c>
      <c r="Y4034">
        <v>2.4</v>
      </c>
    </row>
    <row r="4035" spans="1:25" hidden="1" x14ac:dyDescent="0.25">
      <c r="A4035" t="s">
        <v>15364</v>
      </c>
      <c r="B4035" t="s">
        <v>15365</v>
      </c>
      <c r="C4035" s="1" t="str">
        <f t="shared" si="649"/>
        <v>21:0441</v>
      </c>
      <c r="D4035" s="1" t="str">
        <f t="shared" si="656"/>
        <v>21:0145</v>
      </c>
      <c r="E4035" t="s">
        <v>15366</v>
      </c>
      <c r="F4035" t="s">
        <v>15367</v>
      </c>
      <c r="H4035">
        <v>68.056433100000007</v>
      </c>
      <c r="I4035">
        <v>-72.404164499999993</v>
      </c>
      <c r="J4035" s="1" t="str">
        <f t="shared" si="657"/>
        <v>NGR lake sediment grab sample</v>
      </c>
      <c r="K4035" s="1" t="str">
        <f t="shared" si="658"/>
        <v>&lt;177 micron (NGR)</v>
      </c>
      <c r="L4035">
        <v>28</v>
      </c>
      <c r="M4035" t="s">
        <v>92</v>
      </c>
      <c r="N4035">
        <v>548</v>
      </c>
      <c r="O4035">
        <v>108</v>
      </c>
      <c r="P4035">
        <v>44</v>
      </c>
      <c r="Q4035">
        <v>44</v>
      </c>
      <c r="R4035">
        <v>15</v>
      </c>
      <c r="S4035">
        <v>6</v>
      </c>
      <c r="T4035">
        <v>0.1</v>
      </c>
      <c r="U4035">
        <v>100</v>
      </c>
      <c r="V4035">
        <v>1.7</v>
      </c>
      <c r="W4035">
        <v>0.5</v>
      </c>
      <c r="X4035">
        <v>2</v>
      </c>
      <c r="Y4035">
        <v>17</v>
      </c>
    </row>
    <row r="4036" spans="1:25" hidden="1" x14ac:dyDescent="0.25">
      <c r="A4036" t="s">
        <v>15368</v>
      </c>
      <c r="B4036" t="s">
        <v>15369</v>
      </c>
      <c r="C4036" s="1" t="str">
        <f t="shared" si="649"/>
        <v>21:0441</v>
      </c>
      <c r="D4036" s="1" t="str">
        <f t="shared" si="656"/>
        <v>21:0145</v>
      </c>
      <c r="E4036" t="s">
        <v>15370</v>
      </c>
      <c r="F4036" t="s">
        <v>15371</v>
      </c>
      <c r="H4036">
        <v>68.049293599999999</v>
      </c>
      <c r="I4036">
        <v>-72.289506799999998</v>
      </c>
      <c r="J4036" s="1" t="str">
        <f t="shared" si="657"/>
        <v>NGR lake sediment grab sample</v>
      </c>
      <c r="K4036" s="1" t="str">
        <f t="shared" si="658"/>
        <v>&lt;177 micron (NGR)</v>
      </c>
      <c r="L4036">
        <v>28</v>
      </c>
      <c r="M4036" t="s">
        <v>97</v>
      </c>
      <c r="N4036">
        <v>549</v>
      </c>
      <c r="O4036">
        <v>144</v>
      </c>
      <c r="P4036">
        <v>30</v>
      </c>
      <c r="Q4036">
        <v>42</v>
      </c>
      <c r="R4036">
        <v>60</v>
      </c>
      <c r="S4036">
        <v>7</v>
      </c>
      <c r="T4036">
        <v>0.1</v>
      </c>
      <c r="U4036">
        <v>110</v>
      </c>
      <c r="V4036">
        <v>2.5</v>
      </c>
      <c r="W4036">
        <v>0.5</v>
      </c>
      <c r="X4036">
        <v>1</v>
      </c>
      <c r="Y4036">
        <v>16.600000000000001</v>
      </c>
    </row>
    <row r="4037" spans="1:25" hidden="1" x14ac:dyDescent="0.25">
      <c r="A4037" t="s">
        <v>15372</v>
      </c>
      <c r="B4037" t="s">
        <v>15373</v>
      </c>
      <c r="C4037" s="1" t="str">
        <f t="shared" si="649"/>
        <v>21:0441</v>
      </c>
      <c r="D4037" s="1" t="str">
        <f t="shared" si="656"/>
        <v>21:0145</v>
      </c>
      <c r="E4037" t="s">
        <v>15374</v>
      </c>
      <c r="F4037" t="s">
        <v>15375</v>
      </c>
      <c r="H4037">
        <v>68.054414199999997</v>
      </c>
      <c r="I4037">
        <v>-72.220685599999996</v>
      </c>
      <c r="J4037" s="1" t="str">
        <f t="shared" si="657"/>
        <v>NGR lake sediment grab sample</v>
      </c>
      <c r="K4037" s="1" t="str">
        <f t="shared" si="658"/>
        <v>&lt;177 micron (NGR)</v>
      </c>
      <c r="L4037">
        <v>28</v>
      </c>
      <c r="M4037" t="s">
        <v>107</v>
      </c>
      <c r="N4037">
        <v>550</v>
      </c>
      <c r="O4037">
        <v>118</v>
      </c>
      <c r="P4037">
        <v>48</v>
      </c>
      <c r="Q4037">
        <v>21</v>
      </c>
      <c r="R4037">
        <v>21</v>
      </c>
      <c r="S4037">
        <v>8</v>
      </c>
      <c r="T4037">
        <v>0.1</v>
      </c>
      <c r="U4037">
        <v>130</v>
      </c>
      <c r="V4037">
        <v>2.4</v>
      </c>
      <c r="W4037">
        <v>0.5</v>
      </c>
      <c r="X4037">
        <v>1</v>
      </c>
      <c r="Y4037">
        <v>6.6</v>
      </c>
    </row>
    <row r="4038" spans="1:25" hidden="1" x14ac:dyDescent="0.25">
      <c r="A4038" t="s">
        <v>15376</v>
      </c>
      <c r="B4038" t="s">
        <v>15377</v>
      </c>
      <c r="C4038" s="1" t="str">
        <f t="shared" si="649"/>
        <v>21:0441</v>
      </c>
      <c r="D4038" s="1" t="str">
        <f t="shared" si="656"/>
        <v>21:0145</v>
      </c>
      <c r="E4038" t="s">
        <v>15378</v>
      </c>
      <c r="F4038" t="s">
        <v>15379</v>
      </c>
      <c r="H4038">
        <v>68.088921999999997</v>
      </c>
      <c r="I4038">
        <v>-72.198476700000001</v>
      </c>
      <c r="J4038" s="1" t="str">
        <f t="shared" si="657"/>
        <v>NGR lake sediment grab sample</v>
      </c>
      <c r="K4038" s="1" t="str">
        <f t="shared" si="658"/>
        <v>&lt;177 micron (NGR)</v>
      </c>
      <c r="L4038">
        <v>28</v>
      </c>
      <c r="M4038" t="s">
        <v>112</v>
      </c>
      <c r="N4038">
        <v>551</v>
      </c>
      <c r="O4038">
        <v>200</v>
      </c>
      <c r="P4038">
        <v>82</v>
      </c>
      <c r="Q4038">
        <v>50</v>
      </c>
      <c r="R4038">
        <v>31</v>
      </c>
      <c r="S4038">
        <v>17</v>
      </c>
      <c r="T4038">
        <v>0.1</v>
      </c>
      <c r="U4038">
        <v>185</v>
      </c>
      <c r="V4038">
        <v>5.3</v>
      </c>
      <c r="W4038">
        <v>0.5</v>
      </c>
      <c r="X4038">
        <v>6</v>
      </c>
      <c r="Y4038">
        <v>16.8</v>
      </c>
    </row>
    <row r="4039" spans="1:25" hidden="1" x14ac:dyDescent="0.25">
      <c r="A4039" t="s">
        <v>15380</v>
      </c>
      <c r="B4039" t="s">
        <v>15381</v>
      </c>
      <c r="C4039" s="1" t="str">
        <f t="shared" si="649"/>
        <v>21:0441</v>
      </c>
      <c r="D4039" s="1" t="str">
        <f t="shared" si="656"/>
        <v>21:0145</v>
      </c>
      <c r="E4039" t="s">
        <v>15382</v>
      </c>
      <c r="F4039" t="s">
        <v>15383</v>
      </c>
      <c r="H4039">
        <v>68.118968600000002</v>
      </c>
      <c r="I4039">
        <v>-72.170105599999999</v>
      </c>
      <c r="J4039" s="1" t="str">
        <f t="shared" si="657"/>
        <v>NGR lake sediment grab sample</v>
      </c>
      <c r="K4039" s="1" t="str">
        <f t="shared" si="658"/>
        <v>&lt;177 micron (NGR)</v>
      </c>
      <c r="L4039">
        <v>28</v>
      </c>
      <c r="M4039" t="s">
        <v>117</v>
      </c>
      <c r="N4039">
        <v>552</v>
      </c>
      <c r="O4039">
        <v>186</v>
      </c>
      <c r="P4039">
        <v>62</v>
      </c>
      <c r="Q4039">
        <v>39</v>
      </c>
      <c r="R4039">
        <v>39</v>
      </c>
      <c r="S4039">
        <v>17</v>
      </c>
      <c r="T4039">
        <v>0.1</v>
      </c>
      <c r="U4039">
        <v>350</v>
      </c>
      <c r="V4039">
        <v>5.0999999999999996</v>
      </c>
      <c r="W4039">
        <v>0.5</v>
      </c>
      <c r="X4039">
        <v>2</v>
      </c>
      <c r="Y4039">
        <v>7.4</v>
      </c>
    </row>
    <row r="4040" spans="1:25" hidden="1" x14ac:dyDescent="0.25">
      <c r="A4040" t="s">
        <v>15384</v>
      </c>
      <c r="B4040" t="s">
        <v>15385</v>
      </c>
      <c r="C4040" s="1" t="str">
        <f t="shared" si="649"/>
        <v>21:0441</v>
      </c>
      <c r="D4040" s="1" t="str">
        <f t="shared" si="656"/>
        <v>21:0145</v>
      </c>
      <c r="E4040" t="s">
        <v>15386</v>
      </c>
      <c r="F4040" t="s">
        <v>15387</v>
      </c>
      <c r="H4040">
        <v>68.131041400000001</v>
      </c>
      <c r="I4040">
        <v>-72.165851399999994</v>
      </c>
      <c r="J4040" s="1" t="str">
        <f t="shared" si="657"/>
        <v>NGR lake sediment grab sample</v>
      </c>
      <c r="K4040" s="1" t="str">
        <f t="shared" si="658"/>
        <v>&lt;177 micron (NGR)</v>
      </c>
      <c r="L4040">
        <v>28</v>
      </c>
      <c r="M4040" t="s">
        <v>122</v>
      </c>
      <c r="N4040">
        <v>553</v>
      </c>
      <c r="O4040">
        <v>150</v>
      </c>
      <c r="P4040">
        <v>56</v>
      </c>
      <c r="Q4040">
        <v>42</v>
      </c>
      <c r="R4040">
        <v>22</v>
      </c>
      <c r="S4040">
        <v>9</v>
      </c>
      <c r="T4040">
        <v>0.1</v>
      </c>
      <c r="U4040">
        <v>200</v>
      </c>
      <c r="V4040">
        <v>3.4</v>
      </c>
      <c r="W4040">
        <v>0.5</v>
      </c>
      <c r="X4040">
        <v>5</v>
      </c>
      <c r="Y4040">
        <v>8.6</v>
      </c>
    </row>
    <row r="4041" spans="1:25" hidden="1" x14ac:dyDescent="0.25">
      <c r="A4041" t="s">
        <v>15388</v>
      </c>
      <c r="B4041" t="s">
        <v>15389</v>
      </c>
      <c r="C4041" s="1" t="str">
        <f t="shared" si="649"/>
        <v>21:0441</v>
      </c>
      <c r="D4041" s="1" t="str">
        <f t="shared" si="656"/>
        <v>21:0145</v>
      </c>
      <c r="E4041" t="s">
        <v>15390</v>
      </c>
      <c r="F4041" t="s">
        <v>15391</v>
      </c>
      <c r="H4041">
        <v>68.507318999999995</v>
      </c>
      <c r="I4041">
        <v>-72.163346399999995</v>
      </c>
      <c r="J4041" s="1" t="str">
        <f t="shared" si="657"/>
        <v>NGR lake sediment grab sample</v>
      </c>
      <c r="K4041" s="1" t="str">
        <f t="shared" si="658"/>
        <v>&lt;177 micron (NGR)</v>
      </c>
      <c r="L4041">
        <v>29</v>
      </c>
      <c r="M4041" t="s">
        <v>29</v>
      </c>
      <c r="N4041">
        <v>554</v>
      </c>
      <c r="O4041">
        <v>102</v>
      </c>
      <c r="P4041">
        <v>164</v>
      </c>
      <c r="Q4041">
        <v>7</v>
      </c>
      <c r="R4041">
        <v>33</v>
      </c>
      <c r="S4041">
        <v>11</v>
      </c>
      <c r="T4041">
        <v>0.1</v>
      </c>
      <c r="U4041">
        <v>230</v>
      </c>
      <c r="V4041">
        <v>3.85</v>
      </c>
      <c r="W4041">
        <v>7</v>
      </c>
      <c r="X4041">
        <v>2</v>
      </c>
      <c r="Y4041">
        <v>5.2</v>
      </c>
    </row>
    <row r="4042" spans="1:25" hidden="1" x14ac:dyDescent="0.25">
      <c r="A4042" t="s">
        <v>15392</v>
      </c>
      <c r="B4042" t="s">
        <v>15393</v>
      </c>
      <c r="C4042" s="1" t="str">
        <f t="shared" si="649"/>
        <v>21:0441</v>
      </c>
      <c r="D4042" s="1" t="str">
        <f t="shared" si="656"/>
        <v>21:0145</v>
      </c>
      <c r="E4042" t="s">
        <v>15394</v>
      </c>
      <c r="F4042" t="s">
        <v>15395</v>
      </c>
      <c r="H4042">
        <v>68.499800399999998</v>
      </c>
      <c r="I4042">
        <v>-72.164095599999996</v>
      </c>
      <c r="J4042" s="1" t="str">
        <f t="shared" si="657"/>
        <v>NGR lake sediment grab sample</v>
      </c>
      <c r="K4042" s="1" t="str">
        <f t="shared" si="658"/>
        <v>&lt;177 micron (NGR)</v>
      </c>
      <c r="L4042">
        <v>29</v>
      </c>
      <c r="M4042" t="s">
        <v>49</v>
      </c>
      <c r="N4042">
        <v>555</v>
      </c>
      <c r="O4042">
        <v>102</v>
      </c>
      <c r="P4042">
        <v>68</v>
      </c>
      <c r="Q4042">
        <v>9</v>
      </c>
      <c r="R4042">
        <v>29</v>
      </c>
      <c r="S4042">
        <v>8</v>
      </c>
      <c r="T4042">
        <v>0.1</v>
      </c>
      <c r="U4042">
        <v>230</v>
      </c>
      <c r="V4042">
        <v>3.4</v>
      </c>
      <c r="W4042">
        <v>3</v>
      </c>
      <c r="X4042">
        <v>2</v>
      </c>
      <c r="Y4042">
        <v>5.2</v>
      </c>
    </row>
    <row r="4043" spans="1:25" hidden="1" x14ac:dyDescent="0.25">
      <c r="A4043" t="s">
        <v>15396</v>
      </c>
      <c r="B4043" t="s">
        <v>15397</v>
      </c>
      <c r="C4043" s="1" t="str">
        <f t="shared" si="649"/>
        <v>21:0441</v>
      </c>
      <c r="D4043" s="1" t="str">
        <f t="shared" si="656"/>
        <v>21:0145</v>
      </c>
      <c r="E4043" t="s">
        <v>15390</v>
      </c>
      <c r="F4043" t="s">
        <v>15398</v>
      </c>
      <c r="H4043">
        <v>68.507318999999995</v>
      </c>
      <c r="I4043">
        <v>-72.163346399999995</v>
      </c>
      <c r="J4043" s="1" t="str">
        <f t="shared" si="657"/>
        <v>NGR lake sediment grab sample</v>
      </c>
      <c r="K4043" s="1" t="str">
        <f t="shared" si="658"/>
        <v>&lt;177 micron (NGR)</v>
      </c>
      <c r="L4043">
        <v>29</v>
      </c>
      <c r="M4043" t="s">
        <v>57</v>
      </c>
      <c r="N4043">
        <v>556</v>
      </c>
      <c r="O4043">
        <v>106</v>
      </c>
      <c r="P4043">
        <v>174</v>
      </c>
      <c r="Q4043">
        <v>7</v>
      </c>
      <c r="R4043">
        <v>32</v>
      </c>
      <c r="S4043">
        <v>11</v>
      </c>
      <c r="T4043">
        <v>0.1</v>
      </c>
      <c r="U4043">
        <v>245</v>
      </c>
      <c r="V4043">
        <v>4.4000000000000004</v>
      </c>
      <c r="W4043">
        <v>7</v>
      </c>
      <c r="X4043">
        <v>2</v>
      </c>
      <c r="Y4043">
        <v>6.8</v>
      </c>
    </row>
    <row r="4044" spans="1:25" hidden="1" x14ac:dyDescent="0.25">
      <c r="A4044" t="s">
        <v>15399</v>
      </c>
      <c r="B4044" t="s">
        <v>15400</v>
      </c>
      <c r="C4044" s="1" t="str">
        <f t="shared" si="649"/>
        <v>21:0441</v>
      </c>
      <c r="D4044" s="1" t="str">
        <f t="shared" si="656"/>
        <v>21:0145</v>
      </c>
      <c r="E4044" t="s">
        <v>15390</v>
      </c>
      <c r="F4044" t="s">
        <v>15401</v>
      </c>
      <c r="H4044">
        <v>68.507318999999995</v>
      </c>
      <c r="I4044">
        <v>-72.163346399999995</v>
      </c>
      <c r="J4044" s="1" t="str">
        <f t="shared" si="657"/>
        <v>NGR lake sediment grab sample</v>
      </c>
      <c r="K4044" s="1" t="str">
        <f t="shared" si="658"/>
        <v>&lt;177 micron (NGR)</v>
      </c>
      <c r="L4044">
        <v>29</v>
      </c>
      <c r="M4044" t="s">
        <v>53</v>
      </c>
      <c r="N4044">
        <v>557</v>
      </c>
      <c r="O4044">
        <v>148</v>
      </c>
      <c r="P4044">
        <v>180</v>
      </c>
      <c r="Q4044">
        <v>7</v>
      </c>
      <c r="R4044">
        <v>45</v>
      </c>
      <c r="S4044">
        <v>19</v>
      </c>
      <c r="T4044">
        <v>0.1</v>
      </c>
      <c r="U4044">
        <v>240</v>
      </c>
      <c r="V4044">
        <v>4.2</v>
      </c>
      <c r="W4044">
        <v>6</v>
      </c>
      <c r="X4044">
        <v>1</v>
      </c>
      <c r="Y4044">
        <v>6.4</v>
      </c>
    </row>
    <row r="4045" spans="1:25" hidden="1" x14ac:dyDescent="0.25">
      <c r="A4045" t="s">
        <v>15402</v>
      </c>
      <c r="B4045" t="s">
        <v>15403</v>
      </c>
      <c r="C4045" s="1" t="str">
        <f t="shared" si="649"/>
        <v>21:0441</v>
      </c>
      <c r="D4045" s="1" t="str">
        <f t="shared" si="656"/>
        <v>21:0145</v>
      </c>
      <c r="E4045" t="s">
        <v>15404</v>
      </c>
      <c r="F4045" t="s">
        <v>15405</v>
      </c>
      <c r="H4045">
        <v>68.506816299999997</v>
      </c>
      <c r="I4045">
        <v>-72.247414199999994</v>
      </c>
      <c r="J4045" s="1" t="str">
        <f t="shared" si="657"/>
        <v>NGR lake sediment grab sample</v>
      </c>
      <c r="K4045" s="1" t="str">
        <f t="shared" si="658"/>
        <v>&lt;177 micron (NGR)</v>
      </c>
      <c r="L4045">
        <v>29</v>
      </c>
      <c r="M4045" t="s">
        <v>34</v>
      </c>
      <c r="N4045">
        <v>558</v>
      </c>
      <c r="O4045">
        <v>104</v>
      </c>
      <c r="P4045">
        <v>102</v>
      </c>
      <c r="Q4045">
        <v>7</v>
      </c>
      <c r="R4045">
        <v>31</v>
      </c>
      <c r="S4045">
        <v>39</v>
      </c>
      <c r="T4045">
        <v>0.1</v>
      </c>
      <c r="U4045">
        <v>840</v>
      </c>
      <c r="V4045">
        <v>4.3</v>
      </c>
      <c r="W4045">
        <v>9</v>
      </c>
      <c r="X4045">
        <v>3</v>
      </c>
      <c r="Y4045">
        <v>3</v>
      </c>
    </row>
    <row r="4046" spans="1:25" hidden="1" x14ac:dyDescent="0.25">
      <c r="A4046" t="s">
        <v>15406</v>
      </c>
      <c r="B4046" t="s">
        <v>15407</v>
      </c>
      <c r="C4046" s="1" t="str">
        <f t="shared" si="649"/>
        <v>21:0441</v>
      </c>
      <c r="D4046" s="1" t="str">
        <f t="shared" si="656"/>
        <v>21:0145</v>
      </c>
      <c r="E4046" t="s">
        <v>15408</v>
      </c>
      <c r="F4046" t="s">
        <v>15409</v>
      </c>
      <c r="H4046">
        <v>68.466044800000006</v>
      </c>
      <c r="I4046">
        <v>-72.208228800000001</v>
      </c>
      <c r="J4046" s="1" t="str">
        <f t="shared" si="657"/>
        <v>NGR lake sediment grab sample</v>
      </c>
      <c r="K4046" s="1" t="str">
        <f t="shared" si="658"/>
        <v>&lt;177 micron (NGR)</v>
      </c>
      <c r="L4046">
        <v>29</v>
      </c>
      <c r="M4046" t="s">
        <v>39</v>
      </c>
      <c r="N4046">
        <v>559</v>
      </c>
      <c r="O4046">
        <v>74</v>
      </c>
      <c r="P4046">
        <v>84</v>
      </c>
      <c r="Q4046">
        <v>4</v>
      </c>
      <c r="R4046">
        <v>29</v>
      </c>
      <c r="S4046">
        <v>10</v>
      </c>
      <c r="T4046">
        <v>0.1</v>
      </c>
      <c r="U4046">
        <v>245</v>
      </c>
      <c r="V4046">
        <v>3</v>
      </c>
      <c r="W4046">
        <v>4</v>
      </c>
      <c r="X4046">
        <v>1</v>
      </c>
      <c r="Y4046">
        <v>2.6</v>
      </c>
    </row>
    <row r="4047" spans="1:25" hidden="1" x14ac:dyDescent="0.25">
      <c r="A4047" t="s">
        <v>15410</v>
      </c>
      <c r="B4047" t="s">
        <v>15411</v>
      </c>
      <c r="C4047" s="1" t="str">
        <f t="shared" si="649"/>
        <v>21:0441</v>
      </c>
      <c r="D4047" s="1" t="str">
        <f t="shared" si="656"/>
        <v>21:0145</v>
      </c>
      <c r="E4047" t="s">
        <v>15412</v>
      </c>
      <c r="F4047" t="s">
        <v>15413</v>
      </c>
      <c r="H4047">
        <v>68.457373000000004</v>
      </c>
      <c r="I4047">
        <v>-72.245591599999997</v>
      </c>
      <c r="J4047" s="1" t="str">
        <f t="shared" si="657"/>
        <v>NGR lake sediment grab sample</v>
      </c>
      <c r="K4047" s="1" t="str">
        <f t="shared" si="658"/>
        <v>&lt;177 micron (NGR)</v>
      </c>
      <c r="L4047">
        <v>29</v>
      </c>
      <c r="M4047" t="s">
        <v>44</v>
      </c>
      <c r="N4047">
        <v>560</v>
      </c>
      <c r="O4047">
        <v>124</v>
      </c>
      <c r="P4047">
        <v>188</v>
      </c>
      <c r="Q4047">
        <v>6</v>
      </c>
      <c r="R4047">
        <v>52</v>
      </c>
      <c r="S4047">
        <v>16</v>
      </c>
      <c r="T4047">
        <v>0.1</v>
      </c>
      <c r="U4047">
        <v>220</v>
      </c>
      <c r="V4047">
        <v>2.9</v>
      </c>
      <c r="W4047">
        <v>3</v>
      </c>
      <c r="X4047">
        <v>2</v>
      </c>
      <c r="Y4047">
        <v>11</v>
      </c>
    </row>
    <row r="4048" spans="1:25" hidden="1" x14ac:dyDescent="0.25">
      <c r="A4048" t="s">
        <v>15414</v>
      </c>
      <c r="B4048" t="s">
        <v>15415</v>
      </c>
      <c r="C4048" s="1" t="str">
        <f t="shared" si="649"/>
        <v>21:0441</v>
      </c>
      <c r="D4048" s="1" t="str">
        <f t="shared" si="656"/>
        <v>21:0145</v>
      </c>
      <c r="E4048" t="s">
        <v>15416</v>
      </c>
      <c r="F4048" t="s">
        <v>15417</v>
      </c>
      <c r="H4048">
        <v>68.434898899999993</v>
      </c>
      <c r="I4048">
        <v>-72.230489700000007</v>
      </c>
      <c r="J4048" s="1" t="str">
        <f t="shared" si="657"/>
        <v>NGR lake sediment grab sample</v>
      </c>
      <c r="K4048" s="1" t="str">
        <f t="shared" si="658"/>
        <v>&lt;177 micron (NGR)</v>
      </c>
      <c r="L4048">
        <v>29</v>
      </c>
      <c r="M4048" t="s">
        <v>62</v>
      </c>
      <c r="N4048">
        <v>561</v>
      </c>
      <c r="O4048">
        <v>164</v>
      </c>
      <c r="P4048">
        <v>260</v>
      </c>
      <c r="Q4048">
        <v>9</v>
      </c>
      <c r="R4048">
        <v>54</v>
      </c>
      <c r="S4048">
        <v>22</v>
      </c>
      <c r="T4048">
        <v>0.1</v>
      </c>
      <c r="U4048">
        <v>180</v>
      </c>
      <c r="V4048">
        <v>5.2</v>
      </c>
      <c r="W4048">
        <v>9</v>
      </c>
      <c r="X4048">
        <v>4</v>
      </c>
      <c r="Y4048">
        <v>20.399999999999999</v>
      </c>
    </row>
    <row r="4049" spans="1:25" hidden="1" x14ac:dyDescent="0.25">
      <c r="A4049" t="s">
        <v>15418</v>
      </c>
      <c r="B4049" t="s">
        <v>15419</v>
      </c>
      <c r="C4049" s="1" t="str">
        <f t="shared" si="649"/>
        <v>21:0441</v>
      </c>
      <c r="D4049" s="1" t="str">
        <f t="shared" si="656"/>
        <v>21:0145</v>
      </c>
      <c r="E4049" t="s">
        <v>15420</v>
      </c>
      <c r="F4049" t="s">
        <v>15421</v>
      </c>
      <c r="H4049">
        <v>68.4235343</v>
      </c>
      <c r="I4049">
        <v>-72.171447900000004</v>
      </c>
      <c r="J4049" s="1" t="str">
        <f t="shared" si="657"/>
        <v>NGR lake sediment grab sample</v>
      </c>
      <c r="K4049" s="1" t="str">
        <f t="shared" si="658"/>
        <v>&lt;177 micron (NGR)</v>
      </c>
      <c r="L4049">
        <v>29</v>
      </c>
      <c r="M4049" t="s">
        <v>67</v>
      </c>
      <c r="N4049">
        <v>562</v>
      </c>
      <c r="O4049">
        <v>225</v>
      </c>
      <c r="P4049">
        <v>134</v>
      </c>
      <c r="Q4049">
        <v>5</v>
      </c>
      <c r="R4049">
        <v>95</v>
      </c>
      <c r="S4049">
        <v>30</v>
      </c>
      <c r="T4049">
        <v>0.1</v>
      </c>
      <c r="U4049">
        <v>60</v>
      </c>
      <c r="V4049">
        <v>3.1</v>
      </c>
      <c r="W4049">
        <v>0.5</v>
      </c>
      <c r="X4049">
        <v>1</v>
      </c>
      <c r="Y4049">
        <v>18.2</v>
      </c>
    </row>
    <row r="4050" spans="1:25" hidden="1" x14ac:dyDescent="0.25">
      <c r="A4050" t="s">
        <v>15422</v>
      </c>
      <c r="B4050" t="s">
        <v>15423</v>
      </c>
      <c r="C4050" s="1" t="str">
        <f t="shared" si="649"/>
        <v>21:0441</v>
      </c>
      <c r="D4050" s="1" t="str">
        <f t="shared" si="656"/>
        <v>21:0145</v>
      </c>
      <c r="E4050" t="s">
        <v>15424</v>
      </c>
      <c r="F4050" t="s">
        <v>15425</v>
      </c>
      <c r="H4050">
        <v>68.390906000000001</v>
      </c>
      <c r="I4050">
        <v>-72.178436599999998</v>
      </c>
      <c r="J4050" s="1" t="str">
        <f t="shared" si="657"/>
        <v>NGR lake sediment grab sample</v>
      </c>
      <c r="K4050" s="1" t="str">
        <f t="shared" si="658"/>
        <v>&lt;177 micron (NGR)</v>
      </c>
      <c r="L4050">
        <v>29</v>
      </c>
      <c r="M4050" t="s">
        <v>72</v>
      </c>
      <c r="N4050">
        <v>563</v>
      </c>
      <c r="O4050">
        <v>330</v>
      </c>
      <c r="P4050">
        <v>200</v>
      </c>
      <c r="Q4050">
        <v>15</v>
      </c>
      <c r="R4050">
        <v>106</v>
      </c>
      <c r="S4050">
        <v>113</v>
      </c>
      <c r="T4050">
        <v>0.1</v>
      </c>
      <c r="U4050">
        <v>740</v>
      </c>
      <c r="V4050">
        <v>5.9</v>
      </c>
      <c r="W4050">
        <v>31</v>
      </c>
      <c r="X4050">
        <v>4</v>
      </c>
      <c r="Y4050">
        <v>6.8</v>
      </c>
    </row>
    <row r="4051" spans="1:25" hidden="1" x14ac:dyDescent="0.25">
      <c r="A4051" t="s">
        <v>15426</v>
      </c>
      <c r="B4051" t="s">
        <v>15427</v>
      </c>
      <c r="C4051" s="1" t="str">
        <f t="shared" si="649"/>
        <v>21:0441</v>
      </c>
      <c r="D4051" s="1" t="str">
        <f t="shared" si="656"/>
        <v>21:0145</v>
      </c>
      <c r="E4051" t="s">
        <v>15428</v>
      </c>
      <c r="F4051" t="s">
        <v>15429</v>
      </c>
      <c r="H4051">
        <v>68.366236200000003</v>
      </c>
      <c r="I4051">
        <v>-72.254183400000002</v>
      </c>
      <c r="J4051" s="1" t="str">
        <f t="shared" si="657"/>
        <v>NGR lake sediment grab sample</v>
      </c>
      <c r="K4051" s="1" t="str">
        <f t="shared" si="658"/>
        <v>&lt;177 micron (NGR)</v>
      </c>
      <c r="L4051">
        <v>29</v>
      </c>
      <c r="M4051" t="s">
        <v>77</v>
      </c>
      <c r="N4051">
        <v>564</v>
      </c>
      <c r="O4051">
        <v>230</v>
      </c>
      <c r="P4051">
        <v>106</v>
      </c>
      <c r="Q4051">
        <v>12</v>
      </c>
      <c r="R4051">
        <v>57</v>
      </c>
      <c r="S4051">
        <v>20</v>
      </c>
      <c r="T4051">
        <v>0.1</v>
      </c>
      <c r="U4051">
        <v>220</v>
      </c>
      <c r="V4051">
        <v>3.4</v>
      </c>
      <c r="W4051">
        <v>1</v>
      </c>
      <c r="X4051">
        <v>5</v>
      </c>
      <c r="Y4051">
        <v>5.8</v>
      </c>
    </row>
    <row r="4052" spans="1:25" hidden="1" x14ac:dyDescent="0.25">
      <c r="A4052" t="s">
        <v>15430</v>
      </c>
      <c r="B4052" t="s">
        <v>15431</v>
      </c>
      <c r="C4052" s="1" t="str">
        <f t="shared" si="649"/>
        <v>21:0441</v>
      </c>
      <c r="D4052" s="1" t="str">
        <f t="shared" si="656"/>
        <v>21:0145</v>
      </c>
      <c r="E4052" t="s">
        <v>15432</v>
      </c>
      <c r="F4052" t="s">
        <v>15433</v>
      </c>
      <c r="H4052">
        <v>68.337373400000004</v>
      </c>
      <c r="I4052">
        <v>-72.251738000000003</v>
      </c>
      <c r="J4052" s="1" t="str">
        <f t="shared" si="657"/>
        <v>NGR lake sediment grab sample</v>
      </c>
      <c r="K4052" s="1" t="str">
        <f t="shared" si="658"/>
        <v>&lt;177 micron (NGR)</v>
      </c>
      <c r="L4052">
        <v>29</v>
      </c>
      <c r="M4052" t="s">
        <v>82</v>
      </c>
      <c r="N4052">
        <v>565</v>
      </c>
      <c r="O4052">
        <v>270</v>
      </c>
      <c r="P4052">
        <v>114</v>
      </c>
      <c r="Q4052">
        <v>24</v>
      </c>
      <c r="R4052">
        <v>59</v>
      </c>
      <c r="S4052">
        <v>17</v>
      </c>
      <c r="T4052">
        <v>0.1</v>
      </c>
      <c r="U4052">
        <v>290</v>
      </c>
      <c r="V4052">
        <v>4.5999999999999996</v>
      </c>
      <c r="W4052">
        <v>1</v>
      </c>
      <c r="X4052">
        <v>3</v>
      </c>
      <c r="Y4052">
        <v>5.4</v>
      </c>
    </row>
    <row r="4053" spans="1:25" hidden="1" x14ac:dyDescent="0.25">
      <c r="A4053" t="s">
        <v>15434</v>
      </c>
      <c r="B4053" t="s">
        <v>15435</v>
      </c>
      <c r="C4053" s="1" t="str">
        <f t="shared" si="649"/>
        <v>21:0441</v>
      </c>
      <c r="D4053" s="1" t="str">
        <f t="shared" si="656"/>
        <v>21:0145</v>
      </c>
      <c r="E4053" t="s">
        <v>15436</v>
      </c>
      <c r="F4053" t="s">
        <v>15437</v>
      </c>
      <c r="H4053">
        <v>68.306365999999997</v>
      </c>
      <c r="I4053">
        <v>-72.287645900000001</v>
      </c>
      <c r="J4053" s="1" t="str">
        <f t="shared" si="657"/>
        <v>NGR lake sediment grab sample</v>
      </c>
      <c r="K4053" s="1" t="str">
        <f t="shared" si="658"/>
        <v>&lt;177 micron (NGR)</v>
      </c>
      <c r="L4053">
        <v>29</v>
      </c>
      <c r="M4053" t="s">
        <v>87</v>
      </c>
      <c r="N4053">
        <v>566</v>
      </c>
      <c r="O4053">
        <v>168</v>
      </c>
      <c r="P4053">
        <v>120</v>
      </c>
      <c r="Q4053">
        <v>16</v>
      </c>
      <c r="R4053">
        <v>46</v>
      </c>
      <c r="S4053">
        <v>17</v>
      </c>
      <c r="T4053">
        <v>0.1</v>
      </c>
      <c r="U4053">
        <v>320</v>
      </c>
      <c r="V4053">
        <v>4.7</v>
      </c>
      <c r="W4053">
        <v>1</v>
      </c>
      <c r="X4053">
        <v>2</v>
      </c>
      <c r="Y4053">
        <v>5.6</v>
      </c>
    </row>
    <row r="4054" spans="1:25" hidden="1" x14ac:dyDescent="0.25">
      <c r="A4054" t="s">
        <v>15438</v>
      </c>
      <c r="B4054" t="s">
        <v>15439</v>
      </c>
      <c r="C4054" s="1" t="str">
        <f t="shared" si="649"/>
        <v>21:0441</v>
      </c>
      <c r="D4054" s="1" t="str">
        <f t="shared" si="656"/>
        <v>21:0145</v>
      </c>
      <c r="E4054" t="s">
        <v>15440</v>
      </c>
      <c r="F4054" t="s">
        <v>15441</v>
      </c>
      <c r="H4054">
        <v>68.341412099999999</v>
      </c>
      <c r="I4054">
        <v>-72.323438499999995</v>
      </c>
      <c r="J4054" s="1" t="str">
        <f t="shared" si="657"/>
        <v>NGR lake sediment grab sample</v>
      </c>
      <c r="K4054" s="1" t="str">
        <f t="shared" si="658"/>
        <v>&lt;177 micron (NGR)</v>
      </c>
      <c r="L4054">
        <v>29</v>
      </c>
      <c r="M4054" t="s">
        <v>92</v>
      </c>
      <c r="N4054">
        <v>567</v>
      </c>
      <c r="O4054">
        <v>160</v>
      </c>
      <c r="P4054">
        <v>94</v>
      </c>
      <c r="Q4054">
        <v>13</v>
      </c>
      <c r="R4054">
        <v>52</v>
      </c>
      <c r="S4054">
        <v>30</v>
      </c>
      <c r="T4054">
        <v>0.1</v>
      </c>
      <c r="U4054">
        <v>395</v>
      </c>
      <c r="V4054">
        <v>3.4</v>
      </c>
      <c r="W4054">
        <v>1</v>
      </c>
      <c r="X4054">
        <v>3</v>
      </c>
      <c r="Y4054">
        <v>3.2</v>
      </c>
    </row>
    <row r="4055" spans="1:25" hidden="1" x14ac:dyDescent="0.25">
      <c r="A4055" t="s">
        <v>15442</v>
      </c>
      <c r="B4055" t="s">
        <v>15443</v>
      </c>
      <c r="C4055" s="1" t="str">
        <f t="shared" si="649"/>
        <v>21:0441</v>
      </c>
      <c r="D4055" s="1" t="str">
        <f t="shared" si="656"/>
        <v>21:0145</v>
      </c>
      <c r="E4055" t="s">
        <v>15444</v>
      </c>
      <c r="F4055" t="s">
        <v>15445</v>
      </c>
      <c r="H4055">
        <v>68.392634799999996</v>
      </c>
      <c r="I4055">
        <v>-72.278313900000001</v>
      </c>
      <c r="J4055" s="1" t="str">
        <f t="shared" si="657"/>
        <v>NGR lake sediment grab sample</v>
      </c>
      <c r="K4055" s="1" t="str">
        <f t="shared" si="658"/>
        <v>&lt;177 micron (NGR)</v>
      </c>
      <c r="L4055">
        <v>29</v>
      </c>
      <c r="M4055" t="s">
        <v>97</v>
      </c>
      <c r="N4055">
        <v>568</v>
      </c>
      <c r="O4055">
        <v>146</v>
      </c>
      <c r="P4055">
        <v>118</v>
      </c>
      <c r="Q4055">
        <v>18</v>
      </c>
      <c r="R4055">
        <v>39</v>
      </c>
      <c r="S4055">
        <v>14</v>
      </c>
      <c r="T4055">
        <v>0.1</v>
      </c>
      <c r="U4055">
        <v>350</v>
      </c>
      <c r="V4055">
        <v>3.6</v>
      </c>
      <c r="W4055">
        <v>2</v>
      </c>
      <c r="X4055">
        <v>6</v>
      </c>
      <c r="Y4055">
        <v>5.4</v>
      </c>
    </row>
    <row r="4056" spans="1:25" hidden="1" x14ac:dyDescent="0.25">
      <c r="A4056" t="s">
        <v>15446</v>
      </c>
      <c r="B4056" t="s">
        <v>15447</v>
      </c>
      <c r="C4056" s="1" t="str">
        <f t="shared" si="649"/>
        <v>21:0441</v>
      </c>
      <c r="D4056" s="1" t="str">
        <f t="shared" si="656"/>
        <v>21:0145</v>
      </c>
      <c r="E4056" t="s">
        <v>15448</v>
      </c>
      <c r="F4056" t="s">
        <v>15449</v>
      </c>
      <c r="H4056">
        <v>68.399673300000003</v>
      </c>
      <c r="I4056">
        <v>-72.365772899999996</v>
      </c>
      <c r="J4056" s="1" t="str">
        <f t="shared" si="657"/>
        <v>NGR lake sediment grab sample</v>
      </c>
      <c r="K4056" s="1" t="str">
        <f t="shared" si="658"/>
        <v>&lt;177 micron (NGR)</v>
      </c>
      <c r="L4056">
        <v>29</v>
      </c>
      <c r="M4056" t="s">
        <v>107</v>
      </c>
      <c r="N4056">
        <v>569</v>
      </c>
      <c r="O4056">
        <v>128</v>
      </c>
      <c r="P4056">
        <v>78</v>
      </c>
      <c r="Q4056">
        <v>12</v>
      </c>
      <c r="R4056">
        <v>43</v>
      </c>
      <c r="S4056">
        <v>18</v>
      </c>
      <c r="T4056">
        <v>0.1</v>
      </c>
      <c r="U4056">
        <v>380</v>
      </c>
      <c r="V4056">
        <v>5.2</v>
      </c>
      <c r="W4056">
        <v>3</v>
      </c>
      <c r="X4056">
        <v>4</v>
      </c>
      <c r="Y4056">
        <v>1</v>
      </c>
    </row>
    <row r="4057" spans="1:25" hidden="1" x14ac:dyDescent="0.25">
      <c r="A4057" t="s">
        <v>15450</v>
      </c>
      <c r="B4057" t="s">
        <v>15451</v>
      </c>
      <c r="C4057" s="1" t="str">
        <f t="shared" si="649"/>
        <v>21:0441</v>
      </c>
      <c r="D4057" s="1" t="str">
        <f t="shared" si="656"/>
        <v>21:0145</v>
      </c>
      <c r="E4057" t="s">
        <v>15452</v>
      </c>
      <c r="F4057" t="s">
        <v>15453</v>
      </c>
      <c r="H4057">
        <v>68.424010499999994</v>
      </c>
      <c r="I4057">
        <v>-72.374063699999994</v>
      </c>
      <c r="J4057" s="1" t="str">
        <f t="shared" si="657"/>
        <v>NGR lake sediment grab sample</v>
      </c>
      <c r="K4057" s="1" t="str">
        <f t="shared" si="658"/>
        <v>&lt;177 micron (NGR)</v>
      </c>
      <c r="L4057">
        <v>29</v>
      </c>
      <c r="M4057" t="s">
        <v>112</v>
      </c>
      <c r="N4057">
        <v>570</v>
      </c>
      <c r="O4057">
        <v>190</v>
      </c>
      <c r="P4057">
        <v>150</v>
      </c>
      <c r="Q4057">
        <v>11</v>
      </c>
      <c r="R4057">
        <v>58</v>
      </c>
      <c r="S4057">
        <v>16</v>
      </c>
      <c r="T4057">
        <v>0.3</v>
      </c>
      <c r="U4057">
        <v>250</v>
      </c>
      <c r="V4057">
        <v>4.5</v>
      </c>
      <c r="W4057">
        <v>1</v>
      </c>
      <c r="X4057">
        <v>4</v>
      </c>
      <c r="Y4057">
        <v>11</v>
      </c>
    </row>
    <row r="4058" spans="1:25" hidden="1" x14ac:dyDescent="0.25">
      <c r="A4058" t="s">
        <v>15454</v>
      </c>
      <c r="B4058" t="s">
        <v>15455</v>
      </c>
      <c r="C4058" s="1" t="str">
        <f t="shared" si="649"/>
        <v>21:0441</v>
      </c>
      <c r="D4058" s="1" t="str">
        <f>HYPERLINK("http://geochem.nrcan.gc.ca/cdogs/content/svy/svy_e.htm", "")</f>
        <v/>
      </c>
      <c r="G4058" s="1" t="str">
        <f>HYPERLINK("http://geochem.nrcan.gc.ca/cdogs/content/cr_/cr_00022_e.htm", "22")</f>
        <v>22</v>
      </c>
      <c r="J4058" t="s">
        <v>100</v>
      </c>
      <c r="K4058" t="s">
        <v>101</v>
      </c>
      <c r="L4058">
        <v>29</v>
      </c>
      <c r="M4058" t="s">
        <v>102</v>
      </c>
      <c r="N4058">
        <v>571</v>
      </c>
      <c r="O4058">
        <v>78</v>
      </c>
      <c r="P4058">
        <v>18</v>
      </c>
      <c r="Q4058">
        <v>21</v>
      </c>
      <c r="R4058">
        <v>10</v>
      </c>
      <c r="S4058">
        <v>6</v>
      </c>
      <c r="T4058">
        <v>0.1</v>
      </c>
      <c r="U4058">
        <v>1000</v>
      </c>
      <c r="V4058">
        <v>1.8</v>
      </c>
      <c r="W4058">
        <v>6</v>
      </c>
      <c r="X4058">
        <v>5</v>
      </c>
      <c r="Y4058">
        <v>19.2</v>
      </c>
    </row>
    <row r="4059" spans="1:25" hidden="1" x14ac:dyDescent="0.25">
      <c r="A4059" t="s">
        <v>15456</v>
      </c>
      <c r="B4059" t="s">
        <v>15457</v>
      </c>
      <c r="C4059" s="1" t="str">
        <f t="shared" si="649"/>
        <v>21:0441</v>
      </c>
      <c r="D4059" s="1" t="str">
        <f t="shared" ref="D4059:D4077" si="659">HYPERLINK("http://geochem.nrcan.gc.ca/cdogs/content/svy/svy210145_e.htm", "21:0145")</f>
        <v>21:0145</v>
      </c>
      <c r="E4059" t="s">
        <v>15458</v>
      </c>
      <c r="F4059" t="s">
        <v>15459</v>
      </c>
      <c r="H4059">
        <v>68.430972400000002</v>
      </c>
      <c r="I4059">
        <v>-72.413625699999997</v>
      </c>
      <c r="J4059" s="1" t="str">
        <f t="shared" ref="J4059:J4077" si="660">HYPERLINK("http://geochem.nrcan.gc.ca/cdogs/content/kwd/kwd020027_e.htm", "NGR lake sediment grab sample")</f>
        <v>NGR lake sediment grab sample</v>
      </c>
      <c r="K4059" s="1" t="str">
        <f t="shared" ref="K4059:K4077" si="661">HYPERLINK("http://geochem.nrcan.gc.ca/cdogs/content/kwd/kwd080006_e.htm", "&lt;177 micron (NGR)")</f>
        <v>&lt;177 micron (NGR)</v>
      </c>
      <c r="L4059">
        <v>29</v>
      </c>
      <c r="M4059" t="s">
        <v>117</v>
      </c>
      <c r="N4059">
        <v>572</v>
      </c>
      <c r="O4059">
        <v>168</v>
      </c>
      <c r="P4059">
        <v>144</v>
      </c>
      <c r="Q4059">
        <v>9</v>
      </c>
      <c r="R4059">
        <v>59</v>
      </c>
      <c r="S4059">
        <v>13</v>
      </c>
      <c r="T4059">
        <v>0.3</v>
      </c>
      <c r="U4059">
        <v>280</v>
      </c>
      <c r="V4059">
        <v>3.4</v>
      </c>
      <c r="W4059">
        <v>1</v>
      </c>
      <c r="X4059">
        <v>2</v>
      </c>
      <c r="Y4059">
        <v>12.8</v>
      </c>
    </row>
    <row r="4060" spans="1:25" hidden="1" x14ac:dyDescent="0.25">
      <c r="A4060" t="s">
        <v>15460</v>
      </c>
      <c r="B4060" t="s">
        <v>15461</v>
      </c>
      <c r="C4060" s="1" t="str">
        <f t="shared" si="649"/>
        <v>21:0441</v>
      </c>
      <c r="D4060" s="1" t="str">
        <f t="shared" si="659"/>
        <v>21:0145</v>
      </c>
      <c r="E4060" t="s">
        <v>15462</v>
      </c>
      <c r="F4060" t="s">
        <v>15463</v>
      </c>
      <c r="H4060">
        <v>68.479347300000001</v>
      </c>
      <c r="I4060">
        <v>-72.315909000000005</v>
      </c>
      <c r="J4060" s="1" t="str">
        <f t="shared" si="660"/>
        <v>NGR lake sediment grab sample</v>
      </c>
      <c r="K4060" s="1" t="str">
        <f t="shared" si="661"/>
        <v>&lt;177 micron (NGR)</v>
      </c>
      <c r="L4060">
        <v>29</v>
      </c>
      <c r="M4060" t="s">
        <v>122</v>
      </c>
      <c r="N4060">
        <v>573</v>
      </c>
      <c r="O4060">
        <v>102</v>
      </c>
      <c r="P4060">
        <v>126</v>
      </c>
      <c r="Q4060">
        <v>7</v>
      </c>
      <c r="R4060">
        <v>34</v>
      </c>
      <c r="S4060">
        <v>10</v>
      </c>
      <c r="T4060">
        <v>0.1</v>
      </c>
      <c r="U4060">
        <v>260</v>
      </c>
      <c r="V4060">
        <v>4.8</v>
      </c>
      <c r="W4060">
        <v>3</v>
      </c>
      <c r="X4060">
        <v>2</v>
      </c>
      <c r="Y4060">
        <v>4.2</v>
      </c>
    </row>
    <row r="4061" spans="1:25" hidden="1" x14ac:dyDescent="0.25">
      <c r="A4061" t="s">
        <v>15464</v>
      </c>
      <c r="B4061" t="s">
        <v>15465</v>
      </c>
      <c r="C4061" s="1" t="str">
        <f t="shared" si="649"/>
        <v>21:0441</v>
      </c>
      <c r="D4061" s="1" t="str">
        <f t="shared" si="659"/>
        <v>21:0145</v>
      </c>
      <c r="E4061" t="s">
        <v>15466</v>
      </c>
      <c r="F4061" t="s">
        <v>15467</v>
      </c>
      <c r="H4061">
        <v>68.500009500000004</v>
      </c>
      <c r="I4061">
        <v>-72.430551399999999</v>
      </c>
      <c r="J4061" s="1" t="str">
        <f t="shared" si="660"/>
        <v>NGR lake sediment grab sample</v>
      </c>
      <c r="K4061" s="1" t="str">
        <f t="shared" si="661"/>
        <v>&lt;177 micron (NGR)</v>
      </c>
      <c r="L4061">
        <v>30</v>
      </c>
      <c r="M4061" t="s">
        <v>29</v>
      </c>
      <c r="N4061">
        <v>574</v>
      </c>
      <c r="O4061">
        <v>76</v>
      </c>
      <c r="P4061">
        <v>108</v>
      </c>
      <c r="Q4061">
        <v>4</v>
      </c>
      <c r="R4061">
        <v>17</v>
      </c>
      <c r="S4061">
        <v>3</v>
      </c>
      <c r="T4061">
        <v>0.9</v>
      </c>
      <c r="U4061">
        <v>120</v>
      </c>
      <c r="V4061">
        <v>3.5</v>
      </c>
      <c r="W4061">
        <v>3</v>
      </c>
      <c r="X4061">
        <v>3</v>
      </c>
      <c r="Y4061">
        <v>8.4</v>
      </c>
    </row>
    <row r="4062" spans="1:25" hidden="1" x14ac:dyDescent="0.25">
      <c r="A4062" t="s">
        <v>15468</v>
      </c>
      <c r="B4062" t="s">
        <v>15469</v>
      </c>
      <c r="C4062" s="1" t="str">
        <f t="shared" si="649"/>
        <v>21:0441</v>
      </c>
      <c r="D4062" s="1" t="str">
        <f t="shared" si="659"/>
        <v>21:0145</v>
      </c>
      <c r="E4062" t="s">
        <v>15470</v>
      </c>
      <c r="F4062" t="s">
        <v>15471</v>
      </c>
      <c r="H4062">
        <v>68.506613000000002</v>
      </c>
      <c r="I4062">
        <v>-72.366730599999997</v>
      </c>
      <c r="J4062" s="1" t="str">
        <f t="shared" si="660"/>
        <v>NGR lake sediment grab sample</v>
      </c>
      <c r="K4062" s="1" t="str">
        <f t="shared" si="661"/>
        <v>&lt;177 micron (NGR)</v>
      </c>
      <c r="L4062">
        <v>30</v>
      </c>
      <c r="M4062" t="s">
        <v>34</v>
      </c>
      <c r="N4062">
        <v>575</v>
      </c>
      <c r="O4062">
        <v>116</v>
      </c>
      <c r="P4062">
        <v>154</v>
      </c>
      <c r="Q4062">
        <v>7</v>
      </c>
      <c r="R4062">
        <v>42</v>
      </c>
      <c r="S4062">
        <v>12</v>
      </c>
      <c r="T4062">
        <v>0.1</v>
      </c>
      <c r="U4062">
        <v>280</v>
      </c>
      <c r="V4062">
        <v>8.3000000000000007</v>
      </c>
      <c r="W4062">
        <v>23</v>
      </c>
      <c r="X4062">
        <v>7</v>
      </c>
      <c r="Y4062">
        <v>3.6</v>
      </c>
    </row>
    <row r="4063" spans="1:25" hidden="1" x14ac:dyDescent="0.25">
      <c r="A4063" t="s">
        <v>15472</v>
      </c>
      <c r="B4063" t="s">
        <v>15473</v>
      </c>
      <c r="C4063" s="1" t="str">
        <f t="shared" si="649"/>
        <v>21:0441</v>
      </c>
      <c r="D4063" s="1" t="str">
        <f t="shared" si="659"/>
        <v>21:0145</v>
      </c>
      <c r="E4063" t="s">
        <v>15474</v>
      </c>
      <c r="F4063" t="s">
        <v>15475</v>
      </c>
      <c r="H4063">
        <v>68.489457599999994</v>
      </c>
      <c r="I4063">
        <v>-72.3975638</v>
      </c>
      <c r="J4063" s="1" t="str">
        <f t="shared" si="660"/>
        <v>NGR lake sediment grab sample</v>
      </c>
      <c r="K4063" s="1" t="str">
        <f t="shared" si="661"/>
        <v>&lt;177 micron (NGR)</v>
      </c>
      <c r="L4063">
        <v>30</v>
      </c>
      <c r="M4063" t="s">
        <v>49</v>
      </c>
      <c r="N4063">
        <v>576</v>
      </c>
      <c r="O4063">
        <v>164</v>
      </c>
      <c r="P4063">
        <v>210</v>
      </c>
      <c r="Q4063">
        <v>11</v>
      </c>
      <c r="R4063">
        <v>58</v>
      </c>
      <c r="S4063">
        <v>12</v>
      </c>
      <c r="T4063">
        <v>0.2</v>
      </c>
      <c r="U4063">
        <v>210</v>
      </c>
      <c r="V4063">
        <v>3.9</v>
      </c>
      <c r="W4063">
        <v>9</v>
      </c>
      <c r="X4063">
        <v>2</v>
      </c>
      <c r="Y4063">
        <v>10.6</v>
      </c>
    </row>
    <row r="4064" spans="1:25" hidden="1" x14ac:dyDescent="0.25">
      <c r="A4064" t="s">
        <v>15476</v>
      </c>
      <c r="B4064" t="s">
        <v>15477</v>
      </c>
      <c r="C4064" s="1" t="str">
        <f t="shared" ref="C4064:C4127" si="662">HYPERLINK("http://geochem.nrcan.gc.ca/cdogs/content/bdl/bdl210441_e.htm", "21:0441")</f>
        <v>21:0441</v>
      </c>
      <c r="D4064" s="1" t="str">
        <f t="shared" si="659"/>
        <v>21:0145</v>
      </c>
      <c r="E4064" t="s">
        <v>15466</v>
      </c>
      <c r="F4064" t="s">
        <v>15478</v>
      </c>
      <c r="H4064">
        <v>68.500009500000004</v>
      </c>
      <c r="I4064">
        <v>-72.430551399999999</v>
      </c>
      <c r="J4064" s="1" t="str">
        <f t="shared" si="660"/>
        <v>NGR lake sediment grab sample</v>
      </c>
      <c r="K4064" s="1" t="str">
        <f t="shared" si="661"/>
        <v>&lt;177 micron (NGR)</v>
      </c>
      <c r="L4064">
        <v>30</v>
      </c>
      <c r="M4064" t="s">
        <v>53</v>
      </c>
      <c r="N4064">
        <v>577</v>
      </c>
      <c r="O4064">
        <v>56</v>
      </c>
      <c r="P4064">
        <v>88</v>
      </c>
      <c r="Q4064">
        <v>5</v>
      </c>
      <c r="R4064">
        <v>15</v>
      </c>
      <c r="S4064">
        <v>3</v>
      </c>
      <c r="T4064">
        <v>0.6</v>
      </c>
      <c r="U4064">
        <v>110</v>
      </c>
      <c r="V4064">
        <v>1.9</v>
      </c>
      <c r="W4064">
        <v>1</v>
      </c>
      <c r="X4064">
        <v>1</v>
      </c>
      <c r="Y4064">
        <v>6.6</v>
      </c>
    </row>
    <row r="4065" spans="1:25" hidden="1" x14ac:dyDescent="0.25">
      <c r="A4065" t="s">
        <v>15479</v>
      </c>
      <c r="B4065" t="s">
        <v>15480</v>
      </c>
      <c r="C4065" s="1" t="str">
        <f t="shared" si="662"/>
        <v>21:0441</v>
      </c>
      <c r="D4065" s="1" t="str">
        <f t="shared" si="659"/>
        <v>21:0145</v>
      </c>
      <c r="E4065" t="s">
        <v>15466</v>
      </c>
      <c r="F4065" t="s">
        <v>15481</v>
      </c>
      <c r="H4065">
        <v>68.500009500000004</v>
      </c>
      <c r="I4065">
        <v>-72.430551399999999</v>
      </c>
      <c r="J4065" s="1" t="str">
        <f t="shared" si="660"/>
        <v>NGR lake sediment grab sample</v>
      </c>
      <c r="K4065" s="1" t="str">
        <f t="shared" si="661"/>
        <v>&lt;177 micron (NGR)</v>
      </c>
      <c r="L4065">
        <v>30</v>
      </c>
      <c r="M4065" t="s">
        <v>57</v>
      </c>
      <c r="N4065">
        <v>578</v>
      </c>
      <c r="O4065">
        <v>74</v>
      </c>
      <c r="P4065">
        <v>100</v>
      </c>
      <c r="Q4065">
        <v>4</v>
      </c>
      <c r="R4065">
        <v>15</v>
      </c>
      <c r="S4065">
        <v>3</v>
      </c>
      <c r="T4065">
        <v>0.7</v>
      </c>
      <c r="U4065">
        <v>120</v>
      </c>
      <c r="V4065">
        <v>3.45</v>
      </c>
      <c r="W4065">
        <v>2</v>
      </c>
      <c r="X4065">
        <v>3</v>
      </c>
      <c r="Y4065">
        <v>7.2</v>
      </c>
    </row>
    <row r="4066" spans="1:25" hidden="1" x14ac:dyDescent="0.25">
      <c r="A4066" t="s">
        <v>15482</v>
      </c>
      <c r="B4066" t="s">
        <v>15483</v>
      </c>
      <c r="C4066" s="1" t="str">
        <f t="shared" si="662"/>
        <v>21:0441</v>
      </c>
      <c r="D4066" s="1" t="str">
        <f t="shared" si="659"/>
        <v>21:0145</v>
      </c>
      <c r="E4066" t="s">
        <v>15484</v>
      </c>
      <c r="F4066" t="s">
        <v>15485</v>
      </c>
      <c r="H4066">
        <v>68.480467200000007</v>
      </c>
      <c r="I4066">
        <v>-72.442062699999994</v>
      </c>
      <c r="J4066" s="1" t="str">
        <f t="shared" si="660"/>
        <v>NGR lake sediment grab sample</v>
      </c>
      <c r="K4066" s="1" t="str">
        <f t="shared" si="661"/>
        <v>&lt;177 micron (NGR)</v>
      </c>
      <c r="L4066">
        <v>30</v>
      </c>
      <c r="M4066" t="s">
        <v>39</v>
      </c>
      <c r="N4066">
        <v>579</v>
      </c>
      <c r="O4066">
        <v>128</v>
      </c>
      <c r="P4066">
        <v>86</v>
      </c>
      <c r="Q4066">
        <v>7</v>
      </c>
      <c r="R4066">
        <v>38</v>
      </c>
      <c r="S4066">
        <v>12</v>
      </c>
      <c r="T4066">
        <v>0.1</v>
      </c>
      <c r="U4066">
        <v>400</v>
      </c>
      <c r="V4066">
        <v>5.0999999999999996</v>
      </c>
      <c r="W4066">
        <v>4</v>
      </c>
      <c r="X4066">
        <v>3</v>
      </c>
      <c r="Y4066">
        <v>0.5</v>
      </c>
    </row>
    <row r="4067" spans="1:25" hidden="1" x14ac:dyDescent="0.25">
      <c r="A4067" t="s">
        <v>15486</v>
      </c>
      <c r="B4067" t="s">
        <v>15487</v>
      </c>
      <c r="C4067" s="1" t="str">
        <f t="shared" si="662"/>
        <v>21:0441</v>
      </c>
      <c r="D4067" s="1" t="str">
        <f t="shared" si="659"/>
        <v>21:0145</v>
      </c>
      <c r="E4067" t="s">
        <v>15488</v>
      </c>
      <c r="F4067" t="s">
        <v>15489</v>
      </c>
      <c r="H4067">
        <v>68.480142799999996</v>
      </c>
      <c r="I4067">
        <v>-72.5141603</v>
      </c>
      <c r="J4067" s="1" t="str">
        <f t="shared" si="660"/>
        <v>NGR lake sediment grab sample</v>
      </c>
      <c r="K4067" s="1" t="str">
        <f t="shared" si="661"/>
        <v>&lt;177 micron (NGR)</v>
      </c>
      <c r="L4067">
        <v>30</v>
      </c>
      <c r="M4067" t="s">
        <v>44</v>
      </c>
      <c r="N4067">
        <v>580</v>
      </c>
      <c r="O4067">
        <v>66</v>
      </c>
      <c r="P4067">
        <v>114</v>
      </c>
      <c r="Q4067">
        <v>4</v>
      </c>
      <c r="R4067">
        <v>17</v>
      </c>
      <c r="S4067">
        <v>2</v>
      </c>
      <c r="T4067">
        <v>0.1</v>
      </c>
      <c r="U4067">
        <v>70</v>
      </c>
      <c r="V4067">
        <v>1.05</v>
      </c>
      <c r="W4067">
        <v>1</v>
      </c>
      <c r="X4067">
        <v>3</v>
      </c>
      <c r="Y4067">
        <v>9.1999999999999993</v>
      </c>
    </row>
    <row r="4068" spans="1:25" hidden="1" x14ac:dyDescent="0.25">
      <c r="A4068" t="s">
        <v>15490</v>
      </c>
      <c r="B4068" t="s">
        <v>15491</v>
      </c>
      <c r="C4068" s="1" t="str">
        <f t="shared" si="662"/>
        <v>21:0441</v>
      </c>
      <c r="D4068" s="1" t="str">
        <f t="shared" si="659"/>
        <v>21:0145</v>
      </c>
      <c r="E4068" t="s">
        <v>15492</v>
      </c>
      <c r="F4068" t="s">
        <v>15493</v>
      </c>
      <c r="H4068">
        <v>68.704254500000005</v>
      </c>
      <c r="I4068">
        <v>-72.862573900000001</v>
      </c>
      <c r="J4068" s="1" t="str">
        <f t="shared" si="660"/>
        <v>NGR lake sediment grab sample</v>
      </c>
      <c r="K4068" s="1" t="str">
        <f t="shared" si="661"/>
        <v>&lt;177 micron (NGR)</v>
      </c>
      <c r="L4068">
        <v>30</v>
      </c>
      <c r="M4068" t="s">
        <v>62</v>
      </c>
      <c r="N4068">
        <v>581</v>
      </c>
      <c r="O4068">
        <v>88</v>
      </c>
      <c r="P4068">
        <v>66</v>
      </c>
      <c r="Q4068">
        <v>6</v>
      </c>
      <c r="R4068">
        <v>58</v>
      </c>
      <c r="S4068">
        <v>17</v>
      </c>
      <c r="T4068">
        <v>0.1</v>
      </c>
      <c r="U4068">
        <v>280</v>
      </c>
      <c r="V4068">
        <v>3.5</v>
      </c>
      <c r="W4068">
        <v>20</v>
      </c>
      <c r="X4068">
        <v>2</v>
      </c>
      <c r="Y4068">
        <v>2.4</v>
      </c>
    </row>
    <row r="4069" spans="1:25" hidden="1" x14ac:dyDescent="0.25">
      <c r="A4069" t="s">
        <v>15494</v>
      </c>
      <c r="B4069" t="s">
        <v>15495</v>
      </c>
      <c r="C4069" s="1" t="str">
        <f t="shared" si="662"/>
        <v>21:0441</v>
      </c>
      <c r="D4069" s="1" t="str">
        <f t="shared" si="659"/>
        <v>21:0145</v>
      </c>
      <c r="E4069" t="s">
        <v>15496</v>
      </c>
      <c r="F4069" t="s">
        <v>15497</v>
      </c>
      <c r="H4069">
        <v>68.749636899999999</v>
      </c>
      <c r="I4069">
        <v>-72.841873500000005</v>
      </c>
      <c r="J4069" s="1" t="str">
        <f t="shared" si="660"/>
        <v>NGR lake sediment grab sample</v>
      </c>
      <c r="K4069" s="1" t="str">
        <f t="shared" si="661"/>
        <v>&lt;177 micron (NGR)</v>
      </c>
      <c r="L4069">
        <v>30</v>
      </c>
      <c r="M4069" t="s">
        <v>67</v>
      </c>
      <c r="N4069">
        <v>582</v>
      </c>
      <c r="O4069">
        <v>116</v>
      </c>
      <c r="P4069">
        <v>124</v>
      </c>
      <c r="Q4069">
        <v>10</v>
      </c>
      <c r="R4069">
        <v>57</v>
      </c>
      <c r="S4069">
        <v>17</v>
      </c>
      <c r="T4069">
        <v>0.1</v>
      </c>
      <c r="U4069">
        <v>310</v>
      </c>
      <c r="V4069">
        <v>4.3</v>
      </c>
      <c r="W4069">
        <v>90</v>
      </c>
      <c r="X4069">
        <v>1</v>
      </c>
      <c r="Y4069">
        <v>8.8000000000000007</v>
      </c>
    </row>
    <row r="4070" spans="1:25" hidden="1" x14ac:dyDescent="0.25">
      <c r="A4070" t="s">
        <v>15498</v>
      </c>
      <c r="B4070" t="s">
        <v>15499</v>
      </c>
      <c r="C4070" s="1" t="str">
        <f t="shared" si="662"/>
        <v>21:0441</v>
      </c>
      <c r="D4070" s="1" t="str">
        <f t="shared" si="659"/>
        <v>21:0145</v>
      </c>
      <c r="E4070" t="s">
        <v>15500</v>
      </c>
      <c r="F4070" t="s">
        <v>15501</v>
      </c>
      <c r="H4070">
        <v>68.764647299999993</v>
      </c>
      <c r="I4070">
        <v>-72.938357499999995</v>
      </c>
      <c r="J4070" s="1" t="str">
        <f t="shared" si="660"/>
        <v>NGR lake sediment grab sample</v>
      </c>
      <c r="K4070" s="1" t="str">
        <f t="shared" si="661"/>
        <v>&lt;177 micron (NGR)</v>
      </c>
      <c r="L4070">
        <v>30</v>
      </c>
      <c r="M4070" t="s">
        <v>72</v>
      </c>
      <c r="N4070">
        <v>583</v>
      </c>
      <c r="O4070">
        <v>136</v>
      </c>
      <c r="P4070">
        <v>122</v>
      </c>
      <c r="Q4070">
        <v>15</v>
      </c>
      <c r="R4070">
        <v>55</v>
      </c>
      <c r="S4070">
        <v>28</v>
      </c>
      <c r="T4070">
        <v>0.1</v>
      </c>
      <c r="U4070">
        <v>640</v>
      </c>
      <c r="V4070">
        <v>6</v>
      </c>
      <c r="W4070">
        <v>135</v>
      </c>
      <c r="X4070">
        <v>2</v>
      </c>
      <c r="Y4070">
        <v>2.4</v>
      </c>
    </row>
    <row r="4071" spans="1:25" hidden="1" x14ac:dyDescent="0.25">
      <c r="A4071" t="s">
        <v>15502</v>
      </c>
      <c r="B4071" t="s">
        <v>15503</v>
      </c>
      <c r="C4071" s="1" t="str">
        <f t="shared" si="662"/>
        <v>21:0441</v>
      </c>
      <c r="D4071" s="1" t="str">
        <f t="shared" si="659"/>
        <v>21:0145</v>
      </c>
      <c r="E4071" t="s">
        <v>15504</v>
      </c>
      <c r="F4071" t="s">
        <v>15505</v>
      </c>
      <c r="H4071">
        <v>68.807757899999999</v>
      </c>
      <c r="I4071">
        <v>-73.01267</v>
      </c>
      <c r="J4071" s="1" t="str">
        <f t="shared" si="660"/>
        <v>NGR lake sediment grab sample</v>
      </c>
      <c r="K4071" s="1" t="str">
        <f t="shared" si="661"/>
        <v>&lt;177 micron (NGR)</v>
      </c>
      <c r="L4071">
        <v>30</v>
      </c>
      <c r="M4071" t="s">
        <v>77</v>
      </c>
      <c r="N4071">
        <v>584</v>
      </c>
      <c r="O4071">
        <v>140</v>
      </c>
      <c r="P4071">
        <v>122</v>
      </c>
      <c r="Q4071">
        <v>16</v>
      </c>
      <c r="R4071">
        <v>49</v>
      </c>
      <c r="S4071">
        <v>22</v>
      </c>
      <c r="T4071">
        <v>0.1</v>
      </c>
      <c r="U4071">
        <v>450</v>
      </c>
      <c r="V4071">
        <v>7.4</v>
      </c>
      <c r="W4071">
        <v>455</v>
      </c>
      <c r="X4071">
        <v>3</v>
      </c>
      <c r="Y4071">
        <v>5.4</v>
      </c>
    </row>
    <row r="4072" spans="1:25" hidden="1" x14ac:dyDescent="0.25">
      <c r="A4072" t="s">
        <v>15506</v>
      </c>
      <c r="B4072" t="s">
        <v>15507</v>
      </c>
      <c r="C4072" s="1" t="str">
        <f t="shared" si="662"/>
        <v>21:0441</v>
      </c>
      <c r="D4072" s="1" t="str">
        <f t="shared" si="659"/>
        <v>21:0145</v>
      </c>
      <c r="E4072" t="s">
        <v>15508</v>
      </c>
      <c r="F4072" t="s">
        <v>15509</v>
      </c>
      <c r="H4072">
        <v>68.830633899999995</v>
      </c>
      <c r="I4072">
        <v>-73.009356299999993</v>
      </c>
      <c r="J4072" s="1" t="str">
        <f t="shared" si="660"/>
        <v>NGR lake sediment grab sample</v>
      </c>
      <c r="K4072" s="1" t="str">
        <f t="shared" si="661"/>
        <v>&lt;177 micron (NGR)</v>
      </c>
      <c r="L4072">
        <v>30</v>
      </c>
      <c r="M4072" t="s">
        <v>82</v>
      </c>
      <c r="N4072">
        <v>585</v>
      </c>
      <c r="O4072">
        <v>188</v>
      </c>
      <c r="P4072">
        <v>220</v>
      </c>
      <c r="Q4072">
        <v>20</v>
      </c>
      <c r="R4072">
        <v>76</v>
      </c>
      <c r="S4072">
        <v>18</v>
      </c>
      <c r="T4072">
        <v>0.1</v>
      </c>
      <c r="U4072">
        <v>280</v>
      </c>
      <c r="V4072">
        <v>4.5999999999999996</v>
      </c>
      <c r="W4072">
        <v>71</v>
      </c>
      <c r="X4072">
        <v>5</v>
      </c>
      <c r="Y4072">
        <v>9.8000000000000007</v>
      </c>
    </row>
    <row r="4073" spans="1:25" hidden="1" x14ac:dyDescent="0.25">
      <c r="A4073" t="s">
        <v>15510</v>
      </c>
      <c r="B4073" t="s">
        <v>15511</v>
      </c>
      <c r="C4073" s="1" t="str">
        <f t="shared" si="662"/>
        <v>21:0441</v>
      </c>
      <c r="D4073" s="1" t="str">
        <f t="shared" si="659"/>
        <v>21:0145</v>
      </c>
      <c r="E4073" t="s">
        <v>15512</v>
      </c>
      <c r="F4073" t="s">
        <v>15513</v>
      </c>
      <c r="H4073">
        <v>68.864552000000003</v>
      </c>
      <c r="I4073">
        <v>-73.080717000000007</v>
      </c>
      <c r="J4073" s="1" t="str">
        <f t="shared" si="660"/>
        <v>NGR lake sediment grab sample</v>
      </c>
      <c r="K4073" s="1" t="str">
        <f t="shared" si="661"/>
        <v>&lt;177 micron (NGR)</v>
      </c>
      <c r="L4073">
        <v>30</v>
      </c>
      <c r="M4073" t="s">
        <v>87</v>
      </c>
      <c r="N4073">
        <v>586</v>
      </c>
      <c r="O4073">
        <v>114</v>
      </c>
      <c r="P4073">
        <v>94</v>
      </c>
      <c r="Q4073">
        <v>9</v>
      </c>
      <c r="R4073">
        <v>46</v>
      </c>
      <c r="S4073">
        <v>21</v>
      </c>
      <c r="T4073">
        <v>0.1</v>
      </c>
      <c r="U4073">
        <v>330</v>
      </c>
      <c r="V4073">
        <v>3.6</v>
      </c>
      <c r="W4073">
        <v>50</v>
      </c>
      <c r="X4073">
        <v>1</v>
      </c>
      <c r="Y4073">
        <v>0.5</v>
      </c>
    </row>
    <row r="4074" spans="1:25" hidden="1" x14ac:dyDescent="0.25">
      <c r="A4074" t="s">
        <v>15514</v>
      </c>
      <c r="B4074" t="s">
        <v>15515</v>
      </c>
      <c r="C4074" s="1" t="str">
        <f t="shared" si="662"/>
        <v>21:0441</v>
      </c>
      <c r="D4074" s="1" t="str">
        <f t="shared" si="659"/>
        <v>21:0145</v>
      </c>
      <c r="E4074" t="s">
        <v>15516</v>
      </c>
      <c r="F4074" t="s">
        <v>15517</v>
      </c>
      <c r="H4074">
        <v>68.898941699999995</v>
      </c>
      <c r="I4074">
        <v>-73.116152</v>
      </c>
      <c r="J4074" s="1" t="str">
        <f t="shared" si="660"/>
        <v>NGR lake sediment grab sample</v>
      </c>
      <c r="K4074" s="1" t="str">
        <f t="shared" si="661"/>
        <v>&lt;177 micron (NGR)</v>
      </c>
      <c r="L4074">
        <v>30</v>
      </c>
      <c r="M4074" t="s">
        <v>92</v>
      </c>
      <c r="N4074">
        <v>587</v>
      </c>
      <c r="O4074">
        <v>90</v>
      </c>
      <c r="P4074">
        <v>90</v>
      </c>
      <c r="Q4074">
        <v>10</v>
      </c>
      <c r="R4074">
        <v>30</v>
      </c>
      <c r="S4074">
        <v>30</v>
      </c>
      <c r="T4074">
        <v>0.1</v>
      </c>
      <c r="U4074">
        <v>660</v>
      </c>
      <c r="V4074">
        <v>4.5</v>
      </c>
      <c r="W4074">
        <v>90</v>
      </c>
      <c r="X4074">
        <v>1</v>
      </c>
      <c r="Y4074">
        <v>2.2000000000000002</v>
      </c>
    </row>
    <row r="4075" spans="1:25" hidden="1" x14ac:dyDescent="0.25">
      <c r="A4075" t="s">
        <v>15518</v>
      </c>
      <c r="B4075" t="s">
        <v>15519</v>
      </c>
      <c r="C4075" s="1" t="str">
        <f t="shared" si="662"/>
        <v>21:0441</v>
      </c>
      <c r="D4075" s="1" t="str">
        <f t="shared" si="659"/>
        <v>21:0145</v>
      </c>
      <c r="E4075" t="s">
        <v>15520</v>
      </c>
      <c r="F4075" t="s">
        <v>15521</v>
      </c>
      <c r="H4075">
        <v>68.947101399999994</v>
      </c>
      <c r="I4075">
        <v>-73.195880500000001</v>
      </c>
      <c r="J4075" s="1" t="str">
        <f t="shared" si="660"/>
        <v>NGR lake sediment grab sample</v>
      </c>
      <c r="K4075" s="1" t="str">
        <f t="shared" si="661"/>
        <v>&lt;177 micron (NGR)</v>
      </c>
      <c r="L4075">
        <v>30</v>
      </c>
      <c r="M4075" t="s">
        <v>97</v>
      </c>
      <c r="N4075">
        <v>588</v>
      </c>
      <c r="O4075">
        <v>64</v>
      </c>
      <c r="P4075">
        <v>42</v>
      </c>
      <c r="Q4075">
        <v>5</v>
      </c>
      <c r="R4075">
        <v>15</v>
      </c>
      <c r="S4075">
        <v>15</v>
      </c>
      <c r="T4075">
        <v>0.1</v>
      </c>
      <c r="U4075">
        <v>300</v>
      </c>
      <c r="V4075">
        <v>3.1</v>
      </c>
      <c r="W4075">
        <v>38</v>
      </c>
      <c r="X4075">
        <v>1</v>
      </c>
      <c r="Y4075">
        <v>1.8</v>
      </c>
    </row>
    <row r="4076" spans="1:25" hidden="1" x14ac:dyDescent="0.25">
      <c r="A4076" t="s">
        <v>15522</v>
      </c>
      <c r="B4076" t="s">
        <v>15523</v>
      </c>
      <c r="C4076" s="1" t="str">
        <f t="shared" si="662"/>
        <v>21:0441</v>
      </c>
      <c r="D4076" s="1" t="str">
        <f t="shared" si="659"/>
        <v>21:0145</v>
      </c>
      <c r="E4076" t="s">
        <v>15524</v>
      </c>
      <c r="F4076" t="s">
        <v>15525</v>
      </c>
      <c r="H4076">
        <v>68.965053699999999</v>
      </c>
      <c r="I4076">
        <v>-73.195110700000001</v>
      </c>
      <c r="J4076" s="1" t="str">
        <f t="shared" si="660"/>
        <v>NGR lake sediment grab sample</v>
      </c>
      <c r="K4076" s="1" t="str">
        <f t="shared" si="661"/>
        <v>&lt;177 micron (NGR)</v>
      </c>
      <c r="L4076">
        <v>30</v>
      </c>
      <c r="M4076" t="s">
        <v>107</v>
      </c>
      <c r="N4076">
        <v>589</v>
      </c>
      <c r="O4076">
        <v>130</v>
      </c>
      <c r="P4076">
        <v>78</v>
      </c>
      <c r="Q4076">
        <v>8</v>
      </c>
      <c r="R4076">
        <v>46</v>
      </c>
      <c r="S4076">
        <v>11</v>
      </c>
      <c r="T4076">
        <v>0.1</v>
      </c>
      <c r="U4076">
        <v>310</v>
      </c>
      <c r="V4076">
        <v>3.35</v>
      </c>
      <c r="W4076">
        <v>45</v>
      </c>
      <c r="X4076">
        <v>1</v>
      </c>
      <c r="Y4076">
        <v>4.2</v>
      </c>
    </row>
    <row r="4077" spans="1:25" hidden="1" x14ac:dyDescent="0.25">
      <c r="A4077" t="s">
        <v>15526</v>
      </c>
      <c r="B4077" t="s">
        <v>15527</v>
      </c>
      <c r="C4077" s="1" t="str">
        <f t="shared" si="662"/>
        <v>21:0441</v>
      </c>
      <c r="D4077" s="1" t="str">
        <f t="shared" si="659"/>
        <v>21:0145</v>
      </c>
      <c r="E4077" t="s">
        <v>15528</v>
      </c>
      <c r="F4077" t="s">
        <v>15529</v>
      </c>
      <c r="H4077">
        <v>68.975172700000002</v>
      </c>
      <c r="I4077">
        <v>-73.238902100000004</v>
      </c>
      <c r="J4077" s="1" t="str">
        <f t="shared" si="660"/>
        <v>NGR lake sediment grab sample</v>
      </c>
      <c r="K4077" s="1" t="str">
        <f t="shared" si="661"/>
        <v>&lt;177 micron (NGR)</v>
      </c>
      <c r="L4077">
        <v>30</v>
      </c>
      <c r="M4077" t="s">
        <v>112</v>
      </c>
      <c r="N4077">
        <v>590</v>
      </c>
      <c r="O4077">
        <v>180</v>
      </c>
      <c r="P4077">
        <v>112</v>
      </c>
      <c r="Q4077">
        <v>14</v>
      </c>
      <c r="R4077">
        <v>62</v>
      </c>
      <c r="S4077">
        <v>31</v>
      </c>
      <c r="T4077">
        <v>0.1</v>
      </c>
      <c r="U4077">
        <v>575</v>
      </c>
      <c r="V4077">
        <v>6.6</v>
      </c>
      <c r="W4077">
        <v>38</v>
      </c>
      <c r="X4077">
        <v>5</v>
      </c>
      <c r="Y4077">
        <v>4.2</v>
      </c>
    </row>
    <row r="4078" spans="1:25" hidden="1" x14ac:dyDescent="0.25">
      <c r="A4078" t="s">
        <v>15530</v>
      </c>
      <c r="B4078" t="s">
        <v>15531</v>
      </c>
      <c r="C4078" s="1" t="str">
        <f t="shared" si="662"/>
        <v>21:0441</v>
      </c>
      <c r="D4078" s="1" t="str">
        <f>HYPERLINK("http://geochem.nrcan.gc.ca/cdogs/content/svy/svy_e.htm", "")</f>
        <v/>
      </c>
      <c r="G4078" s="1" t="str">
        <f>HYPERLINK("http://geochem.nrcan.gc.ca/cdogs/content/cr_/cr_00035_e.htm", "35")</f>
        <v>35</v>
      </c>
      <c r="J4078" t="s">
        <v>100</v>
      </c>
      <c r="K4078" t="s">
        <v>101</v>
      </c>
      <c r="L4078">
        <v>30</v>
      </c>
      <c r="M4078" t="s">
        <v>102</v>
      </c>
      <c r="N4078">
        <v>591</v>
      </c>
      <c r="O4078">
        <v>110</v>
      </c>
      <c r="P4078">
        <v>68</v>
      </c>
      <c r="Q4078">
        <v>8</v>
      </c>
      <c r="R4078">
        <v>27</v>
      </c>
      <c r="S4078">
        <v>10</v>
      </c>
      <c r="T4078">
        <v>0.1</v>
      </c>
      <c r="U4078">
        <v>315</v>
      </c>
      <c r="V4078">
        <v>2.6</v>
      </c>
      <c r="W4078">
        <v>17</v>
      </c>
      <c r="X4078">
        <v>2</v>
      </c>
      <c r="Y4078">
        <v>8.4</v>
      </c>
    </row>
    <row r="4079" spans="1:25" hidden="1" x14ac:dyDescent="0.25">
      <c r="A4079" t="s">
        <v>15532</v>
      </c>
      <c r="B4079" t="s">
        <v>15533</v>
      </c>
      <c r="C4079" s="1" t="str">
        <f t="shared" si="662"/>
        <v>21:0441</v>
      </c>
      <c r="D4079" s="1" t="str">
        <f t="shared" ref="D4079:D4093" si="663">HYPERLINK("http://geochem.nrcan.gc.ca/cdogs/content/svy/svy210145_e.htm", "21:0145")</f>
        <v>21:0145</v>
      </c>
      <c r="E4079" t="s">
        <v>15534</v>
      </c>
      <c r="F4079" t="s">
        <v>15535</v>
      </c>
      <c r="H4079">
        <v>68.972377499999993</v>
      </c>
      <c r="I4079">
        <v>-73.385503799999995</v>
      </c>
      <c r="J4079" s="1" t="str">
        <f t="shared" ref="J4079:J4093" si="664">HYPERLINK("http://geochem.nrcan.gc.ca/cdogs/content/kwd/kwd020027_e.htm", "NGR lake sediment grab sample")</f>
        <v>NGR lake sediment grab sample</v>
      </c>
      <c r="K4079" s="1" t="str">
        <f t="shared" ref="K4079:K4093" si="665">HYPERLINK("http://geochem.nrcan.gc.ca/cdogs/content/kwd/kwd080006_e.htm", "&lt;177 micron (NGR)")</f>
        <v>&lt;177 micron (NGR)</v>
      </c>
      <c r="L4079">
        <v>30</v>
      </c>
      <c r="M4079" t="s">
        <v>117</v>
      </c>
      <c r="N4079">
        <v>592</v>
      </c>
      <c r="O4079">
        <v>148</v>
      </c>
      <c r="P4079">
        <v>132</v>
      </c>
      <c r="Q4079">
        <v>13</v>
      </c>
      <c r="R4079">
        <v>54</v>
      </c>
      <c r="S4079">
        <v>24</v>
      </c>
      <c r="T4079">
        <v>0.1</v>
      </c>
      <c r="U4079">
        <v>300</v>
      </c>
      <c r="V4079">
        <v>3.6</v>
      </c>
      <c r="W4079">
        <v>58</v>
      </c>
      <c r="X4079">
        <v>4</v>
      </c>
      <c r="Y4079">
        <v>8.4</v>
      </c>
    </row>
    <row r="4080" spans="1:25" hidden="1" x14ac:dyDescent="0.25">
      <c r="A4080" t="s">
        <v>15536</v>
      </c>
      <c r="B4080" t="s">
        <v>15537</v>
      </c>
      <c r="C4080" s="1" t="str">
        <f t="shared" si="662"/>
        <v>21:0441</v>
      </c>
      <c r="D4080" s="1" t="str">
        <f t="shared" si="663"/>
        <v>21:0145</v>
      </c>
      <c r="E4080" t="s">
        <v>15538</v>
      </c>
      <c r="F4080" t="s">
        <v>15539</v>
      </c>
      <c r="H4080">
        <v>68.9528076</v>
      </c>
      <c r="I4080">
        <v>-73.436049800000006</v>
      </c>
      <c r="J4080" s="1" t="str">
        <f t="shared" si="664"/>
        <v>NGR lake sediment grab sample</v>
      </c>
      <c r="K4080" s="1" t="str">
        <f t="shared" si="665"/>
        <v>&lt;177 micron (NGR)</v>
      </c>
      <c r="L4080">
        <v>30</v>
      </c>
      <c r="M4080" t="s">
        <v>122</v>
      </c>
      <c r="N4080">
        <v>593</v>
      </c>
      <c r="O4080">
        <v>154</v>
      </c>
      <c r="P4080">
        <v>182</v>
      </c>
      <c r="Q4080">
        <v>15</v>
      </c>
      <c r="R4080">
        <v>71</v>
      </c>
      <c r="S4080">
        <v>33</v>
      </c>
      <c r="T4080">
        <v>0.3</v>
      </c>
      <c r="U4080">
        <v>260</v>
      </c>
      <c r="V4080">
        <v>4</v>
      </c>
      <c r="W4080">
        <v>80</v>
      </c>
      <c r="X4080">
        <v>4</v>
      </c>
      <c r="Y4080">
        <v>9</v>
      </c>
    </row>
    <row r="4081" spans="1:25" hidden="1" x14ac:dyDescent="0.25">
      <c r="A4081" t="s">
        <v>15540</v>
      </c>
      <c r="B4081" t="s">
        <v>15541</v>
      </c>
      <c r="C4081" s="1" t="str">
        <f t="shared" si="662"/>
        <v>21:0441</v>
      </c>
      <c r="D4081" s="1" t="str">
        <f t="shared" si="663"/>
        <v>21:0145</v>
      </c>
      <c r="E4081" t="s">
        <v>15542</v>
      </c>
      <c r="F4081" t="s">
        <v>15543</v>
      </c>
      <c r="H4081">
        <v>68.966744500000004</v>
      </c>
      <c r="I4081">
        <v>-73.6964787</v>
      </c>
      <c r="J4081" s="1" t="str">
        <f t="shared" si="664"/>
        <v>NGR lake sediment grab sample</v>
      </c>
      <c r="K4081" s="1" t="str">
        <f t="shared" si="665"/>
        <v>&lt;177 micron (NGR)</v>
      </c>
      <c r="L4081">
        <v>31</v>
      </c>
      <c r="M4081" t="s">
        <v>29</v>
      </c>
      <c r="N4081">
        <v>594</v>
      </c>
      <c r="O4081">
        <v>86</v>
      </c>
      <c r="P4081">
        <v>56</v>
      </c>
      <c r="Q4081">
        <v>7</v>
      </c>
      <c r="R4081">
        <v>27</v>
      </c>
      <c r="S4081">
        <v>17</v>
      </c>
      <c r="T4081">
        <v>0.1</v>
      </c>
      <c r="U4081">
        <v>520</v>
      </c>
      <c r="V4081">
        <v>3.7</v>
      </c>
      <c r="W4081">
        <v>24</v>
      </c>
      <c r="X4081">
        <v>2</v>
      </c>
      <c r="Y4081">
        <v>1.8</v>
      </c>
    </row>
    <row r="4082" spans="1:25" hidden="1" x14ac:dyDescent="0.25">
      <c r="A4082" t="s">
        <v>15544</v>
      </c>
      <c r="B4082" t="s">
        <v>15545</v>
      </c>
      <c r="C4082" s="1" t="str">
        <f t="shared" si="662"/>
        <v>21:0441</v>
      </c>
      <c r="D4082" s="1" t="str">
        <f t="shared" si="663"/>
        <v>21:0145</v>
      </c>
      <c r="E4082" t="s">
        <v>15546</v>
      </c>
      <c r="F4082" t="s">
        <v>15547</v>
      </c>
      <c r="H4082">
        <v>68.964761199999998</v>
      </c>
      <c r="I4082">
        <v>-73.455327199999999</v>
      </c>
      <c r="J4082" s="1" t="str">
        <f t="shared" si="664"/>
        <v>NGR lake sediment grab sample</v>
      </c>
      <c r="K4082" s="1" t="str">
        <f t="shared" si="665"/>
        <v>&lt;177 micron (NGR)</v>
      </c>
      <c r="L4082">
        <v>31</v>
      </c>
      <c r="M4082" t="s">
        <v>34</v>
      </c>
      <c r="N4082">
        <v>595</v>
      </c>
      <c r="O4082">
        <v>102</v>
      </c>
      <c r="P4082">
        <v>96</v>
      </c>
      <c r="Q4082">
        <v>9</v>
      </c>
      <c r="R4082">
        <v>32</v>
      </c>
      <c r="S4082">
        <v>25</v>
      </c>
      <c r="T4082">
        <v>0.1</v>
      </c>
      <c r="U4082">
        <v>380</v>
      </c>
      <c r="V4082">
        <v>5.3</v>
      </c>
      <c r="W4082">
        <v>195</v>
      </c>
      <c r="X4082">
        <v>3</v>
      </c>
      <c r="Y4082">
        <v>2.6</v>
      </c>
    </row>
    <row r="4083" spans="1:25" hidden="1" x14ac:dyDescent="0.25">
      <c r="A4083" t="s">
        <v>15548</v>
      </c>
      <c r="B4083" t="s">
        <v>15549</v>
      </c>
      <c r="C4083" s="1" t="str">
        <f t="shared" si="662"/>
        <v>21:0441</v>
      </c>
      <c r="D4083" s="1" t="str">
        <f t="shared" si="663"/>
        <v>21:0145</v>
      </c>
      <c r="E4083" t="s">
        <v>15550</v>
      </c>
      <c r="F4083" t="s">
        <v>15551</v>
      </c>
      <c r="H4083">
        <v>68.967374199999995</v>
      </c>
      <c r="I4083">
        <v>-73.5081098</v>
      </c>
      <c r="J4083" s="1" t="str">
        <f t="shared" si="664"/>
        <v>NGR lake sediment grab sample</v>
      </c>
      <c r="K4083" s="1" t="str">
        <f t="shared" si="665"/>
        <v>&lt;177 micron (NGR)</v>
      </c>
      <c r="L4083">
        <v>31</v>
      </c>
      <c r="M4083" t="s">
        <v>39</v>
      </c>
      <c r="N4083">
        <v>596</v>
      </c>
      <c r="O4083">
        <v>120</v>
      </c>
      <c r="P4083">
        <v>138</v>
      </c>
      <c r="Q4083">
        <v>13</v>
      </c>
      <c r="R4083">
        <v>55</v>
      </c>
      <c r="S4083">
        <v>13</v>
      </c>
      <c r="T4083">
        <v>0.1</v>
      </c>
      <c r="U4083">
        <v>240</v>
      </c>
      <c r="V4083">
        <v>3.9</v>
      </c>
      <c r="W4083">
        <v>46</v>
      </c>
      <c r="X4083">
        <v>6</v>
      </c>
      <c r="Y4083">
        <v>9.6</v>
      </c>
    </row>
    <row r="4084" spans="1:25" hidden="1" x14ac:dyDescent="0.25">
      <c r="A4084" t="s">
        <v>15552</v>
      </c>
      <c r="B4084" t="s">
        <v>15553</v>
      </c>
      <c r="C4084" s="1" t="str">
        <f t="shared" si="662"/>
        <v>21:0441</v>
      </c>
      <c r="D4084" s="1" t="str">
        <f t="shared" si="663"/>
        <v>21:0145</v>
      </c>
      <c r="E4084" t="s">
        <v>15554</v>
      </c>
      <c r="F4084" t="s">
        <v>15555</v>
      </c>
      <c r="H4084">
        <v>68.957379000000003</v>
      </c>
      <c r="I4084">
        <v>-73.664984700000005</v>
      </c>
      <c r="J4084" s="1" t="str">
        <f t="shared" si="664"/>
        <v>NGR lake sediment grab sample</v>
      </c>
      <c r="K4084" s="1" t="str">
        <f t="shared" si="665"/>
        <v>&lt;177 micron (NGR)</v>
      </c>
      <c r="L4084">
        <v>31</v>
      </c>
      <c r="M4084" t="s">
        <v>44</v>
      </c>
      <c r="N4084">
        <v>597</v>
      </c>
      <c r="O4084">
        <v>80</v>
      </c>
      <c r="P4084">
        <v>40</v>
      </c>
      <c r="Q4084">
        <v>4</v>
      </c>
      <c r="R4084">
        <v>21</v>
      </c>
      <c r="S4084">
        <v>9</v>
      </c>
      <c r="T4084">
        <v>0.1</v>
      </c>
      <c r="U4084">
        <v>260</v>
      </c>
      <c r="V4084">
        <v>4.5</v>
      </c>
      <c r="W4084">
        <v>90</v>
      </c>
      <c r="X4084">
        <v>3</v>
      </c>
      <c r="Y4084">
        <v>3.4</v>
      </c>
    </row>
    <row r="4085" spans="1:25" hidden="1" x14ac:dyDescent="0.25">
      <c r="A4085" t="s">
        <v>15556</v>
      </c>
      <c r="B4085" t="s">
        <v>15557</v>
      </c>
      <c r="C4085" s="1" t="str">
        <f t="shared" si="662"/>
        <v>21:0441</v>
      </c>
      <c r="D4085" s="1" t="str">
        <f t="shared" si="663"/>
        <v>21:0145</v>
      </c>
      <c r="E4085" t="s">
        <v>15558</v>
      </c>
      <c r="F4085" t="s">
        <v>15559</v>
      </c>
      <c r="H4085">
        <v>68.961598499999994</v>
      </c>
      <c r="I4085">
        <v>-73.688619700000004</v>
      </c>
      <c r="J4085" s="1" t="str">
        <f t="shared" si="664"/>
        <v>NGR lake sediment grab sample</v>
      </c>
      <c r="K4085" s="1" t="str">
        <f t="shared" si="665"/>
        <v>&lt;177 micron (NGR)</v>
      </c>
      <c r="L4085">
        <v>31</v>
      </c>
      <c r="M4085" t="s">
        <v>49</v>
      </c>
      <c r="N4085">
        <v>598</v>
      </c>
      <c r="O4085">
        <v>124</v>
      </c>
      <c r="P4085">
        <v>84</v>
      </c>
      <c r="Q4085">
        <v>8</v>
      </c>
      <c r="R4085">
        <v>39</v>
      </c>
      <c r="S4085">
        <v>10</v>
      </c>
      <c r="T4085">
        <v>0.1</v>
      </c>
      <c r="U4085">
        <v>230</v>
      </c>
      <c r="V4085">
        <v>3.2</v>
      </c>
      <c r="W4085">
        <v>24</v>
      </c>
      <c r="X4085">
        <v>2</v>
      </c>
      <c r="Y4085">
        <v>7</v>
      </c>
    </row>
    <row r="4086" spans="1:25" hidden="1" x14ac:dyDescent="0.25">
      <c r="A4086" t="s">
        <v>15560</v>
      </c>
      <c r="B4086" t="s">
        <v>15561</v>
      </c>
      <c r="C4086" s="1" t="str">
        <f t="shared" si="662"/>
        <v>21:0441</v>
      </c>
      <c r="D4086" s="1" t="str">
        <f t="shared" si="663"/>
        <v>21:0145</v>
      </c>
      <c r="E4086" t="s">
        <v>15542</v>
      </c>
      <c r="F4086" t="s">
        <v>15562</v>
      </c>
      <c r="H4086">
        <v>68.966744500000004</v>
      </c>
      <c r="I4086">
        <v>-73.6964787</v>
      </c>
      <c r="J4086" s="1" t="str">
        <f t="shared" si="664"/>
        <v>NGR lake sediment grab sample</v>
      </c>
      <c r="K4086" s="1" t="str">
        <f t="shared" si="665"/>
        <v>&lt;177 micron (NGR)</v>
      </c>
      <c r="L4086">
        <v>31</v>
      </c>
      <c r="M4086" t="s">
        <v>57</v>
      </c>
      <c r="N4086">
        <v>599</v>
      </c>
      <c r="O4086">
        <v>88</v>
      </c>
      <c r="P4086">
        <v>54</v>
      </c>
      <c r="Q4086">
        <v>8</v>
      </c>
      <c r="R4086">
        <v>26</v>
      </c>
      <c r="S4086">
        <v>16</v>
      </c>
      <c r="T4086">
        <v>0.1</v>
      </c>
      <c r="U4086">
        <v>530</v>
      </c>
      <c r="V4086">
        <v>3.9</v>
      </c>
      <c r="W4086">
        <v>22</v>
      </c>
      <c r="X4086">
        <v>1</v>
      </c>
      <c r="Y4086">
        <v>2.2000000000000002</v>
      </c>
    </row>
    <row r="4087" spans="1:25" hidden="1" x14ac:dyDescent="0.25">
      <c r="A4087" t="s">
        <v>15563</v>
      </c>
      <c r="B4087" t="s">
        <v>15564</v>
      </c>
      <c r="C4087" s="1" t="str">
        <f t="shared" si="662"/>
        <v>21:0441</v>
      </c>
      <c r="D4087" s="1" t="str">
        <f t="shared" si="663"/>
        <v>21:0145</v>
      </c>
      <c r="E4087" t="s">
        <v>15542</v>
      </c>
      <c r="F4087" t="s">
        <v>15565</v>
      </c>
      <c r="H4087">
        <v>68.966744500000004</v>
      </c>
      <c r="I4087">
        <v>-73.6964787</v>
      </c>
      <c r="J4087" s="1" t="str">
        <f t="shared" si="664"/>
        <v>NGR lake sediment grab sample</v>
      </c>
      <c r="K4087" s="1" t="str">
        <f t="shared" si="665"/>
        <v>&lt;177 micron (NGR)</v>
      </c>
      <c r="L4087">
        <v>31</v>
      </c>
      <c r="M4087" t="s">
        <v>53</v>
      </c>
      <c r="N4087">
        <v>600</v>
      </c>
      <c r="O4087">
        <v>78</v>
      </c>
      <c r="P4087">
        <v>58</v>
      </c>
      <c r="Q4087">
        <v>5</v>
      </c>
      <c r="R4087">
        <v>26</v>
      </c>
      <c r="S4087">
        <v>17</v>
      </c>
      <c r="T4087">
        <v>0.1</v>
      </c>
      <c r="U4087">
        <v>520</v>
      </c>
      <c r="V4087">
        <v>3.6</v>
      </c>
      <c r="W4087">
        <v>33</v>
      </c>
      <c r="X4087">
        <v>2</v>
      </c>
      <c r="Y4087">
        <v>1</v>
      </c>
    </row>
    <row r="4088" spans="1:25" hidden="1" x14ac:dyDescent="0.25">
      <c r="A4088" t="s">
        <v>15566</v>
      </c>
      <c r="B4088" t="s">
        <v>15567</v>
      </c>
      <c r="C4088" s="1" t="str">
        <f t="shared" si="662"/>
        <v>21:0441</v>
      </c>
      <c r="D4088" s="1" t="str">
        <f t="shared" si="663"/>
        <v>21:0145</v>
      </c>
      <c r="E4088" t="s">
        <v>15568</v>
      </c>
      <c r="F4088" t="s">
        <v>15569</v>
      </c>
      <c r="H4088">
        <v>68.993876700000001</v>
      </c>
      <c r="I4088">
        <v>-73.660346700000005</v>
      </c>
      <c r="J4088" s="1" t="str">
        <f t="shared" si="664"/>
        <v>NGR lake sediment grab sample</v>
      </c>
      <c r="K4088" s="1" t="str">
        <f t="shared" si="665"/>
        <v>&lt;177 micron (NGR)</v>
      </c>
      <c r="L4088">
        <v>31</v>
      </c>
      <c r="M4088" t="s">
        <v>62</v>
      </c>
      <c r="N4088">
        <v>601</v>
      </c>
      <c r="O4088">
        <v>90</v>
      </c>
      <c r="P4088">
        <v>88</v>
      </c>
      <c r="Q4088">
        <v>8</v>
      </c>
      <c r="R4088">
        <v>31</v>
      </c>
      <c r="S4088">
        <v>32</v>
      </c>
      <c r="T4088">
        <v>0.1</v>
      </c>
      <c r="U4088">
        <v>420</v>
      </c>
      <c r="V4088">
        <v>4.0999999999999996</v>
      </c>
      <c r="W4088">
        <v>52</v>
      </c>
      <c r="X4088">
        <v>2</v>
      </c>
      <c r="Y4088">
        <v>2.2000000000000002</v>
      </c>
    </row>
    <row r="4089" spans="1:25" hidden="1" x14ac:dyDescent="0.25">
      <c r="A4089" t="s">
        <v>15570</v>
      </c>
      <c r="B4089" t="s">
        <v>15571</v>
      </c>
      <c r="C4089" s="1" t="str">
        <f t="shared" si="662"/>
        <v>21:0441</v>
      </c>
      <c r="D4089" s="1" t="str">
        <f t="shared" si="663"/>
        <v>21:0145</v>
      </c>
      <c r="E4089" t="s">
        <v>15572</v>
      </c>
      <c r="F4089" t="s">
        <v>15573</v>
      </c>
      <c r="H4089">
        <v>68.989500000000007</v>
      </c>
      <c r="I4089">
        <v>-73.397647300000003</v>
      </c>
      <c r="J4089" s="1" t="str">
        <f t="shared" si="664"/>
        <v>NGR lake sediment grab sample</v>
      </c>
      <c r="K4089" s="1" t="str">
        <f t="shared" si="665"/>
        <v>&lt;177 micron (NGR)</v>
      </c>
      <c r="L4089">
        <v>31</v>
      </c>
      <c r="M4089" t="s">
        <v>67</v>
      </c>
      <c r="N4089">
        <v>602</v>
      </c>
      <c r="O4089">
        <v>146</v>
      </c>
      <c r="P4089">
        <v>130</v>
      </c>
      <c r="Q4089">
        <v>15</v>
      </c>
      <c r="R4089">
        <v>48</v>
      </c>
      <c r="S4089">
        <v>12</v>
      </c>
      <c r="T4089">
        <v>0.1</v>
      </c>
      <c r="U4089">
        <v>240</v>
      </c>
      <c r="V4089">
        <v>3</v>
      </c>
      <c r="W4089">
        <v>40</v>
      </c>
      <c r="X4089">
        <v>3</v>
      </c>
      <c r="Y4089">
        <v>12</v>
      </c>
    </row>
    <row r="4090" spans="1:25" hidden="1" x14ac:dyDescent="0.25">
      <c r="A4090" t="s">
        <v>15574</v>
      </c>
      <c r="B4090" t="s">
        <v>15575</v>
      </c>
      <c r="C4090" s="1" t="str">
        <f t="shared" si="662"/>
        <v>21:0441</v>
      </c>
      <c r="D4090" s="1" t="str">
        <f t="shared" si="663"/>
        <v>21:0145</v>
      </c>
      <c r="E4090" t="s">
        <v>15576</v>
      </c>
      <c r="F4090" t="s">
        <v>15577</v>
      </c>
      <c r="H4090">
        <v>68.9859407</v>
      </c>
      <c r="I4090">
        <v>-73.370338000000004</v>
      </c>
      <c r="J4090" s="1" t="str">
        <f t="shared" si="664"/>
        <v>NGR lake sediment grab sample</v>
      </c>
      <c r="K4090" s="1" t="str">
        <f t="shared" si="665"/>
        <v>&lt;177 micron (NGR)</v>
      </c>
      <c r="L4090">
        <v>31</v>
      </c>
      <c r="M4090" t="s">
        <v>72</v>
      </c>
      <c r="N4090">
        <v>603</v>
      </c>
      <c r="O4090">
        <v>94</v>
      </c>
      <c r="P4090">
        <v>98</v>
      </c>
      <c r="Q4090">
        <v>12</v>
      </c>
      <c r="R4090">
        <v>34</v>
      </c>
      <c r="S4090">
        <v>19</v>
      </c>
      <c r="T4090">
        <v>0.1</v>
      </c>
      <c r="U4090">
        <v>345</v>
      </c>
      <c r="V4090">
        <v>4.0999999999999996</v>
      </c>
      <c r="W4090">
        <v>64</v>
      </c>
      <c r="X4090">
        <v>1</v>
      </c>
      <c r="Y4090">
        <v>3.4</v>
      </c>
    </row>
    <row r="4091" spans="1:25" hidden="1" x14ac:dyDescent="0.25">
      <c r="A4091" t="s">
        <v>15578</v>
      </c>
      <c r="B4091" t="s">
        <v>15579</v>
      </c>
      <c r="C4091" s="1" t="str">
        <f t="shared" si="662"/>
        <v>21:0441</v>
      </c>
      <c r="D4091" s="1" t="str">
        <f t="shared" si="663"/>
        <v>21:0145</v>
      </c>
      <c r="E4091" t="s">
        <v>15580</v>
      </c>
      <c r="F4091" t="s">
        <v>15581</v>
      </c>
      <c r="H4091">
        <v>68.992565900000002</v>
      </c>
      <c r="I4091">
        <v>-73.306217700000005</v>
      </c>
      <c r="J4091" s="1" t="str">
        <f t="shared" si="664"/>
        <v>NGR lake sediment grab sample</v>
      </c>
      <c r="K4091" s="1" t="str">
        <f t="shared" si="665"/>
        <v>&lt;177 micron (NGR)</v>
      </c>
      <c r="L4091">
        <v>31</v>
      </c>
      <c r="M4091" t="s">
        <v>77</v>
      </c>
      <c r="N4091">
        <v>604</v>
      </c>
      <c r="O4091">
        <v>106</v>
      </c>
      <c r="P4091">
        <v>124</v>
      </c>
      <c r="Q4091">
        <v>12</v>
      </c>
      <c r="R4091">
        <v>36</v>
      </c>
      <c r="S4091">
        <v>28</v>
      </c>
      <c r="T4091">
        <v>0.1</v>
      </c>
      <c r="U4091">
        <v>440</v>
      </c>
      <c r="V4091">
        <v>4.5999999999999996</v>
      </c>
      <c r="W4091">
        <v>76</v>
      </c>
      <c r="X4091">
        <v>3</v>
      </c>
      <c r="Y4091">
        <v>2</v>
      </c>
    </row>
    <row r="4092" spans="1:25" hidden="1" x14ac:dyDescent="0.25">
      <c r="A4092" t="s">
        <v>15582</v>
      </c>
      <c r="B4092" t="s">
        <v>15583</v>
      </c>
      <c r="C4092" s="1" t="str">
        <f t="shared" si="662"/>
        <v>21:0441</v>
      </c>
      <c r="D4092" s="1" t="str">
        <f t="shared" si="663"/>
        <v>21:0145</v>
      </c>
      <c r="E4092" t="s">
        <v>15584</v>
      </c>
      <c r="F4092" t="s">
        <v>15585</v>
      </c>
      <c r="H4092">
        <v>68.980328799999995</v>
      </c>
      <c r="I4092">
        <v>-73.126461800000001</v>
      </c>
      <c r="J4092" s="1" t="str">
        <f t="shared" si="664"/>
        <v>NGR lake sediment grab sample</v>
      </c>
      <c r="K4092" s="1" t="str">
        <f t="shared" si="665"/>
        <v>&lt;177 micron (NGR)</v>
      </c>
      <c r="L4092">
        <v>31</v>
      </c>
      <c r="M4092" t="s">
        <v>82</v>
      </c>
      <c r="N4092">
        <v>605</v>
      </c>
      <c r="O4092">
        <v>88</v>
      </c>
      <c r="P4092">
        <v>92</v>
      </c>
      <c r="Q4092">
        <v>11</v>
      </c>
      <c r="R4092">
        <v>30</v>
      </c>
      <c r="S4092">
        <v>11</v>
      </c>
      <c r="T4092">
        <v>0.1</v>
      </c>
      <c r="U4092">
        <v>220</v>
      </c>
      <c r="V4092">
        <v>4.5999999999999996</v>
      </c>
      <c r="W4092">
        <v>47</v>
      </c>
      <c r="X4092">
        <v>3</v>
      </c>
      <c r="Y4092">
        <v>8.6</v>
      </c>
    </row>
    <row r="4093" spans="1:25" hidden="1" x14ac:dyDescent="0.25">
      <c r="A4093" t="s">
        <v>15586</v>
      </c>
      <c r="B4093" t="s">
        <v>15587</v>
      </c>
      <c r="C4093" s="1" t="str">
        <f t="shared" si="662"/>
        <v>21:0441</v>
      </c>
      <c r="D4093" s="1" t="str">
        <f t="shared" si="663"/>
        <v>21:0145</v>
      </c>
      <c r="E4093" t="s">
        <v>15588</v>
      </c>
      <c r="F4093" t="s">
        <v>15589</v>
      </c>
      <c r="H4093">
        <v>68.929902900000002</v>
      </c>
      <c r="I4093">
        <v>-73.016444399999997</v>
      </c>
      <c r="J4093" s="1" t="str">
        <f t="shared" si="664"/>
        <v>NGR lake sediment grab sample</v>
      </c>
      <c r="K4093" s="1" t="str">
        <f t="shared" si="665"/>
        <v>&lt;177 micron (NGR)</v>
      </c>
      <c r="L4093">
        <v>31</v>
      </c>
      <c r="M4093" t="s">
        <v>87</v>
      </c>
      <c r="N4093">
        <v>606</v>
      </c>
      <c r="O4093">
        <v>110</v>
      </c>
      <c r="P4093">
        <v>96</v>
      </c>
      <c r="Q4093">
        <v>9</v>
      </c>
      <c r="R4093">
        <v>46</v>
      </c>
      <c r="S4093">
        <v>26</v>
      </c>
      <c r="T4093">
        <v>0.1</v>
      </c>
      <c r="U4093">
        <v>300</v>
      </c>
      <c r="V4093">
        <v>3.6</v>
      </c>
      <c r="W4093">
        <v>25</v>
      </c>
      <c r="X4093">
        <v>4</v>
      </c>
      <c r="Y4093">
        <v>4.5999999999999996</v>
      </c>
    </row>
    <row r="4094" spans="1:25" hidden="1" x14ac:dyDescent="0.25">
      <c r="A4094" t="s">
        <v>15590</v>
      </c>
      <c r="B4094" t="s">
        <v>15591</v>
      </c>
      <c r="C4094" s="1" t="str">
        <f t="shared" si="662"/>
        <v>21:0441</v>
      </c>
      <c r="D4094" s="1" t="str">
        <f>HYPERLINK("http://geochem.nrcan.gc.ca/cdogs/content/svy/svy_e.htm", "")</f>
        <v/>
      </c>
      <c r="G4094" s="1" t="str">
        <f>HYPERLINK("http://geochem.nrcan.gc.ca/cdogs/content/cr_/cr_00035_e.htm", "35")</f>
        <v>35</v>
      </c>
      <c r="J4094" t="s">
        <v>100</v>
      </c>
      <c r="K4094" t="s">
        <v>101</v>
      </c>
      <c r="L4094">
        <v>31</v>
      </c>
      <c r="M4094" t="s">
        <v>102</v>
      </c>
      <c r="N4094">
        <v>607</v>
      </c>
      <c r="O4094">
        <v>110</v>
      </c>
      <c r="P4094">
        <v>70</v>
      </c>
      <c r="Q4094">
        <v>9</v>
      </c>
      <c r="R4094">
        <v>27</v>
      </c>
      <c r="S4094">
        <v>10</v>
      </c>
      <c r="T4094">
        <v>0.1</v>
      </c>
      <c r="U4094">
        <v>345</v>
      </c>
      <c r="V4094">
        <v>2.7</v>
      </c>
      <c r="W4094">
        <v>11</v>
      </c>
      <c r="X4094">
        <v>2</v>
      </c>
      <c r="Y4094">
        <v>8.6</v>
      </c>
    </row>
    <row r="4095" spans="1:25" hidden="1" x14ac:dyDescent="0.25">
      <c r="A4095" t="s">
        <v>15592</v>
      </c>
      <c r="B4095" t="s">
        <v>15593</v>
      </c>
      <c r="C4095" s="1" t="str">
        <f t="shared" si="662"/>
        <v>21:0441</v>
      </c>
      <c r="D4095" s="1" t="str">
        <f t="shared" ref="D4095:D4104" si="666">HYPERLINK("http://geochem.nrcan.gc.ca/cdogs/content/svy/svy210145_e.htm", "21:0145")</f>
        <v>21:0145</v>
      </c>
      <c r="E4095" t="s">
        <v>15594</v>
      </c>
      <c r="F4095" t="s">
        <v>15595</v>
      </c>
      <c r="H4095">
        <v>68.895659600000002</v>
      </c>
      <c r="I4095">
        <v>-73.001340900000002</v>
      </c>
      <c r="J4095" s="1" t="str">
        <f t="shared" ref="J4095:J4104" si="667">HYPERLINK("http://geochem.nrcan.gc.ca/cdogs/content/kwd/kwd020027_e.htm", "NGR lake sediment grab sample")</f>
        <v>NGR lake sediment grab sample</v>
      </c>
      <c r="K4095" s="1" t="str">
        <f t="shared" ref="K4095:K4104" si="668">HYPERLINK("http://geochem.nrcan.gc.ca/cdogs/content/kwd/kwd080006_e.htm", "&lt;177 micron (NGR)")</f>
        <v>&lt;177 micron (NGR)</v>
      </c>
      <c r="L4095">
        <v>31</v>
      </c>
      <c r="M4095" t="s">
        <v>92</v>
      </c>
      <c r="N4095">
        <v>608</v>
      </c>
      <c r="O4095">
        <v>76</v>
      </c>
      <c r="P4095">
        <v>58</v>
      </c>
      <c r="Q4095">
        <v>6</v>
      </c>
      <c r="R4095">
        <v>23</v>
      </c>
      <c r="S4095">
        <v>9</v>
      </c>
      <c r="T4095">
        <v>0.1</v>
      </c>
      <c r="U4095">
        <v>260</v>
      </c>
      <c r="V4095">
        <v>5.4</v>
      </c>
      <c r="W4095">
        <v>365</v>
      </c>
      <c r="X4095">
        <v>3</v>
      </c>
      <c r="Y4095">
        <v>4.8</v>
      </c>
    </row>
    <row r="4096" spans="1:25" hidden="1" x14ac:dyDescent="0.25">
      <c r="A4096" t="s">
        <v>15596</v>
      </c>
      <c r="B4096" t="s">
        <v>15597</v>
      </c>
      <c r="C4096" s="1" t="str">
        <f t="shared" si="662"/>
        <v>21:0441</v>
      </c>
      <c r="D4096" s="1" t="str">
        <f t="shared" si="666"/>
        <v>21:0145</v>
      </c>
      <c r="E4096" t="s">
        <v>15598</v>
      </c>
      <c r="F4096" t="s">
        <v>15599</v>
      </c>
      <c r="H4096">
        <v>68.853116</v>
      </c>
      <c r="I4096">
        <v>-73.018395400000003</v>
      </c>
      <c r="J4096" s="1" t="str">
        <f t="shared" si="667"/>
        <v>NGR lake sediment grab sample</v>
      </c>
      <c r="K4096" s="1" t="str">
        <f t="shared" si="668"/>
        <v>&lt;177 micron (NGR)</v>
      </c>
      <c r="L4096">
        <v>31</v>
      </c>
      <c r="M4096" t="s">
        <v>97</v>
      </c>
      <c r="N4096">
        <v>609</v>
      </c>
      <c r="O4096">
        <v>84</v>
      </c>
      <c r="P4096">
        <v>72</v>
      </c>
      <c r="Q4096">
        <v>7</v>
      </c>
      <c r="R4096">
        <v>32</v>
      </c>
      <c r="S4096">
        <v>19</v>
      </c>
      <c r="T4096">
        <v>0.1</v>
      </c>
      <c r="U4096">
        <v>390</v>
      </c>
      <c r="V4096">
        <v>3.8</v>
      </c>
      <c r="W4096">
        <v>43</v>
      </c>
      <c r="X4096">
        <v>2</v>
      </c>
      <c r="Y4096">
        <v>1.4</v>
      </c>
    </row>
    <row r="4097" spans="1:25" hidden="1" x14ac:dyDescent="0.25">
      <c r="A4097" t="s">
        <v>15600</v>
      </c>
      <c r="B4097" t="s">
        <v>15601</v>
      </c>
      <c r="C4097" s="1" t="str">
        <f t="shared" si="662"/>
        <v>21:0441</v>
      </c>
      <c r="D4097" s="1" t="str">
        <f t="shared" si="666"/>
        <v>21:0145</v>
      </c>
      <c r="E4097" t="s">
        <v>15602</v>
      </c>
      <c r="F4097" t="s">
        <v>15603</v>
      </c>
      <c r="H4097">
        <v>68.838532799999996</v>
      </c>
      <c r="I4097">
        <v>-72.944804599999998</v>
      </c>
      <c r="J4097" s="1" t="str">
        <f t="shared" si="667"/>
        <v>NGR lake sediment grab sample</v>
      </c>
      <c r="K4097" s="1" t="str">
        <f t="shared" si="668"/>
        <v>&lt;177 micron (NGR)</v>
      </c>
      <c r="L4097">
        <v>31</v>
      </c>
      <c r="M4097" t="s">
        <v>107</v>
      </c>
      <c r="N4097">
        <v>610</v>
      </c>
      <c r="O4097">
        <v>112</v>
      </c>
      <c r="P4097">
        <v>92</v>
      </c>
      <c r="Q4097">
        <v>8</v>
      </c>
      <c r="R4097">
        <v>47</v>
      </c>
      <c r="S4097">
        <v>15</v>
      </c>
      <c r="T4097">
        <v>0.1</v>
      </c>
      <c r="U4097">
        <v>280</v>
      </c>
      <c r="V4097">
        <v>3.45</v>
      </c>
      <c r="W4097">
        <v>17</v>
      </c>
      <c r="X4097">
        <v>1</v>
      </c>
      <c r="Y4097">
        <v>2.8</v>
      </c>
    </row>
    <row r="4098" spans="1:25" hidden="1" x14ac:dyDescent="0.25">
      <c r="A4098" t="s">
        <v>15604</v>
      </c>
      <c r="B4098" t="s">
        <v>15605</v>
      </c>
      <c r="C4098" s="1" t="str">
        <f t="shared" si="662"/>
        <v>21:0441</v>
      </c>
      <c r="D4098" s="1" t="str">
        <f t="shared" si="666"/>
        <v>21:0145</v>
      </c>
      <c r="E4098" t="s">
        <v>15606</v>
      </c>
      <c r="F4098" t="s">
        <v>15607</v>
      </c>
      <c r="H4098">
        <v>68.794236900000001</v>
      </c>
      <c r="I4098">
        <v>-72.908898600000001</v>
      </c>
      <c r="J4098" s="1" t="str">
        <f t="shared" si="667"/>
        <v>NGR lake sediment grab sample</v>
      </c>
      <c r="K4098" s="1" t="str">
        <f t="shared" si="668"/>
        <v>&lt;177 micron (NGR)</v>
      </c>
      <c r="L4098">
        <v>31</v>
      </c>
      <c r="M4098" t="s">
        <v>112</v>
      </c>
      <c r="N4098">
        <v>611</v>
      </c>
      <c r="O4098">
        <v>120</v>
      </c>
      <c r="P4098">
        <v>126</v>
      </c>
      <c r="Q4098">
        <v>8</v>
      </c>
      <c r="R4098">
        <v>51</v>
      </c>
      <c r="S4098">
        <v>12</v>
      </c>
      <c r="T4098">
        <v>0.1</v>
      </c>
      <c r="U4098">
        <v>230</v>
      </c>
      <c r="V4098">
        <v>3</v>
      </c>
      <c r="W4098">
        <v>24</v>
      </c>
      <c r="X4098">
        <v>1</v>
      </c>
      <c r="Y4098">
        <v>4.5999999999999996</v>
      </c>
    </row>
    <row r="4099" spans="1:25" hidden="1" x14ac:dyDescent="0.25">
      <c r="A4099" t="s">
        <v>15608</v>
      </c>
      <c r="B4099" t="s">
        <v>15609</v>
      </c>
      <c r="C4099" s="1" t="str">
        <f t="shared" si="662"/>
        <v>21:0441</v>
      </c>
      <c r="D4099" s="1" t="str">
        <f t="shared" si="666"/>
        <v>21:0145</v>
      </c>
      <c r="E4099" t="s">
        <v>15610</v>
      </c>
      <c r="F4099" t="s">
        <v>15611</v>
      </c>
      <c r="H4099">
        <v>68.772030799999996</v>
      </c>
      <c r="I4099">
        <v>-72.766859499999995</v>
      </c>
      <c r="J4099" s="1" t="str">
        <f t="shared" si="667"/>
        <v>NGR lake sediment grab sample</v>
      </c>
      <c r="K4099" s="1" t="str">
        <f t="shared" si="668"/>
        <v>&lt;177 micron (NGR)</v>
      </c>
      <c r="L4099">
        <v>31</v>
      </c>
      <c r="M4099" t="s">
        <v>117</v>
      </c>
      <c r="N4099">
        <v>612</v>
      </c>
      <c r="O4099">
        <v>142</v>
      </c>
      <c r="P4099">
        <v>270</v>
      </c>
      <c r="Q4099">
        <v>17</v>
      </c>
      <c r="R4099">
        <v>79</v>
      </c>
      <c r="S4099">
        <v>35</v>
      </c>
      <c r="T4099">
        <v>0.4</v>
      </c>
      <c r="U4099">
        <v>385</v>
      </c>
      <c r="V4099">
        <v>8.1</v>
      </c>
      <c r="W4099">
        <v>480</v>
      </c>
      <c r="X4099">
        <v>4</v>
      </c>
      <c r="Y4099">
        <v>7</v>
      </c>
    </row>
    <row r="4100" spans="1:25" hidden="1" x14ac:dyDescent="0.25">
      <c r="A4100" t="s">
        <v>15612</v>
      </c>
      <c r="B4100" t="s">
        <v>15613</v>
      </c>
      <c r="C4100" s="1" t="str">
        <f t="shared" si="662"/>
        <v>21:0441</v>
      </c>
      <c r="D4100" s="1" t="str">
        <f t="shared" si="666"/>
        <v>21:0145</v>
      </c>
      <c r="E4100" t="s">
        <v>15614</v>
      </c>
      <c r="F4100" t="s">
        <v>15615</v>
      </c>
      <c r="H4100">
        <v>68.728531500000003</v>
      </c>
      <c r="I4100">
        <v>-72.756905099999997</v>
      </c>
      <c r="J4100" s="1" t="str">
        <f t="shared" si="667"/>
        <v>NGR lake sediment grab sample</v>
      </c>
      <c r="K4100" s="1" t="str">
        <f t="shared" si="668"/>
        <v>&lt;177 micron (NGR)</v>
      </c>
      <c r="L4100">
        <v>31</v>
      </c>
      <c r="M4100" t="s">
        <v>122</v>
      </c>
      <c r="N4100">
        <v>613</v>
      </c>
      <c r="O4100">
        <v>104</v>
      </c>
      <c r="P4100">
        <v>130</v>
      </c>
      <c r="Q4100">
        <v>8</v>
      </c>
      <c r="R4100">
        <v>55</v>
      </c>
      <c r="S4100">
        <v>15</v>
      </c>
      <c r="T4100">
        <v>0.1</v>
      </c>
      <c r="U4100">
        <v>295</v>
      </c>
      <c r="V4100">
        <v>3.7</v>
      </c>
      <c r="W4100">
        <v>32</v>
      </c>
      <c r="X4100">
        <v>3</v>
      </c>
      <c r="Y4100">
        <v>7.6</v>
      </c>
    </row>
    <row r="4101" spans="1:25" hidden="1" x14ac:dyDescent="0.25">
      <c r="A4101" t="s">
        <v>15616</v>
      </c>
      <c r="B4101" t="s">
        <v>15617</v>
      </c>
      <c r="C4101" s="1" t="str">
        <f t="shared" si="662"/>
        <v>21:0441</v>
      </c>
      <c r="D4101" s="1" t="str">
        <f t="shared" si="666"/>
        <v>21:0145</v>
      </c>
      <c r="E4101" t="s">
        <v>15618</v>
      </c>
      <c r="F4101" t="s">
        <v>15619</v>
      </c>
      <c r="H4101">
        <v>68.769795400000007</v>
      </c>
      <c r="I4101">
        <v>-72.117420899999999</v>
      </c>
      <c r="J4101" s="1" t="str">
        <f t="shared" si="667"/>
        <v>NGR lake sediment grab sample</v>
      </c>
      <c r="K4101" s="1" t="str">
        <f t="shared" si="668"/>
        <v>&lt;177 micron (NGR)</v>
      </c>
      <c r="L4101">
        <v>32</v>
      </c>
      <c r="M4101" t="s">
        <v>29</v>
      </c>
      <c r="N4101">
        <v>614</v>
      </c>
      <c r="O4101">
        <v>118</v>
      </c>
      <c r="P4101">
        <v>128</v>
      </c>
      <c r="Q4101">
        <v>11</v>
      </c>
      <c r="R4101">
        <v>79</v>
      </c>
      <c r="S4101">
        <v>17</v>
      </c>
      <c r="T4101">
        <v>0.1</v>
      </c>
      <c r="U4101">
        <v>210</v>
      </c>
      <c r="V4101">
        <v>3.1</v>
      </c>
      <c r="W4101">
        <v>56</v>
      </c>
      <c r="X4101">
        <v>2</v>
      </c>
      <c r="Y4101">
        <v>9.4</v>
      </c>
    </row>
    <row r="4102" spans="1:25" hidden="1" x14ac:dyDescent="0.25">
      <c r="A4102" t="s">
        <v>15620</v>
      </c>
      <c r="B4102" t="s">
        <v>15621</v>
      </c>
      <c r="C4102" s="1" t="str">
        <f t="shared" si="662"/>
        <v>21:0441</v>
      </c>
      <c r="D4102" s="1" t="str">
        <f t="shared" si="666"/>
        <v>21:0145</v>
      </c>
      <c r="E4102" t="s">
        <v>15622</v>
      </c>
      <c r="F4102" t="s">
        <v>15623</v>
      </c>
      <c r="H4102">
        <v>68.704207100000005</v>
      </c>
      <c r="I4102">
        <v>-72.758433999999994</v>
      </c>
      <c r="J4102" s="1" t="str">
        <f t="shared" si="667"/>
        <v>NGR lake sediment grab sample</v>
      </c>
      <c r="K4102" s="1" t="str">
        <f t="shared" si="668"/>
        <v>&lt;177 micron (NGR)</v>
      </c>
      <c r="L4102">
        <v>32</v>
      </c>
      <c r="M4102" t="s">
        <v>34</v>
      </c>
      <c r="N4102">
        <v>615</v>
      </c>
      <c r="O4102">
        <v>118</v>
      </c>
      <c r="P4102">
        <v>158</v>
      </c>
      <c r="Q4102">
        <v>7</v>
      </c>
      <c r="R4102">
        <v>88</v>
      </c>
      <c r="S4102">
        <v>30</v>
      </c>
      <c r="T4102">
        <v>0.1</v>
      </c>
      <c r="U4102">
        <v>400</v>
      </c>
      <c r="V4102">
        <v>4</v>
      </c>
      <c r="W4102">
        <v>105</v>
      </c>
      <c r="X4102">
        <v>4</v>
      </c>
      <c r="Y4102">
        <v>7.2</v>
      </c>
    </row>
    <row r="4103" spans="1:25" hidden="1" x14ac:dyDescent="0.25">
      <c r="A4103" t="s">
        <v>15624</v>
      </c>
      <c r="B4103" t="s">
        <v>15625</v>
      </c>
      <c r="C4103" s="1" t="str">
        <f t="shared" si="662"/>
        <v>21:0441</v>
      </c>
      <c r="D4103" s="1" t="str">
        <f t="shared" si="666"/>
        <v>21:0145</v>
      </c>
      <c r="E4103" t="s">
        <v>15626</v>
      </c>
      <c r="F4103" t="s">
        <v>15627</v>
      </c>
      <c r="H4103">
        <v>68.733377300000001</v>
      </c>
      <c r="I4103">
        <v>-72.053832400000005</v>
      </c>
      <c r="J4103" s="1" t="str">
        <f t="shared" si="667"/>
        <v>NGR lake sediment grab sample</v>
      </c>
      <c r="K4103" s="1" t="str">
        <f t="shared" si="668"/>
        <v>&lt;177 micron (NGR)</v>
      </c>
      <c r="L4103">
        <v>32</v>
      </c>
      <c r="M4103" t="s">
        <v>39</v>
      </c>
      <c r="N4103">
        <v>616</v>
      </c>
      <c r="O4103">
        <v>120</v>
      </c>
      <c r="P4103">
        <v>86</v>
      </c>
      <c r="Q4103">
        <v>10</v>
      </c>
      <c r="R4103">
        <v>63</v>
      </c>
      <c r="S4103">
        <v>25</v>
      </c>
      <c r="T4103">
        <v>0.1</v>
      </c>
      <c r="U4103">
        <v>490</v>
      </c>
      <c r="V4103">
        <v>4.95</v>
      </c>
      <c r="W4103">
        <v>68</v>
      </c>
      <c r="X4103">
        <v>2</v>
      </c>
      <c r="Y4103">
        <v>2.8</v>
      </c>
    </row>
    <row r="4104" spans="1:25" hidden="1" x14ac:dyDescent="0.25">
      <c r="A4104" t="s">
        <v>15628</v>
      </c>
      <c r="B4104" t="s">
        <v>15629</v>
      </c>
      <c r="C4104" s="1" t="str">
        <f t="shared" si="662"/>
        <v>21:0441</v>
      </c>
      <c r="D4104" s="1" t="str">
        <f t="shared" si="666"/>
        <v>21:0145</v>
      </c>
      <c r="E4104" t="s">
        <v>15630</v>
      </c>
      <c r="F4104" t="s">
        <v>15631</v>
      </c>
      <c r="H4104">
        <v>68.742243299999998</v>
      </c>
      <c r="I4104">
        <v>-72.040267099999994</v>
      </c>
      <c r="J4104" s="1" t="str">
        <f t="shared" si="667"/>
        <v>NGR lake sediment grab sample</v>
      </c>
      <c r="K4104" s="1" t="str">
        <f t="shared" si="668"/>
        <v>&lt;177 micron (NGR)</v>
      </c>
      <c r="L4104">
        <v>32</v>
      </c>
      <c r="M4104" t="s">
        <v>44</v>
      </c>
      <c r="N4104">
        <v>617</v>
      </c>
      <c r="O4104">
        <v>120</v>
      </c>
      <c r="P4104">
        <v>78</v>
      </c>
      <c r="Q4104">
        <v>9</v>
      </c>
      <c r="R4104">
        <v>75</v>
      </c>
      <c r="S4104">
        <v>20</v>
      </c>
      <c r="T4104">
        <v>0.1</v>
      </c>
      <c r="U4104">
        <v>330</v>
      </c>
      <c r="V4104">
        <v>4.4000000000000004</v>
      </c>
      <c r="W4104">
        <v>34</v>
      </c>
      <c r="X4104">
        <v>3</v>
      </c>
      <c r="Y4104">
        <v>7.2</v>
      </c>
    </row>
    <row r="4105" spans="1:25" hidden="1" x14ac:dyDescent="0.25">
      <c r="A4105" t="s">
        <v>15632</v>
      </c>
      <c r="B4105" t="s">
        <v>15633</v>
      </c>
      <c r="C4105" s="1" t="str">
        <f t="shared" si="662"/>
        <v>21:0441</v>
      </c>
      <c r="D4105" s="1" t="str">
        <f>HYPERLINK("http://geochem.nrcan.gc.ca/cdogs/content/svy/svy_e.htm", "")</f>
        <v/>
      </c>
      <c r="G4105" s="1" t="str">
        <f>HYPERLINK("http://geochem.nrcan.gc.ca/cdogs/content/cr_/cr_00022_e.htm", "22")</f>
        <v>22</v>
      </c>
      <c r="J4105" t="s">
        <v>100</v>
      </c>
      <c r="K4105" t="s">
        <v>101</v>
      </c>
      <c r="L4105">
        <v>32</v>
      </c>
      <c r="M4105" t="s">
        <v>102</v>
      </c>
      <c r="N4105">
        <v>618</v>
      </c>
      <c r="O4105">
        <v>88</v>
      </c>
      <c r="P4105">
        <v>18</v>
      </c>
      <c r="Q4105">
        <v>22</v>
      </c>
      <c r="R4105">
        <v>10</v>
      </c>
      <c r="S4105">
        <v>6</v>
      </c>
      <c r="T4105">
        <v>0.1</v>
      </c>
      <c r="U4105">
        <v>950</v>
      </c>
      <c r="V4105">
        <v>1.8</v>
      </c>
      <c r="W4105">
        <v>15</v>
      </c>
      <c r="X4105">
        <v>5</v>
      </c>
      <c r="Y4105">
        <v>19.600000000000001</v>
      </c>
    </row>
    <row r="4106" spans="1:25" hidden="1" x14ac:dyDescent="0.25">
      <c r="A4106" t="s">
        <v>15634</v>
      </c>
      <c r="B4106" t="s">
        <v>15635</v>
      </c>
      <c r="C4106" s="1" t="str">
        <f t="shared" si="662"/>
        <v>21:0441</v>
      </c>
      <c r="D4106" s="1" t="str">
        <f t="shared" ref="D4106:D4126" si="669">HYPERLINK("http://geochem.nrcan.gc.ca/cdogs/content/svy/svy210145_e.htm", "21:0145")</f>
        <v>21:0145</v>
      </c>
      <c r="E4106" t="s">
        <v>15636</v>
      </c>
      <c r="F4106" t="s">
        <v>15637</v>
      </c>
      <c r="H4106">
        <v>68.757435299999997</v>
      </c>
      <c r="I4106">
        <v>-72.119045400000005</v>
      </c>
      <c r="J4106" s="1" t="str">
        <f t="shared" ref="J4106:J4126" si="670">HYPERLINK("http://geochem.nrcan.gc.ca/cdogs/content/kwd/kwd020027_e.htm", "NGR lake sediment grab sample")</f>
        <v>NGR lake sediment grab sample</v>
      </c>
      <c r="K4106" s="1" t="str">
        <f t="shared" ref="K4106:K4126" si="671">HYPERLINK("http://geochem.nrcan.gc.ca/cdogs/content/kwd/kwd080006_e.htm", "&lt;177 micron (NGR)")</f>
        <v>&lt;177 micron (NGR)</v>
      </c>
      <c r="L4106">
        <v>32</v>
      </c>
      <c r="M4106" t="s">
        <v>49</v>
      </c>
      <c r="N4106">
        <v>619</v>
      </c>
      <c r="O4106">
        <v>98</v>
      </c>
      <c r="P4106">
        <v>74</v>
      </c>
      <c r="Q4106">
        <v>7</v>
      </c>
      <c r="R4106">
        <v>51</v>
      </c>
      <c r="S4106">
        <v>18</v>
      </c>
      <c r="T4106">
        <v>0.1</v>
      </c>
      <c r="U4106">
        <v>260</v>
      </c>
      <c r="V4106">
        <v>3.6</v>
      </c>
      <c r="W4106">
        <v>100</v>
      </c>
      <c r="X4106">
        <v>1</v>
      </c>
      <c r="Y4106">
        <v>4</v>
      </c>
    </row>
    <row r="4107" spans="1:25" hidden="1" x14ac:dyDescent="0.25">
      <c r="A4107" t="s">
        <v>15638</v>
      </c>
      <c r="B4107" t="s">
        <v>15639</v>
      </c>
      <c r="C4107" s="1" t="str">
        <f t="shared" si="662"/>
        <v>21:0441</v>
      </c>
      <c r="D4107" s="1" t="str">
        <f t="shared" si="669"/>
        <v>21:0145</v>
      </c>
      <c r="E4107" t="s">
        <v>15618</v>
      </c>
      <c r="F4107" t="s">
        <v>15640</v>
      </c>
      <c r="H4107">
        <v>68.769795400000007</v>
      </c>
      <c r="I4107">
        <v>-72.117420899999999</v>
      </c>
      <c r="J4107" s="1" t="str">
        <f t="shared" si="670"/>
        <v>NGR lake sediment grab sample</v>
      </c>
      <c r="K4107" s="1" t="str">
        <f t="shared" si="671"/>
        <v>&lt;177 micron (NGR)</v>
      </c>
      <c r="L4107">
        <v>32</v>
      </c>
      <c r="M4107" t="s">
        <v>53</v>
      </c>
      <c r="N4107">
        <v>620</v>
      </c>
      <c r="O4107">
        <v>104</v>
      </c>
      <c r="P4107">
        <v>80</v>
      </c>
      <c r="Q4107">
        <v>9</v>
      </c>
      <c r="R4107">
        <v>58</v>
      </c>
      <c r="S4107">
        <v>21</v>
      </c>
      <c r="T4107">
        <v>0.1</v>
      </c>
      <c r="U4107">
        <v>255</v>
      </c>
      <c r="V4107">
        <v>3.3</v>
      </c>
      <c r="W4107">
        <v>38</v>
      </c>
      <c r="X4107">
        <v>1</v>
      </c>
      <c r="Y4107">
        <v>3</v>
      </c>
    </row>
    <row r="4108" spans="1:25" hidden="1" x14ac:dyDescent="0.25">
      <c r="A4108" t="s">
        <v>15641</v>
      </c>
      <c r="B4108" t="s">
        <v>15642</v>
      </c>
      <c r="C4108" s="1" t="str">
        <f t="shared" si="662"/>
        <v>21:0441</v>
      </c>
      <c r="D4108" s="1" t="str">
        <f t="shared" si="669"/>
        <v>21:0145</v>
      </c>
      <c r="E4108" t="s">
        <v>15618</v>
      </c>
      <c r="F4108" t="s">
        <v>15643</v>
      </c>
      <c r="H4108">
        <v>68.769795400000007</v>
      </c>
      <c r="I4108">
        <v>-72.117420899999999</v>
      </c>
      <c r="J4108" s="1" t="str">
        <f t="shared" si="670"/>
        <v>NGR lake sediment grab sample</v>
      </c>
      <c r="K4108" s="1" t="str">
        <f t="shared" si="671"/>
        <v>&lt;177 micron (NGR)</v>
      </c>
      <c r="L4108">
        <v>32</v>
      </c>
      <c r="M4108" t="s">
        <v>57</v>
      </c>
      <c r="N4108">
        <v>621</v>
      </c>
      <c r="O4108">
        <v>114</v>
      </c>
      <c r="P4108">
        <v>126</v>
      </c>
      <c r="Q4108">
        <v>10</v>
      </c>
      <c r="R4108">
        <v>78</v>
      </c>
      <c r="S4108">
        <v>20</v>
      </c>
      <c r="T4108">
        <v>0.1</v>
      </c>
      <c r="U4108">
        <v>210</v>
      </c>
      <c r="V4108">
        <v>3</v>
      </c>
      <c r="W4108">
        <v>50</v>
      </c>
      <c r="X4108">
        <v>1</v>
      </c>
      <c r="Y4108">
        <v>11.4</v>
      </c>
    </row>
    <row r="4109" spans="1:25" hidden="1" x14ac:dyDescent="0.25">
      <c r="A4109" t="s">
        <v>15644</v>
      </c>
      <c r="B4109" t="s">
        <v>15645</v>
      </c>
      <c r="C4109" s="1" t="str">
        <f t="shared" si="662"/>
        <v>21:0441</v>
      </c>
      <c r="D4109" s="1" t="str">
        <f t="shared" si="669"/>
        <v>21:0145</v>
      </c>
      <c r="E4109" t="s">
        <v>15646</v>
      </c>
      <c r="F4109" t="s">
        <v>15647</v>
      </c>
      <c r="H4109">
        <v>68.792873900000004</v>
      </c>
      <c r="I4109">
        <v>-72.118990800000006</v>
      </c>
      <c r="J4109" s="1" t="str">
        <f t="shared" si="670"/>
        <v>NGR lake sediment grab sample</v>
      </c>
      <c r="K4109" s="1" t="str">
        <f t="shared" si="671"/>
        <v>&lt;177 micron (NGR)</v>
      </c>
      <c r="L4109">
        <v>32</v>
      </c>
      <c r="M4109" t="s">
        <v>62</v>
      </c>
      <c r="N4109">
        <v>622</v>
      </c>
      <c r="O4109">
        <v>90</v>
      </c>
      <c r="P4109">
        <v>56</v>
      </c>
      <c r="Q4109">
        <v>7</v>
      </c>
      <c r="R4109">
        <v>49</v>
      </c>
      <c r="S4109">
        <v>22</v>
      </c>
      <c r="T4109">
        <v>0.1</v>
      </c>
      <c r="U4109">
        <v>320</v>
      </c>
      <c r="V4109">
        <v>3.4</v>
      </c>
      <c r="W4109">
        <v>100</v>
      </c>
      <c r="X4109">
        <v>1</v>
      </c>
      <c r="Y4109">
        <v>2.8</v>
      </c>
    </row>
    <row r="4110" spans="1:25" hidden="1" x14ac:dyDescent="0.25">
      <c r="A4110" t="s">
        <v>15648</v>
      </c>
      <c r="B4110" t="s">
        <v>15649</v>
      </c>
      <c r="C4110" s="1" t="str">
        <f t="shared" si="662"/>
        <v>21:0441</v>
      </c>
      <c r="D4110" s="1" t="str">
        <f t="shared" si="669"/>
        <v>21:0145</v>
      </c>
      <c r="E4110" t="s">
        <v>15650</v>
      </c>
      <c r="F4110" t="s">
        <v>15651</v>
      </c>
      <c r="H4110">
        <v>68.810788700000003</v>
      </c>
      <c r="I4110">
        <v>-72.186265700000007</v>
      </c>
      <c r="J4110" s="1" t="str">
        <f t="shared" si="670"/>
        <v>NGR lake sediment grab sample</v>
      </c>
      <c r="K4110" s="1" t="str">
        <f t="shared" si="671"/>
        <v>&lt;177 micron (NGR)</v>
      </c>
      <c r="L4110">
        <v>32</v>
      </c>
      <c r="M4110" t="s">
        <v>67</v>
      </c>
      <c r="N4110">
        <v>623</v>
      </c>
      <c r="O4110">
        <v>168</v>
      </c>
      <c r="P4110">
        <v>158</v>
      </c>
      <c r="Q4110">
        <v>18</v>
      </c>
      <c r="R4110">
        <v>102</v>
      </c>
      <c r="S4110">
        <v>22</v>
      </c>
      <c r="T4110">
        <v>0.2</v>
      </c>
      <c r="U4110">
        <v>230</v>
      </c>
      <c r="V4110">
        <v>3.6</v>
      </c>
      <c r="W4110">
        <v>52</v>
      </c>
      <c r="X4110">
        <v>1</v>
      </c>
      <c r="Y4110">
        <v>11</v>
      </c>
    </row>
    <row r="4111" spans="1:25" hidden="1" x14ac:dyDescent="0.25">
      <c r="A4111" t="s">
        <v>15652</v>
      </c>
      <c r="B4111" t="s">
        <v>15653</v>
      </c>
      <c r="C4111" s="1" t="str">
        <f t="shared" si="662"/>
        <v>21:0441</v>
      </c>
      <c r="D4111" s="1" t="str">
        <f t="shared" si="669"/>
        <v>21:0145</v>
      </c>
      <c r="E4111" t="s">
        <v>15654</v>
      </c>
      <c r="F4111" t="s">
        <v>15655</v>
      </c>
      <c r="H4111">
        <v>68.859764400000003</v>
      </c>
      <c r="I4111">
        <v>-72.298184000000006</v>
      </c>
      <c r="J4111" s="1" t="str">
        <f t="shared" si="670"/>
        <v>NGR lake sediment grab sample</v>
      </c>
      <c r="K4111" s="1" t="str">
        <f t="shared" si="671"/>
        <v>&lt;177 micron (NGR)</v>
      </c>
      <c r="L4111">
        <v>32</v>
      </c>
      <c r="M4111" t="s">
        <v>72</v>
      </c>
      <c r="N4111">
        <v>624</v>
      </c>
      <c r="O4111">
        <v>94</v>
      </c>
      <c r="P4111">
        <v>66</v>
      </c>
      <c r="Q4111">
        <v>9</v>
      </c>
      <c r="R4111">
        <v>42</v>
      </c>
      <c r="S4111">
        <v>13</v>
      </c>
      <c r="T4111">
        <v>0.1</v>
      </c>
      <c r="U4111">
        <v>200</v>
      </c>
      <c r="V4111">
        <v>2.6</v>
      </c>
      <c r="W4111">
        <v>24</v>
      </c>
      <c r="X4111">
        <v>1</v>
      </c>
      <c r="Y4111">
        <v>8.1999999999999993</v>
      </c>
    </row>
    <row r="4112" spans="1:25" hidden="1" x14ac:dyDescent="0.25">
      <c r="A4112" t="s">
        <v>15656</v>
      </c>
      <c r="B4112" t="s">
        <v>15657</v>
      </c>
      <c r="C4112" s="1" t="str">
        <f t="shared" si="662"/>
        <v>21:0441</v>
      </c>
      <c r="D4112" s="1" t="str">
        <f t="shared" si="669"/>
        <v>21:0145</v>
      </c>
      <c r="E4112" t="s">
        <v>15658</v>
      </c>
      <c r="F4112" t="s">
        <v>15659</v>
      </c>
      <c r="H4112">
        <v>68.891817000000003</v>
      </c>
      <c r="I4112">
        <v>-72.366430800000003</v>
      </c>
      <c r="J4112" s="1" t="str">
        <f t="shared" si="670"/>
        <v>NGR lake sediment grab sample</v>
      </c>
      <c r="K4112" s="1" t="str">
        <f t="shared" si="671"/>
        <v>&lt;177 micron (NGR)</v>
      </c>
      <c r="L4112">
        <v>32</v>
      </c>
      <c r="M4112" t="s">
        <v>77</v>
      </c>
      <c r="N4112">
        <v>625</v>
      </c>
      <c r="O4112">
        <v>132</v>
      </c>
      <c r="P4112">
        <v>86</v>
      </c>
      <c r="Q4112">
        <v>8</v>
      </c>
      <c r="R4112">
        <v>59</v>
      </c>
      <c r="S4112">
        <v>20</v>
      </c>
      <c r="T4112">
        <v>0.1</v>
      </c>
      <c r="U4112">
        <v>180</v>
      </c>
      <c r="V4112">
        <v>2.9</v>
      </c>
      <c r="W4112">
        <v>68</v>
      </c>
      <c r="X4112">
        <v>2</v>
      </c>
      <c r="Y4112">
        <v>8.4</v>
      </c>
    </row>
    <row r="4113" spans="1:25" hidden="1" x14ac:dyDescent="0.25">
      <c r="A4113" t="s">
        <v>15660</v>
      </c>
      <c r="B4113" t="s">
        <v>15661</v>
      </c>
      <c r="C4113" s="1" t="str">
        <f t="shared" si="662"/>
        <v>21:0441</v>
      </c>
      <c r="D4113" s="1" t="str">
        <f t="shared" si="669"/>
        <v>21:0145</v>
      </c>
      <c r="E4113" t="s">
        <v>15662</v>
      </c>
      <c r="F4113" t="s">
        <v>15663</v>
      </c>
      <c r="H4113">
        <v>68.868618600000005</v>
      </c>
      <c r="I4113">
        <v>-72.488852300000005</v>
      </c>
      <c r="J4113" s="1" t="str">
        <f t="shared" si="670"/>
        <v>NGR lake sediment grab sample</v>
      </c>
      <c r="K4113" s="1" t="str">
        <f t="shared" si="671"/>
        <v>&lt;177 micron (NGR)</v>
      </c>
      <c r="L4113">
        <v>32</v>
      </c>
      <c r="M4113" t="s">
        <v>82</v>
      </c>
      <c r="N4113">
        <v>626</v>
      </c>
      <c r="O4113">
        <v>74</v>
      </c>
      <c r="P4113">
        <v>50</v>
      </c>
      <c r="Q4113">
        <v>10</v>
      </c>
      <c r="R4113">
        <v>29</v>
      </c>
      <c r="S4113">
        <v>12</v>
      </c>
      <c r="T4113">
        <v>0.1</v>
      </c>
      <c r="U4113">
        <v>195</v>
      </c>
      <c r="V4113">
        <v>3</v>
      </c>
      <c r="W4113">
        <v>36</v>
      </c>
      <c r="X4113">
        <v>1</v>
      </c>
      <c r="Y4113">
        <v>4</v>
      </c>
    </row>
    <row r="4114" spans="1:25" hidden="1" x14ac:dyDescent="0.25">
      <c r="A4114" t="s">
        <v>15664</v>
      </c>
      <c r="B4114" t="s">
        <v>15665</v>
      </c>
      <c r="C4114" s="1" t="str">
        <f t="shared" si="662"/>
        <v>21:0441</v>
      </c>
      <c r="D4114" s="1" t="str">
        <f t="shared" si="669"/>
        <v>21:0145</v>
      </c>
      <c r="E4114" t="s">
        <v>15666</v>
      </c>
      <c r="F4114" t="s">
        <v>15667</v>
      </c>
      <c r="H4114">
        <v>68.88409</v>
      </c>
      <c r="I4114">
        <v>-72.507132799999994</v>
      </c>
      <c r="J4114" s="1" t="str">
        <f t="shared" si="670"/>
        <v>NGR lake sediment grab sample</v>
      </c>
      <c r="K4114" s="1" t="str">
        <f t="shared" si="671"/>
        <v>&lt;177 micron (NGR)</v>
      </c>
      <c r="L4114">
        <v>32</v>
      </c>
      <c r="M4114" t="s">
        <v>87</v>
      </c>
      <c r="N4114">
        <v>627</v>
      </c>
      <c r="O4114">
        <v>132</v>
      </c>
      <c r="P4114">
        <v>158</v>
      </c>
      <c r="Q4114">
        <v>26</v>
      </c>
      <c r="R4114">
        <v>75</v>
      </c>
      <c r="S4114">
        <v>31</v>
      </c>
      <c r="T4114">
        <v>0.1</v>
      </c>
      <c r="U4114">
        <v>310</v>
      </c>
      <c r="V4114">
        <v>4.7</v>
      </c>
      <c r="W4114">
        <v>90</v>
      </c>
      <c r="X4114">
        <v>3</v>
      </c>
      <c r="Y4114">
        <v>6.8</v>
      </c>
    </row>
    <row r="4115" spans="1:25" hidden="1" x14ac:dyDescent="0.25">
      <c r="A4115" t="s">
        <v>15668</v>
      </c>
      <c r="B4115" t="s">
        <v>15669</v>
      </c>
      <c r="C4115" s="1" t="str">
        <f t="shared" si="662"/>
        <v>21:0441</v>
      </c>
      <c r="D4115" s="1" t="str">
        <f t="shared" si="669"/>
        <v>21:0145</v>
      </c>
      <c r="E4115" t="s">
        <v>15670</v>
      </c>
      <c r="F4115" t="s">
        <v>15671</v>
      </c>
      <c r="H4115">
        <v>68.897734799999995</v>
      </c>
      <c r="I4115">
        <v>-72.553186699999998</v>
      </c>
      <c r="J4115" s="1" t="str">
        <f t="shared" si="670"/>
        <v>NGR lake sediment grab sample</v>
      </c>
      <c r="K4115" s="1" t="str">
        <f t="shared" si="671"/>
        <v>&lt;177 micron (NGR)</v>
      </c>
      <c r="L4115">
        <v>32</v>
      </c>
      <c r="M4115" t="s">
        <v>92</v>
      </c>
      <c r="N4115">
        <v>628</v>
      </c>
      <c r="O4115">
        <v>76</v>
      </c>
      <c r="P4115">
        <v>38</v>
      </c>
      <c r="Q4115">
        <v>6</v>
      </c>
      <c r="R4115">
        <v>29</v>
      </c>
      <c r="S4115">
        <v>12</v>
      </c>
      <c r="T4115">
        <v>0.1</v>
      </c>
      <c r="U4115">
        <v>210</v>
      </c>
      <c r="V4115">
        <v>2.6</v>
      </c>
      <c r="W4115">
        <v>13</v>
      </c>
      <c r="X4115">
        <v>1</v>
      </c>
      <c r="Y4115">
        <v>3.2</v>
      </c>
    </row>
    <row r="4116" spans="1:25" hidden="1" x14ac:dyDescent="0.25">
      <c r="A4116" t="s">
        <v>15672</v>
      </c>
      <c r="B4116" t="s">
        <v>15673</v>
      </c>
      <c r="C4116" s="1" t="str">
        <f t="shared" si="662"/>
        <v>21:0441</v>
      </c>
      <c r="D4116" s="1" t="str">
        <f t="shared" si="669"/>
        <v>21:0145</v>
      </c>
      <c r="E4116" t="s">
        <v>15674</v>
      </c>
      <c r="F4116" t="s">
        <v>15675</v>
      </c>
      <c r="H4116">
        <v>68.8910901</v>
      </c>
      <c r="I4116">
        <v>-72.659528499999993</v>
      </c>
      <c r="J4116" s="1" t="str">
        <f t="shared" si="670"/>
        <v>NGR lake sediment grab sample</v>
      </c>
      <c r="K4116" s="1" t="str">
        <f t="shared" si="671"/>
        <v>&lt;177 micron (NGR)</v>
      </c>
      <c r="L4116">
        <v>32</v>
      </c>
      <c r="M4116" t="s">
        <v>97</v>
      </c>
      <c r="N4116">
        <v>629</v>
      </c>
      <c r="O4116">
        <v>94</v>
      </c>
      <c r="P4116">
        <v>76</v>
      </c>
      <c r="Q4116">
        <v>11</v>
      </c>
      <c r="R4116">
        <v>39</v>
      </c>
      <c r="S4116">
        <v>15</v>
      </c>
      <c r="T4116">
        <v>0.1</v>
      </c>
      <c r="U4116">
        <v>215</v>
      </c>
      <c r="V4116">
        <v>4.0999999999999996</v>
      </c>
      <c r="W4116">
        <v>155</v>
      </c>
      <c r="X4116">
        <v>3</v>
      </c>
      <c r="Y4116">
        <v>6.2</v>
      </c>
    </row>
    <row r="4117" spans="1:25" hidden="1" x14ac:dyDescent="0.25">
      <c r="A4117" t="s">
        <v>15676</v>
      </c>
      <c r="B4117" t="s">
        <v>15677</v>
      </c>
      <c r="C4117" s="1" t="str">
        <f t="shared" si="662"/>
        <v>21:0441</v>
      </c>
      <c r="D4117" s="1" t="str">
        <f t="shared" si="669"/>
        <v>21:0145</v>
      </c>
      <c r="E4117" t="s">
        <v>15678</v>
      </c>
      <c r="F4117" t="s">
        <v>15679</v>
      </c>
      <c r="H4117">
        <v>68.915760899999995</v>
      </c>
      <c r="I4117">
        <v>-72.724654400000006</v>
      </c>
      <c r="J4117" s="1" t="str">
        <f t="shared" si="670"/>
        <v>NGR lake sediment grab sample</v>
      </c>
      <c r="K4117" s="1" t="str">
        <f t="shared" si="671"/>
        <v>&lt;177 micron (NGR)</v>
      </c>
      <c r="L4117">
        <v>32</v>
      </c>
      <c r="M4117" t="s">
        <v>107</v>
      </c>
      <c r="N4117">
        <v>630</v>
      </c>
      <c r="O4117">
        <v>92</v>
      </c>
      <c r="P4117">
        <v>52</v>
      </c>
      <c r="Q4117">
        <v>8</v>
      </c>
      <c r="R4117">
        <v>39</v>
      </c>
      <c r="S4117">
        <v>13</v>
      </c>
      <c r="T4117">
        <v>0.1</v>
      </c>
      <c r="U4117">
        <v>230</v>
      </c>
      <c r="V4117">
        <v>3.15</v>
      </c>
      <c r="W4117">
        <v>29</v>
      </c>
      <c r="X4117">
        <v>1</v>
      </c>
      <c r="Y4117">
        <v>5.8</v>
      </c>
    </row>
    <row r="4118" spans="1:25" hidden="1" x14ac:dyDescent="0.25">
      <c r="A4118" t="s">
        <v>15680</v>
      </c>
      <c r="B4118" t="s">
        <v>15681</v>
      </c>
      <c r="C4118" s="1" t="str">
        <f t="shared" si="662"/>
        <v>21:0441</v>
      </c>
      <c r="D4118" s="1" t="str">
        <f t="shared" si="669"/>
        <v>21:0145</v>
      </c>
      <c r="E4118" t="s">
        <v>15682</v>
      </c>
      <c r="F4118" t="s">
        <v>15683</v>
      </c>
      <c r="H4118">
        <v>68.946097800000004</v>
      </c>
      <c r="I4118">
        <v>-72.7509242</v>
      </c>
      <c r="J4118" s="1" t="str">
        <f t="shared" si="670"/>
        <v>NGR lake sediment grab sample</v>
      </c>
      <c r="K4118" s="1" t="str">
        <f t="shared" si="671"/>
        <v>&lt;177 micron (NGR)</v>
      </c>
      <c r="L4118">
        <v>32</v>
      </c>
      <c r="M4118" t="s">
        <v>112</v>
      </c>
      <c r="N4118">
        <v>631</v>
      </c>
      <c r="O4118">
        <v>74</v>
      </c>
      <c r="P4118">
        <v>30</v>
      </c>
      <c r="Q4118">
        <v>5</v>
      </c>
      <c r="R4118">
        <v>32</v>
      </c>
      <c r="S4118">
        <v>13</v>
      </c>
      <c r="T4118">
        <v>0.1</v>
      </c>
      <c r="U4118">
        <v>210</v>
      </c>
      <c r="V4118">
        <v>2.7</v>
      </c>
      <c r="W4118">
        <v>15</v>
      </c>
      <c r="X4118">
        <v>1</v>
      </c>
      <c r="Y4118">
        <v>3.2</v>
      </c>
    </row>
    <row r="4119" spans="1:25" hidden="1" x14ac:dyDescent="0.25">
      <c r="A4119" t="s">
        <v>15684</v>
      </c>
      <c r="B4119" t="s">
        <v>15685</v>
      </c>
      <c r="C4119" s="1" t="str">
        <f t="shared" si="662"/>
        <v>21:0441</v>
      </c>
      <c r="D4119" s="1" t="str">
        <f t="shared" si="669"/>
        <v>21:0145</v>
      </c>
      <c r="E4119" t="s">
        <v>15686</v>
      </c>
      <c r="F4119" t="s">
        <v>15687</v>
      </c>
      <c r="H4119">
        <v>68.961389800000006</v>
      </c>
      <c r="I4119">
        <v>-72.852125700000002</v>
      </c>
      <c r="J4119" s="1" t="str">
        <f t="shared" si="670"/>
        <v>NGR lake sediment grab sample</v>
      </c>
      <c r="K4119" s="1" t="str">
        <f t="shared" si="671"/>
        <v>&lt;177 micron (NGR)</v>
      </c>
      <c r="L4119">
        <v>32</v>
      </c>
      <c r="M4119" t="s">
        <v>117</v>
      </c>
      <c r="N4119">
        <v>632</v>
      </c>
      <c r="O4119">
        <v>118</v>
      </c>
      <c r="P4119">
        <v>148</v>
      </c>
      <c r="Q4119">
        <v>11</v>
      </c>
      <c r="R4119">
        <v>78</v>
      </c>
      <c r="S4119">
        <v>42</v>
      </c>
      <c r="T4119">
        <v>0.2</v>
      </c>
      <c r="U4119">
        <v>210</v>
      </c>
      <c r="V4119">
        <v>6.95</v>
      </c>
      <c r="W4119">
        <v>240</v>
      </c>
      <c r="X4119">
        <v>5</v>
      </c>
      <c r="Y4119">
        <v>14.4</v>
      </c>
    </row>
    <row r="4120" spans="1:25" hidden="1" x14ac:dyDescent="0.25">
      <c r="A4120" t="s">
        <v>15688</v>
      </c>
      <c r="B4120" t="s">
        <v>15689</v>
      </c>
      <c r="C4120" s="1" t="str">
        <f t="shared" si="662"/>
        <v>21:0441</v>
      </c>
      <c r="D4120" s="1" t="str">
        <f t="shared" si="669"/>
        <v>21:0145</v>
      </c>
      <c r="E4120" t="s">
        <v>15690</v>
      </c>
      <c r="F4120" t="s">
        <v>15691</v>
      </c>
      <c r="H4120">
        <v>68.979728199999997</v>
      </c>
      <c r="I4120">
        <v>-72.822920499999995</v>
      </c>
      <c r="J4120" s="1" t="str">
        <f t="shared" si="670"/>
        <v>NGR lake sediment grab sample</v>
      </c>
      <c r="K4120" s="1" t="str">
        <f t="shared" si="671"/>
        <v>&lt;177 micron (NGR)</v>
      </c>
      <c r="L4120">
        <v>32</v>
      </c>
      <c r="M4120" t="s">
        <v>122</v>
      </c>
      <c r="N4120">
        <v>633</v>
      </c>
      <c r="O4120">
        <v>126</v>
      </c>
      <c r="P4120">
        <v>164</v>
      </c>
      <c r="Q4120">
        <v>9</v>
      </c>
      <c r="R4120">
        <v>85</v>
      </c>
      <c r="S4120">
        <v>24</v>
      </c>
      <c r="T4120">
        <v>0.1</v>
      </c>
      <c r="U4120">
        <v>130</v>
      </c>
      <c r="V4120">
        <v>14</v>
      </c>
      <c r="W4120">
        <v>765</v>
      </c>
      <c r="X4120">
        <v>7</v>
      </c>
      <c r="Y4120">
        <v>17.2</v>
      </c>
    </row>
    <row r="4121" spans="1:25" hidden="1" x14ac:dyDescent="0.25">
      <c r="A4121" t="s">
        <v>15692</v>
      </c>
      <c r="B4121" t="s">
        <v>15693</v>
      </c>
      <c r="C4121" s="1" t="str">
        <f t="shared" si="662"/>
        <v>21:0441</v>
      </c>
      <c r="D4121" s="1" t="str">
        <f t="shared" si="669"/>
        <v>21:0145</v>
      </c>
      <c r="E4121" t="s">
        <v>15694</v>
      </c>
      <c r="F4121" t="s">
        <v>15695</v>
      </c>
      <c r="H4121">
        <v>68.725255300000001</v>
      </c>
      <c r="I4121">
        <v>-72.107011099999994</v>
      </c>
      <c r="J4121" s="1" t="str">
        <f t="shared" si="670"/>
        <v>NGR lake sediment grab sample</v>
      </c>
      <c r="K4121" s="1" t="str">
        <f t="shared" si="671"/>
        <v>&lt;177 micron (NGR)</v>
      </c>
      <c r="L4121">
        <v>33</v>
      </c>
      <c r="M4121" t="s">
        <v>29</v>
      </c>
      <c r="N4121">
        <v>634</v>
      </c>
      <c r="O4121">
        <v>100</v>
      </c>
      <c r="P4121">
        <v>76</v>
      </c>
      <c r="Q4121">
        <v>10</v>
      </c>
      <c r="R4121">
        <v>49</v>
      </c>
      <c r="S4121">
        <v>26</v>
      </c>
      <c r="T4121">
        <v>0.1</v>
      </c>
      <c r="U4121">
        <v>480</v>
      </c>
      <c r="V4121">
        <v>4.3</v>
      </c>
      <c r="W4121">
        <v>100</v>
      </c>
      <c r="X4121">
        <v>3</v>
      </c>
      <c r="Y4121">
        <v>4</v>
      </c>
    </row>
    <row r="4122" spans="1:25" hidden="1" x14ac:dyDescent="0.25">
      <c r="A4122" t="s">
        <v>15696</v>
      </c>
      <c r="B4122" t="s">
        <v>15697</v>
      </c>
      <c r="C4122" s="1" t="str">
        <f t="shared" si="662"/>
        <v>21:0441</v>
      </c>
      <c r="D4122" s="1" t="str">
        <f t="shared" si="669"/>
        <v>21:0145</v>
      </c>
      <c r="E4122" t="s">
        <v>15698</v>
      </c>
      <c r="F4122" t="s">
        <v>15699</v>
      </c>
      <c r="H4122">
        <v>68.985311400000001</v>
      </c>
      <c r="I4122">
        <v>-72.870091500000001</v>
      </c>
      <c r="J4122" s="1" t="str">
        <f t="shared" si="670"/>
        <v>NGR lake sediment grab sample</v>
      </c>
      <c r="K4122" s="1" t="str">
        <f t="shared" si="671"/>
        <v>&lt;177 micron (NGR)</v>
      </c>
      <c r="L4122">
        <v>33</v>
      </c>
      <c r="M4122" t="s">
        <v>34</v>
      </c>
      <c r="N4122">
        <v>635</v>
      </c>
      <c r="O4122">
        <v>116</v>
      </c>
      <c r="P4122">
        <v>90</v>
      </c>
      <c r="Q4122">
        <v>10</v>
      </c>
      <c r="R4122">
        <v>62</v>
      </c>
      <c r="S4122">
        <v>18</v>
      </c>
      <c r="T4122">
        <v>0.1</v>
      </c>
      <c r="U4122">
        <v>210</v>
      </c>
      <c r="V4122">
        <v>3</v>
      </c>
      <c r="W4122">
        <v>31</v>
      </c>
      <c r="X4122">
        <v>1</v>
      </c>
      <c r="Y4122">
        <v>13.2</v>
      </c>
    </row>
    <row r="4123" spans="1:25" hidden="1" x14ac:dyDescent="0.25">
      <c r="A4123" t="s">
        <v>15700</v>
      </c>
      <c r="B4123" t="s">
        <v>15701</v>
      </c>
      <c r="C4123" s="1" t="str">
        <f t="shared" si="662"/>
        <v>21:0441</v>
      </c>
      <c r="D4123" s="1" t="str">
        <f t="shared" si="669"/>
        <v>21:0145</v>
      </c>
      <c r="E4123" t="s">
        <v>15702</v>
      </c>
      <c r="F4123" t="s">
        <v>15703</v>
      </c>
      <c r="H4123">
        <v>68.719381999999996</v>
      </c>
      <c r="I4123">
        <v>-72.080219099999994</v>
      </c>
      <c r="J4123" s="1" t="str">
        <f t="shared" si="670"/>
        <v>NGR lake sediment grab sample</v>
      </c>
      <c r="K4123" s="1" t="str">
        <f t="shared" si="671"/>
        <v>&lt;177 micron (NGR)</v>
      </c>
      <c r="L4123">
        <v>33</v>
      </c>
      <c r="M4123" t="s">
        <v>49</v>
      </c>
      <c r="N4123">
        <v>636</v>
      </c>
      <c r="O4123">
        <v>146</v>
      </c>
      <c r="P4123">
        <v>92</v>
      </c>
      <c r="Q4123">
        <v>10</v>
      </c>
      <c r="R4123">
        <v>83</v>
      </c>
      <c r="S4123">
        <v>29</v>
      </c>
      <c r="T4123">
        <v>0.1</v>
      </c>
      <c r="U4123">
        <v>400</v>
      </c>
      <c r="V4123">
        <v>4.5999999999999996</v>
      </c>
      <c r="W4123">
        <v>28</v>
      </c>
      <c r="X4123">
        <v>2</v>
      </c>
      <c r="Y4123">
        <v>7</v>
      </c>
    </row>
    <row r="4124" spans="1:25" hidden="1" x14ac:dyDescent="0.25">
      <c r="A4124" t="s">
        <v>15704</v>
      </c>
      <c r="B4124" t="s">
        <v>15705</v>
      </c>
      <c r="C4124" s="1" t="str">
        <f t="shared" si="662"/>
        <v>21:0441</v>
      </c>
      <c r="D4124" s="1" t="str">
        <f t="shared" si="669"/>
        <v>21:0145</v>
      </c>
      <c r="E4124" t="s">
        <v>15694</v>
      </c>
      <c r="F4124" t="s">
        <v>15706</v>
      </c>
      <c r="H4124">
        <v>68.725255300000001</v>
      </c>
      <c r="I4124">
        <v>-72.107011099999994</v>
      </c>
      <c r="J4124" s="1" t="str">
        <f t="shared" si="670"/>
        <v>NGR lake sediment grab sample</v>
      </c>
      <c r="K4124" s="1" t="str">
        <f t="shared" si="671"/>
        <v>&lt;177 micron (NGR)</v>
      </c>
      <c r="L4124">
        <v>33</v>
      </c>
      <c r="M4124" t="s">
        <v>57</v>
      </c>
      <c r="N4124">
        <v>637</v>
      </c>
      <c r="O4124">
        <v>100</v>
      </c>
      <c r="P4124">
        <v>76</v>
      </c>
      <c r="Q4124">
        <v>10</v>
      </c>
      <c r="R4124">
        <v>49</v>
      </c>
      <c r="S4124">
        <v>27</v>
      </c>
      <c r="T4124">
        <v>0.1</v>
      </c>
      <c r="U4124">
        <v>470</v>
      </c>
      <c r="V4124">
        <v>4.4000000000000004</v>
      </c>
      <c r="W4124">
        <v>95</v>
      </c>
      <c r="X4124">
        <v>2</v>
      </c>
      <c r="Y4124">
        <v>4.2</v>
      </c>
    </row>
    <row r="4125" spans="1:25" hidden="1" x14ac:dyDescent="0.25">
      <c r="A4125" t="s">
        <v>15707</v>
      </c>
      <c r="B4125" t="s">
        <v>15708</v>
      </c>
      <c r="C4125" s="1" t="str">
        <f t="shared" si="662"/>
        <v>21:0441</v>
      </c>
      <c r="D4125" s="1" t="str">
        <f t="shared" si="669"/>
        <v>21:0145</v>
      </c>
      <c r="E4125" t="s">
        <v>15694</v>
      </c>
      <c r="F4125" t="s">
        <v>15709</v>
      </c>
      <c r="H4125">
        <v>68.725255300000001</v>
      </c>
      <c r="I4125">
        <v>-72.107011099999994</v>
      </c>
      <c r="J4125" s="1" t="str">
        <f t="shared" si="670"/>
        <v>NGR lake sediment grab sample</v>
      </c>
      <c r="K4125" s="1" t="str">
        <f t="shared" si="671"/>
        <v>&lt;177 micron (NGR)</v>
      </c>
      <c r="L4125">
        <v>33</v>
      </c>
      <c r="M4125" t="s">
        <v>53</v>
      </c>
      <c r="N4125">
        <v>638</v>
      </c>
      <c r="O4125">
        <v>96</v>
      </c>
      <c r="P4125">
        <v>80</v>
      </c>
      <c r="Q4125">
        <v>8</v>
      </c>
      <c r="R4125">
        <v>48</v>
      </c>
      <c r="S4125">
        <v>28</v>
      </c>
      <c r="T4125">
        <v>0.1</v>
      </c>
      <c r="U4125">
        <v>450</v>
      </c>
      <c r="V4125">
        <v>3.95</v>
      </c>
      <c r="W4125">
        <v>85</v>
      </c>
      <c r="X4125">
        <v>3</v>
      </c>
      <c r="Y4125">
        <v>5.8</v>
      </c>
    </row>
    <row r="4126" spans="1:25" hidden="1" x14ac:dyDescent="0.25">
      <c r="A4126" t="s">
        <v>15710</v>
      </c>
      <c r="B4126" t="s">
        <v>15711</v>
      </c>
      <c r="C4126" s="1" t="str">
        <f t="shared" si="662"/>
        <v>21:0441</v>
      </c>
      <c r="D4126" s="1" t="str">
        <f t="shared" si="669"/>
        <v>21:0145</v>
      </c>
      <c r="E4126" t="s">
        <v>15712</v>
      </c>
      <c r="F4126" t="s">
        <v>15713</v>
      </c>
      <c r="H4126">
        <v>68.749748100000005</v>
      </c>
      <c r="I4126">
        <v>-72.178015200000004</v>
      </c>
      <c r="J4126" s="1" t="str">
        <f t="shared" si="670"/>
        <v>NGR lake sediment grab sample</v>
      </c>
      <c r="K4126" s="1" t="str">
        <f t="shared" si="671"/>
        <v>&lt;177 micron (NGR)</v>
      </c>
      <c r="L4126">
        <v>33</v>
      </c>
      <c r="M4126" t="s">
        <v>39</v>
      </c>
      <c r="N4126">
        <v>639</v>
      </c>
      <c r="O4126">
        <v>104</v>
      </c>
      <c r="P4126">
        <v>82</v>
      </c>
      <c r="Q4126">
        <v>9</v>
      </c>
      <c r="R4126">
        <v>55</v>
      </c>
      <c r="S4126">
        <v>23</v>
      </c>
      <c r="T4126">
        <v>0.1</v>
      </c>
      <c r="U4126">
        <v>420</v>
      </c>
      <c r="V4126">
        <v>4.0999999999999996</v>
      </c>
      <c r="W4126">
        <v>105</v>
      </c>
      <c r="X4126">
        <v>2</v>
      </c>
      <c r="Y4126">
        <v>4</v>
      </c>
    </row>
    <row r="4127" spans="1:25" hidden="1" x14ac:dyDescent="0.25">
      <c r="A4127" t="s">
        <v>15714</v>
      </c>
      <c r="B4127" t="s">
        <v>15715</v>
      </c>
      <c r="C4127" s="1" t="str">
        <f t="shared" si="662"/>
        <v>21:0441</v>
      </c>
      <c r="D4127" s="1" t="str">
        <f>HYPERLINK("http://geochem.nrcan.gc.ca/cdogs/content/svy/svy_e.htm", "")</f>
        <v/>
      </c>
      <c r="G4127" s="1" t="str">
        <f>HYPERLINK("http://geochem.nrcan.gc.ca/cdogs/content/cr_/cr_00033_e.htm", "33")</f>
        <v>33</v>
      </c>
      <c r="J4127" t="s">
        <v>100</v>
      </c>
      <c r="K4127" t="s">
        <v>101</v>
      </c>
      <c r="L4127">
        <v>33</v>
      </c>
      <c r="M4127" t="s">
        <v>102</v>
      </c>
      <c r="N4127">
        <v>640</v>
      </c>
      <c r="O4127">
        <v>156</v>
      </c>
      <c r="P4127">
        <v>20</v>
      </c>
      <c r="Q4127">
        <v>32</v>
      </c>
      <c r="R4127">
        <v>12</v>
      </c>
      <c r="S4127">
        <v>11</v>
      </c>
      <c r="T4127">
        <v>0.1</v>
      </c>
      <c r="U4127">
        <v>3100</v>
      </c>
      <c r="V4127">
        <v>4</v>
      </c>
      <c r="W4127">
        <v>3</v>
      </c>
      <c r="X4127">
        <v>1</v>
      </c>
      <c r="Y4127">
        <v>11</v>
      </c>
    </row>
    <row r="4128" spans="1:25" hidden="1" x14ac:dyDescent="0.25">
      <c r="A4128" t="s">
        <v>15716</v>
      </c>
      <c r="B4128" t="s">
        <v>15717</v>
      </c>
      <c r="C4128" s="1" t="str">
        <f t="shared" ref="C4128:C4146" si="672">HYPERLINK("http://geochem.nrcan.gc.ca/cdogs/content/bdl/bdl210441_e.htm", "21:0441")</f>
        <v>21:0441</v>
      </c>
      <c r="D4128" s="1" t="str">
        <f t="shared" ref="D4128:D4145" si="673">HYPERLINK("http://geochem.nrcan.gc.ca/cdogs/content/svy/svy210145_e.htm", "21:0145")</f>
        <v>21:0145</v>
      </c>
      <c r="E4128" t="s">
        <v>15718</v>
      </c>
      <c r="F4128" t="s">
        <v>15719</v>
      </c>
      <c r="H4128">
        <v>68.7615792</v>
      </c>
      <c r="I4128">
        <v>-72.279551400000003</v>
      </c>
      <c r="J4128" s="1" t="str">
        <f t="shared" ref="J4128:J4145" si="674">HYPERLINK("http://geochem.nrcan.gc.ca/cdogs/content/kwd/kwd020027_e.htm", "NGR lake sediment grab sample")</f>
        <v>NGR lake sediment grab sample</v>
      </c>
      <c r="K4128" s="1" t="str">
        <f t="shared" ref="K4128:K4145" si="675">HYPERLINK("http://geochem.nrcan.gc.ca/cdogs/content/kwd/kwd080006_e.htm", "&lt;177 micron (NGR)")</f>
        <v>&lt;177 micron (NGR)</v>
      </c>
      <c r="L4128">
        <v>33</v>
      </c>
      <c r="M4128" t="s">
        <v>44</v>
      </c>
      <c r="N4128">
        <v>641</v>
      </c>
      <c r="O4128">
        <v>174</v>
      </c>
      <c r="P4128">
        <v>168</v>
      </c>
      <c r="Q4128">
        <v>18</v>
      </c>
      <c r="R4128">
        <v>104</v>
      </c>
      <c r="S4128">
        <v>35</v>
      </c>
      <c r="T4128">
        <v>0.2</v>
      </c>
      <c r="U4128">
        <v>420</v>
      </c>
      <c r="V4128">
        <v>5.5</v>
      </c>
      <c r="W4128">
        <v>170</v>
      </c>
      <c r="X4128">
        <v>4</v>
      </c>
      <c r="Y4128">
        <v>6.4</v>
      </c>
    </row>
    <row r="4129" spans="1:25" hidden="1" x14ac:dyDescent="0.25">
      <c r="A4129" t="s">
        <v>15720</v>
      </c>
      <c r="B4129" t="s">
        <v>15721</v>
      </c>
      <c r="C4129" s="1" t="str">
        <f t="shared" si="672"/>
        <v>21:0441</v>
      </c>
      <c r="D4129" s="1" t="str">
        <f t="shared" si="673"/>
        <v>21:0145</v>
      </c>
      <c r="E4129" t="s">
        <v>15722</v>
      </c>
      <c r="F4129" t="s">
        <v>15723</v>
      </c>
      <c r="H4129">
        <v>68.792931800000005</v>
      </c>
      <c r="I4129">
        <v>-72.375295699999995</v>
      </c>
      <c r="J4129" s="1" t="str">
        <f t="shared" si="674"/>
        <v>NGR lake sediment grab sample</v>
      </c>
      <c r="K4129" s="1" t="str">
        <f t="shared" si="675"/>
        <v>&lt;177 micron (NGR)</v>
      </c>
      <c r="L4129">
        <v>33</v>
      </c>
      <c r="M4129" t="s">
        <v>62</v>
      </c>
      <c r="N4129">
        <v>642</v>
      </c>
      <c r="O4129">
        <v>122</v>
      </c>
      <c r="P4129">
        <v>154</v>
      </c>
      <c r="Q4129">
        <v>12</v>
      </c>
      <c r="R4129">
        <v>92</v>
      </c>
      <c r="S4129">
        <v>53</v>
      </c>
      <c r="T4129">
        <v>0.1</v>
      </c>
      <c r="U4129">
        <v>170</v>
      </c>
      <c r="V4129">
        <v>11.2</v>
      </c>
      <c r="W4129">
        <v>835</v>
      </c>
      <c r="X4129">
        <v>6</v>
      </c>
      <c r="Y4129">
        <v>9.4</v>
      </c>
    </row>
    <row r="4130" spans="1:25" hidden="1" x14ac:dyDescent="0.25">
      <c r="A4130" t="s">
        <v>15724</v>
      </c>
      <c r="B4130" t="s">
        <v>15725</v>
      </c>
      <c r="C4130" s="1" t="str">
        <f t="shared" si="672"/>
        <v>21:0441</v>
      </c>
      <c r="D4130" s="1" t="str">
        <f t="shared" si="673"/>
        <v>21:0145</v>
      </c>
      <c r="E4130" t="s">
        <v>15726</v>
      </c>
      <c r="F4130" t="s">
        <v>15727</v>
      </c>
      <c r="H4130">
        <v>68.792479299999997</v>
      </c>
      <c r="I4130">
        <v>-72.473161300000001</v>
      </c>
      <c r="J4130" s="1" t="str">
        <f t="shared" si="674"/>
        <v>NGR lake sediment grab sample</v>
      </c>
      <c r="K4130" s="1" t="str">
        <f t="shared" si="675"/>
        <v>&lt;177 micron (NGR)</v>
      </c>
      <c r="L4130">
        <v>33</v>
      </c>
      <c r="M4130" t="s">
        <v>67</v>
      </c>
      <c r="N4130">
        <v>643</v>
      </c>
      <c r="O4130">
        <v>100</v>
      </c>
      <c r="P4130">
        <v>100</v>
      </c>
      <c r="Q4130">
        <v>10</v>
      </c>
      <c r="R4130">
        <v>49</v>
      </c>
      <c r="S4130">
        <v>18</v>
      </c>
      <c r="T4130">
        <v>0.2</v>
      </c>
      <c r="U4130">
        <v>220</v>
      </c>
      <c r="V4130">
        <v>3.3</v>
      </c>
      <c r="W4130">
        <v>28</v>
      </c>
      <c r="X4130">
        <v>3</v>
      </c>
      <c r="Y4130">
        <v>9</v>
      </c>
    </row>
    <row r="4131" spans="1:25" hidden="1" x14ac:dyDescent="0.25">
      <c r="A4131" t="s">
        <v>15728</v>
      </c>
      <c r="B4131" t="s">
        <v>15729</v>
      </c>
      <c r="C4131" s="1" t="str">
        <f t="shared" si="672"/>
        <v>21:0441</v>
      </c>
      <c r="D4131" s="1" t="str">
        <f t="shared" si="673"/>
        <v>21:0145</v>
      </c>
      <c r="E4131" t="s">
        <v>15730</v>
      </c>
      <c r="F4131" t="s">
        <v>15731</v>
      </c>
      <c r="H4131">
        <v>68.801850000000002</v>
      </c>
      <c r="I4131">
        <v>-72.589210600000001</v>
      </c>
      <c r="J4131" s="1" t="str">
        <f t="shared" si="674"/>
        <v>NGR lake sediment grab sample</v>
      </c>
      <c r="K4131" s="1" t="str">
        <f t="shared" si="675"/>
        <v>&lt;177 micron (NGR)</v>
      </c>
      <c r="L4131">
        <v>33</v>
      </c>
      <c r="M4131" t="s">
        <v>72</v>
      </c>
      <c r="N4131">
        <v>644</v>
      </c>
      <c r="O4131">
        <v>78</v>
      </c>
      <c r="P4131">
        <v>40</v>
      </c>
      <c r="Q4131">
        <v>6</v>
      </c>
      <c r="R4131">
        <v>29</v>
      </c>
      <c r="S4131">
        <v>19</v>
      </c>
      <c r="T4131">
        <v>0.1</v>
      </c>
      <c r="U4131">
        <v>280</v>
      </c>
      <c r="V4131">
        <v>3.4</v>
      </c>
      <c r="W4131">
        <v>47</v>
      </c>
      <c r="X4131">
        <v>2</v>
      </c>
      <c r="Y4131">
        <v>1</v>
      </c>
    </row>
    <row r="4132" spans="1:25" hidden="1" x14ac:dyDescent="0.25">
      <c r="A4132" t="s">
        <v>15732</v>
      </c>
      <c r="B4132" t="s">
        <v>15733</v>
      </c>
      <c r="C4132" s="1" t="str">
        <f t="shared" si="672"/>
        <v>21:0441</v>
      </c>
      <c r="D4132" s="1" t="str">
        <f t="shared" si="673"/>
        <v>21:0145</v>
      </c>
      <c r="E4132" t="s">
        <v>15734</v>
      </c>
      <c r="F4132" t="s">
        <v>15735</v>
      </c>
      <c r="H4132">
        <v>68.823848499999997</v>
      </c>
      <c r="I4132">
        <v>-72.663937599999997</v>
      </c>
      <c r="J4132" s="1" t="str">
        <f t="shared" si="674"/>
        <v>NGR lake sediment grab sample</v>
      </c>
      <c r="K4132" s="1" t="str">
        <f t="shared" si="675"/>
        <v>&lt;177 micron (NGR)</v>
      </c>
      <c r="L4132">
        <v>33</v>
      </c>
      <c r="M4132" t="s">
        <v>77</v>
      </c>
      <c r="N4132">
        <v>645</v>
      </c>
      <c r="O4132">
        <v>120</v>
      </c>
      <c r="P4132">
        <v>110</v>
      </c>
      <c r="Q4132">
        <v>12</v>
      </c>
      <c r="R4132">
        <v>56</v>
      </c>
      <c r="S4132">
        <v>21</v>
      </c>
      <c r="T4132">
        <v>0.1</v>
      </c>
      <c r="U4132">
        <v>335</v>
      </c>
      <c r="V4132">
        <v>4.7</v>
      </c>
      <c r="W4132">
        <v>90</v>
      </c>
      <c r="X4132">
        <v>2</v>
      </c>
      <c r="Y4132">
        <v>2.2000000000000002</v>
      </c>
    </row>
    <row r="4133" spans="1:25" hidden="1" x14ac:dyDescent="0.25">
      <c r="A4133" t="s">
        <v>15736</v>
      </c>
      <c r="B4133" t="s">
        <v>15737</v>
      </c>
      <c r="C4133" s="1" t="str">
        <f t="shared" si="672"/>
        <v>21:0441</v>
      </c>
      <c r="D4133" s="1" t="str">
        <f t="shared" si="673"/>
        <v>21:0145</v>
      </c>
      <c r="E4133" t="s">
        <v>15738</v>
      </c>
      <c r="F4133" t="s">
        <v>15739</v>
      </c>
      <c r="H4133">
        <v>68.827441800000003</v>
      </c>
      <c r="I4133">
        <v>-72.764935699999995</v>
      </c>
      <c r="J4133" s="1" t="str">
        <f t="shared" si="674"/>
        <v>NGR lake sediment grab sample</v>
      </c>
      <c r="K4133" s="1" t="str">
        <f t="shared" si="675"/>
        <v>&lt;177 micron (NGR)</v>
      </c>
      <c r="L4133">
        <v>33</v>
      </c>
      <c r="M4133" t="s">
        <v>82</v>
      </c>
      <c r="N4133">
        <v>646</v>
      </c>
      <c r="O4133">
        <v>116</v>
      </c>
      <c r="P4133">
        <v>88</v>
      </c>
      <c r="Q4133">
        <v>11</v>
      </c>
      <c r="R4133">
        <v>49</v>
      </c>
      <c r="S4133">
        <v>26</v>
      </c>
      <c r="T4133">
        <v>0.1</v>
      </c>
      <c r="U4133">
        <v>370</v>
      </c>
      <c r="V4133">
        <v>4.7</v>
      </c>
      <c r="W4133">
        <v>120</v>
      </c>
      <c r="X4133">
        <v>2</v>
      </c>
      <c r="Y4133">
        <v>1.6</v>
      </c>
    </row>
    <row r="4134" spans="1:25" hidden="1" x14ac:dyDescent="0.25">
      <c r="A4134" t="s">
        <v>15740</v>
      </c>
      <c r="B4134" t="s">
        <v>15741</v>
      </c>
      <c r="C4134" s="1" t="str">
        <f t="shared" si="672"/>
        <v>21:0441</v>
      </c>
      <c r="D4134" s="1" t="str">
        <f t="shared" si="673"/>
        <v>21:0145</v>
      </c>
      <c r="E4134" t="s">
        <v>15742</v>
      </c>
      <c r="F4134" t="s">
        <v>15743</v>
      </c>
      <c r="H4134">
        <v>68.855772900000005</v>
      </c>
      <c r="I4134">
        <v>-72.707176500000003</v>
      </c>
      <c r="J4134" s="1" t="str">
        <f t="shared" si="674"/>
        <v>NGR lake sediment grab sample</v>
      </c>
      <c r="K4134" s="1" t="str">
        <f t="shared" si="675"/>
        <v>&lt;177 micron (NGR)</v>
      </c>
      <c r="L4134">
        <v>33</v>
      </c>
      <c r="M4134" t="s">
        <v>87</v>
      </c>
      <c r="N4134">
        <v>647</v>
      </c>
      <c r="O4134">
        <v>82</v>
      </c>
      <c r="P4134">
        <v>58</v>
      </c>
      <c r="Q4134">
        <v>9</v>
      </c>
      <c r="R4134">
        <v>36</v>
      </c>
      <c r="S4134">
        <v>18</v>
      </c>
      <c r="T4134">
        <v>0.1</v>
      </c>
      <c r="U4134">
        <v>245</v>
      </c>
      <c r="V4134">
        <v>3.5</v>
      </c>
      <c r="W4134">
        <v>33</v>
      </c>
      <c r="X4134">
        <v>1</v>
      </c>
      <c r="Y4134">
        <v>3.4</v>
      </c>
    </row>
    <row r="4135" spans="1:25" hidden="1" x14ac:dyDescent="0.25">
      <c r="A4135" t="s">
        <v>15744</v>
      </c>
      <c r="B4135" t="s">
        <v>15745</v>
      </c>
      <c r="C4135" s="1" t="str">
        <f t="shared" si="672"/>
        <v>21:0441</v>
      </c>
      <c r="D4135" s="1" t="str">
        <f t="shared" si="673"/>
        <v>21:0145</v>
      </c>
      <c r="E4135" t="s">
        <v>15746</v>
      </c>
      <c r="F4135" t="s">
        <v>15747</v>
      </c>
      <c r="H4135">
        <v>68.866557</v>
      </c>
      <c r="I4135">
        <v>-72.629767900000004</v>
      </c>
      <c r="J4135" s="1" t="str">
        <f t="shared" si="674"/>
        <v>NGR lake sediment grab sample</v>
      </c>
      <c r="K4135" s="1" t="str">
        <f t="shared" si="675"/>
        <v>&lt;177 micron (NGR)</v>
      </c>
      <c r="L4135">
        <v>33</v>
      </c>
      <c r="M4135" t="s">
        <v>92</v>
      </c>
      <c r="N4135">
        <v>648</v>
      </c>
      <c r="O4135">
        <v>86</v>
      </c>
      <c r="P4135">
        <v>90</v>
      </c>
      <c r="Q4135">
        <v>10</v>
      </c>
      <c r="R4135">
        <v>42</v>
      </c>
      <c r="S4135">
        <v>15</v>
      </c>
      <c r="T4135">
        <v>0.1</v>
      </c>
      <c r="U4135">
        <v>180</v>
      </c>
      <c r="V4135">
        <v>3.3</v>
      </c>
      <c r="W4135">
        <v>70</v>
      </c>
      <c r="X4135">
        <v>2</v>
      </c>
      <c r="Y4135">
        <v>7</v>
      </c>
    </row>
    <row r="4136" spans="1:25" hidden="1" x14ac:dyDescent="0.25">
      <c r="A4136" t="s">
        <v>15748</v>
      </c>
      <c r="B4136" t="s">
        <v>15749</v>
      </c>
      <c r="C4136" s="1" t="str">
        <f t="shared" si="672"/>
        <v>21:0441</v>
      </c>
      <c r="D4136" s="1" t="str">
        <f t="shared" si="673"/>
        <v>21:0145</v>
      </c>
      <c r="E4136" t="s">
        <v>15750</v>
      </c>
      <c r="F4136" t="s">
        <v>15751</v>
      </c>
      <c r="H4136">
        <v>68.853756300000001</v>
      </c>
      <c r="I4136">
        <v>-72.570344399999996</v>
      </c>
      <c r="J4136" s="1" t="str">
        <f t="shared" si="674"/>
        <v>NGR lake sediment grab sample</v>
      </c>
      <c r="K4136" s="1" t="str">
        <f t="shared" si="675"/>
        <v>&lt;177 micron (NGR)</v>
      </c>
      <c r="L4136">
        <v>33</v>
      </c>
      <c r="M4136" t="s">
        <v>97</v>
      </c>
      <c r="N4136">
        <v>649</v>
      </c>
      <c r="O4136">
        <v>118</v>
      </c>
      <c r="P4136">
        <v>152</v>
      </c>
      <c r="Q4136">
        <v>17</v>
      </c>
      <c r="R4136">
        <v>69</v>
      </c>
      <c r="S4136">
        <v>19</v>
      </c>
      <c r="T4136">
        <v>0.5</v>
      </c>
      <c r="U4136">
        <v>220</v>
      </c>
      <c r="V4136">
        <v>3.6</v>
      </c>
      <c r="W4136">
        <v>68</v>
      </c>
      <c r="X4136">
        <v>4</v>
      </c>
      <c r="Y4136">
        <v>6.8</v>
      </c>
    </row>
    <row r="4137" spans="1:25" hidden="1" x14ac:dyDescent="0.25">
      <c r="A4137" t="s">
        <v>15752</v>
      </c>
      <c r="B4137" t="s">
        <v>15753</v>
      </c>
      <c r="C4137" s="1" t="str">
        <f t="shared" si="672"/>
        <v>21:0441</v>
      </c>
      <c r="D4137" s="1" t="str">
        <f t="shared" si="673"/>
        <v>21:0145</v>
      </c>
      <c r="E4137" t="s">
        <v>15754</v>
      </c>
      <c r="F4137" t="s">
        <v>15755</v>
      </c>
      <c r="H4137">
        <v>68.827627300000003</v>
      </c>
      <c r="I4137">
        <v>-72.595819899999995</v>
      </c>
      <c r="J4137" s="1" t="str">
        <f t="shared" si="674"/>
        <v>NGR lake sediment grab sample</v>
      </c>
      <c r="K4137" s="1" t="str">
        <f t="shared" si="675"/>
        <v>&lt;177 micron (NGR)</v>
      </c>
      <c r="L4137">
        <v>33</v>
      </c>
      <c r="M4137" t="s">
        <v>107</v>
      </c>
      <c r="N4137">
        <v>650</v>
      </c>
      <c r="O4137">
        <v>116</v>
      </c>
      <c r="P4137">
        <v>78</v>
      </c>
      <c r="Q4137">
        <v>10</v>
      </c>
      <c r="R4137">
        <v>58</v>
      </c>
      <c r="S4137">
        <v>31</v>
      </c>
      <c r="T4137">
        <v>0.1</v>
      </c>
      <c r="U4137">
        <v>380</v>
      </c>
      <c r="V4137">
        <v>6.1</v>
      </c>
      <c r="W4137">
        <v>185</v>
      </c>
      <c r="X4137">
        <v>1</v>
      </c>
      <c r="Y4137">
        <v>4</v>
      </c>
    </row>
    <row r="4138" spans="1:25" hidden="1" x14ac:dyDescent="0.25">
      <c r="A4138" t="s">
        <v>15756</v>
      </c>
      <c r="B4138" t="s">
        <v>15757</v>
      </c>
      <c r="C4138" s="1" t="str">
        <f t="shared" si="672"/>
        <v>21:0441</v>
      </c>
      <c r="D4138" s="1" t="str">
        <f t="shared" si="673"/>
        <v>21:0145</v>
      </c>
      <c r="E4138" t="s">
        <v>15758</v>
      </c>
      <c r="F4138" t="s">
        <v>15759</v>
      </c>
      <c r="H4138">
        <v>68.8182635</v>
      </c>
      <c r="I4138">
        <v>-72.469557800000004</v>
      </c>
      <c r="J4138" s="1" t="str">
        <f t="shared" si="674"/>
        <v>NGR lake sediment grab sample</v>
      </c>
      <c r="K4138" s="1" t="str">
        <f t="shared" si="675"/>
        <v>&lt;177 micron (NGR)</v>
      </c>
      <c r="L4138">
        <v>33</v>
      </c>
      <c r="M4138" t="s">
        <v>112</v>
      </c>
      <c r="N4138">
        <v>651</v>
      </c>
      <c r="O4138">
        <v>96</v>
      </c>
      <c r="P4138">
        <v>160</v>
      </c>
      <c r="Q4138">
        <v>15</v>
      </c>
      <c r="R4138">
        <v>48</v>
      </c>
      <c r="S4138">
        <v>25</v>
      </c>
      <c r="T4138">
        <v>0.1</v>
      </c>
      <c r="U4138">
        <v>265</v>
      </c>
      <c r="V4138">
        <v>3.9</v>
      </c>
      <c r="W4138">
        <v>39</v>
      </c>
      <c r="X4138">
        <v>3</v>
      </c>
      <c r="Y4138">
        <v>2.2000000000000002</v>
      </c>
    </row>
    <row r="4139" spans="1:25" hidden="1" x14ac:dyDescent="0.25">
      <c r="A4139" t="s">
        <v>15760</v>
      </c>
      <c r="B4139" t="s">
        <v>15761</v>
      </c>
      <c r="C4139" s="1" t="str">
        <f t="shared" si="672"/>
        <v>21:0441</v>
      </c>
      <c r="D4139" s="1" t="str">
        <f t="shared" si="673"/>
        <v>21:0145</v>
      </c>
      <c r="E4139" t="s">
        <v>15762</v>
      </c>
      <c r="F4139" t="s">
        <v>15763</v>
      </c>
      <c r="H4139">
        <v>68.844212499999998</v>
      </c>
      <c r="I4139">
        <v>-72.414919299999994</v>
      </c>
      <c r="J4139" s="1" t="str">
        <f t="shared" si="674"/>
        <v>NGR lake sediment grab sample</v>
      </c>
      <c r="K4139" s="1" t="str">
        <f t="shared" si="675"/>
        <v>&lt;177 micron (NGR)</v>
      </c>
      <c r="L4139">
        <v>33</v>
      </c>
      <c r="M4139" t="s">
        <v>117</v>
      </c>
      <c r="N4139">
        <v>652</v>
      </c>
      <c r="O4139">
        <v>84</v>
      </c>
      <c r="P4139">
        <v>70</v>
      </c>
      <c r="Q4139">
        <v>8</v>
      </c>
      <c r="R4139">
        <v>39</v>
      </c>
      <c r="S4139">
        <v>15</v>
      </c>
      <c r="T4139">
        <v>0.1</v>
      </c>
      <c r="U4139">
        <v>200</v>
      </c>
      <c r="V4139">
        <v>2.9</v>
      </c>
      <c r="W4139">
        <v>15</v>
      </c>
      <c r="X4139">
        <v>2</v>
      </c>
      <c r="Y4139">
        <v>2</v>
      </c>
    </row>
    <row r="4140" spans="1:25" hidden="1" x14ac:dyDescent="0.25">
      <c r="A4140" t="s">
        <v>15764</v>
      </c>
      <c r="B4140" t="s">
        <v>15765</v>
      </c>
      <c r="C4140" s="1" t="str">
        <f t="shared" si="672"/>
        <v>21:0441</v>
      </c>
      <c r="D4140" s="1" t="str">
        <f t="shared" si="673"/>
        <v>21:0145</v>
      </c>
      <c r="E4140" t="s">
        <v>15766</v>
      </c>
      <c r="F4140" t="s">
        <v>15767</v>
      </c>
      <c r="H4140">
        <v>68.819733099999993</v>
      </c>
      <c r="I4140">
        <v>-72.381211699999994</v>
      </c>
      <c r="J4140" s="1" t="str">
        <f t="shared" si="674"/>
        <v>NGR lake sediment grab sample</v>
      </c>
      <c r="K4140" s="1" t="str">
        <f t="shared" si="675"/>
        <v>&lt;177 micron (NGR)</v>
      </c>
      <c r="L4140">
        <v>33</v>
      </c>
      <c r="M4140" t="s">
        <v>122</v>
      </c>
      <c r="N4140">
        <v>653</v>
      </c>
      <c r="O4140">
        <v>70</v>
      </c>
      <c r="P4140">
        <v>72</v>
      </c>
      <c r="Q4140">
        <v>8</v>
      </c>
      <c r="R4140">
        <v>39</v>
      </c>
      <c r="S4140">
        <v>13</v>
      </c>
      <c r="T4140">
        <v>0.1</v>
      </c>
      <c r="U4140">
        <v>155</v>
      </c>
      <c r="V4140">
        <v>2.4500000000000002</v>
      </c>
      <c r="W4140">
        <v>23</v>
      </c>
      <c r="X4140">
        <v>1</v>
      </c>
      <c r="Y4140">
        <v>8.6</v>
      </c>
    </row>
    <row r="4141" spans="1:25" hidden="1" x14ac:dyDescent="0.25">
      <c r="A4141" t="s">
        <v>15768</v>
      </c>
      <c r="B4141" t="s">
        <v>15769</v>
      </c>
      <c r="C4141" s="1" t="str">
        <f t="shared" si="672"/>
        <v>21:0441</v>
      </c>
      <c r="D4141" s="1" t="str">
        <f t="shared" si="673"/>
        <v>21:0145</v>
      </c>
      <c r="E4141" t="s">
        <v>15770</v>
      </c>
      <c r="F4141" t="s">
        <v>15771</v>
      </c>
      <c r="H4141">
        <v>68.781226399999994</v>
      </c>
      <c r="I4141">
        <v>-72.280642799999995</v>
      </c>
      <c r="J4141" s="1" t="str">
        <f t="shared" si="674"/>
        <v>NGR lake sediment grab sample</v>
      </c>
      <c r="K4141" s="1" t="str">
        <f t="shared" si="675"/>
        <v>&lt;177 micron (NGR)</v>
      </c>
      <c r="L4141">
        <v>34</v>
      </c>
      <c r="M4141" t="s">
        <v>29</v>
      </c>
      <c r="N4141">
        <v>654</v>
      </c>
      <c r="O4141">
        <v>150</v>
      </c>
      <c r="P4141">
        <v>186</v>
      </c>
      <c r="Q4141">
        <v>13</v>
      </c>
      <c r="R4141">
        <v>73</v>
      </c>
      <c r="S4141">
        <v>27</v>
      </c>
      <c r="T4141">
        <v>1</v>
      </c>
      <c r="U4141">
        <v>240</v>
      </c>
      <c r="V4141">
        <v>3.7</v>
      </c>
      <c r="W4141">
        <v>90</v>
      </c>
      <c r="X4141">
        <v>1</v>
      </c>
      <c r="Y4141">
        <v>9.8000000000000007</v>
      </c>
    </row>
    <row r="4142" spans="1:25" hidden="1" x14ac:dyDescent="0.25">
      <c r="A4142" t="s">
        <v>15772</v>
      </c>
      <c r="B4142" t="s">
        <v>15773</v>
      </c>
      <c r="C4142" s="1" t="str">
        <f t="shared" si="672"/>
        <v>21:0441</v>
      </c>
      <c r="D4142" s="1" t="str">
        <f t="shared" si="673"/>
        <v>21:0145</v>
      </c>
      <c r="E4142" t="s">
        <v>15774</v>
      </c>
      <c r="F4142" t="s">
        <v>15775</v>
      </c>
      <c r="H4142">
        <v>68.806912100000005</v>
      </c>
      <c r="I4142">
        <v>-72.335941099999999</v>
      </c>
      <c r="J4142" s="1" t="str">
        <f t="shared" si="674"/>
        <v>NGR lake sediment grab sample</v>
      </c>
      <c r="K4142" s="1" t="str">
        <f t="shared" si="675"/>
        <v>&lt;177 micron (NGR)</v>
      </c>
      <c r="L4142">
        <v>34</v>
      </c>
      <c r="M4142" t="s">
        <v>49</v>
      </c>
      <c r="N4142">
        <v>655</v>
      </c>
      <c r="O4142">
        <v>96</v>
      </c>
      <c r="P4142">
        <v>72</v>
      </c>
      <c r="Q4142">
        <v>3</v>
      </c>
      <c r="R4142">
        <v>49</v>
      </c>
      <c r="S4142">
        <v>15</v>
      </c>
      <c r="T4142">
        <v>0.1</v>
      </c>
      <c r="U4142">
        <v>180</v>
      </c>
      <c r="V4142">
        <v>2.5</v>
      </c>
      <c r="W4142">
        <v>25</v>
      </c>
      <c r="X4142">
        <v>1</v>
      </c>
      <c r="Y4142">
        <v>4.4000000000000004</v>
      </c>
    </row>
    <row r="4143" spans="1:25" hidden="1" x14ac:dyDescent="0.25">
      <c r="A4143" t="s">
        <v>15776</v>
      </c>
      <c r="B4143" t="s">
        <v>15777</v>
      </c>
      <c r="C4143" s="1" t="str">
        <f t="shared" si="672"/>
        <v>21:0441</v>
      </c>
      <c r="D4143" s="1" t="str">
        <f t="shared" si="673"/>
        <v>21:0145</v>
      </c>
      <c r="E4143" t="s">
        <v>15770</v>
      </c>
      <c r="F4143" t="s">
        <v>15778</v>
      </c>
      <c r="H4143">
        <v>68.781226399999994</v>
      </c>
      <c r="I4143">
        <v>-72.280642799999995</v>
      </c>
      <c r="J4143" s="1" t="str">
        <f t="shared" si="674"/>
        <v>NGR lake sediment grab sample</v>
      </c>
      <c r="K4143" s="1" t="str">
        <f t="shared" si="675"/>
        <v>&lt;177 micron (NGR)</v>
      </c>
      <c r="L4143">
        <v>34</v>
      </c>
      <c r="M4143" t="s">
        <v>57</v>
      </c>
      <c r="N4143">
        <v>656</v>
      </c>
      <c r="O4143">
        <v>156</v>
      </c>
      <c r="P4143">
        <v>194</v>
      </c>
      <c r="Q4143">
        <v>13</v>
      </c>
      <c r="R4143">
        <v>75</v>
      </c>
      <c r="S4143">
        <v>27</v>
      </c>
      <c r="T4143">
        <v>0.7</v>
      </c>
      <c r="U4143">
        <v>260</v>
      </c>
      <c r="V4143">
        <v>3.9</v>
      </c>
      <c r="W4143">
        <v>95</v>
      </c>
      <c r="X4143">
        <v>1</v>
      </c>
      <c r="Y4143">
        <v>8.1999999999999993</v>
      </c>
    </row>
    <row r="4144" spans="1:25" hidden="1" x14ac:dyDescent="0.25">
      <c r="A4144" t="s">
        <v>15779</v>
      </c>
      <c r="B4144" t="s">
        <v>15780</v>
      </c>
      <c r="C4144" s="1" t="str">
        <f t="shared" si="672"/>
        <v>21:0441</v>
      </c>
      <c r="D4144" s="1" t="str">
        <f t="shared" si="673"/>
        <v>21:0145</v>
      </c>
      <c r="E4144" t="s">
        <v>15770</v>
      </c>
      <c r="F4144" t="s">
        <v>15781</v>
      </c>
      <c r="H4144">
        <v>68.781226399999994</v>
      </c>
      <c r="I4144">
        <v>-72.280642799999995</v>
      </c>
      <c r="J4144" s="1" t="str">
        <f t="shared" si="674"/>
        <v>NGR lake sediment grab sample</v>
      </c>
      <c r="K4144" s="1" t="str">
        <f t="shared" si="675"/>
        <v>&lt;177 micron (NGR)</v>
      </c>
      <c r="L4144">
        <v>34</v>
      </c>
      <c r="M4144" t="s">
        <v>53</v>
      </c>
      <c r="N4144">
        <v>657</v>
      </c>
      <c r="O4144">
        <v>128</v>
      </c>
      <c r="P4144">
        <v>148</v>
      </c>
      <c r="Q4144">
        <v>11</v>
      </c>
      <c r="R4144">
        <v>62</v>
      </c>
      <c r="S4144">
        <v>19</v>
      </c>
      <c r="T4144">
        <v>0.4</v>
      </c>
      <c r="U4144">
        <v>220</v>
      </c>
      <c r="V4144">
        <v>4.3</v>
      </c>
      <c r="W4144">
        <v>170</v>
      </c>
      <c r="X4144">
        <v>2</v>
      </c>
      <c r="Y4144">
        <v>9.1999999999999993</v>
      </c>
    </row>
    <row r="4145" spans="1:25" hidden="1" x14ac:dyDescent="0.25">
      <c r="A4145" t="s">
        <v>15782</v>
      </c>
      <c r="B4145" t="s">
        <v>15783</v>
      </c>
      <c r="C4145" s="1" t="str">
        <f t="shared" si="672"/>
        <v>21:0441</v>
      </c>
      <c r="D4145" s="1" t="str">
        <f t="shared" si="673"/>
        <v>21:0145</v>
      </c>
      <c r="E4145" t="s">
        <v>15784</v>
      </c>
      <c r="F4145" t="s">
        <v>15785</v>
      </c>
      <c r="H4145">
        <v>68.780117500000003</v>
      </c>
      <c r="I4145">
        <v>-72.203648700000002</v>
      </c>
      <c r="J4145" s="1" t="str">
        <f t="shared" si="674"/>
        <v>NGR lake sediment grab sample</v>
      </c>
      <c r="K4145" s="1" t="str">
        <f t="shared" si="675"/>
        <v>&lt;177 micron (NGR)</v>
      </c>
      <c r="L4145">
        <v>34</v>
      </c>
      <c r="M4145" t="s">
        <v>34</v>
      </c>
      <c r="N4145">
        <v>658</v>
      </c>
      <c r="O4145">
        <v>160</v>
      </c>
      <c r="P4145">
        <v>160</v>
      </c>
      <c r="Q4145">
        <v>9</v>
      </c>
      <c r="R4145">
        <v>83</v>
      </c>
      <c r="S4145">
        <v>19</v>
      </c>
      <c r="T4145">
        <v>0.2</v>
      </c>
      <c r="U4145">
        <v>230</v>
      </c>
      <c r="V4145">
        <v>3.1</v>
      </c>
      <c r="W4145">
        <v>40</v>
      </c>
      <c r="X4145">
        <v>1</v>
      </c>
      <c r="Y4145">
        <v>11.8</v>
      </c>
    </row>
    <row r="4146" spans="1:25" hidden="1" x14ac:dyDescent="0.25">
      <c r="A4146" t="s">
        <v>15786</v>
      </c>
      <c r="B4146" t="s">
        <v>15787</v>
      </c>
      <c r="C4146" s="1" t="str">
        <f t="shared" si="672"/>
        <v>21:0441</v>
      </c>
      <c r="D4146" s="1" t="str">
        <f>HYPERLINK("http://geochem.nrcan.gc.ca/cdogs/content/svy/svy_e.htm", "")</f>
        <v/>
      </c>
      <c r="G4146" s="1" t="str">
        <f>HYPERLINK("http://geochem.nrcan.gc.ca/cdogs/content/cr_/cr_00035_e.htm", "35")</f>
        <v>35</v>
      </c>
      <c r="J4146" t="s">
        <v>100</v>
      </c>
      <c r="K4146" t="s">
        <v>101</v>
      </c>
      <c r="L4146">
        <v>34</v>
      </c>
      <c r="M4146" t="s">
        <v>102</v>
      </c>
      <c r="N4146">
        <v>659</v>
      </c>
      <c r="O4146">
        <v>112</v>
      </c>
      <c r="P4146">
        <v>68</v>
      </c>
      <c r="Q4146">
        <v>7</v>
      </c>
      <c r="R4146">
        <v>30</v>
      </c>
      <c r="S4146">
        <v>11</v>
      </c>
      <c r="T4146">
        <v>0.2</v>
      </c>
      <c r="U4146">
        <v>310</v>
      </c>
      <c r="V4146">
        <v>2.6</v>
      </c>
      <c r="W4146">
        <v>17</v>
      </c>
      <c r="X4146">
        <v>1</v>
      </c>
      <c r="Y4146">
        <v>10</v>
      </c>
    </row>
    <row r="4147" spans="1:25" hidden="1" x14ac:dyDescent="0.25">
      <c r="A4147" t="s">
        <v>15788</v>
      </c>
      <c r="B4147" t="s">
        <v>15789</v>
      </c>
      <c r="C4147" s="1" t="str">
        <f t="shared" ref="C4147:C4210" si="676">HYPERLINK("http://geochem.nrcan.gc.ca/cdogs/content/bdl/bdl210444_e.htm", "21:0444")</f>
        <v>21:0444</v>
      </c>
      <c r="D4147" s="1" t="str">
        <f t="shared" ref="D4147:D4154" si="677">HYPERLINK("http://geochem.nrcan.gc.ca/cdogs/content/svy/svy210146_e.htm", "21:0146")</f>
        <v>21:0146</v>
      </c>
      <c r="E4147" t="s">
        <v>15790</v>
      </c>
      <c r="F4147" t="s">
        <v>15791</v>
      </c>
      <c r="H4147">
        <v>69.458504300000001</v>
      </c>
      <c r="I4147">
        <v>-71.974736399999998</v>
      </c>
      <c r="J4147" s="1" t="str">
        <f t="shared" ref="J4147:J4154" si="678">HYPERLINK("http://geochem.nrcan.gc.ca/cdogs/content/kwd/kwd020027_e.htm", "NGR lake sediment grab sample")</f>
        <v>NGR lake sediment grab sample</v>
      </c>
      <c r="K4147" s="1" t="str">
        <f t="shared" ref="K4147:K4154" si="679">HYPERLINK("http://geochem.nrcan.gc.ca/cdogs/content/kwd/kwd080006_e.htm", "&lt;177 micron (NGR)")</f>
        <v>&lt;177 micron (NGR)</v>
      </c>
      <c r="L4147">
        <v>1</v>
      </c>
      <c r="M4147" t="s">
        <v>29</v>
      </c>
      <c r="N4147">
        <v>1</v>
      </c>
      <c r="O4147">
        <v>116</v>
      </c>
      <c r="P4147">
        <v>58</v>
      </c>
      <c r="Q4147">
        <v>15</v>
      </c>
      <c r="R4147">
        <v>27</v>
      </c>
      <c r="S4147">
        <v>16</v>
      </c>
      <c r="T4147">
        <v>0.2</v>
      </c>
      <c r="U4147">
        <v>450</v>
      </c>
      <c r="V4147">
        <v>5.3</v>
      </c>
      <c r="W4147">
        <v>25</v>
      </c>
      <c r="X4147">
        <v>5</v>
      </c>
      <c r="Y4147">
        <v>2.6</v>
      </c>
    </row>
    <row r="4148" spans="1:25" hidden="1" x14ac:dyDescent="0.25">
      <c r="A4148" t="s">
        <v>15792</v>
      </c>
      <c r="B4148" t="s">
        <v>15793</v>
      </c>
      <c r="C4148" s="1" t="str">
        <f t="shared" si="676"/>
        <v>21:0444</v>
      </c>
      <c r="D4148" s="1" t="str">
        <f t="shared" si="677"/>
        <v>21:0146</v>
      </c>
      <c r="E4148" t="s">
        <v>15794</v>
      </c>
      <c r="F4148" t="s">
        <v>15795</v>
      </c>
      <c r="H4148">
        <v>69.028807499999999</v>
      </c>
      <c r="I4148">
        <v>-71.918826999999993</v>
      </c>
      <c r="J4148" s="1" t="str">
        <f t="shared" si="678"/>
        <v>NGR lake sediment grab sample</v>
      </c>
      <c r="K4148" s="1" t="str">
        <f t="shared" si="679"/>
        <v>&lt;177 micron (NGR)</v>
      </c>
      <c r="L4148">
        <v>1</v>
      </c>
      <c r="M4148" t="s">
        <v>34</v>
      </c>
      <c r="N4148">
        <v>2</v>
      </c>
      <c r="O4148">
        <v>102</v>
      </c>
      <c r="P4148">
        <v>108</v>
      </c>
      <c r="Q4148">
        <v>13</v>
      </c>
      <c r="R4148">
        <v>45</v>
      </c>
      <c r="S4148">
        <v>15</v>
      </c>
      <c r="T4148">
        <v>0.8</v>
      </c>
      <c r="U4148">
        <v>200</v>
      </c>
      <c r="V4148">
        <v>4.2</v>
      </c>
      <c r="W4148">
        <v>92</v>
      </c>
      <c r="X4148">
        <v>1</v>
      </c>
      <c r="Y4148">
        <v>7.6</v>
      </c>
    </row>
    <row r="4149" spans="1:25" hidden="1" x14ac:dyDescent="0.25">
      <c r="A4149" t="s">
        <v>15796</v>
      </c>
      <c r="B4149" t="s">
        <v>15797</v>
      </c>
      <c r="C4149" s="1" t="str">
        <f t="shared" si="676"/>
        <v>21:0444</v>
      </c>
      <c r="D4149" s="1" t="str">
        <f t="shared" si="677"/>
        <v>21:0146</v>
      </c>
      <c r="E4149" t="s">
        <v>15798</v>
      </c>
      <c r="F4149" t="s">
        <v>15799</v>
      </c>
      <c r="H4149">
        <v>69.053031799999999</v>
      </c>
      <c r="I4149">
        <v>-71.994955700000006</v>
      </c>
      <c r="J4149" s="1" t="str">
        <f t="shared" si="678"/>
        <v>NGR lake sediment grab sample</v>
      </c>
      <c r="K4149" s="1" t="str">
        <f t="shared" si="679"/>
        <v>&lt;177 micron (NGR)</v>
      </c>
      <c r="L4149">
        <v>1</v>
      </c>
      <c r="M4149" t="s">
        <v>39</v>
      </c>
      <c r="N4149">
        <v>3</v>
      </c>
      <c r="O4149">
        <v>100</v>
      </c>
      <c r="P4149">
        <v>72</v>
      </c>
      <c r="Q4149">
        <v>12</v>
      </c>
      <c r="R4149">
        <v>42</v>
      </c>
      <c r="S4149">
        <v>12</v>
      </c>
      <c r="T4149">
        <v>0.3</v>
      </c>
      <c r="U4149">
        <v>200</v>
      </c>
      <c r="V4149">
        <v>3.7</v>
      </c>
      <c r="W4149">
        <v>36</v>
      </c>
      <c r="X4149">
        <v>1</v>
      </c>
      <c r="Y4149">
        <v>6.2</v>
      </c>
    </row>
    <row r="4150" spans="1:25" hidden="1" x14ac:dyDescent="0.25">
      <c r="A4150" t="s">
        <v>15800</v>
      </c>
      <c r="B4150" t="s">
        <v>15801</v>
      </c>
      <c r="C4150" s="1" t="str">
        <f t="shared" si="676"/>
        <v>21:0444</v>
      </c>
      <c r="D4150" s="1" t="str">
        <f t="shared" si="677"/>
        <v>21:0146</v>
      </c>
      <c r="E4150" t="s">
        <v>15802</v>
      </c>
      <c r="F4150" t="s">
        <v>15803</v>
      </c>
      <c r="H4150">
        <v>69.336210300000005</v>
      </c>
      <c r="I4150">
        <v>-71.875648900000002</v>
      </c>
      <c r="J4150" s="1" t="str">
        <f t="shared" si="678"/>
        <v>NGR lake sediment grab sample</v>
      </c>
      <c r="K4150" s="1" t="str">
        <f t="shared" si="679"/>
        <v>&lt;177 micron (NGR)</v>
      </c>
      <c r="L4150">
        <v>1</v>
      </c>
      <c r="M4150" t="s">
        <v>44</v>
      </c>
      <c r="N4150">
        <v>4</v>
      </c>
      <c r="O4150">
        <v>94</v>
      </c>
      <c r="P4150">
        <v>56</v>
      </c>
      <c r="Q4150">
        <v>7</v>
      </c>
      <c r="R4150">
        <v>27</v>
      </c>
      <c r="S4150">
        <v>10</v>
      </c>
      <c r="T4150">
        <v>0.4</v>
      </c>
      <c r="U4150">
        <v>195</v>
      </c>
      <c r="V4150">
        <v>7.3</v>
      </c>
      <c r="W4150">
        <v>35</v>
      </c>
      <c r="X4150">
        <v>2</v>
      </c>
      <c r="Y4150">
        <v>7</v>
      </c>
    </row>
    <row r="4151" spans="1:25" hidden="1" x14ac:dyDescent="0.25">
      <c r="A4151" t="s">
        <v>15804</v>
      </c>
      <c r="B4151" t="s">
        <v>15805</v>
      </c>
      <c r="C4151" s="1" t="str">
        <f t="shared" si="676"/>
        <v>21:0444</v>
      </c>
      <c r="D4151" s="1" t="str">
        <f t="shared" si="677"/>
        <v>21:0146</v>
      </c>
      <c r="E4151" t="s">
        <v>15806</v>
      </c>
      <c r="F4151" t="s">
        <v>15807</v>
      </c>
      <c r="H4151">
        <v>69.454382499999994</v>
      </c>
      <c r="I4151">
        <v>-71.961668399999994</v>
      </c>
      <c r="J4151" s="1" t="str">
        <f t="shared" si="678"/>
        <v>NGR lake sediment grab sample</v>
      </c>
      <c r="K4151" s="1" t="str">
        <f t="shared" si="679"/>
        <v>&lt;177 micron (NGR)</v>
      </c>
      <c r="L4151">
        <v>1</v>
      </c>
      <c r="M4151" t="s">
        <v>49</v>
      </c>
      <c r="N4151">
        <v>5</v>
      </c>
      <c r="O4151">
        <v>118</v>
      </c>
      <c r="P4151">
        <v>56</v>
      </c>
      <c r="Q4151">
        <v>21</v>
      </c>
      <c r="R4151">
        <v>23</v>
      </c>
      <c r="S4151">
        <v>16</v>
      </c>
      <c r="T4151">
        <v>0.2</v>
      </c>
      <c r="U4151">
        <v>520</v>
      </c>
      <c r="V4151">
        <v>5.4</v>
      </c>
      <c r="W4151">
        <v>27</v>
      </c>
      <c r="X4151">
        <v>3</v>
      </c>
      <c r="Y4151">
        <v>2.6</v>
      </c>
    </row>
    <row r="4152" spans="1:25" hidden="1" x14ac:dyDescent="0.25">
      <c r="A4152" t="s">
        <v>15808</v>
      </c>
      <c r="B4152" t="s">
        <v>15809</v>
      </c>
      <c r="C4152" s="1" t="str">
        <f t="shared" si="676"/>
        <v>21:0444</v>
      </c>
      <c r="D4152" s="1" t="str">
        <f t="shared" si="677"/>
        <v>21:0146</v>
      </c>
      <c r="E4152" t="s">
        <v>15790</v>
      </c>
      <c r="F4152" t="s">
        <v>15810</v>
      </c>
      <c r="H4152">
        <v>69.458504300000001</v>
      </c>
      <c r="I4152">
        <v>-71.974736399999998</v>
      </c>
      <c r="J4152" s="1" t="str">
        <f t="shared" si="678"/>
        <v>NGR lake sediment grab sample</v>
      </c>
      <c r="K4152" s="1" t="str">
        <f t="shared" si="679"/>
        <v>&lt;177 micron (NGR)</v>
      </c>
      <c r="L4152">
        <v>1</v>
      </c>
      <c r="M4152" t="s">
        <v>57</v>
      </c>
      <c r="N4152">
        <v>6</v>
      </c>
      <c r="O4152">
        <v>122</v>
      </c>
      <c r="P4152">
        <v>60</v>
      </c>
      <c r="Q4152">
        <v>20</v>
      </c>
      <c r="R4152">
        <v>27</v>
      </c>
      <c r="S4152">
        <v>15</v>
      </c>
      <c r="T4152">
        <v>0.2</v>
      </c>
      <c r="U4152">
        <v>460</v>
      </c>
      <c r="V4152">
        <v>5.3</v>
      </c>
      <c r="W4152">
        <v>24</v>
      </c>
      <c r="X4152">
        <v>2</v>
      </c>
      <c r="Y4152">
        <v>3</v>
      </c>
    </row>
    <row r="4153" spans="1:25" hidden="1" x14ac:dyDescent="0.25">
      <c r="A4153" t="s">
        <v>15811</v>
      </c>
      <c r="B4153" t="s">
        <v>15812</v>
      </c>
      <c r="C4153" s="1" t="str">
        <f t="shared" si="676"/>
        <v>21:0444</v>
      </c>
      <c r="D4153" s="1" t="str">
        <f t="shared" si="677"/>
        <v>21:0146</v>
      </c>
      <c r="E4153" t="s">
        <v>15790</v>
      </c>
      <c r="F4153" t="s">
        <v>15813</v>
      </c>
      <c r="H4153">
        <v>69.458504300000001</v>
      </c>
      <c r="I4153">
        <v>-71.974736399999998</v>
      </c>
      <c r="J4153" s="1" t="str">
        <f t="shared" si="678"/>
        <v>NGR lake sediment grab sample</v>
      </c>
      <c r="K4153" s="1" t="str">
        <f t="shared" si="679"/>
        <v>&lt;177 micron (NGR)</v>
      </c>
      <c r="L4153">
        <v>1</v>
      </c>
      <c r="M4153" t="s">
        <v>53</v>
      </c>
      <c r="N4153">
        <v>7</v>
      </c>
      <c r="O4153">
        <v>88</v>
      </c>
      <c r="P4153">
        <v>38</v>
      </c>
      <c r="Q4153">
        <v>9</v>
      </c>
      <c r="R4153">
        <v>19</v>
      </c>
      <c r="S4153">
        <v>10</v>
      </c>
      <c r="T4153">
        <v>0.1</v>
      </c>
      <c r="U4153">
        <v>330</v>
      </c>
      <c r="V4153">
        <v>4.0999999999999996</v>
      </c>
      <c r="W4153">
        <v>18</v>
      </c>
      <c r="X4153">
        <v>3</v>
      </c>
      <c r="Y4153">
        <v>1</v>
      </c>
    </row>
    <row r="4154" spans="1:25" hidden="1" x14ac:dyDescent="0.25">
      <c r="A4154" t="s">
        <v>15814</v>
      </c>
      <c r="B4154" t="s">
        <v>15815</v>
      </c>
      <c r="C4154" s="1" t="str">
        <f t="shared" si="676"/>
        <v>21:0444</v>
      </c>
      <c r="D4154" s="1" t="str">
        <f t="shared" si="677"/>
        <v>21:0146</v>
      </c>
      <c r="E4154" t="s">
        <v>15816</v>
      </c>
      <c r="F4154" t="s">
        <v>15817</v>
      </c>
      <c r="H4154">
        <v>69.018192200000001</v>
      </c>
      <c r="I4154">
        <v>-71.503989000000004</v>
      </c>
      <c r="J4154" s="1" t="str">
        <f t="shared" si="678"/>
        <v>NGR lake sediment grab sample</v>
      </c>
      <c r="K4154" s="1" t="str">
        <f t="shared" si="679"/>
        <v>&lt;177 micron (NGR)</v>
      </c>
      <c r="L4154">
        <v>1</v>
      </c>
      <c r="M4154" t="s">
        <v>62</v>
      </c>
      <c r="N4154">
        <v>8</v>
      </c>
      <c r="O4154">
        <v>136</v>
      </c>
      <c r="P4154">
        <v>320</v>
      </c>
      <c r="Q4154">
        <v>5</v>
      </c>
      <c r="R4154">
        <v>98</v>
      </c>
      <c r="S4154">
        <v>48</v>
      </c>
      <c r="T4154">
        <v>0.6</v>
      </c>
      <c r="U4154">
        <v>175</v>
      </c>
      <c r="V4154">
        <v>10</v>
      </c>
      <c r="W4154">
        <v>300</v>
      </c>
      <c r="X4154">
        <v>3</v>
      </c>
      <c r="Y4154">
        <v>5.2</v>
      </c>
    </row>
    <row r="4155" spans="1:25" hidden="1" x14ac:dyDescent="0.25">
      <c r="A4155" t="s">
        <v>15818</v>
      </c>
      <c r="B4155" t="s">
        <v>15819</v>
      </c>
      <c r="C4155" s="1" t="str">
        <f t="shared" si="676"/>
        <v>21:0444</v>
      </c>
      <c r="D4155" s="1" t="str">
        <f>HYPERLINK("http://geochem.nrcan.gc.ca/cdogs/content/svy/svy_e.htm", "")</f>
        <v/>
      </c>
      <c r="G4155" s="1" t="str">
        <f>HYPERLINK("http://geochem.nrcan.gc.ca/cdogs/content/cr_/cr_00033_e.htm", "33")</f>
        <v>33</v>
      </c>
      <c r="J4155" t="s">
        <v>100</v>
      </c>
      <c r="K4155" t="s">
        <v>101</v>
      </c>
      <c r="L4155">
        <v>1</v>
      </c>
      <c r="M4155" t="s">
        <v>102</v>
      </c>
      <c r="N4155">
        <v>9</v>
      </c>
      <c r="O4155">
        <v>164</v>
      </c>
      <c r="P4155">
        <v>22</v>
      </c>
      <c r="Q4155">
        <v>27</v>
      </c>
      <c r="R4155">
        <v>15</v>
      </c>
      <c r="S4155">
        <v>11</v>
      </c>
      <c r="T4155">
        <v>0.1</v>
      </c>
      <c r="U4155">
        <v>2850</v>
      </c>
      <c r="V4155">
        <v>3.5</v>
      </c>
      <c r="W4155">
        <v>3</v>
      </c>
      <c r="X4155">
        <v>1</v>
      </c>
      <c r="Y4155">
        <v>12.6</v>
      </c>
    </row>
    <row r="4156" spans="1:25" hidden="1" x14ac:dyDescent="0.25">
      <c r="A4156" t="s">
        <v>15820</v>
      </c>
      <c r="B4156" t="s">
        <v>15821</v>
      </c>
      <c r="C4156" s="1" t="str">
        <f t="shared" si="676"/>
        <v>21:0444</v>
      </c>
      <c r="D4156" s="1" t="str">
        <f>HYPERLINK("http://geochem.nrcan.gc.ca/cdogs/content/svy/svy210146_e.htm", "21:0146")</f>
        <v>21:0146</v>
      </c>
      <c r="E4156" t="s">
        <v>15822</v>
      </c>
      <c r="F4156" t="s">
        <v>15823</v>
      </c>
      <c r="H4156">
        <v>69.275464499999998</v>
      </c>
      <c r="I4156">
        <v>-74.675020799999999</v>
      </c>
      <c r="J4156" s="1" t="str">
        <f>HYPERLINK("http://geochem.nrcan.gc.ca/cdogs/content/kwd/kwd020027_e.htm", "NGR lake sediment grab sample")</f>
        <v>NGR lake sediment grab sample</v>
      </c>
      <c r="K4156" s="1" t="str">
        <f>HYPERLINK("http://geochem.nrcan.gc.ca/cdogs/content/kwd/kwd080006_e.htm", "&lt;177 micron (NGR)")</f>
        <v>&lt;177 micron (NGR)</v>
      </c>
      <c r="L4156">
        <v>2</v>
      </c>
      <c r="M4156" t="s">
        <v>29</v>
      </c>
      <c r="N4156">
        <v>10</v>
      </c>
      <c r="O4156">
        <v>136</v>
      </c>
      <c r="P4156">
        <v>48</v>
      </c>
      <c r="Q4156">
        <v>34</v>
      </c>
      <c r="R4156">
        <v>25</v>
      </c>
      <c r="S4156">
        <v>16</v>
      </c>
      <c r="T4156">
        <v>0.1</v>
      </c>
      <c r="U4156">
        <v>425</v>
      </c>
      <c r="V4156">
        <v>4.2</v>
      </c>
      <c r="W4156">
        <v>1</v>
      </c>
      <c r="X4156">
        <v>10</v>
      </c>
      <c r="Y4156">
        <v>17.2</v>
      </c>
    </row>
    <row r="4157" spans="1:25" hidden="1" x14ac:dyDescent="0.25">
      <c r="A4157" t="s">
        <v>15824</v>
      </c>
      <c r="B4157" t="s">
        <v>15825</v>
      </c>
      <c r="C4157" s="1" t="str">
        <f t="shared" si="676"/>
        <v>21:0444</v>
      </c>
      <c r="D4157" s="1" t="str">
        <f>HYPERLINK("http://geochem.nrcan.gc.ca/cdogs/content/svy/svy210146_e.htm", "21:0146")</f>
        <v>21:0146</v>
      </c>
      <c r="E4157" t="s">
        <v>15826</v>
      </c>
      <c r="F4157" t="s">
        <v>15827</v>
      </c>
      <c r="H4157">
        <v>69.003518900000003</v>
      </c>
      <c r="I4157">
        <v>-75.047487399999994</v>
      </c>
      <c r="J4157" s="1" t="str">
        <f>HYPERLINK("http://geochem.nrcan.gc.ca/cdogs/content/kwd/kwd020027_e.htm", "NGR lake sediment grab sample")</f>
        <v>NGR lake sediment grab sample</v>
      </c>
      <c r="K4157" s="1" t="str">
        <f>HYPERLINK("http://geochem.nrcan.gc.ca/cdogs/content/kwd/kwd080006_e.htm", "&lt;177 micron (NGR)")</f>
        <v>&lt;177 micron (NGR)</v>
      </c>
      <c r="L4157">
        <v>2</v>
      </c>
      <c r="M4157" t="s">
        <v>34</v>
      </c>
      <c r="N4157">
        <v>11</v>
      </c>
      <c r="O4157">
        <v>118</v>
      </c>
      <c r="P4157">
        <v>26</v>
      </c>
      <c r="Q4157">
        <v>14</v>
      </c>
      <c r="R4157">
        <v>28</v>
      </c>
      <c r="S4157">
        <v>12</v>
      </c>
      <c r="T4157">
        <v>0.1</v>
      </c>
      <c r="U4157">
        <v>320</v>
      </c>
      <c r="V4157">
        <v>3.6</v>
      </c>
      <c r="W4157">
        <v>7</v>
      </c>
      <c r="X4157">
        <v>3</v>
      </c>
      <c r="Y4157">
        <v>3.8</v>
      </c>
    </row>
    <row r="4158" spans="1:25" hidden="1" x14ac:dyDescent="0.25">
      <c r="A4158" t="s">
        <v>15828</v>
      </c>
      <c r="B4158" t="s">
        <v>15829</v>
      </c>
      <c r="C4158" s="1" t="str">
        <f t="shared" si="676"/>
        <v>21:0444</v>
      </c>
      <c r="D4158" s="1" t="str">
        <f>HYPERLINK("http://geochem.nrcan.gc.ca/cdogs/content/svy/svy210146_e.htm", "21:0146")</f>
        <v>21:0146</v>
      </c>
      <c r="E4158" t="s">
        <v>15830</v>
      </c>
      <c r="F4158" t="s">
        <v>15831</v>
      </c>
      <c r="H4158">
        <v>69.066998600000005</v>
      </c>
      <c r="I4158">
        <v>-74.610949300000001</v>
      </c>
      <c r="J4158" s="1" t="str">
        <f>HYPERLINK("http://geochem.nrcan.gc.ca/cdogs/content/kwd/kwd020027_e.htm", "NGR lake sediment grab sample")</f>
        <v>NGR lake sediment grab sample</v>
      </c>
      <c r="K4158" s="1" t="str">
        <f>HYPERLINK("http://geochem.nrcan.gc.ca/cdogs/content/kwd/kwd080006_e.htm", "&lt;177 micron (NGR)")</f>
        <v>&lt;177 micron (NGR)</v>
      </c>
      <c r="L4158">
        <v>2</v>
      </c>
      <c r="M4158" t="s">
        <v>39</v>
      </c>
      <c r="N4158">
        <v>12</v>
      </c>
      <c r="O4158">
        <v>360</v>
      </c>
      <c r="P4158">
        <v>100</v>
      </c>
      <c r="Q4158">
        <v>12</v>
      </c>
      <c r="R4158">
        <v>109</v>
      </c>
      <c r="S4158">
        <v>45</v>
      </c>
      <c r="T4158">
        <v>0.1</v>
      </c>
      <c r="U4158">
        <v>425</v>
      </c>
      <c r="V4158">
        <v>4.3</v>
      </c>
      <c r="W4158">
        <v>14</v>
      </c>
      <c r="X4158">
        <v>6</v>
      </c>
      <c r="Y4158">
        <v>5</v>
      </c>
    </row>
    <row r="4159" spans="1:25" hidden="1" x14ac:dyDescent="0.25">
      <c r="A4159" t="s">
        <v>15832</v>
      </c>
      <c r="B4159" t="s">
        <v>15833</v>
      </c>
      <c r="C4159" s="1" t="str">
        <f t="shared" si="676"/>
        <v>21:0444</v>
      </c>
      <c r="D4159" s="1" t="str">
        <f>HYPERLINK("http://geochem.nrcan.gc.ca/cdogs/content/svy/svy_e.htm", "")</f>
        <v/>
      </c>
      <c r="G4159" s="1" t="str">
        <f>HYPERLINK("http://geochem.nrcan.gc.ca/cdogs/content/cr_/cr_00034_e.htm", "34")</f>
        <v>34</v>
      </c>
      <c r="J4159" t="s">
        <v>100</v>
      </c>
      <c r="K4159" t="s">
        <v>101</v>
      </c>
      <c r="L4159">
        <v>2</v>
      </c>
      <c r="M4159" t="s">
        <v>102</v>
      </c>
      <c r="N4159">
        <v>13</v>
      </c>
      <c r="O4159">
        <v>106</v>
      </c>
      <c r="P4159">
        <v>48</v>
      </c>
      <c r="Q4159">
        <v>20</v>
      </c>
      <c r="R4159">
        <v>21</v>
      </c>
      <c r="S4159">
        <v>14</v>
      </c>
      <c r="T4159">
        <v>0.1</v>
      </c>
      <c r="U4159">
        <v>770</v>
      </c>
      <c r="V4159">
        <v>2.95</v>
      </c>
      <c r="W4159">
        <v>18</v>
      </c>
      <c r="X4159">
        <v>6</v>
      </c>
      <c r="Y4159">
        <v>17.399999999999999</v>
      </c>
    </row>
    <row r="4160" spans="1:25" hidden="1" x14ac:dyDescent="0.25">
      <c r="A4160" t="s">
        <v>15834</v>
      </c>
      <c r="B4160" t="s">
        <v>15835</v>
      </c>
      <c r="C4160" s="1" t="str">
        <f t="shared" si="676"/>
        <v>21:0444</v>
      </c>
      <c r="D4160" s="1" t="str">
        <f t="shared" ref="D4160:D4192" si="680">HYPERLINK("http://geochem.nrcan.gc.ca/cdogs/content/svy/svy210146_e.htm", "21:0146")</f>
        <v>21:0146</v>
      </c>
      <c r="E4160" t="s">
        <v>15836</v>
      </c>
      <c r="F4160" t="s">
        <v>15837</v>
      </c>
      <c r="H4160">
        <v>69.077832900000004</v>
      </c>
      <c r="I4160">
        <v>-74.644455100000002</v>
      </c>
      <c r="J4160" s="1" t="str">
        <f t="shared" ref="J4160:J4192" si="681">HYPERLINK("http://geochem.nrcan.gc.ca/cdogs/content/kwd/kwd020027_e.htm", "NGR lake sediment grab sample")</f>
        <v>NGR lake sediment grab sample</v>
      </c>
      <c r="K4160" s="1" t="str">
        <f t="shared" ref="K4160:K4192" si="682">HYPERLINK("http://geochem.nrcan.gc.ca/cdogs/content/kwd/kwd080006_e.htm", "&lt;177 micron (NGR)")</f>
        <v>&lt;177 micron (NGR)</v>
      </c>
      <c r="L4160">
        <v>2</v>
      </c>
      <c r="M4160" t="s">
        <v>44</v>
      </c>
      <c r="N4160">
        <v>14</v>
      </c>
      <c r="O4160">
        <v>210</v>
      </c>
      <c r="P4160">
        <v>144</v>
      </c>
      <c r="Q4160">
        <v>13</v>
      </c>
      <c r="R4160">
        <v>137</v>
      </c>
      <c r="S4160">
        <v>24</v>
      </c>
      <c r="T4160">
        <v>0.4</v>
      </c>
      <c r="U4160">
        <v>240</v>
      </c>
      <c r="V4160">
        <v>3.8</v>
      </c>
      <c r="W4160">
        <v>21</v>
      </c>
      <c r="X4160">
        <v>7</v>
      </c>
      <c r="Y4160">
        <v>8</v>
      </c>
    </row>
    <row r="4161" spans="1:25" hidden="1" x14ac:dyDescent="0.25">
      <c r="A4161" t="s">
        <v>15838</v>
      </c>
      <c r="B4161" t="s">
        <v>15839</v>
      </c>
      <c r="C4161" s="1" t="str">
        <f t="shared" si="676"/>
        <v>21:0444</v>
      </c>
      <c r="D4161" s="1" t="str">
        <f t="shared" si="680"/>
        <v>21:0146</v>
      </c>
      <c r="E4161" t="s">
        <v>15840</v>
      </c>
      <c r="F4161" t="s">
        <v>15841</v>
      </c>
      <c r="H4161">
        <v>69.114084800000001</v>
      </c>
      <c r="I4161">
        <v>-74.663972700000002</v>
      </c>
      <c r="J4161" s="1" t="str">
        <f t="shared" si="681"/>
        <v>NGR lake sediment grab sample</v>
      </c>
      <c r="K4161" s="1" t="str">
        <f t="shared" si="682"/>
        <v>&lt;177 micron (NGR)</v>
      </c>
      <c r="L4161">
        <v>2</v>
      </c>
      <c r="M4161" t="s">
        <v>62</v>
      </c>
      <c r="N4161">
        <v>15</v>
      </c>
      <c r="O4161">
        <v>740</v>
      </c>
      <c r="P4161">
        <v>350</v>
      </c>
      <c r="Q4161">
        <v>19</v>
      </c>
      <c r="R4161">
        <v>190</v>
      </c>
      <c r="S4161">
        <v>32</v>
      </c>
      <c r="T4161">
        <v>0.1</v>
      </c>
      <c r="U4161">
        <v>220</v>
      </c>
      <c r="V4161">
        <v>4.0999999999999996</v>
      </c>
      <c r="W4161">
        <v>11</v>
      </c>
      <c r="X4161">
        <v>6</v>
      </c>
      <c r="Y4161">
        <v>20.8</v>
      </c>
    </row>
    <row r="4162" spans="1:25" hidden="1" x14ac:dyDescent="0.25">
      <c r="A4162" t="s">
        <v>15842</v>
      </c>
      <c r="B4162" t="s">
        <v>15843</v>
      </c>
      <c r="C4162" s="1" t="str">
        <f t="shared" si="676"/>
        <v>21:0444</v>
      </c>
      <c r="D4162" s="1" t="str">
        <f t="shared" si="680"/>
        <v>21:0146</v>
      </c>
      <c r="E4162" t="s">
        <v>15844</v>
      </c>
      <c r="F4162" t="s">
        <v>15845</v>
      </c>
      <c r="H4162">
        <v>69.135228400000003</v>
      </c>
      <c r="I4162">
        <v>-74.740025500000002</v>
      </c>
      <c r="J4162" s="1" t="str">
        <f t="shared" si="681"/>
        <v>NGR lake sediment grab sample</v>
      </c>
      <c r="K4162" s="1" t="str">
        <f t="shared" si="682"/>
        <v>&lt;177 micron (NGR)</v>
      </c>
      <c r="L4162">
        <v>2</v>
      </c>
      <c r="M4162" t="s">
        <v>67</v>
      </c>
      <c r="N4162">
        <v>16</v>
      </c>
      <c r="O4162">
        <v>270</v>
      </c>
      <c r="P4162">
        <v>68</v>
      </c>
      <c r="Q4162">
        <v>35</v>
      </c>
      <c r="R4162">
        <v>55</v>
      </c>
      <c r="S4162">
        <v>35</v>
      </c>
      <c r="T4162">
        <v>0.1</v>
      </c>
      <c r="U4162">
        <v>1000</v>
      </c>
      <c r="V4162">
        <v>6.7</v>
      </c>
      <c r="W4162">
        <v>8</v>
      </c>
      <c r="X4162">
        <v>6</v>
      </c>
      <c r="Y4162">
        <v>5.8</v>
      </c>
    </row>
    <row r="4163" spans="1:25" hidden="1" x14ac:dyDescent="0.25">
      <c r="A4163" t="s">
        <v>15846</v>
      </c>
      <c r="B4163" t="s">
        <v>15847</v>
      </c>
      <c r="C4163" s="1" t="str">
        <f t="shared" si="676"/>
        <v>21:0444</v>
      </c>
      <c r="D4163" s="1" t="str">
        <f t="shared" si="680"/>
        <v>21:0146</v>
      </c>
      <c r="E4163" t="s">
        <v>15848</v>
      </c>
      <c r="F4163" t="s">
        <v>15849</v>
      </c>
      <c r="H4163">
        <v>69.160258099999993</v>
      </c>
      <c r="I4163">
        <v>-74.686383000000006</v>
      </c>
      <c r="J4163" s="1" t="str">
        <f t="shared" si="681"/>
        <v>NGR lake sediment grab sample</v>
      </c>
      <c r="K4163" s="1" t="str">
        <f t="shared" si="682"/>
        <v>&lt;177 micron (NGR)</v>
      </c>
      <c r="L4163">
        <v>2</v>
      </c>
      <c r="M4163" t="s">
        <v>72</v>
      </c>
      <c r="N4163">
        <v>17</v>
      </c>
      <c r="O4163">
        <v>260</v>
      </c>
      <c r="P4163">
        <v>164</v>
      </c>
      <c r="Q4163">
        <v>19</v>
      </c>
      <c r="R4163">
        <v>137</v>
      </c>
      <c r="S4163">
        <v>29</v>
      </c>
      <c r="T4163">
        <v>0.1</v>
      </c>
      <c r="U4163">
        <v>270</v>
      </c>
      <c r="V4163">
        <v>5.4</v>
      </c>
      <c r="W4163">
        <v>36</v>
      </c>
      <c r="X4163">
        <v>7</v>
      </c>
      <c r="Y4163">
        <v>11.8</v>
      </c>
    </row>
    <row r="4164" spans="1:25" hidden="1" x14ac:dyDescent="0.25">
      <c r="A4164" t="s">
        <v>15850</v>
      </c>
      <c r="B4164" t="s">
        <v>15851</v>
      </c>
      <c r="C4164" s="1" t="str">
        <f t="shared" si="676"/>
        <v>21:0444</v>
      </c>
      <c r="D4164" s="1" t="str">
        <f t="shared" si="680"/>
        <v>21:0146</v>
      </c>
      <c r="E4164" t="s">
        <v>15852</v>
      </c>
      <c r="F4164" t="s">
        <v>15853</v>
      </c>
      <c r="H4164">
        <v>69.213226199999994</v>
      </c>
      <c r="I4164">
        <v>-74.693648699999997</v>
      </c>
      <c r="J4164" s="1" t="str">
        <f t="shared" si="681"/>
        <v>NGR lake sediment grab sample</v>
      </c>
      <c r="K4164" s="1" t="str">
        <f t="shared" si="682"/>
        <v>&lt;177 micron (NGR)</v>
      </c>
      <c r="L4164">
        <v>2</v>
      </c>
      <c r="M4164" t="s">
        <v>77</v>
      </c>
      <c r="N4164">
        <v>18</v>
      </c>
      <c r="O4164">
        <v>150</v>
      </c>
      <c r="P4164">
        <v>68</v>
      </c>
      <c r="Q4164">
        <v>9</v>
      </c>
      <c r="R4164">
        <v>89</v>
      </c>
      <c r="S4164">
        <v>13</v>
      </c>
      <c r="T4164">
        <v>0.1</v>
      </c>
      <c r="U4164">
        <v>140</v>
      </c>
      <c r="V4164">
        <v>3.1</v>
      </c>
      <c r="W4164">
        <v>6</v>
      </c>
      <c r="X4164">
        <v>10</v>
      </c>
      <c r="Y4164">
        <v>59.4</v>
      </c>
    </row>
    <row r="4165" spans="1:25" hidden="1" x14ac:dyDescent="0.25">
      <c r="A4165" t="s">
        <v>15854</v>
      </c>
      <c r="B4165" t="s">
        <v>15855</v>
      </c>
      <c r="C4165" s="1" t="str">
        <f t="shared" si="676"/>
        <v>21:0444</v>
      </c>
      <c r="D4165" s="1" t="str">
        <f t="shared" si="680"/>
        <v>21:0146</v>
      </c>
      <c r="E4165" t="s">
        <v>15856</v>
      </c>
      <c r="F4165" t="s">
        <v>15857</v>
      </c>
      <c r="H4165">
        <v>69.245113700000005</v>
      </c>
      <c r="I4165">
        <v>-74.741770799999998</v>
      </c>
      <c r="J4165" s="1" t="str">
        <f t="shared" si="681"/>
        <v>NGR lake sediment grab sample</v>
      </c>
      <c r="K4165" s="1" t="str">
        <f t="shared" si="682"/>
        <v>&lt;177 micron (NGR)</v>
      </c>
      <c r="L4165">
        <v>2</v>
      </c>
      <c r="M4165" t="s">
        <v>82</v>
      </c>
      <c r="N4165">
        <v>19</v>
      </c>
      <c r="O4165">
        <v>270</v>
      </c>
      <c r="P4165">
        <v>122</v>
      </c>
      <c r="Q4165">
        <v>16</v>
      </c>
      <c r="R4165">
        <v>245</v>
      </c>
      <c r="S4165">
        <v>35</v>
      </c>
      <c r="T4165">
        <v>0.1</v>
      </c>
      <c r="U4165">
        <v>330</v>
      </c>
      <c r="V4165">
        <v>5.8</v>
      </c>
      <c r="W4165">
        <v>24</v>
      </c>
      <c r="X4165">
        <v>13</v>
      </c>
      <c r="Y4165">
        <v>35.6</v>
      </c>
    </row>
    <row r="4166" spans="1:25" hidden="1" x14ac:dyDescent="0.25">
      <c r="A4166" t="s">
        <v>15858</v>
      </c>
      <c r="B4166" t="s">
        <v>15859</v>
      </c>
      <c r="C4166" s="1" t="str">
        <f t="shared" si="676"/>
        <v>21:0444</v>
      </c>
      <c r="D4166" s="1" t="str">
        <f t="shared" si="680"/>
        <v>21:0146</v>
      </c>
      <c r="E4166" t="s">
        <v>15860</v>
      </c>
      <c r="F4166" t="s">
        <v>15861</v>
      </c>
      <c r="H4166">
        <v>69.263249999999999</v>
      </c>
      <c r="I4166">
        <v>-74.689450800000003</v>
      </c>
      <c r="J4166" s="1" t="str">
        <f t="shared" si="681"/>
        <v>NGR lake sediment grab sample</v>
      </c>
      <c r="K4166" s="1" t="str">
        <f t="shared" si="682"/>
        <v>&lt;177 micron (NGR)</v>
      </c>
      <c r="L4166">
        <v>2</v>
      </c>
      <c r="M4166" t="s">
        <v>49</v>
      </c>
      <c r="N4166">
        <v>20</v>
      </c>
      <c r="O4166">
        <v>835</v>
      </c>
      <c r="P4166">
        <v>102</v>
      </c>
      <c r="Q4166">
        <v>14</v>
      </c>
      <c r="R4166">
        <v>162</v>
      </c>
      <c r="S4166">
        <v>24</v>
      </c>
      <c r="T4166">
        <v>0.1</v>
      </c>
      <c r="U4166">
        <v>690</v>
      </c>
      <c r="V4166">
        <v>6.9</v>
      </c>
      <c r="W4166">
        <v>8</v>
      </c>
      <c r="X4166">
        <v>12</v>
      </c>
      <c r="Y4166">
        <v>10.6</v>
      </c>
    </row>
    <row r="4167" spans="1:25" hidden="1" x14ac:dyDescent="0.25">
      <c r="A4167" t="s">
        <v>15862</v>
      </c>
      <c r="B4167" t="s">
        <v>15863</v>
      </c>
      <c r="C4167" s="1" t="str">
        <f t="shared" si="676"/>
        <v>21:0444</v>
      </c>
      <c r="D4167" s="1" t="str">
        <f t="shared" si="680"/>
        <v>21:0146</v>
      </c>
      <c r="E4167" t="s">
        <v>15822</v>
      </c>
      <c r="F4167" t="s">
        <v>15864</v>
      </c>
      <c r="H4167">
        <v>69.275464499999998</v>
      </c>
      <c r="I4167">
        <v>-74.675020799999999</v>
      </c>
      <c r="J4167" s="1" t="str">
        <f t="shared" si="681"/>
        <v>NGR lake sediment grab sample</v>
      </c>
      <c r="K4167" s="1" t="str">
        <f t="shared" si="682"/>
        <v>&lt;177 micron (NGR)</v>
      </c>
      <c r="L4167">
        <v>2</v>
      </c>
      <c r="M4167" t="s">
        <v>57</v>
      </c>
      <c r="N4167">
        <v>21</v>
      </c>
      <c r="O4167">
        <v>128</v>
      </c>
      <c r="P4167">
        <v>46</v>
      </c>
      <c r="Q4167">
        <v>30</v>
      </c>
      <c r="R4167">
        <v>20</v>
      </c>
      <c r="S4167">
        <v>13</v>
      </c>
      <c r="T4167">
        <v>0.1</v>
      </c>
      <c r="U4167">
        <v>430</v>
      </c>
      <c r="V4167">
        <v>4.2</v>
      </c>
      <c r="W4167">
        <v>1</v>
      </c>
      <c r="X4167">
        <v>9</v>
      </c>
      <c r="Y4167">
        <v>17</v>
      </c>
    </row>
    <row r="4168" spans="1:25" hidden="1" x14ac:dyDescent="0.25">
      <c r="A4168" t="s">
        <v>15865</v>
      </c>
      <c r="B4168" t="s">
        <v>15866</v>
      </c>
      <c r="C4168" s="1" t="str">
        <f t="shared" si="676"/>
        <v>21:0444</v>
      </c>
      <c r="D4168" s="1" t="str">
        <f t="shared" si="680"/>
        <v>21:0146</v>
      </c>
      <c r="E4168" t="s">
        <v>15822</v>
      </c>
      <c r="F4168" t="s">
        <v>15867</v>
      </c>
      <c r="H4168">
        <v>69.275464499999998</v>
      </c>
      <c r="I4168">
        <v>-74.675020799999999</v>
      </c>
      <c r="J4168" s="1" t="str">
        <f t="shared" si="681"/>
        <v>NGR lake sediment grab sample</v>
      </c>
      <c r="K4168" s="1" t="str">
        <f t="shared" si="682"/>
        <v>&lt;177 micron (NGR)</v>
      </c>
      <c r="L4168">
        <v>2</v>
      </c>
      <c r="M4168" t="s">
        <v>53</v>
      </c>
      <c r="N4168">
        <v>22</v>
      </c>
      <c r="O4168">
        <v>108</v>
      </c>
      <c r="P4168">
        <v>38</v>
      </c>
      <c r="Q4168">
        <v>23</v>
      </c>
      <c r="R4168">
        <v>17</v>
      </c>
      <c r="S4168">
        <v>12</v>
      </c>
      <c r="T4168">
        <v>0.1</v>
      </c>
      <c r="U4168">
        <v>345</v>
      </c>
      <c r="V4168">
        <v>3.1</v>
      </c>
      <c r="W4168">
        <v>0.5</v>
      </c>
      <c r="X4168">
        <v>8</v>
      </c>
      <c r="Y4168">
        <v>15.8</v>
      </c>
    </row>
    <row r="4169" spans="1:25" hidden="1" x14ac:dyDescent="0.25">
      <c r="A4169" t="s">
        <v>15868</v>
      </c>
      <c r="B4169" t="s">
        <v>15869</v>
      </c>
      <c r="C4169" s="1" t="str">
        <f t="shared" si="676"/>
        <v>21:0444</v>
      </c>
      <c r="D4169" s="1" t="str">
        <f t="shared" si="680"/>
        <v>21:0146</v>
      </c>
      <c r="E4169" t="s">
        <v>15870</v>
      </c>
      <c r="F4169" t="s">
        <v>15871</v>
      </c>
      <c r="H4169">
        <v>69.319430499999996</v>
      </c>
      <c r="I4169">
        <v>-74.683164700000006</v>
      </c>
      <c r="J4169" s="1" t="str">
        <f t="shared" si="681"/>
        <v>NGR lake sediment grab sample</v>
      </c>
      <c r="K4169" s="1" t="str">
        <f t="shared" si="682"/>
        <v>&lt;177 micron (NGR)</v>
      </c>
      <c r="L4169">
        <v>2</v>
      </c>
      <c r="M4169" t="s">
        <v>87</v>
      </c>
      <c r="N4169">
        <v>23</v>
      </c>
      <c r="O4169">
        <v>148</v>
      </c>
      <c r="P4169">
        <v>54</v>
      </c>
      <c r="Q4169">
        <v>25</v>
      </c>
      <c r="R4169">
        <v>27</v>
      </c>
      <c r="S4169">
        <v>13</v>
      </c>
      <c r="T4169">
        <v>0.2</v>
      </c>
      <c r="U4169">
        <v>360</v>
      </c>
      <c r="V4169">
        <v>3.1</v>
      </c>
      <c r="W4169">
        <v>0.5</v>
      </c>
      <c r="X4169">
        <v>5</v>
      </c>
      <c r="Y4169">
        <v>22</v>
      </c>
    </row>
    <row r="4170" spans="1:25" hidden="1" x14ac:dyDescent="0.25">
      <c r="A4170" t="s">
        <v>15872</v>
      </c>
      <c r="B4170" t="s">
        <v>15873</v>
      </c>
      <c r="C4170" s="1" t="str">
        <f t="shared" si="676"/>
        <v>21:0444</v>
      </c>
      <c r="D4170" s="1" t="str">
        <f t="shared" si="680"/>
        <v>21:0146</v>
      </c>
      <c r="E4170" t="s">
        <v>15874</v>
      </c>
      <c r="F4170" t="s">
        <v>15875</v>
      </c>
      <c r="H4170">
        <v>69.360647200000002</v>
      </c>
      <c r="I4170">
        <v>-74.669418199999996</v>
      </c>
      <c r="J4170" s="1" t="str">
        <f t="shared" si="681"/>
        <v>NGR lake sediment grab sample</v>
      </c>
      <c r="K4170" s="1" t="str">
        <f t="shared" si="682"/>
        <v>&lt;177 micron (NGR)</v>
      </c>
      <c r="L4170">
        <v>2</v>
      </c>
      <c r="M4170" t="s">
        <v>92</v>
      </c>
      <c r="N4170">
        <v>24</v>
      </c>
      <c r="O4170">
        <v>164</v>
      </c>
      <c r="P4170">
        <v>54</v>
      </c>
      <c r="Q4170">
        <v>30</v>
      </c>
      <c r="R4170">
        <v>39</v>
      </c>
      <c r="S4170">
        <v>19</v>
      </c>
      <c r="T4170">
        <v>0.1</v>
      </c>
      <c r="U4170">
        <v>430</v>
      </c>
      <c r="V4170">
        <v>4.2</v>
      </c>
      <c r="W4170">
        <v>0.5</v>
      </c>
      <c r="X4170">
        <v>3</v>
      </c>
      <c r="Y4170">
        <v>11.2</v>
      </c>
    </row>
    <row r="4171" spans="1:25" hidden="1" x14ac:dyDescent="0.25">
      <c r="A4171" t="s">
        <v>15876</v>
      </c>
      <c r="B4171" t="s">
        <v>15877</v>
      </c>
      <c r="C4171" s="1" t="str">
        <f t="shared" si="676"/>
        <v>21:0444</v>
      </c>
      <c r="D4171" s="1" t="str">
        <f t="shared" si="680"/>
        <v>21:0146</v>
      </c>
      <c r="E4171" t="s">
        <v>15878</v>
      </c>
      <c r="F4171" t="s">
        <v>15879</v>
      </c>
      <c r="H4171">
        <v>69.3801019</v>
      </c>
      <c r="I4171">
        <v>-74.676218599999999</v>
      </c>
      <c r="J4171" s="1" t="str">
        <f t="shared" si="681"/>
        <v>NGR lake sediment grab sample</v>
      </c>
      <c r="K4171" s="1" t="str">
        <f t="shared" si="682"/>
        <v>&lt;177 micron (NGR)</v>
      </c>
      <c r="L4171">
        <v>2</v>
      </c>
      <c r="M4171" t="s">
        <v>97</v>
      </c>
      <c r="N4171">
        <v>25</v>
      </c>
      <c r="O4171">
        <v>200</v>
      </c>
      <c r="P4171">
        <v>64</v>
      </c>
      <c r="Q4171">
        <v>29</v>
      </c>
      <c r="R4171">
        <v>49</v>
      </c>
      <c r="S4171">
        <v>21</v>
      </c>
      <c r="T4171">
        <v>0.1</v>
      </c>
      <c r="U4171">
        <v>910</v>
      </c>
      <c r="V4171">
        <v>5.9</v>
      </c>
      <c r="W4171">
        <v>1</v>
      </c>
      <c r="X4171">
        <v>8</v>
      </c>
      <c r="Y4171">
        <v>7.2</v>
      </c>
    </row>
    <row r="4172" spans="1:25" hidden="1" x14ac:dyDescent="0.25">
      <c r="A4172" t="s">
        <v>15880</v>
      </c>
      <c r="B4172" t="s">
        <v>15881</v>
      </c>
      <c r="C4172" s="1" t="str">
        <f t="shared" si="676"/>
        <v>21:0444</v>
      </c>
      <c r="D4172" s="1" t="str">
        <f t="shared" si="680"/>
        <v>21:0146</v>
      </c>
      <c r="E4172" t="s">
        <v>15882</v>
      </c>
      <c r="F4172" t="s">
        <v>15883</v>
      </c>
      <c r="H4172">
        <v>69.421750700000004</v>
      </c>
      <c r="I4172">
        <v>-74.730629300000004</v>
      </c>
      <c r="J4172" s="1" t="str">
        <f t="shared" si="681"/>
        <v>NGR lake sediment grab sample</v>
      </c>
      <c r="K4172" s="1" t="str">
        <f t="shared" si="682"/>
        <v>&lt;177 micron (NGR)</v>
      </c>
      <c r="L4172">
        <v>2</v>
      </c>
      <c r="M4172" t="s">
        <v>107</v>
      </c>
      <c r="N4172">
        <v>26</v>
      </c>
      <c r="O4172">
        <v>310</v>
      </c>
      <c r="P4172">
        <v>92</v>
      </c>
      <c r="Q4172">
        <v>50</v>
      </c>
      <c r="R4172">
        <v>41</v>
      </c>
      <c r="S4172">
        <v>20</v>
      </c>
      <c r="T4172">
        <v>0.1</v>
      </c>
      <c r="U4172">
        <v>380</v>
      </c>
      <c r="V4172">
        <v>6.1</v>
      </c>
      <c r="W4172">
        <v>2</v>
      </c>
      <c r="X4172">
        <v>4</v>
      </c>
      <c r="Y4172">
        <v>14.8</v>
      </c>
    </row>
    <row r="4173" spans="1:25" hidden="1" x14ac:dyDescent="0.25">
      <c r="A4173" t="s">
        <v>15884</v>
      </c>
      <c r="B4173" t="s">
        <v>15885</v>
      </c>
      <c r="C4173" s="1" t="str">
        <f t="shared" si="676"/>
        <v>21:0444</v>
      </c>
      <c r="D4173" s="1" t="str">
        <f t="shared" si="680"/>
        <v>21:0146</v>
      </c>
      <c r="E4173" t="s">
        <v>15886</v>
      </c>
      <c r="F4173" t="s">
        <v>15887</v>
      </c>
      <c r="H4173">
        <v>69.460585399999999</v>
      </c>
      <c r="I4173">
        <v>-74.680624399999999</v>
      </c>
      <c r="J4173" s="1" t="str">
        <f t="shared" si="681"/>
        <v>NGR lake sediment grab sample</v>
      </c>
      <c r="K4173" s="1" t="str">
        <f t="shared" si="682"/>
        <v>&lt;177 micron (NGR)</v>
      </c>
      <c r="L4173">
        <v>2</v>
      </c>
      <c r="M4173" t="s">
        <v>112</v>
      </c>
      <c r="N4173">
        <v>27</v>
      </c>
      <c r="O4173">
        <v>154</v>
      </c>
      <c r="P4173">
        <v>90</v>
      </c>
      <c r="Q4173">
        <v>23</v>
      </c>
      <c r="R4173">
        <v>35</v>
      </c>
      <c r="S4173">
        <v>15</v>
      </c>
      <c r="T4173">
        <v>0.1</v>
      </c>
      <c r="U4173">
        <v>350</v>
      </c>
      <c r="V4173">
        <v>3.45</v>
      </c>
      <c r="W4173">
        <v>0.5</v>
      </c>
      <c r="X4173">
        <v>6</v>
      </c>
      <c r="Y4173">
        <v>24</v>
      </c>
    </row>
    <row r="4174" spans="1:25" hidden="1" x14ac:dyDescent="0.25">
      <c r="A4174" t="s">
        <v>15888</v>
      </c>
      <c r="B4174" t="s">
        <v>15889</v>
      </c>
      <c r="C4174" s="1" t="str">
        <f t="shared" si="676"/>
        <v>21:0444</v>
      </c>
      <c r="D4174" s="1" t="str">
        <f t="shared" si="680"/>
        <v>21:0146</v>
      </c>
      <c r="E4174" t="s">
        <v>15890</v>
      </c>
      <c r="F4174" t="s">
        <v>15891</v>
      </c>
      <c r="H4174">
        <v>69.476064100000002</v>
      </c>
      <c r="I4174">
        <v>-74.690974499999996</v>
      </c>
      <c r="J4174" s="1" t="str">
        <f t="shared" si="681"/>
        <v>NGR lake sediment grab sample</v>
      </c>
      <c r="K4174" s="1" t="str">
        <f t="shared" si="682"/>
        <v>&lt;177 micron (NGR)</v>
      </c>
      <c r="L4174">
        <v>2</v>
      </c>
      <c r="M4174" t="s">
        <v>117</v>
      </c>
      <c r="N4174">
        <v>28</v>
      </c>
      <c r="O4174">
        <v>146</v>
      </c>
      <c r="P4174">
        <v>84</v>
      </c>
      <c r="Q4174">
        <v>26</v>
      </c>
      <c r="R4174">
        <v>30</v>
      </c>
      <c r="S4174">
        <v>15</v>
      </c>
      <c r="T4174">
        <v>0.1</v>
      </c>
      <c r="U4174">
        <v>290</v>
      </c>
      <c r="V4174">
        <v>3.6</v>
      </c>
      <c r="W4174">
        <v>0.5</v>
      </c>
      <c r="X4174">
        <v>4</v>
      </c>
      <c r="Y4174">
        <v>20.6</v>
      </c>
    </row>
    <row r="4175" spans="1:25" hidden="1" x14ac:dyDescent="0.25">
      <c r="A4175" t="s">
        <v>15892</v>
      </c>
      <c r="B4175" t="s">
        <v>15893</v>
      </c>
      <c r="C4175" s="1" t="str">
        <f t="shared" si="676"/>
        <v>21:0444</v>
      </c>
      <c r="D4175" s="1" t="str">
        <f t="shared" si="680"/>
        <v>21:0146</v>
      </c>
      <c r="E4175" t="s">
        <v>15894</v>
      </c>
      <c r="F4175" t="s">
        <v>15895</v>
      </c>
      <c r="H4175">
        <v>69.509061399999993</v>
      </c>
      <c r="I4175">
        <v>-74.674424599999995</v>
      </c>
      <c r="J4175" s="1" t="str">
        <f t="shared" si="681"/>
        <v>NGR lake sediment grab sample</v>
      </c>
      <c r="K4175" s="1" t="str">
        <f t="shared" si="682"/>
        <v>&lt;177 micron (NGR)</v>
      </c>
      <c r="L4175">
        <v>2</v>
      </c>
      <c r="M4175" t="s">
        <v>122</v>
      </c>
      <c r="N4175">
        <v>29</v>
      </c>
      <c r="O4175">
        <v>106</v>
      </c>
      <c r="P4175">
        <v>42</v>
      </c>
      <c r="Q4175">
        <v>23</v>
      </c>
      <c r="R4175">
        <v>27</v>
      </c>
      <c r="S4175">
        <v>13</v>
      </c>
      <c r="T4175">
        <v>0.1</v>
      </c>
      <c r="U4175">
        <v>235</v>
      </c>
      <c r="V4175">
        <v>3.1</v>
      </c>
      <c r="W4175">
        <v>0.5</v>
      </c>
      <c r="X4175">
        <v>3</v>
      </c>
      <c r="Y4175">
        <v>17.8</v>
      </c>
    </row>
    <row r="4176" spans="1:25" hidden="1" x14ac:dyDescent="0.25">
      <c r="A4176" t="s">
        <v>15896</v>
      </c>
      <c r="B4176" t="s">
        <v>15897</v>
      </c>
      <c r="C4176" s="1" t="str">
        <f t="shared" si="676"/>
        <v>21:0444</v>
      </c>
      <c r="D4176" s="1" t="str">
        <f t="shared" si="680"/>
        <v>21:0146</v>
      </c>
      <c r="E4176" t="s">
        <v>15898</v>
      </c>
      <c r="F4176" t="s">
        <v>15899</v>
      </c>
      <c r="H4176">
        <v>69.582863500000002</v>
      </c>
      <c r="I4176">
        <v>-74.710001899999995</v>
      </c>
      <c r="J4176" s="1" t="str">
        <f t="shared" si="681"/>
        <v>NGR lake sediment grab sample</v>
      </c>
      <c r="K4176" s="1" t="str">
        <f t="shared" si="682"/>
        <v>&lt;177 micron (NGR)</v>
      </c>
      <c r="L4176">
        <v>3</v>
      </c>
      <c r="M4176" t="s">
        <v>29</v>
      </c>
      <c r="N4176">
        <v>30</v>
      </c>
      <c r="O4176">
        <v>90</v>
      </c>
      <c r="P4176">
        <v>20</v>
      </c>
      <c r="Q4176">
        <v>15</v>
      </c>
      <c r="R4176">
        <v>13</v>
      </c>
      <c r="S4176">
        <v>11</v>
      </c>
      <c r="T4176">
        <v>0.1</v>
      </c>
      <c r="U4176">
        <v>490</v>
      </c>
      <c r="V4176">
        <v>2.9</v>
      </c>
      <c r="W4176">
        <v>0.5</v>
      </c>
      <c r="X4176">
        <v>2</v>
      </c>
      <c r="Y4176">
        <v>7</v>
      </c>
    </row>
    <row r="4177" spans="1:25" hidden="1" x14ac:dyDescent="0.25">
      <c r="A4177" t="s">
        <v>15900</v>
      </c>
      <c r="B4177" t="s">
        <v>15901</v>
      </c>
      <c r="C4177" s="1" t="str">
        <f t="shared" si="676"/>
        <v>21:0444</v>
      </c>
      <c r="D4177" s="1" t="str">
        <f t="shared" si="680"/>
        <v>21:0146</v>
      </c>
      <c r="E4177" t="s">
        <v>15902</v>
      </c>
      <c r="F4177" t="s">
        <v>15903</v>
      </c>
      <c r="H4177">
        <v>69.561378099999999</v>
      </c>
      <c r="I4177">
        <v>-74.710344800000001</v>
      </c>
      <c r="J4177" s="1" t="str">
        <f t="shared" si="681"/>
        <v>NGR lake sediment grab sample</v>
      </c>
      <c r="K4177" s="1" t="str">
        <f t="shared" si="682"/>
        <v>&lt;177 micron (NGR)</v>
      </c>
      <c r="L4177">
        <v>3</v>
      </c>
      <c r="M4177" t="s">
        <v>34</v>
      </c>
      <c r="N4177">
        <v>31</v>
      </c>
      <c r="O4177">
        <v>84</v>
      </c>
      <c r="P4177">
        <v>18</v>
      </c>
      <c r="Q4177">
        <v>13</v>
      </c>
      <c r="R4177">
        <v>15</v>
      </c>
      <c r="S4177">
        <v>10</v>
      </c>
      <c r="T4177">
        <v>0.1</v>
      </c>
      <c r="U4177">
        <v>600</v>
      </c>
      <c r="V4177">
        <v>3.15</v>
      </c>
      <c r="W4177">
        <v>0.5</v>
      </c>
      <c r="X4177">
        <v>1</v>
      </c>
      <c r="Y4177">
        <v>3</v>
      </c>
    </row>
    <row r="4178" spans="1:25" hidden="1" x14ac:dyDescent="0.25">
      <c r="A4178" t="s">
        <v>15904</v>
      </c>
      <c r="B4178" t="s">
        <v>15905</v>
      </c>
      <c r="C4178" s="1" t="str">
        <f t="shared" si="676"/>
        <v>21:0444</v>
      </c>
      <c r="D4178" s="1" t="str">
        <f t="shared" si="680"/>
        <v>21:0146</v>
      </c>
      <c r="E4178" t="s">
        <v>15906</v>
      </c>
      <c r="F4178" t="s">
        <v>15907</v>
      </c>
      <c r="H4178">
        <v>69.5727081</v>
      </c>
      <c r="I4178">
        <v>-74.707469900000007</v>
      </c>
      <c r="J4178" s="1" t="str">
        <f t="shared" si="681"/>
        <v>NGR lake sediment grab sample</v>
      </c>
      <c r="K4178" s="1" t="str">
        <f t="shared" si="682"/>
        <v>&lt;177 micron (NGR)</v>
      </c>
      <c r="L4178">
        <v>3</v>
      </c>
      <c r="M4178" t="s">
        <v>49</v>
      </c>
      <c r="N4178">
        <v>32</v>
      </c>
      <c r="O4178">
        <v>110</v>
      </c>
      <c r="P4178">
        <v>28</v>
      </c>
      <c r="Q4178">
        <v>19</v>
      </c>
      <c r="R4178">
        <v>17</v>
      </c>
      <c r="S4178">
        <v>15</v>
      </c>
      <c r="T4178">
        <v>0.1</v>
      </c>
      <c r="U4178">
        <v>500</v>
      </c>
      <c r="V4178">
        <v>3.6</v>
      </c>
      <c r="W4178">
        <v>0.5</v>
      </c>
      <c r="X4178">
        <v>2</v>
      </c>
      <c r="Y4178">
        <v>9.8000000000000007</v>
      </c>
    </row>
    <row r="4179" spans="1:25" hidden="1" x14ac:dyDescent="0.25">
      <c r="A4179" t="s">
        <v>15908</v>
      </c>
      <c r="B4179" t="s">
        <v>15909</v>
      </c>
      <c r="C4179" s="1" t="str">
        <f t="shared" si="676"/>
        <v>21:0444</v>
      </c>
      <c r="D4179" s="1" t="str">
        <f t="shared" si="680"/>
        <v>21:0146</v>
      </c>
      <c r="E4179" t="s">
        <v>15898</v>
      </c>
      <c r="F4179" t="s">
        <v>15910</v>
      </c>
      <c r="H4179">
        <v>69.582863500000002</v>
      </c>
      <c r="I4179">
        <v>-74.710001899999995</v>
      </c>
      <c r="J4179" s="1" t="str">
        <f t="shared" si="681"/>
        <v>NGR lake sediment grab sample</v>
      </c>
      <c r="K4179" s="1" t="str">
        <f t="shared" si="682"/>
        <v>&lt;177 micron (NGR)</v>
      </c>
      <c r="L4179">
        <v>3</v>
      </c>
      <c r="M4179" t="s">
        <v>53</v>
      </c>
      <c r="N4179">
        <v>33</v>
      </c>
      <c r="O4179">
        <v>64</v>
      </c>
      <c r="P4179">
        <v>14</v>
      </c>
      <c r="Q4179">
        <v>11</v>
      </c>
      <c r="R4179">
        <v>10</v>
      </c>
      <c r="S4179">
        <v>9</v>
      </c>
      <c r="T4179">
        <v>0.1</v>
      </c>
      <c r="U4179">
        <v>1000</v>
      </c>
      <c r="V4179">
        <v>3</v>
      </c>
      <c r="W4179">
        <v>1</v>
      </c>
      <c r="X4179">
        <v>3</v>
      </c>
      <c r="Y4179">
        <v>3.4</v>
      </c>
    </row>
    <row r="4180" spans="1:25" hidden="1" x14ac:dyDescent="0.25">
      <c r="A4180" t="s">
        <v>15911</v>
      </c>
      <c r="B4180" t="s">
        <v>15912</v>
      </c>
      <c r="C4180" s="1" t="str">
        <f t="shared" si="676"/>
        <v>21:0444</v>
      </c>
      <c r="D4180" s="1" t="str">
        <f t="shared" si="680"/>
        <v>21:0146</v>
      </c>
      <c r="E4180" t="s">
        <v>15898</v>
      </c>
      <c r="F4180" t="s">
        <v>15913</v>
      </c>
      <c r="H4180">
        <v>69.582863500000002</v>
      </c>
      <c r="I4180">
        <v>-74.710001899999995</v>
      </c>
      <c r="J4180" s="1" t="str">
        <f t="shared" si="681"/>
        <v>NGR lake sediment grab sample</v>
      </c>
      <c r="K4180" s="1" t="str">
        <f t="shared" si="682"/>
        <v>&lt;177 micron (NGR)</v>
      </c>
      <c r="L4180">
        <v>3</v>
      </c>
      <c r="M4180" t="s">
        <v>57</v>
      </c>
      <c r="N4180">
        <v>34</v>
      </c>
      <c r="O4180">
        <v>80</v>
      </c>
      <c r="P4180">
        <v>18</v>
      </c>
      <c r="Q4180">
        <v>17</v>
      </c>
      <c r="R4180">
        <v>12</v>
      </c>
      <c r="S4180">
        <v>9</v>
      </c>
      <c r="T4180">
        <v>0.1</v>
      </c>
      <c r="U4180">
        <v>485</v>
      </c>
      <c r="V4180">
        <v>2.95</v>
      </c>
      <c r="W4180">
        <v>0.5</v>
      </c>
      <c r="X4180">
        <v>2</v>
      </c>
      <c r="Y4180">
        <v>6.6</v>
      </c>
    </row>
    <row r="4181" spans="1:25" hidden="1" x14ac:dyDescent="0.25">
      <c r="A4181" t="s">
        <v>15914</v>
      </c>
      <c r="B4181" t="s">
        <v>15915</v>
      </c>
      <c r="C4181" s="1" t="str">
        <f t="shared" si="676"/>
        <v>21:0444</v>
      </c>
      <c r="D4181" s="1" t="str">
        <f t="shared" si="680"/>
        <v>21:0146</v>
      </c>
      <c r="E4181" t="s">
        <v>15916</v>
      </c>
      <c r="F4181" t="s">
        <v>15917</v>
      </c>
      <c r="H4181">
        <v>69.676322900000002</v>
      </c>
      <c r="I4181">
        <v>-74.689868399999995</v>
      </c>
      <c r="J4181" s="1" t="str">
        <f t="shared" si="681"/>
        <v>NGR lake sediment grab sample</v>
      </c>
      <c r="K4181" s="1" t="str">
        <f t="shared" si="682"/>
        <v>&lt;177 micron (NGR)</v>
      </c>
      <c r="L4181">
        <v>3</v>
      </c>
      <c r="M4181" t="s">
        <v>39</v>
      </c>
      <c r="N4181">
        <v>35</v>
      </c>
      <c r="O4181">
        <v>104</v>
      </c>
      <c r="P4181">
        <v>44</v>
      </c>
      <c r="Q4181">
        <v>24</v>
      </c>
      <c r="R4181">
        <v>13</v>
      </c>
      <c r="S4181">
        <v>8</v>
      </c>
      <c r="T4181">
        <v>0.1</v>
      </c>
      <c r="U4181">
        <v>360</v>
      </c>
      <c r="V4181">
        <v>2.7</v>
      </c>
      <c r="W4181">
        <v>0.5</v>
      </c>
      <c r="X4181">
        <v>9</v>
      </c>
      <c r="Y4181">
        <v>7</v>
      </c>
    </row>
    <row r="4182" spans="1:25" hidden="1" x14ac:dyDescent="0.25">
      <c r="A4182" t="s">
        <v>15918</v>
      </c>
      <c r="B4182" t="s">
        <v>15919</v>
      </c>
      <c r="C4182" s="1" t="str">
        <f t="shared" si="676"/>
        <v>21:0444</v>
      </c>
      <c r="D4182" s="1" t="str">
        <f t="shared" si="680"/>
        <v>21:0146</v>
      </c>
      <c r="E4182" t="s">
        <v>15920</v>
      </c>
      <c r="F4182" t="s">
        <v>15921</v>
      </c>
      <c r="H4182">
        <v>69.689690999999996</v>
      </c>
      <c r="I4182">
        <v>-74.611974399999994</v>
      </c>
      <c r="J4182" s="1" t="str">
        <f t="shared" si="681"/>
        <v>NGR lake sediment grab sample</v>
      </c>
      <c r="K4182" s="1" t="str">
        <f t="shared" si="682"/>
        <v>&lt;177 micron (NGR)</v>
      </c>
      <c r="L4182">
        <v>3</v>
      </c>
      <c r="M4182" t="s">
        <v>44</v>
      </c>
      <c r="N4182">
        <v>36</v>
      </c>
      <c r="O4182">
        <v>116</v>
      </c>
      <c r="P4182">
        <v>52</v>
      </c>
      <c r="Q4182">
        <v>23</v>
      </c>
      <c r="R4182">
        <v>11</v>
      </c>
      <c r="S4182">
        <v>10</v>
      </c>
      <c r="T4182">
        <v>0.1</v>
      </c>
      <c r="U4182">
        <v>440</v>
      </c>
      <c r="V4182">
        <v>2.8</v>
      </c>
      <c r="W4182">
        <v>0.5</v>
      </c>
      <c r="X4182">
        <v>5</v>
      </c>
      <c r="Y4182">
        <v>10.8</v>
      </c>
    </row>
    <row r="4183" spans="1:25" hidden="1" x14ac:dyDescent="0.25">
      <c r="A4183" t="s">
        <v>15922</v>
      </c>
      <c r="B4183" t="s">
        <v>15923</v>
      </c>
      <c r="C4183" s="1" t="str">
        <f t="shared" si="676"/>
        <v>21:0444</v>
      </c>
      <c r="D4183" s="1" t="str">
        <f t="shared" si="680"/>
        <v>21:0146</v>
      </c>
      <c r="E4183" t="s">
        <v>15924</v>
      </c>
      <c r="F4183" t="s">
        <v>15925</v>
      </c>
      <c r="H4183">
        <v>69.708257399999994</v>
      </c>
      <c r="I4183">
        <v>-74.487361699999994</v>
      </c>
      <c r="J4183" s="1" t="str">
        <f t="shared" si="681"/>
        <v>NGR lake sediment grab sample</v>
      </c>
      <c r="K4183" s="1" t="str">
        <f t="shared" si="682"/>
        <v>&lt;177 micron (NGR)</v>
      </c>
      <c r="L4183">
        <v>3</v>
      </c>
      <c r="M4183" t="s">
        <v>62</v>
      </c>
      <c r="N4183">
        <v>37</v>
      </c>
      <c r="O4183">
        <v>90</v>
      </c>
      <c r="P4183">
        <v>54</v>
      </c>
      <c r="Q4183">
        <v>15</v>
      </c>
      <c r="R4183">
        <v>10</v>
      </c>
      <c r="S4183">
        <v>8</v>
      </c>
      <c r="T4183">
        <v>0.1</v>
      </c>
      <c r="U4183">
        <v>295</v>
      </c>
      <c r="V4183">
        <v>2.6</v>
      </c>
      <c r="W4183">
        <v>0.5</v>
      </c>
      <c r="X4183">
        <v>7</v>
      </c>
      <c r="Y4183">
        <v>8.4</v>
      </c>
    </row>
    <row r="4184" spans="1:25" hidden="1" x14ac:dyDescent="0.25">
      <c r="A4184" t="s">
        <v>15926</v>
      </c>
      <c r="B4184" t="s">
        <v>15927</v>
      </c>
      <c r="C4184" s="1" t="str">
        <f t="shared" si="676"/>
        <v>21:0444</v>
      </c>
      <c r="D4184" s="1" t="str">
        <f t="shared" si="680"/>
        <v>21:0146</v>
      </c>
      <c r="E4184" t="s">
        <v>15928</v>
      </c>
      <c r="F4184" t="s">
        <v>15929</v>
      </c>
      <c r="H4184">
        <v>69.740076599999995</v>
      </c>
      <c r="I4184">
        <v>-74.520177200000006</v>
      </c>
      <c r="J4184" s="1" t="str">
        <f t="shared" si="681"/>
        <v>NGR lake sediment grab sample</v>
      </c>
      <c r="K4184" s="1" t="str">
        <f t="shared" si="682"/>
        <v>&lt;177 micron (NGR)</v>
      </c>
      <c r="L4184">
        <v>3</v>
      </c>
      <c r="M4184" t="s">
        <v>67</v>
      </c>
      <c r="N4184">
        <v>38</v>
      </c>
      <c r="O4184">
        <v>148</v>
      </c>
      <c r="P4184">
        <v>44</v>
      </c>
      <c r="Q4184">
        <v>25</v>
      </c>
      <c r="R4184">
        <v>17</v>
      </c>
      <c r="S4184">
        <v>15</v>
      </c>
      <c r="T4184">
        <v>0.1</v>
      </c>
      <c r="U4184">
        <v>810</v>
      </c>
      <c r="V4184">
        <v>4.7</v>
      </c>
      <c r="W4184">
        <v>0.5</v>
      </c>
      <c r="X4184">
        <v>4</v>
      </c>
      <c r="Y4184">
        <v>4.4000000000000004</v>
      </c>
    </row>
    <row r="4185" spans="1:25" hidden="1" x14ac:dyDescent="0.25">
      <c r="A4185" t="s">
        <v>15930</v>
      </c>
      <c r="B4185" t="s">
        <v>15931</v>
      </c>
      <c r="C4185" s="1" t="str">
        <f t="shared" si="676"/>
        <v>21:0444</v>
      </c>
      <c r="D4185" s="1" t="str">
        <f t="shared" si="680"/>
        <v>21:0146</v>
      </c>
      <c r="E4185" t="s">
        <v>15932</v>
      </c>
      <c r="F4185" t="s">
        <v>15933</v>
      </c>
      <c r="H4185">
        <v>69.797616199999993</v>
      </c>
      <c r="I4185">
        <v>-74.360416200000003</v>
      </c>
      <c r="J4185" s="1" t="str">
        <f t="shared" si="681"/>
        <v>NGR lake sediment grab sample</v>
      </c>
      <c r="K4185" s="1" t="str">
        <f t="shared" si="682"/>
        <v>&lt;177 micron (NGR)</v>
      </c>
      <c r="L4185">
        <v>3</v>
      </c>
      <c r="M4185" t="s">
        <v>72</v>
      </c>
      <c r="N4185">
        <v>39</v>
      </c>
      <c r="O4185">
        <v>112</v>
      </c>
      <c r="P4185">
        <v>30</v>
      </c>
      <c r="Q4185">
        <v>23</v>
      </c>
      <c r="R4185">
        <v>15</v>
      </c>
      <c r="S4185">
        <v>12</v>
      </c>
      <c r="T4185">
        <v>0.1</v>
      </c>
      <c r="U4185">
        <v>480</v>
      </c>
      <c r="V4185">
        <v>3.3</v>
      </c>
      <c r="W4185">
        <v>0.5</v>
      </c>
      <c r="X4185">
        <v>3</v>
      </c>
      <c r="Y4185">
        <v>6.8</v>
      </c>
    </row>
    <row r="4186" spans="1:25" hidden="1" x14ac:dyDescent="0.25">
      <c r="A4186" t="s">
        <v>15934</v>
      </c>
      <c r="B4186" t="s">
        <v>15935</v>
      </c>
      <c r="C4186" s="1" t="str">
        <f t="shared" si="676"/>
        <v>21:0444</v>
      </c>
      <c r="D4186" s="1" t="str">
        <f t="shared" si="680"/>
        <v>21:0146</v>
      </c>
      <c r="E4186" t="s">
        <v>15936</v>
      </c>
      <c r="F4186" t="s">
        <v>15937</v>
      </c>
      <c r="H4186">
        <v>69.802884500000005</v>
      </c>
      <c r="I4186">
        <v>-74.222834700000007</v>
      </c>
      <c r="J4186" s="1" t="str">
        <f t="shared" si="681"/>
        <v>NGR lake sediment grab sample</v>
      </c>
      <c r="K4186" s="1" t="str">
        <f t="shared" si="682"/>
        <v>&lt;177 micron (NGR)</v>
      </c>
      <c r="L4186">
        <v>3</v>
      </c>
      <c r="M4186" t="s">
        <v>77</v>
      </c>
      <c r="N4186">
        <v>40</v>
      </c>
      <c r="O4186">
        <v>72</v>
      </c>
      <c r="P4186">
        <v>20</v>
      </c>
      <c r="Q4186">
        <v>19</v>
      </c>
      <c r="R4186">
        <v>8</v>
      </c>
      <c r="S4186">
        <v>9</v>
      </c>
      <c r="T4186">
        <v>0.1</v>
      </c>
      <c r="U4186">
        <v>350</v>
      </c>
      <c r="V4186">
        <v>2.2000000000000002</v>
      </c>
      <c r="W4186">
        <v>0.5</v>
      </c>
      <c r="X4186">
        <v>1</v>
      </c>
      <c r="Y4186">
        <v>1.8</v>
      </c>
    </row>
    <row r="4187" spans="1:25" hidden="1" x14ac:dyDescent="0.25">
      <c r="A4187" t="s">
        <v>15938</v>
      </c>
      <c r="B4187" t="s">
        <v>15939</v>
      </c>
      <c r="C4187" s="1" t="str">
        <f t="shared" si="676"/>
        <v>21:0444</v>
      </c>
      <c r="D4187" s="1" t="str">
        <f t="shared" si="680"/>
        <v>21:0146</v>
      </c>
      <c r="E4187" t="s">
        <v>15940</v>
      </c>
      <c r="F4187" t="s">
        <v>15941</v>
      </c>
      <c r="H4187">
        <v>69.836175999999995</v>
      </c>
      <c r="I4187">
        <v>-74.287527600000004</v>
      </c>
      <c r="J4187" s="1" t="str">
        <f t="shared" si="681"/>
        <v>NGR lake sediment grab sample</v>
      </c>
      <c r="K4187" s="1" t="str">
        <f t="shared" si="682"/>
        <v>&lt;177 micron (NGR)</v>
      </c>
      <c r="L4187">
        <v>3</v>
      </c>
      <c r="M4187" t="s">
        <v>82</v>
      </c>
      <c r="N4187">
        <v>41</v>
      </c>
      <c r="O4187">
        <v>148</v>
      </c>
      <c r="P4187">
        <v>36</v>
      </c>
      <c r="Q4187">
        <v>34</v>
      </c>
      <c r="R4187">
        <v>17</v>
      </c>
      <c r="S4187">
        <v>17</v>
      </c>
      <c r="T4187">
        <v>0.1</v>
      </c>
      <c r="U4187">
        <v>770</v>
      </c>
      <c r="V4187">
        <v>4.75</v>
      </c>
      <c r="W4187">
        <v>0.5</v>
      </c>
      <c r="X4187">
        <v>2</v>
      </c>
      <c r="Y4187">
        <v>5</v>
      </c>
    </row>
    <row r="4188" spans="1:25" hidden="1" x14ac:dyDescent="0.25">
      <c r="A4188" t="s">
        <v>15942</v>
      </c>
      <c r="B4188" t="s">
        <v>15943</v>
      </c>
      <c r="C4188" s="1" t="str">
        <f t="shared" si="676"/>
        <v>21:0444</v>
      </c>
      <c r="D4188" s="1" t="str">
        <f t="shared" si="680"/>
        <v>21:0146</v>
      </c>
      <c r="E4188" t="s">
        <v>15944</v>
      </c>
      <c r="F4188" t="s">
        <v>15945</v>
      </c>
      <c r="H4188">
        <v>69.864265000000003</v>
      </c>
      <c r="I4188">
        <v>-74.389024699999993</v>
      </c>
      <c r="J4188" s="1" t="str">
        <f t="shared" si="681"/>
        <v>NGR lake sediment grab sample</v>
      </c>
      <c r="K4188" s="1" t="str">
        <f t="shared" si="682"/>
        <v>&lt;177 micron (NGR)</v>
      </c>
      <c r="L4188">
        <v>3</v>
      </c>
      <c r="M4188" t="s">
        <v>87</v>
      </c>
      <c r="N4188">
        <v>42</v>
      </c>
      <c r="O4188">
        <v>194</v>
      </c>
      <c r="P4188">
        <v>38</v>
      </c>
      <c r="Q4188">
        <v>37</v>
      </c>
      <c r="R4188">
        <v>22</v>
      </c>
      <c r="S4188">
        <v>23</v>
      </c>
      <c r="T4188">
        <v>0.1</v>
      </c>
      <c r="U4188">
        <v>880</v>
      </c>
      <c r="V4188">
        <v>7.2</v>
      </c>
      <c r="W4188">
        <v>0.5</v>
      </c>
      <c r="X4188">
        <v>1</v>
      </c>
      <c r="Y4188">
        <v>7.6</v>
      </c>
    </row>
    <row r="4189" spans="1:25" hidden="1" x14ac:dyDescent="0.25">
      <c r="A4189" t="s">
        <v>15946</v>
      </c>
      <c r="B4189" t="s">
        <v>15947</v>
      </c>
      <c r="C4189" s="1" t="str">
        <f t="shared" si="676"/>
        <v>21:0444</v>
      </c>
      <c r="D4189" s="1" t="str">
        <f t="shared" si="680"/>
        <v>21:0146</v>
      </c>
      <c r="E4189" t="s">
        <v>15948</v>
      </c>
      <c r="F4189" t="s">
        <v>15949</v>
      </c>
      <c r="H4189">
        <v>69.824800699999997</v>
      </c>
      <c r="I4189">
        <v>-74.446648999999994</v>
      </c>
      <c r="J4189" s="1" t="str">
        <f t="shared" si="681"/>
        <v>NGR lake sediment grab sample</v>
      </c>
      <c r="K4189" s="1" t="str">
        <f t="shared" si="682"/>
        <v>&lt;177 micron (NGR)</v>
      </c>
      <c r="L4189">
        <v>3</v>
      </c>
      <c r="M4189" t="s">
        <v>92</v>
      </c>
      <c r="N4189">
        <v>43</v>
      </c>
      <c r="O4189">
        <v>140</v>
      </c>
      <c r="P4189">
        <v>34</v>
      </c>
      <c r="Q4189">
        <v>27</v>
      </c>
      <c r="R4189">
        <v>19</v>
      </c>
      <c r="S4189">
        <v>15</v>
      </c>
      <c r="T4189">
        <v>0.1</v>
      </c>
      <c r="U4189">
        <v>520</v>
      </c>
      <c r="V4189">
        <v>5.45</v>
      </c>
      <c r="W4189">
        <v>0.5</v>
      </c>
      <c r="X4189">
        <v>1</v>
      </c>
      <c r="Y4189">
        <v>6.6</v>
      </c>
    </row>
    <row r="4190" spans="1:25" hidden="1" x14ac:dyDescent="0.25">
      <c r="A4190" t="s">
        <v>15950</v>
      </c>
      <c r="B4190" t="s">
        <v>15951</v>
      </c>
      <c r="C4190" s="1" t="str">
        <f t="shared" si="676"/>
        <v>21:0444</v>
      </c>
      <c r="D4190" s="1" t="str">
        <f t="shared" si="680"/>
        <v>21:0146</v>
      </c>
      <c r="E4190" t="s">
        <v>15952</v>
      </c>
      <c r="F4190" t="s">
        <v>15953</v>
      </c>
      <c r="H4190">
        <v>69.804277900000002</v>
      </c>
      <c r="I4190">
        <v>-74.515005599999995</v>
      </c>
      <c r="J4190" s="1" t="str">
        <f t="shared" si="681"/>
        <v>NGR lake sediment grab sample</v>
      </c>
      <c r="K4190" s="1" t="str">
        <f t="shared" si="682"/>
        <v>&lt;177 micron (NGR)</v>
      </c>
      <c r="L4190">
        <v>3</v>
      </c>
      <c r="M4190" t="s">
        <v>97</v>
      </c>
      <c r="N4190">
        <v>44</v>
      </c>
      <c r="O4190">
        <v>146</v>
      </c>
      <c r="P4190">
        <v>24</v>
      </c>
      <c r="Q4190">
        <v>22</v>
      </c>
      <c r="R4190">
        <v>18</v>
      </c>
      <c r="S4190">
        <v>19</v>
      </c>
      <c r="T4190">
        <v>0.1</v>
      </c>
      <c r="U4190">
        <v>660</v>
      </c>
      <c r="V4190">
        <v>5</v>
      </c>
      <c r="W4190">
        <v>0.5</v>
      </c>
      <c r="X4190">
        <v>1</v>
      </c>
      <c r="Y4190">
        <v>3</v>
      </c>
    </row>
    <row r="4191" spans="1:25" hidden="1" x14ac:dyDescent="0.25">
      <c r="A4191" t="s">
        <v>15954</v>
      </c>
      <c r="B4191" t="s">
        <v>15955</v>
      </c>
      <c r="C4191" s="1" t="str">
        <f t="shared" si="676"/>
        <v>21:0444</v>
      </c>
      <c r="D4191" s="1" t="str">
        <f t="shared" si="680"/>
        <v>21:0146</v>
      </c>
      <c r="E4191" t="s">
        <v>15956</v>
      </c>
      <c r="F4191" t="s">
        <v>15957</v>
      </c>
      <c r="H4191">
        <v>69.793825999999996</v>
      </c>
      <c r="I4191">
        <v>-74.523080100000001</v>
      </c>
      <c r="J4191" s="1" t="str">
        <f t="shared" si="681"/>
        <v>NGR lake sediment grab sample</v>
      </c>
      <c r="K4191" s="1" t="str">
        <f t="shared" si="682"/>
        <v>&lt;177 micron (NGR)</v>
      </c>
      <c r="L4191">
        <v>3</v>
      </c>
      <c r="M4191" t="s">
        <v>107</v>
      </c>
      <c r="N4191">
        <v>45</v>
      </c>
      <c r="O4191">
        <v>180</v>
      </c>
      <c r="P4191">
        <v>48</v>
      </c>
      <c r="Q4191">
        <v>43</v>
      </c>
      <c r="R4191">
        <v>20</v>
      </c>
      <c r="S4191">
        <v>20</v>
      </c>
      <c r="T4191">
        <v>0.1</v>
      </c>
      <c r="U4191">
        <v>800</v>
      </c>
      <c r="V4191">
        <v>6</v>
      </c>
      <c r="W4191">
        <v>0.5</v>
      </c>
      <c r="X4191">
        <v>3</v>
      </c>
      <c r="Y4191">
        <v>7.8</v>
      </c>
    </row>
    <row r="4192" spans="1:25" hidden="1" x14ac:dyDescent="0.25">
      <c r="A4192" t="s">
        <v>15958</v>
      </c>
      <c r="B4192" t="s">
        <v>15959</v>
      </c>
      <c r="C4192" s="1" t="str">
        <f t="shared" si="676"/>
        <v>21:0444</v>
      </c>
      <c r="D4192" s="1" t="str">
        <f t="shared" si="680"/>
        <v>21:0146</v>
      </c>
      <c r="E4192" t="s">
        <v>15960</v>
      </c>
      <c r="F4192" t="s">
        <v>15961</v>
      </c>
      <c r="H4192">
        <v>69.810400799999996</v>
      </c>
      <c r="I4192">
        <v>-74.580936800000003</v>
      </c>
      <c r="J4192" s="1" t="str">
        <f t="shared" si="681"/>
        <v>NGR lake sediment grab sample</v>
      </c>
      <c r="K4192" s="1" t="str">
        <f t="shared" si="682"/>
        <v>&lt;177 micron (NGR)</v>
      </c>
      <c r="L4192">
        <v>3</v>
      </c>
      <c r="M4192" t="s">
        <v>112</v>
      </c>
      <c r="N4192">
        <v>46</v>
      </c>
      <c r="O4192">
        <v>104</v>
      </c>
      <c r="P4192">
        <v>24</v>
      </c>
      <c r="Q4192">
        <v>21</v>
      </c>
      <c r="R4192">
        <v>13</v>
      </c>
      <c r="S4192">
        <v>14</v>
      </c>
      <c r="T4192">
        <v>0.1</v>
      </c>
      <c r="U4192">
        <v>710</v>
      </c>
      <c r="V4192">
        <v>3.9</v>
      </c>
      <c r="W4192">
        <v>0.5</v>
      </c>
      <c r="X4192">
        <v>1</v>
      </c>
      <c r="Y4192">
        <v>3.8</v>
      </c>
    </row>
    <row r="4193" spans="1:25" hidden="1" x14ac:dyDescent="0.25">
      <c r="A4193" t="s">
        <v>15962</v>
      </c>
      <c r="B4193" t="s">
        <v>15963</v>
      </c>
      <c r="C4193" s="1" t="str">
        <f t="shared" si="676"/>
        <v>21:0444</v>
      </c>
      <c r="D4193" s="1" t="str">
        <f>HYPERLINK("http://geochem.nrcan.gc.ca/cdogs/content/svy/svy_e.htm", "")</f>
        <v/>
      </c>
      <c r="G4193" s="1" t="str">
        <f>HYPERLINK("http://geochem.nrcan.gc.ca/cdogs/content/cr_/cr_00033_e.htm", "33")</f>
        <v>33</v>
      </c>
      <c r="J4193" t="s">
        <v>100</v>
      </c>
      <c r="K4193" t="s">
        <v>101</v>
      </c>
      <c r="L4193">
        <v>3</v>
      </c>
      <c r="M4193" t="s">
        <v>102</v>
      </c>
      <c r="N4193">
        <v>47</v>
      </c>
      <c r="O4193">
        <v>172</v>
      </c>
      <c r="P4193">
        <v>20</v>
      </c>
      <c r="Q4193">
        <v>29</v>
      </c>
      <c r="R4193">
        <v>13</v>
      </c>
      <c r="S4193">
        <v>13</v>
      </c>
      <c r="T4193">
        <v>0.1</v>
      </c>
      <c r="U4193">
        <v>2700</v>
      </c>
      <c r="V4193">
        <v>4.0999999999999996</v>
      </c>
      <c r="W4193">
        <v>1</v>
      </c>
      <c r="X4193">
        <v>1</v>
      </c>
      <c r="Y4193">
        <v>12</v>
      </c>
    </row>
    <row r="4194" spans="1:25" hidden="1" x14ac:dyDescent="0.25">
      <c r="A4194" t="s">
        <v>15964</v>
      </c>
      <c r="B4194" t="s">
        <v>15965</v>
      </c>
      <c r="C4194" s="1" t="str">
        <f t="shared" si="676"/>
        <v>21:0444</v>
      </c>
      <c r="D4194" s="1" t="str">
        <f t="shared" ref="D4194:D4211" si="683">HYPERLINK("http://geochem.nrcan.gc.ca/cdogs/content/svy/svy210146_e.htm", "21:0146")</f>
        <v>21:0146</v>
      </c>
      <c r="E4194" t="s">
        <v>15966</v>
      </c>
      <c r="F4194" t="s">
        <v>15967</v>
      </c>
      <c r="H4194">
        <v>69.768660400000002</v>
      </c>
      <c r="I4194">
        <v>-74.574406100000004</v>
      </c>
      <c r="J4194" s="1" t="str">
        <f t="shared" ref="J4194:J4211" si="684">HYPERLINK("http://geochem.nrcan.gc.ca/cdogs/content/kwd/kwd020027_e.htm", "NGR lake sediment grab sample")</f>
        <v>NGR lake sediment grab sample</v>
      </c>
      <c r="K4194" s="1" t="str">
        <f t="shared" ref="K4194:K4211" si="685">HYPERLINK("http://geochem.nrcan.gc.ca/cdogs/content/kwd/kwd080006_e.htm", "&lt;177 micron (NGR)")</f>
        <v>&lt;177 micron (NGR)</v>
      </c>
      <c r="L4194">
        <v>3</v>
      </c>
      <c r="M4194" t="s">
        <v>117</v>
      </c>
      <c r="N4194">
        <v>48</v>
      </c>
      <c r="O4194">
        <v>170</v>
      </c>
      <c r="P4194">
        <v>62</v>
      </c>
      <c r="Q4194">
        <v>48</v>
      </c>
      <c r="R4194">
        <v>20</v>
      </c>
      <c r="S4194">
        <v>15</v>
      </c>
      <c r="T4194">
        <v>0.1</v>
      </c>
      <c r="U4194">
        <v>520</v>
      </c>
      <c r="V4194">
        <v>4.5999999999999996</v>
      </c>
      <c r="W4194">
        <v>0.5</v>
      </c>
      <c r="X4194">
        <v>7</v>
      </c>
      <c r="Y4194">
        <v>12</v>
      </c>
    </row>
    <row r="4195" spans="1:25" hidden="1" x14ac:dyDescent="0.25">
      <c r="A4195" t="s">
        <v>15968</v>
      </c>
      <c r="B4195" t="s">
        <v>15969</v>
      </c>
      <c r="C4195" s="1" t="str">
        <f t="shared" si="676"/>
        <v>21:0444</v>
      </c>
      <c r="D4195" s="1" t="str">
        <f t="shared" si="683"/>
        <v>21:0146</v>
      </c>
      <c r="E4195" t="s">
        <v>15970</v>
      </c>
      <c r="F4195" t="s">
        <v>15971</v>
      </c>
      <c r="H4195">
        <v>69.736981</v>
      </c>
      <c r="I4195">
        <v>-74.560710400000005</v>
      </c>
      <c r="J4195" s="1" t="str">
        <f t="shared" si="684"/>
        <v>NGR lake sediment grab sample</v>
      </c>
      <c r="K4195" s="1" t="str">
        <f t="shared" si="685"/>
        <v>&lt;177 micron (NGR)</v>
      </c>
      <c r="L4195">
        <v>3</v>
      </c>
      <c r="M4195" t="s">
        <v>122</v>
      </c>
      <c r="N4195">
        <v>49</v>
      </c>
      <c r="O4195">
        <v>88</v>
      </c>
      <c r="P4195">
        <v>54</v>
      </c>
      <c r="Q4195">
        <v>20</v>
      </c>
      <c r="R4195">
        <v>10</v>
      </c>
      <c r="S4195">
        <v>7</v>
      </c>
      <c r="T4195">
        <v>0.1</v>
      </c>
      <c r="U4195">
        <v>270</v>
      </c>
      <c r="V4195">
        <v>3.3</v>
      </c>
      <c r="W4195">
        <v>0.5</v>
      </c>
      <c r="X4195">
        <v>31</v>
      </c>
      <c r="Y4195">
        <v>13.2</v>
      </c>
    </row>
    <row r="4196" spans="1:25" hidden="1" x14ac:dyDescent="0.25">
      <c r="A4196" t="s">
        <v>15972</v>
      </c>
      <c r="B4196" t="s">
        <v>15973</v>
      </c>
      <c r="C4196" s="1" t="str">
        <f t="shared" si="676"/>
        <v>21:0444</v>
      </c>
      <c r="D4196" s="1" t="str">
        <f t="shared" si="683"/>
        <v>21:0146</v>
      </c>
      <c r="E4196" t="s">
        <v>15974</v>
      </c>
      <c r="F4196" t="s">
        <v>15975</v>
      </c>
      <c r="H4196">
        <v>69.714992699999996</v>
      </c>
      <c r="I4196">
        <v>-74.788621800000001</v>
      </c>
      <c r="J4196" s="1" t="str">
        <f t="shared" si="684"/>
        <v>NGR lake sediment grab sample</v>
      </c>
      <c r="K4196" s="1" t="str">
        <f t="shared" si="685"/>
        <v>&lt;177 micron (NGR)</v>
      </c>
      <c r="L4196">
        <v>4</v>
      </c>
      <c r="M4196" t="s">
        <v>29</v>
      </c>
      <c r="N4196">
        <v>50</v>
      </c>
      <c r="O4196">
        <v>108</v>
      </c>
      <c r="P4196">
        <v>24</v>
      </c>
      <c r="Q4196">
        <v>375</v>
      </c>
      <c r="R4196">
        <v>11</v>
      </c>
      <c r="S4196">
        <v>9</v>
      </c>
      <c r="T4196">
        <v>0.1</v>
      </c>
      <c r="U4196">
        <v>320</v>
      </c>
      <c r="V4196">
        <v>2.7</v>
      </c>
      <c r="W4196">
        <v>0.5</v>
      </c>
      <c r="X4196">
        <v>4</v>
      </c>
      <c r="Y4196">
        <v>11</v>
      </c>
    </row>
    <row r="4197" spans="1:25" hidden="1" x14ac:dyDescent="0.25">
      <c r="A4197" t="s">
        <v>15976</v>
      </c>
      <c r="B4197" t="s">
        <v>15977</v>
      </c>
      <c r="C4197" s="1" t="str">
        <f t="shared" si="676"/>
        <v>21:0444</v>
      </c>
      <c r="D4197" s="1" t="str">
        <f t="shared" si="683"/>
        <v>21:0146</v>
      </c>
      <c r="E4197" t="s">
        <v>15978</v>
      </c>
      <c r="F4197" t="s">
        <v>15979</v>
      </c>
      <c r="H4197">
        <v>69.713254300000003</v>
      </c>
      <c r="I4197">
        <v>-74.602627499999997</v>
      </c>
      <c r="J4197" s="1" t="str">
        <f t="shared" si="684"/>
        <v>NGR lake sediment grab sample</v>
      </c>
      <c r="K4197" s="1" t="str">
        <f t="shared" si="685"/>
        <v>&lt;177 micron (NGR)</v>
      </c>
      <c r="L4197">
        <v>4</v>
      </c>
      <c r="M4197" t="s">
        <v>34</v>
      </c>
      <c r="N4197">
        <v>51</v>
      </c>
      <c r="O4197">
        <v>62</v>
      </c>
      <c r="P4197">
        <v>16</v>
      </c>
      <c r="Q4197">
        <v>15</v>
      </c>
      <c r="R4197">
        <v>9</v>
      </c>
      <c r="S4197">
        <v>6</v>
      </c>
      <c r="T4197">
        <v>0.1</v>
      </c>
      <c r="U4197">
        <v>295</v>
      </c>
      <c r="V4197">
        <v>1.9</v>
      </c>
      <c r="W4197">
        <v>0.5</v>
      </c>
      <c r="X4197">
        <v>2</v>
      </c>
      <c r="Y4197">
        <v>2.8</v>
      </c>
    </row>
    <row r="4198" spans="1:25" hidden="1" x14ac:dyDescent="0.25">
      <c r="A4198" t="s">
        <v>15980</v>
      </c>
      <c r="B4198" t="s">
        <v>15981</v>
      </c>
      <c r="C4198" s="1" t="str">
        <f t="shared" si="676"/>
        <v>21:0444</v>
      </c>
      <c r="D4198" s="1" t="str">
        <f t="shared" si="683"/>
        <v>21:0146</v>
      </c>
      <c r="E4198" t="s">
        <v>15982</v>
      </c>
      <c r="F4198" t="s">
        <v>15983</v>
      </c>
      <c r="H4198">
        <v>69.739724600000002</v>
      </c>
      <c r="I4198">
        <v>-74.662211299999996</v>
      </c>
      <c r="J4198" s="1" t="str">
        <f t="shared" si="684"/>
        <v>NGR lake sediment grab sample</v>
      </c>
      <c r="K4198" s="1" t="str">
        <f t="shared" si="685"/>
        <v>&lt;177 micron (NGR)</v>
      </c>
      <c r="L4198">
        <v>4</v>
      </c>
      <c r="M4198" t="s">
        <v>39</v>
      </c>
      <c r="N4198">
        <v>52</v>
      </c>
      <c r="O4198">
        <v>92</v>
      </c>
      <c r="P4198">
        <v>42</v>
      </c>
      <c r="Q4198">
        <v>16</v>
      </c>
      <c r="R4198">
        <v>18</v>
      </c>
      <c r="S4198">
        <v>11</v>
      </c>
      <c r="T4198">
        <v>0.1</v>
      </c>
      <c r="U4198">
        <v>760</v>
      </c>
      <c r="V4198">
        <v>3.1</v>
      </c>
      <c r="W4198">
        <v>0.5</v>
      </c>
      <c r="X4198">
        <v>6</v>
      </c>
      <c r="Y4198">
        <v>2</v>
      </c>
    </row>
    <row r="4199" spans="1:25" hidden="1" x14ac:dyDescent="0.25">
      <c r="A4199" t="s">
        <v>15984</v>
      </c>
      <c r="B4199" t="s">
        <v>15985</v>
      </c>
      <c r="C4199" s="1" t="str">
        <f t="shared" si="676"/>
        <v>21:0444</v>
      </c>
      <c r="D4199" s="1" t="str">
        <f t="shared" si="683"/>
        <v>21:0146</v>
      </c>
      <c r="E4199" t="s">
        <v>15986</v>
      </c>
      <c r="F4199" t="s">
        <v>15987</v>
      </c>
      <c r="H4199">
        <v>69.746581699999993</v>
      </c>
      <c r="I4199">
        <v>-74.772233099999994</v>
      </c>
      <c r="J4199" s="1" t="str">
        <f t="shared" si="684"/>
        <v>NGR lake sediment grab sample</v>
      </c>
      <c r="K4199" s="1" t="str">
        <f t="shared" si="685"/>
        <v>&lt;177 micron (NGR)</v>
      </c>
      <c r="L4199">
        <v>4</v>
      </c>
      <c r="M4199" t="s">
        <v>44</v>
      </c>
      <c r="N4199">
        <v>53</v>
      </c>
      <c r="O4199">
        <v>124</v>
      </c>
      <c r="P4199">
        <v>40</v>
      </c>
      <c r="Q4199">
        <v>20</v>
      </c>
      <c r="R4199">
        <v>7</v>
      </c>
      <c r="S4199">
        <v>5</v>
      </c>
      <c r="T4199">
        <v>0.1</v>
      </c>
      <c r="U4199">
        <v>170</v>
      </c>
      <c r="V4199">
        <v>19.399999999999999</v>
      </c>
      <c r="W4199">
        <v>0.5</v>
      </c>
      <c r="X4199">
        <v>8</v>
      </c>
      <c r="Y4199">
        <v>18.2</v>
      </c>
    </row>
    <row r="4200" spans="1:25" hidden="1" x14ac:dyDescent="0.25">
      <c r="A4200" t="s">
        <v>15988</v>
      </c>
      <c r="B4200" t="s">
        <v>15989</v>
      </c>
      <c r="C4200" s="1" t="str">
        <f t="shared" si="676"/>
        <v>21:0444</v>
      </c>
      <c r="D4200" s="1" t="str">
        <f t="shared" si="683"/>
        <v>21:0146</v>
      </c>
      <c r="E4200" t="s">
        <v>15990</v>
      </c>
      <c r="F4200" t="s">
        <v>15991</v>
      </c>
      <c r="H4200">
        <v>69.706009600000002</v>
      </c>
      <c r="I4200">
        <v>-74.797985499999996</v>
      </c>
      <c r="J4200" s="1" t="str">
        <f t="shared" si="684"/>
        <v>NGR lake sediment grab sample</v>
      </c>
      <c r="K4200" s="1" t="str">
        <f t="shared" si="685"/>
        <v>&lt;177 micron (NGR)</v>
      </c>
      <c r="L4200">
        <v>4</v>
      </c>
      <c r="M4200" t="s">
        <v>49</v>
      </c>
      <c r="N4200">
        <v>54</v>
      </c>
      <c r="O4200">
        <v>200</v>
      </c>
      <c r="P4200">
        <v>74</v>
      </c>
      <c r="Q4200">
        <v>55</v>
      </c>
      <c r="R4200">
        <v>20</v>
      </c>
      <c r="S4200">
        <v>20</v>
      </c>
      <c r="T4200">
        <v>0.1</v>
      </c>
      <c r="U4200">
        <v>870</v>
      </c>
      <c r="V4200">
        <v>6.45</v>
      </c>
      <c r="W4200">
        <v>0.5</v>
      </c>
      <c r="X4200">
        <v>6</v>
      </c>
      <c r="Y4200">
        <v>9</v>
      </c>
    </row>
    <row r="4201" spans="1:25" hidden="1" x14ac:dyDescent="0.25">
      <c r="A4201" t="s">
        <v>15992</v>
      </c>
      <c r="B4201" t="s">
        <v>15993</v>
      </c>
      <c r="C4201" s="1" t="str">
        <f t="shared" si="676"/>
        <v>21:0444</v>
      </c>
      <c r="D4201" s="1" t="str">
        <f t="shared" si="683"/>
        <v>21:0146</v>
      </c>
      <c r="E4201" t="s">
        <v>15974</v>
      </c>
      <c r="F4201" t="s">
        <v>15994</v>
      </c>
      <c r="H4201">
        <v>69.714992699999996</v>
      </c>
      <c r="I4201">
        <v>-74.788621800000001</v>
      </c>
      <c r="J4201" s="1" t="str">
        <f t="shared" si="684"/>
        <v>NGR lake sediment grab sample</v>
      </c>
      <c r="K4201" s="1" t="str">
        <f t="shared" si="685"/>
        <v>&lt;177 micron (NGR)</v>
      </c>
      <c r="L4201">
        <v>4</v>
      </c>
      <c r="M4201" t="s">
        <v>57</v>
      </c>
      <c r="N4201">
        <v>55</v>
      </c>
      <c r="O4201">
        <v>106</v>
      </c>
      <c r="P4201">
        <v>24</v>
      </c>
      <c r="Q4201">
        <v>385</v>
      </c>
      <c r="R4201">
        <v>12</v>
      </c>
      <c r="S4201">
        <v>9</v>
      </c>
      <c r="T4201">
        <v>0.1</v>
      </c>
      <c r="U4201">
        <v>330</v>
      </c>
      <c r="V4201">
        <v>2.65</v>
      </c>
      <c r="W4201">
        <v>0.5</v>
      </c>
      <c r="X4201">
        <v>4</v>
      </c>
      <c r="Y4201">
        <v>9</v>
      </c>
    </row>
    <row r="4202" spans="1:25" hidden="1" x14ac:dyDescent="0.25">
      <c r="A4202" t="s">
        <v>15995</v>
      </c>
      <c r="B4202" t="s">
        <v>15996</v>
      </c>
      <c r="C4202" s="1" t="str">
        <f t="shared" si="676"/>
        <v>21:0444</v>
      </c>
      <c r="D4202" s="1" t="str">
        <f t="shared" si="683"/>
        <v>21:0146</v>
      </c>
      <c r="E4202" t="s">
        <v>15974</v>
      </c>
      <c r="F4202" t="s">
        <v>15997</v>
      </c>
      <c r="H4202">
        <v>69.714992699999996</v>
      </c>
      <c r="I4202">
        <v>-74.788621800000001</v>
      </c>
      <c r="J4202" s="1" t="str">
        <f t="shared" si="684"/>
        <v>NGR lake sediment grab sample</v>
      </c>
      <c r="K4202" s="1" t="str">
        <f t="shared" si="685"/>
        <v>&lt;177 micron (NGR)</v>
      </c>
      <c r="L4202">
        <v>4</v>
      </c>
      <c r="M4202" t="s">
        <v>53</v>
      </c>
      <c r="N4202">
        <v>56</v>
      </c>
      <c r="O4202">
        <v>144</v>
      </c>
      <c r="P4202">
        <v>40</v>
      </c>
      <c r="Q4202">
        <v>27</v>
      </c>
      <c r="R4202">
        <v>13</v>
      </c>
      <c r="S4202">
        <v>13</v>
      </c>
      <c r="T4202">
        <v>0.1</v>
      </c>
      <c r="U4202">
        <v>440</v>
      </c>
      <c r="V4202">
        <v>4.25</v>
      </c>
      <c r="W4202">
        <v>0.5</v>
      </c>
      <c r="X4202">
        <v>6</v>
      </c>
      <c r="Y4202">
        <v>7</v>
      </c>
    </row>
    <row r="4203" spans="1:25" hidden="1" x14ac:dyDescent="0.25">
      <c r="A4203" t="s">
        <v>15998</v>
      </c>
      <c r="B4203" t="s">
        <v>15999</v>
      </c>
      <c r="C4203" s="1" t="str">
        <f t="shared" si="676"/>
        <v>21:0444</v>
      </c>
      <c r="D4203" s="1" t="str">
        <f t="shared" si="683"/>
        <v>21:0146</v>
      </c>
      <c r="E4203" t="s">
        <v>16000</v>
      </c>
      <c r="F4203" t="s">
        <v>16001</v>
      </c>
      <c r="H4203">
        <v>69.676621299999994</v>
      </c>
      <c r="I4203">
        <v>-74.803605099999999</v>
      </c>
      <c r="J4203" s="1" t="str">
        <f t="shared" si="684"/>
        <v>NGR lake sediment grab sample</v>
      </c>
      <c r="K4203" s="1" t="str">
        <f t="shared" si="685"/>
        <v>&lt;177 micron (NGR)</v>
      </c>
      <c r="L4203">
        <v>4</v>
      </c>
      <c r="M4203" t="s">
        <v>62</v>
      </c>
      <c r="N4203">
        <v>57</v>
      </c>
      <c r="O4203">
        <v>174</v>
      </c>
      <c r="P4203">
        <v>108</v>
      </c>
      <c r="Q4203">
        <v>48</v>
      </c>
      <c r="R4203">
        <v>29</v>
      </c>
      <c r="S4203">
        <v>21</v>
      </c>
      <c r="T4203">
        <v>0.1</v>
      </c>
      <c r="U4203">
        <v>730</v>
      </c>
      <c r="V4203">
        <v>5.2</v>
      </c>
      <c r="W4203">
        <v>0.5</v>
      </c>
      <c r="X4203">
        <v>6</v>
      </c>
      <c r="Y4203">
        <v>7</v>
      </c>
    </row>
    <row r="4204" spans="1:25" hidden="1" x14ac:dyDescent="0.25">
      <c r="A4204" t="s">
        <v>16002</v>
      </c>
      <c r="B4204" t="s">
        <v>16003</v>
      </c>
      <c r="C4204" s="1" t="str">
        <f t="shared" si="676"/>
        <v>21:0444</v>
      </c>
      <c r="D4204" s="1" t="str">
        <f t="shared" si="683"/>
        <v>21:0146</v>
      </c>
      <c r="E4204" t="s">
        <v>16004</v>
      </c>
      <c r="F4204" t="s">
        <v>16005</v>
      </c>
      <c r="H4204">
        <v>69.654099099999996</v>
      </c>
      <c r="I4204">
        <v>-74.776677199999995</v>
      </c>
      <c r="J4204" s="1" t="str">
        <f t="shared" si="684"/>
        <v>NGR lake sediment grab sample</v>
      </c>
      <c r="K4204" s="1" t="str">
        <f t="shared" si="685"/>
        <v>&lt;177 micron (NGR)</v>
      </c>
      <c r="L4204">
        <v>4</v>
      </c>
      <c r="M4204" t="s">
        <v>67</v>
      </c>
      <c r="N4204">
        <v>58</v>
      </c>
      <c r="O4204">
        <v>180</v>
      </c>
      <c r="P4204">
        <v>60</v>
      </c>
      <c r="Q4204">
        <v>42</v>
      </c>
      <c r="R4204">
        <v>21</v>
      </c>
      <c r="S4204">
        <v>18</v>
      </c>
      <c r="T4204">
        <v>0.1</v>
      </c>
      <c r="U4204">
        <v>760</v>
      </c>
      <c r="V4204">
        <v>5.4</v>
      </c>
      <c r="W4204">
        <v>0.5</v>
      </c>
      <c r="X4204">
        <v>5</v>
      </c>
      <c r="Y4204">
        <v>3.6</v>
      </c>
    </row>
    <row r="4205" spans="1:25" hidden="1" x14ac:dyDescent="0.25">
      <c r="A4205" t="s">
        <v>16006</v>
      </c>
      <c r="B4205" t="s">
        <v>16007</v>
      </c>
      <c r="C4205" s="1" t="str">
        <f t="shared" si="676"/>
        <v>21:0444</v>
      </c>
      <c r="D4205" s="1" t="str">
        <f t="shared" si="683"/>
        <v>21:0146</v>
      </c>
      <c r="E4205" t="s">
        <v>16008</v>
      </c>
      <c r="F4205" t="s">
        <v>16009</v>
      </c>
      <c r="H4205">
        <v>69.581403800000004</v>
      </c>
      <c r="I4205">
        <v>-74.609526000000002</v>
      </c>
      <c r="J4205" s="1" t="str">
        <f t="shared" si="684"/>
        <v>NGR lake sediment grab sample</v>
      </c>
      <c r="K4205" s="1" t="str">
        <f t="shared" si="685"/>
        <v>&lt;177 micron (NGR)</v>
      </c>
      <c r="L4205">
        <v>4</v>
      </c>
      <c r="M4205" t="s">
        <v>72</v>
      </c>
      <c r="N4205">
        <v>59</v>
      </c>
      <c r="O4205">
        <v>94</v>
      </c>
      <c r="P4205">
        <v>48</v>
      </c>
      <c r="Q4205">
        <v>30</v>
      </c>
      <c r="R4205">
        <v>11</v>
      </c>
      <c r="S4205">
        <v>5</v>
      </c>
      <c r="T4205">
        <v>0.2</v>
      </c>
      <c r="U4205">
        <v>140</v>
      </c>
      <c r="V4205">
        <v>1.3</v>
      </c>
      <c r="W4205">
        <v>0.5</v>
      </c>
      <c r="X4205">
        <v>9</v>
      </c>
      <c r="Y4205">
        <v>43.6</v>
      </c>
    </row>
    <row r="4206" spans="1:25" hidden="1" x14ac:dyDescent="0.25">
      <c r="A4206" t="s">
        <v>16010</v>
      </c>
      <c r="B4206" t="s">
        <v>16011</v>
      </c>
      <c r="C4206" s="1" t="str">
        <f t="shared" si="676"/>
        <v>21:0444</v>
      </c>
      <c r="D4206" s="1" t="str">
        <f t="shared" si="683"/>
        <v>21:0146</v>
      </c>
      <c r="E4206" t="s">
        <v>16012</v>
      </c>
      <c r="F4206" t="s">
        <v>16013</v>
      </c>
      <c r="H4206">
        <v>69.559764299999998</v>
      </c>
      <c r="I4206">
        <v>-74.522406399999994</v>
      </c>
      <c r="J4206" s="1" t="str">
        <f t="shared" si="684"/>
        <v>NGR lake sediment grab sample</v>
      </c>
      <c r="K4206" s="1" t="str">
        <f t="shared" si="685"/>
        <v>&lt;177 micron (NGR)</v>
      </c>
      <c r="L4206">
        <v>4</v>
      </c>
      <c r="M4206" t="s">
        <v>77</v>
      </c>
      <c r="N4206">
        <v>60</v>
      </c>
      <c r="O4206">
        <v>58</v>
      </c>
      <c r="P4206">
        <v>16</v>
      </c>
      <c r="Q4206">
        <v>7</v>
      </c>
      <c r="R4206">
        <v>12</v>
      </c>
      <c r="S4206">
        <v>9</v>
      </c>
      <c r="T4206">
        <v>0.1</v>
      </c>
      <c r="U4206">
        <v>380</v>
      </c>
      <c r="V4206">
        <v>3.45</v>
      </c>
      <c r="W4206">
        <v>0.5</v>
      </c>
      <c r="X4206">
        <v>2</v>
      </c>
      <c r="Y4206">
        <v>2</v>
      </c>
    </row>
    <row r="4207" spans="1:25" hidden="1" x14ac:dyDescent="0.25">
      <c r="A4207" t="s">
        <v>16014</v>
      </c>
      <c r="B4207" t="s">
        <v>16015</v>
      </c>
      <c r="C4207" s="1" t="str">
        <f t="shared" si="676"/>
        <v>21:0444</v>
      </c>
      <c r="D4207" s="1" t="str">
        <f t="shared" si="683"/>
        <v>21:0146</v>
      </c>
      <c r="E4207" t="s">
        <v>16016</v>
      </c>
      <c r="F4207" t="s">
        <v>16017</v>
      </c>
      <c r="H4207">
        <v>69.541325599999993</v>
      </c>
      <c r="I4207">
        <v>-74.460294700000006</v>
      </c>
      <c r="J4207" s="1" t="str">
        <f t="shared" si="684"/>
        <v>NGR lake sediment grab sample</v>
      </c>
      <c r="K4207" s="1" t="str">
        <f t="shared" si="685"/>
        <v>&lt;177 micron (NGR)</v>
      </c>
      <c r="L4207">
        <v>4</v>
      </c>
      <c r="M4207" t="s">
        <v>82</v>
      </c>
      <c r="N4207">
        <v>61</v>
      </c>
      <c r="O4207">
        <v>104</v>
      </c>
      <c r="P4207">
        <v>38</v>
      </c>
      <c r="Q4207">
        <v>13</v>
      </c>
      <c r="R4207">
        <v>19</v>
      </c>
      <c r="S4207">
        <v>8</v>
      </c>
      <c r="T4207">
        <v>0.1</v>
      </c>
      <c r="U4207">
        <v>170</v>
      </c>
      <c r="V4207">
        <v>12</v>
      </c>
      <c r="W4207">
        <v>0.5</v>
      </c>
      <c r="X4207">
        <v>4</v>
      </c>
      <c r="Y4207">
        <v>21.6</v>
      </c>
    </row>
    <row r="4208" spans="1:25" hidden="1" x14ac:dyDescent="0.25">
      <c r="A4208" t="s">
        <v>16018</v>
      </c>
      <c r="B4208" t="s">
        <v>16019</v>
      </c>
      <c r="C4208" s="1" t="str">
        <f t="shared" si="676"/>
        <v>21:0444</v>
      </c>
      <c r="D4208" s="1" t="str">
        <f t="shared" si="683"/>
        <v>21:0146</v>
      </c>
      <c r="E4208" t="s">
        <v>16020</v>
      </c>
      <c r="F4208" t="s">
        <v>16021</v>
      </c>
      <c r="H4208">
        <v>69.525861899999995</v>
      </c>
      <c r="I4208">
        <v>-74.311390799999998</v>
      </c>
      <c r="J4208" s="1" t="str">
        <f t="shared" si="684"/>
        <v>NGR lake sediment grab sample</v>
      </c>
      <c r="K4208" s="1" t="str">
        <f t="shared" si="685"/>
        <v>&lt;177 micron (NGR)</v>
      </c>
      <c r="L4208">
        <v>4</v>
      </c>
      <c r="M4208" t="s">
        <v>87</v>
      </c>
      <c r="N4208">
        <v>62</v>
      </c>
      <c r="O4208">
        <v>66</v>
      </c>
      <c r="P4208">
        <v>48</v>
      </c>
      <c r="Q4208">
        <v>8</v>
      </c>
      <c r="R4208">
        <v>50</v>
      </c>
      <c r="S4208">
        <v>9</v>
      </c>
      <c r="T4208">
        <v>0.1</v>
      </c>
      <c r="U4208">
        <v>140</v>
      </c>
      <c r="V4208">
        <v>2.6</v>
      </c>
      <c r="W4208">
        <v>0.5</v>
      </c>
      <c r="X4208">
        <v>2</v>
      </c>
      <c r="Y4208">
        <v>13.8</v>
      </c>
    </row>
    <row r="4209" spans="1:25" hidden="1" x14ac:dyDescent="0.25">
      <c r="A4209" t="s">
        <v>16022</v>
      </c>
      <c r="B4209" t="s">
        <v>16023</v>
      </c>
      <c r="C4209" s="1" t="str">
        <f t="shared" si="676"/>
        <v>21:0444</v>
      </c>
      <c r="D4209" s="1" t="str">
        <f t="shared" si="683"/>
        <v>21:0146</v>
      </c>
      <c r="E4209" t="s">
        <v>16024</v>
      </c>
      <c r="F4209" t="s">
        <v>16025</v>
      </c>
      <c r="H4209">
        <v>69.472866800000006</v>
      </c>
      <c r="I4209">
        <v>-74.0776599</v>
      </c>
      <c r="J4209" s="1" t="str">
        <f t="shared" si="684"/>
        <v>NGR lake sediment grab sample</v>
      </c>
      <c r="K4209" s="1" t="str">
        <f t="shared" si="685"/>
        <v>&lt;177 micron (NGR)</v>
      </c>
      <c r="L4209">
        <v>4</v>
      </c>
      <c r="M4209" t="s">
        <v>92</v>
      </c>
      <c r="N4209">
        <v>63</v>
      </c>
      <c r="O4209">
        <v>78</v>
      </c>
      <c r="P4209">
        <v>34</v>
      </c>
      <c r="Q4209">
        <v>11</v>
      </c>
      <c r="R4209">
        <v>19</v>
      </c>
      <c r="S4209">
        <v>10</v>
      </c>
      <c r="T4209">
        <v>0.1</v>
      </c>
      <c r="U4209">
        <v>200</v>
      </c>
      <c r="V4209">
        <v>3</v>
      </c>
      <c r="W4209">
        <v>0.5</v>
      </c>
      <c r="X4209">
        <v>2</v>
      </c>
      <c r="Y4209">
        <v>3.2</v>
      </c>
    </row>
    <row r="4210" spans="1:25" hidden="1" x14ac:dyDescent="0.25">
      <c r="A4210" t="s">
        <v>16026</v>
      </c>
      <c r="B4210" t="s">
        <v>16027</v>
      </c>
      <c r="C4210" s="1" t="str">
        <f t="shared" si="676"/>
        <v>21:0444</v>
      </c>
      <c r="D4210" s="1" t="str">
        <f t="shared" si="683"/>
        <v>21:0146</v>
      </c>
      <c r="E4210" t="s">
        <v>16028</v>
      </c>
      <c r="F4210" t="s">
        <v>16029</v>
      </c>
      <c r="H4210">
        <v>69.464585400000004</v>
      </c>
      <c r="I4210">
        <v>-74.147395000000003</v>
      </c>
      <c r="J4210" s="1" t="str">
        <f t="shared" si="684"/>
        <v>NGR lake sediment grab sample</v>
      </c>
      <c r="K4210" s="1" t="str">
        <f t="shared" si="685"/>
        <v>&lt;177 micron (NGR)</v>
      </c>
      <c r="L4210">
        <v>4</v>
      </c>
      <c r="M4210" t="s">
        <v>97</v>
      </c>
      <c r="N4210">
        <v>64</v>
      </c>
      <c r="O4210">
        <v>188</v>
      </c>
      <c r="P4210">
        <v>70</v>
      </c>
      <c r="Q4210">
        <v>17</v>
      </c>
      <c r="R4210">
        <v>50</v>
      </c>
      <c r="S4210">
        <v>24</v>
      </c>
      <c r="T4210">
        <v>0.1</v>
      </c>
      <c r="U4210">
        <v>500</v>
      </c>
      <c r="V4210">
        <v>5.3</v>
      </c>
      <c r="W4210">
        <v>0.5</v>
      </c>
      <c r="X4210">
        <v>2</v>
      </c>
      <c r="Y4210">
        <v>11.8</v>
      </c>
    </row>
    <row r="4211" spans="1:25" hidden="1" x14ac:dyDescent="0.25">
      <c r="A4211" t="s">
        <v>16030</v>
      </c>
      <c r="B4211" t="s">
        <v>16031</v>
      </c>
      <c r="C4211" s="1" t="str">
        <f t="shared" ref="C4211:C4274" si="686">HYPERLINK("http://geochem.nrcan.gc.ca/cdogs/content/bdl/bdl210444_e.htm", "21:0444")</f>
        <v>21:0444</v>
      </c>
      <c r="D4211" s="1" t="str">
        <f t="shared" si="683"/>
        <v>21:0146</v>
      </c>
      <c r="E4211" t="s">
        <v>16032</v>
      </c>
      <c r="F4211" t="s">
        <v>16033</v>
      </c>
      <c r="H4211">
        <v>69.434196</v>
      </c>
      <c r="I4211">
        <v>-74.066027899999995</v>
      </c>
      <c r="J4211" s="1" t="str">
        <f t="shared" si="684"/>
        <v>NGR lake sediment grab sample</v>
      </c>
      <c r="K4211" s="1" t="str">
        <f t="shared" si="685"/>
        <v>&lt;177 micron (NGR)</v>
      </c>
      <c r="L4211">
        <v>4</v>
      </c>
      <c r="M4211" t="s">
        <v>107</v>
      </c>
      <c r="N4211">
        <v>65</v>
      </c>
      <c r="O4211">
        <v>56</v>
      </c>
      <c r="P4211">
        <v>18</v>
      </c>
      <c r="Q4211">
        <v>8</v>
      </c>
      <c r="R4211">
        <v>11</v>
      </c>
      <c r="S4211">
        <v>6</v>
      </c>
      <c r="T4211">
        <v>0.1</v>
      </c>
      <c r="U4211">
        <v>160</v>
      </c>
      <c r="V4211">
        <v>1.8</v>
      </c>
      <c r="W4211">
        <v>0.5</v>
      </c>
      <c r="X4211">
        <v>2</v>
      </c>
      <c r="Y4211">
        <v>25.8</v>
      </c>
    </row>
    <row r="4212" spans="1:25" hidden="1" x14ac:dyDescent="0.25">
      <c r="A4212" t="s">
        <v>16034</v>
      </c>
      <c r="B4212" t="s">
        <v>16035</v>
      </c>
      <c r="C4212" s="1" t="str">
        <f t="shared" si="686"/>
        <v>21:0444</v>
      </c>
      <c r="D4212" s="1" t="str">
        <f>HYPERLINK("http://geochem.nrcan.gc.ca/cdogs/content/svy/svy_e.htm", "")</f>
        <v/>
      </c>
      <c r="G4212" s="1" t="str">
        <f>HYPERLINK("http://geochem.nrcan.gc.ca/cdogs/content/cr_/cr_00022_e.htm", "22")</f>
        <v>22</v>
      </c>
      <c r="J4212" t="s">
        <v>100</v>
      </c>
      <c r="K4212" t="s">
        <v>101</v>
      </c>
      <c r="L4212">
        <v>4</v>
      </c>
      <c r="M4212" t="s">
        <v>102</v>
      </c>
      <c r="N4212">
        <v>66</v>
      </c>
      <c r="O4212">
        <v>86</v>
      </c>
      <c r="P4212">
        <v>18</v>
      </c>
      <c r="Q4212">
        <v>20</v>
      </c>
      <c r="R4212">
        <v>8</v>
      </c>
      <c r="S4212">
        <v>6</v>
      </c>
      <c r="T4212">
        <v>0.1</v>
      </c>
      <c r="U4212">
        <v>990</v>
      </c>
      <c r="V4212">
        <v>1.75</v>
      </c>
      <c r="W4212">
        <v>9</v>
      </c>
      <c r="X4212">
        <v>7</v>
      </c>
      <c r="Y4212">
        <v>20.2</v>
      </c>
    </row>
    <row r="4213" spans="1:25" hidden="1" x14ac:dyDescent="0.25">
      <c r="A4213" t="s">
        <v>16036</v>
      </c>
      <c r="B4213" t="s">
        <v>16037</v>
      </c>
      <c r="C4213" s="1" t="str">
        <f t="shared" si="686"/>
        <v>21:0444</v>
      </c>
      <c r="D4213" s="1" t="str">
        <f t="shared" ref="D4213:D4226" si="687">HYPERLINK("http://geochem.nrcan.gc.ca/cdogs/content/svy/svy210146_e.htm", "21:0146")</f>
        <v>21:0146</v>
      </c>
      <c r="E4213" t="s">
        <v>16038</v>
      </c>
      <c r="F4213" t="s">
        <v>16039</v>
      </c>
      <c r="H4213">
        <v>69.443027000000001</v>
      </c>
      <c r="I4213">
        <v>-74.031039899999996</v>
      </c>
      <c r="J4213" s="1" t="str">
        <f t="shared" ref="J4213:J4226" si="688">HYPERLINK("http://geochem.nrcan.gc.ca/cdogs/content/kwd/kwd020027_e.htm", "NGR lake sediment grab sample")</f>
        <v>NGR lake sediment grab sample</v>
      </c>
      <c r="K4213" s="1" t="str">
        <f t="shared" ref="K4213:K4226" si="689">HYPERLINK("http://geochem.nrcan.gc.ca/cdogs/content/kwd/kwd080006_e.htm", "&lt;177 micron (NGR)")</f>
        <v>&lt;177 micron (NGR)</v>
      </c>
      <c r="L4213">
        <v>4</v>
      </c>
      <c r="M4213" t="s">
        <v>112</v>
      </c>
      <c r="N4213">
        <v>67</v>
      </c>
      <c r="O4213">
        <v>98</v>
      </c>
      <c r="P4213">
        <v>32</v>
      </c>
      <c r="Q4213">
        <v>18</v>
      </c>
      <c r="R4213">
        <v>15</v>
      </c>
      <c r="S4213">
        <v>11</v>
      </c>
      <c r="T4213">
        <v>0.1</v>
      </c>
      <c r="U4213">
        <v>310</v>
      </c>
      <c r="V4213">
        <v>3.4</v>
      </c>
      <c r="W4213">
        <v>0.5</v>
      </c>
      <c r="X4213">
        <v>6</v>
      </c>
      <c r="Y4213">
        <v>6</v>
      </c>
    </row>
    <row r="4214" spans="1:25" hidden="1" x14ac:dyDescent="0.25">
      <c r="A4214" t="s">
        <v>16040</v>
      </c>
      <c r="B4214" t="s">
        <v>16041</v>
      </c>
      <c r="C4214" s="1" t="str">
        <f t="shared" si="686"/>
        <v>21:0444</v>
      </c>
      <c r="D4214" s="1" t="str">
        <f t="shared" si="687"/>
        <v>21:0146</v>
      </c>
      <c r="E4214" t="s">
        <v>16042</v>
      </c>
      <c r="F4214" t="s">
        <v>16043</v>
      </c>
      <c r="H4214">
        <v>69.429897999999994</v>
      </c>
      <c r="I4214">
        <v>-73.962718699999996</v>
      </c>
      <c r="J4214" s="1" t="str">
        <f t="shared" si="688"/>
        <v>NGR lake sediment grab sample</v>
      </c>
      <c r="K4214" s="1" t="str">
        <f t="shared" si="689"/>
        <v>&lt;177 micron (NGR)</v>
      </c>
      <c r="L4214">
        <v>4</v>
      </c>
      <c r="M4214" t="s">
        <v>117</v>
      </c>
      <c r="N4214">
        <v>68</v>
      </c>
      <c r="O4214">
        <v>112</v>
      </c>
      <c r="P4214">
        <v>40</v>
      </c>
      <c r="Q4214">
        <v>13</v>
      </c>
      <c r="R4214">
        <v>22</v>
      </c>
      <c r="S4214">
        <v>12</v>
      </c>
      <c r="T4214">
        <v>0.1</v>
      </c>
      <c r="U4214">
        <v>275</v>
      </c>
      <c r="V4214">
        <v>4</v>
      </c>
      <c r="W4214">
        <v>0.5</v>
      </c>
      <c r="X4214">
        <v>3</v>
      </c>
      <c r="Y4214">
        <v>7.6</v>
      </c>
    </row>
    <row r="4215" spans="1:25" hidden="1" x14ac:dyDescent="0.25">
      <c r="A4215" t="s">
        <v>16044</v>
      </c>
      <c r="B4215" t="s">
        <v>16045</v>
      </c>
      <c r="C4215" s="1" t="str">
        <f t="shared" si="686"/>
        <v>21:0444</v>
      </c>
      <c r="D4215" s="1" t="str">
        <f t="shared" si="687"/>
        <v>21:0146</v>
      </c>
      <c r="E4215" t="s">
        <v>16046</v>
      </c>
      <c r="F4215" t="s">
        <v>16047</v>
      </c>
      <c r="H4215">
        <v>69.450022700000005</v>
      </c>
      <c r="I4215">
        <v>-73.955084799999995</v>
      </c>
      <c r="J4215" s="1" t="str">
        <f t="shared" si="688"/>
        <v>NGR lake sediment grab sample</v>
      </c>
      <c r="K4215" s="1" t="str">
        <f t="shared" si="689"/>
        <v>&lt;177 micron (NGR)</v>
      </c>
      <c r="L4215">
        <v>4</v>
      </c>
      <c r="M4215" t="s">
        <v>122</v>
      </c>
      <c r="N4215">
        <v>69</v>
      </c>
      <c r="O4215">
        <v>116</v>
      </c>
      <c r="P4215">
        <v>52</v>
      </c>
      <c r="Q4215">
        <v>11</v>
      </c>
      <c r="R4215">
        <v>24</v>
      </c>
      <c r="S4215">
        <v>15</v>
      </c>
      <c r="T4215">
        <v>0.1</v>
      </c>
      <c r="U4215">
        <v>350</v>
      </c>
      <c r="V4215">
        <v>5.3</v>
      </c>
      <c r="W4215">
        <v>0.5</v>
      </c>
      <c r="X4215">
        <v>4</v>
      </c>
      <c r="Y4215">
        <v>5.8</v>
      </c>
    </row>
    <row r="4216" spans="1:25" hidden="1" x14ac:dyDescent="0.25">
      <c r="A4216" t="s">
        <v>16048</v>
      </c>
      <c r="B4216" t="s">
        <v>16049</v>
      </c>
      <c r="C4216" s="1" t="str">
        <f t="shared" si="686"/>
        <v>21:0444</v>
      </c>
      <c r="D4216" s="1" t="str">
        <f t="shared" si="687"/>
        <v>21:0146</v>
      </c>
      <c r="E4216" t="s">
        <v>16050</v>
      </c>
      <c r="F4216" t="s">
        <v>16051</v>
      </c>
      <c r="H4216">
        <v>69.244628599999999</v>
      </c>
      <c r="I4216">
        <v>-73.185488199999995</v>
      </c>
      <c r="J4216" s="1" t="str">
        <f t="shared" si="688"/>
        <v>NGR lake sediment grab sample</v>
      </c>
      <c r="K4216" s="1" t="str">
        <f t="shared" si="689"/>
        <v>&lt;177 micron (NGR)</v>
      </c>
      <c r="L4216">
        <v>5</v>
      </c>
      <c r="M4216" t="s">
        <v>29</v>
      </c>
      <c r="N4216">
        <v>70</v>
      </c>
      <c r="O4216">
        <v>66</v>
      </c>
      <c r="P4216">
        <v>72</v>
      </c>
      <c r="Q4216">
        <v>8</v>
      </c>
      <c r="R4216">
        <v>12</v>
      </c>
      <c r="S4216">
        <v>4</v>
      </c>
      <c r="T4216">
        <v>1</v>
      </c>
      <c r="U4216">
        <v>150</v>
      </c>
      <c r="V4216">
        <v>6.4</v>
      </c>
      <c r="W4216">
        <v>35</v>
      </c>
      <c r="X4216">
        <v>5</v>
      </c>
      <c r="Y4216">
        <v>6.4</v>
      </c>
    </row>
    <row r="4217" spans="1:25" hidden="1" x14ac:dyDescent="0.25">
      <c r="A4217" t="s">
        <v>16052</v>
      </c>
      <c r="B4217" t="s">
        <v>16053</v>
      </c>
      <c r="C4217" s="1" t="str">
        <f t="shared" si="686"/>
        <v>21:0444</v>
      </c>
      <c r="D4217" s="1" t="str">
        <f t="shared" si="687"/>
        <v>21:0146</v>
      </c>
      <c r="E4217" t="s">
        <v>16054</v>
      </c>
      <c r="F4217" t="s">
        <v>16055</v>
      </c>
      <c r="H4217">
        <v>69.384479400000004</v>
      </c>
      <c r="I4217">
        <v>-73.752486099999999</v>
      </c>
      <c r="J4217" s="1" t="str">
        <f t="shared" si="688"/>
        <v>NGR lake sediment grab sample</v>
      </c>
      <c r="K4217" s="1" t="str">
        <f t="shared" si="689"/>
        <v>&lt;177 micron (NGR)</v>
      </c>
      <c r="L4217">
        <v>5</v>
      </c>
      <c r="M4217" t="s">
        <v>34</v>
      </c>
      <c r="N4217">
        <v>71</v>
      </c>
      <c r="O4217">
        <v>345</v>
      </c>
      <c r="P4217">
        <v>82</v>
      </c>
      <c r="Q4217">
        <v>39</v>
      </c>
      <c r="R4217">
        <v>66</v>
      </c>
      <c r="S4217">
        <v>32</v>
      </c>
      <c r="T4217">
        <v>0.1</v>
      </c>
      <c r="U4217">
        <v>1150</v>
      </c>
      <c r="V4217">
        <v>10.199999999999999</v>
      </c>
      <c r="W4217">
        <v>4</v>
      </c>
      <c r="X4217">
        <v>7</v>
      </c>
      <c r="Y4217">
        <v>9.1999999999999993</v>
      </c>
    </row>
    <row r="4218" spans="1:25" hidden="1" x14ac:dyDescent="0.25">
      <c r="A4218" t="s">
        <v>16056</v>
      </c>
      <c r="B4218" t="s">
        <v>16057</v>
      </c>
      <c r="C4218" s="1" t="str">
        <f t="shared" si="686"/>
        <v>21:0444</v>
      </c>
      <c r="D4218" s="1" t="str">
        <f t="shared" si="687"/>
        <v>21:0146</v>
      </c>
      <c r="E4218" t="s">
        <v>16058</v>
      </c>
      <c r="F4218" t="s">
        <v>16059</v>
      </c>
      <c r="H4218">
        <v>69.320488900000001</v>
      </c>
      <c r="I4218">
        <v>-73.511153300000004</v>
      </c>
      <c r="J4218" s="1" t="str">
        <f t="shared" si="688"/>
        <v>NGR lake sediment grab sample</v>
      </c>
      <c r="K4218" s="1" t="str">
        <f t="shared" si="689"/>
        <v>&lt;177 micron (NGR)</v>
      </c>
      <c r="L4218">
        <v>5</v>
      </c>
      <c r="M4218" t="s">
        <v>39</v>
      </c>
      <c r="N4218">
        <v>72</v>
      </c>
      <c r="O4218">
        <v>114</v>
      </c>
      <c r="P4218">
        <v>36</v>
      </c>
      <c r="Q4218">
        <v>31</v>
      </c>
      <c r="R4218">
        <v>19</v>
      </c>
      <c r="S4218">
        <v>11</v>
      </c>
      <c r="T4218">
        <v>0.1</v>
      </c>
      <c r="U4218">
        <v>350</v>
      </c>
      <c r="V4218">
        <v>3.4</v>
      </c>
      <c r="W4218">
        <v>2</v>
      </c>
      <c r="X4218">
        <v>9</v>
      </c>
      <c r="Y4218">
        <v>6.6</v>
      </c>
    </row>
    <row r="4219" spans="1:25" hidden="1" x14ac:dyDescent="0.25">
      <c r="A4219" t="s">
        <v>16060</v>
      </c>
      <c r="B4219" t="s">
        <v>16061</v>
      </c>
      <c r="C4219" s="1" t="str">
        <f t="shared" si="686"/>
        <v>21:0444</v>
      </c>
      <c r="D4219" s="1" t="str">
        <f t="shared" si="687"/>
        <v>21:0146</v>
      </c>
      <c r="E4219" t="s">
        <v>16062</v>
      </c>
      <c r="F4219" t="s">
        <v>16063</v>
      </c>
      <c r="H4219">
        <v>69.299598500000002</v>
      </c>
      <c r="I4219">
        <v>-73.491519600000004</v>
      </c>
      <c r="J4219" s="1" t="str">
        <f t="shared" si="688"/>
        <v>NGR lake sediment grab sample</v>
      </c>
      <c r="K4219" s="1" t="str">
        <f t="shared" si="689"/>
        <v>&lt;177 micron (NGR)</v>
      </c>
      <c r="L4219">
        <v>5</v>
      </c>
      <c r="M4219" t="s">
        <v>44</v>
      </c>
      <c r="N4219">
        <v>73</v>
      </c>
      <c r="O4219">
        <v>196</v>
      </c>
      <c r="P4219">
        <v>92</v>
      </c>
      <c r="Q4219">
        <v>52</v>
      </c>
      <c r="R4219">
        <v>32</v>
      </c>
      <c r="S4219">
        <v>18</v>
      </c>
      <c r="T4219">
        <v>0.1</v>
      </c>
      <c r="U4219">
        <v>400</v>
      </c>
      <c r="V4219">
        <v>6.4</v>
      </c>
      <c r="W4219">
        <v>4</v>
      </c>
      <c r="X4219">
        <v>16</v>
      </c>
      <c r="Y4219">
        <v>11.2</v>
      </c>
    </row>
    <row r="4220" spans="1:25" hidden="1" x14ac:dyDescent="0.25">
      <c r="A4220" t="s">
        <v>16064</v>
      </c>
      <c r="B4220" t="s">
        <v>16065</v>
      </c>
      <c r="C4220" s="1" t="str">
        <f t="shared" si="686"/>
        <v>21:0444</v>
      </c>
      <c r="D4220" s="1" t="str">
        <f t="shared" si="687"/>
        <v>21:0146</v>
      </c>
      <c r="E4220" t="s">
        <v>16066</v>
      </c>
      <c r="F4220" t="s">
        <v>16067</v>
      </c>
      <c r="H4220">
        <v>69.285415599999993</v>
      </c>
      <c r="I4220">
        <v>-73.458806899999999</v>
      </c>
      <c r="J4220" s="1" t="str">
        <f t="shared" si="688"/>
        <v>NGR lake sediment grab sample</v>
      </c>
      <c r="K4220" s="1" t="str">
        <f t="shared" si="689"/>
        <v>&lt;177 micron (NGR)</v>
      </c>
      <c r="L4220">
        <v>5</v>
      </c>
      <c r="M4220" t="s">
        <v>62</v>
      </c>
      <c r="N4220">
        <v>74</v>
      </c>
      <c r="O4220">
        <v>190</v>
      </c>
      <c r="P4220">
        <v>98</v>
      </c>
      <c r="Q4220">
        <v>26</v>
      </c>
      <c r="R4220">
        <v>36</v>
      </c>
      <c r="S4220">
        <v>14</v>
      </c>
      <c r="T4220">
        <v>0.1</v>
      </c>
      <c r="U4220">
        <v>240</v>
      </c>
      <c r="V4220">
        <v>3.6</v>
      </c>
      <c r="W4220">
        <v>5</v>
      </c>
      <c r="X4220">
        <v>19</v>
      </c>
      <c r="Y4220">
        <v>10.6</v>
      </c>
    </row>
    <row r="4221" spans="1:25" hidden="1" x14ac:dyDescent="0.25">
      <c r="A4221" t="s">
        <v>16068</v>
      </c>
      <c r="B4221" t="s">
        <v>16069</v>
      </c>
      <c r="C4221" s="1" t="str">
        <f t="shared" si="686"/>
        <v>21:0444</v>
      </c>
      <c r="D4221" s="1" t="str">
        <f t="shared" si="687"/>
        <v>21:0146</v>
      </c>
      <c r="E4221" t="s">
        <v>16070</v>
      </c>
      <c r="F4221" t="s">
        <v>16071</v>
      </c>
      <c r="H4221">
        <v>69.284767099999996</v>
      </c>
      <c r="I4221">
        <v>-73.336495999999997</v>
      </c>
      <c r="J4221" s="1" t="str">
        <f t="shared" si="688"/>
        <v>NGR lake sediment grab sample</v>
      </c>
      <c r="K4221" s="1" t="str">
        <f t="shared" si="689"/>
        <v>&lt;177 micron (NGR)</v>
      </c>
      <c r="L4221">
        <v>5</v>
      </c>
      <c r="M4221" t="s">
        <v>67</v>
      </c>
      <c r="N4221">
        <v>75</v>
      </c>
      <c r="O4221">
        <v>104</v>
      </c>
      <c r="P4221">
        <v>68</v>
      </c>
      <c r="Q4221">
        <v>30</v>
      </c>
      <c r="R4221">
        <v>19</v>
      </c>
      <c r="S4221">
        <v>7</v>
      </c>
      <c r="T4221">
        <v>0.2</v>
      </c>
      <c r="U4221">
        <v>220</v>
      </c>
      <c r="V4221">
        <v>4.8</v>
      </c>
      <c r="W4221">
        <v>17</v>
      </c>
      <c r="X4221">
        <v>15</v>
      </c>
      <c r="Y4221">
        <v>8.8000000000000007</v>
      </c>
    </row>
    <row r="4222" spans="1:25" hidden="1" x14ac:dyDescent="0.25">
      <c r="A4222" t="s">
        <v>16072</v>
      </c>
      <c r="B4222" t="s">
        <v>16073</v>
      </c>
      <c r="C4222" s="1" t="str">
        <f t="shared" si="686"/>
        <v>21:0444</v>
      </c>
      <c r="D4222" s="1" t="str">
        <f t="shared" si="687"/>
        <v>21:0146</v>
      </c>
      <c r="E4222" t="s">
        <v>16074</v>
      </c>
      <c r="F4222" t="s">
        <v>16075</v>
      </c>
      <c r="H4222">
        <v>69.274542999999994</v>
      </c>
      <c r="I4222">
        <v>-73.253042600000001</v>
      </c>
      <c r="J4222" s="1" t="str">
        <f t="shared" si="688"/>
        <v>NGR lake sediment grab sample</v>
      </c>
      <c r="K4222" s="1" t="str">
        <f t="shared" si="689"/>
        <v>&lt;177 micron (NGR)</v>
      </c>
      <c r="L4222">
        <v>5</v>
      </c>
      <c r="M4222" t="s">
        <v>72</v>
      </c>
      <c r="N4222">
        <v>76</v>
      </c>
      <c r="O4222">
        <v>116</v>
      </c>
      <c r="P4222">
        <v>34</v>
      </c>
      <c r="Q4222">
        <v>19</v>
      </c>
      <c r="R4222">
        <v>16</v>
      </c>
      <c r="S4222">
        <v>11</v>
      </c>
      <c r="T4222">
        <v>0.1</v>
      </c>
      <c r="U4222">
        <v>310</v>
      </c>
      <c r="V4222">
        <v>4.8499999999999996</v>
      </c>
      <c r="W4222">
        <v>8</v>
      </c>
      <c r="X4222">
        <v>8</v>
      </c>
      <c r="Y4222">
        <v>6.6</v>
      </c>
    </row>
    <row r="4223" spans="1:25" hidden="1" x14ac:dyDescent="0.25">
      <c r="A4223" t="s">
        <v>16076</v>
      </c>
      <c r="B4223" t="s">
        <v>16077</v>
      </c>
      <c r="C4223" s="1" t="str">
        <f t="shared" si="686"/>
        <v>21:0444</v>
      </c>
      <c r="D4223" s="1" t="str">
        <f t="shared" si="687"/>
        <v>21:0146</v>
      </c>
      <c r="E4223" t="s">
        <v>16078</v>
      </c>
      <c r="F4223" t="s">
        <v>16079</v>
      </c>
      <c r="H4223">
        <v>69.259849799999998</v>
      </c>
      <c r="I4223">
        <v>-73.190366499999996</v>
      </c>
      <c r="J4223" s="1" t="str">
        <f t="shared" si="688"/>
        <v>NGR lake sediment grab sample</v>
      </c>
      <c r="K4223" s="1" t="str">
        <f t="shared" si="689"/>
        <v>&lt;177 micron (NGR)</v>
      </c>
      <c r="L4223">
        <v>5</v>
      </c>
      <c r="M4223" t="s">
        <v>77</v>
      </c>
      <c r="N4223">
        <v>77</v>
      </c>
      <c r="O4223">
        <v>92</v>
      </c>
      <c r="P4223">
        <v>34</v>
      </c>
      <c r="Q4223">
        <v>21</v>
      </c>
      <c r="R4223">
        <v>10</v>
      </c>
      <c r="S4223">
        <v>6</v>
      </c>
      <c r="T4223">
        <v>0.1</v>
      </c>
      <c r="U4223">
        <v>290</v>
      </c>
      <c r="V4223">
        <v>4.8</v>
      </c>
      <c r="W4223">
        <v>13</v>
      </c>
      <c r="X4223">
        <v>7</v>
      </c>
      <c r="Y4223">
        <v>5.6</v>
      </c>
    </row>
    <row r="4224" spans="1:25" hidden="1" x14ac:dyDescent="0.25">
      <c r="A4224" t="s">
        <v>16080</v>
      </c>
      <c r="B4224" t="s">
        <v>16081</v>
      </c>
      <c r="C4224" s="1" t="str">
        <f t="shared" si="686"/>
        <v>21:0444</v>
      </c>
      <c r="D4224" s="1" t="str">
        <f t="shared" si="687"/>
        <v>21:0146</v>
      </c>
      <c r="E4224" t="s">
        <v>16082</v>
      </c>
      <c r="F4224" t="s">
        <v>16083</v>
      </c>
      <c r="H4224">
        <v>69.244047699999996</v>
      </c>
      <c r="I4224">
        <v>-73.146004099999999</v>
      </c>
      <c r="J4224" s="1" t="str">
        <f t="shared" si="688"/>
        <v>NGR lake sediment grab sample</v>
      </c>
      <c r="K4224" s="1" t="str">
        <f t="shared" si="689"/>
        <v>&lt;177 micron (NGR)</v>
      </c>
      <c r="L4224">
        <v>5</v>
      </c>
      <c r="M4224" t="s">
        <v>49</v>
      </c>
      <c r="N4224">
        <v>78</v>
      </c>
      <c r="O4224">
        <v>76</v>
      </c>
      <c r="P4224">
        <v>54</v>
      </c>
      <c r="Q4224">
        <v>10</v>
      </c>
      <c r="R4224">
        <v>11</v>
      </c>
      <c r="S4224">
        <v>5</v>
      </c>
      <c r="T4224">
        <v>0.1</v>
      </c>
      <c r="U4224">
        <v>200</v>
      </c>
      <c r="V4224">
        <v>6.1</v>
      </c>
      <c r="W4224">
        <v>24</v>
      </c>
      <c r="X4224">
        <v>7</v>
      </c>
      <c r="Y4224">
        <v>7.8</v>
      </c>
    </row>
    <row r="4225" spans="1:25" hidden="1" x14ac:dyDescent="0.25">
      <c r="A4225" t="s">
        <v>16084</v>
      </c>
      <c r="B4225" t="s">
        <v>16085</v>
      </c>
      <c r="C4225" s="1" t="str">
        <f t="shared" si="686"/>
        <v>21:0444</v>
      </c>
      <c r="D4225" s="1" t="str">
        <f t="shared" si="687"/>
        <v>21:0146</v>
      </c>
      <c r="E4225" t="s">
        <v>16050</v>
      </c>
      <c r="F4225" t="s">
        <v>16086</v>
      </c>
      <c r="H4225">
        <v>69.244628599999999</v>
      </c>
      <c r="I4225">
        <v>-73.185488199999995</v>
      </c>
      <c r="J4225" s="1" t="str">
        <f t="shared" si="688"/>
        <v>NGR lake sediment grab sample</v>
      </c>
      <c r="K4225" s="1" t="str">
        <f t="shared" si="689"/>
        <v>&lt;177 micron (NGR)</v>
      </c>
      <c r="L4225">
        <v>5</v>
      </c>
      <c r="M4225" t="s">
        <v>57</v>
      </c>
      <c r="N4225">
        <v>79</v>
      </c>
      <c r="O4225">
        <v>54</v>
      </c>
      <c r="P4225">
        <v>62</v>
      </c>
      <c r="Q4225">
        <v>7</v>
      </c>
      <c r="R4225">
        <v>9</v>
      </c>
      <c r="S4225">
        <v>4</v>
      </c>
      <c r="T4225">
        <v>0.9</v>
      </c>
      <c r="U4225">
        <v>130</v>
      </c>
      <c r="V4225">
        <v>5.6</v>
      </c>
      <c r="W4225">
        <v>26</v>
      </c>
      <c r="X4225">
        <v>3</v>
      </c>
      <c r="Y4225">
        <v>7.4</v>
      </c>
    </row>
    <row r="4226" spans="1:25" hidden="1" x14ac:dyDescent="0.25">
      <c r="A4226" t="s">
        <v>16087</v>
      </c>
      <c r="B4226" t="s">
        <v>16088</v>
      </c>
      <c r="C4226" s="1" t="str">
        <f t="shared" si="686"/>
        <v>21:0444</v>
      </c>
      <c r="D4226" s="1" t="str">
        <f t="shared" si="687"/>
        <v>21:0146</v>
      </c>
      <c r="E4226" t="s">
        <v>16050</v>
      </c>
      <c r="F4226" t="s">
        <v>16089</v>
      </c>
      <c r="H4226">
        <v>69.244628599999999</v>
      </c>
      <c r="I4226">
        <v>-73.185488199999995</v>
      </c>
      <c r="J4226" s="1" t="str">
        <f t="shared" si="688"/>
        <v>NGR lake sediment grab sample</v>
      </c>
      <c r="K4226" s="1" t="str">
        <f t="shared" si="689"/>
        <v>&lt;177 micron (NGR)</v>
      </c>
      <c r="L4226">
        <v>5</v>
      </c>
      <c r="M4226" t="s">
        <v>53</v>
      </c>
      <c r="N4226">
        <v>80</v>
      </c>
      <c r="O4226">
        <v>74</v>
      </c>
      <c r="P4226">
        <v>64</v>
      </c>
      <c r="Q4226">
        <v>4</v>
      </c>
      <c r="R4226">
        <v>23</v>
      </c>
      <c r="S4226">
        <v>10</v>
      </c>
      <c r="T4226">
        <v>1</v>
      </c>
      <c r="U4226">
        <v>80</v>
      </c>
      <c r="V4226">
        <v>1.3</v>
      </c>
      <c r="W4226">
        <v>1</v>
      </c>
      <c r="X4226">
        <v>1</v>
      </c>
      <c r="Y4226">
        <v>12.2</v>
      </c>
    </row>
    <row r="4227" spans="1:25" hidden="1" x14ac:dyDescent="0.25">
      <c r="A4227" t="s">
        <v>16090</v>
      </c>
      <c r="B4227" t="s">
        <v>16091</v>
      </c>
      <c r="C4227" s="1" t="str">
        <f t="shared" si="686"/>
        <v>21:0444</v>
      </c>
      <c r="D4227" s="1" t="str">
        <f>HYPERLINK("http://geochem.nrcan.gc.ca/cdogs/content/svy/svy_e.htm", "")</f>
        <v/>
      </c>
      <c r="G4227" s="1" t="str">
        <f>HYPERLINK("http://geochem.nrcan.gc.ca/cdogs/content/cr_/cr_00035_e.htm", "35")</f>
        <v>35</v>
      </c>
      <c r="J4227" t="s">
        <v>100</v>
      </c>
      <c r="K4227" t="s">
        <v>101</v>
      </c>
      <c r="L4227">
        <v>5</v>
      </c>
      <c r="M4227" t="s">
        <v>102</v>
      </c>
      <c r="N4227">
        <v>81</v>
      </c>
      <c r="O4227">
        <v>118</v>
      </c>
      <c r="P4227">
        <v>70</v>
      </c>
      <c r="Q4227">
        <v>13</v>
      </c>
      <c r="R4227">
        <v>32</v>
      </c>
      <c r="S4227">
        <v>9</v>
      </c>
      <c r="T4227">
        <v>0.1</v>
      </c>
      <c r="U4227">
        <v>330</v>
      </c>
      <c r="V4227">
        <v>2.8</v>
      </c>
      <c r="W4227">
        <v>15</v>
      </c>
      <c r="X4227">
        <v>1</v>
      </c>
      <c r="Y4227">
        <v>11.4</v>
      </c>
    </row>
    <row r="4228" spans="1:25" hidden="1" x14ac:dyDescent="0.25">
      <c r="A4228" t="s">
        <v>16092</v>
      </c>
      <c r="B4228" t="s">
        <v>16093</v>
      </c>
      <c r="C4228" s="1" t="str">
        <f t="shared" si="686"/>
        <v>21:0444</v>
      </c>
      <c r="D4228" s="1" t="str">
        <f t="shared" ref="D4228:D4240" si="690">HYPERLINK("http://geochem.nrcan.gc.ca/cdogs/content/svy/svy210146_e.htm", "21:0146")</f>
        <v>21:0146</v>
      </c>
      <c r="E4228" t="s">
        <v>16094</v>
      </c>
      <c r="F4228" t="s">
        <v>16095</v>
      </c>
      <c r="H4228">
        <v>69.652557400000006</v>
      </c>
      <c r="I4228">
        <v>-74.877549999999999</v>
      </c>
      <c r="J4228" s="1" t="str">
        <f t="shared" ref="J4228:J4240" si="691">HYPERLINK("http://geochem.nrcan.gc.ca/cdogs/content/kwd/kwd020027_e.htm", "NGR lake sediment grab sample")</f>
        <v>NGR lake sediment grab sample</v>
      </c>
      <c r="K4228" s="1" t="str">
        <f t="shared" ref="K4228:K4240" si="692">HYPERLINK("http://geochem.nrcan.gc.ca/cdogs/content/kwd/kwd080006_e.htm", "&lt;177 micron (NGR)")</f>
        <v>&lt;177 micron (NGR)</v>
      </c>
      <c r="L4228">
        <v>5</v>
      </c>
      <c r="M4228" t="s">
        <v>82</v>
      </c>
      <c r="N4228">
        <v>82</v>
      </c>
      <c r="O4228">
        <v>110</v>
      </c>
      <c r="P4228">
        <v>48</v>
      </c>
      <c r="Q4228">
        <v>31</v>
      </c>
      <c r="R4228">
        <v>15</v>
      </c>
      <c r="S4228">
        <v>12</v>
      </c>
      <c r="T4228">
        <v>0.1</v>
      </c>
      <c r="U4228">
        <v>460</v>
      </c>
      <c r="V4228">
        <v>3</v>
      </c>
      <c r="W4228">
        <v>0.5</v>
      </c>
      <c r="X4228">
        <v>3</v>
      </c>
      <c r="Y4228">
        <v>8.1999999999999993</v>
      </c>
    </row>
    <row r="4229" spans="1:25" hidden="1" x14ac:dyDescent="0.25">
      <c r="A4229" t="s">
        <v>16096</v>
      </c>
      <c r="B4229" t="s">
        <v>16097</v>
      </c>
      <c r="C4229" s="1" t="str">
        <f t="shared" si="686"/>
        <v>21:0444</v>
      </c>
      <c r="D4229" s="1" t="str">
        <f t="shared" si="690"/>
        <v>21:0146</v>
      </c>
      <c r="E4229" t="s">
        <v>16098</v>
      </c>
      <c r="F4229" t="s">
        <v>16099</v>
      </c>
      <c r="H4229">
        <v>69.669491600000001</v>
      </c>
      <c r="I4229">
        <v>-74.914665499999998</v>
      </c>
      <c r="J4229" s="1" t="str">
        <f t="shared" si="691"/>
        <v>NGR lake sediment grab sample</v>
      </c>
      <c r="K4229" s="1" t="str">
        <f t="shared" si="692"/>
        <v>&lt;177 micron (NGR)</v>
      </c>
      <c r="L4229">
        <v>5</v>
      </c>
      <c r="M4229" t="s">
        <v>87</v>
      </c>
      <c r="N4229">
        <v>83</v>
      </c>
      <c r="O4229">
        <v>88</v>
      </c>
      <c r="P4229">
        <v>26</v>
      </c>
      <c r="Q4229">
        <v>19</v>
      </c>
      <c r="R4229">
        <v>11</v>
      </c>
      <c r="S4229">
        <v>8</v>
      </c>
      <c r="T4229">
        <v>0.1</v>
      </c>
      <c r="U4229">
        <v>250</v>
      </c>
      <c r="V4229">
        <v>2.0499999999999998</v>
      </c>
      <c r="W4229">
        <v>0.5</v>
      </c>
      <c r="X4229">
        <v>2</v>
      </c>
      <c r="Y4229">
        <v>16.8</v>
      </c>
    </row>
    <row r="4230" spans="1:25" hidden="1" x14ac:dyDescent="0.25">
      <c r="A4230" t="s">
        <v>16100</v>
      </c>
      <c r="B4230" t="s">
        <v>16101</v>
      </c>
      <c r="C4230" s="1" t="str">
        <f t="shared" si="686"/>
        <v>21:0444</v>
      </c>
      <c r="D4230" s="1" t="str">
        <f t="shared" si="690"/>
        <v>21:0146</v>
      </c>
      <c r="E4230" t="s">
        <v>16102</v>
      </c>
      <c r="F4230" t="s">
        <v>16103</v>
      </c>
      <c r="H4230">
        <v>69.697654700000001</v>
      </c>
      <c r="I4230">
        <v>-74.954990800000004</v>
      </c>
      <c r="J4230" s="1" t="str">
        <f t="shared" si="691"/>
        <v>NGR lake sediment grab sample</v>
      </c>
      <c r="K4230" s="1" t="str">
        <f t="shared" si="692"/>
        <v>&lt;177 micron (NGR)</v>
      </c>
      <c r="L4230">
        <v>5</v>
      </c>
      <c r="M4230" t="s">
        <v>92</v>
      </c>
      <c r="N4230">
        <v>84</v>
      </c>
      <c r="O4230">
        <v>60</v>
      </c>
      <c r="P4230">
        <v>12</v>
      </c>
      <c r="Q4230">
        <v>13</v>
      </c>
      <c r="R4230">
        <v>9</v>
      </c>
      <c r="S4230">
        <v>8</v>
      </c>
      <c r="T4230">
        <v>0.1</v>
      </c>
      <c r="U4230">
        <v>220</v>
      </c>
      <c r="V4230">
        <v>1.8</v>
      </c>
      <c r="W4230">
        <v>0.5</v>
      </c>
      <c r="X4230">
        <v>1</v>
      </c>
      <c r="Y4230">
        <v>6.6</v>
      </c>
    </row>
    <row r="4231" spans="1:25" hidden="1" x14ac:dyDescent="0.25">
      <c r="A4231" t="s">
        <v>16104</v>
      </c>
      <c r="B4231" t="s">
        <v>16105</v>
      </c>
      <c r="C4231" s="1" t="str">
        <f t="shared" si="686"/>
        <v>21:0444</v>
      </c>
      <c r="D4231" s="1" t="str">
        <f t="shared" si="690"/>
        <v>21:0146</v>
      </c>
      <c r="E4231" t="s">
        <v>16106</v>
      </c>
      <c r="F4231" t="s">
        <v>16107</v>
      </c>
      <c r="H4231">
        <v>69.7162127</v>
      </c>
      <c r="I4231">
        <v>-74.982037399999996</v>
      </c>
      <c r="J4231" s="1" t="str">
        <f t="shared" si="691"/>
        <v>NGR lake sediment grab sample</v>
      </c>
      <c r="K4231" s="1" t="str">
        <f t="shared" si="692"/>
        <v>&lt;177 micron (NGR)</v>
      </c>
      <c r="L4231">
        <v>5</v>
      </c>
      <c r="M4231" t="s">
        <v>97</v>
      </c>
      <c r="N4231">
        <v>85</v>
      </c>
      <c r="O4231">
        <v>100</v>
      </c>
      <c r="P4231">
        <v>46</v>
      </c>
      <c r="Q4231">
        <v>19</v>
      </c>
      <c r="R4231">
        <v>14</v>
      </c>
      <c r="S4231">
        <v>13</v>
      </c>
      <c r="T4231">
        <v>0.1</v>
      </c>
      <c r="U4231">
        <v>390</v>
      </c>
      <c r="V4231">
        <v>3.2</v>
      </c>
      <c r="W4231">
        <v>0.5</v>
      </c>
      <c r="X4231">
        <v>1</v>
      </c>
      <c r="Y4231">
        <v>5.8</v>
      </c>
    </row>
    <row r="4232" spans="1:25" hidden="1" x14ac:dyDescent="0.25">
      <c r="A4232" t="s">
        <v>16108</v>
      </c>
      <c r="B4232" t="s">
        <v>16109</v>
      </c>
      <c r="C4232" s="1" t="str">
        <f t="shared" si="686"/>
        <v>21:0444</v>
      </c>
      <c r="D4232" s="1" t="str">
        <f t="shared" si="690"/>
        <v>21:0146</v>
      </c>
      <c r="E4232" t="s">
        <v>16110</v>
      </c>
      <c r="F4232" t="s">
        <v>16111</v>
      </c>
      <c r="H4232">
        <v>69.744350800000007</v>
      </c>
      <c r="I4232">
        <v>-74.938509499999995</v>
      </c>
      <c r="J4232" s="1" t="str">
        <f t="shared" si="691"/>
        <v>NGR lake sediment grab sample</v>
      </c>
      <c r="K4232" s="1" t="str">
        <f t="shared" si="692"/>
        <v>&lt;177 micron (NGR)</v>
      </c>
      <c r="L4232">
        <v>5</v>
      </c>
      <c r="M4232" t="s">
        <v>107</v>
      </c>
      <c r="N4232">
        <v>86</v>
      </c>
      <c r="O4232">
        <v>114</v>
      </c>
      <c r="P4232">
        <v>46</v>
      </c>
      <c r="Q4232">
        <v>23</v>
      </c>
      <c r="R4232">
        <v>11</v>
      </c>
      <c r="S4232">
        <v>10</v>
      </c>
      <c r="T4232">
        <v>0.1</v>
      </c>
      <c r="U4232">
        <v>280</v>
      </c>
      <c r="V4232">
        <v>3.2</v>
      </c>
      <c r="W4232">
        <v>0.5</v>
      </c>
      <c r="X4232">
        <v>10</v>
      </c>
      <c r="Y4232">
        <v>17.2</v>
      </c>
    </row>
    <row r="4233" spans="1:25" hidden="1" x14ac:dyDescent="0.25">
      <c r="A4233" t="s">
        <v>16112</v>
      </c>
      <c r="B4233" t="s">
        <v>16113</v>
      </c>
      <c r="C4233" s="1" t="str">
        <f t="shared" si="686"/>
        <v>21:0444</v>
      </c>
      <c r="D4233" s="1" t="str">
        <f t="shared" si="690"/>
        <v>21:0146</v>
      </c>
      <c r="E4233" t="s">
        <v>16114</v>
      </c>
      <c r="F4233" t="s">
        <v>16115</v>
      </c>
      <c r="H4233">
        <v>69.760826399999999</v>
      </c>
      <c r="I4233">
        <v>-74.904739800000002</v>
      </c>
      <c r="J4233" s="1" t="str">
        <f t="shared" si="691"/>
        <v>NGR lake sediment grab sample</v>
      </c>
      <c r="K4233" s="1" t="str">
        <f t="shared" si="692"/>
        <v>&lt;177 micron (NGR)</v>
      </c>
      <c r="L4233">
        <v>5</v>
      </c>
      <c r="M4233" t="s">
        <v>112</v>
      </c>
      <c r="N4233">
        <v>87</v>
      </c>
      <c r="O4233">
        <v>114</v>
      </c>
      <c r="P4233">
        <v>42</v>
      </c>
      <c r="Q4233">
        <v>25</v>
      </c>
      <c r="R4233">
        <v>13</v>
      </c>
      <c r="S4233">
        <v>9</v>
      </c>
      <c r="T4233">
        <v>0.1</v>
      </c>
      <c r="U4233">
        <v>310</v>
      </c>
      <c r="V4233">
        <v>2.7</v>
      </c>
      <c r="W4233">
        <v>0.5</v>
      </c>
      <c r="X4233">
        <v>6</v>
      </c>
      <c r="Y4233">
        <v>16</v>
      </c>
    </row>
    <row r="4234" spans="1:25" hidden="1" x14ac:dyDescent="0.25">
      <c r="A4234" t="s">
        <v>16116</v>
      </c>
      <c r="B4234" t="s">
        <v>16117</v>
      </c>
      <c r="C4234" s="1" t="str">
        <f t="shared" si="686"/>
        <v>21:0444</v>
      </c>
      <c r="D4234" s="1" t="str">
        <f t="shared" si="690"/>
        <v>21:0146</v>
      </c>
      <c r="E4234" t="s">
        <v>16118</v>
      </c>
      <c r="F4234" t="s">
        <v>16119</v>
      </c>
      <c r="H4234">
        <v>69.773256599999996</v>
      </c>
      <c r="I4234">
        <v>-74.878405700000002</v>
      </c>
      <c r="J4234" s="1" t="str">
        <f t="shared" si="691"/>
        <v>NGR lake sediment grab sample</v>
      </c>
      <c r="K4234" s="1" t="str">
        <f t="shared" si="692"/>
        <v>&lt;177 micron (NGR)</v>
      </c>
      <c r="L4234">
        <v>5</v>
      </c>
      <c r="M4234" t="s">
        <v>117</v>
      </c>
      <c r="N4234">
        <v>88</v>
      </c>
      <c r="O4234">
        <v>154</v>
      </c>
      <c r="P4234">
        <v>74</v>
      </c>
      <c r="Q4234">
        <v>33</v>
      </c>
      <c r="R4234">
        <v>16</v>
      </c>
      <c r="S4234">
        <v>20</v>
      </c>
      <c r="T4234">
        <v>0.1</v>
      </c>
      <c r="U4234">
        <v>1400</v>
      </c>
      <c r="V4234">
        <v>8.3000000000000007</v>
      </c>
      <c r="W4234">
        <v>1</v>
      </c>
      <c r="X4234">
        <v>5</v>
      </c>
      <c r="Y4234">
        <v>9.4</v>
      </c>
    </row>
    <row r="4235" spans="1:25" hidden="1" x14ac:dyDescent="0.25">
      <c r="A4235" t="s">
        <v>16120</v>
      </c>
      <c r="B4235" t="s">
        <v>16121</v>
      </c>
      <c r="C4235" s="1" t="str">
        <f t="shared" si="686"/>
        <v>21:0444</v>
      </c>
      <c r="D4235" s="1" t="str">
        <f t="shared" si="690"/>
        <v>21:0146</v>
      </c>
      <c r="E4235" t="s">
        <v>16122</v>
      </c>
      <c r="F4235" t="s">
        <v>16123</v>
      </c>
      <c r="H4235">
        <v>69.797289899999996</v>
      </c>
      <c r="I4235">
        <v>-74.867837399999999</v>
      </c>
      <c r="J4235" s="1" t="str">
        <f t="shared" si="691"/>
        <v>NGR lake sediment grab sample</v>
      </c>
      <c r="K4235" s="1" t="str">
        <f t="shared" si="692"/>
        <v>&lt;177 micron (NGR)</v>
      </c>
      <c r="L4235">
        <v>5</v>
      </c>
      <c r="M4235" t="s">
        <v>122</v>
      </c>
      <c r="N4235">
        <v>89</v>
      </c>
      <c r="O4235">
        <v>108</v>
      </c>
      <c r="P4235">
        <v>42</v>
      </c>
      <c r="Q4235">
        <v>30</v>
      </c>
      <c r="R4235">
        <v>12</v>
      </c>
      <c r="S4235">
        <v>12</v>
      </c>
      <c r="T4235">
        <v>0.1</v>
      </c>
      <c r="U4235">
        <v>410</v>
      </c>
      <c r="V4235">
        <v>4.45</v>
      </c>
      <c r="W4235">
        <v>0.5</v>
      </c>
      <c r="X4235">
        <v>7</v>
      </c>
      <c r="Y4235">
        <v>8</v>
      </c>
    </row>
    <row r="4236" spans="1:25" hidden="1" x14ac:dyDescent="0.25">
      <c r="A4236" t="s">
        <v>16124</v>
      </c>
      <c r="B4236" t="s">
        <v>16125</v>
      </c>
      <c r="C4236" s="1" t="str">
        <f t="shared" si="686"/>
        <v>21:0444</v>
      </c>
      <c r="D4236" s="1" t="str">
        <f t="shared" si="690"/>
        <v>21:0146</v>
      </c>
      <c r="E4236" t="s">
        <v>16126</v>
      </c>
      <c r="F4236" t="s">
        <v>16127</v>
      </c>
      <c r="H4236">
        <v>69.832730999999995</v>
      </c>
      <c r="I4236">
        <v>-74.899814699999993</v>
      </c>
      <c r="J4236" s="1" t="str">
        <f t="shared" si="691"/>
        <v>NGR lake sediment grab sample</v>
      </c>
      <c r="K4236" s="1" t="str">
        <f t="shared" si="692"/>
        <v>&lt;177 micron (NGR)</v>
      </c>
      <c r="L4236">
        <v>6</v>
      </c>
      <c r="M4236" t="s">
        <v>29</v>
      </c>
      <c r="N4236">
        <v>90</v>
      </c>
      <c r="O4236">
        <v>144</v>
      </c>
      <c r="P4236">
        <v>42</v>
      </c>
      <c r="Q4236">
        <v>21</v>
      </c>
      <c r="R4236">
        <v>42</v>
      </c>
      <c r="S4236">
        <v>20</v>
      </c>
      <c r="T4236">
        <v>0.1</v>
      </c>
      <c r="U4236">
        <v>770</v>
      </c>
      <c r="V4236">
        <v>5.3</v>
      </c>
      <c r="W4236">
        <v>0.5</v>
      </c>
      <c r="X4236">
        <v>2</v>
      </c>
      <c r="Y4236">
        <v>6.2</v>
      </c>
    </row>
    <row r="4237" spans="1:25" hidden="1" x14ac:dyDescent="0.25">
      <c r="A4237" t="s">
        <v>16128</v>
      </c>
      <c r="B4237" t="s">
        <v>16129</v>
      </c>
      <c r="C4237" s="1" t="str">
        <f t="shared" si="686"/>
        <v>21:0444</v>
      </c>
      <c r="D4237" s="1" t="str">
        <f t="shared" si="690"/>
        <v>21:0146</v>
      </c>
      <c r="E4237" t="s">
        <v>16130</v>
      </c>
      <c r="F4237" t="s">
        <v>16131</v>
      </c>
      <c r="H4237">
        <v>69.801462099999995</v>
      </c>
      <c r="I4237">
        <v>-74.795203299999997</v>
      </c>
      <c r="J4237" s="1" t="str">
        <f t="shared" si="691"/>
        <v>NGR lake sediment grab sample</v>
      </c>
      <c r="K4237" s="1" t="str">
        <f t="shared" si="692"/>
        <v>&lt;177 micron (NGR)</v>
      </c>
      <c r="L4237">
        <v>6</v>
      </c>
      <c r="M4237" t="s">
        <v>34</v>
      </c>
      <c r="N4237">
        <v>91</v>
      </c>
      <c r="O4237">
        <v>174</v>
      </c>
      <c r="P4237">
        <v>76</v>
      </c>
      <c r="Q4237">
        <v>53</v>
      </c>
      <c r="R4237">
        <v>15</v>
      </c>
      <c r="S4237">
        <v>16</v>
      </c>
      <c r="T4237">
        <v>0.1</v>
      </c>
      <c r="U4237">
        <v>570</v>
      </c>
      <c r="V4237">
        <v>5.0999999999999996</v>
      </c>
      <c r="W4237">
        <v>0.5</v>
      </c>
      <c r="X4237">
        <v>6</v>
      </c>
      <c r="Y4237">
        <v>8.1999999999999993</v>
      </c>
    </row>
    <row r="4238" spans="1:25" hidden="1" x14ac:dyDescent="0.25">
      <c r="A4238" t="s">
        <v>16132</v>
      </c>
      <c r="B4238" t="s">
        <v>16133</v>
      </c>
      <c r="C4238" s="1" t="str">
        <f t="shared" si="686"/>
        <v>21:0444</v>
      </c>
      <c r="D4238" s="1" t="str">
        <f t="shared" si="690"/>
        <v>21:0146</v>
      </c>
      <c r="E4238" t="s">
        <v>16134</v>
      </c>
      <c r="F4238" t="s">
        <v>16135</v>
      </c>
      <c r="H4238">
        <v>69.807204299999995</v>
      </c>
      <c r="I4238">
        <v>-74.702740199999994</v>
      </c>
      <c r="J4238" s="1" t="str">
        <f t="shared" si="691"/>
        <v>NGR lake sediment grab sample</v>
      </c>
      <c r="K4238" s="1" t="str">
        <f t="shared" si="692"/>
        <v>&lt;177 micron (NGR)</v>
      </c>
      <c r="L4238">
        <v>6</v>
      </c>
      <c r="M4238" t="s">
        <v>39</v>
      </c>
      <c r="N4238">
        <v>92</v>
      </c>
      <c r="O4238">
        <v>132</v>
      </c>
      <c r="P4238">
        <v>48</v>
      </c>
      <c r="Q4238">
        <v>35</v>
      </c>
      <c r="R4238">
        <v>17</v>
      </c>
      <c r="S4238">
        <v>15</v>
      </c>
      <c r="T4238">
        <v>0.1</v>
      </c>
      <c r="U4238">
        <v>565</v>
      </c>
      <c r="V4238">
        <v>4.4000000000000004</v>
      </c>
      <c r="W4238">
        <v>0.5</v>
      </c>
      <c r="X4238">
        <v>3</v>
      </c>
      <c r="Y4238">
        <v>7.8</v>
      </c>
    </row>
    <row r="4239" spans="1:25" hidden="1" x14ac:dyDescent="0.25">
      <c r="A4239" t="s">
        <v>16136</v>
      </c>
      <c r="B4239" t="s">
        <v>16137</v>
      </c>
      <c r="C4239" s="1" t="str">
        <f t="shared" si="686"/>
        <v>21:0444</v>
      </c>
      <c r="D4239" s="1" t="str">
        <f t="shared" si="690"/>
        <v>21:0146</v>
      </c>
      <c r="E4239" t="s">
        <v>16138</v>
      </c>
      <c r="F4239" t="s">
        <v>16139</v>
      </c>
      <c r="H4239">
        <v>69.840130599999995</v>
      </c>
      <c r="I4239">
        <v>-74.609826799999993</v>
      </c>
      <c r="J4239" s="1" t="str">
        <f t="shared" si="691"/>
        <v>NGR lake sediment grab sample</v>
      </c>
      <c r="K4239" s="1" t="str">
        <f t="shared" si="692"/>
        <v>&lt;177 micron (NGR)</v>
      </c>
      <c r="L4239">
        <v>6</v>
      </c>
      <c r="M4239" t="s">
        <v>44</v>
      </c>
      <c r="N4239">
        <v>93</v>
      </c>
      <c r="O4239">
        <v>160</v>
      </c>
      <c r="P4239">
        <v>38</v>
      </c>
      <c r="Q4239">
        <v>29</v>
      </c>
      <c r="R4239">
        <v>25</v>
      </c>
      <c r="S4239">
        <v>21</v>
      </c>
      <c r="T4239">
        <v>0.1</v>
      </c>
      <c r="U4239">
        <v>890</v>
      </c>
      <c r="V4239">
        <v>5.6</v>
      </c>
      <c r="W4239">
        <v>0.5</v>
      </c>
      <c r="X4239">
        <v>1</v>
      </c>
      <c r="Y4239">
        <v>7</v>
      </c>
    </row>
    <row r="4240" spans="1:25" hidden="1" x14ac:dyDescent="0.25">
      <c r="A4240" t="s">
        <v>16140</v>
      </c>
      <c r="B4240" t="s">
        <v>16141</v>
      </c>
      <c r="C4240" s="1" t="str">
        <f t="shared" si="686"/>
        <v>21:0444</v>
      </c>
      <c r="D4240" s="1" t="str">
        <f t="shared" si="690"/>
        <v>21:0146</v>
      </c>
      <c r="E4240" t="s">
        <v>16142</v>
      </c>
      <c r="F4240" t="s">
        <v>16143</v>
      </c>
      <c r="H4240">
        <v>69.867919599999993</v>
      </c>
      <c r="I4240">
        <v>-74.601605500000005</v>
      </c>
      <c r="J4240" s="1" t="str">
        <f t="shared" si="691"/>
        <v>NGR lake sediment grab sample</v>
      </c>
      <c r="K4240" s="1" t="str">
        <f t="shared" si="692"/>
        <v>&lt;177 micron (NGR)</v>
      </c>
      <c r="L4240">
        <v>6</v>
      </c>
      <c r="M4240" t="s">
        <v>62</v>
      </c>
      <c r="N4240">
        <v>94</v>
      </c>
      <c r="O4240">
        <v>108</v>
      </c>
      <c r="P4240">
        <v>24</v>
      </c>
      <c r="Q4240">
        <v>19</v>
      </c>
      <c r="R4240">
        <v>17</v>
      </c>
      <c r="S4240">
        <v>15</v>
      </c>
      <c r="T4240">
        <v>0.1</v>
      </c>
      <c r="U4240">
        <v>550</v>
      </c>
      <c r="V4240">
        <v>4</v>
      </c>
      <c r="W4240">
        <v>0.5</v>
      </c>
      <c r="X4240">
        <v>1</v>
      </c>
      <c r="Y4240">
        <v>6.4</v>
      </c>
    </row>
    <row r="4241" spans="1:25" hidden="1" x14ac:dyDescent="0.25">
      <c r="A4241" t="s">
        <v>16144</v>
      </c>
      <c r="B4241" t="s">
        <v>16145</v>
      </c>
      <c r="C4241" s="1" t="str">
        <f t="shared" si="686"/>
        <v>21:0444</v>
      </c>
      <c r="D4241" s="1" t="str">
        <f>HYPERLINK("http://geochem.nrcan.gc.ca/cdogs/content/svy/svy_e.htm", "")</f>
        <v/>
      </c>
      <c r="G4241" s="1" t="str">
        <f>HYPERLINK("http://geochem.nrcan.gc.ca/cdogs/content/cr_/cr_00033_e.htm", "33")</f>
        <v>33</v>
      </c>
      <c r="J4241" t="s">
        <v>100</v>
      </c>
      <c r="K4241" t="s">
        <v>101</v>
      </c>
      <c r="L4241">
        <v>6</v>
      </c>
      <c r="M4241" t="s">
        <v>102</v>
      </c>
      <c r="N4241">
        <v>95</v>
      </c>
      <c r="O4241">
        <v>168</v>
      </c>
      <c r="P4241">
        <v>18</v>
      </c>
      <c r="Q4241">
        <v>28</v>
      </c>
      <c r="R4241">
        <v>13</v>
      </c>
      <c r="S4241">
        <v>12</v>
      </c>
      <c r="T4241">
        <v>0.1</v>
      </c>
      <c r="U4241">
        <v>2700</v>
      </c>
      <c r="V4241">
        <v>4</v>
      </c>
      <c r="W4241">
        <v>2</v>
      </c>
      <c r="X4241">
        <v>1</v>
      </c>
      <c r="Y4241">
        <v>13.8</v>
      </c>
    </row>
    <row r="4242" spans="1:25" hidden="1" x14ac:dyDescent="0.25">
      <c r="A4242" t="s">
        <v>16146</v>
      </c>
      <c r="B4242" t="s">
        <v>16147</v>
      </c>
      <c r="C4242" s="1" t="str">
        <f t="shared" si="686"/>
        <v>21:0444</v>
      </c>
      <c r="D4242" s="1" t="str">
        <f t="shared" ref="D4242:D4256" si="693">HYPERLINK("http://geochem.nrcan.gc.ca/cdogs/content/svy/svy210146_e.htm", "21:0146")</f>
        <v>21:0146</v>
      </c>
      <c r="E4242" t="s">
        <v>16148</v>
      </c>
      <c r="F4242" t="s">
        <v>16149</v>
      </c>
      <c r="H4242">
        <v>69.849899899999997</v>
      </c>
      <c r="I4242">
        <v>-74.669052500000006</v>
      </c>
      <c r="J4242" s="1" t="str">
        <f t="shared" ref="J4242:J4256" si="694">HYPERLINK("http://geochem.nrcan.gc.ca/cdogs/content/kwd/kwd020027_e.htm", "NGR lake sediment grab sample")</f>
        <v>NGR lake sediment grab sample</v>
      </c>
      <c r="K4242" s="1" t="str">
        <f t="shared" ref="K4242:K4256" si="695">HYPERLINK("http://geochem.nrcan.gc.ca/cdogs/content/kwd/kwd080006_e.htm", "&lt;177 micron (NGR)")</f>
        <v>&lt;177 micron (NGR)</v>
      </c>
      <c r="L4242">
        <v>6</v>
      </c>
      <c r="M4242" t="s">
        <v>67</v>
      </c>
      <c r="N4242">
        <v>96</v>
      </c>
      <c r="O4242">
        <v>150</v>
      </c>
      <c r="P4242">
        <v>44</v>
      </c>
      <c r="Q4242">
        <v>27</v>
      </c>
      <c r="R4242">
        <v>22</v>
      </c>
      <c r="S4242">
        <v>18</v>
      </c>
      <c r="T4242">
        <v>0.1</v>
      </c>
      <c r="U4242">
        <v>590</v>
      </c>
      <c r="V4242">
        <v>5</v>
      </c>
      <c r="W4242">
        <v>0.5</v>
      </c>
      <c r="X4242">
        <v>2</v>
      </c>
      <c r="Y4242">
        <v>5.8</v>
      </c>
    </row>
    <row r="4243" spans="1:25" hidden="1" x14ac:dyDescent="0.25">
      <c r="A4243" t="s">
        <v>16150</v>
      </c>
      <c r="B4243" t="s">
        <v>16151</v>
      </c>
      <c r="C4243" s="1" t="str">
        <f t="shared" si="686"/>
        <v>21:0444</v>
      </c>
      <c r="D4243" s="1" t="str">
        <f t="shared" si="693"/>
        <v>21:0146</v>
      </c>
      <c r="E4243" t="s">
        <v>16152</v>
      </c>
      <c r="F4243" t="s">
        <v>16153</v>
      </c>
      <c r="H4243">
        <v>69.844506899999999</v>
      </c>
      <c r="I4243">
        <v>-74.888421399999999</v>
      </c>
      <c r="J4243" s="1" t="str">
        <f t="shared" si="694"/>
        <v>NGR lake sediment grab sample</v>
      </c>
      <c r="K4243" s="1" t="str">
        <f t="shared" si="695"/>
        <v>&lt;177 micron (NGR)</v>
      </c>
      <c r="L4243">
        <v>6</v>
      </c>
      <c r="M4243" t="s">
        <v>49</v>
      </c>
      <c r="N4243">
        <v>97</v>
      </c>
      <c r="O4243">
        <v>174</v>
      </c>
      <c r="P4243">
        <v>66</v>
      </c>
      <c r="Q4243">
        <v>29</v>
      </c>
      <c r="R4243">
        <v>53</v>
      </c>
      <c r="S4243">
        <v>25</v>
      </c>
      <c r="T4243">
        <v>0.1</v>
      </c>
      <c r="U4243">
        <v>1600</v>
      </c>
      <c r="V4243">
        <v>7.1</v>
      </c>
      <c r="W4243">
        <v>0.5</v>
      </c>
      <c r="X4243">
        <v>2</v>
      </c>
      <c r="Y4243">
        <v>8.4</v>
      </c>
    </row>
    <row r="4244" spans="1:25" hidden="1" x14ac:dyDescent="0.25">
      <c r="A4244" t="s">
        <v>16154</v>
      </c>
      <c r="B4244" t="s">
        <v>16155</v>
      </c>
      <c r="C4244" s="1" t="str">
        <f t="shared" si="686"/>
        <v>21:0444</v>
      </c>
      <c r="D4244" s="1" t="str">
        <f t="shared" si="693"/>
        <v>21:0146</v>
      </c>
      <c r="E4244" t="s">
        <v>16126</v>
      </c>
      <c r="F4244" t="s">
        <v>16156</v>
      </c>
      <c r="H4244">
        <v>69.832730999999995</v>
      </c>
      <c r="I4244">
        <v>-74.899814699999993</v>
      </c>
      <c r="J4244" s="1" t="str">
        <f t="shared" si="694"/>
        <v>NGR lake sediment grab sample</v>
      </c>
      <c r="K4244" s="1" t="str">
        <f t="shared" si="695"/>
        <v>&lt;177 micron (NGR)</v>
      </c>
      <c r="L4244">
        <v>6</v>
      </c>
      <c r="M4244" t="s">
        <v>53</v>
      </c>
      <c r="N4244">
        <v>98</v>
      </c>
      <c r="O4244">
        <v>144</v>
      </c>
      <c r="P4244">
        <v>44</v>
      </c>
      <c r="Q4244">
        <v>24</v>
      </c>
      <c r="R4244">
        <v>42</v>
      </c>
      <c r="S4244">
        <v>19</v>
      </c>
      <c r="T4244">
        <v>0.1</v>
      </c>
      <c r="U4244">
        <v>755</v>
      </c>
      <c r="V4244">
        <v>5.2</v>
      </c>
      <c r="W4244">
        <v>0.5</v>
      </c>
      <c r="X4244">
        <v>2</v>
      </c>
      <c r="Y4244">
        <v>6.8</v>
      </c>
    </row>
    <row r="4245" spans="1:25" hidden="1" x14ac:dyDescent="0.25">
      <c r="A4245" t="s">
        <v>16157</v>
      </c>
      <c r="B4245" t="s">
        <v>16158</v>
      </c>
      <c r="C4245" s="1" t="str">
        <f t="shared" si="686"/>
        <v>21:0444</v>
      </c>
      <c r="D4245" s="1" t="str">
        <f t="shared" si="693"/>
        <v>21:0146</v>
      </c>
      <c r="E4245" t="s">
        <v>16126</v>
      </c>
      <c r="F4245" t="s">
        <v>16159</v>
      </c>
      <c r="H4245">
        <v>69.832730999999995</v>
      </c>
      <c r="I4245">
        <v>-74.899814699999993</v>
      </c>
      <c r="J4245" s="1" t="str">
        <f t="shared" si="694"/>
        <v>NGR lake sediment grab sample</v>
      </c>
      <c r="K4245" s="1" t="str">
        <f t="shared" si="695"/>
        <v>&lt;177 micron (NGR)</v>
      </c>
      <c r="L4245">
        <v>6</v>
      </c>
      <c r="M4245" t="s">
        <v>57</v>
      </c>
      <c r="N4245">
        <v>99</v>
      </c>
      <c r="O4245">
        <v>150</v>
      </c>
      <c r="P4245">
        <v>44</v>
      </c>
      <c r="Q4245">
        <v>24</v>
      </c>
      <c r="R4245">
        <v>41</v>
      </c>
      <c r="S4245">
        <v>19</v>
      </c>
      <c r="T4245">
        <v>0.1</v>
      </c>
      <c r="U4245">
        <v>800</v>
      </c>
      <c r="V4245">
        <v>5.7</v>
      </c>
      <c r="W4245">
        <v>0.5</v>
      </c>
      <c r="X4245">
        <v>1</v>
      </c>
      <c r="Y4245">
        <v>5.4</v>
      </c>
    </row>
    <row r="4246" spans="1:25" hidden="1" x14ac:dyDescent="0.25">
      <c r="A4246" t="s">
        <v>16160</v>
      </c>
      <c r="B4246" t="s">
        <v>16161</v>
      </c>
      <c r="C4246" s="1" t="str">
        <f t="shared" si="686"/>
        <v>21:0444</v>
      </c>
      <c r="D4246" s="1" t="str">
        <f t="shared" si="693"/>
        <v>21:0146</v>
      </c>
      <c r="E4246" t="s">
        <v>16162</v>
      </c>
      <c r="F4246" t="s">
        <v>16163</v>
      </c>
      <c r="H4246">
        <v>69.808306200000004</v>
      </c>
      <c r="I4246">
        <v>-74.944007999999997</v>
      </c>
      <c r="J4246" s="1" t="str">
        <f t="shared" si="694"/>
        <v>NGR lake sediment grab sample</v>
      </c>
      <c r="K4246" s="1" t="str">
        <f t="shared" si="695"/>
        <v>&lt;177 micron (NGR)</v>
      </c>
      <c r="L4246">
        <v>6</v>
      </c>
      <c r="M4246" t="s">
        <v>72</v>
      </c>
      <c r="N4246">
        <v>100</v>
      </c>
      <c r="O4246">
        <v>142</v>
      </c>
      <c r="P4246">
        <v>34</v>
      </c>
      <c r="Q4246">
        <v>20</v>
      </c>
      <c r="R4246">
        <v>46</v>
      </c>
      <c r="S4246">
        <v>20</v>
      </c>
      <c r="T4246">
        <v>0.1</v>
      </c>
      <c r="U4246">
        <v>710</v>
      </c>
      <c r="V4246">
        <v>5.55</v>
      </c>
      <c r="W4246">
        <v>0.5</v>
      </c>
      <c r="X4246">
        <v>1</v>
      </c>
      <c r="Y4246">
        <v>4</v>
      </c>
    </row>
    <row r="4247" spans="1:25" hidden="1" x14ac:dyDescent="0.25">
      <c r="A4247" t="s">
        <v>16164</v>
      </c>
      <c r="B4247" t="s">
        <v>16165</v>
      </c>
      <c r="C4247" s="1" t="str">
        <f t="shared" si="686"/>
        <v>21:0444</v>
      </c>
      <c r="D4247" s="1" t="str">
        <f t="shared" si="693"/>
        <v>21:0146</v>
      </c>
      <c r="E4247" t="s">
        <v>16166</v>
      </c>
      <c r="F4247" t="s">
        <v>16167</v>
      </c>
      <c r="H4247">
        <v>69.789321799999996</v>
      </c>
      <c r="I4247">
        <v>-74.981819599999994</v>
      </c>
      <c r="J4247" s="1" t="str">
        <f t="shared" si="694"/>
        <v>NGR lake sediment grab sample</v>
      </c>
      <c r="K4247" s="1" t="str">
        <f t="shared" si="695"/>
        <v>&lt;177 micron (NGR)</v>
      </c>
      <c r="L4247">
        <v>6</v>
      </c>
      <c r="M4247" t="s">
        <v>77</v>
      </c>
      <c r="N4247">
        <v>101</v>
      </c>
      <c r="O4247">
        <v>78</v>
      </c>
      <c r="P4247">
        <v>100</v>
      </c>
      <c r="Q4247">
        <v>14</v>
      </c>
      <c r="R4247">
        <v>15</v>
      </c>
      <c r="S4247">
        <v>6</v>
      </c>
      <c r="T4247">
        <v>0.1</v>
      </c>
      <c r="U4247">
        <v>155</v>
      </c>
      <c r="V4247">
        <v>3.3</v>
      </c>
      <c r="W4247">
        <v>0.5</v>
      </c>
      <c r="X4247">
        <v>4</v>
      </c>
      <c r="Y4247">
        <v>19.8</v>
      </c>
    </row>
    <row r="4248" spans="1:25" hidden="1" x14ac:dyDescent="0.25">
      <c r="A4248" t="s">
        <v>16168</v>
      </c>
      <c r="B4248" t="s">
        <v>16169</v>
      </c>
      <c r="C4248" s="1" t="str">
        <f t="shared" si="686"/>
        <v>21:0444</v>
      </c>
      <c r="D4248" s="1" t="str">
        <f t="shared" si="693"/>
        <v>21:0146</v>
      </c>
      <c r="E4248" t="s">
        <v>16170</v>
      </c>
      <c r="F4248" t="s">
        <v>16171</v>
      </c>
      <c r="H4248">
        <v>69.7192948</v>
      </c>
      <c r="I4248">
        <v>-75.035387600000007</v>
      </c>
      <c r="J4248" s="1" t="str">
        <f t="shared" si="694"/>
        <v>NGR lake sediment grab sample</v>
      </c>
      <c r="K4248" s="1" t="str">
        <f t="shared" si="695"/>
        <v>&lt;177 micron (NGR)</v>
      </c>
      <c r="L4248">
        <v>6</v>
      </c>
      <c r="M4248" t="s">
        <v>82</v>
      </c>
      <c r="N4248">
        <v>102</v>
      </c>
      <c r="O4248">
        <v>66</v>
      </c>
      <c r="P4248">
        <v>18</v>
      </c>
      <c r="Q4248">
        <v>10</v>
      </c>
      <c r="R4248">
        <v>9</v>
      </c>
      <c r="S4248">
        <v>7</v>
      </c>
      <c r="T4248">
        <v>0.1</v>
      </c>
      <c r="U4248">
        <v>295</v>
      </c>
      <c r="V4248">
        <v>2.2000000000000002</v>
      </c>
      <c r="W4248">
        <v>0.5</v>
      </c>
      <c r="X4248">
        <v>2</v>
      </c>
      <c r="Y4248">
        <v>2.6</v>
      </c>
    </row>
    <row r="4249" spans="1:25" hidden="1" x14ac:dyDescent="0.25">
      <c r="A4249" t="s">
        <v>16172</v>
      </c>
      <c r="B4249" t="s">
        <v>16173</v>
      </c>
      <c r="C4249" s="1" t="str">
        <f t="shared" si="686"/>
        <v>21:0444</v>
      </c>
      <c r="D4249" s="1" t="str">
        <f t="shared" si="693"/>
        <v>21:0146</v>
      </c>
      <c r="E4249" t="s">
        <v>16174</v>
      </c>
      <c r="F4249" t="s">
        <v>16175</v>
      </c>
      <c r="H4249">
        <v>69.690641099999993</v>
      </c>
      <c r="I4249">
        <v>-75.0496926</v>
      </c>
      <c r="J4249" s="1" t="str">
        <f t="shared" si="694"/>
        <v>NGR lake sediment grab sample</v>
      </c>
      <c r="K4249" s="1" t="str">
        <f t="shared" si="695"/>
        <v>&lt;177 micron (NGR)</v>
      </c>
      <c r="L4249">
        <v>6</v>
      </c>
      <c r="M4249" t="s">
        <v>87</v>
      </c>
      <c r="N4249">
        <v>103</v>
      </c>
      <c r="O4249">
        <v>76</v>
      </c>
      <c r="P4249">
        <v>34</v>
      </c>
      <c r="Q4249">
        <v>17</v>
      </c>
      <c r="R4249">
        <v>10</v>
      </c>
      <c r="S4249">
        <v>6</v>
      </c>
      <c r="T4249">
        <v>0.2</v>
      </c>
      <c r="U4249">
        <v>230</v>
      </c>
      <c r="V4249">
        <v>1.7</v>
      </c>
      <c r="W4249">
        <v>0.5</v>
      </c>
      <c r="X4249">
        <v>3</v>
      </c>
      <c r="Y4249">
        <v>16.2</v>
      </c>
    </row>
    <row r="4250" spans="1:25" hidden="1" x14ac:dyDescent="0.25">
      <c r="A4250" t="s">
        <v>16176</v>
      </c>
      <c r="B4250" t="s">
        <v>16177</v>
      </c>
      <c r="C4250" s="1" t="str">
        <f t="shared" si="686"/>
        <v>21:0444</v>
      </c>
      <c r="D4250" s="1" t="str">
        <f t="shared" si="693"/>
        <v>21:0146</v>
      </c>
      <c r="E4250" t="s">
        <v>16178</v>
      </c>
      <c r="F4250" t="s">
        <v>16179</v>
      </c>
      <c r="H4250">
        <v>69.512431100000001</v>
      </c>
      <c r="I4250">
        <v>-74.5884602</v>
      </c>
      <c r="J4250" s="1" t="str">
        <f t="shared" si="694"/>
        <v>NGR lake sediment grab sample</v>
      </c>
      <c r="K4250" s="1" t="str">
        <f t="shared" si="695"/>
        <v>&lt;177 micron (NGR)</v>
      </c>
      <c r="L4250">
        <v>6</v>
      </c>
      <c r="M4250" t="s">
        <v>92</v>
      </c>
      <c r="N4250">
        <v>104</v>
      </c>
      <c r="O4250">
        <v>78</v>
      </c>
      <c r="P4250">
        <v>28</v>
      </c>
      <c r="Q4250">
        <v>11</v>
      </c>
      <c r="R4250">
        <v>17</v>
      </c>
      <c r="S4250">
        <v>7</v>
      </c>
      <c r="T4250">
        <v>0.1</v>
      </c>
      <c r="U4250">
        <v>140</v>
      </c>
      <c r="V4250">
        <v>1.45</v>
      </c>
      <c r="W4250">
        <v>0.5</v>
      </c>
      <c r="X4250">
        <v>2</v>
      </c>
      <c r="Y4250">
        <v>27</v>
      </c>
    </row>
    <row r="4251" spans="1:25" hidden="1" x14ac:dyDescent="0.25">
      <c r="A4251" t="s">
        <v>16180</v>
      </c>
      <c r="B4251" t="s">
        <v>16181</v>
      </c>
      <c r="C4251" s="1" t="str">
        <f t="shared" si="686"/>
        <v>21:0444</v>
      </c>
      <c r="D4251" s="1" t="str">
        <f t="shared" si="693"/>
        <v>21:0146</v>
      </c>
      <c r="E4251" t="s">
        <v>16182</v>
      </c>
      <c r="F4251" t="s">
        <v>16183</v>
      </c>
      <c r="H4251">
        <v>69.496994299999997</v>
      </c>
      <c r="I4251">
        <v>-74.575735499999993</v>
      </c>
      <c r="J4251" s="1" t="str">
        <f t="shared" si="694"/>
        <v>NGR lake sediment grab sample</v>
      </c>
      <c r="K4251" s="1" t="str">
        <f t="shared" si="695"/>
        <v>&lt;177 micron (NGR)</v>
      </c>
      <c r="L4251">
        <v>6</v>
      </c>
      <c r="M4251" t="s">
        <v>97</v>
      </c>
      <c r="N4251">
        <v>105</v>
      </c>
      <c r="O4251">
        <v>154</v>
      </c>
      <c r="P4251">
        <v>54</v>
      </c>
      <c r="Q4251">
        <v>22</v>
      </c>
      <c r="R4251">
        <v>31</v>
      </c>
      <c r="S4251">
        <v>16</v>
      </c>
      <c r="T4251">
        <v>0.1</v>
      </c>
      <c r="U4251">
        <v>310</v>
      </c>
      <c r="V4251">
        <v>5.3</v>
      </c>
      <c r="W4251">
        <v>0.5</v>
      </c>
      <c r="X4251">
        <v>3</v>
      </c>
      <c r="Y4251">
        <v>18.399999999999999</v>
      </c>
    </row>
    <row r="4252" spans="1:25" hidden="1" x14ac:dyDescent="0.25">
      <c r="A4252" t="s">
        <v>16184</v>
      </c>
      <c r="B4252" t="s">
        <v>16185</v>
      </c>
      <c r="C4252" s="1" t="str">
        <f t="shared" si="686"/>
        <v>21:0444</v>
      </c>
      <c r="D4252" s="1" t="str">
        <f t="shared" si="693"/>
        <v>21:0146</v>
      </c>
      <c r="E4252" t="s">
        <v>16186</v>
      </c>
      <c r="F4252" t="s">
        <v>16187</v>
      </c>
      <c r="H4252">
        <v>69.453349399999993</v>
      </c>
      <c r="I4252">
        <v>-74.594825299999997</v>
      </c>
      <c r="J4252" s="1" t="str">
        <f t="shared" si="694"/>
        <v>NGR lake sediment grab sample</v>
      </c>
      <c r="K4252" s="1" t="str">
        <f t="shared" si="695"/>
        <v>&lt;177 micron (NGR)</v>
      </c>
      <c r="L4252">
        <v>6</v>
      </c>
      <c r="M4252" t="s">
        <v>107</v>
      </c>
      <c r="N4252">
        <v>106</v>
      </c>
      <c r="O4252">
        <v>176</v>
      </c>
      <c r="P4252">
        <v>68</v>
      </c>
      <c r="Q4252">
        <v>20</v>
      </c>
      <c r="R4252">
        <v>31</v>
      </c>
      <c r="S4252">
        <v>15</v>
      </c>
      <c r="T4252">
        <v>0.1</v>
      </c>
      <c r="U4252">
        <v>270</v>
      </c>
      <c r="V4252">
        <v>3.95</v>
      </c>
      <c r="W4252">
        <v>0.5</v>
      </c>
      <c r="X4252">
        <v>4</v>
      </c>
      <c r="Y4252">
        <v>15.8</v>
      </c>
    </row>
    <row r="4253" spans="1:25" hidden="1" x14ac:dyDescent="0.25">
      <c r="A4253" t="s">
        <v>16188</v>
      </c>
      <c r="B4253" t="s">
        <v>16189</v>
      </c>
      <c r="C4253" s="1" t="str">
        <f t="shared" si="686"/>
        <v>21:0444</v>
      </c>
      <c r="D4253" s="1" t="str">
        <f t="shared" si="693"/>
        <v>21:0146</v>
      </c>
      <c r="E4253" t="s">
        <v>16190</v>
      </c>
      <c r="F4253" t="s">
        <v>16191</v>
      </c>
      <c r="H4253">
        <v>69.413126099999999</v>
      </c>
      <c r="I4253">
        <v>-74.582025599999994</v>
      </c>
      <c r="J4253" s="1" t="str">
        <f t="shared" si="694"/>
        <v>NGR lake sediment grab sample</v>
      </c>
      <c r="K4253" s="1" t="str">
        <f t="shared" si="695"/>
        <v>&lt;177 micron (NGR)</v>
      </c>
      <c r="L4253">
        <v>6</v>
      </c>
      <c r="M4253" t="s">
        <v>112</v>
      </c>
      <c r="N4253">
        <v>107</v>
      </c>
      <c r="O4253">
        <v>148</v>
      </c>
      <c r="P4253">
        <v>36</v>
      </c>
      <c r="Q4253">
        <v>19</v>
      </c>
      <c r="R4253">
        <v>29</v>
      </c>
      <c r="S4253">
        <v>14</v>
      </c>
      <c r="T4253">
        <v>0.1</v>
      </c>
      <c r="U4253">
        <v>290</v>
      </c>
      <c r="V4253">
        <v>3.2</v>
      </c>
      <c r="W4253">
        <v>0.5</v>
      </c>
      <c r="X4253">
        <v>2</v>
      </c>
      <c r="Y4253">
        <v>7.8</v>
      </c>
    </row>
    <row r="4254" spans="1:25" hidden="1" x14ac:dyDescent="0.25">
      <c r="A4254" t="s">
        <v>16192</v>
      </c>
      <c r="B4254" t="s">
        <v>16193</v>
      </c>
      <c r="C4254" s="1" t="str">
        <f t="shared" si="686"/>
        <v>21:0444</v>
      </c>
      <c r="D4254" s="1" t="str">
        <f t="shared" si="693"/>
        <v>21:0146</v>
      </c>
      <c r="E4254" t="s">
        <v>16194</v>
      </c>
      <c r="F4254" t="s">
        <v>16195</v>
      </c>
      <c r="H4254">
        <v>69.398727899999997</v>
      </c>
      <c r="I4254">
        <v>-74.572551799999999</v>
      </c>
      <c r="J4254" s="1" t="str">
        <f t="shared" si="694"/>
        <v>NGR lake sediment grab sample</v>
      </c>
      <c r="K4254" s="1" t="str">
        <f t="shared" si="695"/>
        <v>&lt;177 micron (NGR)</v>
      </c>
      <c r="L4254">
        <v>6</v>
      </c>
      <c r="M4254" t="s">
        <v>117</v>
      </c>
      <c r="N4254">
        <v>108</v>
      </c>
      <c r="O4254">
        <v>240</v>
      </c>
      <c r="P4254">
        <v>72</v>
      </c>
      <c r="Q4254">
        <v>41</v>
      </c>
      <c r="R4254">
        <v>46</v>
      </c>
      <c r="S4254">
        <v>23</v>
      </c>
      <c r="T4254">
        <v>0.1</v>
      </c>
      <c r="U4254">
        <v>570</v>
      </c>
      <c r="V4254">
        <v>5.8</v>
      </c>
      <c r="W4254">
        <v>1</v>
      </c>
      <c r="X4254">
        <v>4</v>
      </c>
      <c r="Y4254">
        <v>10.4</v>
      </c>
    </row>
    <row r="4255" spans="1:25" hidden="1" x14ac:dyDescent="0.25">
      <c r="A4255" t="s">
        <v>16196</v>
      </c>
      <c r="B4255" t="s">
        <v>16197</v>
      </c>
      <c r="C4255" s="1" t="str">
        <f t="shared" si="686"/>
        <v>21:0444</v>
      </c>
      <c r="D4255" s="1" t="str">
        <f t="shared" si="693"/>
        <v>21:0146</v>
      </c>
      <c r="E4255" t="s">
        <v>16198</v>
      </c>
      <c r="F4255" t="s">
        <v>16199</v>
      </c>
      <c r="H4255">
        <v>69.349922699999993</v>
      </c>
      <c r="I4255">
        <v>-74.567825999999997</v>
      </c>
      <c r="J4255" s="1" t="str">
        <f t="shared" si="694"/>
        <v>NGR lake sediment grab sample</v>
      </c>
      <c r="K4255" s="1" t="str">
        <f t="shared" si="695"/>
        <v>&lt;177 micron (NGR)</v>
      </c>
      <c r="L4255">
        <v>6</v>
      </c>
      <c r="M4255" t="s">
        <v>122</v>
      </c>
      <c r="N4255">
        <v>109</v>
      </c>
      <c r="O4255">
        <v>184</v>
      </c>
      <c r="P4255">
        <v>70</v>
      </c>
      <c r="Q4255">
        <v>35</v>
      </c>
      <c r="R4255">
        <v>42</v>
      </c>
      <c r="S4255">
        <v>25</v>
      </c>
      <c r="T4255">
        <v>0.1</v>
      </c>
      <c r="U4255">
        <v>1900</v>
      </c>
      <c r="V4255">
        <v>9.1999999999999993</v>
      </c>
      <c r="W4255">
        <v>2</v>
      </c>
      <c r="X4255">
        <v>5</v>
      </c>
      <c r="Y4255">
        <v>9</v>
      </c>
    </row>
    <row r="4256" spans="1:25" hidden="1" x14ac:dyDescent="0.25">
      <c r="A4256" t="s">
        <v>16200</v>
      </c>
      <c r="B4256" t="s">
        <v>16201</v>
      </c>
      <c r="C4256" s="1" t="str">
        <f t="shared" si="686"/>
        <v>21:0444</v>
      </c>
      <c r="D4256" s="1" t="str">
        <f t="shared" si="693"/>
        <v>21:0146</v>
      </c>
      <c r="E4256" t="s">
        <v>16202</v>
      </c>
      <c r="F4256" t="s">
        <v>16203</v>
      </c>
      <c r="H4256">
        <v>69.254044800000003</v>
      </c>
      <c r="I4256">
        <v>-74.577499900000007</v>
      </c>
      <c r="J4256" s="1" t="str">
        <f t="shared" si="694"/>
        <v>NGR lake sediment grab sample</v>
      </c>
      <c r="K4256" s="1" t="str">
        <f t="shared" si="695"/>
        <v>&lt;177 micron (NGR)</v>
      </c>
      <c r="L4256">
        <v>7</v>
      </c>
      <c r="M4256" t="s">
        <v>29</v>
      </c>
      <c r="N4256">
        <v>110</v>
      </c>
      <c r="O4256">
        <v>225</v>
      </c>
      <c r="P4256">
        <v>62</v>
      </c>
      <c r="Q4256">
        <v>15</v>
      </c>
      <c r="R4256">
        <v>32</v>
      </c>
      <c r="S4256">
        <v>10</v>
      </c>
      <c r="T4256">
        <v>0.1</v>
      </c>
      <c r="U4256">
        <v>280</v>
      </c>
      <c r="V4256">
        <v>2.7</v>
      </c>
      <c r="W4256">
        <v>1</v>
      </c>
      <c r="X4256">
        <v>5</v>
      </c>
      <c r="Y4256">
        <v>31.6</v>
      </c>
    </row>
    <row r="4257" spans="1:25" hidden="1" x14ac:dyDescent="0.25">
      <c r="A4257" t="s">
        <v>16204</v>
      </c>
      <c r="B4257" t="s">
        <v>16205</v>
      </c>
      <c r="C4257" s="1" t="str">
        <f t="shared" si="686"/>
        <v>21:0444</v>
      </c>
      <c r="D4257" s="1" t="str">
        <f>HYPERLINK("http://geochem.nrcan.gc.ca/cdogs/content/svy/svy_e.htm", "")</f>
        <v/>
      </c>
      <c r="G4257" s="1" t="str">
        <f>HYPERLINK("http://geochem.nrcan.gc.ca/cdogs/content/cr_/cr_00034_e.htm", "34")</f>
        <v>34</v>
      </c>
      <c r="J4257" t="s">
        <v>100</v>
      </c>
      <c r="K4257" t="s">
        <v>101</v>
      </c>
      <c r="L4257">
        <v>7</v>
      </c>
      <c r="M4257" t="s">
        <v>102</v>
      </c>
      <c r="N4257">
        <v>111</v>
      </c>
      <c r="O4257">
        <v>106</v>
      </c>
      <c r="P4257">
        <v>48</v>
      </c>
      <c r="Q4257">
        <v>19</v>
      </c>
      <c r="R4257">
        <v>21</v>
      </c>
      <c r="S4257">
        <v>10</v>
      </c>
      <c r="T4257">
        <v>0.1</v>
      </c>
      <c r="U4257">
        <v>730</v>
      </c>
      <c r="V4257">
        <v>2.9</v>
      </c>
      <c r="W4257">
        <v>26</v>
      </c>
      <c r="X4257">
        <v>6</v>
      </c>
      <c r="Y4257">
        <v>15.6</v>
      </c>
    </row>
    <row r="4258" spans="1:25" hidden="1" x14ac:dyDescent="0.25">
      <c r="A4258" t="s">
        <v>16206</v>
      </c>
      <c r="B4258" t="s">
        <v>16207</v>
      </c>
      <c r="C4258" s="1" t="str">
        <f t="shared" si="686"/>
        <v>21:0444</v>
      </c>
      <c r="D4258" s="1" t="str">
        <f t="shared" ref="D4258:D4294" si="696">HYPERLINK("http://geochem.nrcan.gc.ca/cdogs/content/svy/svy210146_e.htm", "21:0146")</f>
        <v>21:0146</v>
      </c>
      <c r="E4258" t="s">
        <v>16208</v>
      </c>
      <c r="F4258" t="s">
        <v>16209</v>
      </c>
      <c r="H4258">
        <v>69.334646500000005</v>
      </c>
      <c r="I4258">
        <v>-74.566176299999995</v>
      </c>
      <c r="J4258" s="1" t="str">
        <f t="shared" ref="J4258:J4294" si="697">HYPERLINK("http://geochem.nrcan.gc.ca/cdogs/content/kwd/kwd020027_e.htm", "NGR lake sediment grab sample")</f>
        <v>NGR lake sediment grab sample</v>
      </c>
      <c r="K4258" s="1" t="str">
        <f t="shared" ref="K4258:K4294" si="698">HYPERLINK("http://geochem.nrcan.gc.ca/cdogs/content/kwd/kwd080006_e.htm", "&lt;177 micron (NGR)")</f>
        <v>&lt;177 micron (NGR)</v>
      </c>
      <c r="L4258">
        <v>7</v>
      </c>
      <c r="M4258" t="s">
        <v>34</v>
      </c>
      <c r="N4258">
        <v>112</v>
      </c>
      <c r="O4258">
        <v>210</v>
      </c>
      <c r="P4258">
        <v>96</v>
      </c>
      <c r="Q4258">
        <v>37</v>
      </c>
      <c r="R4258">
        <v>34</v>
      </c>
      <c r="S4258">
        <v>22</v>
      </c>
      <c r="T4258">
        <v>0.1</v>
      </c>
      <c r="U4258">
        <v>380</v>
      </c>
      <c r="V4258">
        <v>17.8</v>
      </c>
      <c r="W4258">
        <v>2</v>
      </c>
      <c r="X4258">
        <v>10</v>
      </c>
      <c r="Y4258">
        <v>25.4</v>
      </c>
    </row>
    <row r="4259" spans="1:25" hidden="1" x14ac:dyDescent="0.25">
      <c r="A4259" t="s">
        <v>16210</v>
      </c>
      <c r="B4259" t="s">
        <v>16211</v>
      </c>
      <c r="C4259" s="1" t="str">
        <f t="shared" si="686"/>
        <v>21:0444</v>
      </c>
      <c r="D4259" s="1" t="str">
        <f t="shared" si="696"/>
        <v>21:0146</v>
      </c>
      <c r="E4259" t="s">
        <v>16212</v>
      </c>
      <c r="F4259" t="s">
        <v>16213</v>
      </c>
      <c r="H4259">
        <v>69.289698599999994</v>
      </c>
      <c r="I4259">
        <v>-74.603028699999996</v>
      </c>
      <c r="J4259" s="1" t="str">
        <f t="shared" si="697"/>
        <v>NGR lake sediment grab sample</v>
      </c>
      <c r="K4259" s="1" t="str">
        <f t="shared" si="698"/>
        <v>&lt;177 micron (NGR)</v>
      </c>
      <c r="L4259">
        <v>7</v>
      </c>
      <c r="M4259" t="s">
        <v>39</v>
      </c>
      <c r="N4259">
        <v>113</v>
      </c>
      <c r="O4259">
        <v>124</v>
      </c>
      <c r="P4259">
        <v>60</v>
      </c>
      <c r="Q4259">
        <v>29</v>
      </c>
      <c r="R4259">
        <v>22</v>
      </c>
      <c r="S4259">
        <v>13</v>
      </c>
      <c r="T4259">
        <v>0.1</v>
      </c>
      <c r="U4259">
        <v>320</v>
      </c>
      <c r="V4259">
        <v>4.0999999999999996</v>
      </c>
      <c r="W4259">
        <v>1</v>
      </c>
      <c r="X4259">
        <v>29</v>
      </c>
      <c r="Y4259">
        <v>16.600000000000001</v>
      </c>
    </row>
    <row r="4260" spans="1:25" hidden="1" x14ac:dyDescent="0.25">
      <c r="A4260" t="s">
        <v>16214</v>
      </c>
      <c r="B4260" t="s">
        <v>16215</v>
      </c>
      <c r="C4260" s="1" t="str">
        <f t="shared" si="686"/>
        <v>21:0444</v>
      </c>
      <c r="D4260" s="1" t="str">
        <f t="shared" si="696"/>
        <v>21:0146</v>
      </c>
      <c r="E4260" t="s">
        <v>16216</v>
      </c>
      <c r="F4260" t="s">
        <v>16217</v>
      </c>
      <c r="H4260">
        <v>69.272129699999994</v>
      </c>
      <c r="I4260">
        <v>-74.614463999999998</v>
      </c>
      <c r="J4260" s="1" t="str">
        <f t="shared" si="697"/>
        <v>NGR lake sediment grab sample</v>
      </c>
      <c r="K4260" s="1" t="str">
        <f t="shared" si="698"/>
        <v>&lt;177 micron (NGR)</v>
      </c>
      <c r="L4260">
        <v>7</v>
      </c>
      <c r="M4260" t="s">
        <v>49</v>
      </c>
      <c r="N4260">
        <v>114</v>
      </c>
      <c r="O4260">
        <v>126</v>
      </c>
      <c r="P4260">
        <v>78</v>
      </c>
      <c r="Q4260">
        <v>32</v>
      </c>
      <c r="R4260">
        <v>26</v>
      </c>
      <c r="S4260">
        <v>18</v>
      </c>
      <c r="T4260">
        <v>0.1</v>
      </c>
      <c r="U4260">
        <v>600</v>
      </c>
      <c r="V4260">
        <v>6</v>
      </c>
      <c r="W4260">
        <v>6</v>
      </c>
      <c r="X4260">
        <v>19</v>
      </c>
      <c r="Y4260">
        <v>10.4</v>
      </c>
    </row>
    <row r="4261" spans="1:25" hidden="1" x14ac:dyDescent="0.25">
      <c r="A4261" t="s">
        <v>16218</v>
      </c>
      <c r="B4261" t="s">
        <v>16219</v>
      </c>
      <c r="C4261" s="1" t="str">
        <f t="shared" si="686"/>
        <v>21:0444</v>
      </c>
      <c r="D4261" s="1" t="str">
        <f t="shared" si="696"/>
        <v>21:0146</v>
      </c>
      <c r="E4261" t="s">
        <v>16202</v>
      </c>
      <c r="F4261" t="s">
        <v>16220</v>
      </c>
      <c r="H4261">
        <v>69.254044800000003</v>
      </c>
      <c r="I4261">
        <v>-74.577499900000007</v>
      </c>
      <c r="J4261" s="1" t="str">
        <f t="shared" si="697"/>
        <v>NGR lake sediment grab sample</v>
      </c>
      <c r="K4261" s="1" t="str">
        <f t="shared" si="698"/>
        <v>&lt;177 micron (NGR)</v>
      </c>
      <c r="L4261">
        <v>7</v>
      </c>
      <c r="M4261" t="s">
        <v>53</v>
      </c>
      <c r="N4261">
        <v>115</v>
      </c>
      <c r="O4261">
        <v>112</v>
      </c>
      <c r="P4261">
        <v>28</v>
      </c>
      <c r="Q4261">
        <v>16</v>
      </c>
      <c r="R4261">
        <v>19</v>
      </c>
      <c r="S4261">
        <v>9</v>
      </c>
      <c r="T4261">
        <v>0.1</v>
      </c>
      <c r="U4261">
        <v>300</v>
      </c>
      <c r="V4261">
        <v>2.8</v>
      </c>
      <c r="W4261">
        <v>1</v>
      </c>
      <c r="X4261">
        <v>5</v>
      </c>
      <c r="Y4261">
        <v>5.2</v>
      </c>
    </row>
    <row r="4262" spans="1:25" hidden="1" x14ac:dyDescent="0.25">
      <c r="A4262" t="s">
        <v>16221</v>
      </c>
      <c r="B4262" t="s">
        <v>16222</v>
      </c>
      <c r="C4262" s="1" t="str">
        <f t="shared" si="686"/>
        <v>21:0444</v>
      </c>
      <c r="D4262" s="1" t="str">
        <f t="shared" si="696"/>
        <v>21:0146</v>
      </c>
      <c r="E4262" t="s">
        <v>16202</v>
      </c>
      <c r="F4262" t="s">
        <v>16223</v>
      </c>
      <c r="H4262">
        <v>69.254044800000003</v>
      </c>
      <c r="I4262">
        <v>-74.577499900000007</v>
      </c>
      <c r="J4262" s="1" t="str">
        <f t="shared" si="697"/>
        <v>NGR lake sediment grab sample</v>
      </c>
      <c r="K4262" s="1" t="str">
        <f t="shared" si="698"/>
        <v>&lt;177 micron (NGR)</v>
      </c>
      <c r="L4262">
        <v>7</v>
      </c>
      <c r="M4262" t="s">
        <v>57</v>
      </c>
      <c r="N4262">
        <v>116</v>
      </c>
      <c r="O4262">
        <v>200</v>
      </c>
      <c r="P4262">
        <v>54</v>
      </c>
      <c r="Q4262">
        <v>14</v>
      </c>
      <c r="R4262">
        <v>29</v>
      </c>
      <c r="S4262">
        <v>8</v>
      </c>
      <c r="T4262">
        <v>0.1</v>
      </c>
      <c r="U4262">
        <v>250</v>
      </c>
      <c r="V4262">
        <v>2.4500000000000002</v>
      </c>
      <c r="W4262">
        <v>1</v>
      </c>
      <c r="X4262">
        <v>5</v>
      </c>
      <c r="Y4262">
        <v>31.8</v>
      </c>
    </row>
    <row r="4263" spans="1:25" hidden="1" x14ac:dyDescent="0.25">
      <c r="A4263" t="s">
        <v>16224</v>
      </c>
      <c r="B4263" t="s">
        <v>16225</v>
      </c>
      <c r="C4263" s="1" t="str">
        <f t="shared" si="686"/>
        <v>21:0444</v>
      </c>
      <c r="D4263" s="1" t="str">
        <f t="shared" si="696"/>
        <v>21:0146</v>
      </c>
      <c r="E4263" t="s">
        <v>16226</v>
      </c>
      <c r="F4263" t="s">
        <v>16227</v>
      </c>
      <c r="H4263">
        <v>69.222342699999999</v>
      </c>
      <c r="I4263">
        <v>-74.588345200000006</v>
      </c>
      <c r="J4263" s="1" t="str">
        <f t="shared" si="697"/>
        <v>NGR lake sediment grab sample</v>
      </c>
      <c r="K4263" s="1" t="str">
        <f t="shared" si="698"/>
        <v>&lt;177 micron (NGR)</v>
      </c>
      <c r="L4263">
        <v>7</v>
      </c>
      <c r="M4263" t="s">
        <v>44</v>
      </c>
      <c r="N4263">
        <v>117</v>
      </c>
      <c r="O4263">
        <v>186</v>
      </c>
      <c r="P4263">
        <v>48</v>
      </c>
      <c r="Q4263">
        <v>28</v>
      </c>
      <c r="R4263">
        <v>39</v>
      </c>
      <c r="S4263">
        <v>19</v>
      </c>
      <c r="T4263">
        <v>0.1</v>
      </c>
      <c r="U4263">
        <v>630</v>
      </c>
      <c r="V4263">
        <v>5.3</v>
      </c>
      <c r="W4263">
        <v>4</v>
      </c>
      <c r="X4263">
        <v>2</v>
      </c>
      <c r="Y4263">
        <v>3.2</v>
      </c>
    </row>
    <row r="4264" spans="1:25" hidden="1" x14ac:dyDescent="0.25">
      <c r="A4264" t="s">
        <v>16228</v>
      </c>
      <c r="B4264" t="s">
        <v>16229</v>
      </c>
      <c r="C4264" s="1" t="str">
        <f t="shared" si="686"/>
        <v>21:0444</v>
      </c>
      <c r="D4264" s="1" t="str">
        <f t="shared" si="696"/>
        <v>21:0146</v>
      </c>
      <c r="E4264" t="s">
        <v>16230</v>
      </c>
      <c r="F4264" t="s">
        <v>16231</v>
      </c>
      <c r="H4264">
        <v>69.185774100000003</v>
      </c>
      <c r="I4264">
        <v>-74.519969099999997</v>
      </c>
      <c r="J4264" s="1" t="str">
        <f t="shared" si="697"/>
        <v>NGR lake sediment grab sample</v>
      </c>
      <c r="K4264" s="1" t="str">
        <f t="shared" si="698"/>
        <v>&lt;177 micron (NGR)</v>
      </c>
      <c r="L4264">
        <v>7</v>
      </c>
      <c r="M4264" t="s">
        <v>62</v>
      </c>
      <c r="N4264">
        <v>118</v>
      </c>
      <c r="O4264">
        <v>490</v>
      </c>
      <c r="P4264">
        <v>230</v>
      </c>
      <c r="Q4264">
        <v>16</v>
      </c>
      <c r="R4264">
        <v>186</v>
      </c>
      <c r="S4264">
        <v>126</v>
      </c>
      <c r="T4264">
        <v>0.2</v>
      </c>
      <c r="U4264">
        <v>1100</v>
      </c>
      <c r="V4264">
        <v>4</v>
      </c>
      <c r="W4264">
        <v>17</v>
      </c>
      <c r="X4264">
        <v>4</v>
      </c>
      <c r="Y4264">
        <v>9.8000000000000007</v>
      </c>
    </row>
    <row r="4265" spans="1:25" hidden="1" x14ac:dyDescent="0.25">
      <c r="A4265" t="s">
        <v>16232</v>
      </c>
      <c r="B4265" t="s">
        <v>16233</v>
      </c>
      <c r="C4265" s="1" t="str">
        <f t="shared" si="686"/>
        <v>21:0444</v>
      </c>
      <c r="D4265" s="1" t="str">
        <f t="shared" si="696"/>
        <v>21:0146</v>
      </c>
      <c r="E4265" t="s">
        <v>16234</v>
      </c>
      <c r="F4265" t="s">
        <v>16235</v>
      </c>
      <c r="H4265">
        <v>69.160246599999994</v>
      </c>
      <c r="I4265">
        <v>-74.579970799999998</v>
      </c>
      <c r="J4265" s="1" t="str">
        <f t="shared" si="697"/>
        <v>NGR lake sediment grab sample</v>
      </c>
      <c r="K4265" s="1" t="str">
        <f t="shared" si="698"/>
        <v>&lt;177 micron (NGR)</v>
      </c>
      <c r="L4265">
        <v>7</v>
      </c>
      <c r="M4265" t="s">
        <v>67</v>
      </c>
      <c r="N4265">
        <v>119</v>
      </c>
      <c r="O4265">
        <v>460</v>
      </c>
      <c r="P4265">
        <v>174</v>
      </c>
      <c r="Q4265">
        <v>11</v>
      </c>
      <c r="R4265">
        <v>179</v>
      </c>
      <c r="S4265">
        <v>48</v>
      </c>
      <c r="T4265">
        <v>0.7</v>
      </c>
      <c r="U4265">
        <v>180</v>
      </c>
      <c r="V4265">
        <v>4.4000000000000004</v>
      </c>
      <c r="W4265">
        <v>8</v>
      </c>
      <c r="X4265">
        <v>4</v>
      </c>
      <c r="Y4265">
        <v>15.8</v>
      </c>
    </row>
    <row r="4266" spans="1:25" hidden="1" x14ac:dyDescent="0.25">
      <c r="A4266" t="s">
        <v>16236</v>
      </c>
      <c r="B4266" t="s">
        <v>16237</v>
      </c>
      <c r="C4266" s="1" t="str">
        <f t="shared" si="686"/>
        <v>21:0444</v>
      </c>
      <c r="D4266" s="1" t="str">
        <f t="shared" si="696"/>
        <v>21:0146</v>
      </c>
      <c r="E4266" t="s">
        <v>16238</v>
      </c>
      <c r="F4266" t="s">
        <v>16239</v>
      </c>
      <c r="H4266">
        <v>69.125979099999995</v>
      </c>
      <c r="I4266">
        <v>-74.575976900000001</v>
      </c>
      <c r="J4266" s="1" t="str">
        <f t="shared" si="697"/>
        <v>NGR lake sediment grab sample</v>
      </c>
      <c r="K4266" s="1" t="str">
        <f t="shared" si="698"/>
        <v>&lt;177 micron (NGR)</v>
      </c>
      <c r="L4266">
        <v>7</v>
      </c>
      <c r="M4266" t="s">
        <v>72</v>
      </c>
      <c r="N4266">
        <v>120</v>
      </c>
      <c r="O4266">
        <v>640</v>
      </c>
      <c r="P4266">
        <v>120</v>
      </c>
      <c r="Q4266">
        <v>17</v>
      </c>
      <c r="R4266">
        <v>126</v>
      </c>
      <c r="S4266">
        <v>40</v>
      </c>
      <c r="T4266">
        <v>0.1</v>
      </c>
      <c r="U4266">
        <v>880</v>
      </c>
      <c r="V4266">
        <v>5.4</v>
      </c>
      <c r="W4266">
        <v>14</v>
      </c>
      <c r="X4266">
        <v>7</v>
      </c>
      <c r="Y4266">
        <v>1.8</v>
      </c>
    </row>
    <row r="4267" spans="1:25" hidden="1" x14ac:dyDescent="0.25">
      <c r="A4267" t="s">
        <v>16240</v>
      </c>
      <c r="B4267" t="s">
        <v>16241</v>
      </c>
      <c r="C4267" s="1" t="str">
        <f t="shared" si="686"/>
        <v>21:0444</v>
      </c>
      <c r="D4267" s="1" t="str">
        <f t="shared" si="696"/>
        <v>21:0146</v>
      </c>
      <c r="E4267" t="s">
        <v>16242</v>
      </c>
      <c r="F4267" t="s">
        <v>16243</v>
      </c>
      <c r="H4267">
        <v>69.095594599999998</v>
      </c>
      <c r="I4267">
        <v>-74.605720300000002</v>
      </c>
      <c r="J4267" s="1" t="str">
        <f t="shared" si="697"/>
        <v>NGR lake sediment grab sample</v>
      </c>
      <c r="K4267" s="1" t="str">
        <f t="shared" si="698"/>
        <v>&lt;177 micron (NGR)</v>
      </c>
      <c r="L4267">
        <v>7</v>
      </c>
      <c r="M4267" t="s">
        <v>77</v>
      </c>
      <c r="N4267">
        <v>121</v>
      </c>
      <c r="O4267">
        <v>800</v>
      </c>
      <c r="P4267">
        <v>106</v>
      </c>
      <c r="Q4267">
        <v>16</v>
      </c>
      <c r="R4267">
        <v>164</v>
      </c>
      <c r="S4267">
        <v>34</v>
      </c>
      <c r="T4267">
        <v>0.1</v>
      </c>
      <c r="U4267">
        <v>490</v>
      </c>
      <c r="V4267">
        <v>5.6</v>
      </c>
      <c r="W4267">
        <v>16</v>
      </c>
      <c r="X4267">
        <v>5</v>
      </c>
      <c r="Y4267">
        <v>3.8</v>
      </c>
    </row>
    <row r="4268" spans="1:25" hidden="1" x14ac:dyDescent="0.25">
      <c r="A4268" t="s">
        <v>16244</v>
      </c>
      <c r="B4268" t="s">
        <v>16245</v>
      </c>
      <c r="C4268" s="1" t="str">
        <f t="shared" si="686"/>
        <v>21:0444</v>
      </c>
      <c r="D4268" s="1" t="str">
        <f t="shared" si="696"/>
        <v>21:0146</v>
      </c>
      <c r="E4268" t="s">
        <v>16246</v>
      </c>
      <c r="F4268" t="s">
        <v>16247</v>
      </c>
      <c r="H4268">
        <v>69.063762600000004</v>
      </c>
      <c r="I4268">
        <v>-74.552705700000004</v>
      </c>
      <c r="J4268" s="1" t="str">
        <f t="shared" si="697"/>
        <v>NGR lake sediment grab sample</v>
      </c>
      <c r="K4268" s="1" t="str">
        <f t="shared" si="698"/>
        <v>&lt;177 micron (NGR)</v>
      </c>
      <c r="L4268">
        <v>7</v>
      </c>
      <c r="M4268" t="s">
        <v>82</v>
      </c>
      <c r="N4268">
        <v>122</v>
      </c>
      <c r="O4268">
        <v>320</v>
      </c>
      <c r="P4268">
        <v>146</v>
      </c>
      <c r="Q4268">
        <v>13</v>
      </c>
      <c r="R4268">
        <v>143</v>
      </c>
      <c r="S4268">
        <v>63</v>
      </c>
      <c r="T4268">
        <v>0.1</v>
      </c>
      <c r="U4268">
        <v>410</v>
      </c>
      <c r="V4268">
        <v>3.15</v>
      </c>
      <c r="W4268">
        <v>13</v>
      </c>
      <c r="X4268">
        <v>7</v>
      </c>
      <c r="Y4268">
        <v>4.4000000000000004</v>
      </c>
    </row>
    <row r="4269" spans="1:25" hidden="1" x14ac:dyDescent="0.25">
      <c r="A4269" t="s">
        <v>16248</v>
      </c>
      <c r="B4269" t="s">
        <v>16249</v>
      </c>
      <c r="C4269" s="1" t="str">
        <f t="shared" si="686"/>
        <v>21:0444</v>
      </c>
      <c r="D4269" s="1" t="str">
        <f t="shared" si="696"/>
        <v>21:0146</v>
      </c>
      <c r="E4269" t="s">
        <v>16250</v>
      </c>
      <c r="F4269" t="s">
        <v>16251</v>
      </c>
      <c r="H4269">
        <v>69.0220865</v>
      </c>
      <c r="I4269">
        <v>-74.595425800000001</v>
      </c>
      <c r="J4269" s="1" t="str">
        <f t="shared" si="697"/>
        <v>NGR lake sediment grab sample</v>
      </c>
      <c r="K4269" s="1" t="str">
        <f t="shared" si="698"/>
        <v>&lt;177 micron (NGR)</v>
      </c>
      <c r="L4269">
        <v>7</v>
      </c>
      <c r="M4269" t="s">
        <v>87</v>
      </c>
      <c r="N4269">
        <v>123</v>
      </c>
      <c r="O4269">
        <v>98</v>
      </c>
      <c r="P4269">
        <v>30</v>
      </c>
      <c r="Q4269">
        <v>9</v>
      </c>
      <c r="R4269">
        <v>30</v>
      </c>
      <c r="S4269">
        <v>11</v>
      </c>
      <c r="T4269">
        <v>0.1</v>
      </c>
      <c r="U4269">
        <v>250</v>
      </c>
      <c r="V4269">
        <v>3.6</v>
      </c>
      <c r="W4269">
        <v>3</v>
      </c>
      <c r="X4269">
        <v>1</v>
      </c>
      <c r="Y4269">
        <v>12.8</v>
      </c>
    </row>
    <row r="4270" spans="1:25" hidden="1" x14ac:dyDescent="0.25">
      <c r="A4270" t="s">
        <v>16252</v>
      </c>
      <c r="B4270" t="s">
        <v>16253</v>
      </c>
      <c r="C4270" s="1" t="str">
        <f t="shared" si="686"/>
        <v>21:0444</v>
      </c>
      <c r="D4270" s="1" t="str">
        <f t="shared" si="696"/>
        <v>21:0146</v>
      </c>
      <c r="E4270" t="s">
        <v>16254</v>
      </c>
      <c r="F4270" t="s">
        <v>16255</v>
      </c>
      <c r="H4270">
        <v>69.006423699999999</v>
      </c>
      <c r="I4270">
        <v>-74.612845800000002</v>
      </c>
      <c r="J4270" s="1" t="str">
        <f t="shared" si="697"/>
        <v>NGR lake sediment grab sample</v>
      </c>
      <c r="K4270" s="1" t="str">
        <f t="shared" si="698"/>
        <v>&lt;177 micron (NGR)</v>
      </c>
      <c r="L4270">
        <v>7</v>
      </c>
      <c r="M4270" t="s">
        <v>92</v>
      </c>
      <c r="N4270">
        <v>124</v>
      </c>
      <c r="O4270">
        <v>104</v>
      </c>
      <c r="P4270">
        <v>28</v>
      </c>
      <c r="Q4270">
        <v>10</v>
      </c>
      <c r="R4270">
        <v>32</v>
      </c>
      <c r="S4270">
        <v>13</v>
      </c>
      <c r="T4270">
        <v>0.1</v>
      </c>
      <c r="U4270">
        <v>355</v>
      </c>
      <c r="V4270">
        <v>3.9</v>
      </c>
      <c r="W4270">
        <v>18</v>
      </c>
      <c r="X4270">
        <v>1</v>
      </c>
      <c r="Y4270">
        <v>1.8</v>
      </c>
    </row>
    <row r="4271" spans="1:25" hidden="1" x14ac:dyDescent="0.25">
      <c r="A4271" t="s">
        <v>16256</v>
      </c>
      <c r="B4271" t="s">
        <v>16257</v>
      </c>
      <c r="C4271" s="1" t="str">
        <f t="shared" si="686"/>
        <v>21:0444</v>
      </c>
      <c r="D4271" s="1" t="str">
        <f t="shared" si="696"/>
        <v>21:0146</v>
      </c>
      <c r="E4271" t="s">
        <v>16258</v>
      </c>
      <c r="F4271" t="s">
        <v>16259</v>
      </c>
      <c r="H4271">
        <v>69.040416300000004</v>
      </c>
      <c r="I4271">
        <v>-74.422874899999997</v>
      </c>
      <c r="J4271" s="1" t="str">
        <f t="shared" si="697"/>
        <v>NGR lake sediment grab sample</v>
      </c>
      <c r="K4271" s="1" t="str">
        <f t="shared" si="698"/>
        <v>&lt;177 micron (NGR)</v>
      </c>
      <c r="L4271">
        <v>7</v>
      </c>
      <c r="M4271" t="s">
        <v>97</v>
      </c>
      <c r="N4271">
        <v>125</v>
      </c>
      <c r="O4271">
        <v>128</v>
      </c>
      <c r="P4271">
        <v>108</v>
      </c>
      <c r="Q4271">
        <v>13</v>
      </c>
      <c r="R4271">
        <v>56</v>
      </c>
      <c r="S4271">
        <v>22</v>
      </c>
      <c r="T4271">
        <v>0.1</v>
      </c>
      <c r="U4271">
        <v>230</v>
      </c>
      <c r="V4271">
        <v>3.9</v>
      </c>
      <c r="W4271">
        <v>22</v>
      </c>
      <c r="X4271">
        <v>5</v>
      </c>
      <c r="Y4271">
        <v>2.6</v>
      </c>
    </row>
    <row r="4272" spans="1:25" hidden="1" x14ac:dyDescent="0.25">
      <c r="A4272" t="s">
        <v>16260</v>
      </c>
      <c r="B4272" t="s">
        <v>16261</v>
      </c>
      <c r="C4272" s="1" t="str">
        <f t="shared" si="686"/>
        <v>21:0444</v>
      </c>
      <c r="D4272" s="1" t="str">
        <f t="shared" si="696"/>
        <v>21:0146</v>
      </c>
      <c r="E4272" t="s">
        <v>16262</v>
      </c>
      <c r="F4272" t="s">
        <v>16263</v>
      </c>
      <c r="H4272">
        <v>69.072546000000003</v>
      </c>
      <c r="I4272">
        <v>-74.419194599999997</v>
      </c>
      <c r="J4272" s="1" t="str">
        <f t="shared" si="697"/>
        <v>NGR lake sediment grab sample</v>
      </c>
      <c r="K4272" s="1" t="str">
        <f t="shared" si="698"/>
        <v>&lt;177 micron (NGR)</v>
      </c>
      <c r="L4272">
        <v>7</v>
      </c>
      <c r="M4272" t="s">
        <v>107</v>
      </c>
      <c r="N4272">
        <v>126</v>
      </c>
      <c r="O4272">
        <v>380</v>
      </c>
      <c r="P4272">
        <v>132</v>
      </c>
      <c r="Q4272">
        <v>10</v>
      </c>
      <c r="R4272">
        <v>188</v>
      </c>
      <c r="S4272">
        <v>53</v>
      </c>
      <c r="T4272">
        <v>0.6</v>
      </c>
      <c r="U4272">
        <v>180</v>
      </c>
      <c r="V4272">
        <v>5</v>
      </c>
      <c r="W4272">
        <v>20</v>
      </c>
      <c r="X4272">
        <v>4</v>
      </c>
      <c r="Y4272">
        <v>9.8000000000000007</v>
      </c>
    </row>
    <row r="4273" spans="1:25" hidden="1" x14ac:dyDescent="0.25">
      <c r="A4273" t="s">
        <v>16264</v>
      </c>
      <c r="B4273" t="s">
        <v>16265</v>
      </c>
      <c r="C4273" s="1" t="str">
        <f t="shared" si="686"/>
        <v>21:0444</v>
      </c>
      <c r="D4273" s="1" t="str">
        <f t="shared" si="696"/>
        <v>21:0146</v>
      </c>
      <c r="E4273" t="s">
        <v>16266</v>
      </c>
      <c r="F4273" t="s">
        <v>16267</v>
      </c>
      <c r="H4273">
        <v>69.102239999999995</v>
      </c>
      <c r="I4273">
        <v>-74.511527000000001</v>
      </c>
      <c r="J4273" s="1" t="str">
        <f t="shared" si="697"/>
        <v>NGR lake sediment grab sample</v>
      </c>
      <c r="K4273" s="1" t="str">
        <f t="shared" si="698"/>
        <v>&lt;177 micron (NGR)</v>
      </c>
      <c r="L4273">
        <v>7</v>
      </c>
      <c r="M4273" t="s">
        <v>112</v>
      </c>
      <c r="N4273">
        <v>127</v>
      </c>
      <c r="O4273">
        <v>200</v>
      </c>
      <c r="P4273">
        <v>60</v>
      </c>
      <c r="Q4273">
        <v>18</v>
      </c>
      <c r="R4273">
        <v>59</v>
      </c>
      <c r="S4273">
        <v>15</v>
      </c>
      <c r="T4273">
        <v>0.1</v>
      </c>
      <c r="U4273">
        <v>370</v>
      </c>
      <c r="V4273">
        <v>5</v>
      </c>
      <c r="W4273">
        <v>10</v>
      </c>
      <c r="X4273">
        <v>3</v>
      </c>
      <c r="Y4273">
        <v>6.6</v>
      </c>
    </row>
    <row r="4274" spans="1:25" hidden="1" x14ac:dyDescent="0.25">
      <c r="A4274" t="s">
        <v>16268</v>
      </c>
      <c r="B4274" t="s">
        <v>16269</v>
      </c>
      <c r="C4274" s="1" t="str">
        <f t="shared" si="686"/>
        <v>21:0444</v>
      </c>
      <c r="D4274" s="1" t="str">
        <f t="shared" si="696"/>
        <v>21:0146</v>
      </c>
      <c r="E4274" t="s">
        <v>16270</v>
      </c>
      <c r="F4274" t="s">
        <v>16271</v>
      </c>
      <c r="H4274">
        <v>69.111611499999995</v>
      </c>
      <c r="I4274">
        <v>-74.474978899999996</v>
      </c>
      <c r="J4274" s="1" t="str">
        <f t="shared" si="697"/>
        <v>NGR lake sediment grab sample</v>
      </c>
      <c r="K4274" s="1" t="str">
        <f t="shared" si="698"/>
        <v>&lt;177 micron (NGR)</v>
      </c>
      <c r="L4274">
        <v>7</v>
      </c>
      <c r="M4274" t="s">
        <v>117</v>
      </c>
      <c r="N4274">
        <v>128</v>
      </c>
      <c r="O4274">
        <v>1100</v>
      </c>
      <c r="P4274">
        <v>290</v>
      </c>
      <c r="Q4274">
        <v>14</v>
      </c>
      <c r="R4274">
        <v>330</v>
      </c>
      <c r="S4274">
        <v>188</v>
      </c>
      <c r="T4274">
        <v>0.1</v>
      </c>
      <c r="U4274">
        <v>2500</v>
      </c>
      <c r="V4274">
        <v>4.8</v>
      </c>
      <c r="W4274">
        <v>19</v>
      </c>
      <c r="X4274">
        <v>11</v>
      </c>
      <c r="Y4274">
        <v>9.1999999999999993</v>
      </c>
    </row>
    <row r="4275" spans="1:25" hidden="1" x14ac:dyDescent="0.25">
      <c r="A4275" t="s">
        <v>16272</v>
      </c>
      <c r="B4275" t="s">
        <v>16273</v>
      </c>
      <c r="C4275" s="1" t="str">
        <f t="shared" ref="C4275:C4338" si="699">HYPERLINK("http://geochem.nrcan.gc.ca/cdogs/content/bdl/bdl210444_e.htm", "21:0444")</f>
        <v>21:0444</v>
      </c>
      <c r="D4275" s="1" t="str">
        <f t="shared" si="696"/>
        <v>21:0146</v>
      </c>
      <c r="E4275" t="s">
        <v>16274</v>
      </c>
      <c r="F4275" t="s">
        <v>16275</v>
      </c>
      <c r="H4275">
        <v>69.130996600000003</v>
      </c>
      <c r="I4275">
        <v>-74.5326922</v>
      </c>
      <c r="J4275" s="1" t="str">
        <f t="shared" si="697"/>
        <v>NGR lake sediment grab sample</v>
      </c>
      <c r="K4275" s="1" t="str">
        <f t="shared" si="698"/>
        <v>&lt;177 micron (NGR)</v>
      </c>
      <c r="L4275">
        <v>7</v>
      </c>
      <c r="M4275" t="s">
        <v>122</v>
      </c>
      <c r="N4275">
        <v>129</v>
      </c>
      <c r="O4275">
        <v>295</v>
      </c>
      <c r="P4275">
        <v>124</v>
      </c>
      <c r="Q4275">
        <v>11</v>
      </c>
      <c r="R4275">
        <v>150</v>
      </c>
      <c r="S4275">
        <v>39</v>
      </c>
      <c r="T4275">
        <v>0.5</v>
      </c>
      <c r="U4275">
        <v>340</v>
      </c>
      <c r="V4275">
        <v>4.5</v>
      </c>
      <c r="W4275">
        <v>17</v>
      </c>
      <c r="X4275">
        <v>5</v>
      </c>
      <c r="Y4275">
        <v>7.8</v>
      </c>
    </row>
    <row r="4276" spans="1:25" hidden="1" x14ac:dyDescent="0.25">
      <c r="A4276" t="s">
        <v>16276</v>
      </c>
      <c r="B4276" t="s">
        <v>16277</v>
      </c>
      <c r="C4276" s="1" t="str">
        <f t="shared" si="699"/>
        <v>21:0444</v>
      </c>
      <c r="D4276" s="1" t="str">
        <f t="shared" si="696"/>
        <v>21:0146</v>
      </c>
      <c r="E4276" t="s">
        <v>16278</v>
      </c>
      <c r="F4276" t="s">
        <v>16279</v>
      </c>
      <c r="H4276">
        <v>69.173393799999999</v>
      </c>
      <c r="I4276">
        <v>-74.502575100000001</v>
      </c>
      <c r="J4276" s="1" t="str">
        <f t="shared" si="697"/>
        <v>NGR lake sediment grab sample</v>
      </c>
      <c r="K4276" s="1" t="str">
        <f t="shared" si="698"/>
        <v>&lt;177 micron (NGR)</v>
      </c>
      <c r="L4276">
        <v>8</v>
      </c>
      <c r="M4276" t="s">
        <v>29</v>
      </c>
      <c r="N4276">
        <v>130</v>
      </c>
      <c r="O4276">
        <v>485</v>
      </c>
      <c r="P4276">
        <v>188</v>
      </c>
      <c r="Q4276">
        <v>18</v>
      </c>
      <c r="R4276">
        <v>164</v>
      </c>
      <c r="S4276">
        <v>119</v>
      </c>
      <c r="T4276">
        <v>0.1</v>
      </c>
      <c r="U4276">
        <v>1250</v>
      </c>
      <c r="V4276">
        <v>5.6</v>
      </c>
      <c r="W4276">
        <v>11</v>
      </c>
      <c r="X4276">
        <v>7</v>
      </c>
      <c r="Y4276">
        <v>6.6</v>
      </c>
    </row>
    <row r="4277" spans="1:25" hidden="1" x14ac:dyDescent="0.25">
      <c r="A4277" t="s">
        <v>16280</v>
      </c>
      <c r="B4277" t="s">
        <v>16281</v>
      </c>
      <c r="C4277" s="1" t="str">
        <f t="shared" si="699"/>
        <v>21:0444</v>
      </c>
      <c r="D4277" s="1" t="str">
        <f t="shared" si="696"/>
        <v>21:0146</v>
      </c>
      <c r="E4277" t="s">
        <v>16282</v>
      </c>
      <c r="F4277" t="s">
        <v>16283</v>
      </c>
      <c r="H4277">
        <v>69.162701600000005</v>
      </c>
      <c r="I4277">
        <v>-74.508032999999998</v>
      </c>
      <c r="J4277" s="1" t="str">
        <f t="shared" si="697"/>
        <v>NGR lake sediment grab sample</v>
      </c>
      <c r="K4277" s="1" t="str">
        <f t="shared" si="698"/>
        <v>&lt;177 micron (NGR)</v>
      </c>
      <c r="L4277">
        <v>8</v>
      </c>
      <c r="M4277" t="s">
        <v>49</v>
      </c>
      <c r="N4277">
        <v>131</v>
      </c>
      <c r="O4277">
        <v>730</v>
      </c>
      <c r="P4277">
        <v>250</v>
      </c>
      <c r="Q4277">
        <v>22</v>
      </c>
      <c r="R4277">
        <v>320</v>
      </c>
      <c r="S4277">
        <v>91</v>
      </c>
      <c r="T4277">
        <v>0.9</v>
      </c>
      <c r="U4277">
        <v>210</v>
      </c>
      <c r="V4277">
        <v>3.7</v>
      </c>
      <c r="W4277">
        <v>7</v>
      </c>
      <c r="X4277">
        <v>4</v>
      </c>
      <c r="Y4277">
        <v>16.8</v>
      </c>
    </row>
    <row r="4278" spans="1:25" hidden="1" x14ac:dyDescent="0.25">
      <c r="A4278" t="s">
        <v>16284</v>
      </c>
      <c r="B4278" t="s">
        <v>16285</v>
      </c>
      <c r="C4278" s="1" t="str">
        <f t="shared" si="699"/>
        <v>21:0444</v>
      </c>
      <c r="D4278" s="1" t="str">
        <f t="shared" si="696"/>
        <v>21:0146</v>
      </c>
      <c r="E4278" t="s">
        <v>16278</v>
      </c>
      <c r="F4278" t="s">
        <v>16286</v>
      </c>
      <c r="H4278">
        <v>69.173393799999999</v>
      </c>
      <c r="I4278">
        <v>-74.502575100000001</v>
      </c>
      <c r="J4278" s="1" t="str">
        <f t="shared" si="697"/>
        <v>NGR lake sediment grab sample</v>
      </c>
      <c r="K4278" s="1" t="str">
        <f t="shared" si="698"/>
        <v>&lt;177 micron (NGR)</v>
      </c>
      <c r="L4278">
        <v>8</v>
      </c>
      <c r="M4278" t="s">
        <v>57</v>
      </c>
      <c r="N4278">
        <v>132</v>
      </c>
      <c r="O4278">
        <v>500</v>
      </c>
      <c r="P4278">
        <v>198</v>
      </c>
      <c r="Q4278">
        <v>19</v>
      </c>
      <c r="R4278">
        <v>165</v>
      </c>
      <c r="S4278">
        <v>118</v>
      </c>
      <c r="T4278">
        <v>0.1</v>
      </c>
      <c r="U4278">
        <v>1300</v>
      </c>
      <c r="V4278">
        <v>5.5</v>
      </c>
      <c r="W4278">
        <v>12</v>
      </c>
      <c r="X4278">
        <v>7</v>
      </c>
      <c r="Y4278">
        <v>5.8</v>
      </c>
    </row>
    <row r="4279" spans="1:25" hidden="1" x14ac:dyDescent="0.25">
      <c r="A4279" t="s">
        <v>16287</v>
      </c>
      <c r="B4279" t="s">
        <v>16288</v>
      </c>
      <c r="C4279" s="1" t="str">
        <f t="shared" si="699"/>
        <v>21:0444</v>
      </c>
      <c r="D4279" s="1" t="str">
        <f t="shared" si="696"/>
        <v>21:0146</v>
      </c>
      <c r="E4279" t="s">
        <v>16278</v>
      </c>
      <c r="F4279" t="s">
        <v>16289</v>
      </c>
      <c r="H4279">
        <v>69.173393799999999</v>
      </c>
      <c r="I4279">
        <v>-74.502575100000001</v>
      </c>
      <c r="J4279" s="1" t="str">
        <f t="shared" si="697"/>
        <v>NGR lake sediment grab sample</v>
      </c>
      <c r="K4279" s="1" t="str">
        <f t="shared" si="698"/>
        <v>&lt;177 micron (NGR)</v>
      </c>
      <c r="L4279">
        <v>8</v>
      </c>
      <c r="M4279" t="s">
        <v>53</v>
      </c>
      <c r="N4279">
        <v>133</v>
      </c>
      <c r="O4279">
        <v>420</v>
      </c>
      <c r="P4279">
        <v>128</v>
      </c>
      <c r="Q4279">
        <v>17</v>
      </c>
      <c r="R4279">
        <v>146</v>
      </c>
      <c r="S4279">
        <v>69</v>
      </c>
      <c r="T4279">
        <v>0.1</v>
      </c>
      <c r="U4279">
        <v>850</v>
      </c>
      <c r="V4279">
        <v>5.45</v>
      </c>
      <c r="W4279">
        <v>9</v>
      </c>
      <c r="X4279">
        <v>6</v>
      </c>
      <c r="Y4279">
        <v>5.8</v>
      </c>
    </row>
    <row r="4280" spans="1:25" hidden="1" x14ac:dyDescent="0.25">
      <c r="A4280" t="s">
        <v>16290</v>
      </c>
      <c r="B4280" t="s">
        <v>16291</v>
      </c>
      <c r="C4280" s="1" t="str">
        <f t="shared" si="699"/>
        <v>21:0444</v>
      </c>
      <c r="D4280" s="1" t="str">
        <f t="shared" si="696"/>
        <v>21:0146</v>
      </c>
      <c r="E4280" t="s">
        <v>16292</v>
      </c>
      <c r="F4280" t="s">
        <v>16293</v>
      </c>
      <c r="H4280">
        <v>69.203189699999996</v>
      </c>
      <c r="I4280">
        <v>-74.459295600000004</v>
      </c>
      <c r="J4280" s="1" t="str">
        <f t="shared" si="697"/>
        <v>NGR lake sediment grab sample</v>
      </c>
      <c r="K4280" s="1" t="str">
        <f t="shared" si="698"/>
        <v>&lt;177 micron (NGR)</v>
      </c>
      <c r="L4280">
        <v>8</v>
      </c>
      <c r="M4280" t="s">
        <v>34</v>
      </c>
      <c r="N4280">
        <v>134</v>
      </c>
      <c r="O4280">
        <v>80</v>
      </c>
      <c r="P4280">
        <v>94</v>
      </c>
      <c r="Q4280">
        <v>6</v>
      </c>
      <c r="R4280">
        <v>30</v>
      </c>
      <c r="S4280">
        <v>7</v>
      </c>
      <c r="T4280">
        <v>0.3</v>
      </c>
      <c r="U4280">
        <v>90</v>
      </c>
      <c r="V4280">
        <v>4.5999999999999996</v>
      </c>
      <c r="W4280">
        <v>13</v>
      </c>
      <c r="X4280">
        <v>4</v>
      </c>
      <c r="Y4280">
        <v>10.4</v>
      </c>
    </row>
    <row r="4281" spans="1:25" hidden="1" x14ac:dyDescent="0.25">
      <c r="A4281" t="s">
        <v>16294</v>
      </c>
      <c r="B4281" t="s">
        <v>16295</v>
      </c>
      <c r="C4281" s="1" t="str">
        <f t="shared" si="699"/>
        <v>21:0444</v>
      </c>
      <c r="D4281" s="1" t="str">
        <f t="shared" si="696"/>
        <v>21:0146</v>
      </c>
      <c r="E4281" t="s">
        <v>16296</v>
      </c>
      <c r="F4281" t="s">
        <v>16297</v>
      </c>
      <c r="H4281">
        <v>69.223449200000005</v>
      </c>
      <c r="I4281">
        <v>-74.492008900000002</v>
      </c>
      <c r="J4281" s="1" t="str">
        <f t="shared" si="697"/>
        <v>NGR lake sediment grab sample</v>
      </c>
      <c r="K4281" s="1" t="str">
        <f t="shared" si="698"/>
        <v>&lt;177 micron (NGR)</v>
      </c>
      <c r="L4281">
        <v>8</v>
      </c>
      <c r="M4281" t="s">
        <v>39</v>
      </c>
      <c r="N4281">
        <v>135</v>
      </c>
      <c r="O4281">
        <v>164</v>
      </c>
      <c r="P4281">
        <v>46</v>
      </c>
      <c r="Q4281">
        <v>29</v>
      </c>
      <c r="R4281">
        <v>37</v>
      </c>
      <c r="S4281">
        <v>19</v>
      </c>
      <c r="T4281">
        <v>0.1</v>
      </c>
      <c r="U4281">
        <v>640</v>
      </c>
      <c r="V4281">
        <v>4.9000000000000004</v>
      </c>
      <c r="W4281">
        <v>6</v>
      </c>
      <c r="X4281">
        <v>2</v>
      </c>
      <c r="Y4281">
        <v>2.6</v>
      </c>
    </row>
    <row r="4282" spans="1:25" hidden="1" x14ac:dyDescent="0.25">
      <c r="A4282" t="s">
        <v>16298</v>
      </c>
      <c r="B4282" t="s">
        <v>16299</v>
      </c>
      <c r="C4282" s="1" t="str">
        <f t="shared" si="699"/>
        <v>21:0444</v>
      </c>
      <c r="D4282" s="1" t="str">
        <f t="shared" si="696"/>
        <v>21:0146</v>
      </c>
      <c r="E4282" t="s">
        <v>16300</v>
      </c>
      <c r="F4282" t="s">
        <v>16301</v>
      </c>
      <c r="H4282">
        <v>69.253123400000007</v>
      </c>
      <c r="I4282">
        <v>-74.516761099999997</v>
      </c>
      <c r="J4282" s="1" t="str">
        <f t="shared" si="697"/>
        <v>NGR lake sediment grab sample</v>
      </c>
      <c r="K4282" s="1" t="str">
        <f t="shared" si="698"/>
        <v>&lt;177 micron (NGR)</v>
      </c>
      <c r="L4282">
        <v>8</v>
      </c>
      <c r="M4282" t="s">
        <v>44</v>
      </c>
      <c r="N4282">
        <v>136</v>
      </c>
      <c r="O4282">
        <v>146</v>
      </c>
      <c r="P4282">
        <v>62</v>
      </c>
      <c r="Q4282">
        <v>31</v>
      </c>
      <c r="R4282">
        <v>28</v>
      </c>
      <c r="S4282">
        <v>19</v>
      </c>
      <c r="T4282">
        <v>0.1</v>
      </c>
      <c r="U4282">
        <v>770</v>
      </c>
      <c r="V4282">
        <v>5.2</v>
      </c>
      <c r="W4282">
        <v>2</v>
      </c>
      <c r="X4282">
        <v>3</v>
      </c>
      <c r="Y4282">
        <v>7</v>
      </c>
    </row>
    <row r="4283" spans="1:25" hidden="1" x14ac:dyDescent="0.25">
      <c r="A4283" t="s">
        <v>16302</v>
      </c>
      <c r="B4283" t="s">
        <v>16303</v>
      </c>
      <c r="C4283" s="1" t="str">
        <f t="shared" si="699"/>
        <v>21:0444</v>
      </c>
      <c r="D4283" s="1" t="str">
        <f t="shared" si="696"/>
        <v>21:0146</v>
      </c>
      <c r="E4283" t="s">
        <v>16304</v>
      </c>
      <c r="F4283" t="s">
        <v>16305</v>
      </c>
      <c r="H4283">
        <v>69.263455699999994</v>
      </c>
      <c r="I4283">
        <v>-74.439903200000003</v>
      </c>
      <c r="J4283" s="1" t="str">
        <f t="shared" si="697"/>
        <v>NGR lake sediment grab sample</v>
      </c>
      <c r="K4283" s="1" t="str">
        <f t="shared" si="698"/>
        <v>&lt;177 micron (NGR)</v>
      </c>
      <c r="L4283">
        <v>8</v>
      </c>
      <c r="M4283" t="s">
        <v>62</v>
      </c>
      <c r="N4283">
        <v>137</v>
      </c>
      <c r="O4283">
        <v>152</v>
      </c>
      <c r="P4283">
        <v>104</v>
      </c>
      <c r="Q4283">
        <v>43</v>
      </c>
      <c r="R4283">
        <v>27</v>
      </c>
      <c r="S4283">
        <v>20</v>
      </c>
      <c r="T4283">
        <v>0.1</v>
      </c>
      <c r="U4283">
        <v>985</v>
      </c>
      <c r="V4283">
        <v>5.9</v>
      </c>
      <c r="W4283">
        <v>0.5</v>
      </c>
      <c r="X4283">
        <v>7</v>
      </c>
      <c r="Y4283">
        <v>8</v>
      </c>
    </row>
    <row r="4284" spans="1:25" hidden="1" x14ac:dyDescent="0.25">
      <c r="A4284" t="s">
        <v>16306</v>
      </c>
      <c r="B4284" t="s">
        <v>16307</v>
      </c>
      <c r="C4284" s="1" t="str">
        <f t="shared" si="699"/>
        <v>21:0444</v>
      </c>
      <c r="D4284" s="1" t="str">
        <f t="shared" si="696"/>
        <v>21:0146</v>
      </c>
      <c r="E4284" t="s">
        <v>16308</v>
      </c>
      <c r="F4284" t="s">
        <v>16309</v>
      </c>
      <c r="H4284">
        <v>69.289052999999996</v>
      </c>
      <c r="I4284">
        <v>-74.454798600000004</v>
      </c>
      <c r="J4284" s="1" t="str">
        <f t="shared" si="697"/>
        <v>NGR lake sediment grab sample</v>
      </c>
      <c r="K4284" s="1" t="str">
        <f t="shared" si="698"/>
        <v>&lt;177 micron (NGR)</v>
      </c>
      <c r="L4284">
        <v>8</v>
      </c>
      <c r="M4284" t="s">
        <v>67</v>
      </c>
      <c r="N4284">
        <v>138</v>
      </c>
      <c r="O4284">
        <v>200</v>
      </c>
      <c r="P4284">
        <v>84</v>
      </c>
      <c r="Q4284">
        <v>29</v>
      </c>
      <c r="R4284">
        <v>38</v>
      </c>
      <c r="S4284">
        <v>28</v>
      </c>
      <c r="T4284">
        <v>0.1</v>
      </c>
      <c r="U4284">
        <v>790</v>
      </c>
      <c r="V4284">
        <v>7.3</v>
      </c>
      <c r="W4284">
        <v>0.5</v>
      </c>
      <c r="X4284">
        <v>5</v>
      </c>
      <c r="Y4284">
        <v>5.2</v>
      </c>
    </row>
    <row r="4285" spans="1:25" hidden="1" x14ac:dyDescent="0.25">
      <c r="A4285" t="s">
        <v>16310</v>
      </c>
      <c r="B4285" t="s">
        <v>16311</v>
      </c>
      <c r="C4285" s="1" t="str">
        <f t="shared" si="699"/>
        <v>21:0444</v>
      </c>
      <c r="D4285" s="1" t="str">
        <f t="shared" si="696"/>
        <v>21:0146</v>
      </c>
      <c r="E4285" t="s">
        <v>16312</v>
      </c>
      <c r="F4285" t="s">
        <v>16313</v>
      </c>
      <c r="H4285">
        <v>69.301590700000006</v>
      </c>
      <c r="I4285">
        <v>-74.493346200000005</v>
      </c>
      <c r="J4285" s="1" t="str">
        <f t="shared" si="697"/>
        <v>NGR lake sediment grab sample</v>
      </c>
      <c r="K4285" s="1" t="str">
        <f t="shared" si="698"/>
        <v>&lt;177 micron (NGR)</v>
      </c>
      <c r="L4285">
        <v>8</v>
      </c>
      <c r="M4285" t="s">
        <v>72</v>
      </c>
      <c r="N4285">
        <v>139</v>
      </c>
      <c r="O4285">
        <v>130</v>
      </c>
      <c r="P4285">
        <v>48</v>
      </c>
      <c r="Q4285">
        <v>19</v>
      </c>
      <c r="R4285">
        <v>26</v>
      </c>
      <c r="S4285">
        <v>19</v>
      </c>
      <c r="T4285">
        <v>0.1</v>
      </c>
      <c r="U4285">
        <v>600</v>
      </c>
      <c r="V4285">
        <v>4.8</v>
      </c>
      <c r="W4285">
        <v>0.5</v>
      </c>
      <c r="X4285">
        <v>3</v>
      </c>
      <c r="Y4285">
        <v>3.8</v>
      </c>
    </row>
    <row r="4286" spans="1:25" hidden="1" x14ac:dyDescent="0.25">
      <c r="A4286" t="s">
        <v>16314</v>
      </c>
      <c r="B4286" t="s">
        <v>16315</v>
      </c>
      <c r="C4286" s="1" t="str">
        <f t="shared" si="699"/>
        <v>21:0444</v>
      </c>
      <c r="D4286" s="1" t="str">
        <f t="shared" si="696"/>
        <v>21:0146</v>
      </c>
      <c r="E4286" t="s">
        <v>16316</v>
      </c>
      <c r="F4286" t="s">
        <v>16317</v>
      </c>
      <c r="H4286">
        <v>69.326280199999999</v>
      </c>
      <c r="I4286">
        <v>-74.496752700000002</v>
      </c>
      <c r="J4286" s="1" t="str">
        <f t="shared" si="697"/>
        <v>NGR lake sediment grab sample</v>
      </c>
      <c r="K4286" s="1" t="str">
        <f t="shared" si="698"/>
        <v>&lt;177 micron (NGR)</v>
      </c>
      <c r="L4286">
        <v>8</v>
      </c>
      <c r="M4286" t="s">
        <v>77</v>
      </c>
      <c r="N4286">
        <v>140</v>
      </c>
      <c r="O4286">
        <v>192</v>
      </c>
      <c r="P4286">
        <v>76</v>
      </c>
      <c r="Q4286">
        <v>32</v>
      </c>
      <c r="R4286">
        <v>36</v>
      </c>
      <c r="S4286">
        <v>24</v>
      </c>
      <c r="T4286">
        <v>0.1</v>
      </c>
      <c r="U4286">
        <v>1100</v>
      </c>
      <c r="V4286">
        <v>6.1</v>
      </c>
      <c r="W4286">
        <v>1</v>
      </c>
      <c r="X4286">
        <v>4</v>
      </c>
      <c r="Y4286">
        <v>8.8000000000000007</v>
      </c>
    </row>
    <row r="4287" spans="1:25" hidden="1" x14ac:dyDescent="0.25">
      <c r="A4287" t="s">
        <v>16318</v>
      </c>
      <c r="B4287" t="s">
        <v>16319</v>
      </c>
      <c r="C4287" s="1" t="str">
        <f t="shared" si="699"/>
        <v>21:0444</v>
      </c>
      <c r="D4287" s="1" t="str">
        <f t="shared" si="696"/>
        <v>21:0146</v>
      </c>
      <c r="E4287" t="s">
        <v>16320</v>
      </c>
      <c r="F4287" t="s">
        <v>16321</v>
      </c>
      <c r="H4287">
        <v>69.353353299999995</v>
      </c>
      <c r="I4287">
        <v>-74.469389100000001</v>
      </c>
      <c r="J4287" s="1" t="str">
        <f t="shared" si="697"/>
        <v>NGR lake sediment grab sample</v>
      </c>
      <c r="K4287" s="1" t="str">
        <f t="shared" si="698"/>
        <v>&lt;177 micron (NGR)</v>
      </c>
      <c r="L4287">
        <v>8</v>
      </c>
      <c r="M4287" t="s">
        <v>82</v>
      </c>
      <c r="N4287">
        <v>141</v>
      </c>
      <c r="O4287">
        <v>210</v>
      </c>
      <c r="P4287">
        <v>84</v>
      </c>
      <c r="Q4287">
        <v>29</v>
      </c>
      <c r="R4287">
        <v>43</v>
      </c>
      <c r="S4287">
        <v>26</v>
      </c>
      <c r="T4287">
        <v>0.1</v>
      </c>
      <c r="U4287">
        <v>645</v>
      </c>
      <c r="V4287">
        <v>6.2</v>
      </c>
      <c r="W4287">
        <v>0.5</v>
      </c>
      <c r="X4287">
        <v>6</v>
      </c>
      <c r="Y4287">
        <v>7</v>
      </c>
    </row>
    <row r="4288" spans="1:25" hidden="1" x14ac:dyDescent="0.25">
      <c r="A4288" t="s">
        <v>16322</v>
      </c>
      <c r="B4288" t="s">
        <v>16323</v>
      </c>
      <c r="C4288" s="1" t="str">
        <f t="shared" si="699"/>
        <v>21:0444</v>
      </c>
      <c r="D4288" s="1" t="str">
        <f t="shared" si="696"/>
        <v>21:0146</v>
      </c>
      <c r="E4288" t="s">
        <v>16324</v>
      </c>
      <c r="F4288" t="s">
        <v>16325</v>
      </c>
      <c r="H4288">
        <v>69.380583200000004</v>
      </c>
      <c r="I4288">
        <v>-74.507114099999995</v>
      </c>
      <c r="J4288" s="1" t="str">
        <f t="shared" si="697"/>
        <v>NGR lake sediment grab sample</v>
      </c>
      <c r="K4288" s="1" t="str">
        <f t="shared" si="698"/>
        <v>&lt;177 micron (NGR)</v>
      </c>
      <c r="L4288">
        <v>8</v>
      </c>
      <c r="M4288" t="s">
        <v>87</v>
      </c>
      <c r="N4288">
        <v>142</v>
      </c>
      <c r="O4288">
        <v>250</v>
      </c>
      <c r="P4288">
        <v>86</v>
      </c>
      <c r="Q4288">
        <v>43</v>
      </c>
      <c r="R4288">
        <v>70</v>
      </c>
      <c r="S4288">
        <v>30</v>
      </c>
      <c r="T4288">
        <v>0.1</v>
      </c>
      <c r="U4288">
        <v>410</v>
      </c>
      <c r="V4288">
        <v>5.35</v>
      </c>
      <c r="W4288">
        <v>1</v>
      </c>
      <c r="X4288">
        <v>14</v>
      </c>
      <c r="Y4288">
        <v>12.4</v>
      </c>
    </row>
    <row r="4289" spans="1:25" hidden="1" x14ac:dyDescent="0.25">
      <c r="A4289" t="s">
        <v>16326</v>
      </c>
      <c r="B4289" t="s">
        <v>16327</v>
      </c>
      <c r="C4289" s="1" t="str">
        <f t="shared" si="699"/>
        <v>21:0444</v>
      </c>
      <c r="D4289" s="1" t="str">
        <f t="shared" si="696"/>
        <v>21:0146</v>
      </c>
      <c r="E4289" t="s">
        <v>16328</v>
      </c>
      <c r="F4289" t="s">
        <v>16329</v>
      </c>
      <c r="H4289">
        <v>69.4149855</v>
      </c>
      <c r="I4289">
        <v>-74.530485999999996</v>
      </c>
      <c r="J4289" s="1" t="str">
        <f t="shared" si="697"/>
        <v>NGR lake sediment grab sample</v>
      </c>
      <c r="K4289" s="1" t="str">
        <f t="shared" si="698"/>
        <v>&lt;177 micron (NGR)</v>
      </c>
      <c r="L4289">
        <v>8</v>
      </c>
      <c r="M4289" t="s">
        <v>92</v>
      </c>
      <c r="N4289">
        <v>143</v>
      </c>
      <c r="O4289">
        <v>200</v>
      </c>
      <c r="P4289">
        <v>84</v>
      </c>
      <c r="Q4289">
        <v>37</v>
      </c>
      <c r="R4289">
        <v>48</v>
      </c>
      <c r="S4289">
        <v>21</v>
      </c>
      <c r="T4289">
        <v>0.1</v>
      </c>
      <c r="U4289">
        <v>510</v>
      </c>
      <c r="V4289">
        <v>5.0999999999999996</v>
      </c>
      <c r="W4289">
        <v>0.5</v>
      </c>
      <c r="X4289">
        <v>9</v>
      </c>
      <c r="Y4289">
        <v>16.600000000000001</v>
      </c>
    </row>
    <row r="4290" spans="1:25" hidden="1" x14ac:dyDescent="0.25">
      <c r="A4290" t="s">
        <v>16330</v>
      </c>
      <c r="B4290" t="s">
        <v>16331</v>
      </c>
      <c r="C4290" s="1" t="str">
        <f t="shared" si="699"/>
        <v>21:0444</v>
      </c>
      <c r="D4290" s="1" t="str">
        <f t="shared" si="696"/>
        <v>21:0146</v>
      </c>
      <c r="E4290" t="s">
        <v>16332</v>
      </c>
      <c r="F4290" t="s">
        <v>16333</v>
      </c>
      <c r="H4290">
        <v>69.451129399999999</v>
      </c>
      <c r="I4290">
        <v>-74.548995099999999</v>
      </c>
      <c r="J4290" s="1" t="str">
        <f t="shared" si="697"/>
        <v>NGR lake sediment grab sample</v>
      </c>
      <c r="K4290" s="1" t="str">
        <f t="shared" si="698"/>
        <v>&lt;177 micron (NGR)</v>
      </c>
      <c r="L4290">
        <v>8</v>
      </c>
      <c r="M4290" t="s">
        <v>97</v>
      </c>
      <c r="N4290">
        <v>144</v>
      </c>
      <c r="O4290">
        <v>94</v>
      </c>
      <c r="P4290">
        <v>38</v>
      </c>
      <c r="Q4290">
        <v>14</v>
      </c>
      <c r="R4290">
        <v>20</v>
      </c>
      <c r="S4290">
        <v>9</v>
      </c>
      <c r="T4290">
        <v>0.1</v>
      </c>
      <c r="U4290">
        <v>160</v>
      </c>
      <c r="V4290">
        <v>2.0499999999999998</v>
      </c>
      <c r="W4290">
        <v>0.5</v>
      </c>
      <c r="X4290">
        <v>5</v>
      </c>
      <c r="Y4290">
        <v>20</v>
      </c>
    </row>
    <row r="4291" spans="1:25" hidden="1" x14ac:dyDescent="0.25">
      <c r="A4291" t="s">
        <v>16334</v>
      </c>
      <c r="B4291" t="s">
        <v>16335</v>
      </c>
      <c r="C4291" s="1" t="str">
        <f t="shared" si="699"/>
        <v>21:0444</v>
      </c>
      <c r="D4291" s="1" t="str">
        <f t="shared" si="696"/>
        <v>21:0146</v>
      </c>
      <c r="E4291" t="s">
        <v>16336</v>
      </c>
      <c r="F4291" t="s">
        <v>16337</v>
      </c>
      <c r="H4291">
        <v>69.489601899999997</v>
      </c>
      <c r="I4291">
        <v>-74.519237799999999</v>
      </c>
      <c r="J4291" s="1" t="str">
        <f t="shared" si="697"/>
        <v>NGR lake sediment grab sample</v>
      </c>
      <c r="K4291" s="1" t="str">
        <f t="shared" si="698"/>
        <v>&lt;177 micron (NGR)</v>
      </c>
      <c r="L4291">
        <v>8</v>
      </c>
      <c r="M4291" t="s">
        <v>107</v>
      </c>
      <c r="N4291">
        <v>145</v>
      </c>
      <c r="O4291">
        <v>112</v>
      </c>
      <c r="P4291">
        <v>46</v>
      </c>
      <c r="Q4291">
        <v>23</v>
      </c>
      <c r="R4291">
        <v>27</v>
      </c>
      <c r="S4291">
        <v>13</v>
      </c>
      <c r="T4291">
        <v>0.1</v>
      </c>
      <c r="U4291">
        <v>245</v>
      </c>
      <c r="V4291">
        <v>2.9</v>
      </c>
      <c r="W4291">
        <v>0.5</v>
      </c>
      <c r="X4291">
        <v>4</v>
      </c>
      <c r="Y4291">
        <v>13.4</v>
      </c>
    </row>
    <row r="4292" spans="1:25" hidden="1" x14ac:dyDescent="0.25">
      <c r="A4292" t="s">
        <v>16338</v>
      </c>
      <c r="B4292" t="s">
        <v>16339</v>
      </c>
      <c r="C4292" s="1" t="str">
        <f t="shared" si="699"/>
        <v>21:0444</v>
      </c>
      <c r="D4292" s="1" t="str">
        <f t="shared" si="696"/>
        <v>21:0146</v>
      </c>
      <c r="E4292" t="s">
        <v>16340</v>
      </c>
      <c r="F4292" t="s">
        <v>16341</v>
      </c>
      <c r="H4292">
        <v>69.525483699999995</v>
      </c>
      <c r="I4292">
        <v>-74.500859800000001</v>
      </c>
      <c r="J4292" s="1" t="str">
        <f t="shared" si="697"/>
        <v>NGR lake sediment grab sample</v>
      </c>
      <c r="K4292" s="1" t="str">
        <f t="shared" si="698"/>
        <v>&lt;177 micron (NGR)</v>
      </c>
      <c r="L4292">
        <v>8</v>
      </c>
      <c r="M4292" t="s">
        <v>112</v>
      </c>
      <c r="N4292">
        <v>146</v>
      </c>
      <c r="O4292">
        <v>120</v>
      </c>
      <c r="P4292">
        <v>34</v>
      </c>
      <c r="Q4292">
        <v>18</v>
      </c>
      <c r="R4292">
        <v>26</v>
      </c>
      <c r="S4292">
        <v>12</v>
      </c>
      <c r="T4292">
        <v>0.1</v>
      </c>
      <c r="U4292">
        <v>220</v>
      </c>
      <c r="V4292">
        <v>2.7</v>
      </c>
      <c r="W4292">
        <v>0.5</v>
      </c>
      <c r="X4292">
        <v>2</v>
      </c>
      <c r="Y4292">
        <v>12.8</v>
      </c>
    </row>
    <row r="4293" spans="1:25" hidden="1" x14ac:dyDescent="0.25">
      <c r="A4293" t="s">
        <v>16342</v>
      </c>
      <c r="B4293" t="s">
        <v>16343</v>
      </c>
      <c r="C4293" s="1" t="str">
        <f t="shared" si="699"/>
        <v>21:0444</v>
      </c>
      <c r="D4293" s="1" t="str">
        <f t="shared" si="696"/>
        <v>21:0146</v>
      </c>
      <c r="E4293" t="s">
        <v>16344</v>
      </c>
      <c r="F4293" t="s">
        <v>16345</v>
      </c>
      <c r="H4293">
        <v>69.540031799999994</v>
      </c>
      <c r="I4293">
        <v>-74.595516700000005</v>
      </c>
      <c r="J4293" s="1" t="str">
        <f t="shared" si="697"/>
        <v>NGR lake sediment grab sample</v>
      </c>
      <c r="K4293" s="1" t="str">
        <f t="shared" si="698"/>
        <v>&lt;177 micron (NGR)</v>
      </c>
      <c r="L4293">
        <v>8</v>
      </c>
      <c r="M4293" t="s">
        <v>117</v>
      </c>
      <c r="N4293">
        <v>147</v>
      </c>
      <c r="O4293">
        <v>120</v>
      </c>
      <c r="P4293">
        <v>56</v>
      </c>
      <c r="Q4293">
        <v>23</v>
      </c>
      <c r="R4293">
        <v>30</v>
      </c>
      <c r="S4293">
        <v>15</v>
      </c>
      <c r="T4293">
        <v>0.1</v>
      </c>
      <c r="U4293">
        <v>230</v>
      </c>
      <c r="V4293">
        <v>4.5999999999999996</v>
      </c>
      <c r="W4293">
        <v>0.5</v>
      </c>
      <c r="X4293">
        <v>3</v>
      </c>
      <c r="Y4293">
        <v>31.4</v>
      </c>
    </row>
    <row r="4294" spans="1:25" hidden="1" x14ac:dyDescent="0.25">
      <c r="A4294" t="s">
        <v>16346</v>
      </c>
      <c r="B4294" t="s">
        <v>16347</v>
      </c>
      <c r="C4294" s="1" t="str">
        <f t="shared" si="699"/>
        <v>21:0444</v>
      </c>
      <c r="D4294" s="1" t="str">
        <f t="shared" si="696"/>
        <v>21:0146</v>
      </c>
      <c r="E4294" t="s">
        <v>16348</v>
      </c>
      <c r="F4294" t="s">
        <v>16349</v>
      </c>
      <c r="H4294">
        <v>69.022660000000002</v>
      </c>
      <c r="I4294">
        <v>-72.430531099999996</v>
      </c>
      <c r="J4294" s="1" t="str">
        <f t="shared" si="697"/>
        <v>NGR lake sediment grab sample</v>
      </c>
      <c r="K4294" s="1" t="str">
        <f t="shared" si="698"/>
        <v>&lt;177 micron (NGR)</v>
      </c>
      <c r="L4294">
        <v>8</v>
      </c>
      <c r="M4294" t="s">
        <v>122</v>
      </c>
      <c r="N4294">
        <v>148</v>
      </c>
      <c r="O4294">
        <v>94</v>
      </c>
      <c r="P4294">
        <v>62</v>
      </c>
      <c r="Q4294">
        <v>6</v>
      </c>
      <c r="R4294">
        <v>36</v>
      </c>
      <c r="S4294">
        <v>11</v>
      </c>
      <c r="T4294">
        <v>0.1</v>
      </c>
      <c r="U4294">
        <v>190</v>
      </c>
      <c r="V4294">
        <v>2.6</v>
      </c>
      <c r="W4294">
        <v>12</v>
      </c>
      <c r="X4294">
        <v>1</v>
      </c>
      <c r="Y4294">
        <v>6.6</v>
      </c>
    </row>
    <row r="4295" spans="1:25" hidden="1" x14ac:dyDescent="0.25">
      <c r="A4295" t="s">
        <v>16350</v>
      </c>
      <c r="B4295" t="s">
        <v>16351</v>
      </c>
      <c r="C4295" s="1" t="str">
        <f t="shared" si="699"/>
        <v>21:0444</v>
      </c>
      <c r="D4295" s="1" t="str">
        <f>HYPERLINK("http://geochem.nrcan.gc.ca/cdogs/content/svy/svy_e.htm", "")</f>
        <v/>
      </c>
      <c r="G4295" s="1" t="str">
        <f>HYPERLINK("http://geochem.nrcan.gc.ca/cdogs/content/cr_/cr_00033_e.htm", "33")</f>
        <v>33</v>
      </c>
      <c r="J4295" t="s">
        <v>100</v>
      </c>
      <c r="K4295" t="s">
        <v>101</v>
      </c>
      <c r="L4295">
        <v>8</v>
      </c>
      <c r="M4295" t="s">
        <v>102</v>
      </c>
      <c r="N4295">
        <v>149</v>
      </c>
      <c r="O4295">
        <v>160</v>
      </c>
      <c r="P4295">
        <v>20</v>
      </c>
      <c r="Q4295">
        <v>32</v>
      </c>
      <c r="R4295">
        <v>15</v>
      </c>
      <c r="S4295">
        <v>12</v>
      </c>
      <c r="T4295">
        <v>0.1</v>
      </c>
      <c r="U4295">
        <v>2900</v>
      </c>
      <c r="V4295">
        <v>3.95</v>
      </c>
      <c r="W4295">
        <v>2</v>
      </c>
      <c r="X4295">
        <v>1</v>
      </c>
      <c r="Y4295">
        <v>12.4</v>
      </c>
    </row>
    <row r="4296" spans="1:25" hidden="1" x14ac:dyDescent="0.25">
      <c r="A4296" t="s">
        <v>16352</v>
      </c>
      <c r="B4296" t="s">
        <v>16353</v>
      </c>
      <c r="C4296" s="1" t="str">
        <f t="shared" si="699"/>
        <v>21:0444</v>
      </c>
      <c r="D4296" s="1" t="str">
        <f t="shared" ref="D4296:D4314" si="700">HYPERLINK("http://geochem.nrcan.gc.ca/cdogs/content/svy/svy210146_e.htm", "21:0146")</f>
        <v>21:0146</v>
      </c>
      <c r="E4296" t="s">
        <v>16354</v>
      </c>
      <c r="F4296" t="s">
        <v>16355</v>
      </c>
      <c r="H4296">
        <v>69.126580899999993</v>
      </c>
      <c r="I4296">
        <v>-72.924892799999995</v>
      </c>
      <c r="J4296" s="1" t="str">
        <f t="shared" ref="J4296:J4314" si="701">HYPERLINK("http://geochem.nrcan.gc.ca/cdogs/content/kwd/kwd020027_e.htm", "NGR lake sediment grab sample")</f>
        <v>NGR lake sediment grab sample</v>
      </c>
      <c r="K4296" s="1" t="str">
        <f t="shared" ref="K4296:K4314" si="702">HYPERLINK("http://geochem.nrcan.gc.ca/cdogs/content/kwd/kwd080006_e.htm", "&lt;177 micron (NGR)")</f>
        <v>&lt;177 micron (NGR)</v>
      </c>
      <c r="L4296">
        <v>9</v>
      </c>
      <c r="M4296" t="s">
        <v>29</v>
      </c>
      <c r="N4296">
        <v>150</v>
      </c>
      <c r="O4296">
        <v>92</v>
      </c>
      <c r="P4296">
        <v>162</v>
      </c>
      <c r="Q4296">
        <v>14</v>
      </c>
      <c r="R4296">
        <v>30</v>
      </c>
      <c r="S4296">
        <v>9</v>
      </c>
      <c r="T4296">
        <v>1</v>
      </c>
      <c r="U4296">
        <v>120</v>
      </c>
      <c r="V4296">
        <v>2.4</v>
      </c>
      <c r="W4296">
        <v>9</v>
      </c>
      <c r="X4296">
        <v>1</v>
      </c>
      <c r="Y4296">
        <v>17</v>
      </c>
    </row>
    <row r="4297" spans="1:25" hidden="1" x14ac:dyDescent="0.25">
      <c r="A4297" t="s">
        <v>16356</v>
      </c>
      <c r="B4297" t="s">
        <v>16357</v>
      </c>
      <c r="C4297" s="1" t="str">
        <f t="shared" si="699"/>
        <v>21:0444</v>
      </c>
      <c r="D4297" s="1" t="str">
        <f t="shared" si="700"/>
        <v>21:0146</v>
      </c>
      <c r="E4297" t="s">
        <v>16358</v>
      </c>
      <c r="F4297" t="s">
        <v>16359</v>
      </c>
      <c r="H4297">
        <v>69.053071399999993</v>
      </c>
      <c r="I4297">
        <v>-72.534742499999993</v>
      </c>
      <c r="J4297" s="1" t="str">
        <f t="shared" si="701"/>
        <v>NGR lake sediment grab sample</v>
      </c>
      <c r="K4297" s="1" t="str">
        <f t="shared" si="702"/>
        <v>&lt;177 micron (NGR)</v>
      </c>
      <c r="L4297">
        <v>9</v>
      </c>
      <c r="M4297" t="s">
        <v>34</v>
      </c>
      <c r="N4297">
        <v>151</v>
      </c>
      <c r="O4297">
        <v>76</v>
      </c>
      <c r="P4297">
        <v>72</v>
      </c>
      <c r="Q4297">
        <v>9</v>
      </c>
      <c r="R4297">
        <v>39</v>
      </c>
      <c r="S4297">
        <v>10</v>
      </c>
      <c r="T4297">
        <v>0.1</v>
      </c>
      <c r="U4297">
        <v>150</v>
      </c>
      <c r="V4297">
        <v>2.2000000000000002</v>
      </c>
      <c r="W4297">
        <v>16</v>
      </c>
      <c r="X4297">
        <v>1</v>
      </c>
      <c r="Y4297">
        <v>4.2</v>
      </c>
    </row>
    <row r="4298" spans="1:25" hidden="1" x14ac:dyDescent="0.25">
      <c r="A4298" t="s">
        <v>16360</v>
      </c>
      <c r="B4298" t="s">
        <v>16361</v>
      </c>
      <c r="C4298" s="1" t="str">
        <f t="shared" si="699"/>
        <v>21:0444</v>
      </c>
      <c r="D4298" s="1" t="str">
        <f t="shared" si="700"/>
        <v>21:0146</v>
      </c>
      <c r="E4298" t="s">
        <v>16362</v>
      </c>
      <c r="F4298" t="s">
        <v>16363</v>
      </c>
      <c r="H4298">
        <v>69.110855299999997</v>
      </c>
      <c r="I4298">
        <v>-72.817242899999997</v>
      </c>
      <c r="J4298" s="1" t="str">
        <f t="shared" si="701"/>
        <v>NGR lake sediment grab sample</v>
      </c>
      <c r="K4298" s="1" t="str">
        <f t="shared" si="702"/>
        <v>&lt;177 micron (NGR)</v>
      </c>
      <c r="L4298">
        <v>9</v>
      </c>
      <c r="M4298" t="s">
        <v>39</v>
      </c>
      <c r="N4298">
        <v>152</v>
      </c>
      <c r="O4298">
        <v>168</v>
      </c>
      <c r="P4298">
        <v>148</v>
      </c>
      <c r="Q4298">
        <v>18</v>
      </c>
      <c r="R4298">
        <v>64</v>
      </c>
      <c r="S4298">
        <v>19</v>
      </c>
      <c r="T4298">
        <v>0.2</v>
      </c>
      <c r="U4298">
        <v>200</v>
      </c>
      <c r="V4298">
        <v>3.2</v>
      </c>
      <c r="W4298">
        <v>45</v>
      </c>
      <c r="X4298">
        <v>3</v>
      </c>
      <c r="Y4298">
        <v>11.6</v>
      </c>
    </row>
    <row r="4299" spans="1:25" hidden="1" x14ac:dyDescent="0.25">
      <c r="A4299" t="s">
        <v>16364</v>
      </c>
      <c r="B4299" t="s">
        <v>16365</v>
      </c>
      <c r="C4299" s="1" t="str">
        <f t="shared" si="699"/>
        <v>21:0444</v>
      </c>
      <c r="D4299" s="1" t="str">
        <f t="shared" si="700"/>
        <v>21:0146</v>
      </c>
      <c r="E4299" t="s">
        <v>16366</v>
      </c>
      <c r="F4299" t="s">
        <v>16367</v>
      </c>
      <c r="H4299">
        <v>69.114387199999996</v>
      </c>
      <c r="I4299">
        <v>-72.861927800000004</v>
      </c>
      <c r="J4299" s="1" t="str">
        <f t="shared" si="701"/>
        <v>NGR lake sediment grab sample</v>
      </c>
      <c r="K4299" s="1" t="str">
        <f t="shared" si="702"/>
        <v>&lt;177 micron (NGR)</v>
      </c>
      <c r="L4299">
        <v>9</v>
      </c>
      <c r="M4299" t="s">
        <v>49</v>
      </c>
      <c r="N4299">
        <v>153</v>
      </c>
      <c r="O4299">
        <v>158</v>
      </c>
      <c r="P4299">
        <v>210</v>
      </c>
      <c r="Q4299">
        <v>23</v>
      </c>
      <c r="R4299">
        <v>84</v>
      </c>
      <c r="S4299">
        <v>21</v>
      </c>
      <c r="T4299">
        <v>0.1</v>
      </c>
      <c r="U4299">
        <v>240</v>
      </c>
      <c r="V4299">
        <v>3.65</v>
      </c>
      <c r="W4299">
        <v>60</v>
      </c>
      <c r="X4299">
        <v>2</v>
      </c>
      <c r="Y4299">
        <v>5.4</v>
      </c>
    </row>
    <row r="4300" spans="1:25" hidden="1" x14ac:dyDescent="0.25">
      <c r="A4300" t="s">
        <v>16368</v>
      </c>
      <c r="B4300" t="s">
        <v>16369</v>
      </c>
      <c r="C4300" s="1" t="str">
        <f t="shared" si="699"/>
        <v>21:0444</v>
      </c>
      <c r="D4300" s="1" t="str">
        <f t="shared" si="700"/>
        <v>21:0146</v>
      </c>
      <c r="E4300" t="s">
        <v>16354</v>
      </c>
      <c r="F4300" t="s">
        <v>16370</v>
      </c>
      <c r="H4300">
        <v>69.126580899999993</v>
      </c>
      <c r="I4300">
        <v>-72.924892799999995</v>
      </c>
      <c r="J4300" s="1" t="str">
        <f t="shared" si="701"/>
        <v>NGR lake sediment grab sample</v>
      </c>
      <c r="K4300" s="1" t="str">
        <f t="shared" si="702"/>
        <v>&lt;177 micron (NGR)</v>
      </c>
      <c r="L4300">
        <v>9</v>
      </c>
      <c r="M4300" t="s">
        <v>53</v>
      </c>
      <c r="N4300">
        <v>154</v>
      </c>
      <c r="O4300">
        <v>154</v>
      </c>
      <c r="P4300">
        <v>280</v>
      </c>
      <c r="Q4300">
        <v>11</v>
      </c>
      <c r="R4300">
        <v>90</v>
      </c>
      <c r="S4300">
        <v>67</v>
      </c>
      <c r="T4300">
        <v>1</v>
      </c>
      <c r="U4300">
        <v>90</v>
      </c>
      <c r="V4300">
        <v>16.600000000000001</v>
      </c>
      <c r="W4300">
        <v>30</v>
      </c>
      <c r="X4300">
        <v>5</v>
      </c>
      <c r="Y4300">
        <v>18.600000000000001</v>
      </c>
    </row>
    <row r="4301" spans="1:25" hidden="1" x14ac:dyDescent="0.25">
      <c r="A4301" t="s">
        <v>16371</v>
      </c>
      <c r="B4301" t="s">
        <v>16372</v>
      </c>
      <c r="C4301" s="1" t="str">
        <f t="shared" si="699"/>
        <v>21:0444</v>
      </c>
      <c r="D4301" s="1" t="str">
        <f t="shared" si="700"/>
        <v>21:0146</v>
      </c>
      <c r="E4301" t="s">
        <v>16354</v>
      </c>
      <c r="F4301" t="s">
        <v>16373</v>
      </c>
      <c r="H4301">
        <v>69.126580899999993</v>
      </c>
      <c r="I4301">
        <v>-72.924892799999995</v>
      </c>
      <c r="J4301" s="1" t="str">
        <f t="shared" si="701"/>
        <v>NGR lake sediment grab sample</v>
      </c>
      <c r="K4301" s="1" t="str">
        <f t="shared" si="702"/>
        <v>&lt;177 micron (NGR)</v>
      </c>
      <c r="L4301">
        <v>9</v>
      </c>
      <c r="M4301" t="s">
        <v>57</v>
      </c>
      <c r="N4301">
        <v>155</v>
      </c>
      <c r="O4301">
        <v>94</v>
      </c>
      <c r="P4301">
        <v>162</v>
      </c>
      <c r="Q4301">
        <v>15</v>
      </c>
      <c r="R4301">
        <v>33</v>
      </c>
      <c r="S4301">
        <v>8</v>
      </c>
      <c r="T4301">
        <v>1</v>
      </c>
      <c r="U4301">
        <v>120</v>
      </c>
      <c r="V4301">
        <v>2.6</v>
      </c>
      <c r="W4301">
        <v>13</v>
      </c>
      <c r="X4301">
        <v>2</v>
      </c>
      <c r="Y4301">
        <v>18.600000000000001</v>
      </c>
    </row>
    <row r="4302" spans="1:25" hidden="1" x14ac:dyDescent="0.25">
      <c r="A4302" t="s">
        <v>16374</v>
      </c>
      <c r="B4302" t="s">
        <v>16375</v>
      </c>
      <c r="C4302" s="1" t="str">
        <f t="shared" si="699"/>
        <v>21:0444</v>
      </c>
      <c r="D4302" s="1" t="str">
        <f t="shared" si="700"/>
        <v>21:0146</v>
      </c>
      <c r="E4302" t="s">
        <v>16376</v>
      </c>
      <c r="F4302" t="s">
        <v>16377</v>
      </c>
      <c r="H4302">
        <v>69.172012199999998</v>
      </c>
      <c r="I4302">
        <v>-73.019802100000007</v>
      </c>
      <c r="J4302" s="1" t="str">
        <f t="shared" si="701"/>
        <v>NGR lake sediment grab sample</v>
      </c>
      <c r="K4302" s="1" t="str">
        <f t="shared" si="702"/>
        <v>&lt;177 micron (NGR)</v>
      </c>
      <c r="L4302">
        <v>9</v>
      </c>
      <c r="M4302" t="s">
        <v>44</v>
      </c>
      <c r="N4302">
        <v>156</v>
      </c>
      <c r="O4302">
        <v>94</v>
      </c>
      <c r="P4302">
        <v>94</v>
      </c>
      <c r="Q4302">
        <v>12</v>
      </c>
      <c r="R4302">
        <v>35</v>
      </c>
      <c r="S4302">
        <v>7</v>
      </c>
      <c r="T4302">
        <v>0.1</v>
      </c>
      <c r="U4302">
        <v>150</v>
      </c>
      <c r="V4302">
        <v>4.9000000000000004</v>
      </c>
      <c r="W4302">
        <v>90</v>
      </c>
      <c r="X4302">
        <v>3</v>
      </c>
      <c r="Y4302">
        <v>8.6</v>
      </c>
    </row>
    <row r="4303" spans="1:25" hidden="1" x14ac:dyDescent="0.25">
      <c r="A4303" t="s">
        <v>16378</v>
      </c>
      <c r="B4303" t="s">
        <v>16379</v>
      </c>
      <c r="C4303" s="1" t="str">
        <f t="shared" si="699"/>
        <v>21:0444</v>
      </c>
      <c r="D4303" s="1" t="str">
        <f t="shared" si="700"/>
        <v>21:0146</v>
      </c>
      <c r="E4303" t="s">
        <v>16380</v>
      </c>
      <c r="F4303" t="s">
        <v>16381</v>
      </c>
      <c r="H4303">
        <v>69.200702699999994</v>
      </c>
      <c r="I4303">
        <v>-73.1075649</v>
      </c>
      <c r="J4303" s="1" t="str">
        <f t="shared" si="701"/>
        <v>NGR lake sediment grab sample</v>
      </c>
      <c r="K4303" s="1" t="str">
        <f t="shared" si="702"/>
        <v>&lt;177 micron (NGR)</v>
      </c>
      <c r="L4303">
        <v>9</v>
      </c>
      <c r="M4303" t="s">
        <v>62</v>
      </c>
      <c r="N4303">
        <v>157</v>
      </c>
      <c r="O4303">
        <v>120</v>
      </c>
      <c r="P4303">
        <v>108</v>
      </c>
      <c r="Q4303">
        <v>17</v>
      </c>
      <c r="R4303">
        <v>33</v>
      </c>
      <c r="S4303">
        <v>10</v>
      </c>
      <c r="T4303">
        <v>0.1</v>
      </c>
      <c r="U4303">
        <v>250</v>
      </c>
      <c r="V4303">
        <v>6.3</v>
      </c>
      <c r="W4303">
        <v>31</v>
      </c>
      <c r="X4303">
        <v>6</v>
      </c>
      <c r="Y4303">
        <v>1.6</v>
      </c>
    </row>
    <row r="4304" spans="1:25" hidden="1" x14ac:dyDescent="0.25">
      <c r="A4304" t="s">
        <v>16382</v>
      </c>
      <c r="B4304" t="s">
        <v>16383</v>
      </c>
      <c r="C4304" s="1" t="str">
        <f t="shared" si="699"/>
        <v>21:0444</v>
      </c>
      <c r="D4304" s="1" t="str">
        <f t="shared" si="700"/>
        <v>21:0146</v>
      </c>
      <c r="E4304" t="s">
        <v>16384</v>
      </c>
      <c r="F4304" t="s">
        <v>16385</v>
      </c>
      <c r="H4304">
        <v>69.214616500000005</v>
      </c>
      <c r="I4304">
        <v>-73.168996800000002</v>
      </c>
      <c r="J4304" s="1" t="str">
        <f t="shared" si="701"/>
        <v>NGR lake sediment grab sample</v>
      </c>
      <c r="K4304" s="1" t="str">
        <f t="shared" si="702"/>
        <v>&lt;177 micron (NGR)</v>
      </c>
      <c r="L4304">
        <v>9</v>
      </c>
      <c r="M4304" t="s">
        <v>67</v>
      </c>
      <c r="N4304">
        <v>158</v>
      </c>
      <c r="O4304">
        <v>96</v>
      </c>
      <c r="P4304">
        <v>126</v>
      </c>
      <c r="Q4304">
        <v>18</v>
      </c>
      <c r="R4304">
        <v>20</v>
      </c>
      <c r="S4304">
        <v>8</v>
      </c>
      <c r="T4304">
        <v>0.2</v>
      </c>
      <c r="U4304">
        <v>195</v>
      </c>
      <c r="V4304">
        <v>8.3000000000000007</v>
      </c>
      <c r="W4304">
        <v>120</v>
      </c>
      <c r="X4304">
        <v>9</v>
      </c>
      <c r="Y4304">
        <v>4.8</v>
      </c>
    </row>
    <row r="4305" spans="1:25" hidden="1" x14ac:dyDescent="0.25">
      <c r="A4305" t="s">
        <v>16386</v>
      </c>
      <c r="B4305" t="s">
        <v>16387</v>
      </c>
      <c r="C4305" s="1" t="str">
        <f t="shared" si="699"/>
        <v>21:0444</v>
      </c>
      <c r="D4305" s="1" t="str">
        <f t="shared" si="700"/>
        <v>21:0146</v>
      </c>
      <c r="E4305" t="s">
        <v>16388</v>
      </c>
      <c r="F4305" t="s">
        <v>16389</v>
      </c>
      <c r="H4305">
        <v>69.216182900000007</v>
      </c>
      <c r="I4305">
        <v>-73.249898799999997</v>
      </c>
      <c r="J4305" s="1" t="str">
        <f t="shared" si="701"/>
        <v>NGR lake sediment grab sample</v>
      </c>
      <c r="K4305" s="1" t="str">
        <f t="shared" si="702"/>
        <v>&lt;177 micron (NGR)</v>
      </c>
      <c r="L4305">
        <v>9</v>
      </c>
      <c r="M4305" t="s">
        <v>72</v>
      </c>
      <c r="N4305">
        <v>159</v>
      </c>
      <c r="O4305">
        <v>76</v>
      </c>
      <c r="P4305">
        <v>54</v>
      </c>
      <c r="Q4305">
        <v>13</v>
      </c>
      <c r="R4305">
        <v>12</v>
      </c>
      <c r="S4305">
        <v>5</v>
      </c>
      <c r="T4305">
        <v>0.1</v>
      </c>
      <c r="U4305">
        <v>250</v>
      </c>
      <c r="V4305">
        <v>5.4</v>
      </c>
      <c r="W4305">
        <v>23</v>
      </c>
      <c r="X4305">
        <v>5</v>
      </c>
      <c r="Y4305">
        <v>0.5</v>
      </c>
    </row>
    <row r="4306" spans="1:25" hidden="1" x14ac:dyDescent="0.25">
      <c r="A4306" t="s">
        <v>16390</v>
      </c>
      <c r="B4306" t="s">
        <v>16391</v>
      </c>
      <c r="C4306" s="1" t="str">
        <f t="shared" si="699"/>
        <v>21:0444</v>
      </c>
      <c r="D4306" s="1" t="str">
        <f t="shared" si="700"/>
        <v>21:0146</v>
      </c>
      <c r="E4306" t="s">
        <v>16392</v>
      </c>
      <c r="F4306" t="s">
        <v>16393</v>
      </c>
      <c r="H4306">
        <v>69.258720299999993</v>
      </c>
      <c r="I4306">
        <v>-73.322016399999995</v>
      </c>
      <c r="J4306" s="1" t="str">
        <f t="shared" si="701"/>
        <v>NGR lake sediment grab sample</v>
      </c>
      <c r="K4306" s="1" t="str">
        <f t="shared" si="702"/>
        <v>&lt;177 micron (NGR)</v>
      </c>
      <c r="L4306">
        <v>9</v>
      </c>
      <c r="M4306" t="s">
        <v>77</v>
      </c>
      <c r="N4306">
        <v>160</v>
      </c>
      <c r="O4306">
        <v>170</v>
      </c>
      <c r="P4306">
        <v>82</v>
      </c>
      <c r="Q4306">
        <v>28</v>
      </c>
      <c r="R4306">
        <v>32</v>
      </c>
      <c r="S4306">
        <v>10</v>
      </c>
      <c r="T4306">
        <v>0.1</v>
      </c>
      <c r="U4306">
        <v>290</v>
      </c>
      <c r="V4306">
        <v>3.6</v>
      </c>
      <c r="W4306">
        <v>10</v>
      </c>
      <c r="X4306">
        <v>12</v>
      </c>
      <c r="Y4306">
        <v>6.4</v>
      </c>
    </row>
    <row r="4307" spans="1:25" hidden="1" x14ac:dyDescent="0.25">
      <c r="A4307" t="s">
        <v>16394</v>
      </c>
      <c r="B4307" t="s">
        <v>16395</v>
      </c>
      <c r="C4307" s="1" t="str">
        <f t="shared" si="699"/>
        <v>21:0444</v>
      </c>
      <c r="D4307" s="1" t="str">
        <f t="shared" si="700"/>
        <v>21:0146</v>
      </c>
      <c r="E4307" t="s">
        <v>16396</v>
      </c>
      <c r="F4307" t="s">
        <v>16397</v>
      </c>
      <c r="H4307">
        <v>69.253350100000006</v>
      </c>
      <c r="I4307">
        <v>-73.411543499999993</v>
      </c>
      <c r="J4307" s="1" t="str">
        <f t="shared" si="701"/>
        <v>NGR lake sediment grab sample</v>
      </c>
      <c r="K4307" s="1" t="str">
        <f t="shared" si="702"/>
        <v>&lt;177 micron (NGR)</v>
      </c>
      <c r="L4307">
        <v>9</v>
      </c>
      <c r="M4307" t="s">
        <v>82</v>
      </c>
      <c r="N4307">
        <v>161</v>
      </c>
      <c r="O4307">
        <v>80</v>
      </c>
      <c r="P4307">
        <v>36</v>
      </c>
      <c r="Q4307">
        <v>17</v>
      </c>
      <c r="R4307">
        <v>13</v>
      </c>
      <c r="S4307">
        <v>8</v>
      </c>
      <c r="T4307">
        <v>0.1</v>
      </c>
      <c r="U4307">
        <v>210</v>
      </c>
      <c r="V4307">
        <v>3.2</v>
      </c>
      <c r="W4307">
        <v>7</v>
      </c>
      <c r="X4307">
        <v>7</v>
      </c>
      <c r="Y4307">
        <v>2.4</v>
      </c>
    </row>
    <row r="4308" spans="1:25" hidden="1" x14ac:dyDescent="0.25">
      <c r="A4308" t="s">
        <v>16398</v>
      </c>
      <c r="B4308" t="s">
        <v>16399</v>
      </c>
      <c r="C4308" s="1" t="str">
        <f t="shared" si="699"/>
        <v>21:0444</v>
      </c>
      <c r="D4308" s="1" t="str">
        <f t="shared" si="700"/>
        <v>21:0146</v>
      </c>
      <c r="E4308" t="s">
        <v>16400</v>
      </c>
      <c r="F4308" t="s">
        <v>16401</v>
      </c>
      <c r="H4308">
        <v>69.254421800000003</v>
      </c>
      <c r="I4308">
        <v>-73.511762099999999</v>
      </c>
      <c r="J4308" s="1" t="str">
        <f t="shared" si="701"/>
        <v>NGR lake sediment grab sample</v>
      </c>
      <c r="K4308" s="1" t="str">
        <f t="shared" si="702"/>
        <v>&lt;177 micron (NGR)</v>
      </c>
      <c r="L4308">
        <v>9</v>
      </c>
      <c r="M4308" t="s">
        <v>87</v>
      </c>
      <c r="N4308">
        <v>162</v>
      </c>
      <c r="O4308">
        <v>152</v>
      </c>
      <c r="P4308">
        <v>130</v>
      </c>
      <c r="Q4308">
        <v>29</v>
      </c>
      <c r="R4308">
        <v>25</v>
      </c>
      <c r="S4308">
        <v>9</v>
      </c>
      <c r="T4308">
        <v>0.1</v>
      </c>
      <c r="U4308">
        <v>205</v>
      </c>
      <c r="V4308">
        <v>4.0999999999999996</v>
      </c>
      <c r="W4308">
        <v>9</v>
      </c>
      <c r="X4308">
        <v>12</v>
      </c>
      <c r="Y4308">
        <v>13.8</v>
      </c>
    </row>
    <row r="4309" spans="1:25" hidden="1" x14ac:dyDescent="0.25">
      <c r="A4309" t="s">
        <v>16402</v>
      </c>
      <c r="B4309" t="s">
        <v>16403</v>
      </c>
      <c r="C4309" s="1" t="str">
        <f t="shared" si="699"/>
        <v>21:0444</v>
      </c>
      <c r="D4309" s="1" t="str">
        <f t="shared" si="700"/>
        <v>21:0146</v>
      </c>
      <c r="E4309" t="s">
        <v>16404</v>
      </c>
      <c r="F4309" t="s">
        <v>16405</v>
      </c>
      <c r="H4309">
        <v>69.283395100000007</v>
      </c>
      <c r="I4309">
        <v>-73.572478000000004</v>
      </c>
      <c r="J4309" s="1" t="str">
        <f t="shared" si="701"/>
        <v>NGR lake sediment grab sample</v>
      </c>
      <c r="K4309" s="1" t="str">
        <f t="shared" si="702"/>
        <v>&lt;177 micron (NGR)</v>
      </c>
      <c r="L4309">
        <v>9</v>
      </c>
      <c r="M4309" t="s">
        <v>92</v>
      </c>
      <c r="N4309">
        <v>163</v>
      </c>
      <c r="O4309">
        <v>198</v>
      </c>
      <c r="P4309">
        <v>46</v>
      </c>
      <c r="Q4309">
        <v>31</v>
      </c>
      <c r="R4309">
        <v>22</v>
      </c>
      <c r="S4309">
        <v>9</v>
      </c>
      <c r="T4309">
        <v>0.1</v>
      </c>
      <c r="U4309">
        <v>320</v>
      </c>
      <c r="V4309">
        <v>2.9</v>
      </c>
      <c r="W4309">
        <v>2</v>
      </c>
      <c r="X4309">
        <v>11</v>
      </c>
      <c r="Y4309">
        <v>16.399999999999999</v>
      </c>
    </row>
    <row r="4310" spans="1:25" hidden="1" x14ac:dyDescent="0.25">
      <c r="A4310" t="s">
        <v>16406</v>
      </c>
      <c r="B4310" t="s">
        <v>16407</v>
      </c>
      <c r="C4310" s="1" t="str">
        <f t="shared" si="699"/>
        <v>21:0444</v>
      </c>
      <c r="D4310" s="1" t="str">
        <f t="shared" si="700"/>
        <v>21:0146</v>
      </c>
      <c r="E4310" t="s">
        <v>16408</v>
      </c>
      <c r="F4310" t="s">
        <v>16409</v>
      </c>
      <c r="H4310">
        <v>69.310811000000001</v>
      </c>
      <c r="I4310">
        <v>-73.589442099999999</v>
      </c>
      <c r="J4310" s="1" t="str">
        <f t="shared" si="701"/>
        <v>NGR lake sediment grab sample</v>
      </c>
      <c r="K4310" s="1" t="str">
        <f t="shared" si="702"/>
        <v>&lt;177 micron (NGR)</v>
      </c>
      <c r="L4310">
        <v>9</v>
      </c>
      <c r="M4310" t="s">
        <v>97</v>
      </c>
      <c r="N4310">
        <v>164</v>
      </c>
      <c r="O4310">
        <v>104</v>
      </c>
      <c r="P4310">
        <v>24</v>
      </c>
      <c r="Q4310">
        <v>17</v>
      </c>
      <c r="R4310">
        <v>14</v>
      </c>
      <c r="S4310">
        <v>9</v>
      </c>
      <c r="T4310">
        <v>0.1</v>
      </c>
      <c r="U4310">
        <v>335</v>
      </c>
      <c r="V4310">
        <v>3.9</v>
      </c>
      <c r="W4310">
        <v>2</v>
      </c>
      <c r="X4310">
        <v>4</v>
      </c>
      <c r="Y4310">
        <v>3</v>
      </c>
    </row>
    <row r="4311" spans="1:25" hidden="1" x14ac:dyDescent="0.25">
      <c r="A4311" t="s">
        <v>16410</v>
      </c>
      <c r="B4311" t="s">
        <v>16411</v>
      </c>
      <c r="C4311" s="1" t="str">
        <f t="shared" si="699"/>
        <v>21:0444</v>
      </c>
      <c r="D4311" s="1" t="str">
        <f t="shared" si="700"/>
        <v>21:0146</v>
      </c>
      <c r="E4311" t="s">
        <v>16412</v>
      </c>
      <c r="F4311" t="s">
        <v>16413</v>
      </c>
      <c r="H4311">
        <v>69.379366000000005</v>
      </c>
      <c r="I4311">
        <v>-73.889755399999999</v>
      </c>
      <c r="J4311" s="1" t="str">
        <f t="shared" si="701"/>
        <v>NGR lake sediment grab sample</v>
      </c>
      <c r="K4311" s="1" t="str">
        <f t="shared" si="702"/>
        <v>&lt;177 micron (NGR)</v>
      </c>
      <c r="L4311">
        <v>9</v>
      </c>
      <c r="M4311" t="s">
        <v>107</v>
      </c>
      <c r="N4311">
        <v>165</v>
      </c>
      <c r="O4311">
        <v>205</v>
      </c>
      <c r="P4311">
        <v>54</v>
      </c>
      <c r="Q4311">
        <v>25</v>
      </c>
      <c r="R4311">
        <v>38</v>
      </c>
      <c r="S4311">
        <v>22</v>
      </c>
      <c r="T4311">
        <v>0.1</v>
      </c>
      <c r="U4311">
        <v>610</v>
      </c>
      <c r="V4311">
        <v>4.5999999999999996</v>
      </c>
      <c r="W4311">
        <v>5</v>
      </c>
      <c r="X4311">
        <v>3</v>
      </c>
      <c r="Y4311">
        <v>0.5</v>
      </c>
    </row>
    <row r="4312" spans="1:25" hidden="1" x14ac:dyDescent="0.25">
      <c r="A4312" t="s">
        <v>16414</v>
      </c>
      <c r="B4312" t="s">
        <v>16415</v>
      </c>
      <c r="C4312" s="1" t="str">
        <f t="shared" si="699"/>
        <v>21:0444</v>
      </c>
      <c r="D4312" s="1" t="str">
        <f t="shared" si="700"/>
        <v>21:0146</v>
      </c>
      <c r="E4312" t="s">
        <v>16416</v>
      </c>
      <c r="F4312" t="s">
        <v>16417</v>
      </c>
      <c r="H4312">
        <v>69.387167000000005</v>
      </c>
      <c r="I4312">
        <v>-73.964977899999994</v>
      </c>
      <c r="J4312" s="1" t="str">
        <f t="shared" si="701"/>
        <v>NGR lake sediment grab sample</v>
      </c>
      <c r="K4312" s="1" t="str">
        <f t="shared" si="702"/>
        <v>&lt;177 micron (NGR)</v>
      </c>
      <c r="L4312">
        <v>9</v>
      </c>
      <c r="M4312" t="s">
        <v>112</v>
      </c>
      <c r="N4312">
        <v>166</v>
      </c>
      <c r="O4312">
        <v>134</v>
      </c>
      <c r="P4312">
        <v>66</v>
      </c>
      <c r="Q4312">
        <v>20</v>
      </c>
      <c r="R4312">
        <v>14</v>
      </c>
      <c r="S4312">
        <v>15</v>
      </c>
      <c r="T4312">
        <v>0.1</v>
      </c>
      <c r="U4312">
        <v>190</v>
      </c>
      <c r="V4312">
        <v>18.8</v>
      </c>
      <c r="W4312">
        <v>0.5</v>
      </c>
      <c r="X4312">
        <v>13</v>
      </c>
      <c r="Y4312">
        <v>15.2</v>
      </c>
    </row>
    <row r="4313" spans="1:25" hidden="1" x14ac:dyDescent="0.25">
      <c r="A4313" t="s">
        <v>16418</v>
      </c>
      <c r="B4313" t="s">
        <v>16419</v>
      </c>
      <c r="C4313" s="1" t="str">
        <f t="shared" si="699"/>
        <v>21:0444</v>
      </c>
      <c r="D4313" s="1" t="str">
        <f t="shared" si="700"/>
        <v>21:0146</v>
      </c>
      <c r="E4313" t="s">
        <v>16420</v>
      </c>
      <c r="F4313" t="s">
        <v>16421</v>
      </c>
      <c r="H4313">
        <v>69.359209000000007</v>
      </c>
      <c r="I4313">
        <v>-74.077380300000002</v>
      </c>
      <c r="J4313" s="1" t="str">
        <f t="shared" si="701"/>
        <v>NGR lake sediment grab sample</v>
      </c>
      <c r="K4313" s="1" t="str">
        <f t="shared" si="702"/>
        <v>&lt;177 micron (NGR)</v>
      </c>
      <c r="L4313">
        <v>9</v>
      </c>
      <c r="M4313" t="s">
        <v>117</v>
      </c>
      <c r="N4313">
        <v>167</v>
      </c>
      <c r="O4313">
        <v>52</v>
      </c>
      <c r="P4313">
        <v>18</v>
      </c>
      <c r="Q4313">
        <v>10</v>
      </c>
      <c r="R4313">
        <v>10</v>
      </c>
      <c r="S4313">
        <v>4</v>
      </c>
      <c r="T4313">
        <v>0.1</v>
      </c>
      <c r="U4313">
        <v>170</v>
      </c>
      <c r="V4313">
        <v>3.3</v>
      </c>
      <c r="W4313">
        <v>0.5</v>
      </c>
      <c r="X4313">
        <v>2</v>
      </c>
      <c r="Y4313">
        <v>7.6</v>
      </c>
    </row>
    <row r="4314" spans="1:25" hidden="1" x14ac:dyDescent="0.25">
      <c r="A4314" t="s">
        <v>16422</v>
      </c>
      <c r="B4314" t="s">
        <v>16423</v>
      </c>
      <c r="C4314" s="1" t="str">
        <f t="shared" si="699"/>
        <v>21:0444</v>
      </c>
      <c r="D4314" s="1" t="str">
        <f t="shared" si="700"/>
        <v>21:0146</v>
      </c>
      <c r="E4314" t="s">
        <v>16424</v>
      </c>
      <c r="F4314" t="s">
        <v>16425</v>
      </c>
      <c r="H4314">
        <v>69.4248616</v>
      </c>
      <c r="I4314">
        <v>-74.256082399999997</v>
      </c>
      <c r="J4314" s="1" t="str">
        <f t="shared" si="701"/>
        <v>NGR lake sediment grab sample</v>
      </c>
      <c r="K4314" s="1" t="str">
        <f t="shared" si="702"/>
        <v>&lt;177 micron (NGR)</v>
      </c>
      <c r="L4314">
        <v>9</v>
      </c>
      <c r="M4314" t="s">
        <v>122</v>
      </c>
      <c r="N4314">
        <v>168</v>
      </c>
      <c r="O4314">
        <v>148</v>
      </c>
      <c r="P4314">
        <v>86</v>
      </c>
      <c r="Q4314">
        <v>18</v>
      </c>
      <c r="R4314">
        <v>32</v>
      </c>
      <c r="S4314">
        <v>14</v>
      </c>
      <c r="T4314">
        <v>0.1</v>
      </c>
      <c r="U4314">
        <v>350</v>
      </c>
      <c r="V4314">
        <v>4.7</v>
      </c>
      <c r="W4314">
        <v>0.5</v>
      </c>
      <c r="X4314">
        <v>5</v>
      </c>
      <c r="Y4314">
        <v>17</v>
      </c>
    </row>
    <row r="4315" spans="1:25" hidden="1" x14ac:dyDescent="0.25">
      <c r="A4315" t="s">
        <v>16426</v>
      </c>
      <c r="B4315" t="s">
        <v>16427</v>
      </c>
      <c r="C4315" s="1" t="str">
        <f t="shared" si="699"/>
        <v>21:0444</v>
      </c>
      <c r="D4315" s="1" t="str">
        <f>HYPERLINK("http://geochem.nrcan.gc.ca/cdogs/content/svy/svy_e.htm", "")</f>
        <v/>
      </c>
      <c r="G4315" s="1" t="str">
        <f>HYPERLINK("http://geochem.nrcan.gc.ca/cdogs/content/cr_/cr_00022_e.htm", "22")</f>
        <v>22</v>
      </c>
      <c r="J4315" t="s">
        <v>100</v>
      </c>
      <c r="K4315" t="s">
        <v>101</v>
      </c>
      <c r="L4315">
        <v>9</v>
      </c>
      <c r="M4315" t="s">
        <v>102</v>
      </c>
      <c r="N4315">
        <v>169</v>
      </c>
      <c r="O4315">
        <v>82</v>
      </c>
      <c r="P4315">
        <v>20</v>
      </c>
      <c r="Q4315">
        <v>19</v>
      </c>
      <c r="R4315">
        <v>10</v>
      </c>
      <c r="S4315">
        <v>7</v>
      </c>
      <c r="T4315">
        <v>0.1</v>
      </c>
      <c r="U4315">
        <v>895</v>
      </c>
      <c r="V4315">
        <v>1.7</v>
      </c>
      <c r="W4315">
        <v>12</v>
      </c>
      <c r="X4315">
        <v>5</v>
      </c>
      <c r="Y4315">
        <v>21.4</v>
      </c>
    </row>
    <row r="4316" spans="1:25" hidden="1" x14ac:dyDescent="0.25">
      <c r="A4316" t="s">
        <v>16428</v>
      </c>
      <c r="B4316" t="s">
        <v>16429</v>
      </c>
      <c r="C4316" s="1" t="str">
        <f t="shared" si="699"/>
        <v>21:0444</v>
      </c>
      <c r="D4316" s="1" t="str">
        <f t="shared" ref="D4316:D4328" si="703">HYPERLINK("http://geochem.nrcan.gc.ca/cdogs/content/svy/svy210146_e.htm", "21:0146")</f>
        <v>21:0146</v>
      </c>
      <c r="E4316" t="s">
        <v>16430</v>
      </c>
      <c r="F4316" t="s">
        <v>16431</v>
      </c>
      <c r="H4316">
        <v>69.5100987</v>
      </c>
      <c r="I4316">
        <v>-74.434357500000004</v>
      </c>
      <c r="J4316" s="1" t="str">
        <f t="shared" ref="J4316:J4328" si="704">HYPERLINK("http://geochem.nrcan.gc.ca/cdogs/content/kwd/kwd020027_e.htm", "NGR lake sediment grab sample")</f>
        <v>NGR lake sediment grab sample</v>
      </c>
      <c r="K4316" s="1" t="str">
        <f t="shared" ref="K4316:K4328" si="705">HYPERLINK("http://geochem.nrcan.gc.ca/cdogs/content/kwd/kwd080006_e.htm", "&lt;177 micron (NGR)")</f>
        <v>&lt;177 micron (NGR)</v>
      </c>
      <c r="L4316">
        <v>10</v>
      </c>
      <c r="M4316" t="s">
        <v>29</v>
      </c>
      <c r="N4316">
        <v>170</v>
      </c>
      <c r="O4316">
        <v>128</v>
      </c>
      <c r="P4316">
        <v>34</v>
      </c>
      <c r="Q4316">
        <v>21</v>
      </c>
      <c r="R4316">
        <v>25</v>
      </c>
      <c r="S4316">
        <v>13</v>
      </c>
      <c r="T4316">
        <v>0.1</v>
      </c>
      <c r="U4316">
        <v>270</v>
      </c>
      <c r="V4316">
        <v>3.35</v>
      </c>
      <c r="W4316">
        <v>0.5</v>
      </c>
      <c r="X4316">
        <v>1</v>
      </c>
      <c r="Y4316">
        <v>9.4</v>
      </c>
    </row>
    <row r="4317" spans="1:25" hidden="1" x14ac:dyDescent="0.25">
      <c r="A4317" t="s">
        <v>16432</v>
      </c>
      <c r="B4317" t="s">
        <v>16433</v>
      </c>
      <c r="C4317" s="1" t="str">
        <f t="shared" si="699"/>
        <v>21:0444</v>
      </c>
      <c r="D4317" s="1" t="str">
        <f t="shared" si="703"/>
        <v>21:0146</v>
      </c>
      <c r="E4317" t="s">
        <v>16434</v>
      </c>
      <c r="F4317" t="s">
        <v>16435</v>
      </c>
      <c r="H4317">
        <v>69.448344199999994</v>
      </c>
      <c r="I4317">
        <v>-74.226171500000007</v>
      </c>
      <c r="J4317" s="1" t="str">
        <f t="shared" si="704"/>
        <v>NGR lake sediment grab sample</v>
      </c>
      <c r="K4317" s="1" t="str">
        <f t="shared" si="705"/>
        <v>&lt;177 micron (NGR)</v>
      </c>
      <c r="L4317">
        <v>10</v>
      </c>
      <c r="M4317" t="s">
        <v>34</v>
      </c>
      <c r="N4317">
        <v>171</v>
      </c>
      <c r="O4317">
        <v>168</v>
      </c>
      <c r="P4317">
        <v>102</v>
      </c>
      <c r="Q4317">
        <v>19</v>
      </c>
      <c r="R4317">
        <v>38</v>
      </c>
      <c r="S4317">
        <v>27</v>
      </c>
      <c r="T4317">
        <v>0.1</v>
      </c>
      <c r="U4317">
        <v>650</v>
      </c>
      <c r="V4317">
        <v>6</v>
      </c>
      <c r="W4317">
        <v>0.5</v>
      </c>
      <c r="X4317">
        <v>1</v>
      </c>
      <c r="Y4317">
        <v>7</v>
      </c>
    </row>
    <row r="4318" spans="1:25" hidden="1" x14ac:dyDescent="0.25">
      <c r="A4318" t="s">
        <v>16436</v>
      </c>
      <c r="B4318" t="s">
        <v>16437</v>
      </c>
      <c r="C4318" s="1" t="str">
        <f t="shared" si="699"/>
        <v>21:0444</v>
      </c>
      <c r="D4318" s="1" t="str">
        <f t="shared" si="703"/>
        <v>21:0146</v>
      </c>
      <c r="E4318" t="s">
        <v>16438</v>
      </c>
      <c r="F4318" t="s">
        <v>16439</v>
      </c>
      <c r="H4318">
        <v>69.458666899999997</v>
      </c>
      <c r="I4318">
        <v>-74.300521000000003</v>
      </c>
      <c r="J4318" s="1" t="str">
        <f t="shared" si="704"/>
        <v>NGR lake sediment grab sample</v>
      </c>
      <c r="K4318" s="1" t="str">
        <f t="shared" si="705"/>
        <v>&lt;177 micron (NGR)</v>
      </c>
      <c r="L4318">
        <v>10</v>
      </c>
      <c r="M4318" t="s">
        <v>39</v>
      </c>
      <c r="N4318">
        <v>172</v>
      </c>
      <c r="O4318">
        <v>164</v>
      </c>
      <c r="P4318">
        <v>56</v>
      </c>
      <c r="Q4318">
        <v>20</v>
      </c>
      <c r="R4318">
        <v>32</v>
      </c>
      <c r="S4318">
        <v>21</v>
      </c>
      <c r="T4318">
        <v>0.1</v>
      </c>
      <c r="U4318">
        <v>425</v>
      </c>
      <c r="V4318">
        <v>4.9000000000000004</v>
      </c>
      <c r="W4318">
        <v>0.5</v>
      </c>
      <c r="X4318">
        <v>1</v>
      </c>
      <c r="Y4318">
        <v>5.8</v>
      </c>
    </row>
    <row r="4319" spans="1:25" hidden="1" x14ac:dyDescent="0.25">
      <c r="A4319" t="s">
        <v>16440</v>
      </c>
      <c r="B4319" t="s">
        <v>16441</v>
      </c>
      <c r="C4319" s="1" t="str">
        <f t="shared" si="699"/>
        <v>21:0444</v>
      </c>
      <c r="D4319" s="1" t="str">
        <f t="shared" si="703"/>
        <v>21:0146</v>
      </c>
      <c r="E4319" t="s">
        <v>16442</v>
      </c>
      <c r="F4319" t="s">
        <v>16443</v>
      </c>
      <c r="H4319">
        <v>69.493749899999997</v>
      </c>
      <c r="I4319">
        <v>-74.327999300000002</v>
      </c>
      <c r="J4319" s="1" t="str">
        <f t="shared" si="704"/>
        <v>NGR lake sediment grab sample</v>
      </c>
      <c r="K4319" s="1" t="str">
        <f t="shared" si="705"/>
        <v>&lt;177 micron (NGR)</v>
      </c>
      <c r="L4319">
        <v>10</v>
      </c>
      <c r="M4319" t="s">
        <v>44</v>
      </c>
      <c r="N4319">
        <v>173</v>
      </c>
      <c r="O4319">
        <v>162</v>
      </c>
      <c r="P4319">
        <v>60</v>
      </c>
      <c r="Q4319">
        <v>21</v>
      </c>
      <c r="R4319">
        <v>33</v>
      </c>
      <c r="S4319">
        <v>19</v>
      </c>
      <c r="T4319">
        <v>0.1</v>
      </c>
      <c r="U4319">
        <v>385</v>
      </c>
      <c r="V4319">
        <v>5.95</v>
      </c>
      <c r="W4319">
        <v>0.5</v>
      </c>
      <c r="X4319">
        <v>2</v>
      </c>
      <c r="Y4319">
        <v>11.2</v>
      </c>
    </row>
    <row r="4320" spans="1:25" hidden="1" x14ac:dyDescent="0.25">
      <c r="A4320" t="s">
        <v>16444</v>
      </c>
      <c r="B4320" t="s">
        <v>16445</v>
      </c>
      <c r="C4320" s="1" t="str">
        <f t="shared" si="699"/>
        <v>21:0444</v>
      </c>
      <c r="D4320" s="1" t="str">
        <f t="shared" si="703"/>
        <v>21:0146</v>
      </c>
      <c r="E4320" t="s">
        <v>16446</v>
      </c>
      <c r="F4320" t="s">
        <v>16447</v>
      </c>
      <c r="H4320">
        <v>69.504113200000006</v>
      </c>
      <c r="I4320">
        <v>-74.395694599999999</v>
      </c>
      <c r="J4320" s="1" t="str">
        <f t="shared" si="704"/>
        <v>NGR lake sediment grab sample</v>
      </c>
      <c r="K4320" s="1" t="str">
        <f t="shared" si="705"/>
        <v>&lt;177 micron (NGR)</v>
      </c>
      <c r="L4320">
        <v>10</v>
      </c>
      <c r="M4320" t="s">
        <v>49</v>
      </c>
      <c r="N4320">
        <v>174</v>
      </c>
      <c r="O4320">
        <v>82</v>
      </c>
      <c r="P4320">
        <v>28</v>
      </c>
      <c r="Q4320">
        <v>12</v>
      </c>
      <c r="R4320">
        <v>26</v>
      </c>
      <c r="S4320">
        <v>13</v>
      </c>
      <c r="T4320">
        <v>0.1</v>
      </c>
      <c r="U4320">
        <v>220</v>
      </c>
      <c r="V4320">
        <v>2.4</v>
      </c>
      <c r="W4320">
        <v>0.5</v>
      </c>
      <c r="X4320">
        <v>1</v>
      </c>
      <c r="Y4320">
        <v>7.2</v>
      </c>
    </row>
    <row r="4321" spans="1:25" hidden="1" x14ac:dyDescent="0.25">
      <c r="A4321" t="s">
        <v>16448</v>
      </c>
      <c r="B4321" t="s">
        <v>16449</v>
      </c>
      <c r="C4321" s="1" t="str">
        <f t="shared" si="699"/>
        <v>21:0444</v>
      </c>
      <c r="D4321" s="1" t="str">
        <f t="shared" si="703"/>
        <v>21:0146</v>
      </c>
      <c r="E4321" t="s">
        <v>16430</v>
      </c>
      <c r="F4321" t="s">
        <v>16450</v>
      </c>
      <c r="H4321">
        <v>69.5100987</v>
      </c>
      <c r="I4321">
        <v>-74.434357500000004</v>
      </c>
      <c r="J4321" s="1" t="str">
        <f t="shared" si="704"/>
        <v>NGR lake sediment grab sample</v>
      </c>
      <c r="K4321" s="1" t="str">
        <f t="shared" si="705"/>
        <v>&lt;177 micron (NGR)</v>
      </c>
      <c r="L4321">
        <v>10</v>
      </c>
      <c r="M4321" t="s">
        <v>57</v>
      </c>
      <c r="N4321">
        <v>175</v>
      </c>
      <c r="O4321">
        <v>126</v>
      </c>
      <c r="P4321">
        <v>32</v>
      </c>
      <c r="Q4321">
        <v>20</v>
      </c>
      <c r="R4321">
        <v>24</v>
      </c>
      <c r="S4321">
        <v>13</v>
      </c>
      <c r="T4321">
        <v>0.1</v>
      </c>
      <c r="U4321">
        <v>260</v>
      </c>
      <c r="V4321">
        <v>3.35</v>
      </c>
      <c r="W4321">
        <v>0.5</v>
      </c>
      <c r="X4321">
        <v>1</v>
      </c>
      <c r="Y4321">
        <v>8</v>
      </c>
    </row>
    <row r="4322" spans="1:25" hidden="1" x14ac:dyDescent="0.25">
      <c r="A4322" t="s">
        <v>16451</v>
      </c>
      <c r="B4322" t="s">
        <v>16452</v>
      </c>
      <c r="C4322" s="1" t="str">
        <f t="shared" si="699"/>
        <v>21:0444</v>
      </c>
      <c r="D4322" s="1" t="str">
        <f t="shared" si="703"/>
        <v>21:0146</v>
      </c>
      <c r="E4322" t="s">
        <v>16430</v>
      </c>
      <c r="F4322" t="s">
        <v>16453</v>
      </c>
      <c r="H4322">
        <v>69.5100987</v>
      </c>
      <c r="I4322">
        <v>-74.434357500000004</v>
      </c>
      <c r="J4322" s="1" t="str">
        <f t="shared" si="704"/>
        <v>NGR lake sediment grab sample</v>
      </c>
      <c r="K4322" s="1" t="str">
        <f t="shared" si="705"/>
        <v>&lt;177 micron (NGR)</v>
      </c>
      <c r="L4322">
        <v>10</v>
      </c>
      <c r="M4322" t="s">
        <v>53</v>
      </c>
      <c r="N4322">
        <v>176</v>
      </c>
      <c r="O4322">
        <v>130</v>
      </c>
      <c r="P4322">
        <v>32</v>
      </c>
      <c r="Q4322">
        <v>21</v>
      </c>
      <c r="R4322">
        <v>24</v>
      </c>
      <c r="S4322">
        <v>13</v>
      </c>
      <c r="T4322">
        <v>0.1</v>
      </c>
      <c r="U4322">
        <v>260</v>
      </c>
      <c r="V4322">
        <v>3.2</v>
      </c>
      <c r="W4322">
        <v>0.5</v>
      </c>
      <c r="X4322">
        <v>1</v>
      </c>
      <c r="Y4322">
        <v>9.4</v>
      </c>
    </row>
    <row r="4323" spans="1:25" hidden="1" x14ac:dyDescent="0.25">
      <c r="A4323" t="s">
        <v>16454</v>
      </c>
      <c r="B4323" t="s">
        <v>16455</v>
      </c>
      <c r="C4323" s="1" t="str">
        <f t="shared" si="699"/>
        <v>21:0444</v>
      </c>
      <c r="D4323" s="1" t="str">
        <f t="shared" si="703"/>
        <v>21:0146</v>
      </c>
      <c r="E4323" t="s">
        <v>16456</v>
      </c>
      <c r="F4323" t="s">
        <v>16457</v>
      </c>
      <c r="H4323">
        <v>69.5550432</v>
      </c>
      <c r="I4323">
        <v>-75.023393299999995</v>
      </c>
      <c r="J4323" s="1" t="str">
        <f t="shared" si="704"/>
        <v>NGR lake sediment grab sample</v>
      </c>
      <c r="K4323" s="1" t="str">
        <f t="shared" si="705"/>
        <v>&lt;177 micron (NGR)</v>
      </c>
      <c r="L4323">
        <v>10</v>
      </c>
      <c r="M4323" t="s">
        <v>62</v>
      </c>
      <c r="N4323">
        <v>177</v>
      </c>
      <c r="O4323">
        <v>106</v>
      </c>
      <c r="P4323">
        <v>36</v>
      </c>
      <c r="Q4323">
        <v>23</v>
      </c>
      <c r="R4323">
        <v>19</v>
      </c>
      <c r="S4323">
        <v>12</v>
      </c>
      <c r="T4323">
        <v>0.1</v>
      </c>
      <c r="U4323">
        <v>1550</v>
      </c>
      <c r="V4323">
        <v>5.2</v>
      </c>
      <c r="W4323">
        <v>0.5</v>
      </c>
      <c r="X4323">
        <v>3</v>
      </c>
      <c r="Y4323">
        <v>4.5999999999999996</v>
      </c>
    </row>
    <row r="4324" spans="1:25" hidden="1" x14ac:dyDescent="0.25">
      <c r="A4324" t="s">
        <v>16458</v>
      </c>
      <c r="B4324" t="s">
        <v>16459</v>
      </c>
      <c r="C4324" s="1" t="str">
        <f t="shared" si="699"/>
        <v>21:0444</v>
      </c>
      <c r="D4324" s="1" t="str">
        <f t="shared" si="703"/>
        <v>21:0146</v>
      </c>
      <c r="E4324" t="s">
        <v>16460</v>
      </c>
      <c r="F4324" t="s">
        <v>16461</v>
      </c>
      <c r="H4324">
        <v>69.509851900000001</v>
      </c>
      <c r="I4324">
        <v>-75.091891099999998</v>
      </c>
      <c r="J4324" s="1" t="str">
        <f t="shared" si="704"/>
        <v>NGR lake sediment grab sample</v>
      </c>
      <c r="K4324" s="1" t="str">
        <f t="shared" si="705"/>
        <v>&lt;177 micron (NGR)</v>
      </c>
      <c r="L4324">
        <v>10</v>
      </c>
      <c r="M4324" t="s">
        <v>67</v>
      </c>
      <c r="N4324">
        <v>178</v>
      </c>
      <c r="O4324">
        <v>122</v>
      </c>
      <c r="P4324">
        <v>84</v>
      </c>
      <c r="Q4324">
        <v>32</v>
      </c>
      <c r="R4324">
        <v>14</v>
      </c>
      <c r="S4324">
        <v>10</v>
      </c>
      <c r="T4324">
        <v>0.1</v>
      </c>
      <c r="U4324">
        <v>390</v>
      </c>
      <c r="V4324">
        <v>7.55</v>
      </c>
      <c r="W4324">
        <v>1</v>
      </c>
      <c r="X4324">
        <v>19</v>
      </c>
      <c r="Y4324">
        <v>16.2</v>
      </c>
    </row>
    <row r="4325" spans="1:25" hidden="1" x14ac:dyDescent="0.25">
      <c r="A4325" t="s">
        <v>16462</v>
      </c>
      <c r="B4325" t="s">
        <v>16463</v>
      </c>
      <c r="C4325" s="1" t="str">
        <f t="shared" si="699"/>
        <v>21:0444</v>
      </c>
      <c r="D4325" s="1" t="str">
        <f t="shared" si="703"/>
        <v>21:0146</v>
      </c>
      <c r="E4325" t="s">
        <v>16464</v>
      </c>
      <c r="F4325" t="s">
        <v>16465</v>
      </c>
      <c r="H4325">
        <v>69.488275299999998</v>
      </c>
      <c r="I4325">
        <v>-75.050220800000005</v>
      </c>
      <c r="J4325" s="1" t="str">
        <f t="shared" si="704"/>
        <v>NGR lake sediment grab sample</v>
      </c>
      <c r="K4325" s="1" t="str">
        <f t="shared" si="705"/>
        <v>&lt;177 micron (NGR)</v>
      </c>
      <c r="L4325">
        <v>10</v>
      </c>
      <c r="M4325" t="s">
        <v>72</v>
      </c>
      <c r="N4325">
        <v>179</v>
      </c>
      <c r="O4325">
        <v>92</v>
      </c>
      <c r="P4325">
        <v>52</v>
      </c>
      <c r="Q4325">
        <v>20</v>
      </c>
      <c r="R4325">
        <v>15</v>
      </c>
      <c r="S4325">
        <v>10</v>
      </c>
      <c r="T4325">
        <v>0.1</v>
      </c>
      <c r="U4325">
        <v>330</v>
      </c>
      <c r="V4325">
        <v>2.5499999999999998</v>
      </c>
      <c r="W4325">
        <v>0.5</v>
      </c>
      <c r="X4325">
        <v>5</v>
      </c>
      <c r="Y4325">
        <v>25.6</v>
      </c>
    </row>
    <row r="4326" spans="1:25" hidden="1" x14ac:dyDescent="0.25">
      <c r="A4326" t="s">
        <v>16466</v>
      </c>
      <c r="B4326" t="s">
        <v>16467</v>
      </c>
      <c r="C4326" s="1" t="str">
        <f t="shared" si="699"/>
        <v>21:0444</v>
      </c>
      <c r="D4326" s="1" t="str">
        <f t="shared" si="703"/>
        <v>21:0146</v>
      </c>
      <c r="E4326" t="s">
        <v>16468</v>
      </c>
      <c r="F4326" t="s">
        <v>16469</v>
      </c>
      <c r="H4326">
        <v>69.442521200000002</v>
      </c>
      <c r="I4326">
        <v>-75.057334999999995</v>
      </c>
      <c r="J4326" s="1" t="str">
        <f t="shared" si="704"/>
        <v>NGR lake sediment grab sample</v>
      </c>
      <c r="K4326" s="1" t="str">
        <f t="shared" si="705"/>
        <v>&lt;177 micron (NGR)</v>
      </c>
      <c r="L4326">
        <v>10</v>
      </c>
      <c r="M4326" t="s">
        <v>77</v>
      </c>
      <c r="N4326">
        <v>180</v>
      </c>
      <c r="O4326">
        <v>120</v>
      </c>
      <c r="P4326">
        <v>24</v>
      </c>
      <c r="Q4326">
        <v>32</v>
      </c>
      <c r="R4326">
        <v>19</v>
      </c>
      <c r="S4326">
        <v>13</v>
      </c>
      <c r="T4326">
        <v>0.1</v>
      </c>
      <c r="U4326">
        <v>490</v>
      </c>
      <c r="V4326">
        <v>3.4</v>
      </c>
      <c r="W4326">
        <v>0.5</v>
      </c>
      <c r="X4326">
        <v>1</v>
      </c>
      <c r="Y4326">
        <v>4.2</v>
      </c>
    </row>
    <row r="4327" spans="1:25" hidden="1" x14ac:dyDescent="0.25">
      <c r="A4327" t="s">
        <v>16470</v>
      </c>
      <c r="B4327" t="s">
        <v>16471</v>
      </c>
      <c r="C4327" s="1" t="str">
        <f t="shared" si="699"/>
        <v>21:0444</v>
      </c>
      <c r="D4327" s="1" t="str">
        <f t="shared" si="703"/>
        <v>21:0146</v>
      </c>
      <c r="E4327" t="s">
        <v>16472</v>
      </c>
      <c r="F4327" t="s">
        <v>16473</v>
      </c>
      <c r="H4327">
        <v>69.373037199999999</v>
      </c>
      <c r="I4327">
        <v>-75.038227399999997</v>
      </c>
      <c r="J4327" s="1" t="str">
        <f t="shared" si="704"/>
        <v>NGR lake sediment grab sample</v>
      </c>
      <c r="K4327" s="1" t="str">
        <f t="shared" si="705"/>
        <v>&lt;177 micron (NGR)</v>
      </c>
      <c r="L4327">
        <v>10</v>
      </c>
      <c r="M4327" t="s">
        <v>82</v>
      </c>
      <c r="N4327">
        <v>181</v>
      </c>
      <c r="O4327">
        <v>225</v>
      </c>
      <c r="P4327">
        <v>62</v>
      </c>
      <c r="Q4327">
        <v>88</v>
      </c>
      <c r="R4327">
        <v>48</v>
      </c>
      <c r="S4327">
        <v>21</v>
      </c>
      <c r="T4327">
        <v>0.1</v>
      </c>
      <c r="U4327">
        <v>510</v>
      </c>
      <c r="V4327">
        <v>4.5999999999999996</v>
      </c>
      <c r="W4327">
        <v>5</v>
      </c>
      <c r="X4327">
        <v>3</v>
      </c>
      <c r="Y4327">
        <v>6.8</v>
      </c>
    </row>
    <row r="4328" spans="1:25" hidden="1" x14ac:dyDescent="0.25">
      <c r="A4328" t="s">
        <v>16474</v>
      </c>
      <c r="B4328" t="s">
        <v>16475</v>
      </c>
      <c r="C4328" s="1" t="str">
        <f t="shared" si="699"/>
        <v>21:0444</v>
      </c>
      <c r="D4328" s="1" t="str">
        <f t="shared" si="703"/>
        <v>21:0146</v>
      </c>
      <c r="E4328" t="s">
        <v>16476</v>
      </c>
      <c r="F4328" t="s">
        <v>16477</v>
      </c>
      <c r="H4328">
        <v>69.362457500000005</v>
      </c>
      <c r="I4328">
        <v>-75.062206700000004</v>
      </c>
      <c r="J4328" s="1" t="str">
        <f t="shared" si="704"/>
        <v>NGR lake sediment grab sample</v>
      </c>
      <c r="K4328" s="1" t="str">
        <f t="shared" si="705"/>
        <v>&lt;177 micron (NGR)</v>
      </c>
      <c r="L4328">
        <v>10</v>
      </c>
      <c r="M4328" t="s">
        <v>87</v>
      </c>
      <c r="N4328">
        <v>182</v>
      </c>
      <c r="O4328">
        <v>168</v>
      </c>
      <c r="P4328">
        <v>60</v>
      </c>
      <c r="Q4328">
        <v>57</v>
      </c>
      <c r="R4328">
        <v>47</v>
      </c>
      <c r="S4328">
        <v>19</v>
      </c>
      <c r="T4328">
        <v>0.1</v>
      </c>
      <c r="U4328">
        <v>380</v>
      </c>
      <c r="V4328">
        <v>3.9</v>
      </c>
      <c r="W4328">
        <v>4</v>
      </c>
      <c r="X4328">
        <v>2</v>
      </c>
      <c r="Y4328">
        <v>8</v>
      </c>
    </row>
    <row r="4329" spans="1:25" hidden="1" x14ac:dyDescent="0.25">
      <c r="A4329" t="s">
        <v>16478</v>
      </c>
      <c r="B4329" t="s">
        <v>16479</v>
      </c>
      <c r="C4329" s="1" t="str">
        <f t="shared" si="699"/>
        <v>21:0444</v>
      </c>
      <c r="D4329" s="1" t="str">
        <f>HYPERLINK("http://geochem.nrcan.gc.ca/cdogs/content/svy/svy_e.htm", "")</f>
        <v/>
      </c>
      <c r="G4329" s="1" t="str">
        <f>HYPERLINK("http://geochem.nrcan.gc.ca/cdogs/content/cr_/cr_00035_e.htm", "35")</f>
        <v>35</v>
      </c>
      <c r="J4329" t="s">
        <v>100</v>
      </c>
      <c r="K4329" t="s">
        <v>101</v>
      </c>
      <c r="L4329">
        <v>10</v>
      </c>
      <c r="M4329" t="s">
        <v>102</v>
      </c>
      <c r="N4329">
        <v>183</v>
      </c>
      <c r="O4329">
        <v>120</v>
      </c>
      <c r="P4329">
        <v>70</v>
      </c>
      <c r="Q4329">
        <v>10</v>
      </c>
      <c r="R4329">
        <v>35</v>
      </c>
      <c r="S4329">
        <v>9</v>
      </c>
      <c r="T4329">
        <v>0.1</v>
      </c>
      <c r="U4329">
        <v>300</v>
      </c>
      <c r="V4329">
        <v>2.6</v>
      </c>
      <c r="W4329">
        <v>16</v>
      </c>
      <c r="X4329">
        <v>1</v>
      </c>
      <c r="Y4329">
        <v>8.1999999999999993</v>
      </c>
    </row>
    <row r="4330" spans="1:25" hidden="1" x14ac:dyDescent="0.25">
      <c r="A4330" t="s">
        <v>16480</v>
      </c>
      <c r="B4330" t="s">
        <v>16481</v>
      </c>
      <c r="C4330" s="1" t="str">
        <f t="shared" si="699"/>
        <v>21:0444</v>
      </c>
      <c r="D4330" s="1" t="str">
        <f t="shared" ref="D4330:D4341" si="706">HYPERLINK("http://geochem.nrcan.gc.ca/cdogs/content/svy/svy210146_e.htm", "21:0146")</f>
        <v>21:0146</v>
      </c>
      <c r="E4330" t="s">
        <v>16482</v>
      </c>
      <c r="F4330" t="s">
        <v>16483</v>
      </c>
      <c r="H4330">
        <v>69.332721599999999</v>
      </c>
      <c r="I4330">
        <v>-75.082227399999994</v>
      </c>
      <c r="J4330" s="1" t="str">
        <f t="shared" ref="J4330:J4341" si="707">HYPERLINK("http://geochem.nrcan.gc.ca/cdogs/content/kwd/kwd020027_e.htm", "NGR lake sediment grab sample")</f>
        <v>NGR lake sediment grab sample</v>
      </c>
      <c r="K4330" s="1" t="str">
        <f t="shared" ref="K4330:K4341" si="708">HYPERLINK("http://geochem.nrcan.gc.ca/cdogs/content/kwd/kwd080006_e.htm", "&lt;177 micron (NGR)")</f>
        <v>&lt;177 micron (NGR)</v>
      </c>
      <c r="L4330">
        <v>10</v>
      </c>
      <c r="M4330" t="s">
        <v>92</v>
      </c>
      <c r="N4330">
        <v>184</v>
      </c>
      <c r="O4330">
        <v>112</v>
      </c>
      <c r="P4330">
        <v>28</v>
      </c>
      <c r="Q4330">
        <v>26</v>
      </c>
      <c r="R4330">
        <v>23</v>
      </c>
      <c r="S4330">
        <v>13</v>
      </c>
      <c r="T4330">
        <v>0.1</v>
      </c>
      <c r="U4330">
        <v>650</v>
      </c>
      <c r="V4330">
        <v>3.3</v>
      </c>
      <c r="W4330">
        <v>3</v>
      </c>
      <c r="X4330">
        <v>1</v>
      </c>
      <c r="Y4330">
        <v>3.6</v>
      </c>
    </row>
    <row r="4331" spans="1:25" hidden="1" x14ac:dyDescent="0.25">
      <c r="A4331" t="s">
        <v>16484</v>
      </c>
      <c r="B4331" t="s">
        <v>16485</v>
      </c>
      <c r="C4331" s="1" t="str">
        <f t="shared" si="699"/>
        <v>21:0444</v>
      </c>
      <c r="D4331" s="1" t="str">
        <f t="shared" si="706"/>
        <v>21:0146</v>
      </c>
      <c r="E4331" t="s">
        <v>16486</v>
      </c>
      <c r="F4331" t="s">
        <v>16487</v>
      </c>
      <c r="H4331">
        <v>69.325127699999996</v>
      </c>
      <c r="I4331">
        <v>-75.147394199999994</v>
      </c>
      <c r="J4331" s="1" t="str">
        <f t="shared" si="707"/>
        <v>NGR lake sediment grab sample</v>
      </c>
      <c r="K4331" s="1" t="str">
        <f t="shared" si="708"/>
        <v>&lt;177 micron (NGR)</v>
      </c>
      <c r="L4331">
        <v>10</v>
      </c>
      <c r="M4331" t="s">
        <v>97</v>
      </c>
      <c r="N4331">
        <v>185</v>
      </c>
      <c r="O4331">
        <v>72</v>
      </c>
      <c r="P4331">
        <v>38</v>
      </c>
      <c r="Q4331">
        <v>18</v>
      </c>
      <c r="R4331">
        <v>13</v>
      </c>
      <c r="S4331">
        <v>9</v>
      </c>
      <c r="T4331">
        <v>0.1</v>
      </c>
      <c r="U4331">
        <v>600</v>
      </c>
      <c r="V4331">
        <v>2.75</v>
      </c>
      <c r="W4331">
        <v>3</v>
      </c>
      <c r="X4331">
        <v>7</v>
      </c>
      <c r="Y4331">
        <v>5.2</v>
      </c>
    </row>
    <row r="4332" spans="1:25" hidden="1" x14ac:dyDescent="0.25">
      <c r="A4332" t="s">
        <v>16488</v>
      </c>
      <c r="B4332" t="s">
        <v>16489</v>
      </c>
      <c r="C4332" s="1" t="str">
        <f t="shared" si="699"/>
        <v>21:0444</v>
      </c>
      <c r="D4332" s="1" t="str">
        <f t="shared" si="706"/>
        <v>21:0146</v>
      </c>
      <c r="E4332" t="s">
        <v>16490</v>
      </c>
      <c r="F4332" t="s">
        <v>16491</v>
      </c>
      <c r="H4332">
        <v>69.3482123</v>
      </c>
      <c r="I4332">
        <v>-75.165106399999999</v>
      </c>
      <c r="J4332" s="1" t="str">
        <f t="shared" si="707"/>
        <v>NGR lake sediment grab sample</v>
      </c>
      <c r="K4332" s="1" t="str">
        <f t="shared" si="708"/>
        <v>&lt;177 micron (NGR)</v>
      </c>
      <c r="L4332">
        <v>10</v>
      </c>
      <c r="M4332" t="s">
        <v>107</v>
      </c>
      <c r="N4332">
        <v>186</v>
      </c>
      <c r="O4332">
        <v>102</v>
      </c>
      <c r="P4332">
        <v>50</v>
      </c>
      <c r="Q4332">
        <v>29</v>
      </c>
      <c r="R4332">
        <v>28</v>
      </c>
      <c r="S4332">
        <v>11</v>
      </c>
      <c r="T4332">
        <v>0.1</v>
      </c>
      <c r="U4332">
        <v>265</v>
      </c>
      <c r="V4332">
        <v>2.8</v>
      </c>
      <c r="W4332">
        <v>1</v>
      </c>
      <c r="X4332">
        <v>11</v>
      </c>
      <c r="Y4332">
        <v>16.600000000000001</v>
      </c>
    </row>
    <row r="4333" spans="1:25" hidden="1" x14ac:dyDescent="0.25">
      <c r="A4333" t="s">
        <v>16492</v>
      </c>
      <c r="B4333" t="s">
        <v>16493</v>
      </c>
      <c r="C4333" s="1" t="str">
        <f t="shared" si="699"/>
        <v>21:0444</v>
      </c>
      <c r="D4333" s="1" t="str">
        <f t="shared" si="706"/>
        <v>21:0146</v>
      </c>
      <c r="E4333" t="s">
        <v>16494</v>
      </c>
      <c r="F4333" t="s">
        <v>16495</v>
      </c>
      <c r="H4333">
        <v>69.369247099999995</v>
      </c>
      <c r="I4333">
        <v>-75.216940399999999</v>
      </c>
      <c r="J4333" s="1" t="str">
        <f t="shared" si="707"/>
        <v>NGR lake sediment grab sample</v>
      </c>
      <c r="K4333" s="1" t="str">
        <f t="shared" si="708"/>
        <v>&lt;177 micron (NGR)</v>
      </c>
      <c r="L4333">
        <v>10</v>
      </c>
      <c r="M4333" t="s">
        <v>112</v>
      </c>
      <c r="N4333">
        <v>187</v>
      </c>
      <c r="O4333">
        <v>120</v>
      </c>
      <c r="P4333">
        <v>56</v>
      </c>
      <c r="Q4333">
        <v>31</v>
      </c>
      <c r="R4333">
        <v>14</v>
      </c>
      <c r="S4333">
        <v>10</v>
      </c>
      <c r="T4333">
        <v>0.1</v>
      </c>
      <c r="U4333">
        <v>320</v>
      </c>
      <c r="V4333">
        <v>3.05</v>
      </c>
      <c r="W4333">
        <v>0.5</v>
      </c>
      <c r="X4333">
        <v>11</v>
      </c>
      <c r="Y4333">
        <v>10.4</v>
      </c>
    </row>
    <row r="4334" spans="1:25" hidden="1" x14ac:dyDescent="0.25">
      <c r="A4334" t="s">
        <v>16496</v>
      </c>
      <c r="B4334" t="s">
        <v>16497</v>
      </c>
      <c r="C4334" s="1" t="str">
        <f t="shared" si="699"/>
        <v>21:0444</v>
      </c>
      <c r="D4334" s="1" t="str">
        <f t="shared" si="706"/>
        <v>21:0146</v>
      </c>
      <c r="E4334" t="s">
        <v>16498</v>
      </c>
      <c r="F4334" t="s">
        <v>16499</v>
      </c>
      <c r="H4334">
        <v>69.352696800000004</v>
      </c>
      <c r="I4334">
        <v>-75.298773400000002</v>
      </c>
      <c r="J4334" s="1" t="str">
        <f t="shared" si="707"/>
        <v>NGR lake sediment grab sample</v>
      </c>
      <c r="K4334" s="1" t="str">
        <f t="shared" si="708"/>
        <v>&lt;177 micron (NGR)</v>
      </c>
      <c r="L4334">
        <v>10</v>
      </c>
      <c r="M4334" t="s">
        <v>117</v>
      </c>
      <c r="N4334">
        <v>188</v>
      </c>
      <c r="O4334">
        <v>180</v>
      </c>
      <c r="P4334">
        <v>96</v>
      </c>
      <c r="Q4334">
        <v>53</v>
      </c>
      <c r="R4334">
        <v>19</v>
      </c>
      <c r="S4334">
        <v>16</v>
      </c>
      <c r="T4334">
        <v>0.1</v>
      </c>
      <c r="U4334">
        <v>490</v>
      </c>
      <c r="V4334">
        <v>4.0999999999999996</v>
      </c>
      <c r="W4334">
        <v>0.5</v>
      </c>
      <c r="X4334">
        <v>3</v>
      </c>
      <c r="Y4334">
        <v>16.2</v>
      </c>
    </row>
    <row r="4335" spans="1:25" hidden="1" x14ac:dyDescent="0.25">
      <c r="A4335" t="s">
        <v>16500</v>
      </c>
      <c r="B4335" t="s">
        <v>16501</v>
      </c>
      <c r="C4335" s="1" t="str">
        <f t="shared" si="699"/>
        <v>21:0444</v>
      </c>
      <c r="D4335" s="1" t="str">
        <f t="shared" si="706"/>
        <v>21:0146</v>
      </c>
      <c r="E4335" t="s">
        <v>16502</v>
      </c>
      <c r="F4335" t="s">
        <v>16503</v>
      </c>
      <c r="H4335">
        <v>69.331735100000003</v>
      </c>
      <c r="I4335">
        <v>-75.366416299999997</v>
      </c>
      <c r="J4335" s="1" t="str">
        <f t="shared" si="707"/>
        <v>NGR lake sediment grab sample</v>
      </c>
      <c r="K4335" s="1" t="str">
        <f t="shared" si="708"/>
        <v>&lt;177 micron (NGR)</v>
      </c>
      <c r="L4335">
        <v>10</v>
      </c>
      <c r="M4335" t="s">
        <v>122</v>
      </c>
      <c r="N4335">
        <v>189</v>
      </c>
      <c r="O4335">
        <v>124</v>
      </c>
      <c r="P4335">
        <v>70</v>
      </c>
      <c r="Q4335">
        <v>34</v>
      </c>
      <c r="R4335">
        <v>17</v>
      </c>
      <c r="S4335">
        <v>12</v>
      </c>
      <c r="T4335">
        <v>0.1</v>
      </c>
      <c r="U4335">
        <v>495</v>
      </c>
      <c r="V4335">
        <v>3</v>
      </c>
      <c r="W4335">
        <v>0.5</v>
      </c>
      <c r="X4335">
        <v>2</v>
      </c>
      <c r="Y4335">
        <v>11.8</v>
      </c>
    </row>
    <row r="4336" spans="1:25" hidden="1" x14ac:dyDescent="0.25">
      <c r="A4336" t="s">
        <v>16504</v>
      </c>
      <c r="B4336" t="s">
        <v>16505</v>
      </c>
      <c r="C4336" s="1" t="str">
        <f t="shared" si="699"/>
        <v>21:0444</v>
      </c>
      <c r="D4336" s="1" t="str">
        <f t="shared" si="706"/>
        <v>21:0146</v>
      </c>
      <c r="E4336" t="s">
        <v>16506</v>
      </c>
      <c r="F4336" t="s">
        <v>16507</v>
      </c>
      <c r="H4336">
        <v>69.352237299999999</v>
      </c>
      <c r="I4336">
        <v>-75.540620599999997</v>
      </c>
      <c r="J4336" s="1" t="str">
        <f t="shared" si="707"/>
        <v>NGR lake sediment grab sample</v>
      </c>
      <c r="K4336" s="1" t="str">
        <f t="shared" si="708"/>
        <v>&lt;177 micron (NGR)</v>
      </c>
      <c r="L4336">
        <v>11</v>
      </c>
      <c r="M4336" t="s">
        <v>29</v>
      </c>
      <c r="N4336">
        <v>190</v>
      </c>
      <c r="O4336">
        <v>62</v>
      </c>
      <c r="P4336">
        <v>30</v>
      </c>
      <c r="Q4336">
        <v>15</v>
      </c>
      <c r="R4336">
        <v>9</v>
      </c>
      <c r="S4336">
        <v>6</v>
      </c>
      <c r="T4336">
        <v>0.1</v>
      </c>
      <c r="U4336">
        <v>155</v>
      </c>
      <c r="V4336">
        <v>1.8</v>
      </c>
      <c r="W4336">
        <v>0.5</v>
      </c>
      <c r="X4336">
        <v>4</v>
      </c>
      <c r="Y4336">
        <v>16</v>
      </c>
    </row>
    <row r="4337" spans="1:25" hidden="1" x14ac:dyDescent="0.25">
      <c r="A4337" t="s">
        <v>16508</v>
      </c>
      <c r="B4337" t="s">
        <v>16509</v>
      </c>
      <c r="C4337" s="1" t="str">
        <f t="shared" si="699"/>
        <v>21:0444</v>
      </c>
      <c r="D4337" s="1" t="str">
        <f t="shared" si="706"/>
        <v>21:0146</v>
      </c>
      <c r="E4337" t="s">
        <v>16510</v>
      </c>
      <c r="F4337" t="s">
        <v>16511</v>
      </c>
      <c r="H4337">
        <v>69.365724099999994</v>
      </c>
      <c r="I4337">
        <v>-75.398343199999999</v>
      </c>
      <c r="J4337" s="1" t="str">
        <f t="shared" si="707"/>
        <v>NGR lake sediment grab sample</v>
      </c>
      <c r="K4337" s="1" t="str">
        <f t="shared" si="708"/>
        <v>&lt;177 micron (NGR)</v>
      </c>
      <c r="L4337">
        <v>11</v>
      </c>
      <c r="M4337" t="s">
        <v>34</v>
      </c>
      <c r="N4337">
        <v>191</v>
      </c>
      <c r="O4337">
        <v>78</v>
      </c>
      <c r="P4337">
        <v>32</v>
      </c>
      <c r="Q4337">
        <v>19</v>
      </c>
      <c r="R4337">
        <v>11</v>
      </c>
      <c r="S4337">
        <v>10</v>
      </c>
      <c r="T4337">
        <v>0.1</v>
      </c>
      <c r="U4337">
        <v>530</v>
      </c>
      <c r="V4337">
        <v>2.5499999999999998</v>
      </c>
      <c r="W4337">
        <v>1</v>
      </c>
      <c r="X4337">
        <v>1</v>
      </c>
      <c r="Y4337">
        <v>4</v>
      </c>
    </row>
    <row r="4338" spans="1:25" hidden="1" x14ac:dyDescent="0.25">
      <c r="A4338" t="s">
        <v>16512</v>
      </c>
      <c r="B4338" t="s">
        <v>16513</v>
      </c>
      <c r="C4338" s="1" t="str">
        <f t="shared" si="699"/>
        <v>21:0444</v>
      </c>
      <c r="D4338" s="1" t="str">
        <f t="shared" si="706"/>
        <v>21:0146</v>
      </c>
      <c r="E4338" t="s">
        <v>16514</v>
      </c>
      <c r="F4338" t="s">
        <v>16515</v>
      </c>
      <c r="H4338">
        <v>69.357725099999996</v>
      </c>
      <c r="I4338">
        <v>-75.498870999999994</v>
      </c>
      <c r="J4338" s="1" t="str">
        <f t="shared" si="707"/>
        <v>NGR lake sediment grab sample</v>
      </c>
      <c r="K4338" s="1" t="str">
        <f t="shared" si="708"/>
        <v>&lt;177 micron (NGR)</v>
      </c>
      <c r="L4338">
        <v>11</v>
      </c>
      <c r="M4338" t="s">
        <v>49</v>
      </c>
      <c r="N4338">
        <v>192</v>
      </c>
      <c r="O4338">
        <v>66</v>
      </c>
      <c r="P4338">
        <v>28</v>
      </c>
      <c r="Q4338">
        <v>18</v>
      </c>
      <c r="R4338">
        <v>10</v>
      </c>
      <c r="S4338">
        <v>8</v>
      </c>
      <c r="T4338">
        <v>0.1</v>
      </c>
      <c r="U4338">
        <v>430</v>
      </c>
      <c r="V4338">
        <v>2.6</v>
      </c>
      <c r="W4338">
        <v>1</v>
      </c>
      <c r="X4338">
        <v>2</v>
      </c>
      <c r="Y4338">
        <v>5.4</v>
      </c>
    </row>
    <row r="4339" spans="1:25" hidden="1" x14ac:dyDescent="0.25">
      <c r="A4339" t="s">
        <v>16516</v>
      </c>
      <c r="B4339" t="s">
        <v>16517</v>
      </c>
      <c r="C4339" s="1" t="str">
        <f t="shared" ref="C4339:C4402" si="709">HYPERLINK("http://geochem.nrcan.gc.ca/cdogs/content/bdl/bdl210444_e.htm", "21:0444")</f>
        <v>21:0444</v>
      </c>
      <c r="D4339" s="1" t="str">
        <f t="shared" si="706"/>
        <v>21:0146</v>
      </c>
      <c r="E4339" t="s">
        <v>16506</v>
      </c>
      <c r="F4339" t="s">
        <v>16518</v>
      </c>
      <c r="H4339">
        <v>69.352237299999999</v>
      </c>
      <c r="I4339">
        <v>-75.540620599999997</v>
      </c>
      <c r="J4339" s="1" t="str">
        <f t="shared" si="707"/>
        <v>NGR lake sediment grab sample</v>
      </c>
      <c r="K4339" s="1" t="str">
        <f t="shared" si="708"/>
        <v>&lt;177 micron (NGR)</v>
      </c>
      <c r="L4339">
        <v>11</v>
      </c>
      <c r="M4339" t="s">
        <v>57</v>
      </c>
      <c r="N4339">
        <v>193</v>
      </c>
      <c r="O4339">
        <v>60</v>
      </c>
      <c r="P4339">
        <v>30</v>
      </c>
      <c r="Q4339">
        <v>13</v>
      </c>
      <c r="R4339">
        <v>7</v>
      </c>
      <c r="S4339">
        <v>5</v>
      </c>
      <c r="T4339">
        <v>0.2</v>
      </c>
      <c r="U4339">
        <v>145</v>
      </c>
      <c r="V4339">
        <v>1.65</v>
      </c>
      <c r="W4339">
        <v>0.5</v>
      </c>
      <c r="X4339">
        <v>5</v>
      </c>
      <c r="Y4339">
        <v>17.2</v>
      </c>
    </row>
    <row r="4340" spans="1:25" hidden="1" x14ac:dyDescent="0.25">
      <c r="A4340" t="s">
        <v>16519</v>
      </c>
      <c r="B4340" t="s">
        <v>16520</v>
      </c>
      <c r="C4340" s="1" t="str">
        <f t="shared" si="709"/>
        <v>21:0444</v>
      </c>
      <c r="D4340" s="1" t="str">
        <f t="shared" si="706"/>
        <v>21:0146</v>
      </c>
      <c r="E4340" t="s">
        <v>16506</v>
      </c>
      <c r="F4340" t="s">
        <v>16521</v>
      </c>
      <c r="H4340">
        <v>69.352237299999999</v>
      </c>
      <c r="I4340">
        <v>-75.540620599999997</v>
      </c>
      <c r="J4340" s="1" t="str">
        <f t="shared" si="707"/>
        <v>NGR lake sediment grab sample</v>
      </c>
      <c r="K4340" s="1" t="str">
        <f t="shared" si="708"/>
        <v>&lt;177 micron (NGR)</v>
      </c>
      <c r="L4340">
        <v>11</v>
      </c>
      <c r="M4340" t="s">
        <v>53</v>
      </c>
      <c r="N4340">
        <v>194</v>
      </c>
      <c r="O4340">
        <v>54</v>
      </c>
      <c r="P4340">
        <v>28</v>
      </c>
      <c r="Q4340">
        <v>12</v>
      </c>
      <c r="R4340">
        <v>8</v>
      </c>
      <c r="S4340">
        <v>5</v>
      </c>
      <c r="T4340">
        <v>0.2</v>
      </c>
      <c r="U4340">
        <v>140</v>
      </c>
      <c r="V4340">
        <v>1.7</v>
      </c>
      <c r="W4340">
        <v>0.5</v>
      </c>
      <c r="X4340">
        <v>2</v>
      </c>
      <c r="Y4340">
        <v>19.399999999999999</v>
      </c>
    </row>
    <row r="4341" spans="1:25" hidden="1" x14ac:dyDescent="0.25">
      <c r="A4341" t="s">
        <v>16522</v>
      </c>
      <c r="B4341" t="s">
        <v>16523</v>
      </c>
      <c r="C4341" s="1" t="str">
        <f t="shared" si="709"/>
        <v>21:0444</v>
      </c>
      <c r="D4341" s="1" t="str">
        <f t="shared" si="706"/>
        <v>21:0146</v>
      </c>
      <c r="E4341" t="s">
        <v>16524</v>
      </c>
      <c r="F4341" t="s">
        <v>16525</v>
      </c>
      <c r="H4341">
        <v>69.362211500000001</v>
      </c>
      <c r="I4341">
        <v>-75.568072000000001</v>
      </c>
      <c r="J4341" s="1" t="str">
        <f t="shared" si="707"/>
        <v>NGR lake sediment grab sample</v>
      </c>
      <c r="K4341" s="1" t="str">
        <f t="shared" si="708"/>
        <v>&lt;177 micron (NGR)</v>
      </c>
      <c r="L4341">
        <v>11</v>
      </c>
      <c r="M4341" t="s">
        <v>39</v>
      </c>
      <c r="N4341">
        <v>195</v>
      </c>
      <c r="O4341">
        <v>62</v>
      </c>
      <c r="P4341">
        <v>26</v>
      </c>
      <c r="Q4341">
        <v>16</v>
      </c>
      <c r="R4341">
        <v>9</v>
      </c>
      <c r="S4341">
        <v>6</v>
      </c>
      <c r="T4341">
        <v>0.1</v>
      </c>
      <c r="U4341">
        <v>160</v>
      </c>
      <c r="V4341">
        <v>1.4</v>
      </c>
      <c r="W4341">
        <v>0.5</v>
      </c>
      <c r="X4341">
        <v>1</v>
      </c>
      <c r="Y4341">
        <v>17.8</v>
      </c>
    </row>
    <row r="4342" spans="1:25" hidden="1" x14ac:dyDescent="0.25">
      <c r="A4342" t="s">
        <v>16526</v>
      </c>
      <c r="B4342" t="s">
        <v>16527</v>
      </c>
      <c r="C4342" s="1" t="str">
        <f t="shared" si="709"/>
        <v>21:0444</v>
      </c>
      <c r="D4342" s="1" t="str">
        <f>HYPERLINK("http://geochem.nrcan.gc.ca/cdogs/content/svy/svy_e.htm", "")</f>
        <v/>
      </c>
      <c r="G4342" s="1" t="str">
        <f>HYPERLINK("http://geochem.nrcan.gc.ca/cdogs/content/cr_/cr_00033_e.htm", "33")</f>
        <v>33</v>
      </c>
      <c r="J4342" t="s">
        <v>100</v>
      </c>
      <c r="K4342" t="s">
        <v>101</v>
      </c>
      <c r="L4342">
        <v>11</v>
      </c>
      <c r="M4342" t="s">
        <v>102</v>
      </c>
      <c r="N4342">
        <v>196</v>
      </c>
      <c r="O4342">
        <v>166</v>
      </c>
      <c r="P4342">
        <v>20</v>
      </c>
      <c r="Q4342">
        <v>32</v>
      </c>
      <c r="R4342">
        <v>15</v>
      </c>
      <c r="S4342">
        <v>13</v>
      </c>
      <c r="T4342">
        <v>0.1</v>
      </c>
      <c r="U4342">
        <v>2800</v>
      </c>
      <c r="V4342">
        <v>3.7</v>
      </c>
      <c r="W4342">
        <v>2</v>
      </c>
      <c r="X4342">
        <v>1</v>
      </c>
      <c r="Y4342">
        <v>12.8</v>
      </c>
    </row>
    <row r="4343" spans="1:25" hidden="1" x14ac:dyDescent="0.25">
      <c r="A4343" t="s">
        <v>16528</v>
      </c>
      <c r="B4343" t="s">
        <v>16529</v>
      </c>
      <c r="C4343" s="1" t="str">
        <f t="shared" si="709"/>
        <v>21:0444</v>
      </c>
      <c r="D4343" s="1" t="str">
        <f t="shared" ref="D4343:D4361" si="710">HYPERLINK("http://geochem.nrcan.gc.ca/cdogs/content/svy/svy210146_e.htm", "21:0146")</f>
        <v>21:0146</v>
      </c>
      <c r="E4343" t="s">
        <v>16530</v>
      </c>
      <c r="F4343" t="s">
        <v>16531</v>
      </c>
      <c r="H4343">
        <v>69.329860400000001</v>
      </c>
      <c r="I4343">
        <v>-75.46396</v>
      </c>
      <c r="J4343" s="1" t="str">
        <f t="shared" ref="J4343:J4361" si="711">HYPERLINK("http://geochem.nrcan.gc.ca/cdogs/content/kwd/kwd020027_e.htm", "NGR lake sediment grab sample")</f>
        <v>NGR lake sediment grab sample</v>
      </c>
      <c r="K4343" s="1" t="str">
        <f t="shared" ref="K4343:K4361" si="712">HYPERLINK("http://geochem.nrcan.gc.ca/cdogs/content/kwd/kwd080006_e.htm", "&lt;177 micron (NGR)")</f>
        <v>&lt;177 micron (NGR)</v>
      </c>
      <c r="L4343">
        <v>11</v>
      </c>
      <c r="M4343" t="s">
        <v>44</v>
      </c>
      <c r="N4343">
        <v>197</v>
      </c>
      <c r="O4343">
        <v>80</v>
      </c>
      <c r="P4343">
        <v>28</v>
      </c>
      <c r="Q4343">
        <v>19</v>
      </c>
      <c r="R4343">
        <v>12</v>
      </c>
      <c r="S4343">
        <v>9</v>
      </c>
      <c r="T4343">
        <v>0.1</v>
      </c>
      <c r="U4343">
        <v>390</v>
      </c>
      <c r="V4343">
        <v>2.4</v>
      </c>
      <c r="W4343">
        <v>1</v>
      </c>
      <c r="X4343">
        <v>1</v>
      </c>
      <c r="Y4343">
        <v>7</v>
      </c>
    </row>
    <row r="4344" spans="1:25" hidden="1" x14ac:dyDescent="0.25">
      <c r="A4344" t="s">
        <v>16532</v>
      </c>
      <c r="B4344" t="s">
        <v>16533</v>
      </c>
      <c r="C4344" s="1" t="str">
        <f t="shared" si="709"/>
        <v>21:0444</v>
      </c>
      <c r="D4344" s="1" t="str">
        <f t="shared" si="710"/>
        <v>21:0146</v>
      </c>
      <c r="E4344" t="s">
        <v>16534</v>
      </c>
      <c r="F4344" t="s">
        <v>16535</v>
      </c>
      <c r="H4344">
        <v>69.284655900000004</v>
      </c>
      <c r="I4344">
        <v>-75.424616299999997</v>
      </c>
      <c r="J4344" s="1" t="str">
        <f t="shared" si="711"/>
        <v>NGR lake sediment grab sample</v>
      </c>
      <c r="K4344" s="1" t="str">
        <f t="shared" si="712"/>
        <v>&lt;177 micron (NGR)</v>
      </c>
      <c r="L4344">
        <v>11</v>
      </c>
      <c r="M4344" t="s">
        <v>62</v>
      </c>
      <c r="N4344">
        <v>198</v>
      </c>
      <c r="O4344">
        <v>80</v>
      </c>
      <c r="P4344">
        <v>20</v>
      </c>
      <c r="Q4344">
        <v>18</v>
      </c>
      <c r="R4344">
        <v>12</v>
      </c>
      <c r="S4344">
        <v>10</v>
      </c>
      <c r="T4344">
        <v>0.1</v>
      </c>
      <c r="U4344">
        <v>410</v>
      </c>
      <c r="V4344">
        <v>2.7</v>
      </c>
      <c r="W4344">
        <v>0.5</v>
      </c>
      <c r="X4344">
        <v>2</v>
      </c>
      <c r="Y4344">
        <v>4.2</v>
      </c>
    </row>
    <row r="4345" spans="1:25" hidden="1" x14ac:dyDescent="0.25">
      <c r="A4345" t="s">
        <v>16536</v>
      </c>
      <c r="B4345" t="s">
        <v>16537</v>
      </c>
      <c r="C4345" s="1" t="str">
        <f t="shared" si="709"/>
        <v>21:0444</v>
      </c>
      <c r="D4345" s="1" t="str">
        <f t="shared" si="710"/>
        <v>21:0146</v>
      </c>
      <c r="E4345" t="s">
        <v>16538</v>
      </c>
      <c r="F4345" t="s">
        <v>16539</v>
      </c>
      <c r="H4345">
        <v>69.2674971</v>
      </c>
      <c r="I4345">
        <v>-75.429570600000005</v>
      </c>
      <c r="J4345" s="1" t="str">
        <f t="shared" si="711"/>
        <v>NGR lake sediment grab sample</v>
      </c>
      <c r="K4345" s="1" t="str">
        <f t="shared" si="712"/>
        <v>&lt;177 micron (NGR)</v>
      </c>
      <c r="L4345">
        <v>11</v>
      </c>
      <c r="M4345" t="s">
        <v>67</v>
      </c>
      <c r="N4345">
        <v>199</v>
      </c>
      <c r="O4345">
        <v>62</v>
      </c>
      <c r="P4345">
        <v>46</v>
      </c>
      <c r="Q4345">
        <v>19</v>
      </c>
      <c r="R4345">
        <v>13</v>
      </c>
      <c r="S4345">
        <v>8</v>
      </c>
      <c r="T4345">
        <v>0.1</v>
      </c>
      <c r="U4345">
        <v>180</v>
      </c>
      <c r="V4345">
        <v>1.5</v>
      </c>
      <c r="W4345">
        <v>0.5</v>
      </c>
      <c r="X4345">
        <v>3</v>
      </c>
      <c r="Y4345">
        <v>8.6</v>
      </c>
    </row>
    <row r="4346" spans="1:25" hidden="1" x14ac:dyDescent="0.25">
      <c r="A4346" t="s">
        <v>16540</v>
      </c>
      <c r="B4346" t="s">
        <v>16541</v>
      </c>
      <c r="C4346" s="1" t="str">
        <f t="shared" si="709"/>
        <v>21:0444</v>
      </c>
      <c r="D4346" s="1" t="str">
        <f t="shared" si="710"/>
        <v>21:0146</v>
      </c>
      <c r="E4346" t="s">
        <v>16542</v>
      </c>
      <c r="F4346" t="s">
        <v>16543</v>
      </c>
      <c r="H4346">
        <v>69.225654800000001</v>
      </c>
      <c r="I4346">
        <v>-75.439556400000001</v>
      </c>
      <c r="J4346" s="1" t="str">
        <f t="shared" si="711"/>
        <v>NGR lake sediment grab sample</v>
      </c>
      <c r="K4346" s="1" t="str">
        <f t="shared" si="712"/>
        <v>&lt;177 micron (NGR)</v>
      </c>
      <c r="L4346">
        <v>11</v>
      </c>
      <c r="M4346" t="s">
        <v>72</v>
      </c>
      <c r="N4346">
        <v>200</v>
      </c>
      <c r="O4346">
        <v>80</v>
      </c>
      <c r="P4346">
        <v>20</v>
      </c>
      <c r="Q4346">
        <v>20</v>
      </c>
      <c r="R4346">
        <v>18</v>
      </c>
      <c r="S4346">
        <v>10</v>
      </c>
      <c r="T4346">
        <v>0.1</v>
      </c>
      <c r="U4346">
        <v>290</v>
      </c>
      <c r="V4346">
        <v>2.5</v>
      </c>
      <c r="W4346">
        <v>1</v>
      </c>
      <c r="X4346">
        <v>1</v>
      </c>
      <c r="Y4346">
        <v>3.6</v>
      </c>
    </row>
    <row r="4347" spans="1:25" hidden="1" x14ac:dyDescent="0.25">
      <c r="A4347" t="s">
        <v>16544</v>
      </c>
      <c r="B4347" t="s">
        <v>16545</v>
      </c>
      <c r="C4347" s="1" t="str">
        <f t="shared" si="709"/>
        <v>21:0444</v>
      </c>
      <c r="D4347" s="1" t="str">
        <f t="shared" si="710"/>
        <v>21:0146</v>
      </c>
      <c r="E4347" t="s">
        <v>16546</v>
      </c>
      <c r="F4347" t="s">
        <v>16547</v>
      </c>
      <c r="H4347">
        <v>69.173811099999995</v>
      </c>
      <c r="I4347">
        <v>-75.379236199999994</v>
      </c>
      <c r="J4347" s="1" t="str">
        <f t="shared" si="711"/>
        <v>NGR lake sediment grab sample</v>
      </c>
      <c r="K4347" s="1" t="str">
        <f t="shared" si="712"/>
        <v>&lt;177 micron (NGR)</v>
      </c>
      <c r="L4347">
        <v>11</v>
      </c>
      <c r="M4347" t="s">
        <v>77</v>
      </c>
      <c r="N4347">
        <v>201</v>
      </c>
      <c r="O4347">
        <v>110</v>
      </c>
      <c r="P4347">
        <v>32</v>
      </c>
      <c r="Q4347">
        <v>19</v>
      </c>
      <c r="R4347">
        <v>31</v>
      </c>
      <c r="S4347">
        <v>13</v>
      </c>
      <c r="T4347">
        <v>0.1</v>
      </c>
      <c r="U4347">
        <v>340</v>
      </c>
      <c r="V4347">
        <v>3.4</v>
      </c>
      <c r="W4347">
        <v>6</v>
      </c>
      <c r="X4347">
        <v>1</v>
      </c>
      <c r="Y4347">
        <v>14.4</v>
      </c>
    </row>
    <row r="4348" spans="1:25" hidden="1" x14ac:dyDescent="0.25">
      <c r="A4348" t="s">
        <v>16548</v>
      </c>
      <c r="B4348" t="s">
        <v>16549</v>
      </c>
      <c r="C4348" s="1" t="str">
        <f t="shared" si="709"/>
        <v>21:0444</v>
      </c>
      <c r="D4348" s="1" t="str">
        <f t="shared" si="710"/>
        <v>21:0146</v>
      </c>
      <c r="E4348" t="s">
        <v>16550</v>
      </c>
      <c r="F4348" t="s">
        <v>16551</v>
      </c>
      <c r="H4348">
        <v>69.160573499999998</v>
      </c>
      <c r="I4348">
        <v>-75.322462000000002</v>
      </c>
      <c r="J4348" s="1" t="str">
        <f t="shared" si="711"/>
        <v>NGR lake sediment grab sample</v>
      </c>
      <c r="K4348" s="1" t="str">
        <f t="shared" si="712"/>
        <v>&lt;177 micron (NGR)</v>
      </c>
      <c r="L4348">
        <v>11</v>
      </c>
      <c r="M4348" t="s">
        <v>82</v>
      </c>
      <c r="N4348">
        <v>202</v>
      </c>
      <c r="O4348">
        <v>122</v>
      </c>
      <c r="P4348">
        <v>64</v>
      </c>
      <c r="Q4348">
        <v>15</v>
      </c>
      <c r="R4348">
        <v>42</v>
      </c>
      <c r="S4348">
        <v>13</v>
      </c>
      <c r="T4348">
        <v>0.2</v>
      </c>
      <c r="U4348">
        <v>215</v>
      </c>
      <c r="V4348">
        <v>2.4500000000000002</v>
      </c>
      <c r="W4348">
        <v>5</v>
      </c>
      <c r="X4348">
        <v>4</v>
      </c>
      <c r="Y4348">
        <v>24.4</v>
      </c>
    </row>
    <row r="4349" spans="1:25" hidden="1" x14ac:dyDescent="0.25">
      <c r="A4349" t="s">
        <v>16552</v>
      </c>
      <c r="B4349" t="s">
        <v>16553</v>
      </c>
      <c r="C4349" s="1" t="str">
        <f t="shared" si="709"/>
        <v>21:0444</v>
      </c>
      <c r="D4349" s="1" t="str">
        <f t="shared" si="710"/>
        <v>21:0146</v>
      </c>
      <c r="E4349" t="s">
        <v>16554</v>
      </c>
      <c r="F4349" t="s">
        <v>16555</v>
      </c>
      <c r="H4349">
        <v>69.099867000000003</v>
      </c>
      <c r="I4349">
        <v>-75.404302900000005</v>
      </c>
      <c r="J4349" s="1" t="str">
        <f t="shared" si="711"/>
        <v>NGR lake sediment grab sample</v>
      </c>
      <c r="K4349" s="1" t="str">
        <f t="shared" si="712"/>
        <v>&lt;177 micron (NGR)</v>
      </c>
      <c r="L4349">
        <v>11</v>
      </c>
      <c r="M4349" t="s">
        <v>87</v>
      </c>
      <c r="N4349">
        <v>203</v>
      </c>
      <c r="O4349">
        <v>122</v>
      </c>
      <c r="P4349">
        <v>76</v>
      </c>
      <c r="Q4349">
        <v>12</v>
      </c>
      <c r="R4349">
        <v>50</v>
      </c>
      <c r="S4349">
        <v>13</v>
      </c>
      <c r="T4349">
        <v>0.1</v>
      </c>
      <c r="U4349">
        <v>250</v>
      </c>
      <c r="V4349">
        <v>3.3</v>
      </c>
      <c r="W4349">
        <v>18</v>
      </c>
      <c r="X4349">
        <v>5</v>
      </c>
      <c r="Y4349">
        <v>13.2</v>
      </c>
    </row>
    <row r="4350" spans="1:25" hidden="1" x14ac:dyDescent="0.25">
      <c r="A4350" t="s">
        <v>16556</v>
      </c>
      <c r="B4350" t="s">
        <v>16557</v>
      </c>
      <c r="C4350" s="1" t="str">
        <f t="shared" si="709"/>
        <v>21:0444</v>
      </c>
      <c r="D4350" s="1" t="str">
        <f t="shared" si="710"/>
        <v>21:0146</v>
      </c>
      <c r="E4350" t="s">
        <v>16558</v>
      </c>
      <c r="F4350" t="s">
        <v>16559</v>
      </c>
      <c r="H4350">
        <v>69.054065600000001</v>
      </c>
      <c r="I4350">
        <v>-75.381552799999994</v>
      </c>
      <c r="J4350" s="1" t="str">
        <f t="shared" si="711"/>
        <v>NGR lake sediment grab sample</v>
      </c>
      <c r="K4350" s="1" t="str">
        <f t="shared" si="712"/>
        <v>&lt;177 micron (NGR)</v>
      </c>
      <c r="L4350">
        <v>11</v>
      </c>
      <c r="M4350" t="s">
        <v>92</v>
      </c>
      <c r="N4350">
        <v>204</v>
      </c>
      <c r="O4350">
        <v>330</v>
      </c>
      <c r="P4350">
        <v>122</v>
      </c>
      <c r="Q4350">
        <v>15</v>
      </c>
      <c r="R4350">
        <v>79</v>
      </c>
      <c r="S4350">
        <v>30</v>
      </c>
      <c r="T4350">
        <v>0.5</v>
      </c>
      <c r="U4350">
        <v>670</v>
      </c>
      <c r="V4350">
        <v>8</v>
      </c>
      <c r="W4350">
        <v>190</v>
      </c>
      <c r="X4350">
        <v>9</v>
      </c>
      <c r="Y4350">
        <v>10</v>
      </c>
    </row>
    <row r="4351" spans="1:25" hidden="1" x14ac:dyDescent="0.25">
      <c r="A4351" t="s">
        <v>16560</v>
      </c>
      <c r="B4351" t="s">
        <v>16561</v>
      </c>
      <c r="C4351" s="1" t="str">
        <f t="shared" si="709"/>
        <v>21:0444</v>
      </c>
      <c r="D4351" s="1" t="str">
        <f t="shared" si="710"/>
        <v>21:0146</v>
      </c>
      <c r="E4351" t="s">
        <v>16562</v>
      </c>
      <c r="F4351" t="s">
        <v>16563</v>
      </c>
      <c r="H4351">
        <v>69.693918600000003</v>
      </c>
      <c r="I4351">
        <v>-75.342971899999995</v>
      </c>
      <c r="J4351" s="1" t="str">
        <f t="shared" si="711"/>
        <v>NGR lake sediment grab sample</v>
      </c>
      <c r="K4351" s="1" t="str">
        <f t="shared" si="712"/>
        <v>&lt;177 micron (NGR)</v>
      </c>
      <c r="L4351">
        <v>11</v>
      </c>
      <c r="M4351" t="s">
        <v>97</v>
      </c>
      <c r="N4351">
        <v>205</v>
      </c>
      <c r="O4351">
        <v>194</v>
      </c>
      <c r="P4351">
        <v>86</v>
      </c>
      <c r="Q4351">
        <v>35</v>
      </c>
      <c r="R4351">
        <v>38</v>
      </c>
      <c r="S4351">
        <v>21</v>
      </c>
      <c r="T4351">
        <v>0.1</v>
      </c>
      <c r="U4351">
        <v>600</v>
      </c>
      <c r="V4351">
        <v>5.3</v>
      </c>
      <c r="W4351">
        <v>4</v>
      </c>
      <c r="X4351">
        <v>1</v>
      </c>
      <c r="Y4351">
        <v>6.2</v>
      </c>
    </row>
    <row r="4352" spans="1:25" hidden="1" x14ac:dyDescent="0.25">
      <c r="A4352" t="s">
        <v>16564</v>
      </c>
      <c r="B4352" t="s">
        <v>16565</v>
      </c>
      <c r="C4352" s="1" t="str">
        <f t="shared" si="709"/>
        <v>21:0444</v>
      </c>
      <c r="D4352" s="1" t="str">
        <f t="shared" si="710"/>
        <v>21:0146</v>
      </c>
      <c r="E4352" t="s">
        <v>16566</v>
      </c>
      <c r="F4352" t="s">
        <v>16567</v>
      </c>
      <c r="H4352">
        <v>69.714550599999995</v>
      </c>
      <c r="I4352">
        <v>-75.399128399999995</v>
      </c>
      <c r="J4352" s="1" t="str">
        <f t="shared" si="711"/>
        <v>NGR lake sediment grab sample</v>
      </c>
      <c r="K4352" s="1" t="str">
        <f t="shared" si="712"/>
        <v>&lt;177 micron (NGR)</v>
      </c>
      <c r="L4352">
        <v>11</v>
      </c>
      <c r="M4352" t="s">
        <v>107</v>
      </c>
      <c r="N4352">
        <v>206</v>
      </c>
      <c r="O4352">
        <v>160</v>
      </c>
      <c r="P4352">
        <v>110</v>
      </c>
      <c r="Q4352">
        <v>30</v>
      </c>
      <c r="R4352">
        <v>45</v>
      </c>
      <c r="S4352">
        <v>20</v>
      </c>
      <c r="T4352">
        <v>0.1</v>
      </c>
      <c r="U4352">
        <v>510</v>
      </c>
      <c r="V4352">
        <v>4.45</v>
      </c>
      <c r="W4352">
        <v>3</v>
      </c>
      <c r="X4352">
        <v>2</v>
      </c>
      <c r="Y4352">
        <v>9</v>
      </c>
    </row>
    <row r="4353" spans="1:25" hidden="1" x14ac:dyDescent="0.25">
      <c r="A4353" t="s">
        <v>16568</v>
      </c>
      <c r="B4353" t="s">
        <v>16569</v>
      </c>
      <c r="C4353" s="1" t="str">
        <f t="shared" si="709"/>
        <v>21:0444</v>
      </c>
      <c r="D4353" s="1" t="str">
        <f t="shared" si="710"/>
        <v>21:0146</v>
      </c>
      <c r="E4353" t="s">
        <v>16570</v>
      </c>
      <c r="F4353" t="s">
        <v>16571</v>
      </c>
      <c r="H4353">
        <v>69.737135100000003</v>
      </c>
      <c r="I4353">
        <v>-75.384885100000005</v>
      </c>
      <c r="J4353" s="1" t="str">
        <f t="shared" si="711"/>
        <v>NGR lake sediment grab sample</v>
      </c>
      <c r="K4353" s="1" t="str">
        <f t="shared" si="712"/>
        <v>&lt;177 micron (NGR)</v>
      </c>
      <c r="L4353">
        <v>11</v>
      </c>
      <c r="M4353" t="s">
        <v>112</v>
      </c>
      <c r="N4353">
        <v>207</v>
      </c>
      <c r="O4353">
        <v>170</v>
      </c>
      <c r="P4353">
        <v>190</v>
      </c>
      <c r="Q4353">
        <v>57</v>
      </c>
      <c r="R4353">
        <v>43</v>
      </c>
      <c r="S4353">
        <v>20</v>
      </c>
      <c r="T4353">
        <v>0.1</v>
      </c>
      <c r="U4353">
        <v>710</v>
      </c>
      <c r="V4353">
        <v>4.8</v>
      </c>
      <c r="W4353">
        <v>8</v>
      </c>
      <c r="X4353">
        <v>2</v>
      </c>
      <c r="Y4353">
        <v>7.2</v>
      </c>
    </row>
    <row r="4354" spans="1:25" hidden="1" x14ac:dyDescent="0.25">
      <c r="A4354" t="s">
        <v>16572</v>
      </c>
      <c r="B4354" t="s">
        <v>16573</v>
      </c>
      <c r="C4354" s="1" t="str">
        <f t="shared" si="709"/>
        <v>21:0444</v>
      </c>
      <c r="D4354" s="1" t="str">
        <f t="shared" si="710"/>
        <v>21:0146</v>
      </c>
      <c r="E4354" t="s">
        <v>16574</v>
      </c>
      <c r="F4354" t="s">
        <v>16575</v>
      </c>
      <c r="H4354">
        <v>69.775034500000004</v>
      </c>
      <c r="I4354">
        <v>-75.540824599999993</v>
      </c>
      <c r="J4354" s="1" t="str">
        <f t="shared" si="711"/>
        <v>NGR lake sediment grab sample</v>
      </c>
      <c r="K4354" s="1" t="str">
        <f t="shared" si="712"/>
        <v>&lt;177 micron (NGR)</v>
      </c>
      <c r="L4354">
        <v>11</v>
      </c>
      <c r="M4354" t="s">
        <v>117</v>
      </c>
      <c r="N4354">
        <v>208</v>
      </c>
      <c r="O4354">
        <v>114</v>
      </c>
      <c r="P4354">
        <v>60</v>
      </c>
      <c r="Q4354">
        <v>25</v>
      </c>
      <c r="R4354">
        <v>22</v>
      </c>
      <c r="S4354">
        <v>11</v>
      </c>
      <c r="T4354">
        <v>0.1</v>
      </c>
      <c r="U4354">
        <v>300</v>
      </c>
      <c r="V4354">
        <v>2.5</v>
      </c>
      <c r="W4354">
        <v>0.5</v>
      </c>
      <c r="X4354">
        <v>4</v>
      </c>
      <c r="Y4354">
        <v>10.6</v>
      </c>
    </row>
    <row r="4355" spans="1:25" hidden="1" x14ac:dyDescent="0.25">
      <c r="A4355" t="s">
        <v>16576</v>
      </c>
      <c r="B4355" t="s">
        <v>16577</v>
      </c>
      <c r="C4355" s="1" t="str">
        <f t="shared" si="709"/>
        <v>21:0444</v>
      </c>
      <c r="D4355" s="1" t="str">
        <f t="shared" si="710"/>
        <v>21:0146</v>
      </c>
      <c r="E4355" t="s">
        <v>16578</v>
      </c>
      <c r="F4355" t="s">
        <v>16579</v>
      </c>
      <c r="H4355">
        <v>69.802394300000003</v>
      </c>
      <c r="I4355">
        <v>-75.537814900000001</v>
      </c>
      <c r="J4355" s="1" t="str">
        <f t="shared" si="711"/>
        <v>NGR lake sediment grab sample</v>
      </c>
      <c r="K4355" s="1" t="str">
        <f t="shared" si="712"/>
        <v>&lt;177 micron (NGR)</v>
      </c>
      <c r="L4355">
        <v>11</v>
      </c>
      <c r="M4355" t="s">
        <v>122</v>
      </c>
      <c r="N4355">
        <v>209</v>
      </c>
      <c r="O4355">
        <v>188</v>
      </c>
      <c r="P4355">
        <v>110</v>
      </c>
      <c r="Q4355">
        <v>38</v>
      </c>
      <c r="R4355">
        <v>37</v>
      </c>
      <c r="S4355">
        <v>19</v>
      </c>
      <c r="T4355">
        <v>0.3</v>
      </c>
      <c r="U4355">
        <v>460</v>
      </c>
      <c r="V4355">
        <v>5.9</v>
      </c>
      <c r="W4355">
        <v>2</v>
      </c>
      <c r="X4355">
        <v>7</v>
      </c>
      <c r="Y4355">
        <v>26</v>
      </c>
    </row>
    <row r="4356" spans="1:25" hidden="1" x14ac:dyDescent="0.25">
      <c r="A4356" t="s">
        <v>16580</v>
      </c>
      <c r="B4356" t="s">
        <v>16581</v>
      </c>
      <c r="C4356" s="1" t="str">
        <f t="shared" si="709"/>
        <v>21:0444</v>
      </c>
      <c r="D4356" s="1" t="str">
        <f t="shared" si="710"/>
        <v>21:0146</v>
      </c>
      <c r="E4356" t="s">
        <v>16582</v>
      </c>
      <c r="F4356" t="s">
        <v>16583</v>
      </c>
      <c r="H4356">
        <v>69.872378900000001</v>
      </c>
      <c r="I4356">
        <v>-75.499949299999997</v>
      </c>
      <c r="J4356" s="1" t="str">
        <f t="shared" si="711"/>
        <v>NGR lake sediment grab sample</v>
      </c>
      <c r="K4356" s="1" t="str">
        <f t="shared" si="712"/>
        <v>&lt;177 micron (NGR)</v>
      </c>
      <c r="L4356">
        <v>12</v>
      </c>
      <c r="M4356" t="s">
        <v>29</v>
      </c>
      <c r="N4356">
        <v>210</v>
      </c>
      <c r="O4356">
        <v>164</v>
      </c>
      <c r="P4356">
        <v>122</v>
      </c>
      <c r="Q4356">
        <v>71</v>
      </c>
      <c r="R4356">
        <v>58</v>
      </c>
      <c r="S4356">
        <v>27</v>
      </c>
      <c r="T4356">
        <v>0.1</v>
      </c>
      <c r="U4356">
        <v>630</v>
      </c>
      <c r="V4356">
        <v>5.5</v>
      </c>
      <c r="W4356">
        <v>4</v>
      </c>
      <c r="X4356">
        <v>4</v>
      </c>
      <c r="Y4356">
        <v>3.6</v>
      </c>
    </row>
    <row r="4357" spans="1:25" hidden="1" x14ac:dyDescent="0.25">
      <c r="A4357" t="s">
        <v>16584</v>
      </c>
      <c r="B4357" t="s">
        <v>16585</v>
      </c>
      <c r="C4357" s="1" t="str">
        <f t="shared" si="709"/>
        <v>21:0444</v>
      </c>
      <c r="D4357" s="1" t="str">
        <f t="shared" si="710"/>
        <v>21:0146</v>
      </c>
      <c r="E4357" t="s">
        <v>16586</v>
      </c>
      <c r="F4357" t="s">
        <v>16587</v>
      </c>
      <c r="H4357">
        <v>69.845288199999999</v>
      </c>
      <c r="I4357">
        <v>-75.545646099999999</v>
      </c>
      <c r="J4357" s="1" t="str">
        <f t="shared" si="711"/>
        <v>NGR lake sediment grab sample</v>
      </c>
      <c r="K4357" s="1" t="str">
        <f t="shared" si="712"/>
        <v>&lt;177 micron (NGR)</v>
      </c>
      <c r="L4357">
        <v>12</v>
      </c>
      <c r="M4357" t="s">
        <v>34</v>
      </c>
      <c r="N4357">
        <v>211</v>
      </c>
      <c r="O4357">
        <v>182</v>
      </c>
      <c r="P4357">
        <v>136</v>
      </c>
      <c r="Q4357">
        <v>70</v>
      </c>
      <c r="R4357">
        <v>52</v>
      </c>
      <c r="S4357">
        <v>30</v>
      </c>
      <c r="T4357">
        <v>0.1</v>
      </c>
      <c r="U4357">
        <v>1300</v>
      </c>
      <c r="V4357">
        <v>9.1999999999999993</v>
      </c>
      <c r="W4357">
        <v>9</v>
      </c>
      <c r="X4357">
        <v>9</v>
      </c>
      <c r="Y4357">
        <v>10.6</v>
      </c>
    </row>
    <row r="4358" spans="1:25" hidden="1" x14ac:dyDescent="0.25">
      <c r="A4358" t="s">
        <v>16588</v>
      </c>
      <c r="B4358" t="s">
        <v>16589</v>
      </c>
      <c r="C4358" s="1" t="str">
        <f t="shared" si="709"/>
        <v>21:0444</v>
      </c>
      <c r="D4358" s="1" t="str">
        <f t="shared" si="710"/>
        <v>21:0146</v>
      </c>
      <c r="E4358" t="s">
        <v>16590</v>
      </c>
      <c r="F4358" t="s">
        <v>16591</v>
      </c>
      <c r="H4358">
        <v>69.876171499999998</v>
      </c>
      <c r="I4358">
        <v>-75.548635700000005</v>
      </c>
      <c r="J4358" s="1" t="str">
        <f t="shared" si="711"/>
        <v>NGR lake sediment grab sample</v>
      </c>
      <c r="K4358" s="1" t="str">
        <f t="shared" si="712"/>
        <v>&lt;177 micron (NGR)</v>
      </c>
      <c r="L4358">
        <v>12</v>
      </c>
      <c r="M4358" t="s">
        <v>49</v>
      </c>
      <c r="N4358">
        <v>212</v>
      </c>
      <c r="O4358">
        <v>300</v>
      </c>
      <c r="P4358">
        <v>270</v>
      </c>
      <c r="Q4358">
        <v>395</v>
      </c>
      <c r="R4358">
        <v>72</v>
      </c>
      <c r="S4358">
        <v>19</v>
      </c>
      <c r="T4358">
        <v>0.7</v>
      </c>
      <c r="U4358">
        <v>245</v>
      </c>
      <c r="V4358">
        <v>13.8</v>
      </c>
      <c r="W4358">
        <v>15</v>
      </c>
      <c r="X4358">
        <v>28</v>
      </c>
      <c r="Y4358">
        <v>16</v>
      </c>
    </row>
    <row r="4359" spans="1:25" hidden="1" x14ac:dyDescent="0.25">
      <c r="A4359" t="s">
        <v>16592</v>
      </c>
      <c r="B4359" t="s">
        <v>16593</v>
      </c>
      <c r="C4359" s="1" t="str">
        <f t="shared" si="709"/>
        <v>21:0444</v>
      </c>
      <c r="D4359" s="1" t="str">
        <f t="shared" si="710"/>
        <v>21:0146</v>
      </c>
      <c r="E4359" t="s">
        <v>16582</v>
      </c>
      <c r="F4359" t="s">
        <v>16594</v>
      </c>
      <c r="H4359">
        <v>69.872378900000001</v>
      </c>
      <c r="I4359">
        <v>-75.499949299999997</v>
      </c>
      <c r="J4359" s="1" t="str">
        <f t="shared" si="711"/>
        <v>NGR lake sediment grab sample</v>
      </c>
      <c r="K4359" s="1" t="str">
        <f t="shared" si="712"/>
        <v>&lt;177 micron (NGR)</v>
      </c>
      <c r="L4359">
        <v>12</v>
      </c>
      <c r="M4359" t="s">
        <v>57</v>
      </c>
      <c r="N4359">
        <v>213</v>
      </c>
      <c r="O4359">
        <v>164</v>
      </c>
      <c r="P4359">
        <v>118</v>
      </c>
      <c r="Q4359">
        <v>70</v>
      </c>
      <c r="R4359">
        <v>55</v>
      </c>
      <c r="S4359">
        <v>24</v>
      </c>
      <c r="T4359">
        <v>0.1</v>
      </c>
      <c r="U4359">
        <v>610</v>
      </c>
      <c r="V4359">
        <v>5.3</v>
      </c>
      <c r="W4359">
        <v>5</v>
      </c>
      <c r="X4359">
        <v>4</v>
      </c>
      <c r="Y4359">
        <v>4.4000000000000004</v>
      </c>
    </row>
    <row r="4360" spans="1:25" hidden="1" x14ac:dyDescent="0.25">
      <c r="A4360" t="s">
        <v>16595</v>
      </c>
      <c r="B4360" t="s">
        <v>16596</v>
      </c>
      <c r="C4360" s="1" t="str">
        <f t="shared" si="709"/>
        <v>21:0444</v>
      </c>
      <c r="D4360" s="1" t="str">
        <f t="shared" si="710"/>
        <v>21:0146</v>
      </c>
      <c r="E4360" t="s">
        <v>16582</v>
      </c>
      <c r="F4360" t="s">
        <v>16597</v>
      </c>
      <c r="H4360">
        <v>69.872378900000001</v>
      </c>
      <c r="I4360">
        <v>-75.499949299999997</v>
      </c>
      <c r="J4360" s="1" t="str">
        <f t="shared" si="711"/>
        <v>NGR lake sediment grab sample</v>
      </c>
      <c r="K4360" s="1" t="str">
        <f t="shared" si="712"/>
        <v>&lt;177 micron (NGR)</v>
      </c>
      <c r="L4360">
        <v>12</v>
      </c>
      <c r="M4360" t="s">
        <v>53</v>
      </c>
      <c r="N4360">
        <v>214</v>
      </c>
      <c r="O4360">
        <v>164</v>
      </c>
      <c r="P4360">
        <v>136</v>
      </c>
      <c r="Q4360">
        <v>83</v>
      </c>
      <c r="R4360">
        <v>55</v>
      </c>
      <c r="S4360">
        <v>27</v>
      </c>
      <c r="T4360">
        <v>0.1</v>
      </c>
      <c r="U4360">
        <v>710</v>
      </c>
      <c r="V4360">
        <v>5.7</v>
      </c>
      <c r="W4360">
        <v>7</v>
      </c>
      <c r="X4360">
        <v>6</v>
      </c>
      <c r="Y4360">
        <v>5.2</v>
      </c>
    </row>
    <row r="4361" spans="1:25" hidden="1" x14ac:dyDescent="0.25">
      <c r="A4361" t="s">
        <v>16598</v>
      </c>
      <c r="B4361" t="s">
        <v>16599</v>
      </c>
      <c r="C4361" s="1" t="str">
        <f t="shared" si="709"/>
        <v>21:0444</v>
      </c>
      <c r="D4361" s="1" t="str">
        <f t="shared" si="710"/>
        <v>21:0146</v>
      </c>
      <c r="E4361" t="s">
        <v>16600</v>
      </c>
      <c r="F4361" t="s">
        <v>16601</v>
      </c>
      <c r="H4361">
        <v>69.896598600000004</v>
      </c>
      <c r="I4361">
        <v>-75.534075999999999</v>
      </c>
      <c r="J4361" s="1" t="str">
        <f t="shared" si="711"/>
        <v>NGR lake sediment grab sample</v>
      </c>
      <c r="K4361" s="1" t="str">
        <f t="shared" si="712"/>
        <v>&lt;177 micron (NGR)</v>
      </c>
      <c r="L4361">
        <v>12</v>
      </c>
      <c r="M4361" t="s">
        <v>39</v>
      </c>
      <c r="N4361">
        <v>215</v>
      </c>
      <c r="O4361">
        <v>134</v>
      </c>
      <c r="P4361">
        <v>74</v>
      </c>
      <c r="Q4361">
        <v>37</v>
      </c>
      <c r="R4361">
        <v>49</v>
      </c>
      <c r="S4361">
        <v>19</v>
      </c>
      <c r="T4361">
        <v>0.1</v>
      </c>
      <c r="U4361">
        <v>425</v>
      </c>
      <c r="V4361">
        <v>4</v>
      </c>
      <c r="W4361">
        <v>2</v>
      </c>
      <c r="X4361">
        <v>1</v>
      </c>
      <c r="Y4361">
        <v>2.8</v>
      </c>
    </row>
    <row r="4362" spans="1:25" hidden="1" x14ac:dyDescent="0.25">
      <c r="A4362" t="s">
        <v>16602</v>
      </c>
      <c r="B4362" t="s">
        <v>16603</v>
      </c>
      <c r="C4362" s="1" t="str">
        <f t="shared" si="709"/>
        <v>21:0444</v>
      </c>
      <c r="D4362" s="1" t="str">
        <f>HYPERLINK("http://geochem.nrcan.gc.ca/cdogs/content/svy/svy_e.htm", "")</f>
        <v/>
      </c>
      <c r="G4362" s="1" t="str">
        <f>HYPERLINK("http://geochem.nrcan.gc.ca/cdogs/content/cr_/cr_00034_e.htm", "34")</f>
        <v>34</v>
      </c>
      <c r="J4362" t="s">
        <v>100</v>
      </c>
      <c r="K4362" t="s">
        <v>101</v>
      </c>
      <c r="L4362">
        <v>12</v>
      </c>
      <c r="M4362" t="s">
        <v>102</v>
      </c>
      <c r="N4362">
        <v>216</v>
      </c>
      <c r="O4362">
        <v>104</v>
      </c>
      <c r="P4362">
        <v>50</v>
      </c>
      <c r="Q4362">
        <v>18</v>
      </c>
      <c r="R4362">
        <v>20</v>
      </c>
      <c r="S4362">
        <v>14</v>
      </c>
      <c r="T4362">
        <v>0.1</v>
      </c>
      <c r="U4362">
        <v>780</v>
      </c>
      <c r="V4362">
        <v>2.8</v>
      </c>
      <c r="W4362">
        <v>23</v>
      </c>
      <c r="X4362">
        <v>5</v>
      </c>
      <c r="Y4362">
        <v>15.6</v>
      </c>
    </row>
    <row r="4363" spans="1:25" hidden="1" x14ac:dyDescent="0.25">
      <c r="A4363" t="s">
        <v>16604</v>
      </c>
      <c r="B4363" t="s">
        <v>16605</v>
      </c>
      <c r="C4363" s="1" t="str">
        <f t="shared" si="709"/>
        <v>21:0444</v>
      </c>
      <c r="D4363" s="1" t="str">
        <f t="shared" ref="D4363:D4386" si="713">HYPERLINK("http://geochem.nrcan.gc.ca/cdogs/content/svy/svy210146_e.htm", "21:0146")</f>
        <v>21:0146</v>
      </c>
      <c r="E4363" t="s">
        <v>16606</v>
      </c>
      <c r="F4363" t="s">
        <v>16607</v>
      </c>
      <c r="H4363">
        <v>69.916832200000002</v>
      </c>
      <c r="I4363">
        <v>-75.6134986</v>
      </c>
      <c r="J4363" s="1" t="str">
        <f t="shared" ref="J4363:J4386" si="714">HYPERLINK("http://geochem.nrcan.gc.ca/cdogs/content/kwd/kwd020027_e.htm", "NGR lake sediment grab sample")</f>
        <v>NGR lake sediment grab sample</v>
      </c>
      <c r="K4363" s="1" t="str">
        <f t="shared" ref="K4363:K4386" si="715">HYPERLINK("http://geochem.nrcan.gc.ca/cdogs/content/kwd/kwd080006_e.htm", "&lt;177 micron (NGR)")</f>
        <v>&lt;177 micron (NGR)</v>
      </c>
      <c r="L4363">
        <v>12</v>
      </c>
      <c r="M4363" t="s">
        <v>44</v>
      </c>
      <c r="N4363">
        <v>217</v>
      </c>
      <c r="O4363">
        <v>128</v>
      </c>
      <c r="P4363">
        <v>78</v>
      </c>
      <c r="Q4363">
        <v>28</v>
      </c>
      <c r="R4363">
        <v>28</v>
      </c>
      <c r="S4363">
        <v>10</v>
      </c>
      <c r="T4363">
        <v>0.1</v>
      </c>
      <c r="U4363">
        <v>360</v>
      </c>
      <c r="V4363">
        <v>2.6</v>
      </c>
      <c r="W4363">
        <v>1</v>
      </c>
      <c r="X4363">
        <v>1</v>
      </c>
      <c r="Y4363">
        <v>17.600000000000001</v>
      </c>
    </row>
    <row r="4364" spans="1:25" hidden="1" x14ac:dyDescent="0.25">
      <c r="A4364" t="s">
        <v>16608</v>
      </c>
      <c r="B4364" t="s">
        <v>16609</v>
      </c>
      <c r="C4364" s="1" t="str">
        <f t="shared" si="709"/>
        <v>21:0444</v>
      </c>
      <c r="D4364" s="1" t="str">
        <f t="shared" si="713"/>
        <v>21:0146</v>
      </c>
      <c r="E4364" t="s">
        <v>16610</v>
      </c>
      <c r="F4364" t="s">
        <v>16611</v>
      </c>
      <c r="H4364">
        <v>69.967674599999995</v>
      </c>
      <c r="I4364">
        <v>-75.634634399999996</v>
      </c>
      <c r="J4364" s="1" t="str">
        <f t="shared" si="714"/>
        <v>NGR lake sediment grab sample</v>
      </c>
      <c r="K4364" s="1" t="str">
        <f t="shared" si="715"/>
        <v>&lt;177 micron (NGR)</v>
      </c>
      <c r="L4364">
        <v>12</v>
      </c>
      <c r="M4364" t="s">
        <v>62</v>
      </c>
      <c r="N4364">
        <v>218</v>
      </c>
      <c r="O4364">
        <v>260</v>
      </c>
      <c r="P4364">
        <v>168</v>
      </c>
      <c r="Q4364">
        <v>61</v>
      </c>
      <c r="R4364">
        <v>85</v>
      </c>
      <c r="S4364">
        <v>32</v>
      </c>
      <c r="T4364">
        <v>0.1</v>
      </c>
      <c r="U4364">
        <v>630</v>
      </c>
      <c r="V4364">
        <v>7.7</v>
      </c>
      <c r="W4364">
        <v>8</v>
      </c>
      <c r="X4364">
        <v>3</v>
      </c>
      <c r="Y4364">
        <v>9.8000000000000007</v>
      </c>
    </row>
    <row r="4365" spans="1:25" hidden="1" x14ac:dyDescent="0.25">
      <c r="A4365" t="s">
        <v>16612</v>
      </c>
      <c r="B4365" t="s">
        <v>16613</v>
      </c>
      <c r="C4365" s="1" t="str">
        <f t="shared" si="709"/>
        <v>21:0444</v>
      </c>
      <c r="D4365" s="1" t="str">
        <f t="shared" si="713"/>
        <v>21:0146</v>
      </c>
      <c r="E4365" t="s">
        <v>16614</v>
      </c>
      <c r="F4365" t="s">
        <v>16615</v>
      </c>
      <c r="H4365">
        <v>69.9964899</v>
      </c>
      <c r="I4365">
        <v>-75.618432299999995</v>
      </c>
      <c r="J4365" s="1" t="str">
        <f t="shared" si="714"/>
        <v>NGR lake sediment grab sample</v>
      </c>
      <c r="K4365" s="1" t="str">
        <f t="shared" si="715"/>
        <v>&lt;177 micron (NGR)</v>
      </c>
      <c r="L4365">
        <v>12</v>
      </c>
      <c r="M4365" t="s">
        <v>67</v>
      </c>
      <c r="N4365">
        <v>219</v>
      </c>
      <c r="O4365">
        <v>138</v>
      </c>
      <c r="P4365">
        <v>164</v>
      </c>
      <c r="Q4365">
        <v>54</v>
      </c>
      <c r="R4365">
        <v>62</v>
      </c>
      <c r="S4365">
        <v>22</v>
      </c>
      <c r="T4365">
        <v>0.1</v>
      </c>
      <c r="U4365">
        <v>340</v>
      </c>
      <c r="V4365">
        <v>3.9</v>
      </c>
      <c r="W4365">
        <v>4</v>
      </c>
      <c r="X4365">
        <v>4</v>
      </c>
      <c r="Y4365">
        <v>5</v>
      </c>
    </row>
    <row r="4366" spans="1:25" hidden="1" x14ac:dyDescent="0.25">
      <c r="A4366" t="s">
        <v>16616</v>
      </c>
      <c r="B4366" t="s">
        <v>16617</v>
      </c>
      <c r="C4366" s="1" t="str">
        <f t="shared" si="709"/>
        <v>21:0444</v>
      </c>
      <c r="D4366" s="1" t="str">
        <f t="shared" si="713"/>
        <v>21:0146</v>
      </c>
      <c r="E4366" t="s">
        <v>16618</v>
      </c>
      <c r="F4366" t="s">
        <v>16619</v>
      </c>
      <c r="H4366">
        <v>69.995540599999998</v>
      </c>
      <c r="I4366">
        <v>-75.700438500000004</v>
      </c>
      <c r="J4366" s="1" t="str">
        <f t="shared" si="714"/>
        <v>NGR lake sediment grab sample</v>
      </c>
      <c r="K4366" s="1" t="str">
        <f t="shared" si="715"/>
        <v>&lt;177 micron (NGR)</v>
      </c>
      <c r="L4366">
        <v>12</v>
      </c>
      <c r="M4366" t="s">
        <v>72</v>
      </c>
      <c r="N4366">
        <v>220</v>
      </c>
      <c r="O4366">
        <v>220</v>
      </c>
      <c r="P4366">
        <v>176</v>
      </c>
      <c r="Q4366">
        <v>59</v>
      </c>
      <c r="R4366">
        <v>82</v>
      </c>
      <c r="S4366">
        <v>34</v>
      </c>
      <c r="T4366">
        <v>0.1</v>
      </c>
      <c r="U4366">
        <v>590</v>
      </c>
      <c r="V4366">
        <v>8</v>
      </c>
      <c r="W4366">
        <v>15</v>
      </c>
      <c r="X4366">
        <v>19</v>
      </c>
      <c r="Y4366">
        <v>9.1999999999999993</v>
      </c>
    </row>
    <row r="4367" spans="1:25" hidden="1" x14ac:dyDescent="0.25">
      <c r="A4367" t="s">
        <v>16620</v>
      </c>
      <c r="B4367" t="s">
        <v>16621</v>
      </c>
      <c r="C4367" s="1" t="str">
        <f t="shared" si="709"/>
        <v>21:0444</v>
      </c>
      <c r="D4367" s="1" t="str">
        <f t="shared" si="713"/>
        <v>21:0146</v>
      </c>
      <c r="E4367" t="s">
        <v>16622</v>
      </c>
      <c r="F4367" t="s">
        <v>16623</v>
      </c>
      <c r="H4367">
        <v>69.993646400000003</v>
      </c>
      <c r="I4367">
        <v>-75.798902900000002</v>
      </c>
      <c r="J4367" s="1" t="str">
        <f t="shared" si="714"/>
        <v>NGR lake sediment grab sample</v>
      </c>
      <c r="K4367" s="1" t="str">
        <f t="shared" si="715"/>
        <v>&lt;177 micron (NGR)</v>
      </c>
      <c r="L4367">
        <v>12</v>
      </c>
      <c r="M4367" t="s">
        <v>77</v>
      </c>
      <c r="N4367">
        <v>221</v>
      </c>
      <c r="O4367">
        <v>100</v>
      </c>
      <c r="P4367">
        <v>34</v>
      </c>
      <c r="Q4367">
        <v>16</v>
      </c>
      <c r="R4367">
        <v>26</v>
      </c>
      <c r="S4367">
        <v>15</v>
      </c>
      <c r="T4367">
        <v>0.1</v>
      </c>
      <c r="U4367">
        <v>890</v>
      </c>
      <c r="V4367">
        <v>3.6</v>
      </c>
      <c r="W4367">
        <v>3</v>
      </c>
      <c r="X4367">
        <v>4</v>
      </c>
      <c r="Y4367">
        <v>4.4000000000000004</v>
      </c>
    </row>
    <row r="4368" spans="1:25" hidden="1" x14ac:dyDescent="0.25">
      <c r="A4368" t="s">
        <v>16624</v>
      </c>
      <c r="B4368" t="s">
        <v>16625</v>
      </c>
      <c r="C4368" s="1" t="str">
        <f t="shared" si="709"/>
        <v>21:0444</v>
      </c>
      <c r="D4368" s="1" t="str">
        <f t="shared" si="713"/>
        <v>21:0146</v>
      </c>
      <c r="E4368" t="s">
        <v>16626</v>
      </c>
      <c r="F4368" t="s">
        <v>16627</v>
      </c>
      <c r="H4368">
        <v>69.966720899999999</v>
      </c>
      <c r="I4368">
        <v>-75.807918099999995</v>
      </c>
      <c r="J4368" s="1" t="str">
        <f t="shared" si="714"/>
        <v>NGR lake sediment grab sample</v>
      </c>
      <c r="K4368" s="1" t="str">
        <f t="shared" si="715"/>
        <v>&lt;177 micron (NGR)</v>
      </c>
      <c r="L4368">
        <v>12</v>
      </c>
      <c r="M4368" t="s">
        <v>82</v>
      </c>
      <c r="N4368">
        <v>222</v>
      </c>
      <c r="O4368">
        <v>128</v>
      </c>
      <c r="P4368">
        <v>66</v>
      </c>
      <c r="Q4368">
        <v>26</v>
      </c>
      <c r="R4368">
        <v>32</v>
      </c>
      <c r="S4368">
        <v>16</v>
      </c>
      <c r="T4368">
        <v>0.2</v>
      </c>
      <c r="U4368">
        <v>330</v>
      </c>
      <c r="V4368">
        <v>3.1</v>
      </c>
      <c r="W4368">
        <v>5</v>
      </c>
      <c r="X4368">
        <v>3</v>
      </c>
      <c r="Y4368">
        <v>16</v>
      </c>
    </row>
    <row r="4369" spans="1:25" hidden="1" x14ac:dyDescent="0.25">
      <c r="A4369" t="s">
        <v>16628</v>
      </c>
      <c r="B4369" t="s">
        <v>16629</v>
      </c>
      <c r="C4369" s="1" t="str">
        <f t="shared" si="709"/>
        <v>21:0444</v>
      </c>
      <c r="D4369" s="1" t="str">
        <f t="shared" si="713"/>
        <v>21:0146</v>
      </c>
      <c r="E4369" t="s">
        <v>16630</v>
      </c>
      <c r="F4369" t="s">
        <v>16631</v>
      </c>
      <c r="H4369">
        <v>69.970590700000002</v>
      </c>
      <c r="I4369">
        <v>-75.738739699999996</v>
      </c>
      <c r="J4369" s="1" t="str">
        <f t="shared" si="714"/>
        <v>NGR lake sediment grab sample</v>
      </c>
      <c r="K4369" s="1" t="str">
        <f t="shared" si="715"/>
        <v>&lt;177 micron (NGR)</v>
      </c>
      <c r="L4369">
        <v>12</v>
      </c>
      <c r="M4369" t="s">
        <v>87</v>
      </c>
      <c r="N4369">
        <v>223</v>
      </c>
      <c r="O4369">
        <v>140</v>
      </c>
      <c r="P4369">
        <v>86</v>
      </c>
      <c r="Q4369">
        <v>39</v>
      </c>
      <c r="R4369">
        <v>51</v>
      </c>
      <c r="S4369">
        <v>17</v>
      </c>
      <c r="T4369">
        <v>0.1</v>
      </c>
      <c r="U4369">
        <v>370</v>
      </c>
      <c r="V4369">
        <v>4.5999999999999996</v>
      </c>
      <c r="W4369">
        <v>50</v>
      </c>
      <c r="X4369">
        <v>5</v>
      </c>
      <c r="Y4369">
        <v>9.6</v>
      </c>
    </row>
    <row r="4370" spans="1:25" hidden="1" x14ac:dyDescent="0.25">
      <c r="A4370" t="s">
        <v>16632</v>
      </c>
      <c r="B4370" t="s">
        <v>16633</v>
      </c>
      <c r="C4370" s="1" t="str">
        <f t="shared" si="709"/>
        <v>21:0444</v>
      </c>
      <c r="D4370" s="1" t="str">
        <f t="shared" si="713"/>
        <v>21:0146</v>
      </c>
      <c r="E4370" t="s">
        <v>16634</v>
      </c>
      <c r="F4370" t="s">
        <v>16635</v>
      </c>
      <c r="H4370">
        <v>69.935752500000007</v>
      </c>
      <c r="I4370">
        <v>-75.682558900000004</v>
      </c>
      <c r="J4370" s="1" t="str">
        <f t="shared" si="714"/>
        <v>NGR lake sediment grab sample</v>
      </c>
      <c r="K4370" s="1" t="str">
        <f t="shared" si="715"/>
        <v>&lt;177 micron (NGR)</v>
      </c>
      <c r="L4370">
        <v>12</v>
      </c>
      <c r="M4370" t="s">
        <v>92</v>
      </c>
      <c r="N4370">
        <v>224</v>
      </c>
      <c r="O4370">
        <v>158</v>
      </c>
      <c r="P4370">
        <v>128</v>
      </c>
      <c r="Q4370">
        <v>38</v>
      </c>
      <c r="R4370">
        <v>53</v>
      </c>
      <c r="S4370">
        <v>17</v>
      </c>
      <c r="T4370">
        <v>0.7</v>
      </c>
      <c r="U4370">
        <v>310</v>
      </c>
      <c r="V4370">
        <v>3.6</v>
      </c>
      <c r="W4370">
        <v>5</v>
      </c>
      <c r="X4370">
        <v>8</v>
      </c>
      <c r="Y4370">
        <v>14.4</v>
      </c>
    </row>
    <row r="4371" spans="1:25" hidden="1" x14ac:dyDescent="0.25">
      <c r="A4371" t="s">
        <v>16636</v>
      </c>
      <c r="B4371" t="s">
        <v>16637</v>
      </c>
      <c r="C4371" s="1" t="str">
        <f t="shared" si="709"/>
        <v>21:0444</v>
      </c>
      <c r="D4371" s="1" t="str">
        <f t="shared" si="713"/>
        <v>21:0146</v>
      </c>
      <c r="E4371" t="s">
        <v>16638</v>
      </c>
      <c r="F4371" t="s">
        <v>16639</v>
      </c>
      <c r="H4371">
        <v>69.934211599999998</v>
      </c>
      <c r="I4371">
        <v>-75.7822453</v>
      </c>
      <c r="J4371" s="1" t="str">
        <f t="shared" si="714"/>
        <v>NGR lake sediment grab sample</v>
      </c>
      <c r="K4371" s="1" t="str">
        <f t="shared" si="715"/>
        <v>&lt;177 micron (NGR)</v>
      </c>
      <c r="L4371">
        <v>12</v>
      </c>
      <c r="M4371" t="s">
        <v>97</v>
      </c>
      <c r="N4371">
        <v>225</v>
      </c>
      <c r="O4371">
        <v>170</v>
      </c>
      <c r="P4371">
        <v>94</v>
      </c>
      <c r="Q4371">
        <v>40</v>
      </c>
      <c r="R4371">
        <v>48</v>
      </c>
      <c r="S4371">
        <v>15</v>
      </c>
      <c r="T4371">
        <v>0.4</v>
      </c>
      <c r="U4371">
        <v>330</v>
      </c>
      <c r="V4371">
        <v>3.9</v>
      </c>
      <c r="W4371">
        <v>3</v>
      </c>
      <c r="X4371">
        <v>3</v>
      </c>
      <c r="Y4371">
        <v>17.8</v>
      </c>
    </row>
    <row r="4372" spans="1:25" hidden="1" x14ac:dyDescent="0.25">
      <c r="A4372" t="s">
        <v>16640</v>
      </c>
      <c r="B4372" t="s">
        <v>16641</v>
      </c>
      <c r="C4372" s="1" t="str">
        <f t="shared" si="709"/>
        <v>21:0444</v>
      </c>
      <c r="D4372" s="1" t="str">
        <f t="shared" si="713"/>
        <v>21:0146</v>
      </c>
      <c r="E4372" t="s">
        <v>16642</v>
      </c>
      <c r="F4372" t="s">
        <v>16643</v>
      </c>
      <c r="H4372">
        <v>69.902341899999996</v>
      </c>
      <c r="I4372">
        <v>-75.729321499999998</v>
      </c>
      <c r="J4372" s="1" t="str">
        <f t="shared" si="714"/>
        <v>NGR lake sediment grab sample</v>
      </c>
      <c r="K4372" s="1" t="str">
        <f t="shared" si="715"/>
        <v>&lt;177 micron (NGR)</v>
      </c>
      <c r="L4372">
        <v>12</v>
      </c>
      <c r="M4372" t="s">
        <v>107</v>
      </c>
      <c r="N4372">
        <v>226</v>
      </c>
      <c r="O4372">
        <v>170</v>
      </c>
      <c r="P4372">
        <v>116</v>
      </c>
      <c r="Q4372">
        <v>27</v>
      </c>
      <c r="R4372">
        <v>49</v>
      </c>
      <c r="S4372">
        <v>23</v>
      </c>
      <c r="T4372">
        <v>0.1</v>
      </c>
      <c r="U4372">
        <v>700</v>
      </c>
      <c r="V4372">
        <v>4.95</v>
      </c>
      <c r="W4372">
        <v>4</v>
      </c>
      <c r="X4372">
        <v>2</v>
      </c>
      <c r="Y4372">
        <v>6.4</v>
      </c>
    </row>
    <row r="4373" spans="1:25" hidden="1" x14ac:dyDescent="0.25">
      <c r="A4373" t="s">
        <v>16644</v>
      </c>
      <c r="B4373" t="s">
        <v>16645</v>
      </c>
      <c r="C4373" s="1" t="str">
        <f t="shared" si="709"/>
        <v>21:0444</v>
      </c>
      <c r="D4373" s="1" t="str">
        <f t="shared" si="713"/>
        <v>21:0146</v>
      </c>
      <c r="E4373" t="s">
        <v>16646</v>
      </c>
      <c r="F4373" t="s">
        <v>16647</v>
      </c>
      <c r="H4373">
        <v>69.8825219</v>
      </c>
      <c r="I4373">
        <v>-75.707635699999997</v>
      </c>
      <c r="J4373" s="1" t="str">
        <f t="shared" si="714"/>
        <v>NGR lake sediment grab sample</v>
      </c>
      <c r="K4373" s="1" t="str">
        <f t="shared" si="715"/>
        <v>&lt;177 micron (NGR)</v>
      </c>
      <c r="L4373">
        <v>12</v>
      </c>
      <c r="M4373" t="s">
        <v>112</v>
      </c>
      <c r="N4373">
        <v>227</v>
      </c>
      <c r="O4373">
        <v>116</v>
      </c>
      <c r="P4373">
        <v>58</v>
      </c>
      <c r="Q4373">
        <v>17</v>
      </c>
      <c r="R4373">
        <v>32</v>
      </c>
      <c r="S4373">
        <v>15</v>
      </c>
      <c r="T4373">
        <v>0.1</v>
      </c>
      <c r="U4373">
        <v>440</v>
      </c>
      <c r="V4373">
        <v>3.4</v>
      </c>
      <c r="W4373">
        <v>2</v>
      </c>
      <c r="X4373">
        <v>1</v>
      </c>
      <c r="Y4373">
        <v>2</v>
      </c>
    </row>
    <row r="4374" spans="1:25" hidden="1" x14ac:dyDescent="0.25">
      <c r="A4374" t="s">
        <v>16648</v>
      </c>
      <c r="B4374" t="s">
        <v>16649</v>
      </c>
      <c r="C4374" s="1" t="str">
        <f t="shared" si="709"/>
        <v>21:0444</v>
      </c>
      <c r="D4374" s="1" t="str">
        <f t="shared" si="713"/>
        <v>21:0146</v>
      </c>
      <c r="E4374" t="s">
        <v>16650</v>
      </c>
      <c r="F4374" t="s">
        <v>16651</v>
      </c>
      <c r="H4374">
        <v>69.866706899999997</v>
      </c>
      <c r="I4374">
        <v>-75.630673999999999</v>
      </c>
      <c r="J4374" s="1" t="str">
        <f t="shared" si="714"/>
        <v>NGR lake sediment grab sample</v>
      </c>
      <c r="K4374" s="1" t="str">
        <f t="shared" si="715"/>
        <v>&lt;177 micron (NGR)</v>
      </c>
      <c r="L4374">
        <v>12</v>
      </c>
      <c r="M4374" t="s">
        <v>117</v>
      </c>
      <c r="N4374">
        <v>228</v>
      </c>
      <c r="O4374">
        <v>220</v>
      </c>
      <c r="P4374">
        <v>198</v>
      </c>
      <c r="Q4374">
        <v>124</v>
      </c>
      <c r="R4374">
        <v>54</v>
      </c>
      <c r="S4374">
        <v>19</v>
      </c>
      <c r="T4374">
        <v>1</v>
      </c>
      <c r="U4374">
        <v>340</v>
      </c>
      <c r="V4374">
        <v>5.0999999999999996</v>
      </c>
      <c r="W4374">
        <v>7</v>
      </c>
      <c r="X4374">
        <v>17</v>
      </c>
      <c r="Y4374">
        <v>11.4</v>
      </c>
    </row>
    <row r="4375" spans="1:25" hidden="1" x14ac:dyDescent="0.25">
      <c r="A4375" t="s">
        <v>16652</v>
      </c>
      <c r="B4375" t="s">
        <v>16653</v>
      </c>
      <c r="C4375" s="1" t="str">
        <f t="shared" si="709"/>
        <v>21:0444</v>
      </c>
      <c r="D4375" s="1" t="str">
        <f t="shared" si="713"/>
        <v>21:0146</v>
      </c>
      <c r="E4375" t="s">
        <v>16654</v>
      </c>
      <c r="F4375" t="s">
        <v>16655</v>
      </c>
      <c r="H4375">
        <v>69.837359399999997</v>
      </c>
      <c r="I4375">
        <v>-75.6967851</v>
      </c>
      <c r="J4375" s="1" t="str">
        <f t="shared" si="714"/>
        <v>NGR lake sediment grab sample</v>
      </c>
      <c r="K4375" s="1" t="str">
        <f t="shared" si="715"/>
        <v>&lt;177 micron (NGR)</v>
      </c>
      <c r="L4375">
        <v>12</v>
      </c>
      <c r="M4375" t="s">
        <v>122</v>
      </c>
      <c r="N4375">
        <v>229</v>
      </c>
      <c r="O4375">
        <v>138</v>
      </c>
      <c r="P4375">
        <v>68</v>
      </c>
      <c r="Q4375">
        <v>22</v>
      </c>
      <c r="R4375">
        <v>26</v>
      </c>
      <c r="S4375">
        <v>10</v>
      </c>
      <c r="T4375">
        <v>0.2</v>
      </c>
      <c r="U4375">
        <v>320</v>
      </c>
      <c r="V4375">
        <v>2.95</v>
      </c>
      <c r="W4375">
        <v>3</v>
      </c>
      <c r="X4375">
        <v>2</v>
      </c>
      <c r="Y4375">
        <v>1.4</v>
      </c>
    </row>
    <row r="4376" spans="1:25" hidden="1" x14ac:dyDescent="0.25">
      <c r="A4376" t="s">
        <v>16656</v>
      </c>
      <c r="B4376" t="s">
        <v>16657</v>
      </c>
      <c r="C4376" s="1" t="str">
        <f t="shared" si="709"/>
        <v>21:0444</v>
      </c>
      <c r="D4376" s="1" t="str">
        <f t="shared" si="713"/>
        <v>21:0146</v>
      </c>
      <c r="E4376" t="s">
        <v>16658</v>
      </c>
      <c r="F4376" t="s">
        <v>16659</v>
      </c>
      <c r="H4376">
        <v>69.419653299999993</v>
      </c>
      <c r="I4376">
        <v>-74.315579</v>
      </c>
      <c r="J4376" s="1" t="str">
        <f t="shared" si="714"/>
        <v>NGR lake sediment grab sample</v>
      </c>
      <c r="K4376" s="1" t="str">
        <f t="shared" si="715"/>
        <v>&lt;177 micron (NGR)</v>
      </c>
      <c r="L4376">
        <v>13</v>
      </c>
      <c r="M4376" t="s">
        <v>29</v>
      </c>
      <c r="N4376">
        <v>230</v>
      </c>
      <c r="O4376">
        <v>184</v>
      </c>
      <c r="P4376">
        <v>120</v>
      </c>
      <c r="Q4376">
        <v>20</v>
      </c>
      <c r="R4376">
        <v>35</v>
      </c>
      <c r="S4376">
        <v>23</v>
      </c>
      <c r="T4376">
        <v>0.1</v>
      </c>
      <c r="U4376">
        <v>530</v>
      </c>
      <c r="V4376">
        <v>5.5</v>
      </c>
      <c r="W4376">
        <v>0.5</v>
      </c>
      <c r="X4376">
        <v>2</v>
      </c>
      <c r="Y4376">
        <v>6.8</v>
      </c>
    </row>
    <row r="4377" spans="1:25" hidden="1" x14ac:dyDescent="0.25">
      <c r="A4377" t="s">
        <v>16660</v>
      </c>
      <c r="B4377" t="s">
        <v>16661</v>
      </c>
      <c r="C4377" s="1" t="str">
        <f t="shared" si="709"/>
        <v>21:0444</v>
      </c>
      <c r="D4377" s="1" t="str">
        <f t="shared" si="713"/>
        <v>21:0146</v>
      </c>
      <c r="E4377" t="s">
        <v>16662</v>
      </c>
      <c r="F4377" t="s">
        <v>16663</v>
      </c>
      <c r="H4377">
        <v>69.833425500000004</v>
      </c>
      <c r="I4377">
        <v>-75.653770399999999</v>
      </c>
      <c r="J4377" s="1" t="str">
        <f t="shared" si="714"/>
        <v>NGR lake sediment grab sample</v>
      </c>
      <c r="K4377" s="1" t="str">
        <f t="shared" si="715"/>
        <v>&lt;177 micron (NGR)</v>
      </c>
      <c r="L4377">
        <v>13</v>
      </c>
      <c r="M4377" t="s">
        <v>34</v>
      </c>
      <c r="N4377">
        <v>231</v>
      </c>
      <c r="O4377">
        <v>146</v>
      </c>
      <c r="P4377">
        <v>96</v>
      </c>
      <c r="Q4377">
        <v>27</v>
      </c>
      <c r="R4377">
        <v>29</v>
      </c>
      <c r="S4377">
        <v>13</v>
      </c>
      <c r="T4377">
        <v>0.2</v>
      </c>
      <c r="U4377">
        <v>330</v>
      </c>
      <c r="V4377">
        <v>3</v>
      </c>
      <c r="W4377">
        <v>0.5</v>
      </c>
      <c r="X4377">
        <v>1</v>
      </c>
      <c r="Y4377">
        <v>18.2</v>
      </c>
    </row>
    <row r="4378" spans="1:25" hidden="1" x14ac:dyDescent="0.25">
      <c r="A4378" t="s">
        <v>16664</v>
      </c>
      <c r="B4378" t="s">
        <v>16665</v>
      </c>
      <c r="C4378" s="1" t="str">
        <f t="shared" si="709"/>
        <v>21:0444</v>
      </c>
      <c r="D4378" s="1" t="str">
        <f t="shared" si="713"/>
        <v>21:0146</v>
      </c>
      <c r="E4378" t="s">
        <v>16666</v>
      </c>
      <c r="F4378" t="s">
        <v>16667</v>
      </c>
      <c r="H4378">
        <v>69.797804999999997</v>
      </c>
      <c r="I4378">
        <v>-75.698644200000004</v>
      </c>
      <c r="J4378" s="1" t="str">
        <f t="shared" si="714"/>
        <v>NGR lake sediment grab sample</v>
      </c>
      <c r="K4378" s="1" t="str">
        <f t="shared" si="715"/>
        <v>&lt;177 micron (NGR)</v>
      </c>
      <c r="L4378">
        <v>13</v>
      </c>
      <c r="M4378" t="s">
        <v>39</v>
      </c>
      <c r="N4378">
        <v>232</v>
      </c>
      <c r="O4378">
        <v>154</v>
      </c>
      <c r="P4378">
        <v>68</v>
      </c>
      <c r="Q4378">
        <v>24</v>
      </c>
      <c r="R4378">
        <v>36</v>
      </c>
      <c r="S4378">
        <v>19</v>
      </c>
      <c r="T4378">
        <v>0.1</v>
      </c>
      <c r="U4378">
        <v>610</v>
      </c>
      <c r="V4378">
        <v>4.5999999999999996</v>
      </c>
      <c r="W4378">
        <v>2</v>
      </c>
      <c r="X4378">
        <v>1</v>
      </c>
      <c r="Y4378">
        <v>2.4</v>
      </c>
    </row>
    <row r="4379" spans="1:25" hidden="1" x14ac:dyDescent="0.25">
      <c r="A4379" t="s">
        <v>16668</v>
      </c>
      <c r="B4379" t="s">
        <v>16669</v>
      </c>
      <c r="C4379" s="1" t="str">
        <f t="shared" si="709"/>
        <v>21:0444</v>
      </c>
      <c r="D4379" s="1" t="str">
        <f t="shared" si="713"/>
        <v>21:0146</v>
      </c>
      <c r="E4379" t="s">
        <v>16670</v>
      </c>
      <c r="F4379" t="s">
        <v>16671</v>
      </c>
      <c r="H4379">
        <v>69.804976499999995</v>
      </c>
      <c r="I4379">
        <v>-75.657248999999993</v>
      </c>
      <c r="J4379" s="1" t="str">
        <f t="shared" si="714"/>
        <v>NGR lake sediment grab sample</v>
      </c>
      <c r="K4379" s="1" t="str">
        <f t="shared" si="715"/>
        <v>&lt;177 micron (NGR)</v>
      </c>
      <c r="L4379">
        <v>13</v>
      </c>
      <c r="M4379" t="s">
        <v>44</v>
      </c>
      <c r="N4379">
        <v>233</v>
      </c>
      <c r="O4379">
        <v>196</v>
      </c>
      <c r="P4379">
        <v>128</v>
      </c>
      <c r="Q4379">
        <v>33</v>
      </c>
      <c r="R4379">
        <v>45</v>
      </c>
      <c r="S4379">
        <v>21</v>
      </c>
      <c r="T4379">
        <v>0.1</v>
      </c>
      <c r="U4379">
        <v>550</v>
      </c>
      <c r="V4379">
        <v>5.2</v>
      </c>
      <c r="W4379">
        <v>3</v>
      </c>
      <c r="X4379">
        <v>1</v>
      </c>
      <c r="Y4379">
        <v>7.2</v>
      </c>
    </row>
    <row r="4380" spans="1:25" hidden="1" x14ac:dyDescent="0.25">
      <c r="A4380" t="s">
        <v>16672</v>
      </c>
      <c r="B4380" t="s">
        <v>16673</v>
      </c>
      <c r="C4380" s="1" t="str">
        <f t="shared" si="709"/>
        <v>21:0444</v>
      </c>
      <c r="D4380" s="1" t="str">
        <f t="shared" si="713"/>
        <v>21:0146</v>
      </c>
      <c r="E4380" t="s">
        <v>16674</v>
      </c>
      <c r="F4380" t="s">
        <v>16675</v>
      </c>
      <c r="H4380">
        <v>69.783462499999999</v>
      </c>
      <c r="I4380">
        <v>-75.622845699999999</v>
      </c>
      <c r="J4380" s="1" t="str">
        <f t="shared" si="714"/>
        <v>NGR lake sediment grab sample</v>
      </c>
      <c r="K4380" s="1" t="str">
        <f t="shared" si="715"/>
        <v>&lt;177 micron (NGR)</v>
      </c>
      <c r="L4380">
        <v>13</v>
      </c>
      <c r="M4380" t="s">
        <v>62</v>
      </c>
      <c r="N4380">
        <v>234</v>
      </c>
      <c r="O4380">
        <v>148</v>
      </c>
      <c r="P4380">
        <v>54</v>
      </c>
      <c r="Q4380">
        <v>21</v>
      </c>
      <c r="R4380">
        <v>38</v>
      </c>
      <c r="S4380">
        <v>19</v>
      </c>
      <c r="T4380">
        <v>0.1</v>
      </c>
      <c r="U4380">
        <v>500</v>
      </c>
      <c r="V4380">
        <v>4.5999999999999996</v>
      </c>
      <c r="W4380">
        <v>2</v>
      </c>
      <c r="X4380">
        <v>1</v>
      </c>
      <c r="Y4380">
        <v>1.8</v>
      </c>
    </row>
    <row r="4381" spans="1:25" hidden="1" x14ac:dyDescent="0.25">
      <c r="A4381" t="s">
        <v>16676</v>
      </c>
      <c r="B4381" t="s">
        <v>16677</v>
      </c>
      <c r="C4381" s="1" t="str">
        <f t="shared" si="709"/>
        <v>21:0444</v>
      </c>
      <c r="D4381" s="1" t="str">
        <f t="shared" si="713"/>
        <v>21:0146</v>
      </c>
      <c r="E4381" t="s">
        <v>16678</v>
      </c>
      <c r="F4381" t="s">
        <v>16679</v>
      </c>
      <c r="H4381">
        <v>69.733134100000001</v>
      </c>
      <c r="I4381">
        <v>-75.518439799999996</v>
      </c>
      <c r="J4381" s="1" t="str">
        <f t="shared" si="714"/>
        <v>NGR lake sediment grab sample</v>
      </c>
      <c r="K4381" s="1" t="str">
        <f t="shared" si="715"/>
        <v>&lt;177 micron (NGR)</v>
      </c>
      <c r="L4381">
        <v>13</v>
      </c>
      <c r="M4381" t="s">
        <v>67</v>
      </c>
      <c r="N4381">
        <v>235</v>
      </c>
      <c r="O4381">
        <v>245</v>
      </c>
      <c r="P4381">
        <v>106</v>
      </c>
      <c r="Q4381">
        <v>47</v>
      </c>
      <c r="R4381">
        <v>52</v>
      </c>
      <c r="S4381">
        <v>22</v>
      </c>
      <c r="T4381">
        <v>0.1</v>
      </c>
      <c r="U4381">
        <v>780</v>
      </c>
      <c r="V4381">
        <v>6.7</v>
      </c>
      <c r="W4381">
        <v>3</v>
      </c>
      <c r="X4381">
        <v>2</v>
      </c>
      <c r="Y4381">
        <v>5</v>
      </c>
    </row>
    <row r="4382" spans="1:25" hidden="1" x14ac:dyDescent="0.25">
      <c r="A4382" t="s">
        <v>16680</v>
      </c>
      <c r="B4382" t="s">
        <v>16681</v>
      </c>
      <c r="C4382" s="1" t="str">
        <f t="shared" si="709"/>
        <v>21:0444</v>
      </c>
      <c r="D4382" s="1" t="str">
        <f t="shared" si="713"/>
        <v>21:0146</v>
      </c>
      <c r="E4382" t="s">
        <v>16682</v>
      </c>
      <c r="F4382" t="s">
        <v>16683</v>
      </c>
      <c r="H4382">
        <v>69.492396499999998</v>
      </c>
      <c r="I4382">
        <v>-74.402137499999995</v>
      </c>
      <c r="J4382" s="1" t="str">
        <f t="shared" si="714"/>
        <v>NGR lake sediment grab sample</v>
      </c>
      <c r="K4382" s="1" t="str">
        <f t="shared" si="715"/>
        <v>&lt;177 micron (NGR)</v>
      </c>
      <c r="L4382">
        <v>13</v>
      </c>
      <c r="M4382" t="s">
        <v>72</v>
      </c>
      <c r="N4382">
        <v>236</v>
      </c>
      <c r="O4382">
        <v>118</v>
      </c>
      <c r="P4382">
        <v>38</v>
      </c>
      <c r="Q4382">
        <v>15</v>
      </c>
      <c r="R4382">
        <v>23</v>
      </c>
      <c r="S4382">
        <v>13</v>
      </c>
      <c r="T4382">
        <v>0.1</v>
      </c>
      <c r="U4382">
        <v>270</v>
      </c>
      <c r="V4382">
        <v>3.55</v>
      </c>
      <c r="W4382">
        <v>0.5</v>
      </c>
      <c r="X4382">
        <v>1</v>
      </c>
      <c r="Y4382">
        <v>14.4</v>
      </c>
    </row>
    <row r="4383" spans="1:25" hidden="1" x14ac:dyDescent="0.25">
      <c r="A4383" t="s">
        <v>16684</v>
      </c>
      <c r="B4383" t="s">
        <v>16685</v>
      </c>
      <c r="C4383" s="1" t="str">
        <f t="shared" si="709"/>
        <v>21:0444</v>
      </c>
      <c r="D4383" s="1" t="str">
        <f t="shared" si="713"/>
        <v>21:0146</v>
      </c>
      <c r="E4383" t="s">
        <v>16686</v>
      </c>
      <c r="F4383" t="s">
        <v>16687</v>
      </c>
      <c r="H4383">
        <v>69.430319400000002</v>
      </c>
      <c r="I4383">
        <v>-74.339620699999998</v>
      </c>
      <c r="J4383" s="1" t="str">
        <f t="shared" si="714"/>
        <v>NGR lake sediment grab sample</v>
      </c>
      <c r="K4383" s="1" t="str">
        <f t="shared" si="715"/>
        <v>&lt;177 micron (NGR)</v>
      </c>
      <c r="L4383">
        <v>13</v>
      </c>
      <c r="M4383" t="s">
        <v>49</v>
      </c>
      <c r="N4383">
        <v>237</v>
      </c>
      <c r="O4383">
        <v>114</v>
      </c>
      <c r="P4383">
        <v>44</v>
      </c>
      <c r="Q4383">
        <v>13</v>
      </c>
      <c r="R4383">
        <v>22</v>
      </c>
      <c r="S4383">
        <v>16</v>
      </c>
      <c r="T4383">
        <v>0.1</v>
      </c>
      <c r="U4383">
        <v>350</v>
      </c>
      <c r="V4383">
        <v>3.5</v>
      </c>
      <c r="W4383">
        <v>0.5</v>
      </c>
      <c r="X4383">
        <v>1</v>
      </c>
      <c r="Y4383">
        <v>6.4</v>
      </c>
    </row>
    <row r="4384" spans="1:25" hidden="1" x14ac:dyDescent="0.25">
      <c r="A4384" t="s">
        <v>16688</v>
      </c>
      <c r="B4384" t="s">
        <v>16689</v>
      </c>
      <c r="C4384" s="1" t="str">
        <f t="shared" si="709"/>
        <v>21:0444</v>
      </c>
      <c r="D4384" s="1" t="str">
        <f t="shared" si="713"/>
        <v>21:0146</v>
      </c>
      <c r="E4384" t="s">
        <v>16658</v>
      </c>
      <c r="F4384" t="s">
        <v>16690</v>
      </c>
      <c r="H4384">
        <v>69.419653299999993</v>
      </c>
      <c r="I4384">
        <v>-74.315579</v>
      </c>
      <c r="J4384" s="1" t="str">
        <f t="shared" si="714"/>
        <v>NGR lake sediment grab sample</v>
      </c>
      <c r="K4384" s="1" t="str">
        <f t="shared" si="715"/>
        <v>&lt;177 micron (NGR)</v>
      </c>
      <c r="L4384">
        <v>13</v>
      </c>
      <c r="M4384" t="s">
        <v>57</v>
      </c>
      <c r="N4384">
        <v>238</v>
      </c>
      <c r="O4384">
        <v>180</v>
      </c>
      <c r="P4384">
        <v>116</v>
      </c>
      <c r="Q4384">
        <v>26</v>
      </c>
      <c r="R4384">
        <v>38</v>
      </c>
      <c r="S4384">
        <v>21</v>
      </c>
      <c r="T4384">
        <v>0.1</v>
      </c>
      <c r="U4384">
        <v>510</v>
      </c>
      <c r="V4384">
        <v>5.4</v>
      </c>
      <c r="W4384">
        <v>0.5</v>
      </c>
      <c r="X4384">
        <v>2</v>
      </c>
      <c r="Y4384">
        <v>8.4</v>
      </c>
    </row>
    <row r="4385" spans="1:25" hidden="1" x14ac:dyDescent="0.25">
      <c r="A4385" t="s">
        <v>16691</v>
      </c>
      <c r="B4385" t="s">
        <v>16692</v>
      </c>
      <c r="C4385" s="1" t="str">
        <f t="shared" si="709"/>
        <v>21:0444</v>
      </c>
      <c r="D4385" s="1" t="str">
        <f t="shared" si="713"/>
        <v>21:0146</v>
      </c>
      <c r="E4385" t="s">
        <v>16658</v>
      </c>
      <c r="F4385" t="s">
        <v>16693</v>
      </c>
      <c r="H4385">
        <v>69.419653299999993</v>
      </c>
      <c r="I4385">
        <v>-74.315579</v>
      </c>
      <c r="J4385" s="1" t="str">
        <f t="shared" si="714"/>
        <v>NGR lake sediment grab sample</v>
      </c>
      <c r="K4385" s="1" t="str">
        <f t="shared" si="715"/>
        <v>&lt;177 micron (NGR)</v>
      </c>
      <c r="L4385">
        <v>13</v>
      </c>
      <c r="M4385" t="s">
        <v>53</v>
      </c>
      <c r="N4385">
        <v>239</v>
      </c>
      <c r="O4385">
        <v>164</v>
      </c>
      <c r="P4385">
        <v>102</v>
      </c>
      <c r="Q4385">
        <v>22</v>
      </c>
      <c r="R4385">
        <v>35</v>
      </c>
      <c r="S4385">
        <v>20</v>
      </c>
      <c r="T4385">
        <v>0.1</v>
      </c>
      <c r="U4385">
        <v>430</v>
      </c>
      <c r="V4385">
        <v>5.2</v>
      </c>
      <c r="W4385">
        <v>0.5</v>
      </c>
      <c r="X4385">
        <v>2</v>
      </c>
      <c r="Y4385">
        <v>10.199999999999999</v>
      </c>
    </row>
    <row r="4386" spans="1:25" hidden="1" x14ac:dyDescent="0.25">
      <c r="A4386" t="s">
        <v>16694</v>
      </c>
      <c r="B4386" t="s">
        <v>16695</v>
      </c>
      <c r="C4386" s="1" t="str">
        <f t="shared" si="709"/>
        <v>21:0444</v>
      </c>
      <c r="D4386" s="1" t="str">
        <f t="shared" si="713"/>
        <v>21:0146</v>
      </c>
      <c r="E4386" t="s">
        <v>16696</v>
      </c>
      <c r="F4386" t="s">
        <v>16697</v>
      </c>
      <c r="H4386">
        <v>69.351366999999996</v>
      </c>
      <c r="I4386">
        <v>-73.972994999999997</v>
      </c>
      <c r="J4386" s="1" t="str">
        <f t="shared" si="714"/>
        <v>NGR lake sediment grab sample</v>
      </c>
      <c r="K4386" s="1" t="str">
        <f t="shared" si="715"/>
        <v>&lt;177 micron (NGR)</v>
      </c>
      <c r="L4386">
        <v>13</v>
      </c>
      <c r="M4386" t="s">
        <v>77</v>
      </c>
      <c r="N4386">
        <v>240</v>
      </c>
      <c r="O4386">
        <v>180</v>
      </c>
      <c r="P4386">
        <v>50</v>
      </c>
      <c r="Q4386">
        <v>36</v>
      </c>
      <c r="R4386">
        <v>35</v>
      </c>
      <c r="S4386">
        <v>27</v>
      </c>
      <c r="T4386">
        <v>0.1</v>
      </c>
      <c r="U4386">
        <v>930</v>
      </c>
      <c r="V4386">
        <v>6.4</v>
      </c>
      <c r="W4386">
        <v>6</v>
      </c>
      <c r="X4386">
        <v>2</v>
      </c>
      <c r="Y4386">
        <v>23</v>
      </c>
    </row>
    <row r="4387" spans="1:25" hidden="1" x14ac:dyDescent="0.25">
      <c r="A4387" t="s">
        <v>16698</v>
      </c>
      <c r="B4387" t="s">
        <v>16699</v>
      </c>
      <c r="C4387" s="1" t="str">
        <f t="shared" si="709"/>
        <v>21:0444</v>
      </c>
      <c r="D4387" s="1" t="str">
        <f>HYPERLINK("http://geochem.nrcan.gc.ca/cdogs/content/svy/svy_e.htm", "")</f>
        <v/>
      </c>
      <c r="G4387" s="1" t="str">
        <f>HYPERLINK("http://geochem.nrcan.gc.ca/cdogs/content/cr_/cr_00022_e.htm", "22")</f>
        <v>22</v>
      </c>
      <c r="J4387" t="s">
        <v>100</v>
      </c>
      <c r="K4387" t="s">
        <v>101</v>
      </c>
      <c r="L4387">
        <v>13</v>
      </c>
      <c r="M4387" t="s">
        <v>102</v>
      </c>
      <c r="N4387">
        <v>241</v>
      </c>
      <c r="O4387">
        <v>88</v>
      </c>
      <c r="P4387">
        <v>20</v>
      </c>
      <c r="Q4387">
        <v>20</v>
      </c>
      <c r="R4387">
        <v>10</v>
      </c>
      <c r="S4387">
        <v>8</v>
      </c>
      <c r="T4387">
        <v>0.1</v>
      </c>
      <c r="U4387">
        <v>970</v>
      </c>
      <c r="V4387">
        <v>1.8</v>
      </c>
      <c r="W4387">
        <v>13</v>
      </c>
      <c r="X4387">
        <v>4</v>
      </c>
      <c r="Y4387">
        <v>19.2</v>
      </c>
    </row>
    <row r="4388" spans="1:25" hidden="1" x14ac:dyDescent="0.25">
      <c r="A4388" t="s">
        <v>16700</v>
      </c>
      <c r="B4388" t="s">
        <v>16701</v>
      </c>
      <c r="C4388" s="1" t="str">
        <f t="shared" si="709"/>
        <v>21:0444</v>
      </c>
      <c r="D4388" s="1" t="str">
        <f t="shared" ref="D4388:D4396" si="716">HYPERLINK("http://geochem.nrcan.gc.ca/cdogs/content/svy/svy210146_e.htm", "21:0146")</f>
        <v>21:0146</v>
      </c>
      <c r="E4388" t="s">
        <v>16702</v>
      </c>
      <c r="F4388" t="s">
        <v>16703</v>
      </c>
      <c r="H4388">
        <v>69.308026799999993</v>
      </c>
      <c r="I4388">
        <v>-73.827017100000006</v>
      </c>
      <c r="J4388" s="1" t="str">
        <f t="shared" ref="J4388:J4396" si="717">HYPERLINK("http://geochem.nrcan.gc.ca/cdogs/content/kwd/kwd020027_e.htm", "NGR lake sediment grab sample")</f>
        <v>NGR lake sediment grab sample</v>
      </c>
      <c r="K4388" s="1" t="str">
        <f t="shared" ref="K4388:K4396" si="718">HYPERLINK("http://geochem.nrcan.gc.ca/cdogs/content/kwd/kwd080006_e.htm", "&lt;177 micron (NGR)")</f>
        <v>&lt;177 micron (NGR)</v>
      </c>
      <c r="L4388">
        <v>13</v>
      </c>
      <c r="M4388" t="s">
        <v>82</v>
      </c>
      <c r="N4388">
        <v>242</v>
      </c>
      <c r="O4388">
        <v>148</v>
      </c>
      <c r="P4388">
        <v>76</v>
      </c>
      <c r="Q4388">
        <v>55</v>
      </c>
      <c r="R4388">
        <v>25</v>
      </c>
      <c r="S4388">
        <v>12</v>
      </c>
      <c r="T4388">
        <v>0.1</v>
      </c>
      <c r="U4388">
        <v>380</v>
      </c>
      <c r="V4388">
        <v>3.45</v>
      </c>
      <c r="W4388">
        <v>5</v>
      </c>
      <c r="X4388">
        <v>12</v>
      </c>
      <c r="Y4388">
        <v>12</v>
      </c>
    </row>
    <row r="4389" spans="1:25" hidden="1" x14ac:dyDescent="0.25">
      <c r="A4389" t="s">
        <v>16704</v>
      </c>
      <c r="B4389" t="s">
        <v>16705</v>
      </c>
      <c r="C4389" s="1" t="str">
        <f t="shared" si="709"/>
        <v>21:0444</v>
      </c>
      <c r="D4389" s="1" t="str">
        <f t="shared" si="716"/>
        <v>21:0146</v>
      </c>
      <c r="E4389" t="s">
        <v>16706</v>
      </c>
      <c r="F4389" t="s">
        <v>16707</v>
      </c>
      <c r="H4389">
        <v>69.307054699999995</v>
      </c>
      <c r="I4389">
        <v>-73.723799999999997</v>
      </c>
      <c r="J4389" s="1" t="str">
        <f t="shared" si="717"/>
        <v>NGR lake sediment grab sample</v>
      </c>
      <c r="K4389" s="1" t="str">
        <f t="shared" si="718"/>
        <v>&lt;177 micron (NGR)</v>
      </c>
      <c r="L4389">
        <v>13</v>
      </c>
      <c r="M4389" t="s">
        <v>87</v>
      </c>
      <c r="N4389">
        <v>243</v>
      </c>
      <c r="O4389">
        <v>152</v>
      </c>
      <c r="P4389">
        <v>40</v>
      </c>
      <c r="Q4389">
        <v>39</v>
      </c>
      <c r="R4389">
        <v>20</v>
      </c>
      <c r="S4389">
        <v>17</v>
      </c>
      <c r="T4389">
        <v>0.1</v>
      </c>
      <c r="U4389">
        <v>645</v>
      </c>
      <c r="V4389">
        <v>5.3</v>
      </c>
      <c r="W4389">
        <v>8</v>
      </c>
      <c r="X4389">
        <v>7</v>
      </c>
      <c r="Y4389">
        <v>5</v>
      </c>
    </row>
    <row r="4390" spans="1:25" hidden="1" x14ac:dyDescent="0.25">
      <c r="A4390" t="s">
        <v>16708</v>
      </c>
      <c r="B4390" t="s">
        <v>16709</v>
      </c>
      <c r="C4390" s="1" t="str">
        <f t="shared" si="709"/>
        <v>21:0444</v>
      </c>
      <c r="D4390" s="1" t="str">
        <f t="shared" si="716"/>
        <v>21:0146</v>
      </c>
      <c r="E4390" t="s">
        <v>16710</v>
      </c>
      <c r="F4390" t="s">
        <v>16711</v>
      </c>
      <c r="H4390">
        <v>69.296274600000004</v>
      </c>
      <c r="I4390">
        <v>-73.677336800000006</v>
      </c>
      <c r="J4390" s="1" t="str">
        <f t="shared" si="717"/>
        <v>NGR lake sediment grab sample</v>
      </c>
      <c r="K4390" s="1" t="str">
        <f t="shared" si="718"/>
        <v>&lt;177 micron (NGR)</v>
      </c>
      <c r="L4390">
        <v>13</v>
      </c>
      <c r="M4390" t="s">
        <v>92</v>
      </c>
      <c r="N4390">
        <v>244</v>
      </c>
      <c r="O4390">
        <v>170</v>
      </c>
      <c r="P4390">
        <v>54</v>
      </c>
      <c r="Q4390">
        <v>44</v>
      </c>
      <c r="R4390">
        <v>25</v>
      </c>
      <c r="S4390">
        <v>13</v>
      </c>
      <c r="T4390">
        <v>0.1</v>
      </c>
      <c r="U4390">
        <v>480</v>
      </c>
      <c r="V4390">
        <v>3.75</v>
      </c>
      <c r="W4390">
        <v>4</v>
      </c>
      <c r="X4390">
        <v>7</v>
      </c>
      <c r="Y4390">
        <v>14.4</v>
      </c>
    </row>
    <row r="4391" spans="1:25" hidden="1" x14ac:dyDescent="0.25">
      <c r="A4391" t="s">
        <v>16712</v>
      </c>
      <c r="B4391" t="s">
        <v>16713</v>
      </c>
      <c r="C4391" s="1" t="str">
        <f t="shared" si="709"/>
        <v>21:0444</v>
      </c>
      <c r="D4391" s="1" t="str">
        <f t="shared" si="716"/>
        <v>21:0146</v>
      </c>
      <c r="E4391" t="s">
        <v>16714</v>
      </c>
      <c r="F4391" t="s">
        <v>16715</v>
      </c>
      <c r="H4391">
        <v>69.243986899999996</v>
      </c>
      <c r="I4391">
        <v>-73.619423699999999</v>
      </c>
      <c r="J4391" s="1" t="str">
        <f t="shared" si="717"/>
        <v>NGR lake sediment grab sample</v>
      </c>
      <c r="K4391" s="1" t="str">
        <f t="shared" si="718"/>
        <v>&lt;177 micron (NGR)</v>
      </c>
      <c r="L4391">
        <v>13</v>
      </c>
      <c r="M4391" t="s">
        <v>97</v>
      </c>
      <c r="N4391">
        <v>245</v>
      </c>
      <c r="O4391">
        <v>250</v>
      </c>
      <c r="P4391">
        <v>62</v>
      </c>
      <c r="Q4391">
        <v>37</v>
      </c>
      <c r="R4391">
        <v>39</v>
      </c>
      <c r="S4391">
        <v>21</v>
      </c>
      <c r="T4391">
        <v>0.1</v>
      </c>
      <c r="U4391">
        <v>680</v>
      </c>
      <c r="V4391">
        <v>6.4</v>
      </c>
      <c r="W4391">
        <v>6</v>
      </c>
      <c r="X4391">
        <v>6</v>
      </c>
      <c r="Y4391">
        <v>4</v>
      </c>
    </row>
    <row r="4392" spans="1:25" hidden="1" x14ac:dyDescent="0.25">
      <c r="A4392" t="s">
        <v>16716</v>
      </c>
      <c r="B4392" t="s">
        <v>16717</v>
      </c>
      <c r="C4392" s="1" t="str">
        <f t="shared" si="709"/>
        <v>21:0444</v>
      </c>
      <c r="D4392" s="1" t="str">
        <f t="shared" si="716"/>
        <v>21:0146</v>
      </c>
      <c r="E4392" t="s">
        <v>16718</v>
      </c>
      <c r="F4392" t="s">
        <v>16719</v>
      </c>
      <c r="H4392">
        <v>69.211728899999997</v>
      </c>
      <c r="I4392">
        <v>-73.523721899999998</v>
      </c>
      <c r="J4392" s="1" t="str">
        <f t="shared" si="717"/>
        <v>NGR lake sediment grab sample</v>
      </c>
      <c r="K4392" s="1" t="str">
        <f t="shared" si="718"/>
        <v>&lt;177 micron (NGR)</v>
      </c>
      <c r="L4392">
        <v>13</v>
      </c>
      <c r="M4392" t="s">
        <v>107</v>
      </c>
      <c r="N4392">
        <v>246</v>
      </c>
      <c r="O4392">
        <v>230</v>
      </c>
      <c r="P4392">
        <v>154</v>
      </c>
      <c r="Q4392">
        <v>20</v>
      </c>
      <c r="R4392">
        <v>38</v>
      </c>
      <c r="S4392">
        <v>15</v>
      </c>
      <c r="T4392">
        <v>0.4</v>
      </c>
      <c r="U4392">
        <v>280</v>
      </c>
      <c r="V4392">
        <v>5</v>
      </c>
      <c r="W4392">
        <v>10</v>
      </c>
      <c r="X4392">
        <v>13</v>
      </c>
      <c r="Y4392">
        <v>12.2</v>
      </c>
    </row>
    <row r="4393" spans="1:25" hidden="1" x14ac:dyDescent="0.25">
      <c r="A4393" t="s">
        <v>16720</v>
      </c>
      <c r="B4393" t="s">
        <v>16721</v>
      </c>
      <c r="C4393" s="1" t="str">
        <f t="shared" si="709"/>
        <v>21:0444</v>
      </c>
      <c r="D4393" s="1" t="str">
        <f t="shared" si="716"/>
        <v>21:0146</v>
      </c>
      <c r="E4393" t="s">
        <v>16722</v>
      </c>
      <c r="F4393" t="s">
        <v>16723</v>
      </c>
      <c r="H4393">
        <v>69.220262300000002</v>
      </c>
      <c r="I4393">
        <v>-73.398347400000006</v>
      </c>
      <c r="J4393" s="1" t="str">
        <f t="shared" si="717"/>
        <v>NGR lake sediment grab sample</v>
      </c>
      <c r="K4393" s="1" t="str">
        <f t="shared" si="718"/>
        <v>&lt;177 micron (NGR)</v>
      </c>
      <c r="L4393">
        <v>13</v>
      </c>
      <c r="M4393" t="s">
        <v>112</v>
      </c>
      <c r="N4393">
        <v>247</v>
      </c>
      <c r="O4393">
        <v>126</v>
      </c>
      <c r="P4393">
        <v>84</v>
      </c>
      <c r="Q4393">
        <v>9</v>
      </c>
      <c r="R4393">
        <v>34</v>
      </c>
      <c r="S4393">
        <v>12</v>
      </c>
      <c r="T4393">
        <v>0.2</v>
      </c>
      <c r="U4393">
        <v>120</v>
      </c>
      <c r="V4393">
        <v>11.4</v>
      </c>
      <c r="W4393">
        <v>18</v>
      </c>
      <c r="X4393">
        <v>6</v>
      </c>
      <c r="Y4393">
        <v>9.6</v>
      </c>
    </row>
    <row r="4394" spans="1:25" hidden="1" x14ac:dyDescent="0.25">
      <c r="A4394" t="s">
        <v>16724</v>
      </c>
      <c r="B4394" t="s">
        <v>16725</v>
      </c>
      <c r="C4394" s="1" t="str">
        <f t="shared" si="709"/>
        <v>21:0444</v>
      </c>
      <c r="D4394" s="1" t="str">
        <f t="shared" si="716"/>
        <v>21:0146</v>
      </c>
      <c r="E4394" t="s">
        <v>16726</v>
      </c>
      <c r="F4394" t="s">
        <v>16727</v>
      </c>
      <c r="H4394">
        <v>69.228092200000006</v>
      </c>
      <c r="I4394">
        <v>-73.305223400000003</v>
      </c>
      <c r="J4394" s="1" t="str">
        <f t="shared" si="717"/>
        <v>NGR lake sediment grab sample</v>
      </c>
      <c r="K4394" s="1" t="str">
        <f t="shared" si="718"/>
        <v>&lt;177 micron (NGR)</v>
      </c>
      <c r="L4394">
        <v>13</v>
      </c>
      <c r="M4394" t="s">
        <v>117</v>
      </c>
      <c r="N4394">
        <v>248</v>
      </c>
      <c r="O4394">
        <v>126</v>
      </c>
      <c r="P4394">
        <v>48</v>
      </c>
      <c r="Q4394">
        <v>21</v>
      </c>
      <c r="R4394">
        <v>16</v>
      </c>
      <c r="S4394">
        <v>10</v>
      </c>
      <c r="T4394">
        <v>0.1</v>
      </c>
      <c r="U4394">
        <v>340</v>
      </c>
      <c r="V4394">
        <v>6.9</v>
      </c>
      <c r="W4394">
        <v>22</v>
      </c>
      <c r="X4394">
        <v>8</v>
      </c>
      <c r="Y4394">
        <v>3</v>
      </c>
    </row>
    <row r="4395" spans="1:25" hidden="1" x14ac:dyDescent="0.25">
      <c r="A4395" t="s">
        <v>16728</v>
      </c>
      <c r="B4395" t="s">
        <v>16729</v>
      </c>
      <c r="C4395" s="1" t="str">
        <f t="shared" si="709"/>
        <v>21:0444</v>
      </c>
      <c r="D4395" s="1" t="str">
        <f t="shared" si="716"/>
        <v>21:0146</v>
      </c>
      <c r="E4395" t="s">
        <v>16730</v>
      </c>
      <c r="F4395" t="s">
        <v>16731</v>
      </c>
      <c r="H4395">
        <v>69.181841399999996</v>
      </c>
      <c r="I4395">
        <v>-73.203603599999994</v>
      </c>
      <c r="J4395" s="1" t="str">
        <f t="shared" si="717"/>
        <v>NGR lake sediment grab sample</v>
      </c>
      <c r="K4395" s="1" t="str">
        <f t="shared" si="718"/>
        <v>&lt;177 micron (NGR)</v>
      </c>
      <c r="L4395">
        <v>13</v>
      </c>
      <c r="M4395" t="s">
        <v>122</v>
      </c>
      <c r="N4395">
        <v>249</v>
      </c>
      <c r="O4395">
        <v>78</v>
      </c>
      <c r="P4395">
        <v>86</v>
      </c>
      <c r="Q4395">
        <v>13</v>
      </c>
      <c r="R4395">
        <v>19</v>
      </c>
      <c r="S4395">
        <v>9</v>
      </c>
      <c r="T4395">
        <v>0.1</v>
      </c>
      <c r="U4395">
        <v>230</v>
      </c>
      <c r="V4395">
        <v>5.6</v>
      </c>
      <c r="W4395">
        <v>58</v>
      </c>
      <c r="X4395">
        <v>4</v>
      </c>
      <c r="Y4395">
        <v>6</v>
      </c>
    </row>
    <row r="4396" spans="1:25" hidden="1" x14ac:dyDescent="0.25">
      <c r="A4396" t="s">
        <v>16732</v>
      </c>
      <c r="B4396" t="s">
        <v>16733</v>
      </c>
      <c r="C4396" s="1" t="str">
        <f t="shared" si="709"/>
        <v>21:0444</v>
      </c>
      <c r="D4396" s="1" t="str">
        <f t="shared" si="716"/>
        <v>21:0146</v>
      </c>
      <c r="E4396" t="s">
        <v>16734</v>
      </c>
      <c r="F4396" t="s">
        <v>16735</v>
      </c>
      <c r="H4396">
        <v>69.188380300000006</v>
      </c>
      <c r="I4396">
        <v>-73.154273599999996</v>
      </c>
      <c r="J4396" s="1" t="str">
        <f t="shared" si="717"/>
        <v>NGR lake sediment grab sample</v>
      </c>
      <c r="K4396" s="1" t="str">
        <f t="shared" si="718"/>
        <v>&lt;177 micron (NGR)</v>
      </c>
      <c r="L4396">
        <v>14</v>
      </c>
      <c r="M4396" t="s">
        <v>29</v>
      </c>
      <c r="N4396">
        <v>250</v>
      </c>
      <c r="O4396">
        <v>100</v>
      </c>
      <c r="P4396">
        <v>96</v>
      </c>
      <c r="Q4396">
        <v>9</v>
      </c>
      <c r="R4396">
        <v>27</v>
      </c>
      <c r="S4396">
        <v>9</v>
      </c>
      <c r="T4396">
        <v>0.6</v>
      </c>
      <c r="U4396">
        <v>145</v>
      </c>
      <c r="V4396">
        <v>2.9</v>
      </c>
      <c r="W4396">
        <v>70</v>
      </c>
      <c r="X4396">
        <v>4</v>
      </c>
      <c r="Y4396">
        <v>8.1999999999999993</v>
      </c>
    </row>
    <row r="4397" spans="1:25" hidden="1" x14ac:dyDescent="0.25">
      <c r="A4397" t="s">
        <v>16736</v>
      </c>
      <c r="B4397" t="s">
        <v>16737</v>
      </c>
      <c r="C4397" s="1" t="str">
        <f t="shared" si="709"/>
        <v>21:0444</v>
      </c>
      <c r="D4397" s="1" t="str">
        <f>HYPERLINK("http://geochem.nrcan.gc.ca/cdogs/content/svy/svy_e.htm", "")</f>
        <v/>
      </c>
      <c r="G4397" s="1" t="str">
        <f>HYPERLINK("http://geochem.nrcan.gc.ca/cdogs/content/cr_/cr_00035_e.htm", "35")</f>
        <v>35</v>
      </c>
      <c r="J4397" t="s">
        <v>100</v>
      </c>
      <c r="K4397" t="s">
        <v>101</v>
      </c>
      <c r="L4397">
        <v>14</v>
      </c>
      <c r="M4397" t="s">
        <v>102</v>
      </c>
      <c r="N4397">
        <v>251</v>
      </c>
      <c r="O4397">
        <v>112</v>
      </c>
      <c r="P4397">
        <v>66</v>
      </c>
      <c r="Q4397">
        <v>10</v>
      </c>
      <c r="R4397">
        <v>31</v>
      </c>
      <c r="S4397">
        <v>11</v>
      </c>
      <c r="T4397">
        <v>0.1</v>
      </c>
      <c r="U4397">
        <v>280</v>
      </c>
      <c r="V4397">
        <v>2.5</v>
      </c>
      <c r="W4397">
        <v>18</v>
      </c>
      <c r="X4397">
        <v>1</v>
      </c>
      <c r="Y4397">
        <v>8.1999999999999993</v>
      </c>
    </row>
    <row r="4398" spans="1:25" hidden="1" x14ac:dyDescent="0.25">
      <c r="A4398" t="s">
        <v>16738</v>
      </c>
      <c r="B4398" t="s">
        <v>16739</v>
      </c>
      <c r="C4398" s="1" t="str">
        <f t="shared" si="709"/>
        <v>21:0444</v>
      </c>
      <c r="D4398" s="1" t="str">
        <f t="shared" ref="D4398:D4432" si="719">HYPERLINK("http://geochem.nrcan.gc.ca/cdogs/content/svy/svy210146_e.htm", "21:0146")</f>
        <v>21:0146</v>
      </c>
      <c r="E4398" t="s">
        <v>16740</v>
      </c>
      <c r="F4398" t="s">
        <v>16741</v>
      </c>
      <c r="H4398">
        <v>69.188320099999999</v>
      </c>
      <c r="I4398">
        <v>-73.192599999999999</v>
      </c>
      <c r="J4398" s="1" t="str">
        <f t="shared" ref="J4398:J4432" si="720">HYPERLINK("http://geochem.nrcan.gc.ca/cdogs/content/kwd/kwd020027_e.htm", "NGR lake sediment grab sample")</f>
        <v>NGR lake sediment grab sample</v>
      </c>
      <c r="K4398" s="1" t="str">
        <f t="shared" ref="K4398:K4432" si="721">HYPERLINK("http://geochem.nrcan.gc.ca/cdogs/content/kwd/kwd080006_e.htm", "&lt;177 micron (NGR)")</f>
        <v>&lt;177 micron (NGR)</v>
      </c>
      <c r="L4398">
        <v>14</v>
      </c>
      <c r="M4398" t="s">
        <v>49</v>
      </c>
      <c r="N4398">
        <v>252</v>
      </c>
      <c r="O4398">
        <v>72</v>
      </c>
      <c r="P4398">
        <v>56</v>
      </c>
      <c r="Q4398">
        <v>10</v>
      </c>
      <c r="R4398">
        <v>16</v>
      </c>
      <c r="S4398">
        <v>6</v>
      </c>
      <c r="T4398">
        <v>0.1</v>
      </c>
      <c r="U4398">
        <v>200</v>
      </c>
      <c r="V4398">
        <v>4.7</v>
      </c>
      <c r="W4398">
        <v>32</v>
      </c>
      <c r="X4398">
        <v>2</v>
      </c>
      <c r="Y4398">
        <v>3.6</v>
      </c>
    </row>
    <row r="4399" spans="1:25" hidden="1" x14ac:dyDescent="0.25">
      <c r="A4399" t="s">
        <v>16742</v>
      </c>
      <c r="B4399" t="s">
        <v>16743</v>
      </c>
      <c r="C4399" s="1" t="str">
        <f t="shared" si="709"/>
        <v>21:0444</v>
      </c>
      <c r="D4399" s="1" t="str">
        <f t="shared" si="719"/>
        <v>21:0146</v>
      </c>
      <c r="E4399" t="s">
        <v>16734</v>
      </c>
      <c r="F4399" t="s">
        <v>16744</v>
      </c>
      <c r="H4399">
        <v>69.188380300000006</v>
      </c>
      <c r="I4399">
        <v>-73.154273599999996</v>
      </c>
      <c r="J4399" s="1" t="str">
        <f t="shared" si="720"/>
        <v>NGR lake sediment grab sample</v>
      </c>
      <c r="K4399" s="1" t="str">
        <f t="shared" si="721"/>
        <v>&lt;177 micron (NGR)</v>
      </c>
      <c r="L4399">
        <v>14</v>
      </c>
      <c r="M4399" t="s">
        <v>53</v>
      </c>
      <c r="N4399">
        <v>253</v>
      </c>
      <c r="O4399">
        <v>74</v>
      </c>
      <c r="P4399">
        <v>86</v>
      </c>
      <c r="Q4399">
        <v>7</v>
      </c>
      <c r="R4399">
        <v>34</v>
      </c>
      <c r="S4399">
        <v>11</v>
      </c>
      <c r="T4399">
        <v>0.6</v>
      </c>
      <c r="U4399">
        <v>150</v>
      </c>
      <c r="V4399">
        <v>2.9</v>
      </c>
      <c r="W4399">
        <v>45</v>
      </c>
      <c r="X4399">
        <v>5</v>
      </c>
      <c r="Y4399">
        <v>6.8</v>
      </c>
    </row>
    <row r="4400" spans="1:25" hidden="1" x14ac:dyDescent="0.25">
      <c r="A4400" t="s">
        <v>16745</v>
      </c>
      <c r="B4400" t="s">
        <v>16746</v>
      </c>
      <c r="C4400" s="1" t="str">
        <f t="shared" si="709"/>
        <v>21:0444</v>
      </c>
      <c r="D4400" s="1" t="str">
        <f t="shared" si="719"/>
        <v>21:0146</v>
      </c>
      <c r="E4400" t="s">
        <v>16734</v>
      </c>
      <c r="F4400" t="s">
        <v>16747</v>
      </c>
      <c r="H4400">
        <v>69.188380300000006</v>
      </c>
      <c r="I4400">
        <v>-73.154273599999996</v>
      </c>
      <c r="J4400" s="1" t="str">
        <f t="shared" si="720"/>
        <v>NGR lake sediment grab sample</v>
      </c>
      <c r="K4400" s="1" t="str">
        <f t="shared" si="721"/>
        <v>&lt;177 micron (NGR)</v>
      </c>
      <c r="L4400">
        <v>14</v>
      </c>
      <c r="M4400" t="s">
        <v>57</v>
      </c>
      <c r="N4400">
        <v>254</v>
      </c>
      <c r="O4400">
        <v>98</v>
      </c>
      <c r="P4400">
        <v>94</v>
      </c>
      <c r="Q4400">
        <v>7</v>
      </c>
      <c r="R4400">
        <v>26</v>
      </c>
      <c r="S4400">
        <v>10</v>
      </c>
      <c r="T4400">
        <v>0.6</v>
      </c>
      <c r="U4400">
        <v>140</v>
      </c>
      <c r="V4400">
        <v>2.9</v>
      </c>
      <c r="W4400">
        <v>90</v>
      </c>
      <c r="X4400">
        <v>4</v>
      </c>
      <c r="Y4400">
        <v>8.4</v>
      </c>
    </row>
    <row r="4401" spans="1:25" hidden="1" x14ac:dyDescent="0.25">
      <c r="A4401" t="s">
        <v>16748</v>
      </c>
      <c r="B4401" t="s">
        <v>16749</v>
      </c>
      <c r="C4401" s="1" t="str">
        <f t="shared" si="709"/>
        <v>21:0444</v>
      </c>
      <c r="D4401" s="1" t="str">
        <f t="shared" si="719"/>
        <v>21:0146</v>
      </c>
      <c r="E4401" t="s">
        <v>16750</v>
      </c>
      <c r="F4401" t="s">
        <v>16751</v>
      </c>
      <c r="H4401">
        <v>69.160236800000007</v>
      </c>
      <c r="I4401">
        <v>-73.044530800000004</v>
      </c>
      <c r="J4401" s="1" t="str">
        <f t="shared" si="720"/>
        <v>NGR lake sediment grab sample</v>
      </c>
      <c r="K4401" s="1" t="str">
        <f t="shared" si="721"/>
        <v>&lt;177 micron (NGR)</v>
      </c>
      <c r="L4401">
        <v>14</v>
      </c>
      <c r="M4401" t="s">
        <v>34</v>
      </c>
      <c r="N4401">
        <v>255</v>
      </c>
      <c r="O4401">
        <v>66</v>
      </c>
      <c r="P4401">
        <v>26</v>
      </c>
      <c r="Q4401">
        <v>6</v>
      </c>
      <c r="R4401">
        <v>17</v>
      </c>
      <c r="S4401">
        <v>7</v>
      </c>
      <c r="T4401">
        <v>0.1</v>
      </c>
      <c r="U4401">
        <v>170</v>
      </c>
      <c r="V4401">
        <v>3</v>
      </c>
      <c r="W4401">
        <v>15</v>
      </c>
      <c r="X4401">
        <v>1</v>
      </c>
      <c r="Y4401">
        <v>1.6</v>
      </c>
    </row>
    <row r="4402" spans="1:25" hidden="1" x14ac:dyDescent="0.25">
      <c r="A4402" t="s">
        <v>16752</v>
      </c>
      <c r="B4402" t="s">
        <v>16753</v>
      </c>
      <c r="C4402" s="1" t="str">
        <f t="shared" si="709"/>
        <v>21:0444</v>
      </c>
      <c r="D4402" s="1" t="str">
        <f t="shared" si="719"/>
        <v>21:0146</v>
      </c>
      <c r="E4402" t="s">
        <v>16754</v>
      </c>
      <c r="F4402" t="s">
        <v>16755</v>
      </c>
      <c r="H4402">
        <v>69.104719900000006</v>
      </c>
      <c r="I4402">
        <v>-72.931942599999999</v>
      </c>
      <c r="J4402" s="1" t="str">
        <f t="shared" si="720"/>
        <v>NGR lake sediment grab sample</v>
      </c>
      <c r="K4402" s="1" t="str">
        <f t="shared" si="721"/>
        <v>&lt;177 micron (NGR)</v>
      </c>
      <c r="L4402">
        <v>14</v>
      </c>
      <c r="M4402" t="s">
        <v>39</v>
      </c>
      <c r="N4402">
        <v>256</v>
      </c>
      <c r="O4402">
        <v>114</v>
      </c>
      <c r="P4402">
        <v>72</v>
      </c>
      <c r="Q4402">
        <v>11</v>
      </c>
      <c r="R4402">
        <v>45</v>
      </c>
      <c r="S4402">
        <v>21</v>
      </c>
      <c r="T4402">
        <v>0.1</v>
      </c>
      <c r="U4402">
        <v>160</v>
      </c>
      <c r="V4402">
        <v>3</v>
      </c>
      <c r="W4402">
        <v>80</v>
      </c>
      <c r="X4402">
        <v>1</v>
      </c>
      <c r="Y4402">
        <v>6.2</v>
      </c>
    </row>
    <row r="4403" spans="1:25" hidden="1" x14ac:dyDescent="0.25">
      <c r="A4403" t="s">
        <v>16756</v>
      </c>
      <c r="B4403" t="s">
        <v>16757</v>
      </c>
      <c r="C4403" s="1" t="str">
        <f t="shared" ref="C4403:C4466" si="722">HYPERLINK("http://geochem.nrcan.gc.ca/cdogs/content/bdl/bdl210444_e.htm", "21:0444")</f>
        <v>21:0444</v>
      </c>
      <c r="D4403" s="1" t="str">
        <f t="shared" si="719"/>
        <v>21:0146</v>
      </c>
      <c r="E4403" t="s">
        <v>16758</v>
      </c>
      <c r="F4403" t="s">
        <v>16759</v>
      </c>
      <c r="H4403">
        <v>69.103774400000006</v>
      </c>
      <c r="I4403">
        <v>-72.878698600000007</v>
      </c>
      <c r="J4403" s="1" t="str">
        <f t="shared" si="720"/>
        <v>NGR lake sediment grab sample</v>
      </c>
      <c r="K4403" s="1" t="str">
        <f t="shared" si="721"/>
        <v>&lt;177 micron (NGR)</v>
      </c>
      <c r="L4403">
        <v>14</v>
      </c>
      <c r="M4403" t="s">
        <v>44</v>
      </c>
      <c r="N4403">
        <v>257</v>
      </c>
      <c r="O4403">
        <v>72</v>
      </c>
      <c r="P4403">
        <v>68</v>
      </c>
      <c r="Q4403">
        <v>9</v>
      </c>
      <c r="R4403">
        <v>29</v>
      </c>
      <c r="S4403">
        <v>16</v>
      </c>
      <c r="T4403">
        <v>0.1</v>
      </c>
      <c r="U4403">
        <v>200</v>
      </c>
      <c r="V4403">
        <v>2.8</v>
      </c>
      <c r="W4403">
        <v>26</v>
      </c>
      <c r="X4403">
        <v>1</v>
      </c>
      <c r="Y4403">
        <v>5</v>
      </c>
    </row>
    <row r="4404" spans="1:25" hidden="1" x14ac:dyDescent="0.25">
      <c r="A4404" t="s">
        <v>16760</v>
      </c>
      <c r="B4404" t="s">
        <v>16761</v>
      </c>
      <c r="C4404" s="1" t="str">
        <f t="shared" si="722"/>
        <v>21:0444</v>
      </c>
      <c r="D4404" s="1" t="str">
        <f t="shared" si="719"/>
        <v>21:0146</v>
      </c>
      <c r="E4404" t="s">
        <v>16762</v>
      </c>
      <c r="F4404" t="s">
        <v>16763</v>
      </c>
      <c r="H4404">
        <v>69.0985716</v>
      </c>
      <c r="I4404">
        <v>-72.771150199999994</v>
      </c>
      <c r="J4404" s="1" t="str">
        <f t="shared" si="720"/>
        <v>NGR lake sediment grab sample</v>
      </c>
      <c r="K4404" s="1" t="str">
        <f t="shared" si="721"/>
        <v>&lt;177 micron (NGR)</v>
      </c>
      <c r="L4404">
        <v>14</v>
      </c>
      <c r="M4404" t="s">
        <v>62</v>
      </c>
      <c r="N4404">
        <v>258</v>
      </c>
      <c r="O4404">
        <v>70</v>
      </c>
      <c r="P4404">
        <v>42</v>
      </c>
      <c r="Q4404">
        <v>5</v>
      </c>
      <c r="R4404">
        <v>28</v>
      </c>
      <c r="S4404">
        <v>9</v>
      </c>
      <c r="T4404">
        <v>0.1</v>
      </c>
      <c r="U4404">
        <v>170</v>
      </c>
      <c r="V4404">
        <v>2.65</v>
      </c>
      <c r="W4404">
        <v>22</v>
      </c>
      <c r="X4404">
        <v>1</v>
      </c>
      <c r="Y4404">
        <v>2.8</v>
      </c>
    </row>
    <row r="4405" spans="1:25" hidden="1" x14ac:dyDescent="0.25">
      <c r="A4405" t="s">
        <v>16764</v>
      </c>
      <c r="B4405" t="s">
        <v>16765</v>
      </c>
      <c r="C4405" s="1" t="str">
        <f t="shared" si="722"/>
        <v>21:0444</v>
      </c>
      <c r="D4405" s="1" t="str">
        <f t="shared" si="719"/>
        <v>21:0146</v>
      </c>
      <c r="E4405" t="s">
        <v>16766</v>
      </c>
      <c r="F4405" t="s">
        <v>16767</v>
      </c>
      <c r="H4405">
        <v>69.071525199999996</v>
      </c>
      <c r="I4405">
        <v>-72.603325900000002</v>
      </c>
      <c r="J4405" s="1" t="str">
        <f t="shared" si="720"/>
        <v>NGR lake sediment grab sample</v>
      </c>
      <c r="K4405" s="1" t="str">
        <f t="shared" si="721"/>
        <v>&lt;177 micron (NGR)</v>
      </c>
      <c r="L4405">
        <v>14</v>
      </c>
      <c r="M4405" t="s">
        <v>67</v>
      </c>
      <c r="N4405">
        <v>259</v>
      </c>
      <c r="O4405">
        <v>124</v>
      </c>
      <c r="P4405">
        <v>110</v>
      </c>
      <c r="Q4405">
        <v>7</v>
      </c>
      <c r="R4405">
        <v>54</v>
      </c>
      <c r="S4405">
        <v>20</v>
      </c>
      <c r="T4405">
        <v>0.2</v>
      </c>
      <c r="U4405">
        <v>130</v>
      </c>
      <c r="V4405">
        <v>1.95</v>
      </c>
      <c r="W4405">
        <v>60</v>
      </c>
      <c r="X4405">
        <v>1</v>
      </c>
      <c r="Y4405">
        <v>9</v>
      </c>
    </row>
    <row r="4406" spans="1:25" hidden="1" x14ac:dyDescent="0.25">
      <c r="A4406" t="s">
        <v>16768</v>
      </c>
      <c r="B4406" t="s">
        <v>16769</v>
      </c>
      <c r="C4406" s="1" t="str">
        <f t="shared" si="722"/>
        <v>21:0444</v>
      </c>
      <c r="D4406" s="1" t="str">
        <f t="shared" si="719"/>
        <v>21:0146</v>
      </c>
      <c r="E4406" t="s">
        <v>16770</v>
      </c>
      <c r="F4406" t="s">
        <v>16771</v>
      </c>
      <c r="H4406">
        <v>69.008659499999993</v>
      </c>
      <c r="I4406">
        <v>-72.525480400000006</v>
      </c>
      <c r="J4406" s="1" t="str">
        <f t="shared" si="720"/>
        <v>NGR lake sediment grab sample</v>
      </c>
      <c r="K4406" s="1" t="str">
        <f t="shared" si="721"/>
        <v>&lt;177 micron (NGR)</v>
      </c>
      <c r="L4406">
        <v>14</v>
      </c>
      <c r="M4406" t="s">
        <v>72</v>
      </c>
      <c r="N4406">
        <v>260</v>
      </c>
      <c r="O4406">
        <v>96</v>
      </c>
      <c r="P4406">
        <v>74</v>
      </c>
      <c r="Q4406">
        <v>9</v>
      </c>
      <c r="R4406">
        <v>43</v>
      </c>
      <c r="S4406">
        <v>14</v>
      </c>
      <c r="T4406">
        <v>0.3</v>
      </c>
      <c r="U4406">
        <v>200</v>
      </c>
      <c r="V4406">
        <v>3.4</v>
      </c>
      <c r="W4406">
        <v>45</v>
      </c>
      <c r="X4406">
        <v>1</v>
      </c>
      <c r="Y4406">
        <v>7.8</v>
      </c>
    </row>
    <row r="4407" spans="1:25" hidden="1" x14ac:dyDescent="0.25">
      <c r="A4407" t="s">
        <v>16772</v>
      </c>
      <c r="B4407" t="s">
        <v>16773</v>
      </c>
      <c r="C4407" s="1" t="str">
        <f t="shared" si="722"/>
        <v>21:0444</v>
      </c>
      <c r="D4407" s="1" t="str">
        <f t="shared" si="719"/>
        <v>21:0146</v>
      </c>
      <c r="E4407" t="s">
        <v>16774</v>
      </c>
      <c r="F4407" t="s">
        <v>16775</v>
      </c>
      <c r="H4407">
        <v>69.686195299999994</v>
      </c>
      <c r="I4407">
        <v>-75.132528800000003</v>
      </c>
      <c r="J4407" s="1" t="str">
        <f t="shared" si="720"/>
        <v>NGR lake sediment grab sample</v>
      </c>
      <c r="K4407" s="1" t="str">
        <f t="shared" si="721"/>
        <v>&lt;177 micron (NGR)</v>
      </c>
      <c r="L4407">
        <v>14</v>
      </c>
      <c r="M4407" t="s">
        <v>77</v>
      </c>
      <c r="N4407">
        <v>261</v>
      </c>
      <c r="O4407">
        <v>210</v>
      </c>
      <c r="P4407">
        <v>94</v>
      </c>
      <c r="Q4407">
        <v>55</v>
      </c>
      <c r="R4407">
        <v>28</v>
      </c>
      <c r="S4407">
        <v>23</v>
      </c>
      <c r="T4407">
        <v>0.1</v>
      </c>
      <c r="U4407">
        <v>720</v>
      </c>
      <c r="V4407">
        <v>5.65</v>
      </c>
      <c r="W4407">
        <v>2</v>
      </c>
      <c r="X4407">
        <v>2</v>
      </c>
      <c r="Y4407">
        <v>7.8</v>
      </c>
    </row>
    <row r="4408" spans="1:25" hidden="1" x14ac:dyDescent="0.25">
      <c r="A4408" t="s">
        <v>16776</v>
      </c>
      <c r="B4408" t="s">
        <v>16777</v>
      </c>
      <c r="C4408" s="1" t="str">
        <f t="shared" si="722"/>
        <v>21:0444</v>
      </c>
      <c r="D4408" s="1" t="str">
        <f t="shared" si="719"/>
        <v>21:0146</v>
      </c>
      <c r="E4408" t="s">
        <v>16778</v>
      </c>
      <c r="F4408" t="s">
        <v>16779</v>
      </c>
      <c r="H4408">
        <v>69.727002799999994</v>
      </c>
      <c r="I4408">
        <v>-75.268465000000006</v>
      </c>
      <c r="J4408" s="1" t="str">
        <f t="shared" si="720"/>
        <v>NGR lake sediment grab sample</v>
      </c>
      <c r="K4408" s="1" t="str">
        <f t="shared" si="721"/>
        <v>&lt;177 micron (NGR)</v>
      </c>
      <c r="L4408">
        <v>14</v>
      </c>
      <c r="M4408" t="s">
        <v>82</v>
      </c>
      <c r="N4408">
        <v>262</v>
      </c>
      <c r="O4408">
        <v>68</v>
      </c>
      <c r="P4408">
        <v>40</v>
      </c>
      <c r="Q4408">
        <v>11</v>
      </c>
      <c r="R4408">
        <v>14</v>
      </c>
      <c r="S4408">
        <v>8</v>
      </c>
      <c r="T4408">
        <v>0.1</v>
      </c>
      <c r="U4408">
        <v>160</v>
      </c>
      <c r="V4408">
        <v>1.8</v>
      </c>
      <c r="W4408">
        <v>0.5</v>
      </c>
      <c r="X4408">
        <v>1</v>
      </c>
      <c r="Y4408">
        <v>13</v>
      </c>
    </row>
    <row r="4409" spans="1:25" hidden="1" x14ac:dyDescent="0.25">
      <c r="A4409" t="s">
        <v>16780</v>
      </c>
      <c r="B4409" t="s">
        <v>16781</v>
      </c>
      <c r="C4409" s="1" t="str">
        <f t="shared" si="722"/>
        <v>21:0444</v>
      </c>
      <c r="D4409" s="1" t="str">
        <f t="shared" si="719"/>
        <v>21:0146</v>
      </c>
      <c r="E4409" t="s">
        <v>16782</v>
      </c>
      <c r="F4409" t="s">
        <v>16783</v>
      </c>
      <c r="H4409">
        <v>69.751283799999996</v>
      </c>
      <c r="I4409">
        <v>-75.251764399999999</v>
      </c>
      <c r="J4409" s="1" t="str">
        <f t="shared" si="720"/>
        <v>NGR lake sediment grab sample</v>
      </c>
      <c r="K4409" s="1" t="str">
        <f t="shared" si="721"/>
        <v>&lt;177 micron (NGR)</v>
      </c>
      <c r="L4409">
        <v>14</v>
      </c>
      <c r="M4409" t="s">
        <v>87</v>
      </c>
      <c r="N4409">
        <v>263</v>
      </c>
      <c r="O4409">
        <v>164</v>
      </c>
      <c r="P4409">
        <v>96</v>
      </c>
      <c r="Q4409">
        <v>35</v>
      </c>
      <c r="R4409">
        <v>48</v>
      </c>
      <c r="S4409">
        <v>18</v>
      </c>
      <c r="T4409">
        <v>0.3</v>
      </c>
      <c r="U4409">
        <v>490</v>
      </c>
      <c r="V4409">
        <v>4.2</v>
      </c>
      <c r="W4409">
        <v>1</v>
      </c>
      <c r="X4409">
        <v>4</v>
      </c>
      <c r="Y4409">
        <v>10.8</v>
      </c>
    </row>
    <row r="4410" spans="1:25" hidden="1" x14ac:dyDescent="0.25">
      <c r="A4410" t="s">
        <v>16784</v>
      </c>
      <c r="B4410" t="s">
        <v>16785</v>
      </c>
      <c r="C4410" s="1" t="str">
        <f t="shared" si="722"/>
        <v>21:0444</v>
      </c>
      <c r="D4410" s="1" t="str">
        <f t="shared" si="719"/>
        <v>21:0146</v>
      </c>
      <c r="E4410" t="s">
        <v>16786</v>
      </c>
      <c r="F4410" t="s">
        <v>16787</v>
      </c>
      <c r="H4410">
        <v>69.780467799999997</v>
      </c>
      <c r="I4410">
        <v>-75.248405099999999</v>
      </c>
      <c r="J4410" s="1" t="str">
        <f t="shared" si="720"/>
        <v>NGR lake sediment grab sample</v>
      </c>
      <c r="K4410" s="1" t="str">
        <f t="shared" si="721"/>
        <v>&lt;177 micron (NGR)</v>
      </c>
      <c r="L4410">
        <v>14</v>
      </c>
      <c r="M4410" t="s">
        <v>92</v>
      </c>
      <c r="N4410">
        <v>264</v>
      </c>
      <c r="O4410">
        <v>190</v>
      </c>
      <c r="P4410">
        <v>194</v>
      </c>
      <c r="Q4410">
        <v>47</v>
      </c>
      <c r="R4410">
        <v>72</v>
      </c>
      <c r="S4410">
        <v>27</v>
      </c>
      <c r="T4410">
        <v>0.1</v>
      </c>
      <c r="U4410">
        <v>720</v>
      </c>
      <c r="V4410">
        <v>5.45</v>
      </c>
      <c r="W4410">
        <v>5</v>
      </c>
      <c r="X4410">
        <v>3</v>
      </c>
      <c r="Y4410">
        <v>5</v>
      </c>
    </row>
    <row r="4411" spans="1:25" hidden="1" x14ac:dyDescent="0.25">
      <c r="A4411" t="s">
        <v>16788</v>
      </c>
      <c r="B4411" t="s">
        <v>16789</v>
      </c>
      <c r="C4411" s="1" t="str">
        <f t="shared" si="722"/>
        <v>21:0444</v>
      </c>
      <c r="D4411" s="1" t="str">
        <f t="shared" si="719"/>
        <v>21:0146</v>
      </c>
      <c r="E4411" t="s">
        <v>16790</v>
      </c>
      <c r="F4411" t="s">
        <v>16791</v>
      </c>
      <c r="H4411">
        <v>69.781809499999994</v>
      </c>
      <c r="I4411">
        <v>-75.312639399999995</v>
      </c>
      <c r="J4411" s="1" t="str">
        <f t="shared" si="720"/>
        <v>NGR lake sediment grab sample</v>
      </c>
      <c r="K4411" s="1" t="str">
        <f t="shared" si="721"/>
        <v>&lt;177 micron (NGR)</v>
      </c>
      <c r="L4411">
        <v>14</v>
      </c>
      <c r="M4411" t="s">
        <v>97</v>
      </c>
      <c r="N4411">
        <v>265</v>
      </c>
      <c r="O4411">
        <v>148</v>
      </c>
      <c r="P4411">
        <v>116</v>
      </c>
      <c r="Q4411">
        <v>38</v>
      </c>
      <c r="R4411">
        <v>33</v>
      </c>
      <c r="S4411">
        <v>13</v>
      </c>
      <c r="T4411">
        <v>0.6</v>
      </c>
      <c r="U4411">
        <v>320</v>
      </c>
      <c r="V4411">
        <v>3.2</v>
      </c>
      <c r="W4411">
        <v>6</v>
      </c>
      <c r="X4411">
        <v>13</v>
      </c>
      <c r="Y4411">
        <v>9.4</v>
      </c>
    </row>
    <row r="4412" spans="1:25" hidden="1" x14ac:dyDescent="0.25">
      <c r="A4412" t="s">
        <v>16792</v>
      </c>
      <c r="B4412" t="s">
        <v>16793</v>
      </c>
      <c r="C4412" s="1" t="str">
        <f t="shared" si="722"/>
        <v>21:0444</v>
      </c>
      <c r="D4412" s="1" t="str">
        <f t="shared" si="719"/>
        <v>21:0146</v>
      </c>
      <c r="E4412" t="s">
        <v>16794</v>
      </c>
      <c r="F4412" t="s">
        <v>16795</v>
      </c>
      <c r="H4412">
        <v>69.809666199999995</v>
      </c>
      <c r="I4412">
        <v>-75.325020100000003</v>
      </c>
      <c r="J4412" s="1" t="str">
        <f t="shared" si="720"/>
        <v>NGR lake sediment grab sample</v>
      </c>
      <c r="K4412" s="1" t="str">
        <f t="shared" si="721"/>
        <v>&lt;177 micron (NGR)</v>
      </c>
      <c r="L4412">
        <v>14</v>
      </c>
      <c r="M4412" t="s">
        <v>107</v>
      </c>
      <c r="N4412">
        <v>266</v>
      </c>
      <c r="O4412">
        <v>230</v>
      </c>
      <c r="P4412">
        <v>255</v>
      </c>
      <c r="Q4412">
        <v>69</v>
      </c>
      <c r="R4412">
        <v>62</v>
      </c>
      <c r="S4412">
        <v>30</v>
      </c>
      <c r="T4412">
        <v>0.5</v>
      </c>
      <c r="U4412">
        <v>865</v>
      </c>
      <c r="V4412">
        <v>6.3</v>
      </c>
      <c r="W4412">
        <v>18</v>
      </c>
      <c r="X4412">
        <v>6</v>
      </c>
      <c r="Y4412">
        <v>4</v>
      </c>
    </row>
    <row r="4413" spans="1:25" hidden="1" x14ac:dyDescent="0.25">
      <c r="A4413" t="s">
        <v>16796</v>
      </c>
      <c r="B4413" t="s">
        <v>16797</v>
      </c>
      <c r="C4413" s="1" t="str">
        <f t="shared" si="722"/>
        <v>21:0444</v>
      </c>
      <c r="D4413" s="1" t="str">
        <f t="shared" si="719"/>
        <v>21:0146</v>
      </c>
      <c r="E4413" t="s">
        <v>16798</v>
      </c>
      <c r="F4413" t="s">
        <v>16799</v>
      </c>
      <c r="H4413">
        <v>69.827668200000005</v>
      </c>
      <c r="I4413">
        <v>-75.332053299999998</v>
      </c>
      <c r="J4413" s="1" t="str">
        <f t="shared" si="720"/>
        <v>NGR lake sediment grab sample</v>
      </c>
      <c r="K4413" s="1" t="str">
        <f t="shared" si="721"/>
        <v>&lt;177 micron (NGR)</v>
      </c>
      <c r="L4413">
        <v>14</v>
      </c>
      <c r="M4413" t="s">
        <v>112</v>
      </c>
      <c r="N4413">
        <v>267</v>
      </c>
      <c r="O4413">
        <v>240</v>
      </c>
      <c r="P4413">
        <v>162</v>
      </c>
      <c r="Q4413">
        <v>63</v>
      </c>
      <c r="R4413">
        <v>52</v>
      </c>
      <c r="S4413">
        <v>19</v>
      </c>
      <c r="T4413">
        <v>0.2</v>
      </c>
      <c r="U4413">
        <v>390</v>
      </c>
      <c r="V4413">
        <v>3.8</v>
      </c>
      <c r="W4413">
        <v>15</v>
      </c>
      <c r="X4413">
        <v>20</v>
      </c>
      <c r="Y4413">
        <v>7</v>
      </c>
    </row>
    <row r="4414" spans="1:25" hidden="1" x14ac:dyDescent="0.25">
      <c r="A4414" t="s">
        <v>16800</v>
      </c>
      <c r="B4414" t="s">
        <v>16801</v>
      </c>
      <c r="C4414" s="1" t="str">
        <f t="shared" si="722"/>
        <v>21:0444</v>
      </c>
      <c r="D4414" s="1" t="str">
        <f t="shared" si="719"/>
        <v>21:0146</v>
      </c>
      <c r="E4414" t="s">
        <v>16802</v>
      </c>
      <c r="F4414" t="s">
        <v>16803</v>
      </c>
      <c r="H4414">
        <v>69.8718626</v>
      </c>
      <c r="I4414">
        <v>-75.361965100000006</v>
      </c>
      <c r="J4414" s="1" t="str">
        <f t="shared" si="720"/>
        <v>NGR lake sediment grab sample</v>
      </c>
      <c r="K4414" s="1" t="str">
        <f t="shared" si="721"/>
        <v>&lt;177 micron (NGR)</v>
      </c>
      <c r="L4414">
        <v>14</v>
      </c>
      <c r="M4414" t="s">
        <v>117</v>
      </c>
      <c r="N4414">
        <v>268</v>
      </c>
      <c r="O4414">
        <v>200</v>
      </c>
      <c r="P4414">
        <v>130</v>
      </c>
      <c r="Q4414">
        <v>48</v>
      </c>
      <c r="R4414">
        <v>82</v>
      </c>
      <c r="S4414">
        <v>31</v>
      </c>
      <c r="T4414">
        <v>0.1</v>
      </c>
      <c r="U4414">
        <v>830</v>
      </c>
      <c r="V4414">
        <v>7.3</v>
      </c>
      <c r="W4414">
        <v>2</v>
      </c>
      <c r="X4414">
        <v>7</v>
      </c>
      <c r="Y4414">
        <v>10.8</v>
      </c>
    </row>
    <row r="4415" spans="1:25" hidden="1" x14ac:dyDescent="0.25">
      <c r="A4415" t="s">
        <v>16804</v>
      </c>
      <c r="B4415" t="s">
        <v>16805</v>
      </c>
      <c r="C4415" s="1" t="str">
        <f t="shared" si="722"/>
        <v>21:0444</v>
      </c>
      <c r="D4415" s="1" t="str">
        <f t="shared" si="719"/>
        <v>21:0146</v>
      </c>
      <c r="E4415" t="s">
        <v>16806</v>
      </c>
      <c r="F4415" t="s">
        <v>16807</v>
      </c>
      <c r="H4415">
        <v>69.906457000000003</v>
      </c>
      <c r="I4415">
        <v>-75.357945799999996</v>
      </c>
      <c r="J4415" s="1" t="str">
        <f t="shared" si="720"/>
        <v>NGR lake sediment grab sample</v>
      </c>
      <c r="K4415" s="1" t="str">
        <f t="shared" si="721"/>
        <v>&lt;177 micron (NGR)</v>
      </c>
      <c r="L4415">
        <v>14</v>
      </c>
      <c r="M4415" t="s">
        <v>122</v>
      </c>
      <c r="N4415">
        <v>269</v>
      </c>
      <c r="O4415">
        <v>220</v>
      </c>
      <c r="P4415">
        <v>144</v>
      </c>
      <c r="Q4415">
        <v>49</v>
      </c>
      <c r="R4415">
        <v>88</v>
      </c>
      <c r="S4415">
        <v>32</v>
      </c>
      <c r="T4415">
        <v>0.1</v>
      </c>
      <c r="U4415">
        <v>720</v>
      </c>
      <c r="V4415">
        <v>7.55</v>
      </c>
      <c r="W4415">
        <v>2</v>
      </c>
      <c r="X4415">
        <v>7</v>
      </c>
      <c r="Y4415">
        <v>11</v>
      </c>
    </row>
    <row r="4416" spans="1:25" hidden="1" x14ac:dyDescent="0.25">
      <c r="A4416" t="s">
        <v>16808</v>
      </c>
      <c r="B4416" t="s">
        <v>16809</v>
      </c>
      <c r="C4416" s="1" t="str">
        <f t="shared" si="722"/>
        <v>21:0444</v>
      </c>
      <c r="D4416" s="1" t="str">
        <f t="shared" si="719"/>
        <v>21:0146</v>
      </c>
      <c r="E4416" t="s">
        <v>16810</v>
      </c>
      <c r="F4416" t="s">
        <v>16811</v>
      </c>
      <c r="H4416">
        <v>69.808714800000004</v>
      </c>
      <c r="I4416">
        <v>-75.472454099999993</v>
      </c>
      <c r="J4416" s="1" t="str">
        <f t="shared" si="720"/>
        <v>NGR lake sediment grab sample</v>
      </c>
      <c r="K4416" s="1" t="str">
        <f t="shared" si="721"/>
        <v>&lt;177 micron (NGR)</v>
      </c>
      <c r="L4416">
        <v>15</v>
      </c>
      <c r="M4416" t="s">
        <v>29</v>
      </c>
      <c r="N4416">
        <v>270</v>
      </c>
      <c r="O4416">
        <v>154</v>
      </c>
      <c r="P4416">
        <v>104</v>
      </c>
      <c r="Q4416">
        <v>27</v>
      </c>
      <c r="R4416">
        <v>23</v>
      </c>
      <c r="S4416">
        <v>14</v>
      </c>
      <c r="T4416">
        <v>0.2</v>
      </c>
      <c r="U4416">
        <v>440</v>
      </c>
      <c r="V4416">
        <v>4.0999999999999996</v>
      </c>
      <c r="W4416">
        <v>0.5</v>
      </c>
      <c r="X4416">
        <v>5</v>
      </c>
      <c r="Y4416">
        <v>10.4</v>
      </c>
    </row>
    <row r="4417" spans="1:25" hidden="1" x14ac:dyDescent="0.25">
      <c r="A4417" t="s">
        <v>16812</v>
      </c>
      <c r="B4417" t="s">
        <v>16813</v>
      </c>
      <c r="C4417" s="1" t="str">
        <f t="shared" si="722"/>
        <v>21:0444</v>
      </c>
      <c r="D4417" s="1" t="str">
        <f t="shared" si="719"/>
        <v>21:0146</v>
      </c>
      <c r="E4417" t="s">
        <v>16814</v>
      </c>
      <c r="F4417" t="s">
        <v>16815</v>
      </c>
      <c r="H4417">
        <v>69.977287899999993</v>
      </c>
      <c r="I4417">
        <v>-75.362482299999996</v>
      </c>
      <c r="J4417" s="1" t="str">
        <f t="shared" si="720"/>
        <v>NGR lake sediment grab sample</v>
      </c>
      <c r="K4417" s="1" t="str">
        <f t="shared" si="721"/>
        <v>&lt;177 micron (NGR)</v>
      </c>
      <c r="L4417">
        <v>15</v>
      </c>
      <c r="M4417" t="s">
        <v>34</v>
      </c>
      <c r="N4417">
        <v>271</v>
      </c>
      <c r="O4417">
        <v>84</v>
      </c>
      <c r="P4417">
        <v>64</v>
      </c>
      <c r="Q4417">
        <v>14</v>
      </c>
      <c r="R4417">
        <v>29</v>
      </c>
      <c r="S4417">
        <v>8</v>
      </c>
      <c r="T4417">
        <v>0.2</v>
      </c>
      <c r="U4417">
        <v>180</v>
      </c>
      <c r="V4417">
        <v>1.6</v>
      </c>
      <c r="W4417">
        <v>1</v>
      </c>
      <c r="X4417">
        <v>2</v>
      </c>
      <c r="Y4417">
        <v>20.8</v>
      </c>
    </row>
    <row r="4418" spans="1:25" hidden="1" x14ac:dyDescent="0.25">
      <c r="A4418" t="s">
        <v>16816</v>
      </c>
      <c r="B4418" t="s">
        <v>16817</v>
      </c>
      <c r="C4418" s="1" t="str">
        <f t="shared" si="722"/>
        <v>21:0444</v>
      </c>
      <c r="D4418" s="1" t="str">
        <f t="shared" si="719"/>
        <v>21:0146</v>
      </c>
      <c r="E4418" t="s">
        <v>16818</v>
      </c>
      <c r="F4418" t="s">
        <v>16819</v>
      </c>
      <c r="H4418">
        <v>69.949198999999993</v>
      </c>
      <c r="I4418">
        <v>-75.497576499999994</v>
      </c>
      <c r="J4418" s="1" t="str">
        <f t="shared" si="720"/>
        <v>NGR lake sediment grab sample</v>
      </c>
      <c r="K4418" s="1" t="str">
        <f t="shared" si="721"/>
        <v>&lt;177 micron (NGR)</v>
      </c>
      <c r="L4418">
        <v>15</v>
      </c>
      <c r="M4418" t="s">
        <v>39</v>
      </c>
      <c r="N4418">
        <v>272</v>
      </c>
      <c r="O4418">
        <v>152</v>
      </c>
      <c r="P4418">
        <v>88</v>
      </c>
      <c r="Q4418">
        <v>23</v>
      </c>
      <c r="R4418">
        <v>43</v>
      </c>
      <c r="S4418">
        <v>22</v>
      </c>
      <c r="T4418">
        <v>0.1</v>
      </c>
      <c r="U4418">
        <v>630</v>
      </c>
      <c r="V4418">
        <v>4.5999999999999996</v>
      </c>
      <c r="W4418">
        <v>4</v>
      </c>
      <c r="X4418">
        <v>1</v>
      </c>
      <c r="Y4418">
        <v>5.8</v>
      </c>
    </row>
    <row r="4419" spans="1:25" hidden="1" x14ac:dyDescent="0.25">
      <c r="A4419" t="s">
        <v>16820</v>
      </c>
      <c r="B4419" t="s">
        <v>16821</v>
      </c>
      <c r="C4419" s="1" t="str">
        <f t="shared" si="722"/>
        <v>21:0444</v>
      </c>
      <c r="D4419" s="1" t="str">
        <f t="shared" si="719"/>
        <v>21:0146</v>
      </c>
      <c r="E4419" t="s">
        <v>16822</v>
      </c>
      <c r="F4419" t="s">
        <v>16823</v>
      </c>
      <c r="H4419">
        <v>69.943879100000004</v>
      </c>
      <c r="I4419">
        <v>-75.433438899999999</v>
      </c>
      <c r="J4419" s="1" t="str">
        <f t="shared" si="720"/>
        <v>NGR lake sediment grab sample</v>
      </c>
      <c r="K4419" s="1" t="str">
        <f t="shared" si="721"/>
        <v>&lt;177 micron (NGR)</v>
      </c>
      <c r="L4419">
        <v>15</v>
      </c>
      <c r="M4419" t="s">
        <v>44</v>
      </c>
      <c r="N4419">
        <v>273</v>
      </c>
      <c r="O4419">
        <v>152</v>
      </c>
      <c r="P4419">
        <v>66</v>
      </c>
      <c r="Q4419">
        <v>20</v>
      </c>
      <c r="R4419">
        <v>52</v>
      </c>
      <c r="S4419">
        <v>22</v>
      </c>
      <c r="T4419">
        <v>0.2</v>
      </c>
      <c r="U4419">
        <v>530</v>
      </c>
      <c r="V4419">
        <v>4.5</v>
      </c>
      <c r="W4419">
        <v>2</v>
      </c>
      <c r="X4419">
        <v>2</v>
      </c>
      <c r="Y4419">
        <v>8.8000000000000007</v>
      </c>
    </row>
    <row r="4420" spans="1:25" hidden="1" x14ac:dyDescent="0.25">
      <c r="A4420" t="s">
        <v>16824</v>
      </c>
      <c r="B4420" t="s">
        <v>16825</v>
      </c>
      <c r="C4420" s="1" t="str">
        <f t="shared" si="722"/>
        <v>21:0444</v>
      </c>
      <c r="D4420" s="1" t="str">
        <f t="shared" si="719"/>
        <v>21:0146</v>
      </c>
      <c r="E4420" t="s">
        <v>16826</v>
      </c>
      <c r="F4420" t="s">
        <v>16827</v>
      </c>
      <c r="H4420">
        <v>69.919979999999995</v>
      </c>
      <c r="I4420">
        <v>-75.452047800000003</v>
      </c>
      <c r="J4420" s="1" t="str">
        <f t="shared" si="720"/>
        <v>NGR lake sediment grab sample</v>
      </c>
      <c r="K4420" s="1" t="str">
        <f t="shared" si="721"/>
        <v>&lt;177 micron (NGR)</v>
      </c>
      <c r="L4420">
        <v>15</v>
      </c>
      <c r="M4420" t="s">
        <v>62</v>
      </c>
      <c r="N4420">
        <v>274</v>
      </c>
      <c r="O4420">
        <v>132</v>
      </c>
      <c r="P4420">
        <v>98</v>
      </c>
      <c r="Q4420">
        <v>59</v>
      </c>
      <c r="R4420">
        <v>45</v>
      </c>
      <c r="S4420">
        <v>19</v>
      </c>
      <c r="T4420">
        <v>0.1</v>
      </c>
      <c r="U4420">
        <v>460</v>
      </c>
      <c r="V4420">
        <v>4.7</v>
      </c>
      <c r="W4420">
        <v>3</v>
      </c>
      <c r="X4420">
        <v>5</v>
      </c>
      <c r="Y4420">
        <v>9.4</v>
      </c>
    </row>
    <row r="4421" spans="1:25" hidden="1" x14ac:dyDescent="0.25">
      <c r="A4421" t="s">
        <v>16828</v>
      </c>
      <c r="B4421" t="s">
        <v>16829</v>
      </c>
      <c r="C4421" s="1" t="str">
        <f t="shared" si="722"/>
        <v>21:0444</v>
      </c>
      <c r="D4421" s="1" t="str">
        <f t="shared" si="719"/>
        <v>21:0146</v>
      </c>
      <c r="E4421" t="s">
        <v>16830</v>
      </c>
      <c r="F4421" t="s">
        <v>16831</v>
      </c>
      <c r="H4421">
        <v>69.887184300000001</v>
      </c>
      <c r="I4421">
        <v>-75.473671999999993</v>
      </c>
      <c r="J4421" s="1" t="str">
        <f t="shared" si="720"/>
        <v>NGR lake sediment grab sample</v>
      </c>
      <c r="K4421" s="1" t="str">
        <f t="shared" si="721"/>
        <v>&lt;177 micron (NGR)</v>
      </c>
      <c r="L4421">
        <v>15</v>
      </c>
      <c r="M4421" t="s">
        <v>67</v>
      </c>
      <c r="N4421">
        <v>275</v>
      </c>
      <c r="O4421">
        <v>150</v>
      </c>
      <c r="P4421">
        <v>134</v>
      </c>
      <c r="Q4421">
        <v>68</v>
      </c>
      <c r="R4421">
        <v>53</v>
      </c>
      <c r="S4421">
        <v>23</v>
      </c>
      <c r="T4421">
        <v>0.1</v>
      </c>
      <c r="U4421">
        <v>645</v>
      </c>
      <c r="V4421">
        <v>6.7</v>
      </c>
      <c r="W4421">
        <v>3</v>
      </c>
      <c r="X4421">
        <v>9</v>
      </c>
      <c r="Y4421">
        <v>10</v>
      </c>
    </row>
    <row r="4422" spans="1:25" hidden="1" x14ac:dyDescent="0.25">
      <c r="A4422" t="s">
        <v>16832</v>
      </c>
      <c r="B4422" t="s">
        <v>16833</v>
      </c>
      <c r="C4422" s="1" t="str">
        <f t="shared" si="722"/>
        <v>21:0444</v>
      </c>
      <c r="D4422" s="1" t="str">
        <f t="shared" si="719"/>
        <v>21:0146</v>
      </c>
      <c r="E4422" t="s">
        <v>16834</v>
      </c>
      <c r="F4422" t="s">
        <v>16835</v>
      </c>
      <c r="H4422">
        <v>69.853806199999994</v>
      </c>
      <c r="I4422">
        <v>-75.460823399999995</v>
      </c>
      <c r="J4422" s="1" t="str">
        <f t="shared" si="720"/>
        <v>NGR lake sediment grab sample</v>
      </c>
      <c r="K4422" s="1" t="str">
        <f t="shared" si="721"/>
        <v>&lt;177 micron (NGR)</v>
      </c>
      <c r="L4422">
        <v>15</v>
      </c>
      <c r="M4422" t="s">
        <v>72</v>
      </c>
      <c r="N4422">
        <v>276</v>
      </c>
      <c r="O4422">
        <v>140</v>
      </c>
      <c r="P4422">
        <v>62</v>
      </c>
      <c r="Q4422">
        <v>25</v>
      </c>
      <c r="R4422">
        <v>32</v>
      </c>
      <c r="S4422">
        <v>14</v>
      </c>
      <c r="T4422">
        <v>0.2</v>
      </c>
      <c r="U4422">
        <v>350</v>
      </c>
      <c r="V4422">
        <v>3.6</v>
      </c>
      <c r="W4422">
        <v>0.5</v>
      </c>
      <c r="X4422">
        <v>3</v>
      </c>
      <c r="Y4422">
        <v>13.4</v>
      </c>
    </row>
    <row r="4423" spans="1:25" hidden="1" x14ac:dyDescent="0.25">
      <c r="A4423" t="s">
        <v>16836</v>
      </c>
      <c r="B4423" t="s">
        <v>16837</v>
      </c>
      <c r="C4423" s="1" t="str">
        <f t="shared" si="722"/>
        <v>21:0444</v>
      </c>
      <c r="D4423" s="1" t="str">
        <f t="shared" si="719"/>
        <v>21:0146</v>
      </c>
      <c r="E4423" t="s">
        <v>16838</v>
      </c>
      <c r="F4423" t="s">
        <v>16839</v>
      </c>
      <c r="H4423">
        <v>69.824004599999995</v>
      </c>
      <c r="I4423">
        <v>-75.455157700000001</v>
      </c>
      <c r="J4423" s="1" t="str">
        <f t="shared" si="720"/>
        <v>NGR lake sediment grab sample</v>
      </c>
      <c r="K4423" s="1" t="str">
        <f t="shared" si="721"/>
        <v>&lt;177 micron (NGR)</v>
      </c>
      <c r="L4423">
        <v>15</v>
      </c>
      <c r="M4423" t="s">
        <v>49</v>
      </c>
      <c r="N4423">
        <v>277</v>
      </c>
      <c r="O4423">
        <v>136</v>
      </c>
      <c r="P4423">
        <v>74</v>
      </c>
      <c r="Q4423">
        <v>22</v>
      </c>
      <c r="R4423">
        <v>24</v>
      </c>
      <c r="S4423">
        <v>14</v>
      </c>
      <c r="T4423">
        <v>0.2</v>
      </c>
      <c r="U4423">
        <v>370</v>
      </c>
      <c r="V4423">
        <v>3.6</v>
      </c>
      <c r="W4423">
        <v>2</v>
      </c>
      <c r="X4423">
        <v>5</v>
      </c>
      <c r="Y4423">
        <v>14.2</v>
      </c>
    </row>
    <row r="4424" spans="1:25" hidden="1" x14ac:dyDescent="0.25">
      <c r="A4424" t="s">
        <v>16840</v>
      </c>
      <c r="B4424" t="s">
        <v>16841</v>
      </c>
      <c r="C4424" s="1" t="str">
        <f t="shared" si="722"/>
        <v>21:0444</v>
      </c>
      <c r="D4424" s="1" t="str">
        <f t="shared" si="719"/>
        <v>21:0146</v>
      </c>
      <c r="E4424" t="s">
        <v>16810</v>
      </c>
      <c r="F4424" t="s">
        <v>16842</v>
      </c>
      <c r="H4424">
        <v>69.808714800000004</v>
      </c>
      <c r="I4424">
        <v>-75.472454099999993</v>
      </c>
      <c r="J4424" s="1" t="str">
        <f t="shared" si="720"/>
        <v>NGR lake sediment grab sample</v>
      </c>
      <c r="K4424" s="1" t="str">
        <f t="shared" si="721"/>
        <v>&lt;177 micron (NGR)</v>
      </c>
      <c r="L4424">
        <v>15</v>
      </c>
      <c r="M4424" t="s">
        <v>57</v>
      </c>
      <c r="N4424">
        <v>278</v>
      </c>
      <c r="O4424">
        <v>150</v>
      </c>
      <c r="P4424">
        <v>104</v>
      </c>
      <c r="Q4424">
        <v>26</v>
      </c>
      <c r="R4424">
        <v>23</v>
      </c>
      <c r="S4424">
        <v>14</v>
      </c>
      <c r="T4424">
        <v>0.2</v>
      </c>
      <c r="U4424">
        <v>430</v>
      </c>
      <c r="V4424">
        <v>4</v>
      </c>
      <c r="W4424">
        <v>0.5</v>
      </c>
      <c r="X4424">
        <v>4</v>
      </c>
      <c r="Y4424">
        <v>10.199999999999999</v>
      </c>
    </row>
    <row r="4425" spans="1:25" hidden="1" x14ac:dyDescent="0.25">
      <c r="A4425" t="s">
        <v>16843</v>
      </c>
      <c r="B4425" t="s">
        <v>16844</v>
      </c>
      <c r="C4425" s="1" t="str">
        <f t="shared" si="722"/>
        <v>21:0444</v>
      </c>
      <c r="D4425" s="1" t="str">
        <f t="shared" si="719"/>
        <v>21:0146</v>
      </c>
      <c r="E4425" t="s">
        <v>16810</v>
      </c>
      <c r="F4425" t="s">
        <v>16845</v>
      </c>
      <c r="H4425">
        <v>69.808714800000004</v>
      </c>
      <c r="I4425">
        <v>-75.472454099999993</v>
      </c>
      <c r="J4425" s="1" t="str">
        <f t="shared" si="720"/>
        <v>NGR lake sediment grab sample</v>
      </c>
      <c r="K4425" s="1" t="str">
        <f t="shared" si="721"/>
        <v>&lt;177 micron (NGR)</v>
      </c>
      <c r="L4425">
        <v>15</v>
      </c>
      <c r="M4425" t="s">
        <v>53</v>
      </c>
      <c r="N4425">
        <v>279</v>
      </c>
      <c r="O4425">
        <v>144</v>
      </c>
      <c r="P4425">
        <v>102</v>
      </c>
      <c r="Q4425">
        <v>26</v>
      </c>
      <c r="R4425">
        <v>22</v>
      </c>
      <c r="S4425">
        <v>14</v>
      </c>
      <c r="T4425">
        <v>0.3</v>
      </c>
      <c r="U4425">
        <v>490</v>
      </c>
      <c r="V4425">
        <v>3.85</v>
      </c>
      <c r="W4425">
        <v>2</v>
      </c>
      <c r="X4425">
        <v>3</v>
      </c>
      <c r="Y4425">
        <v>9.1999999999999993</v>
      </c>
    </row>
    <row r="4426" spans="1:25" hidden="1" x14ac:dyDescent="0.25">
      <c r="A4426" t="s">
        <v>16846</v>
      </c>
      <c r="B4426" t="s">
        <v>16847</v>
      </c>
      <c r="C4426" s="1" t="str">
        <f t="shared" si="722"/>
        <v>21:0444</v>
      </c>
      <c r="D4426" s="1" t="str">
        <f t="shared" si="719"/>
        <v>21:0146</v>
      </c>
      <c r="E4426" t="s">
        <v>16848</v>
      </c>
      <c r="F4426" t="s">
        <v>16849</v>
      </c>
      <c r="H4426">
        <v>69.778513399999994</v>
      </c>
      <c r="I4426">
        <v>-75.472219199999998</v>
      </c>
      <c r="J4426" s="1" t="str">
        <f t="shared" si="720"/>
        <v>NGR lake sediment grab sample</v>
      </c>
      <c r="K4426" s="1" t="str">
        <f t="shared" si="721"/>
        <v>&lt;177 micron (NGR)</v>
      </c>
      <c r="L4426">
        <v>15</v>
      </c>
      <c r="M4426" t="s">
        <v>77</v>
      </c>
      <c r="N4426">
        <v>280</v>
      </c>
      <c r="O4426">
        <v>150</v>
      </c>
      <c r="P4426">
        <v>96</v>
      </c>
      <c r="Q4426">
        <v>29</v>
      </c>
      <c r="R4426">
        <v>46</v>
      </c>
      <c r="S4426">
        <v>17</v>
      </c>
      <c r="T4426">
        <v>0.6</v>
      </c>
      <c r="U4426">
        <v>480</v>
      </c>
      <c r="V4426">
        <v>4.5999999999999996</v>
      </c>
      <c r="W4426">
        <v>0.5</v>
      </c>
      <c r="X4426">
        <v>4</v>
      </c>
      <c r="Y4426">
        <v>13.8</v>
      </c>
    </row>
    <row r="4427" spans="1:25" hidden="1" x14ac:dyDescent="0.25">
      <c r="A4427" t="s">
        <v>16850</v>
      </c>
      <c r="B4427" t="s">
        <v>16851</v>
      </c>
      <c r="C4427" s="1" t="str">
        <f t="shared" si="722"/>
        <v>21:0444</v>
      </c>
      <c r="D4427" s="1" t="str">
        <f t="shared" si="719"/>
        <v>21:0146</v>
      </c>
      <c r="E4427" t="s">
        <v>16852</v>
      </c>
      <c r="F4427" t="s">
        <v>16853</v>
      </c>
      <c r="H4427">
        <v>69.751578699999996</v>
      </c>
      <c r="I4427">
        <v>-75.347349800000003</v>
      </c>
      <c r="J4427" s="1" t="str">
        <f t="shared" si="720"/>
        <v>NGR lake sediment grab sample</v>
      </c>
      <c r="K4427" s="1" t="str">
        <f t="shared" si="721"/>
        <v>&lt;177 micron (NGR)</v>
      </c>
      <c r="L4427">
        <v>15</v>
      </c>
      <c r="M4427" t="s">
        <v>82</v>
      </c>
      <c r="N4427">
        <v>281</v>
      </c>
      <c r="O4427">
        <v>260</v>
      </c>
      <c r="P4427">
        <v>230</v>
      </c>
      <c r="Q4427">
        <v>63</v>
      </c>
      <c r="R4427">
        <v>63</v>
      </c>
      <c r="S4427">
        <v>25</v>
      </c>
      <c r="T4427">
        <v>1</v>
      </c>
      <c r="U4427">
        <v>770</v>
      </c>
      <c r="V4427">
        <v>6.2</v>
      </c>
      <c r="W4427">
        <v>6</v>
      </c>
      <c r="X4427">
        <v>7</v>
      </c>
      <c r="Y4427">
        <v>9.1999999999999993</v>
      </c>
    </row>
    <row r="4428" spans="1:25" hidden="1" x14ac:dyDescent="0.25">
      <c r="A4428" t="s">
        <v>16854</v>
      </c>
      <c r="B4428" t="s">
        <v>16855</v>
      </c>
      <c r="C4428" s="1" t="str">
        <f t="shared" si="722"/>
        <v>21:0444</v>
      </c>
      <c r="D4428" s="1" t="str">
        <f t="shared" si="719"/>
        <v>21:0146</v>
      </c>
      <c r="E4428" t="s">
        <v>16856</v>
      </c>
      <c r="F4428" t="s">
        <v>16857</v>
      </c>
      <c r="H4428">
        <v>69.71611</v>
      </c>
      <c r="I4428">
        <v>-75.300272100000001</v>
      </c>
      <c r="J4428" s="1" t="str">
        <f t="shared" si="720"/>
        <v>NGR lake sediment grab sample</v>
      </c>
      <c r="K4428" s="1" t="str">
        <f t="shared" si="721"/>
        <v>&lt;177 micron (NGR)</v>
      </c>
      <c r="L4428">
        <v>15</v>
      </c>
      <c r="M4428" t="s">
        <v>87</v>
      </c>
      <c r="N4428">
        <v>282</v>
      </c>
      <c r="O4428">
        <v>76</v>
      </c>
      <c r="P4428">
        <v>32</v>
      </c>
      <c r="Q4428">
        <v>10</v>
      </c>
      <c r="R4428">
        <v>20</v>
      </c>
      <c r="S4428">
        <v>9</v>
      </c>
      <c r="T4428">
        <v>0.4</v>
      </c>
      <c r="U4428">
        <v>250</v>
      </c>
      <c r="V4428">
        <v>2.1</v>
      </c>
      <c r="W4428">
        <v>1</v>
      </c>
      <c r="X4428">
        <v>1</v>
      </c>
      <c r="Y4428">
        <v>7</v>
      </c>
    </row>
    <row r="4429" spans="1:25" hidden="1" x14ac:dyDescent="0.25">
      <c r="A4429" t="s">
        <v>16858</v>
      </c>
      <c r="B4429" t="s">
        <v>16859</v>
      </c>
      <c r="C4429" s="1" t="str">
        <f t="shared" si="722"/>
        <v>21:0444</v>
      </c>
      <c r="D4429" s="1" t="str">
        <f t="shared" si="719"/>
        <v>21:0146</v>
      </c>
      <c r="E4429" t="s">
        <v>16860</v>
      </c>
      <c r="F4429" t="s">
        <v>16861</v>
      </c>
      <c r="H4429">
        <v>69.733492499999997</v>
      </c>
      <c r="I4429">
        <v>-75.126823799999997</v>
      </c>
      <c r="J4429" s="1" t="str">
        <f t="shared" si="720"/>
        <v>NGR lake sediment grab sample</v>
      </c>
      <c r="K4429" s="1" t="str">
        <f t="shared" si="721"/>
        <v>&lt;177 micron (NGR)</v>
      </c>
      <c r="L4429">
        <v>15</v>
      </c>
      <c r="M4429" t="s">
        <v>92</v>
      </c>
      <c r="N4429">
        <v>283</v>
      </c>
      <c r="O4429">
        <v>124</v>
      </c>
      <c r="P4429">
        <v>64</v>
      </c>
      <c r="Q4429">
        <v>40</v>
      </c>
      <c r="R4429">
        <v>29</v>
      </c>
      <c r="S4429">
        <v>15</v>
      </c>
      <c r="T4429">
        <v>0.5</v>
      </c>
      <c r="U4429">
        <v>400</v>
      </c>
      <c r="V4429">
        <v>5.6</v>
      </c>
      <c r="W4429">
        <v>0.5</v>
      </c>
      <c r="X4429">
        <v>6</v>
      </c>
      <c r="Y4429">
        <v>17.2</v>
      </c>
    </row>
    <row r="4430" spans="1:25" hidden="1" x14ac:dyDescent="0.25">
      <c r="A4430" t="s">
        <v>16862</v>
      </c>
      <c r="B4430" t="s">
        <v>16863</v>
      </c>
      <c r="C4430" s="1" t="str">
        <f t="shared" si="722"/>
        <v>21:0444</v>
      </c>
      <c r="D4430" s="1" t="str">
        <f t="shared" si="719"/>
        <v>21:0146</v>
      </c>
      <c r="E4430" t="s">
        <v>16864</v>
      </c>
      <c r="F4430" t="s">
        <v>16865</v>
      </c>
      <c r="H4430">
        <v>69.803777299999993</v>
      </c>
      <c r="I4430">
        <v>-75.013313699999998</v>
      </c>
      <c r="J4430" s="1" t="str">
        <f t="shared" si="720"/>
        <v>NGR lake sediment grab sample</v>
      </c>
      <c r="K4430" s="1" t="str">
        <f t="shared" si="721"/>
        <v>&lt;177 micron (NGR)</v>
      </c>
      <c r="L4430">
        <v>15</v>
      </c>
      <c r="M4430" t="s">
        <v>97</v>
      </c>
      <c r="N4430">
        <v>284</v>
      </c>
      <c r="O4430">
        <v>92</v>
      </c>
      <c r="P4430">
        <v>64</v>
      </c>
      <c r="Q4430">
        <v>22</v>
      </c>
      <c r="R4430">
        <v>40</v>
      </c>
      <c r="S4430">
        <v>11</v>
      </c>
      <c r="T4430">
        <v>0.2</v>
      </c>
      <c r="U4430">
        <v>330</v>
      </c>
      <c r="V4430">
        <v>2.35</v>
      </c>
      <c r="W4430">
        <v>0.5</v>
      </c>
      <c r="X4430">
        <v>2</v>
      </c>
      <c r="Y4430">
        <v>18.2</v>
      </c>
    </row>
    <row r="4431" spans="1:25" hidden="1" x14ac:dyDescent="0.25">
      <c r="A4431" t="s">
        <v>16866</v>
      </c>
      <c r="B4431" t="s">
        <v>16867</v>
      </c>
      <c r="C4431" s="1" t="str">
        <f t="shared" si="722"/>
        <v>21:0444</v>
      </c>
      <c r="D4431" s="1" t="str">
        <f t="shared" si="719"/>
        <v>21:0146</v>
      </c>
      <c r="E4431" t="s">
        <v>16868</v>
      </c>
      <c r="F4431" t="s">
        <v>16869</v>
      </c>
      <c r="H4431">
        <v>69.8422889</v>
      </c>
      <c r="I4431">
        <v>-75.063726500000001</v>
      </c>
      <c r="J4431" s="1" t="str">
        <f t="shared" si="720"/>
        <v>NGR lake sediment grab sample</v>
      </c>
      <c r="K4431" s="1" t="str">
        <f t="shared" si="721"/>
        <v>&lt;177 micron (NGR)</v>
      </c>
      <c r="L4431">
        <v>15</v>
      </c>
      <c r="M4431" t="s">
        <v>107</v>
      </c>
      <c r="N4431">
        <v>285</v>
      </c>
      <c r="O4431">
        <v>86</v>
      </c>
      <c r="P4431">
        <v>50</v>
      </c>
      <c r="Q4431">
        <v>20</v>
      </c>
      <c r="R4431">
        <v>49</v>
      </c>
      <c r="S4431">
        <v>15</v>
      </c>
      <c r="T4431">
        <v>0.1</v>
      </c>
      <c r="U4431">
        <v>545</v>
      </c>
      <c r="V4431">
        <v>3.4</v>
      </c>
      <c r="W4431">
        <v>1</v>
      </c>
      <c r="X4431">
        <v>1</v>
      </c>
      <c r="Y4431">
        <v>2</v>
      </c>
    </row>
    <row r="4432" spans="1:25" hidden="1" x14ac:dyDescent="0.25">
      <c r="A4432" t="s">
        <v>16870</v>
      </c>
      <c r="B4432" t="s">
        <v>16871</v>
      </c>
      <c r="C4432" s="1" t="str">
        <f t="shared" si="722"/>
        <v>21:0444</v>
      </c>
      <c r="D4432" s="1" t="str">
        <f t="shared" si="719"/>
        <v>21:0146</v>
      </c>
      <c r="E4432" t="s">
        <v>16872</v>
      </c>
      <c r="F4432" t="s">
        <v>16873</v>
      </c>
      <c r="H4432">
        <v>69.853490300000004</v>
      </c>
      <c r="I4432">
        <v>-74.982336500000002</v>
      </c>
      <c r="J4432" s="1" t="str">
        <f t="shared" si="720"/>
        <v>NGR lake sediment grab sample</v>
      </c>
      <c r="K4432" s="1" t="str">
        <f t="shared" si="721"/>
        <v>&lt;177 micron (NGR)</v>
      </c>
      <c r="L4432">
        <v>15</v>
      </c>
      <c r="M4432" t="s">
        <v>112</v>
      </c>
      <c r="N4432">
        <v>286</v>
      </c>
      <c r="O4432">
        <v>92</v>
      </c>
      <c r="P4432">
        <v>56</v>
      </c>
      <c r="Q4432">
        <v>22</v>
      </c>
      <c r="R4432">
        <v>48</v>
      </c>
      <c r="S4432">
        <v>12</v>
      </c>
      <c r="T4432">
        <v>0.1</v>
      </c>
      <c r="U4432">
        <v>320</v>
      </c>
      <c r="V4432">
        <v>3</v>
      </c>
      <c r="W4432">
        <v>0.5</v>
      </c>
      <c r="X4432">
        <v>4</v>
      </c>
      <c r="Y4432">
        <v>13.4</v>
      </c>
    </row>
    <row r="4433" spans="1:25" hidden="1" x14ac:dyDescent="0.25">
      <c r="A4433" t="s">
        <v>16874</v>
      </c>
      <c r="B4433" t="s">
        <v>16875</v>
      </c>
      <c r="C4433" s="1" t="str">
        <f t="shared" si="722"/>
        <v>21:0444</v>
      </c>
      <c r="D4433" s="1" t="str">
        <f>HYPERLINK("http://geochem.nrcan.gc.ca/cdogs/content/svy/svy_e.htm", "")</f>
        <v/>
      </c>
      <c r="G4433" s="1" t="str">
        <f>HYPERLINK("http://geochem.nrcan.gc.ca/cdogs/content/cr_/cr_00034_e.htm", "34")</f>
        <v>34</v>
      </c>
      <c r="J4433" t="s">
        <v>100</v>
      </c>
      <c r="K4433" t="s">
        <v>101</v>
      </c>
      <c r="L4433">
        <v>15</v>
      </c>
      <c r="M4433" t="s">
        <v>102</v>
      </c>
      <c r="N4433">
        <v>287</v>
      </c>
      <c r="O4433">
        <v>96</v>
      </c>
      <c r="P4433">
        <v>48</v>
      </c>
      <c r="Q4433">
        <v>11</v>
      </c>
      <c r="R4433">
        <v>21</v>
      </c>
      <c r="S4433">
        <v>14</v>
      </c>
      <c r="T4433">
        <v>0.2</v>
      </c>
      <c r="U4433">
        <v>750</v>
      </c>
      <c r="V4433">
        <v>2.7</v>
      </c>
      <c r="W4433">
        <v>20</v>
      </c>
      <c r="X4433">
        <v>6</v>
      </c>
      <c r="Y4433">
        <v>16.399999999999999</v>
      </c>
    </row>
    <row r="4434" spans="1:25" hidden="1" x14ac:dyDescent="0.25">
      <c r="A4434" t="s">
        <v>16876</v>
      </c>
      <c r="B4434" t="s">
        <v>16877</v>
      </c>
      <c r="C4434" s="1" t="str">
        <f t="shared" si="722"/>
        <v>21:0444</v>
      </c>
      <c r="D4434" s="1" t="str">
        <f t="shared" ref="D4434:D4450" si="723">HYPERLINK("http://geochem.nrcan.gc.ca/cdogs/content/svy/svy210146_e.htm", "21:0146")</f>
        <v>21:0146</v>
      </c>
      <c r="E4434" t="s">
        <v>16878</v>
      </c>
      <c r="F4434" t="s">
        <v>16879</v>
      </c>
      <c r="H4434">
        <v>69.867845799999998</v>
      </c>
      <c r="I4434">
        <v>-74.938695100000004</v>
      </c>
      <c r="J4434" s="1" t="str">
        <f t="shared" ref="J4434:J4450" si="724">HYPERLINK("http://geochem.nrcan.gc.ca/cdogs/content/kwd/kwd020027_e.htm", "NGR lake sediment grab sample")</f>
        <v>NGR lake sediment grab sample</v>
      </c>
      <c r="K4434" s="1" t="str">
        <f t="shared" ref="K4434:K4450" si="725">HYPERLINK("http://geochem.nrcan.gc.ca/cdogs/content/kwd/kwd080006_e.htm", "&lt;177 micron (NGR)")</f>
        <v>&lt;177 micron (NGR)</v>
      </c>
      <c r="L4434">
        <v>15</v>
      </c>
      <c r="M4434" t="s">
        <v>117</v>
      </c>
      <c r="N4434">
        <v>288</v>
      </c>
      <c r="O4434">
        <v>102</v>
      </c>
      <c r="P4434">
        <v>58</v>
      </c>
      <c r="Q4434">
        <v>31</v>
      </c>
      <c r="R4434">
        <v>52</v>
      </c>
      <c r="S4434">
        <v>18</v>
      </c>
      <c r="T4434">
        <v>0.1</v>
      </c>
      <c r="U4434">
        <v>520</v>
      </c>
      <c r="V4434">
        <v>3.9</v>
      </c>
      <c r="W4434">
        <v>1</v>
      </c>
      <c r="X4434">
        <v>4</v>
      </c>
      <c r="Y4434">
        <v>8.6</v>
      </c>
    </row>
    <row r="4435" spans="1:25" hidden="1" x14ac:dyDescent="0.25">
      <c r="A4435" t="s">
        <v>16880</v>
      </c>
      <c r="B4435" t="s">
        <v>16881</v>
      </c>
      <c r="C4435" s="1" t="str">
        <f t="shared" si="722"/>
        <v>21:0444</v>
      </c>
      <c r="D4435" s="1" t="str">
        <f t="shared" si="723"/>
        <v>21:0146</v>
      </c>
      <c r="E4435" t="s">
        <v>16882</v>
      </c>
      <c r="F4435" t="s">
        <v>16883</v>
      </c>
      <c r="H4435">
        <v>69.875504699999993</v>
      </c>
      <c r="I4435">
        <v>-74.886303699999999</v>
      </c>
      <c r="J4435" s="1" t="str">
        <f t="shared" si="724"/>
        <v>NGR lake sediment grab sample</v>
      </c>
      <c r="K4435" s="1" t="str">
        <f t="shared" si="725"/>
        <v>&lt;177 micron (NGR)</v>
      </c>
      <c r="L4435">
        <v>15</v>
      </c>
      <c r="M4435" t="s">
        <v>122</v>
      </c>
      <c r="N4435">
        <v>289</v>
      </c>
      <c r="O4435">
        <v>116</v>
      </c>
      <c r="P4435">
        <v>108</v>
      </c>
      <c r="Q4435">
        <v>38</v>
      </c>
      <c r="R4435">
        <v>65</v>
      </c>
      <c r="S4435">
        <v>17</v>
      </c>
      <c r="T4435">
        <v>0.1</v>
      </c>
      <c r="U4435">
        <v>400</v>
      </c>
      <c r="V4435">
        <v>3.3</v>
      </c>
      <c r="W4435">
        <v>0.5</v>
      </c>
      <c r="X4435">
        <v>4</v>
      </c>
      <c r="Y4435">
        <v>17.2</v>
      </c>
    </row>
    <row r="4436" spans="1:25" hidden="1" x14ac:dyDescent="0.25">
      <c r="A4436" t="s">
        <v>16884</v>
      </c>
      <c r="B4436" t="s">
        <v>16885</v>
      </c>
      <c r="C4436" s="1" t="str">
        <f t="shared" si="722"/>
        <v>21:0444</v>
      </c>
      <c r="D4436" s="1" t="str">
        <f t="shared" si="723"/>
        <v>21:0146</v>
      </c>
      <c r="E4436" t="s">
        <v>16886</v>
      </c>
      <c r="F4436" t="s">
        <v>16887</v>
      </c>
      <c r="H4436">
        <v>69.876483100000002</v>
      </c>
      <c r="I4436">
        <v>-75.238888399999993</v>
      </c>
      <c r="J4436" s="1" t="str">
        <f t="shared" si="724"/>
        <v>NGR lake sediment grab sample</v>
      </c>
      <c r="K4436" s="1" t="str">
        <f t="shared" si="725"/>
        <v>&lt;177 micron (NGR)</v>
      </c>
      <c r="L4436">
        <v>16</v>
      </c>
      <c r="M4436" t="s">
        <v>29</v>
      </c>
      <c r="N4436">
        <v>290</v>
      </c>
      <c r="O4436">
        <v>310</v>
      </c>
      <c r="P4436">
        <v>340</v>
      </c>
      <c r="Q4436">
        <v>179</v>
      </c>
      <c r="R4436">
        <v>64</v>
      </c>
      <c r="S4436">
        <v>21</v>
      </c>
      <c r="T4436">
        <v>0.7</v>
      </c>
      <c r="U4436">
        <v>420</v>
      </c>
      <c r="V4436">
        <v>4.4000000000000004</v>
      </c>
      <c r="W4436">
        <v>60</v>
      </c>
      <c r="X4436">
        <v>15</v>
      </c>
      <c r="Y4436">
        <v>9</v>
      </c>
    </row>
    <row r="4437" spans="1:25" hidden="1" x14ac:dyDescent="0.25">
      <c r="A4437" t="s">
        <v>16888</v>
      </c>
      <c r="B4437" t="s">
        <v>16889</v>
      </c>
      <c r="C4437" s="1" t="str">
        <f t="shared" si="722"/>
        <v>21:0444</v>
      </c>
      <c r="D4437" s="1" t="str">
        <f t="shared" si="723"/>
        <v>21:0146</v>
      </c>
      <c r="E4437" t="s">
        <v>16890</v>
      </c>
      <c r="F4437" t="s">
        <v>16891</v>
      </c>
      <c r="H4437">
        <v>69.891519500000001</v>
      </c>
      <c r="I4437">
        <v>-74.9183764</v>
      </c>
      <c r="J4437" s="1" t="str">
        <f t="shared" si="724"/>
        <v>NGR lake sediment grab sample</v>
      </c>
      <c r="K4437" s="1" t="str">
        <f t="shared" si="725"/>
        <v>&lt;177 micron (NGR)</v>
      </c>
      <c r="L4437">
        <v>16</v>
      </c>
      <c r="M4437" t="s">
        <v>34</v>
      </c>
      <c r="N4437">
        <v>291</v>
      </c>
      <c r="O4437">
        <v>182</v>
      </c>
      <c r="P4437">
        <v>140</v>
      </c>
      <c r="Q4437">
        <v>42</v>
      </c>
      <c r="R4437">
        <v>112</v>
      </c>
      <c r="S4437">
        <v>33</v>
      </c>
      <c r="T4437">
        <v>0.1</v>
      </c>
      <c r="U4437">
        <v>840</v>
      </c>
      <c r="V4437">
        <v>6.7</v>
      </c>
      <c r="W4437">
        <v>3</v>
      </c>
      <c r="X4437">
        <v>4</v>
      </c>
      <c r="Y4437">
        <v>17.399999999999999</v>
      </c>
    </row>
    <row r="4438" spans="1:25" hidden="1" x14ac:dyDescent="0.25">
      <c r="A4438" t="s">
        <v>16892</v>
      </c>
      <c r="B4438" t="s">
        <v>16893</v>
      </c>
      <c r="C4438" s="1" t="str">
        <f t="shared" si="722"/>
        <v>21:0444</v>
      </c>
      <c r="D4438" s="1" t="str">
        <f t="shared" si="723"/>
        <v>21:0146</v>
      </c>
      <c r="E4438" t="s">
        <v>16894</v>
      </c>
      <c r="F4438" t="s">
        <v>16895</v>
      </c>
      <c r="H4438">
        <v>69.939318599999993</v>
      </c>
      <c r="I4438">
        <v>-75.041218400000005</v>
      </c>
      <c r="J4438" s="1" t="str">
        <f t="shared" si="724"/>
        <v>NGR lake sediment grab sample</v>
      </c>
      <c r="K4438" s="1" t="str">
        <f t="shared" si="725"/>
        <v>&lt;177 micron (NGR)</v>
      </c>
      <c r="L4438">
        <v>16</v>
      </c>
      <c r="M4438" t="s">
        <v>39</v>
      </c>
      <c r="N4438">
        <v>292</v>
      </c>
      <c r="O4438">
        <v>182</v>
      </c>
      <c r="P4438">
        <v>140</v>
      </c>
      <c r="Q4438">
        <v>86</v>
      </c>
      <c r="R4438">
        <v>54</v>
      </c>
      <c r="S4438">
        <v>29</v>
      </c>
      <c r="T4438">
        <v>0.1</v>
      </c>
      <c r="U4438">
        <v>970</v>
      </c>
      <c r="V4438">
        <v>5.7</v>
      </c>
      <c r="W4438">
        <v>20</v>
      </c>
      <c r="X4438">
        <v>6</v>
      </c>
      <c r="Y4438">
        <v>8.8000000000000007</v>
      </c>
    </row>
    <row r="4439" spans="1:25" hidden="1" x14ac:dyDescent="0.25">
      <c r="A4439" t="s">
        <v>16896</v>
      </c>
      <c r="B4439" t="s">
        <v>16897</v>
      </c>
      <c r="C4439" s="1" t="str">
        <f t="shared" si="722"/>
        <v>21:0444</v>
      </c>
      <c r="D4439" s="1" t="str">
        <f t="shared" si="723"/>
        <v>21:0146</v>
      </c>
      <c r="E4439" t="s">
        <v>16898</v>
      </c>
      <c r="F4439" t="s">
        <v>16899</v>
      </c>
      <c r="H4439">
        <v>69.970400100000006</v>
      </c>
      <c r="I4439">
        <v>-75.064273799999995</v>
      </c>
      <c r="J4439" s="1" t="str">
        <f t="shared" si="724"/>
        <v>NGR lake sediment grab sample</v>
      </c>
      <c r="K4439" s="1" t="str">
        <f t="shared" si="725"/>
        <v>&lt;177 micron (NGR)</v>
      </c>
      <c r="L4439">
        <v>16</v>
      </c>
      <c r="M4439" t="s">
        <v>44</v>
      </c>
      <c r="N4439">
        <v>293</v>
      </c>
      <c r="O4439">
        <v>180</v>
      </c>
      <c r="P4439">
        <v>150</v>
      </c>
      <c r="Q4439">
        <v>87</v>
      </c>
      <c r="R4439">
        <v>58</v>
      </c>
      <c r="S4439">
        <v>28</v>
      </c>
      <c r="T4439">
        <v>0.1</v>
      </c>
      <c r="U4439">
        <v>860</v>
      </c>
      <c r="V4439">
        <v>7.6</v>
      </c>
      <c r="W4439">
        <v>22</v>
      </c>
      <c r="X4439">
        <v>6</v>
      </c>
      <c r="Y4439">
        <v>7.8</v>
      </c>
    </row>
    <row r="4440" spans="1:25" hidden="1" x14ac:dyDescent="0.25">
      <c r="A4440" t="s">
        <v>16900</v>
      </c>
      <c r="B4440" t="s">
        <v>16901</v>
      </c>
      <c r="C4440" s="1" t="str">
        <f t="shared" si="722"/>
        <v>21:0444</v>
      </c>
      <c r="D4440" s="1" t="str">
        <f t="shared" si="723"/>
        <v>21:0146</v>
      </c>
      <c r="E4440" t="s">
        <v>16902</v>
      </c>
      <c r="F4440" t="s">
        <v>16903</v>
      </c>
      <c r="H4440">
        <v>69.998227</v>
      </c>
      <c r="I4440">
        <v>-74.994761100000005</v>
      </c>
      <c r="J4440" s="1" t="str">
        <f t="shared" si="724"/>
        <v>NGR lake sediment grab sample</v>
      </c>
      <c r="K4440" s="1" t="str">
        <f t="shared" si="725"/>
        <v>&lt;177 micron (NGR)</v>
      </c>
      <c r="L4440">
        <v>16</v>
      </c>
      <c r="M4440" t="s">
        <v>62</v>
      </c>
      <c r="N4440">
        <v>294</v>
      </c>
      <c r="O4440">
        <v>130</v>
      </c>
      <c r="P4440">
        <v>74</v>
      </c>
      <c r="Q4440">
        <v>29</v>
      </c>
      <c r="R4440">
        <v>43</v>
      </c>
      <c r="S4440">
        <v>17</v>
      </c>
      <c r="T4440">
        <v>0.2</v>
      </c>
      <c r="U4440">
        <v>400</v>
      </c>
      <c r="V4440">
        <v>3.9</v>
      </c>
      <c r="W4440">
        <v>0.5</v>
      </c>
      <c r="X4440">
        <v>5</v>
      </c>
      <c r="Y4440">
        <v>9.4</v>
      </c>
    </row>
    <row r="4441" spans="1:25" hidden="1" x14ac:dyDescent="0.25">
      <c r="A4441" t="s">
        <v>16904</v>
      </c>
      <c r="B4441" t="s">
        <v>16905</v>
      </c>
      <c r="C4441" s="1" t="str">
        <f t="shared" si="722"/>
        <v>21:0444</v>
      </c>
      <c r="D4441" s="1" t="str">
        <f t="shared" si="723"/>
        <v>21:0146</v>
      </c>
      <c r="E4441" t="s">
        <v>16906</v>
      </c>
      <c r="F4441" t="s">
        <v>16907</v>
      </c>
      <c r="H4441">
        <v>69.996145799999994</v>
      </c>
      <c r="I4441">
        <v>-75.139654399999998</v>
      </c>
      <c r="J4441" s="1" t="str">
        <f t="shared" si="724"/>
        <v>NGR lake sediment grab sample</v>
      </c>
      <c r="K4441" s="1" t="str">
        <f t="shared" si="725"/>
        <v>&lt;177 micron (NGR)</v>
      </c>
      <c r="L4441">
        <v>16</v>
      </c>
      <c r="M4441" t="s">
        <v>67</v>
      </c>
      <c r="N4441">
        <v>295</v>
      </c>
      <c r="O4441">
        <v>168</v>
      </c>
      <c r="P4441">
        <v>100</v>
      </c>
      <c r="Q4441">
        <v>38</v>
      </c>
      <c r="R4441">
        <v>49</v>
      </c>
      <c r="S4441">
        <v>24</v>
      </c>
      <c r="T4441">
        <v>0.1</v>
      </c>
      <c r="U4441">
        <v>940</v>
      </c>
      <c r="V4441">
        <v>6.5</v>
      </c>
      <c r="W4441">
        <v>3</v>
      </c>
      <c r="X4441">
        <v>5</v>
      </c>
      <c r="Y4441">
        <v>6.8</v>
      </c>
    </row>
    <row r="4442" spans="1:25" hidden="1" x14ac:dyDescent="0.25">
      <c r="A4442" t="s">
        <v>16908</v>
      </c>
      <c r="B4442" t="s">
        <v>16909</v>
      </c>
      <c r="C4442" s="1" t="str">
        <f t="shared" si="722"/>
        <v>21:0444</v>
      </c>
      <c r="D4442" s="1" t="str">
        <f t="shared" si="723"/>
        <v>21:0146</v>
      </c>
      <c r="E4442" t="s">
        <v>16910</v>
      </c>
      <c r="F4442" t="s">
        <v>16911</v>
      </c>
      <c r="H4442">
        <v>69.974845500000001</v>
      </c>
      <c r="I4442">
        <v>-75.236637099999996</v>
      </c>
      <c r="J4442" s="1" t="str">
        <f t="shared" si="724"/>
        <v>NGR lake sediment grab sample</v>
      </c>
      <c r="K4442" s="1" t="str">
        <f t="shared" si="725"/>
        <v>&lt;177 micron (NGR)</v>
      </c>
      <c r="L4442">
        <v>16</v>
      </c>
      <c r="M4442" t="s">
        <v>72</v>
      </c>
      <c r="N4442">
        <v>296</v>
      </c>
      <c r="O4442">
        <v>170</v>
      </c>
      <c r="P4442">
        <v>66</v>
      </c>
      <c r="Q4442">
        <v>25</v>
      </c>
      <c r="R4442">
        <v>49</v>
      </c>
      <c r="S4442">
        <v>20</v>
      </c>
      <c r="T4442">
        <v>0.1</v>
      </c>
      <c r="U4442">
        <v>590</v>
      </c>
      <c r="V4442">
        <v>5</v>
      </c>
      <c r="W4442">
        <v>2</v>
      </c>
      <c r="X4442">
        <v>3</v>
      </c>
      <c r="Y4442">
        <v>4</v>
      </c>
    </row>
    <row r="4443" spans="1:25" hidden="1" x14ac:dyDescent="0.25">
      <c r="A4443" t="s">
        <v>16912</v>
      </c>
      <c r="B4443" t="s">
        <v>16913</v>
      </c>
      <c r="C4443" s="1" t="str">
        <f t="shared" si="722"/>
        <v>21:0444</v>
      </c>
      <c r="D4443" s="1" t="str">
        <f t="shared" si="723"/>
        <v>21:0146</v>
      </c>
      <c r="E4443" t="s">
        <v>16914</v>
      </c>
      <c r="F4443" t="s">
        <v>16915</v>
      </c>
      <c r="H4443">
        <v>69.927758999999995</v>
      </c>
      <c r="I4443">
        <v>-75.291424699999993</v>
      </c>
      <c r="J4443" s="1" t="str">
        <f t="shared" si="724"/>
        <v>NGR lake sediment grab sample</v>
      </c>
      <c r="K4443" s="1" t="str">
        <f t="shared" si="725"/>
        <v>&lt;177 micron (NGR)</v>
      </c>
      <c r="L4443">
        <v>16</v>
      </c>
      <c r="M4443" t="s">
        <v>77</v>
      </c>
      <c r="N4443">
        <v>297</v>
      </c>
      <c r="O4443">
        <v>168</v>
      </c>
      <c r="P4443">
        <v>120</v>
      </c>
      <c r="Q4443">
        <v>50</v>
      </c>
      <c r="R4443">
        <v>75</v>
      </c>
      <c r="S4443">
        <v>27</v>
      </c>
      <c r="T4443">
        <v>0.3</v>
      </c>
      <c r="U4443">
        <v>950</v>
      </c>
      <c r="V4443">
        <v>6.9</v>
      </c>
      <c r="W4443">
        <v>1</v>
      </c>
      <c r="X4443">
        <v>5</v>
      </c>
      <c r="Y4443">
        <v>10</v>
      </c>
    </row>
    <row r="4444" spans="1:25" hidden="1" x14ac:dyDescent="0.25">
      <c r="A4444" t="s">
        <v>16916</v>
      </c>
      <c r="B4444" t="s">
        <v>16917</v>
      </c>
      <c r="C4444" s="1" t="str">
        <f t="shared" si="722"/>
        <v>21:0444</v>
      </c>
      <c r="D4444" s="1" t="str">
        <f t="shared" si="723"/>
        <v>21:0146</v>
      </c>
      <c r="E4444" t="s">
        <v>16918</v>
      </c>
      <c r="F4444" t="s">
        <v>16919</v>
      </c>
      <c r="H4444">
        <v>69.914499399999997</v>
      </c>
      <c r="I4444">
        <v>-75.221241199999994</v>
      </c>
      <c r="J4444" s="1" t="str">
        <f t="shared" si="724"/>
        <v>NGR lake sediment grab sample</v>
      </c>
      <c r="K4444" s="1" t="str">
        <f t="shared" si="725"/>
        <v>&lt;177 micron (NGR)</v>
      </c>
      <c r="L4444">
        <v>16</v>
      </c>
      <c r="M4444" t="s">
        <v>82</v>
      </c>
      <c r="N4444">
        <v>298</v>
      </c>
      <c r="O4444">
        <v>100</v>
      </c>
      <c r="P4444">
        <v>60</v>
      </c>
      <c r="Q4444">
        <v>32</v>
      </c>
      <c r="R4444">
        <v>39</v>
      </c>
      <c r="S4444">
        <v>15</v>
      </c>
      <c r="T4444">
        <v>0.1</v>
      </c>
      <c r="U4444">
        <v>360</v>
      </c>
      <c r="V4444">
        <v>3.5</v>
      </c>
      <c r="W4444">
        <v>5</v>
      </c>
      <c r="X4444">
        <v>3</v>
      </c>
      <c r="Y4444">
        <v>2.4</v>
      </c>
    </row>
    <row r="4445" spans="1:25" hidden="1" x14ac:dyDescent="0.25">
      <c r="A4445" t="s">
        <v>16920</v>
      </c>
      <c r="B4445" t="s">
        <v>16921</v>
      </c>
      <c r="C4445" s="1" t="str">
        <f t="shared" si="722"/>
        <v>21:0444</v>
      </c>
      <c r="D4445" s="1" t="str">
        <f t="shared" si="723"/>
        <v>21:0146</v>
      </c>
      <c r="E4445" t="s">
        <v>16922</v>
      </c>
      <c r="F4445" t="s">
        <v>16923</v>
      </c>
      <c r="H4445">
        <v>69.929696300000003</v>
      </c>
      <c r="I4445">
        <v>-75.133676300000005</v>
      </c>
      <c r="J4445" s="1" t="str">
        <f t="shared" si="724"/>
        <v>NGR lake sediment grab sample</v>
      </c>
      <c r="K4445" s="1" t="str">
        <f t="shared" si="725"/>
        <v>&lt;177 micron (NGR)</v>
      </c>
      <c r="L4445">
        <v>16</v>
      </c>
      <c r="M4445" t="s">
        <v>87</v>
      </c>
      <c r="N4445">
        <v>299</v>
      </c>
      <c r="O4445">
        <v>380</v>
      </c>
      <c r="P4445">
        <v>156</v>
      </c>
      <c r="Q4445">
        <v>108</v>
      </c>
      <c r="R4445">
        <v>60</v>
      </c>
      <c r="S4445">
        <v>14</v>
      </c>
      <c r="T4445">
        <v>0.6</v>
      </c>
      <c r="U4445">
        <v>280</v>
      </c>
      <c r="V4445">
        <v>2.5499999999999998</v>
      </c>
      <c r="W4445">
        <v>15</v>
      </c>
      <c r="X4445">
        <v>5</v>
      </c>
      <c r="Y4445">
        <v>16.399999999999999</v>
      </c>
    </row>
    <row r="4446" spans="1:25" hidden="1" x14ac:dyDescent="0.25">
      <c r="A4446" t="s">
        <v>16924</v>
      </c>
      <c r="B4446" t="s">
        <v>16925</v>
      </c>
      <c r="C4446" s="1" t="str">
        <f t="shared" si="722"/>
        <v>21:0444</v>
      </c>
      <c r="D4446" s="1" t="str">
        <f t="shared" si="723"/>
        <v>21:0146</v>
      </c>
      <c r="E4446" t="s">
        <v>16926</v>
      </c>
      <c r="F4446" t="s">
        <v>16927</v>
      </c>
      <c r="H4446">
        <v>69.887478299999998</v>
      </c>
      <c r="I4446">
        <v>-75.157144700000003</v>
      </c>
      <c r="J4446" s="1" t="str">
        <f t="shared" si="724"/>
        <v>NGR lake sediment grab sample</v>
      </c>
      <c r="K4446" s="1" t="str">
        <f t="shared" si="725"/>
        <v>&lt;177 micron (NGR)</v>
      </c>
      <c r="L4446">
        <v>16</v>
      </c>
      <c r="M4446" t="s">
        <v>92</v>
      </c>
      <c r="N4446">
        <v>300</v>
      </c>
      <c r="O4446">
        <v>250</v>
      </c>
      <c r="P4446">
        <v>710</v>
      </c>
      <c r="Q4446">
        <v>245</v>
      </c>
      <c r="R4446">
        <v>62</v>
      </c>
      <c r="S4446">
        <v>30</v>
      </c>
      <c r="T4446">
        <v>1</v>
      </c>
      <c r="U4446">
        <v>730</v>
      </c>
      <c r="V4446">
        <v>5.65</v>
      </c>
      <c r="W4446">
        <v>40</v>
      </c>
      <c r="X4446">
        <v>15</v>
      </c>
      <c r="Y4446">
        <v>6.2</v>
      </c>
    </row>
    <row r="4447" spans="1:25" hidden="1" x14ac:dyDescent="0.25">
      <c r="A4447" t="s">
        <v>16928</v>
      </c>
      <c r="B4447" t="s">
        <v>16929</v>
      </c>
      <c r="C4447" s="1" t="str">
        <f t="shared" si="722"/>
        <v>21:0444</v>
      </c>
      <c r="D4447" s="1" t="str">
        <f t="shared" si="723"/>
        <v>21:0146</v>
      </c>
      <c r="E4447" t="s">
        <v>16930</v>
      </c>
      <c r="F4447" t="s">
        <v>16931</v>
      </c>
      <c r="H4447">
        <v>69.886747200000002</v>
      </c>
      <c r="I4447">
        <v>-75.220557999999997</v>
      </c>
      <c r="J4447" s="1" t="str">
        <f t="shared" si="724"/>
        <v>NGR lake sediment grab sample</v>
      </c>
      <c r="K4447" s="1" t="str">
        <f t="shared" si="725"/>
        <v>&lt;177 micron (NGR)</v>
      </c>
      <c r="L4447">
        <v>16</v>
      </c>
      <c r="M4447" t="s">
        <v>49</v>
      </c>
      <c r="N4447">
        <v>301</v>
      </c>
      <c r="O4447">
        <v>174</v>
      </c>
      <c r="P4447">
        <v>156</v>
      </c>
      <c r="Q4447">
        <v>69</v>
      </c>
      <c r="R4447">
        <v>58</v>
      </c>
      <c r="S4447">
        <v>27</v>
      </c>
      <c r="T4447">
        <v>0.1</v>
      </c>
      <c r="U4447">
        <v>640</v>
      </c>
      <c r="V4447">
        <v>4.5999999999999996</v>
      </c>
      <c r="W4447">
        <v>26</v>
      </c>
      <c r="X4447">
        <v>6</v>
      </c>
      <c r="Y4447">
        <v>0.5</v>
      </c>
    </row>
    <row r="4448" spans="1:25" hidden="1" x14ac:dyDescent="0.25">
      <c r="A4448" t="s">
        <v>16932</v>
      </c>
      <c r="B4448" t="s">
        <v>16933</v>
      </c>
      <c r="C4448" s="1" t="str">
        <f t="shared" si="722"/>
        <v>21:0444</v>
      </c>
      <c r="D4448" s="1" t="str">
        <f t="shared" si="723"/>
        <v>21:0146</v>
      </c>
      <c r="E4448" t="s">
        <v>16886</v>
      </c>
      <c r="F4448" t="s">
        <v>16934</v>
      </c>
      <c r="H4448">
        <v>69.876483100000002</v>
      </c>
      <c r="I4448">
        <v>-75.238888399999993</v>
      </c>
      <c r="J4448" s="1" t="str">
        <f t="shared" si="724"/>
        <v>NGR lake sediment grab sample</v>
      </c>
      <c r="K4448" s="1" t="str">
        <f t="shared" si="725"/>
        <v>&lt;177 micron (NGR)</v>
      </c>
      <c r="L4448">
        <v>16</v>
      </c>
      <c r="M4448" t="s">
        <v>53</v>
      </c>
      <c r="N4448">
        <v>302</v>
      </c>
      <c r="O4448">
        <v>285</v>
      </c>
      <c r="P4448">
        <v>260</v>
      </c>
      <c r="Q4448">
        <v>142</v>
      </c>
      <c r="R4448">
        <v>61</v>
      </c>
      <c r="S4448">
        <v>18</v>
      </c>
      <c r="T4448">
        <v>1.4</v>
      </c>
      <c r="U4448">
        <v>355</v>
      </c>
      <c r="V4448">
        <v>3.5</v>
      </c>
      <c r="W4448">
        <v>45</v>
      </c>
      <c r="X4448">
        <v>12</v>
      </c>
      <c r="Y4448">
        <v>9.4</v>
      </c>
    </row>
    <row r="4449" spans="1:25" hidden="1" x14ac:dyDescent="0.25">
      <c r="A4449" t="s">
        <v>16935</v>
      </c>
      <c r="B4449" t="s">
        <v>16936</v>
      </c>
      <c r="C4449" s="1" t="str">
        <f t="shared" si="722"/>
        <v>21:0444</v>
      </c>
      <c r="D4449" s="1" t="str">
        <f t="shared" si="723"/>
        <v>21:0146</v>
      </c>
      <c r="E4449" t="s">
        <v>16886</v>
      </c>
      <c r="F4449" t="s">
        <v>16937</v>
      </c>
      <c r="H4449">
        <v>69.876483100000002</v>
      </c>
      <c r="I4449">
        <v>-75.238888399999993</v>
      </c>
      <c r="J4449" s="1" t="str">
        <f t="shared" si="724"/>
        <v>NGR lake sediment grab sample</v>
      </c>
      <c r="K4449" s="1" t="str">
        <f t="shared" si="725"/>
        <v>&lt;177 micron (NGR)</v>
      </c>
      <c r="L4449">
        <v>16</v>
      </c>
      <c r="M4449" t="s">
        <v>57</v>
      </c>
      <c r="N4449">
        <v>303</v>
      </c>
      <c r="O4449">
        <v>310</v>
      </c>
      <c r="P4449">
        <v>340</v>
      </c>
      <c r="Q4449">
        <v>183</v>
      </c>
      <c r="R4449">
        <v>62</v>
      </c>
      <c r="S4449">
        <v>20</v>
      </c>
      <c r="T4449">
        <v>0.5</v>
      </c>
      <c r="U4449">
        <v>430</v>
      </c>
      <c r="V4449">
        <v>4.4000000000000004</v>
      </c>
      <c r="W4449">
        <v>70</v>
      </c>
      <c r="X4449">
        <v>18</v>
      </c>
      <c r="Y4449">
        <v>8.8000000000000007</v>
      </c>
    </row>
    <row r="4450" spans="1:25" hidden="1" x14ac:dyDescent="0.25">
      <c r="A4450" t="s">
        <v>16938</v>
      </c>
      <c r="B4450" t="s">
        <v>16939</v>
      </c>
      <c r="C4450" s="1" t="str">
        <f t="shared" si="722"/>
        <v>21:0444</v>
      </c>
      <c r="D4450" s="1" t="str">
        <f t="shared" si="723"/>
        <v>21:0146</v>
      </c>
      <c r="E4450" t="s">
        <v>16940</v>
      </c>
      <c r="F4450" t="s">
        <v>16941</v>
      </c>
      <c r="H4450">
        <v>69.852662199999997</v>
      </c>
      <c r="I4450">
        <v>-75.163804099999993</v>
      </c>
      <c r="J4450" s="1" t="str">
        <f t="shared" si="724"/>
        <v>NGR lake sediment grab sample</v>
      </c>
      <c r="K4450" s="1" t="str">
        <f t="shared" si="725"/>
        <v>&lt;177 micron (NGR)</v>
      </c>
      <c r="L4450">
        <v>16</v>
      </c>
      <c r="M4450" t="s">
        <v>97</v>
      </c>
      <c r="N4450">
        <v>304</v>
      </c>
      <c r="O4450">
        <v>156</v>
      </c>
      <c r="P4450">
        <v>195</v>
      </c>
      <c r="Q4450">
        <v>52</v>
      </c>
      <c r="R4450">
        <v>45</v>
      </c>
      <c r="S4450">
        <v>18</v>
      </c>
      <c r="T4450">
        <v>0.9</v>
      </c>
      <c r="U4450">
        <v>500</v>
      </c>
      <c r="V4450">
        <v>4.2</v>
      </c>
      <c r="W4450">
        <v>5</v>
      </c>
      <c r="X4450">
        <v>14</v>
      </c>
      <c r="Y4450">
        <v>9.8000000000000007</v>
      </c>
    </row>
    <row r="4451" spans="1:25" hidden="1" x14ac:dyDescent="0.25">
      <c r="A4451" t="s">
        <v>16942</v>
      </c>
      <c r="B4451" t="s">
        <v>16943</v>
      </c>
      <c r="C4451" s="1" t="str">
        <f t="shared" si="722"/>
        <v>21:0444</v>
      </c>
      <c r="D4451" s="1" t="str">
        <f>HYPERLINK("http://geochem.nrcan.gc.ca/cdogs/content/svy/svy_e.htm", "")</f>
        <v/>
      </c>
      <c r="G4451" s="1" t="str">
        <f>HYPERLINK("http://geochem.nrcan.gc.ca/cdogs/content/cr_/cr_00034_e.htm", "34")</f>
        <v>34</v>
      </c>
      <c r="J4451" t="s">
        <v>100</v>
      </c>
      <c r="K4451" t="s">
        <v>101</v>
      </c>
      <c r="L4451">
        <v>16</v>
      </c>
      <c r="M4451" t="s">
        <v>102</v>
      </c>
      <c r="N4451">
        <v>305</v>
      </c>
      <c r="O4451">
        <v>94</v>
      </c>
      <c r="P4451">
        <v>48</v>
      </c>
      <c r="Q4451">
        <v>18</v>
      </c>
      <c r="R4451">
        <v>21</v>
      </c>
      <c r="S4451">
        <v>13</v>
      </c>
      <c r="T4451">
        <v>0.1</v>
      </c>
      <c r="U4451">
        <v>770</v>
      </c>
      <c r="V4451">
        <v>2.8</v>
      </c>
      <c r="W4451">
        <v>24</v>
      </c>
      <c r="X4451">
        <v>5</v>
      </c>
      <c r="Y4451">
        <v>16.2</v>
      </c>
    </row>
    <row r="4452" spans="1:25" hidden="1" x14ac:dyDescent="0.25">
      <c r="A4452" t="s">
        <v>16944</v>
      </c>
      <c r="B4452" t="s">
        <v>16945</v>
      </c>
      <c r="C4452" s="1" t="str">
        <f t="shared" si="722"/>
        <v>21:0444</v>
      </c>
      <c r="D4452" s="1" t="str">
        <f t="shared" ref="D4452:D4468" si="726">HYPERLINK("http://geochem.nrcan.gc.ca/cdogs/content/svy/svy210146_e.htm", "21:0146")</f>
        <v>21:0146</v>
      </c>
      <c r="E4452" t="s">
        <v>16946</v>
      </c>
      <c r="F4452" t="s">
        <v>16947</v>
      </c>
      <c r="H4452">
        <v>69.822524200000004</v>
      </c>
      <c r="I4452">
        <v>-75.206274199999996</v>
      </c>
      <c r="J4452" s="1" t="str">
        <f t="shared" ref="J4452:J4468" si="727">HYPERLINK("http://geochem.nrcan.gc.ca/cdogs/content/kwd/kwd020027_e.htm", "NGR lake sediment grab sample")</f>
        <v>NGR lake sediment grab sample</v>
      </c>
      <c r="K4452" s="1" t="str">
        <f t="shared" ref="K4452:K4468" si="728">HYPERLINK("http://geochem.nrcan.gc.ca/cdogs/content/kwd/kwd080006_e.htm", "&lt;177 micron (NGR)")</f>
        <v>&lt;177 micron (NGR)</v>
      </c>
      <c r="L4452">
        <v>16</v>
      </c>
      <c r="M4452" t="s">
        <v>107</v>
      </c>
      <c r="N4452">
        <v>306</v>
      </c>
      <c r="O4452">
        <v>146</v>
      </c>
      <c r="P4452">
        <v>102</v>
      </c>
      <c r="Q4452">
        <v>32</v>
      </c>
      <c r="R4452">
        <v>65</v>
      </c>
      <c r="S4452">
        <v>19</v>
      </c>
      <c r="T4452">
        <v>0.1</v>
      </c>
      <c r="U4452">
        <v>520</v>
      </c>
      <c r="V4452">
        <v>3.9</v>
      </c>
      <c r="W4452">
        <v>5</v>
      </c>
      <c r="X4452">
        <v>6</v>
      </c>
      <c r="Y4452">
        <v>5.2</v>
      </c>
    </row>
    <row r="4453" spans="1:25" hidden="1" x14ac:dyDescent="0.25">
      <c r="A4453" t="s">
        <v>16948</v>
      </c>
      <c r="B4453" t="s">
        <v>16949</v>
      </c>
      <c r="C4453" s="1" t="str">
        <f t="shared" si="722"/>
        <v>21:0444</v>
      </c>
      <c r="D4453" s="1" t="str">
        <f t="shared" si="726"/>
        <v>21:0146</v>
      </c>
      <c r="E4453" t="s">
        <v>16950</v>
      </c>
      <c r="F4453" t="s">
        <v>16951</v>
      </c>
      <c r="H4453">
        <v>69.802635699999996</v>
      </c>
      <c r="I4453">
        <v>-75.189756299999999</v>
      </c>
      <c r="J4453" s="1" t="str">
        <f t="shared" si="727"/>
        <v>NGR lake sediment grab sample</v>
      </c>
      <c r="K4453" s="1" t="str">
        <f t="shared" si="728"/>
        <v>&lt;177 micron (NGR)</v>
      </c>
      <c r="L4453">
        <v>16</v>
      </c>
      <c r="M4453" t="s">
        <v>112</v>
      </c>
      <c r="N4453">
        <v>307</v>
      </c>
      <c r="O4453">
        <v>188</v>
      </c>
      <c r="P4453">
        <v>136</v>
      </c>
      <c r="Q4453">
        <v>35</v>
      </c>
      <c r="R4453">
        <v>93</v>
      </c>
      <c r="S4453">
        <v>26</v>
      </c>
      <c r="T4453">
        <v>0.1</v>
      </c>
      <c r="U4453">
        <v>710</v>
      </c>
      <c r="V4453">
        <v>5.2</v>
      </c>
      <c r="W4453">
        <v>2</v>
      </c>
      <c r="X4453">
        <v>4</v>
      </c>
      <c r="Y4453">
        <v>6.8</v>
      </c>
    </row>
    <row r="4454" spans="1:25" hidden="1" x14ac:dyDescent="0.25">
      <c r="A4454" t="s">
        <v>16952</v>
      </c>
      <c r="B4454" t="s">
        <v>16953</v>
      </c>
      <c r="C4454" s="1" t="str">
        <f t="shared" si="722"/>
        <v>21:0444</v>
      </c>
      <c r="D4454" s="1" t="str">
        <f t="shared" si="726"/>
        <v>21:0146</v>
      </c>
      <c r="E4454" t="s">
        <v>16954</v>
      </c>
      <c r="F4454" t="s">
        <v>16955</v>
      </c>
      <c r="H4454">
        <v>69.781142799999998</v>
      </c>
      <c r="I4454">
        <v>-75.170819399999999</v>
      </c>
      <c r="J4454" s="1" t="str">
        <f t="shared" si="727"/>
        <v>NGR lake sediment grab sample</v>
      </c>
      <c r="K4454" s="1" t="str">
        <f t="shared" si="728"/>
        <v>&lt;177 micron (NGR)</v>
      </c>
      <c r="L4454">
        <v>16</v>
      </c>
      <c r="M4454" t="s">
        <v>117</v>
      </c>
      <c r="N4454">
        <v>308</v>
      </c>
      <c r="O4454">
        <v>138</v>
      </c>
      <c r="P4454">
        <v>84</v>
      </c>
      <c r="Q4454">
        <v>30</v>
      </c>
      <c r="R4454">
        <v>72</v>
      </c>
      <c r="S4454">
        <v>24</v>
      </c>
      <c r="T4454">
        <v>0.1</v>
      </c>
      <c r="U4454">
        <v>750</v>
      </c>
      <c r="V4454">
        <v>5</v>
      </c>
      <c r="W4454">
        <v>1</v>
      </c>
      <c r="X4454">
        <v>1</v>
      </c>
      <c r="Y4454">
        <v>4.5999999999999996</v>
      </c>
    </row>
    <row r="4455" spans="1:25" hidden="1" x14ac:dyDescent="0.25">
      <c r="A4455" t="s">
        <v>16956</v>
      </c>
      <c r="B4455" t="s">
        <v>16957</v>
      </c>
      <c r="C4455" s="1" t="str">
        <f t="shared" si="722"/>
        <v>21:0444</v>
      </c>
      <c r="D4455" s="1" t="str">
        <f t="shared" si="726"/>
        <v>21:0146</v>
      </c>
      <c r="E4455" t="s">
        <v>16958</v>
      </c>
      <c r="F4455" t="s">
        <v>16959</v>
      </c>
      <c r="H4455">
        <v>69.710436200000004</v>
      </c>
      <c r="I4455">
        <v>-75.204718099999994</v>
      </c>
      <c r="J4455" s="1" t="str">
        <f t="shared" si="727"/>
        <v>NGR lake sediment grab sample</v>
      </c>
      <c r="K4455" s="1" t="str">
        <f t="shared" si="728"/>
        <v>&lt;177 micron (NGR)</v>
      </c>
      <c r="L4455">
        <v>16</v>
      </c>
      <c r="M4455" t="s">
        <v>122</v>
      </c>
      <c r="N4455">
        <v>309</v>
      </c>
      <c r="O4455">
        <v>34</v>
      </c>
      <c r="P4455">
        <v>22</v>
      </c>
      <c r="Q4455">
        <v>12</v>
      </c>
      <c r="R4455">
        <v>11</v>
      </c>
      <c r="S4455">
        <v>7</v>
      </c>
      <c r="T4455">
        <v>0.1</v>
      </c>
      <c r="U4455">
        <v>180</v>
      </c>
      <c r="V4455">
        <v>1.5</v>
      </c>
      <c r="W4455">
        <v>0.5</v>
      </c>
      <c r="X4455">
        <v>1</v>
      </c>
      <c r="Y4455">
        <v>0.5</v>
      </c>
    </row>
    <row r="4456" spans="1:25" hidden="1" x14ac:dyDescent="0.25">
      <c r="A4456" t="s">
        <v>16960</v>
      </c>
      <c r="B4456" t="s">
        <v>16961</v>
      </c>
      <c r="C4456" s="1" t="str">
        <f t="shared" si="722"/>
        <v>21:0444</v>
      </c>
      <c r="D4456" s="1" t="str">
        <f t="shared" si="726"/>
        <v>21:0146</v>
      </c>
      <c r="E4456" t="s">
        <v>16962</v>
      </c>
      <c r="F4456" t="s">
        <v>16963</v>
      </c>
      <c r="H4456">
        <v>69.131561099999999</v>
      </c>
      <c r="I4456">
        <v>-73.175730799999997</v>
      </c>
      <c r="J4456" s="1" t="str">
        <f t="shared" si="727"/>
        <v>NGR lake sediment grab sample</v>
      </c>
      <c r="K4456" s="1" t="str">
        <f t="shared" si="728"/>
        <v>&lt;177 micron (NGR)</v>
      </c>
      <c r="L4456">
        <v>17</v>
      </c>
      <c r="M4456" t="s">
        <v>29</v>
      </c>
      <c r="N4456">
        <v>310</v>
      </c>
      <c r="O4456">
        <v>140</v>
      </c>
      <c r="P4456">
        <v>184</v>
      </c>
      <c r="Q4456">
        <v>10</v>
      </c>
      <c r="R4456">
        <v>65</v>
      </c>
      <c r="S4456">
        <v>20</v>
      </c>
      <c r="T4456">
        <v>0.4</v>
      </c>
      <c r="U4456">
        <v>200</v>
      </c>
      <c r="V4456">
        <v>2.7</v>
      </c>
      <c r="W4456">
        <v>17</v>
      </c>
      <c r="X4456">
        <v>2</v>
      </c>
      <c r="Y4456">
        <v>7</v>
      </c>
    </row>
    <row r="4457" spans="1:25" hidden="1" x14ac:dyDescent="0.25">
      <c r="A4457" t="s">
        <v>16964</v>
      </c>
      <c r="B4457" t="s">
        <v>16965</v>
      </c>
      <c r="C4457" s="1" t="str">
        <f t="shared" si="722"/>
        <v>21:0444</v>
      </c>
      <c r="D4457" s="1" t="str">
        <f t="shared" si="726"/>
        <v>21:0146</v>
      </c>
      <c r="E4457" t="s">
        <v>16966</v>
      </c>
      <c r="F4457" t="s">
        <v>16967</v>
      </c>
      <c r="H4457">
        <v>69.006338600000007</v>
      </c>
      <c r="I4457">
        <v>-72.708655300000004</v>
      </c>
      <c r="J4457" s="1" t="str">
        <f t="shared" si="727"/>
        <v>NGR lake sediment grab sample</v>
      </c>
      <c r="K4457" s="1" t="str">
        <f t="shared" si="728"/>
        <v>&lt;177 micron (NGR)</v>
      </c>
      <c r="L4457">
        <v>17</v>
      </c>
      <c r="M4457" t="s">
        <v>34</v>
      </c>
      <c r="N4457">
        <v>311</v>
      </c>
      <c r="O4457">
        <v>74</v>
      </c>
      <c r="P4457">
        <v>44</v>
      </c>
      <c r="Q4457">
        <v>5</v>
      </c>
      <c r="R4457">
        <v>39</v>
      </c>
      <c r="S4457">
        <v>12</v>
      </c>
      <c r="T4457">
        <v>0.1</v>
      </c>
      <c r="U4457">
        <v>210</v>
      </c>
      <c r="V4457">
        <v>2.9</v>
      </c>
      <c r="W4457">
        <v>20</v>
      </c>
      <c r="X4457">
        <v>1</v>
      </c>
      <c r="Y4457">
        <v>0.5</v>
      </c>
    </row>
    <row r="4458" spans="1:25" hidden="1" x14ac:dyDescent="0.25">
      <c r="A4458" t="s">
        <v>16968</v>
      </c>
      <c r="B4458" t="s">
        <v>16969</v>
      </c>
      <c r="C4458" s="1" t="str">
        <f t="shared" si="722"/>
        <v>21:0444</v>
      </c>
      <c r="D4458" s="1" t="str">
        <f t="shared" si="726"/>
        <v>21:0146</v>
      </c>
      <c r="E4458" t="s">
        <v>16970</v>
      </c>
      <c r="F4458" t="s">
        <v>16971</v>
      </c>
      <c r="H4458">
        <v>69.031383500000004</v>
      </c>
      <c r="I4458">
        <v>-72.810887600000001</v>
      </c>
      <c r="J4458" s="1" t="str">
        <f t="shared" si="727"/>
        <v>NGR lake sediment grab sample</v>
      </c>
      <c r="K4458" s="1" t="str">
        <f t="shared" si="728"/>
        <v>&lt;177 micron (NGR)</v>
      </c>
      <c r="L4458">
        <v>17</v>
      </c>
      <c r="M4458" t="s">
        <v>39</v>
      </c>
      <c r="N4458">
        <v>312</v>
      </c>
      <c r="O4458">
        <v>142</v>
      </c>
      <c r="P4458">
        <v>132</v>
      </c>
      <c r="Q4458">
        <v>7</v>
      </c>
      <c r="R4458">
        <v>112</v>
      </c>
      <c r="S4458">
        <v>54</v>
      </c>
      <c r="T4458">
        <v>0.2</v>
      </c>
      <c r="U4458">
        <v>195</v>
      </c>
      <c r="V4458">
        <v>3.1</v>
      </c>
      <c r="W4458">
        <v>100</v>
      </c>
      <c r="X4458">
        <v>2</v>
      </c>
      <c r="Y4458">
        <v>3.6</v>
      </c>
    </row>
    <row r="4459" spans="1:25" hidden="1" x14ac:dyDescent="0.25">
      <c r="A4459" t="s">
        <v>16972</v>
      </c>
      <c r="B4459" t="s">
        <v>16973</v>
      </c>
      <c r="C4459" s="1" t="str">
        <f t="shared" si="722"/>
        <v>21:0444</v>
      </c>
      <c r="D4459" s="1" t="str">
        <f t="shared" si="726"/>
        <v>21:0146</v>
      </c>
      <c r="E4459" t="s">
        <v>16974</v>
      </c>
      <c r="F4459" t="s">
        <v>16975</v>
      </c>
      <c r="H4459">
        <v>69.105687099999997</v>
      </c>
      <c r="I4459">
        <v>-73.205433099999993</v>
      </c>
      <c r="J4459" s="1" t="str">
        <f t="shared" si="727"/>
        <v>NGR lake sediment grab sample</v>
      </c>
      <c r="K4459" s="1" t="str">
        <f t="shared" si="728"/>
        <v>&lt;177 micron (NGR)</v>
      </c>
      <c r="L4459">
        <v>17</v>
      </c>
      <c r="M4459" t="s">
        <v>44</v>
      </c>
      <c r="N4459">
        <v>313</v>
      </c>
      <c r="O4459">
        <v>104</v>
      </c>
      <c r="P4459">
        <v>134</v>
      </c>
      <c r="Q4459">
        <v>9</v>
      </c>
      <c r="R4459">
        <v>39</v>
      </c>
      <c r="S4459">
        <v>11</v>
      </c>
      <c r="T4459">
        <v>0.4</v>
      </c>
      <c r="U4459">
        <v>120</v>
      </c>
      <c r="V4459">
        <v>1.9</v>
      </c>
      <c r="W4459">
        <v>90</v>
      </c>
      <c r="X4459">
        <v>7</v>
      </c>
      <c r="Y4459">
        <v>9.1999999999999993</v>
      </c>
    </row>
    <row r="4460" spans="1:25" hidden="1" x14ac:dyDescent="0.25">
      <c r="A4460" t="s">
        <v>16976</v>
      </c>
      <c r="B4460" t="s">
        <v>16977</v>
      </c>
      <c r="C4460" s="1" t="str">
        <f t="shared" si="722"/>
        <v>21:0444</v>
      </c>
      <c r="D4460" s="1" t="str">
        <f t="shared" si="726"/>
        <v>21:0146</v>
      </c>
      <c r="E4460" t="s">
        <v>16978</v>
      </c>
      <c r="F4460" t="s">
        <v>16979</v>
      </c>
      <c r="H4460">
        <v>69.125155100000001</v>
      </c>
      <c r="I4460">
        <v>-73.159688099999997</v>
      </c>
      <c r="J4460" s="1" t="str">
        <f t="shared" si="727"/>
        <v>NGR lake sediment grab sample</v>
      </c>
      <c r="K4460" s="1" t="str">
        <f t="shared" si="728"/>
        <v>&lt;177 micron (NGR)</v>
      </c>
      <c r="L4460">
        <v>17</v>
      </c>
      <c r="M4460" t="s">
        <v>49</v>
      </c>
      <c r="N4460">
        <v>314</v>
      </c>
      <c r="O4460">
        <v>60</v>
      </c>
      <c r="P4460">
        <v>110</v>
      </c>
      <c r="Q4460">
        <v>7</v>
      </c>
      <c r="R4460">
        <v>23</v>
      </c>
      <c r="S4460">
        <v>7</v>
      </c>
      <c r="T4460">
        <v>1.1000000000000001</v>
      </c>
      <c r="U4460">
        <v>125</v>
      </c>
      <c r="V4460">
        <v>2.7</v>
      </c>
      <c r="W4460">
        <v>250</v>
      </c>
      <c r="X4460">
        <v>5</v>
      </c>
      <c r="Y4460">
        <v>6</v>
      </c>
    </row>
    <row r="4461" spans="1:25" hidden="1" x14ac:dyDescent="0.25">
      <c r="A4461" t="s">
        <v>16980</v>
      </c>
      <c r="B4461" t="s">
        <v>16981</v>
      </c>
      <c r="C4461" s="1" t="str">
        <f t="shared" si="722"/>
        <v>21:0444</v>
      </c>
      <c r="D4461" s="1" t="str">
        <f t="shared" si="726"/>
        <v>21:0146</v>
      </c>
      <c r="E4461" t="s">
        <v>16962</v>
      </c>
      <c r="F4461" t="s">
        <v>16982</v>
      </c>
      <c r="H4461">
        <v>69.131561099999999</v>
      </c>
      <c r="I4461">
        <v>-73.175730799999997</v>
      </c>
      <c r="J4461" s="1" t="str">
        <f t="shared" si="727"/>
        <v>NGR lake sediment grab sample</v>
      </c>
      <c r="K4461" s="1" t="str">
        <f t="shared" si="728"/>
        <v>&lt;177 micron (NGR)</v>
      </c>
      <c r="L4461">
        <v>17</v>
      </c>
      <c r="M4461" t="s">
        <v>53</v>
      </c>
      <c r="N4461">
        <v>315</v>
      </c>
      <c r="O4461">
        <v>126</v>
      </c>
      <c r="P4461">
        <v>174</v>
      </c>
      <c r="Q4461">
        <v>11</v>
      </c>
      <c r="R4461">
        <v>60</v>
      </c>
      <c r="S4461">
        <v>16</v>
      </c>
      <c r="T4461">
        <v>0.4</v>
      </c>
      <c r="U4461">
        <v>180</v>
      </c>
      <c r="V4461">
        <v>4.5</v>
      </c>
      <c r="W4461">
        <v>60</v>
      </c>
      <c r="X4461">
        <v>2</v>
      </c>
      <c r="Y4461">
        <v>7.4</v>
      </c>
    </row>
    <row r="4462" spans="1:25" hidden="1" x14ac:dyDescent="0.25">
      <c r="A4462" t="s">
        <v>16983</v>
      </c>
      <c r="B4462" t="s">
        <v>16984</v>
      </c>
      <c r="C4462" s="1" t="str">
        <f t="shared" si="722"/>
        <v>21:0444</v>
      </c>
      <c r="D4462" s="1" t="str">
        <f t="shared" si="726"/>
        <v>21:0146</v>
      </c>
      <c r="E4462" t="s">
        <v>16962</v>
      </c>
      <c r="F4462" t="s">
        <v>16985</v>
      </c>
      <c r="H4462">
        <v>69.131561099999999</v>
      </c>
      <c r="I4462">
        <v>-73.175730799999997</v>
      </c>
      <c r="J4462" s="1" t="str">
        <f t="shared" si="727"/>
        <v>NGR lake sediment grab sample</v>
      </c>
      <c r="K4462" s="1" t="str">
        <f t="shared" si="728"/>
        <v>&lt;177 micron (NGR)</v>
      </c>
      <c r="L4462">
        <v>17</v>
      </c>
      <c r="M4462" t="s">
        <v>57</v>
      </c>
      <c r="N4462">
        <v>316</v>
      </c>
      <c r="O4462">
        <v>138</v>
      </c>
      <c r="P4462">
        <v>186</v>
      </c>
      <c r="Q4462">
        <v>12</v>
      </c>
      <c r="R4462">
        <v>62</v>
      </c>
      <c r="S4462">
        <v>20</v>
      </c>
      <c r="T4462">
        <v>0.5</v>
      </c>
      <c r="U4462">
        <v>190</v>
      </c>
      <c r="V4462">
        <v>2.6</v>
      </c>
      <c r="W4462">
        <v>18</v>
      </c>
      <c r="X4462">
        <v>3</v>
      </c>
      <c r="Y4462">
        <v>6.6</v>
      </c>
    </row>
    <row r="4463" spans="1:25" hidden="1" x14ac:dyDescent="0.25">
      <c r="A4463" t="s">
        <v>16986</v>
      </c>
      <c r="B4463" t="s">
        <v>16987</v>
      </c>
      <c r="C4463" s="1" t="str">
        <f t="shared" si="722"/>
        <v>21:0444</v>
      </c>
      <c r="D4463" s="1" t="str">
        <f t="shared" si="726"/>
        <v>21:0146</v>
      </c>
      <c r="E4463" t="s">
        <v>16988</v>
      </c>
      <c r="F4463" t="s">
        <v>16989</v>
      </c>
      <c r="H4463">
        <v>69.131286200000005</v>
      </c>
      <c r="I4463">
        <v>-73.239715000000004</v>
      </c>
      <c r="J4463" s="1" t="str">
        <f t="shared" si="727"/>
        <v>NGR lake sediment grab sample</v>
      </c>
      <c r="K4463" s="1" t="str">
        <f t="shared" si="728"/>
        <v>&lt;177 micron (NGR)</v>
      </c>
      <c r="L4463">
        <v>17</v>
      </c>
      <c r="M4463" t="s">
        <v>62</v>
      </c>
      <c r="N4463">
        <v>317</v>
      </c>
      <c r="O4463">
        <v>96</v>
      </c>
      <c r="P4463">
        <v>120</v>
      </c>
      <c r="Q4463">
        <v>9</v>
      </c>
      <c r="R4463">
        <v>45</v>
      </c>
      <c r="S4463">
        <v>13</v>
      </c>
      <c r="T4463">
        <v>0.1</v>
      </c>
      <c r="U4463">
        <v>230</v>
      </c>
      <c r="V4463">
        <v>4.4000000000000004</v>
      </c>
      <c r="W4463">
        <v>50</v>
      </c>
      <c r="X4463">
        <v>4</v>
      </c>
      <c r="Y4463">
        <v>2.2000000000000002</v>
      </c>
    </row>
    <row r="4464" spans="1:25" hidden="1" x14ac:dyDescent="0.25">
      <c r="A4464" t="s">
        <v>16990</v>
      </c>
      <c r="B4464" t="s">
        <v>16991</v>
      </c>
      <c r="C4464" s="1" t="str">
        <f t="shared" si="722"/>
        <v>21:0444</v>
      </c>
      <c r="D4464" s="1" t="str">
        <f t="shared" si="726"/>
        <v>21:0146</v>
      </c>
      <c r="E4464" t="s">
        <v>16992</v>
      </c>
      <c r="F4464" t="s">
        <v>16993</v>
      </c>
      <c r="H4464">
        <v>69.162091399999994</v>
      </c>
      <c r="I4464">
        <v>-73.413073999999995</v>
      </c>
      <c r="J4464" s="1" t="str">
        <f t="shared" si="727"/>
        <v>NGR lake sediment grab sample</v>
      </c>
      <c r="K4464" s="1" t="str">
        <f t="shared" si="728"/>
        <v>&lt;177 micron (NGR)</v>
      </c>
      <c r="L4464">
        <v>17</v>
      </c>
      <c r="M4464" t="s">
        <v>67</v>
      </c>
      <c r="N4464">
        <v>318</v>
      </c>
      <c r="O4464">
        <v>72</v>
      </c>
      <c r="P4464">
        <v>118</v>
      </c>
      <c r="Q4464">
        <v>7</v>
      </c>
      <c r="R4464">
        <v>30</v>
      </c>
      <c r="S4464">
        <v>9</v>
      </c>
      <c r="T4464">
        <v>0.3</v>
      </c>
      <c r="U4464">
        <v>150</v>
      </c>
      <c r="V4464">
        <v>4.3</v>
      </c>
      <c r="W4464">
        <v>50</v>
      </c>
      <c r="X4464">
        <v>3</v>
      </c>
      <c r="Y4464">
        <v>5.6</v>
      </c>
    </row>
    <row r="4465" spans="1:25" hidden="1" x14ac:dyDescent="0.25">
      <c r="A4465" t="s">
        <v>16994</v>
      </c>
      <c r="B4465" t="s">
        <v>16995</v>
      </c>
      <c r="C4465" s="1" t="str">
        <f t="shared" si="722"/>
        <v>21:0444</v>
      </c>
      <c r="D4465" s="1" t="str">
        <f t="shared" si="726"/>
        <v>21:0146</v>
      </c>
      <c r="E4465" t="s">
        <v>16996</v>
      </c>
      <c r="F4465" t="s">
        <v>16997</v>
      </c>
      <c r="H4465">
        <v>69.185720200000006</v>
      </c>
      <c r="I4465">
        <v>-73.523163400000001</v>
      </c>
      <c r="J4465" s="1" t="str">
        <f t="shared" si="727"/>
        <v>NGR lake sediment grab sample</v>
      </c>
      <c r="K4465" s="1" t="str">
        <f t="shared" si="728"/>
        <v>&lt;177 micron (NGR)</v>
      </c>
      <c r="L4465">
        <v>17</v>
      </c>
      <c r="M4465" t="s">
        <v>72</v>
      </c>
      <c r="N4465">
        <v>319</v>
      </c>
      <c r="O4465">
        <v>80</v>
      </c>
      <c r="P4465">
        <v>60</v>
      </c>
      <c r="Q4465">
        <v>13</v>
      </c>
      <c r="R4465">
        <v>22</v>
      </c>
      <c r="S4465">
        <v>10</v>
      </c>
      <c r="T4465">
        <v>0.1</v>
      </c>
      <c r="U4465">
        <v>245</v>
      </c>
      <c r="V4465">
        <v>5.2</v>
      </c>
      <c r="W4465">
        <v>25</v>
      </c>
      <c r="X4465">
        <v>5</v>
      </c>
      <c r="Y4465">
        <v>2.6</v>
      </c>
    </row>
    <row r="4466" spans="1:25" hidden="1" x14ac:dyDescent="0.25">
      <c r="A4466" t="s">
        <v>16998</v>
      </c>
      <c r="B4466" t="s">
        <v>16999</v>
      </c>
      <c r="C4466" s="1" t="str">
        <f t="shared" si="722"/>
        <v>21:0444</v>
      </c>
      <c r="D4466" s="1" t="str">
        <f t="shared" si="726"/>
        <v>21:0146</v>
      </c>
      <c r="E4466" t="s">
        <v>17000</v>
      </c>
      <c r="F4466" t="s">
        <v>17001</v>
      </c>
      <c r="H4466">
        <v>69.218625099999997</v>
      </c>
      <c r="I4466">
        <v>-73.613253299999997</v>
      </c>
      <c r="J4466" s="1" t="str">
        <f t="shared" si="727"/>
        <v>NGR lake sediment grab sample</v>
      </c>
      <c r="K4466" s="1" t="str">
        <f t="shared" si="728"/>
        <v>&lt;177 micron (NGR)</v>
      </c>
      <c r="L4466">
        <v>17</v>
      </c>
      <c r="M4466" t="s">
        <v>77</v>
      </c>
      <c r="N4466">
        <v>320</v>
      </c>
      <c r="O4466">
        <v>220</v>
      </c>
      <c r="P4466">
        <v>68</v>
      </c>
      <c r="Q4466">
        <v>24</v>
      </c>
      <c r="R4466">
        <v>41</v>
      </c>
      <c r="S4466">
        <v>22</v>
      </c>
      <c r="T4466">
        <v>0.5</v>
      </c>
      <c r="U4466">
        <v>670</v>
      </c>
      <c r="V4466">
        <v>5</v>
      </c>
      <c r="W4466">
        <v>8</v>
      </c>
      <c r="X4466">
        <v>12</v>
      </c>
      <c r="Y4466">
        <v>3.6</v>
      </c>
    </row>
    <row r="4467" spans="1:25" hidden="1" x14ac:dyDescent="0.25">
      <c r="A4467" t="s">
        <v>17002</v>
      </c>
      <c r="B4467" t="s">
        <v>17003</v>
      </c>
      <c r="C4467" s="1" t="str">
        <f t="shared" ref="C4467:C4530" si="729">HYPERLINK("http://geochem.nrcan.gc.ca/cdogs/content/bdl/bdl210444_e.htm", "21:0444")</f>
        <v>21:0444</v>
      </c>
      <c r="D4467" s="1" t="str">
        <f t="shared" si="726"/>
        <v>21:0146</v>
      </c>
      <c r="E4467" t="s">
        <v>17004</v>
      </c>
      <c r="F4467" t="s">
        <v>17005</v>
      </c>
      <c r="H4467">
        <v>69.262833599999993</v>
      </c>
      <c r="I4467">
        <v>-73.705393099999995</v>
      </c>
      <c r="J4467" s="1" t="str">
        <f t="shared" si="727"/>
        <v>NGR lake sediment grab sample</v>
      </c>
      <c r="K4467" s="1" t="str">
        <f t="shared" si="728"/>
        <v>&lt;177 micron (NGR)</v>
      </c>
      <c r="L4467">
        <v>17</v>
      </c>
      <c r="M4467" t="s">
        <v>82</v>
      </c>
      <c r="N4467">
        <v>321</v>
      </c>
      <c r="O4467">
        <v>190</v>
      </c>
      <c r="P4467">
        <v>68</v>
      </c>
      <c r="Q4467">
        <v>45</v>
      </c>
      <c r="R4467">
        <v>29</v>
      </c>
      <c r="S4467">
        <v>19</v>
      </c>
      <c r="T4467">
        <v>0.4</v>
      </c>
      <c r="U4467">
        <v>590</v>
      </c>
      <c r="V4467">
        <v>4.9000000000000004</v>
      </c>
      <c r="W4467">
        <v>3</v>
      </c>
      <c r="X4467">
        <v>6</v>
      </c>
      <c r="Y4467">
        <v>11.6</v>
      </c>
    </row>
    <row r="4468" spans="1:25" hidden="1" x14ac:dyDescent="0.25">
      <c r="A4468" t="s">
        <v>17006</v>
      </c>
      <c r="B4468" t="s">
        <v>17007</v>
      </c>
      <c r="C4468" s="1" t="str">
        <f t="shared" si="729"/>
        <v>21:0444</v>
      </c>
      <c r="D4468" s="1" t="str">
        <f t="shared" si="726"/>
        <v>21:0146</v>
      </c>
      <c r="E4468" t="s">
        <v>17008</v>
      </c>
      <c r="F4468" t="s">
        <v>17009</v>
      </c>
      <c r="H4468">
        <v>69.641337399999998</v>
      </c>
      <c r="I4468">
        <v>-74.167850299999998</v>
      </c>
      <c r="J4468" s="1" t="str">
        <f t="shared" si="727"/>
        <v>NGR lake sediment grab sample</v>
      </c>
      <c r="K4468" s="1" t="str">
        <f t="shared" si="728"/>
        <v>&lt;177 micron (NGR)</v>
      </c>
      <c r="L4468">
        <v>17</v>
      </c>
      <c r="M4468" t="s">
        <v>87</v>
      </c>
      <c r="N4468">
        <v>322</v>
      </c>
      <c r="O4468">
        <v>144</v>
      </c>
      <c r="P4468">
        <v>50</v>
      </c>
      <c r="Q4468">
        <v>33</v>
      </c>
      <c r="R4468">
        <v>34</v>
      </c>
      <c r="S4468">
        <v>20</v>
      </c>
      <c r="T4468">
        <v>0.5</v>
      </c>
      <c r="U4468">
        <v>1700</v>
      </c>
      <c r="V4468">
        <v>7.5</v>
      </c>
      <c r="W4468">
        <v>3</v>
      </c>
      <c r="X4468">
        <v>3</v>
      </c>
      <c r="Y4468">
        <v>8</v>
      </c>
    </row>
    <row r="4469" spans="1:25" hidden="1" x14ac:dyDescent="0.25">
      <c r="A4469" t="s">
        <v>17010</v>
      </c>
      <c r="B4469" t="s">
        <v>17011</v>
      </c>
      <c r="C4469" s="1" t="str">
        <f t="shared" si="729"/>
        <v>21:0444</v>
      </c>
      <c r="D4469" s="1" t="str">
        <f>HYPERLINK("http://geochem.nrcan.gc.ca/cdogs/content/svy/svy_e.htm", "")</f>
        <v/>
      </c>
      <c r="G4469" s="1" t="str">
        <f>HYPERLINK("http://geochem.nrcan.gc.ca/cdogs/content/cr_/cr_00022_e.htm", "22")</f>
        <v>22</v>
      </c>
      <c r="J4469" t="s">
        <v>100</v>
      </c>
      <c r="K4469" t="s">
        <v>101</v>
      </c>
      <c r="L4469">
        <v>17</v>
      </c>
      <c r="M4469" t="s">
        <v>102</v>
      </c>
      <c r="N4469">
        <v>323</v>
      </c>
      <c r="O4469">
        <v>78</v>
      </c>
      <c r="P4469">
        <v>18</v>
      </c>
      <c r="Q4469">
        <v>20</v>
      </c>
      <c r="R4469">
        <v>10</v>
      </c>
      <c r="S4469">
        <v>8</v>
      </c>
      <c r="T4469">
        <v>0.1</v>
      </c>
      <c r="U4469">
        <v>935</v>
      </c>
      <c r="V4469">
        <v>1.6</v>
      </c>
      <c r="W4469">
        <v>12</v>
      </c>
      <c r="X4469">
        <v>6</v>
      </c>
      <c r="Y4469">
        <v>19.2</v>
      </c>
    </row>
    <row r="4470" spans="1:25" hidden="1" x14ac:dyDescent="0.25">
      <c r="A4470" t="s">
        <v>17012</v>
      </c>
      <c r="B4470" t="s">
        <v>17013</v>
      </c>
      <c r="C4470" s="1" t="str">
        <f t="shared" si="729"/>
        <v>21:0444</v>
      </c>
      <c r="D4470" s="1" t="str">
        <f t="shared" ref="D4470:D4494" si="730">HYPERLINK("http://geochem.nrcan.gc.ca/cdogs/content/svy/svy210146_e.htm", "21:0146")</f>
        <v>21:0146</v>
      </c>
      <c r="E4470" t="s">
        <v>17014</v>
      </c>
      <c r="F4470" t="s">
        <v>17015</v>
      </c>
      <c r="H4470">
        <v>69.632536099999996</v>
      </c>
      <c r="I4470">
        <v>-74.1939402</v>
      </c>
      <c r="J4470" s="1" t="str">
        <f t="shared" ref="J4470:J4494" si="731">HYPERLINK("http://geochem.nrcan.gc.ca/cdogs/content/kwd/kwd020027_e.htm", "NGR lake sediment grab sample")</f>
        <v>NGR lake sediment grab sample</v>
      </c>
      <c r="K4470" s="1" t="str">
        <f t="shared" ref="K4470:K4494" si="732">HYPERLINK("http://geochem.nrcan.gc.ca/cdogs/content/kwd/kwd080006_e.htm", "&lt;177 micron (NGR)")</f>
        <v>&lt;177 micron (NGR)</v>
      </c>
      <c r="L4470">
        <v>17</v>
      </c>
      <c r="M4470" t="s">
        <v>92</v>
      </c>
      <c r="N4470">
        <v>324</v>
      </c>
      <c r="O4470">
        <v>164</v>
      </c>
      <c r="P4470">
        <v>66</v>
      </c>
      <c r="Q4470">
        <v>39</v>
      </c>
      <c r="R4470">
        <v>39</v>
      </c>
      <c r="S4470">
        <v>22</v>
      </c>
      <c r="T4470">
        <v>0.5</v>
      </c>
      <c r="U4470">
        <v>880</v>
      </c>
      <c r="V4470">
        <v>6.2</v>
      </c>
      <c r="W4470">
        <v>1</v>
      </c>
      <c r="X4470">
        <v>4</v>
      </c>
      <c r="Y4470">
        <v>6.8</v>
      </c>
    </row>
    <row r="4471" spans="1:25" hidden="1" x14ac:dyDescent="0.25">
      <c r="A4471" t="s">
        <v>17016</v>
      </c>
      <c r="B4471" t="s">
        <v>17017</v>
      </c>
      <c r="C4471" s="1" t="str">
        <f t="shared" si="729"/>
        <v>21:0444</v>
      </c>
      <c r="D4471" s="1" t="str">
        <f t="shared" si="730"/>
        <v>21:0146</v>
      </c>
      <c r="E4471" t="s">
        <v>17018</v>
      </c>
      <c r="F4471" t="s">
        <v>17019</v>
      </c>
      <c r="H4471">
        <v>69.638193000000001</v>
      </c>
      <c r="I4471">
        <v>-74.344222200000004</v>
      </c>
      <c r="J4471" s="1" t="str">
        <f t="shared" si="731"/>
        <v>NGR lake sediment grab sample</v>
      </c>
      <c r="K4471" s="1" t="str">
        <f t="shared" si="732"/>
        <v>&lt;177 micron (NGR)</v>
      </c>
      <c r="L4471">
        <v>17</v>
      </c>
      <c r="M4471" t="s">
        <v>97</v>
      </c>
      <c r="N4471">
        <v>325</v>
      </c>
      <c r="O4471">
        <v>98</v>
      </c>
      <c r="P4471">
        <v>40</v>
      </c>
      <c r="Q4471">
        <v>16</v>
      </c>
      <c r="R4471">
        <v>20</v>
      </c>
      <c r="S4471">
        <v>11</v>
      </c>
      <c r="T4471">
        <v>0.3</v>
      </c>
      <c r="U4471">
        <v>220</v>
      </c>
      <c r="V4471">
        <v>2.4500000000000002</v>
      </c>
      <c r="W4471">
        <v>0.5</v>
      </c>
      <c r="X4471">
        <v>5</v>
      </c>
      <c r="Y4471">
        <v>20.2</v>
      </c>
    </row>
    <row r="4472" spans="1:25" hidden="1" x14ac:dyDescent="0.25">
      <c r="A4472" t="s">
        <v>17020</v>
      </c>
      <c r="B4472" t="s">
        <v>17021</v>
      </c>
      <c r="C4472" s="1" t="str">
        <f t="shared" si="729"/>
        <v>21:0444</v>
      </c>
      <c r="D4472" s="1" t="str">
        <f t="shared" si="730"/>
        <v>21:0146</v>
      </c>
      <c r="E4472" t="s">
        <v>17022</v>
      </c>
      <c r="F4472" t="s">
        <v>17023</v>
      </c>
      <c r="H4472">
        <v>69.612237800000003</v>
      </c>
      <c r="I4472">
        <v>-74.436277000000004</v>
      </c>
      <c r="J4472" s="1" t="str">
        <f t="shared" si="731"/>
        <v>NGR lake sediment grab sample</v>
      </c>
      <c r="K4472" s="1" t="str">
        <f t="shared" si="732"/>
        <v>&lt;177 micron (NGR)</v>
      </c>
      <c r="L4472">
        <v>17</v>
      </c>
      <c r="M4472" t="s">
        <v>107</v>
      </c>
      <c r="N4472">
        <v>326</v>
      </c>
      <c r="O4472">
        <v>122</v>
      </c>
      <c r="P4472">
        <v>42</v>
      </c>
      <c r="Q4472">
        <v>19</v>
      </c>
      <c r="R4472">
        <v>29</v>
      </c>
      <c r="S4472">
        <v>18</v>
      </c>
      <c r="T4472">
        <v>0.1</v>
      </c>
      <c r="U4472">
        <v>460</v>
      </c>
      <c r="V4472">
        <v>3.8</v>
      </c>
      <c r="W4472">
        <v>0.5</v>
      </c>
      <c r="X4472">
        <v>3</v>
      </c>
      <c r="Y4472">
        <v>14</v>
      </c>
    </row>
    <row r="4473" spans="1:25" hidden="1" x14ac:dyDescent="0.25">
      <c r="A4473" t="s">
        <v>17024</v>
      </c>
      <c r="B4473" t="s">
        <v>17025</v>
      </c>
      <c r="C4473" s="1" t="str">
        <f t="shared" si="729"/>
        <v>21:0444</v>
      </c>
      <c r="D4473" s="1" t="str">
        <f t="shared" si="730"/>
        <v>21:0146</v>
      </c>
      <c r="E4473" t="s">
        <v>17026</v>
      </c>
      <c r="F4473" t="s">
        <v>17027</v>
      </c>
      <c r="H4473">
        <v>69.607171100000002</v>
      </c>
      <c r="I4473">
        <v>-74.492004800000004</v>
      </c>
      <c r="J4473" s="1" t="str">
        <f t="shared" si="731"/>
        <v>NGR lake sediment grab sample</v>
      </c>
      <c r="K4473" s="1" t="str">
        <f t="shared" si="732"/>
        <v>&lt;177 micron (NGR)</v>
      </c>
      <c r="L4473">
        <v>17</v>
      </c>
      <c r="M4473" t="s">
        <v>112</v>
      </c>
      <c r="N4473">
        <v>327</v>
      </c>
      <c r="O4473">
        <v>160</v>
      </c>
      <c r="P4473">
        <v>94</v>
      </c>
      <c r="Q4473">
        <v>34</v>
      </c>
      <c r="R4473">
        <v>39</v>
      </c>
      <c r="S4473">
        <v>20</v>
      </c>
      <c r="T4473">
        <v>0.2</v>
      </c>
      <c r="U4473">
        <v>490</v>
      </c>
      <c r="V4473">
        <v>5.0999999999999996</v>
      </c>
      <c r="W4473">
        <v>0.5</v>
      </c>
      <c r="X4473">
        <v>6</v>
      </c>
      <c r="Y4473">
        <v>16.8</v>
      </c>
    </row>
    <row r="4474" spans="1:25" hidden="1" x14ac:dyDescent="0.25">
      <c r="A4474" t="s">
        <v>17028</v>
      </c>
      <c r="B4474" t="s">
        <v>17029</v>
      </c>
      <c r="C4474" s="1" t="str">
        <f t="shared" si="729"/>
        <v>21:0444</v>
      </c>
      <c r="D4474" s="1" t="str">
        <f t="shared" si="730"/>
        <v>21:0146</v>
      </c>
      <c r="E4474" t="s">
        <v>17030</v>
      </c>
      <c r="F4474" t="s">
        <v>17031</v>
      </c>
      <c r="H4474">
        <v>69.615643000000006</v>
      </c>
      <c r="I4474">
        <v>-74.575406099999995</v>
      </c>
      <c r="J4474" s="1" t="str">
        <f t="shared" si="731"/>
        <v>NGR lake sediment grab sample</v>
      </c>
      <c r="K4474" s="1" t="str">
        <f t="shared" si="732"/>
        <v>&lt;177 micron (NGR)</v>
      </c>
      <c r="L4474">
        <v>17</v>
      </c>
      <c r="M4474" t="s">
        <v>117</v>
      </c>
      <c r="N4474">
        <v>328</v>
      </c>
      <c r="O4474">
        <v>100</v>
      </c>
      <c r="P4474">
        <v>44</v>
      </c>
      <c r="Q4474">
        <v>25</v>
      </c>
      <c r="R4474">
        <v>24</v>
      </c>
      <c r="S4474">
        <v>14</v>
      </c>
      <c r="T4474">
        <v>0.2</v>
      </c>
      <c r="U4474">
        <v>440</v>
      </c>
      <c r="V4474">
        <v>3.4</v>
      </c>
      <c r="W4474">
        <v>0.5</v>
      </c>
      <c r="X4474">
        <v>5</v>
      </c>
      <c r="Y4474">
        <v>11.8</v>
      </c>
    </row>
    <row r="4475" spans="1:25" hidden="1" x14ac:dyDescent="0.25">
      <c r="A4475" t="s">
        <v>17032</v>
      </c>
      <c r="B4475" t="s">
        <v>17033</v>
      </c>
      <c r="C4475" s="1" t="str">
        <f t="shared" si="729"/>
        <v>21:0444</v>
      </c>
      <c r="D4475" s="1" t="str">
        <f t="shared" si="730"/>
        <v>21:0146</v>
      </c>
      <c r="E4475" t="s">
        <v>17034</v>
      </c>
      <c r="F4475" t="s">
        <v>17035</v>
      </c>
      <c r="H4475">
        <v>69.648962100000006</v>
      </c>
      <c r="I4475">
        <v>-74.524835499999995</v>
      </c>
      <c r="J4475" s="1" t="str">
        <f t="shared" si="731"/>
        <v>NGR lake sediment grab sample</v>
      </c>
      <c r="K4475" s="1" t="str">
        <f t="shared" si="732"/>
        <v>&lt;177 micron (NGR)</v>
      </c>
      <c r="L4475">
        <v>17</v>
      </c>
      <c r="M4475" t="s">
        <v>122</v>
      </c>
      <c r="N4475">
        <v>329</v>
      </c>
      <c r="O4475">
        <v>154</v>
      </c>
      <c r="P4475">
        <v>40</v>
      </c>
      <c r="Q4475">
        <v>29</v>
      </c>
      <c r="R4475">
        <v>32</v>
      </c>
      <c r="S4475">
        <v>21</v>
      </c>
      <c r="T4475">
        <v>0.1</v>
      </c>
      <c r="U4475">
        <v>660</v>
      </c>
      <c r="V4475">
        <v>5.2</v>
      </c>
      <c r="W4475">
        <v>0.5</v>
      </c>
      <c r="X4475">
        <v>2</v>
      </c>
      <c r="Y4475">
        <v>8.4</v>
      </c>
    </row>
    <row r="4476" spans="1:25" hidden="1" x14ac:dyDescent="0.25">
      <c r="A4476" t="s">
        <v>17036</v>
      </c>
      <c r="B4476" t="s">
        <v>17037</v>
      </c>
      <c r="C4476" s="1" t="str">
        <f t="shared" si="729"/>
        <v>21:0444</v>
      </c>
      <c r="D4476" s="1" t="str">
        <f t="shared" si="730"/>
        <v>21:0146</v>
      </c>
      <c r="E4476" t="s">
        <v>17038</v>
      </c>
      <c r="F4476" t="s">
        <v>17039</v>
      </c>
      <c r="H4476">
        <v>69.751947200000004</v>
      </c>
      <c r="I4476">
        <v>-74.245419299999995</v>
      </c>
      <c r="J4476" s="1" t="str">
        <f t="shared" si="731"/>
        <v>NGR lake sediment grab sample</v>
      </c>
      <c r="K4476" s="1" t="str">
        <f t="shared" si="732"/>
        <v>&lt;177 micron (NGR)</v>
      </c>
      <c r="L4476">
        <v>18</v>
      </c>
      <c r="M4476" t="s">
        <v>29</v>
      </c>
      <c r="N4476">
        <v>330</v>
      </c>
      <c r="O4476">
        <v>106</v>
      </c>
      <c r="P4476">
        <v>22</v>
      </c>
      <c r="Q4476">
        <v>23</v>
      </c>
      <c r="R4476">
        <v>16</v>
      </c>
      <c r="S4476">
        <v>16</v>
      </c>
      <c r="T4476">
        <v>0.2</v>
      </c>
      <c r="U4476">
        <v>630</v>
      </c>
      <c r="V4476">
        <v>3.9</v>
      </c>
      <c r="W4476">
        <v>0.5</v>
      </c>
      <c r="X4476">
        <v>2</v>
      </c>
      <c r="Y4476">
        <v>2.2000000000000002</v>
      </c>
    </row>
    <row r="4477" spans="1:25" hidden="1" x14ac:dyDescent="0.25">
      <c r="A4477" t="s">
        <v>17040</v>
      </c>
      <c r="B4477" t="s">
        <v>17041</v>
      </c>
      <c r="C4477" s="1" t="str">
        <f t="shared" si="729"/>
        <v>21:0444</v>
      </c>
      <c r="D4477" s="1" t="str">
        <f t="shared" si="730"/>
        <v>21:0146</v>
      </c>
      <c r="E4477" t="s">
        <v>17042</v>
      </c>
      <c r="F4477" t="s">
        <v>17043</v>
      </c>
      <c r="H4477">
        <v>69.650126299999997</v>
      </c>
      <c r="I4477">
        <v>-74.433623900000001</v>
      </c>
      <c r="J4477" s="1" t="str">
        <f t="shared" si="731"/>
        <v>NGR lake sediment grab sample</v>
      </c>
      <c r="K4477" s="1" t="str">
        <f t="shared" si="732"/>
        <v>&lt;177 micron (NGR)</v>
      </c>
      <c r="L4477">
        <v>18</v>
      </c>
      <c r="M4477" t="s">
        <v>34</v>
      </c>
      <c r="N4477">
        <v>331</v>
      </c>
      <c r="O4477">
        <v>76</v>
      </c>
      <c r="P4477">
        <v>32</v>
      </c>
      <c r="Q4477">
        <v>12</v>
      </c>
      <c r="R4477">
        <v>15</v>
      </c>
      <c r="S4477">
        <v>11</v>
      </c>
      <c r="T4477">
        <v>0.1</v>
      </c>
      <c r="U4477">
        <v>320</v>
      </c>
      <c r="V4477">
        <v>2.2000000000000002</v>
      </c>
      <c r="W4477">
        <v>0.5</v>
      </c>
      <c r="X4477">
        <v>2</v>
      </c>
      <c r="Y4477">
        <v>12.2</v>
      </c>
    </row>
    <row r="4478" spans="1:25" hidden="1" x14ac:dyDescent="0.25">
      <c r="A4478" t="s">
        <v>17044</v>
      </c>
      <c r="B4478" t="s">
        <v>17045</v>
      </c>
      <c r="C4478" s="1" t="str">
        <f t="shared" si="729"/>
        <v>21:0444</v>
      </c>
      <c r="D4478" s="1" t="str">
        <f t="shared" si="730"/>
        <v>21:0146</v>
      </c>
      <c r="E4478" t="s">
        <v>17046</v>
      </c>
      <c r="F4478" t="s">
        <v>17047</v>
      </c>
      <c r="H4478">
        <v>69.675842500000002</v>
      </c>
      <c r="I4478">
        <v>-74.3053436</v>
      </c>
      <c r="J4478" s="1" t="str">
        <f t="shared" si="731"/>
        <v>NGR lake sediment grab sample</v>
      </c>
      <c r="K4478" s="1" t="str">
        <f t="shared" si="732"/>
        <v>&lt;177 micron (NGR)</v>
      </c>
      <c r="L4478">
        <v>18</v>
      </c>
      <c r="M4478" t="s">
        <v>39</v>
      </c>
      <c r="N4478">
        <v>332</v>
      </c>
      <c r="O4478">
        <v>120</v>
      </c>
      <c r="P4478">
        <v>48</v>
      </c>
      <c r="Q4478">
        <v>27</v>
      </c>
      <c r="R4478">
        <v>31</v>
      </c>
      <c r="S4478">
        <v>12</v>
      </c>
      <c r="T4478">
        <v>0.5</v>
      </c>
      <c r="U4478">
        <v>310</v>
      </c>
      <c r="V4478">
        <v>8.1</v>
      </c>
      <c r="W4478">
        <v>0.5</v>
      </c>
      <c r="X4478">
        <v>11</v>
      </c>
      <c r="Y4478">
        <v>29.4</v>
      </c>
    </row>
    <row r="4479" spans="1:25" hidden="1" x14ac:dyDescent="0.25">
      <c r="A4479" t="s">
        <v>17048</v>
      </c>
      <c r="B4479" t="s">
        <v>17049</v>
      </c>
      <c r="C4479" s="1" t="str">
        <f t="shared" si="729"/>
        <v>21:0444</v>
      </c>
      <c r="D4479" s="1" t="str">
        <f t="shared" si="730"/>
        <v>21:0146</v>
      </c>
      <c r="E4479" t="s">
        <v>17050</v>
      </c>
      <c r="F4479" t="s">
        <v>17051</v>
      </c>
      <c r="H4479">
        <v>69.70702</v>
      </c>
      <c r="I4479">
        <v>-74.351498100000001</v>
      </c>
      <c r="J4479" s="1" t="str">
        <f t="shared" si="731"/>
        <v>NGR lake sediment grab sample</v>
      </c>
      <c r="K4479" s="1" t="str">
        <f t="shared" si="732"/>
        <v>&lt;177 micron (NGR)</v>
      </c>
      <c r="L4479">
        <v>18</v>
      </c>
      <c r="M4479" t="s">
        <v>44</v>
      </c>
      <c r="N4479">
        <v>333</v>
      </c>
      <c r="O4479">
        <v>60</v>
      </c>
      <c r="P4479">
        <v>14</v>
      </c>
      <c r="Q4479">
        <v>13</v>
      </c>
      <c r="R4479">
        <v>10</v>
      </c>
      <c r="S4479">
        <v>10</v>
      </c>
      <c r="T4479">
        <v>0.1</v>
      </c>
      <c r="U4479">
        <v>440</v>
      </c>
      <c r="V4479">
        <v>2.5499999999999998</v>
      </c>
      <c r="W4479">
        <v>0.5</v>
      </c>
      <c r="X4479">
        <v>1</v>
      </c>
      <c r="Y4479">
        <v>2.6</v>
      </c>
    </row>
    <row r="4480" spans="1:25" hidden="1" x14ac:dyDescent="0.25">
      <c r="A4480" t="s">
        <v>17052</v>
      </c>
      <c r="B4480" t="s">
        <v>17053</v>
      </c>
      <c r="C4480" s="1" t="str">
        <f t="shared" si="729"/>
        <v>21:0444</v>
      </c>
      <c r="D4480" s="1" t="str">
        <f t="shared" si="730"/>
        <v>21:0146</v>
      </c>
      <c r="E4480" t="s">
        <v>17054</v>
      </c>
      <c r="F4480" t="s">
        <v>17055</v>
      </c>
      <c r="H4480">
        <v>69.744216100000003</v>
      </c>
      <c r="I4480">
        <v>-74.218467700000005</v>
      </c>
      <c r="J4480" s="1" t="str">
        <f t="shared" si="731"/>
        <v>NGR lake sediment grab sample</v>
      </c>
      <c r="K4480" s="1" t="str">
        <f t="shared" si="732"/>
        <v>&lt;177 micron (NGR)</v>
      </c>
      <c r="L4480">
        <v>18</v>
      </c>
      <c r="M4480" t="s">
        <v>49</v>
      </c>
      <c r="N4480">
        <v>334</v>
      </c>
      <c r="O4480">
        <v>128</v>
      </c>
      <c r="P4480">
        <v>42</v>
      </c>
      <c r="Q4480">
        <v>39</v>
      </c>
      <c r="R4480">
        <v>20</v>
      </c>
      <c r="S4480">
        <v>19</v>
      </c>
      <c r="T4480">
        <v>0.1</v>
      </c>
      <c r="U4480">
        <v>720</v>
      </c>
      <c r="V4480">
        <v>4.95</v>
      </c>
      <c r="W4480">
        <v>1</v>
      </c>
      <c r="X4480">
        <v>2</v>
      </c>
      <c r="Y4480">
        <v>7.6</v>
      </c>
    </row>
    <row r="4481" spans="1:25" hidden="1" x14ac:dyDescent="0.25">
      <c r="A4481" t="s">
        <v>17056</v>
      </c>
      <c r="B4481" t="s">
        <v>17057</v>
      </c>
      <c r="C4481" s="1" t="str">
        <f t="shared" si="729"/>
        <v>21:0444</v>
      </c>
      <c r="D4481" s="1" t="str">
        <f t="shared" si="730"/>
        <v>21:0146</v>
      </c>
      <c r="E4481" t="s">
        <v>17038</v>
      </c>
      <c r="F4481" t="s">
        <v>17058</v>
      </c>
      <c r="H4481">
        <v>69.751947200000004</v>
      </c>
      <c r="I4481">
        <v>-74.245419299999995</v>
      </c>
      <c r="J4481" s="1" t="str">
        <f t="shared" si="731"/>
        <v>NGR lake sediment grab sample</v>
      </c>
      <c r="K4481" s="1" t="str">
        <f t="shared" si="732"/>
        <v>&lt;177 micron (NGR)</v>
      </c>
      <c r="L4481">
        <v>18</v>
      </c>
      <c r="M4481" t="s">
        <v>57</v>
      </c>
      <c r="N4481">
        <v>335</v>
      </c>
      <c r="O4481">
        <v>98</v>
      </c>
      <c r="P4481">
        <v>20</v>
      </c>
      <c r="Q4481">
        <v>23</v>
      </c>
      <c r="R4481">
        <v>15</v>
      </c>
      <c r="S4481">
        <v>16</v>
      </c>
      <c r="T4481">
        <v>0.1</v>
      </c>
      <c r="U4481">
        <v>590</v>
      </c>
      <c r="V4481">
        <v>3.7</v>
      </c>
      <c r="W4481">
        <v>0.5</v>
      </c>
      <c r="X4481">
        <v>2</v>
      </c>
      <c r="Y4481">
        <v>4.2</v>
      </c>
    </row>
    <row r="4482" spans="1:25" hidden="1" x14ac:dyDescent="0.25">
      <c r="A4482" t="s">
        <v>17059</v>
      </c>
      <c r="B4482" t="s">
        <v>17060</v>
      </c>
      <c r="C4482" s="1" t="str">
        <f t="shared" si="729"/>
        <v>21:0444</v>
      </c>
      <c r="D4482" s="1" t="str">
        <f t="shared" si="730"/>
        <v>21:0146</v>
      </c>
      <c r="E4482" t="s">
        <v>17038</v>
      </c>
      <c r="F4482" t="s">
        <v>17061</v>
      </c>
      <c r="H4482">
        <v>69.751947200000004</v>
      </c>
      <c r="I4482">
        <v>-74.245419299999995</v>
      </c>
      <c r="J4482" s="1" t="str">
        <f t="shared" si="731"/>
        <v>NGR lake sediment grab sample</v>
      </c>
      <c r="K4482" s="1" t="str">
        <f t="shared" si="732"/>
        <v>&lt;177 micron (NGR)</v>
      </c>
      <c r="L4482">
        <v>18</v>
      </c>
      <c r="M4482" t="s">
        <v>53</v>
      </c>
      <c r="N4482">
        <v>336</v>
      </c>
      <c r="O4482">
        <v>96</v>
      </c>
      <c r="P4482">
        <v>18</v>
      </c>
      <c r="Q4482">
        <v>21</v>
      </c>
      <c r="R4482">
        <v>15</v>
      </c>
      <c r="S4482">
        <v>13</v>
      </c>
      <c r="T4482">
        <v>0.2</v>
      </c>
      <c r="U4482">
        <v>610</v>
      </c>
      <c r="V4482">
        <v>3.6</v>
      </c>
      <c r="W4482">
        <v>0.5</v>
      </c>
      <c r="X4482">
        <v>2</v>
      </c>
      <c r="Y4482">
        <v>3.8</v>
      </c>
    </row>
    <row r="4483" spans="1:25" hidden="1" x14ac:dyDescent="0.25">
      <c r="A4483" t="s">
        <v>17062</v>
      </c>
      <c r="B4483" t="s">
        <v>17063</v>
      </c>
      <c r="C4483" s="1" t="str">
        <f t="shared" si="729"/>
        <v>21:0444</v>
      </c>
      <c r="D4483" s="1" t="str">
        <f t="shared" si="730"/>
        <v>21:0146</v>
      </c>
      <c r="E4483" t="s">
        <v>17064</v>
      </c>
      <c r="F4483" t="s">
        <v>17065</v>
      </c>
      <c r="H4483">
        <v>69.746442599999995</v>
      </c>
      <c r="I4483">
        <v>-74.282319099999995</v>
      </c>
      <c r="J4483" s="1" t="str">
        <f t="shared" si="731"/>
        <v>NGR lake sediment grab sample</v>
      </c>
      <c r="K4483" s="1" t="str">
        <f t="shared" si="732"/>
        <v>&lt;177 micron (NGR)</v>
      </c>
      <c r="L4483">
        <v>18</v>
      </c>
      <c r="M4483" t="s">
        <v>62</v>
      </c>
      <c r="N4483">
        <v>337</v>
      </c>
      <c r="O4483">
        <v>116</v>
      </c>
      <c r="P4483">
        <v>40</v>
      </c>
      <c r="Q4483">
        <v>30</v>
      </c>
      <c r="R4483">
        <v>19</v>
      </c>
      <c r="S4483">
        <v>15</v>
      </c>
      <c r="T4483">
        <v>0.1</v>
      </c>
      <c r="U4483">
        <v>655</v>
      </c>
      <c r="V4483">
        <v>4.0999999999999996</v>
      </c>
      <c r="W4483">
        <v>0.5</v>
      </c>
      <c r="X4483">
        <v>3</v>
      </c>
      <c r="Y4483">
        <v>10</v>
      </c>
    </row>
    <row r="4484" spans="1:25" hidden="1" x14ac:dyDescent="0.25">
      <c r="A4484" t="s">
        <v>17066</v>
      </c>
      <c r="B4484" t="s">
        <v>17067</v>
      </c>
      <c r="C4484" s="1" t="str">
        <f t="shared" si="729"/>
        <v>21:0444</v>
      </c>
      <c r="D4484" s="1" t="str">
        <f t="shared" si="730"/>
        <v>21:0146</v>
      </c>
      <c r="E4484" t="s">
        <v>17068</v>
      </c>
      <c r="F4484" t="s">
        <v>17069</v>
      </c>
      <c r="H4484">
        <v>69.764541699999995</v>
      </c>
      <c r="I4484">
        <v>-74.276290200000005</v>
      </c>
      <c r="J4484" s="1" t="str">
        <f t="shared" si="731"/>
        <v>NGR lake sediment grab sample</v>
      </c>
      <c r="K4484" s="1" t="str">
        <f t="shared" si="732"/>
        <v>&lt;177 micron (NGR)</v>
      </c>
      <c r="L4484">
        <v>18</v>
      </c>
      <c r="M4484" t="s">
        <v>67</v>
      </c>
      <c r="N4484">
        <v>338</v>
      </c>
      <c r="O4484">
        <v>74</v>
      </c>
      <c r="P4484">
        <v>36</v>
      </c>
      <c r="Q4484">
        <v>19</v>
      </c>
      <c r="R4484">
        <v>11</v>
      </c>
      <c r="S4484">
        <v>12</v>
      </c>
      <c r="T4484">
        <v>0.1</v>
      </c>
      <c r="U4484">
        <v>310</v>
      </c>
      <c r="V4484">
        <v>4.7</v>
      </c>
      <c r="W4484">
        <v>0.5</v>
      </c>
      <c r="X4484">
        <v>5</v>
      </c>
      <c r="Y4484">
        <v>11.6</v>
      </c>
    </row>
    <row r="4485" spans="1:25" hidden="1" x14ac:dyDescent="0.25">
      <c r="A4485" t="s">
        <v>17070</v>
      </c>
      <c r="B4485" t="s">
        <v>17071</v>
      </c>
      <c r="C4485" s="1" t="str">
        <f t="shared" si="729"/>
        <v>21:0444</v>
      </c>
      <c r="D4485" s="1" t="str">
        <f t="shared" si="730"/>
        <v>21:0146</v>
      </c>
      <c r="E4485" t="s">
        <v>17072</v>
      </c>
      <c r="F4485" t="s">
        <v>17073</v>
      </c>
      <c r="H4485">
        <v>69.773639700000004</v>
      </c>
      <c r="I4485">
        <v>-74.230778700000002</v>
      </c>
      <c r="J4485" s="1" t="str">
        <f t="shared" si="731"/>
        <v>NGR lake sediment grab sample</v>
      </c>
      <c r="K4485" s="1" t="str">
        <f t="shared" si="732"/>
        <v>&lt;177 micron (NGR)</v>
      </c>
      <c r="L4485">
        <v>18</v>
      </c>
      <c r="M4485" t="s">
        <v>72</v>
      </c>
      <c r="N4485">
        <v>339</v>
      </c>
      <c r="O4485">
        <v>48</v>
      </c>
      <c r="P4485">
        <v>20</v>
      </c>
      <c r="Q4485">
        <v>11</v>
      </c>
      <c r="R4485">
        <v>9</v>
      </c>
      <c r="S4485">
        <v>8</v>
      </c>
      <c r="T4485">
        <v>0.1</v>
      </c>
      <c r="U4485">
        <v>245</v>
      </c>
      <c r="V4485">
        <v>1.8</v>
      </c>
      <c r="W4485">
        <v>0.5</v>
      </c>
      <c r="X4485">
        <v>2</v>
      </c>
      <c r="Y4485">
        <v>3.2</v>
      </c>
    </row>
    <row r="4486" spans="1:25" hidden="1" x14ac:dyDescent="0.25">
      <c r="A4486" t="s">
        <v>17074</v>
      </c>
      <c r="B4486" t="s">
        <v>17075</v>
      </c>
      <c r="C4486" s="1" t="str">
        <f t="shared" si="729"/>
        <v>21:0444</v>
      </c>
      <c r="D4486" s="1" t="str">
        <f t="shared" si="730"/>
        <v>21:0146</v>
      </c>
      <c r="E4486" t="s">
        <v>17076</v>
      </c>
      <c r="F4486" t="s">
        <v>17077</v>
      </c>
      <c r="H4486">
        <v>69.741568400000006</v>
      </c>
      <c r="I4486">
        <v>-73.884776299999999</v>
      </c>
      <c r="J4486" s="1" t="str">
        <f t="shared" si="731"/>
        <v>NGR lake sediment grab sample</v>
      </c>
      <c r="K4486" s="1" t="str">
        <f t="shared" si="732"/>
        <v>&lt;177 micron (NGR)</v>
      </c>
      <c r="L4486">
        <v>18</v>
      </c>
      <c r="M4486" t="s">
        <v>77</v>
      </c>
      <c r="N4486">
        <v>340</v>
      </c>
      <c r="O4486">
        <v>86</v>
      </c>
      <c r="P4486">
        <v>28</v>
      </c>
      <c r="Q4486">
        <v>19</v>
      </c>
      <c r="R4486">
        <v>25</v>
      </c>
      <c r="S4486">
        <v>16</v>
      </c>
      <c r="T4486">
        <v>0.3</v>
      </c>
      <c r="U4486">
        <v>470</v>
      </c>
      <c r="V4486">
        <v>3.4</v>
      </c>
      <c r="W4486">
        <v>0.5</v>
      </c>
      <c r="X4486">
        <v>3</v>
      </c>
      <c r="Y4486">
        <v>8.1999999999999993</v>
      </c>
    </row>
    <row r="4487" spans="1:25" hidden="1" x14ac:dyDescent="0.25">
      <c r="A4487" t="s">
        <v>17078</v>
      </c>
      <c r="B4487" t="s">
        <v>17079</v>
      </c>
      <c r="C4487" s="1" t="str">
        <f t="shared" si="729"/>
        <v>21:0444</v>
      </c>
      <c r="D4487" s="1" t="str">
        <f t="shared" si="730"/>
        <v>21:0146</v>
      </c>
      <c r="E4487" t="s">
        <v>17080</v>
      </c>
      <c r="F4487" t="s">
        <v>17081</v>
      </c>
      <c r="H4487">
        <v>69.737018300000003</v>
      </c>
      <c r="I4487">
        <v>-73.9246816</v>
      </c>
      <c r="J4487" s="1" t="str">
        <f t="shared" si="731"/>
        <v>NGR lake sediment grab sample</v>
      </c>
      <c r="K4487" s="1" t="str">
        <f t="shared" si="732"/>
        <v>&lt;177 micron (NGR)</v>
      </c>
      <c r="L4487">
        <v>18</v>
      </c>
      <c r="M4487" t="s">
        <v>82</v>
      </c>
      <c r="N4487">
        <v>341</v>
      </c>
      <c r="O4487">
        <v>102</v>
      </c>
      <c r="P4487">
        <v>24</v>
      </c>
      <c r="Q4487">
        <v>19</v>
      </c>
      <c r="R4487">
        <v>24</v>
      </c>
      <c r="S4487">
        <v>16</v>
      </c>
      <c r="T4487">
        <v>0.1</v>
      </c>
      <c r="U4487">
        <v>550</v>
      </c>
      <c r="V4487">
        <v>3.9</v>
      </c>
      <c r="W4487">
        <v>0.5</v>
      </c>
      <c r="X4487">
        <v>2</v>
      </c>
      <c r="Y4487">
        <v>6</v>
      </c>
    </row>
    <row r="4488" spans="1:25" hidden="1" x14ac:dyDescent="0.25">
      <c r="A4488" t="s">
        <v>17082</v>
      </c>
      <c r="B4488" t="s">
        <v>17083</v>
      </c>
      <c r="C4488" s="1" t="str">
        <f t="shared" si="729"/>
        <v>21:0444</v>
      </c>
      <c r="D4488" s="1" t="str">
        <f t="shared" si="730"/>
        <v>21:0146</v>
      </c>
      <c r="E4488" t="s">
        <v>17084</v>
      </c>
      <c r="F4488" t="s">
        <v>17085</v>
      </c>
      <c r="H4488">
        <v>69.718905300000003</v>
      </c>
      <c r="I4488">
        <v>-74.049948099999995</v>
      </c>
      <c r="J4488" s="1" t="str">
        <f t="shared" si="731"/>
        <v>NGR lake sediment grab sample</v>
      </c>
      <c r="K4488" s="1" t="str">
        <f t="shared" si="732"/>
        <v>&lt;177 micron (NGR)</v>
      </c>
      <c r="L4488">
        <v>18</v>
      </c>
      <c r="M4488" t="s">
        <v>87</v>
      </c>
      <c r="N4488">
        <v>342</v>
      </c>
      <c r="O4488">
        <v>134</v>
      </c>
      <c r="P4488">
        <v>46</v>
      </c>
      <c r="Q4488">
        <v>34</v>
      </c>
      <c r="R4488">
        <v>32</v>
      </c>
      <c r="S4488">
        <v>18</v>
      </c>
      <c r="T4488">
        <v>0.2</v>
      </c>
      <c r="U4488">
        <v>430</v>
      </c>
      <c r="V4488">
        <v>4.45</v>
      </c>
      <c r="W4488">
        <v>0.5</v>
      </c>
      <c r="X4488">
        <v>3</v>
      </c>
      <c r="Y4488">
        <v>14.4</v>
      </c>
    </row>
    <row r="4489" spans="1:25" hidden="1" x14ac:dyDescent="0.25">
      <c r="A4489" t="s">
        <v>17086</v>
      </c>
      <c r="B4489" t="s">
        <v>17087</v>
      </c>
      <c r="C4489" s="1" t="str">
        <f t="shared" si="729"/>
        <v>21:0444</v>
      </c>
      <c r="D4489" s="1" t="str">
        <f t="shared" si="730"/>
        <v>21:0146</v>
      </c>
      <c r="E4489" t="s">
        <v>17088</v>
      </c>
      <c r="F4489" t="s">
        <v>17089</v>
      </c>
      <c r="H4489">
        <v>69.716953099999998</v>
      </c>
      <c r="I4489">
        <v>-74.091264699999996</v>
      </c>
      <c r="J4489" s="1" t="str">
        <f t="shared" si="731"/>
        <v>NGR lake sediment grab sample</v>
      </c>
      <c r="K4489" s="1" t="str">
        <f t="shared" si="732"/>
        <v>&lt;177 micron (NGR)</v>
      </c>
      <c r="L4489">
        <v>18</v>
      </c>
      <c r="M4489" t="s">
        <v>92</v>
      </c>
      <c r="N4489">
        <v>343</v>
      </c>
      <c r="O4489">
        <v>114</v>
      </c>
      <c r="P4489">
        <v>26</v>
      </c>
      <c r="Q4489">
        <v>19</v>
      </c>
      <c r="R4489">
        <v>28</v>
      </c>
      <c r="S4489">
        <v>18</v>
      </c>
      <c r="T4489">
        <v>0.2</v>
      </c>
      <c r="U4489">
        <v>540</v>
      </c>
      <c r="V4489">
        <v>4.0999999999999996</v>
      </c>
      <c r="W4489">
        <v>0.5</v>
      </c>
      <c r="X4489">
        <v>4</v>
      </c>
      <c r="Y4489">
        <v>2.4</v>
      </c>
    </row>
    <row r="4490" spans="1:25" hidden="1" x14ac:dyDescent="0.25">
      <c r="A4490" t="s">
        <v>17090</v>
      </c>
      <c r="B4490" t="s">
        <v>17091</v>
      </c>
      <c r="C4490" s="1" t="str">
        <f t="shared" si="729"/>
        <v>21:0444</v>
      </c>
      <c r="D4490" s="1" t="str">
        <f t="shared" si="730"/>
        <v>21:0146</v>
      </c>
      <c r="E4490" t="s">
        <v>17092</v>
      </c>
      <c r="F4490" t="s">
        <v>17093</v>
      </c>
      <c r="H4490">
        <v>69.710529500000007</v>
      </c>
      <c r="I4490">
        <v>-74.187977799999999</v>
      </c>
      <c r="J4490" s="1" t="str">
        <f t="shared" si="731"/>
        <v>NGR lake sediment grab sample</v>
      </c>
      <c r="K4490" s="1" t="str">
        <f t="shared" si="732"/>
        <v>&lt;177 micron (NGR)</v>
      </c>
      <c r="L4490">
        <v>18</v>
      </c>
      <c r="M4490" t="s">
        <v>97</v>
      </c>
      <c r="N4490">
        <v>344</v>
      </c>
      <c r="O4490">
        <v>76</v>
      </c>
      <c r="P4490">
        <v>28</v>
      </c>
      <c r="Q4490">
        <v>24</v>
      </c>
      <c r="R4490">
        <v>19</v>
      </c>
      <c r="S4490">
        <v>13</v>
      </c>
      <c r="T4490">
        <v>0.1</v>
      </c>
      <c r="U4490">
        <v>340</v>
      </c>
      <c r="V4490">
        <v>2.85</v>
      </c>
      <c r="W4490">
        <v>0.5</v>
      </c>
      <c r="X4490">
        <v>2</v>
      </c>
      <c r="Y4490">
        <v>4</v>
      </c>
    </row>
    <row r="4491" spans="1:25" hidden="1" x14ac:dyDescent="0.25">
      <c r="A4491" t="s">
        <v>17094</v>
      </c>
      <c r="B4491" t="s">
        <v>17095</v>
      </c>
      <c r="C4491" s="1" t="str">
        <f t="shared" si="729"/>
        <v>21:0444</v>
      </c>
      <c r="D4491" s="1" t="str">
        <f t="shared" si="730"/>
        <v>21:0146</v>
      </c>
      <c r="E4491" t="s">
        <v>17096</v>
      </c>
      <c r="F4491" t="s">
        <v>17097</v>
      </c>
      <c r="H4491">
        <v>69.685360099999997</v>
      </c>
      <c r="I4491">
        <v>-74.152600300000003</v>
      </c>
      <c r="J4491" s="1" t="str">
        <f t="shared" si="731"/>
        <v>NGR lake sediment grab sample</v>
      </c>
      <c r="K4491" s="1" t="str">
        <f t="shared" si="732"/>
        <v>&lt;177 micron (NGR)</v>
      </c>
      <c r="L4491">
        <v>18</v>
      </c>
      <c r="M4491" t="s">
        <v>107</v>
      </c>
      <c r="N4491">
        <v>345</v>
      </c>
      <c r="O4491">
        <v>150</v>
      </c>
      <c r="P4491">
        <v>60</v>
      </c>
      <c r="Q4491">
        <v>49</v>
      </c>
      <c r="R4491">
        <v>37</v>
      </c>
      <c r="S4491">
        <v>19</v>
      </c>
      <c r="T4491">
        <v>0.2</v>
      </c>
      <c r="U4491">
        <v>510</v>
      </c>
      <c r="V4491">
        <v>5.2</v>
      </c>
      <c r="W4491">
        <v>0.5</v>
      </c>
      <c r="X4491">
        <v>6</v>
      </c>
      <c r="Y4491">
        <v>12</v>
      </c>
    </row>
    <row r="4492" spans="1:25" hidden="1" x14ac:dyDescent="0.25">
      <c r="A4492" t="s">
        <v>17098</v>
      </c>
      <c r="B4492" t="s">
        <v>17099</v>
      </c>
      <c r="C4492" s="1" t="str">
        <f t="shared" si="729"/>
        <v>21:0444</v>
      </c>
      <c r="D4492" s="1" t="str">
        <f t="shared" si="730"/>
        <v>21:0146</v>
      </c>
      <c r="E4492" t="s">
        <v>17100</v>
      </c>
      <c r="F4492" t="s">
        <v>17101</v>
      </c>
      <c r="H4492">
        <v>69.611401099999995</v>
      </c>
      <c r="I4492">
        <v>-73.772316700000005</v>
      </c>
      <c r="J4492" s="1" t="str">
        <f t="shared" si="731"/>
        <v>NGR lake sediment grab sample</v>
      </c>
      <c r="K4492" s="1" t="str">
        <f t="shared" si="732"/>
        <v>&lt;177 micron (NGR)</v>
      </c>
      <c r="L4492">
        <v>18</v>
      </c>
      <c r="M4492" t="s">
        <v>112</v>
      </c>
      <c r="N4492">
        <v>346</v>
      </c>
      <c r="O4492">
        <v>92</v>
      </c>
      <c r="P4492">
        <v>36</v>
      </c>
      <c r="Q4492">
        <v>13</v>
      </c>
      <c r="R4492">
        <v>24</v>
      </c>
      <c r="S4492">
        <v>11</v>
      </c>
      <c r="T4492">
        <v>0.1</v>
      </c>
      <c r="U4492">
        <v>200</v>
      </c>
      <c r="V4492">
        <v>2.7</v>
      </c>
      <c r="W4492">
        <v>0.5</v>
      </c>
      <c r="X4492">
        <v>2</v>
      </c>
      <c r="Y4492">
        <v>11.2</v>
      </c>
    </row>
    <row r="4493" spans="1:25" hidden="1" x14ac:dyDescent="0.25">
      <c r="A4493" t="s">
        <v>17102</v>
      </c>
      <c r="B4493" t="s">
        <v>17103</v>
      </c>
      <c r="C4493" s="1" t="str">
        <f t="shared" si="729"/>
        <v>21:0444</v>
      </c>
      <c r="D4493" s="1" t="str">
        <f t="shared" si="730"/>
        <v>21:0146</v>
      </c>
      <c r="E4493" t="s">
        <v>17104</v>
      </c>
      <c r="F4493" t="s">
        <v>17105</v>
      </c>
      <c r="H4493">
        <v>69.603217599999994</v>
      </c>
      <c r="I4493">
        <v>-73.810765799999999</v>
      </c>
      <c r="J4493" s="1" t="str">
        <f t="shared" si="731"/>
        <v>NGR lake sediment grab sample</v>
      </c>
      <c r="K4493" s="1" t="str">
        <f t="shared" si="732"/>
        <v>&lt;177 micron (NGR)</v>
      </c>
      <c r="L4493">
        <v>18</v>
      </c>
      <c r="M4493" t="s">
        <v>117</v>
      </c>
      <c r="N4493">
        <v>347</v>
      </c>
      <c r="O4493">
        <v>110</v>
      </c>
      <c r="P4493">
        <v>36</v>
      </c>
      <c r="Q4493">
        <v>19</v>
      </c>
      <c r="R4493">
        <v>28</v>
      </c>
      <c r="S4493">
        <v>16</v>
      </c>
      <c r="T4493">
        <v>0.1</v>
      </c>
      <c r="U4493">
        <v>240</v>
      </c>
      <c r="V4493">
        <v>3.9</v>
      </c>
      <c r="W4493">
        <v>0.5</v>
      </c>
      <c r="X4493">
        <v>2</v>
      </c>
      <c r="Y4493">
        <v>8</v>
      </c>
    </row>
    <row r="4494" spans="1:25" hidden="1" x14ac:dyDescent="0.25">
      <c r="A4494" t="s">
        <v>17106</v>
      </c>
      <c r="B4494" t="s">
        <v>17107</v>
      </c>
      <c r="C4494" s="1" t="str">
        <f t="shared" si="729"/>
        <v>21:0444</v>
      </c>
      <c r="D4494" s="1" t="str">
        <f t="shared" si="730"/>
        <v>21:0146</v>
      </c>
      <c r="E4494" t="s">
        <v>17108</v>
      </c>
      <c r="F4494" t="s">
        <v>17109</v>
      </c>
      <c r="H4494">
        <v>69.573821600000002</v>
      </c>
      <c r="I4494">
        <v>-73.855720300000002</v>
      </c>
      <c r="J4494" s="1" t="str">
        <f t="shared" si="731"/>
        <v>NGR lake sediment grab sample</v>
      </c>
      <c r="K4494" s="1" t="str">
        <f t="shared" si="732"/>
        <v>&lt;177 micron (NGR)</v>
      </c>
      <c r="L4494">
        <v>18</v>
      </c>
      <c r="M4494" t="s">
        <v>122</v>
      </c>
      <c r="N4494">
        <v>348</v>
      </c>
      <c r="O4494">
        <v>108</v>
      </c>
      <c r="P4494">
        <v>52</v>
      </c>
      <c r="Q4494">
        <v>15</v>
      </c>
      <c r="R4494">
        <v>29</v>
      </c>
      <c r="S4494">
        <v>12</v>
      </c>
      <c r="T4494">
        <v>0.1</v>
      </c>
      <c r="U4494">
        <v>200</v>
      </c>
      <c r="V4494">
        <v>2.85</v>
      </c>
      <c r="W4494">
        <v>0.5</v>
      </c>
      <c r="X4494">
        <v>2</v>
      </c>
      <c r="Y4494">
        <v>24</v>
      </c>
    </row>
    <row r="4495" spans="1:25" hidden="1" x14ac:dyDescent="0.25">
      <c r="A4495" t="s">
        <v>17110</v>
      </c>
      <c r="B4495" t="s">
        <v>17111</v>
      </c>
      <c r="C4495" s="1" t="str">
        <f t="shared" si="729"/>
        <v>21:0444</v>
      </c>
      <c r="D4495" s="1" t="str">
        <f>HYPERLINK("http://geochem.nrcan.gc.ca/cdogs/content/svy/svy_e.htm", "")</f>
        <v/>
      </c>
      <c r="G4495" s="1" t="str">
        <f>HYPERLINK("http://geochem.nrcan.gc.ca/cdogs/content/cr_/cr_00034_e.htm", "34")</f>
        <v>34</v>
      </c>
      <c r="J4495" t="s">
        <v>100</v>
      </c>
      <c r="K4495" t="s">
        <v>101</v>
      </c>
      <c r="L4495">
        <v>18</v>
      </c>
      <c r="M4495" t="s">
        <v>102</v>
      </c>
      <c r="N4495">
        <v>349</v>
      </c>
      <c r="O4495">
        <v>96</v>
      </c>
      <c r="P4495">
        <v>48</v>
      </c>
      <c r="Q4495">
        <v>19</v>
      </c>
      <c r="R4495">
        <v>22</v>
      </c>
      <c r="S4495">
        <v>13</v>
      </c>
      <c r="T4495">
        <v>0.1</v>
      </c>
      <c r="U4495">
        <v>750</v>
      </c>
      <c r="V4495">
        <v>2.8</v>
      </c>
      <c r="W4495">
        <v>21</v>
      </c>
      <c r="X4495">
        <v>5</v>
      </c>
      <c r="Y4495">
        <v>17.2</v>
      </c>
    </row>
    <row r="4496" spans="1:25" hidden="1" x14ac:dyDescent="0.25">
      <c r="A4496" t="s">
        <v>17112</v>
      </c>
      <c r="B4496" t="s">
        <v>17113</v>
      </c>
      <c r="C4496" s="1" t="str">
        <f t="shared" si="729"/>
        <v>21:0444</v>
      </c>
      <c r="D4496" s="1" t="str">
        <f>HYPERLINK("http://geochem.nrcan.gc.ca/cdogs/content/svy/svy210146_e.htm", "21:0146")</f>
        <v>21:0146</v>
      </c>
      <c r="E4496" t="s">
        <v>17114</v>
      </c>
      <c r="F4496" t="s">
        <v>17115</v>
      </c>
      <c r="H4496">
        <v>69.543542299999999</v>
      </c>
      <c r="I4496">
        <v>-73.701545199999998</v>
      </c>
      <c r="J4496" s="1" t="str">
        <f>HYPERLINK("http://geochem.nrcan.gc.ca/cdogs/content/kwd/kwd020027_e.htm", "NGR lake sediment grab sample")</f>
        <v>NGR lake sediment grab sample</v>
      </c>
      <c r="K4496" s="1" t="str">
        <f>HYPERLINK("http://geochem.nrcan.gc.ca/cdogs/content/kwd/kwd080006_e.htm", "&lt;177 micron (NGR)")</f>
        <v>&lt;177 micron (NGR)</v>
      </c>
      <c r="L4496">
        <v>19</v>
      </c>
      <c r="M4496" t="s">
        <v>29</v>
      </c>
      <c r="N4496">
        <v>350</v>
      </c>
      <c r="O4496">
        <v>172</v>
      </c>
      <c r="P4496">
        <v>60</v>
      </c>
      <c r="Q4496">
        <v>24</v>
      </c>
      <c r="R4496">
        <v>30</v>
      </c>
      <c r="S4496">
        <v>19</v>
      </c>
      <c r="T4496">
        <v>0.1</v>
      </c>
      <c r="U4496">
        <v>450</v>
      </c>
      <c r="V4496">
        <v>4.95</v>
      </c>
      <c r="W4496">
        <v>0.5</v>
      </c>
      <c r="X4496">
        <v>6</v>
      </c>
      <c r="Y4496">
        <v>8.6</v>
      </c>
    </row>
    <row r="4497" spans="1:25" hidden="1" x14ac:dyDescent="0.25">
      <c r="A4497" t="s">
        <v>17116</v>
      </c>
      <c r="B4497" t="s">
        <v>17117</v>
      </c>
      <c r="C4497" s="1" t="str">
        <f t="shared" si="729"/>
        <v>21:0444</v>
      </c>
      <c r="D4497" s="1" t="str">
        <f>HYPERLINK("http://geochem.nrcan.gc.ca/cdogs/content/svy/svy210146_e.htm", "21:0146")</f>
        <v>21:0146</v>
      </c>
      <c r="E4497" t="s">
        <v>17118</v>
      </c>
      <c r="F4497" t="s">
        <v>17119</v>
      </c>
      <c r="H4497">
        <v>69.537181099999998</v>
      </c>
      <c r="I4497">
        <v>-73.710954400000006</v>
      </c>
      <c r="J4497" s="1" t="str">
        <f>HYPERLINK("http://geochem.nrcan.gc.ca/cdogs/content/kwd/kwd020027_e.htm", "NGR lake sediment grab sample")</f>
        <v>NGR lake sediment grab sample</v>
      </c>
      <c r="K4497" s="1" t="str">
        <f>HYPERLINK("http://geochem.nrcan.gc.ca/cdogs/content/kwd/kwd080006_e.htm", "&lt;177 micron (NGR)")</f>
        <v>&lt;177 micron (NGR)</v>
      </c>
      <c r="L4497">
        <v>19</v>
      </c>
      <c r="M4497" t="s">
        <v>49</v>
      </c>
      <c r="N4497">
        <v>351</v>
      </c>
      <c r="O4497">
        <v>102</v>
      </c>
      <c r="P4497">
        <v>44</v>
      </c>
      <c r="Q4497">
        <v>17</v>
      </c>
      <c r="R4497">
        <v>23</v>
      </c>
      <c r="S4497">
        <v>14</v>
      </c>
      <c r="T4497">
        <v>0.1</v>
      </c>
      <c r="U4497">
        <v>235</v>
      </c>
      <c r="V4497">
        <v>3.6</v>
      </c>
      <c r="W4497">
        <v>0.5</v>
      </c>
      <c r="X4497">
        <v>7</v>
      </c>
      <c r="Y4497">
        <v>12.2</v>
      </c>
    </row>
    <row r="4498" spans="1:25" hidden="1" x14ac:dyDescent="0.25">
      <c r="A4498" t="s">
        <v>17120</v>
      </c>
      <c r="B4498" t="s">
        <v>17121</v>
      </c>
      <c r="C4498" s="1" t="str">
        <f t="shared" si="729"/>
        <v>21:0444</v>
      </c>
      <c r="D4498" s="1" t="str">
        <f>HYPERLINK("http://geochem.nrcan.gc.ca/cdogs/content/svy/svy_e.htm", "")</f>
        <v/>
      </c>
      <c r="G4498" s="1" t="str">
        <f>HYPERLINK("http://geochem.nrcan.gc.ca/cdogs/content/cr_/cr_00034_e.htm", "34")</f>
        <v>34</v>
      </c>
      <c r="J4498" t="s">
        <v>100</v>
      </c>
      <c r="K4498" t="s">
        <v>101</v>
      </c>
      <c r="L4498">
        <v>19</v>
      </c>
      <c r="M4498" t="s">
        <v>102</v>
      </c>
      <c r="N4498">
        <v>352</v>
      </c>
      <c r="O4498">
        <v>94</v>
      </c>
      <c r="P4498">
        <v>48</v>
      </c>
      <c r="Q4498">
        <v>19</v>
      </c>
      <c r="R4498">
        <v>21</v>
      </c>
      <c r="S4498">
        <v>13</v>
      </c>
      <c r="T4498">
        <v>0.1</v>
      </c>
      <c r="U4498">
        <v>740</v>
      </c>
      <c r="V4498">
        <v>2.7</v>
      </c>
      <c r="W4498">
        <v>26</v>
      </c>
      <c r="X4498">
        <v>6</v>
      </c>
      <c r="Y4498">
        <v>17.600000000000001</v>
      </c>
    </row>
    <row r="4499" spans="1:25" hidden="1" x14ac:dyDescent="0.25">
      <c r="A4499" t="s">
        <v>17122</v>
      </c>
      <c r="B4499" t="s">
        <v>17123</v>
      </c>
      <c r="C4499" s="1" t="str">
        <f t="shared" si="729"/>
        <v>21:0444</v>
      </c>
      <c r="D4499" s="1" t="str">
        <f t="shared" ref="D4499:D4520" si="733">HYPERLINK("http://geochem.nrcan.gc.ca/cdogs/content/svy/svy210146_e.htm", "21:0146")</f>
        <v>21:0146</v>
      </c>
      <c r="E4499" t="s">
        <v>17114</v>
      </c>
      <c r="F4499" t="s">
        <v>17124</v>
      </c>
      <c r="H4499">
        <v>69.543542299999999</v>
      </c>
      <c r="I4499">
        <v>-73.701545199999998</v>
      </c>
      <c r="J4499" s="1" t="str">
        <f t="shared" ref="J4499:J4520" si="734">HYPERLINK("http://geochem.nrcan.gc.ca/cdogs/content/kwd/kwd020027_e.htm", "NGR lake sediment grab sample")</f>
        <v>NGR lake sediment grab sample</v>
      </c>
      <c r="K4499" s="1" t="str">
        <f t="shared" ref="K4499:K4520" si="735">HYPERLINK("http://geochem.nrcan.gc.ca/cdogs/content/kwd/kwd080006_e.htm", "&lt;177 micron (NGR)")</f>
        <v>&lt;177 micron (NGR)</v>
      </c>
      <c r="L4499">
        <v>19</v>
      </c>
      <c r="M4499" t="s">
        <v>57</v>
      </c>
      <c r="N4499">
        <v>353</v>
      </c>
      <c r="O4499">
        <v>168</v>
      </c>
      <c r="P4499">
        <v>58</v>
      </c>
      <c r="Q4499">
        <v>23</v>
      </c>
      <c r="R4499">
        <v>30</v>
      </c>
      <c r="S4499">
        <v>18</v>
      </c>
      <c r="T4499">
        <v>0.1</v>
      </c>
      <c r="U4499">
        <v>430</v>
      </c>
      <c r="V4499">
        <v>4.9000000000000004</v>
      </c>
      <c r="W4499">
        <v>0.5</v>
      </c>
      <c r="X4499">
        <v>6</v>
      </c>
      <c r="Y4499">
        <v>11.8</v>
      </c>
    </row>
    <row r="4500" spans="1:25" hidden="1" x14ac:dyDescent="0.25">
      <c r="A4500" t="s">
        <v>17125</v>
      </c>
      <c r="B4500" t="s">
        <v>17126</v>
      </c>
      <c r="C4500" s="1" t="str">
        <f t="shared" si="729"/>
        <v>21:0444</v>
      </c>
      <c r="D4500" s="1" t="str">
        <f t="shared" si="733"/>
        <v>21:0146</v>
      </c>
      <c r="E4500" t="s">
        <v>17114</v>
      </c>
      <c r="F4500" t="s">
        <v>17127</v>
      </c>
      <c r="H4500">
        <v>69.543542299999999</v>
      </c>
      <c r="I4500">
        <v>-73.701545199999998</v>
      </c>
      <c r="J4500" s="1" t="str">
        <f t="shared" si="734"/>
        <v>NGR lake sediment grab sample</v>
      </c>
      <c r="K4500" s="1" t="str">
        <f t="shared" si="735"/>
        <v>&lt;177 micron (NGR)</v>
      </c>
      <c r="L4500">
        <v>19</v>
      </c>
      <c r="M4500" t="s">
        <v>53</v>
      </c>
      <c r="N4500">
        <v>354</v>
      </c>
      <c r="O4500">
        <v>166</v>
      </c>
      <c r="P4500">
        <v>58</v>
      </c>
      <c r="Q4500">
        <v>22</v>
      </c>
      <c r="R4500">
        <v>29</v>
      </c>
      <c r="S4500">
        <v>18</v>
      </c>
      <c r="T4500">
        <v>0.1</v>
      </c>
      <c r="U4500">
        <v>420</v>
      </c>
      <c r="V4500">
        <v>5.25</v>
      </c>
      <c r="W4500">
        <v>0.5</v>
      </c>
      <c r="X4500">
        <v>5</v>
      </c>
      <c r="Y4500">
        <v>10.6</v>
      </c>
    </row>
    <row r="4501" spans="1:25" hidden="1" x14ac:dyDescent="0.25">
      <c r="A4501" t="s">
        <v>17128</v>
      </c>
      <c r="B4501" t="s">
        <v>17129</v>
      </c>
      <c r="C4501" s="1" t="str">
        <f t="shared" si="729"/>
        <v>21:0444</v>
      </c>
      <c r="D4501" s="1" t="str">
        <f t="shared" si="733"/>
        <v>21:0146</v>
      </c>
      <c r="E4501" t="s">
        <v>17130</v>
      </c>
      <c r="F4501" t="s">
        <v>17131</v>
      </c>
      <c r="H4501">
        <v>69.562348700000001</v>
      </c>
      <c r="I4501">
        <v>-73.636471999999998</v>
      </c>
      <c r="J4501" s="1" t="str">
        <f t="shared" si="734"/>
        <v>NGR lake sediment grab sample</v>
      </c>
      <c r="K4501" s="1" t="str">
        <f t="shared" si="735"/>
        <v>&lt;177 micron (NGR)</v>
      </c>
      <c r="L4501">
        <v>19</v>
      </c>
      <c r="M4501" t="s">
        <v>34</v>
      </c>
      <c r="N4501">
        <v>355</v>
      </c>
      <c r="O4501">
        <v>170</v>
      </c>
      <c r="P4501">
        <v>60</v>
      </c>
      <c r="Q4501">
        <v>29</v>
      </c>
      <c r="R4501">
        <v>35</v>
      </c>
      <c r="S4501">
        <v>17</v>
      </c>
      <c r="T4501">
        <v>0.1</v>
      </c>
      <c r="U4501">
        <v>240</v>
      </c>
      <c r="V4501">
        <v>4.4000000000000004</v>
      </c>
      <c r="W4501">
        <v>1</v>
      </c>
      <c r="X4501">
        <v>3</v>
      </c>
      <c r="Y4501">
        <v>11.6</v>
      </c>
    </row>
    <row r="4502" spans="1:25" hidden="1" x14ac:dyDescent="0.25">
      <c r="A4502" t="s">
        <v>17132</v>
      </c>
      <c r="B4502" t="s">
        <v>17133</v>
      </c>
      <c r="C4502" s="1" t="str">
        <f t="shared" si="729"/>
        <v>21:0444</v>
      </c>
      <c r="D4502" s="1" t="str">
        <f t="shared" si="733"/>
        <v>21:0146</v>
      </c>
      <c r="E4502" t="s">
        <v>17134</v>
      </c>
      <c r="F4502" t="s">
        <v>17135</v>
      </c>
      <c r="H4502">
        <v>69.571588399999996</v>
      </c>
      <c r="I4502">
        <v>-73.618345399999995</v>
      </c>
      <c r="J4502" s="1" t="str">
        <f t="shared" si="734"/>
        <v>NGR lake sediment grab sample</v>
      </c>
      <c r="K4502" s="1" t="str">
        <f t="shared" si="735"/>
        <v>&lt;177 micron (NGR)</v>
      </c>
      <c r="L4502">
        <v>19</v>
      </c>
      <c r="M4502" t="s">
        <v>39</v>
      </c>
      <c r="N4502">
        <v>356</v>
      </c>
      <c r="O4502">
        <v>170</v>
      </c>
      <c r="P4502">
        <v>40</v>
      </c>
      <c r="Q4502">
        <v>19</v>
      </c>
      <c r="R4502">
        <v>42</v>
      </c>
      <c r="S4502">
        <v>16</v>
      </c>
      <c r="T4502">
        <v>0.1</v>
      </c>
      <c r="U4502">
        <v>245</v>
      </c>
      <c r="V4502">
        <v>3.2</v>
      </c>
      <c r="W4502">
        <v>1</v>
      </c>
      <c r="X4502">
        <v>2</v>
      </c>
      <c r="Y4502">
        <v>9.8000000000000007</v>
      </c>
    </row>
    <row r="4503" spans="1:25" hidden="1" x14ac:dyDescent="0.25">
      <c r="A4503" t="s">
        <v>17136</v>
      </c>
      <c r="B4503" t="s">
        <v>17137</v>
      </c>
      <c r="C4503" s="1" t="str">
        <f t="shared" si="729"/>
        <v>21:0444</v>
      </c>
      <c r="D4503" s="1" t="str">
        <f t="shared" si="733"/>
        <v>21:0146</v>
      </c>
      <c r="E4503" t="s">
        <v>17138</v>
      </c>
      <c r="F4503" t="s">
        <v>17139</v>
      </c>
      <c r="H4503">
        <v>69.549906899999996</v>
      </c>
      <c r="I4503">
        <v>-73.578860399999996</v>
      </c>
      <c r="J4503" s="1" t="str">
        <f t="shared" si="734"/>
        <v>NGR lake sediment grab sample</v>
      </c>
      <c r="K4503" s="1" t="str">
        <f t="shared" si="735"/>
        <v>&lt;177 micron (NGR)</v>
      </c>
      <c r="L4503">
        <v>19</v>
      </c>
      <c r="M4503" t="s">
        <v>44</v>
      </c>
      <c r="N4503">
        <v>357</v>
      </c>
      <c r="O4503">
        <v>380</v>
      </c>
      <c r="P4503">
        <v>82</v>
      </c>
      <c r="Q4503">
        <v>22</v>
      </c>
      <c r="R4503">
        <v>79</v>
      </c>
      <c r="S4503">
        <v>33</v>
      </c>
      <c r="T4503">
        <v>0.1</v>
      </c>
      <c r="U4503">
        <v>270</v>
      </c>
      <c r="V4503">
        <v>3.9</v>
      </c>
      <c r="W4503">
        <v>2</v>
      </c>
      <c r="X4503">
        <v>2</v>
      </c>
      <c r="Y4503">
        <v>14.8</v>
      </c>
    </row>
    <row r="4504" spans="1:25" hidden="1" x14ac:dyDescent="0.25">
      <c r="A4504" t="s">
        <v>17140</v>
      </c>
      <c r="B4504" t="s">
        <v>17141</v>
      </c>
      <c r="C4504" s="1" t="str">
        <f t="shared" si="729"/>
        <v>21:0444</v>
      </c>
      <c r="D4504" s="1" t="str">
        <f t="shared" si="733"/>
        <v>21:0146</v>
      </c>
      <c r="E4504" t="s">
        <v>17142</v>
      </c>
      <c r="F4504" t="s">
        <v>17143</v>
      </c>
      <c r="H4504">
        <v>69.530660400000002</v>
      </c>
      <c r="I4504">
        <v>-73.649203200000002</v>
      </c>
      <c r="J4504" s="1" t="str">
        <f t="shared" si="734"/>
        <v>NGR lake sediment grab sample</v>
      </c>
      <c r="K4504" s="1" t="str">
        <f t="shared" si="735"/>
        <v>&lt;177 micron (NGR)</v>
      </c>
      <c r="L4504">
        <v>19</v>
      </c>
      <c r="M4504" t="s">
        <v>62</v>
      </c>
      <c r="N4504">
        <v>358</v>
      </c>
      <c r="O4504">
        <v>260</v>
      </c>
      <c r="P4504">
        <v>112</v>
      </c>
      <c r="Q4504">
        <v>34</v>
      </c>
      <c r="R4504">
        <v>64</v>
      </c>
      <c r="S4504">
        <v>22</v>
      </c>
      <c r="T4504">
        <v>0.4</v>
      </c>
      <c r="U4504">
        <v>290</v>
      </c>
      <c r="V4504">
        <v>4.3</v>
      </c>
      <c r="W4504">
        <v>1</v>
      </c>
      <c r="X4504">
        <v>12</v>
      </c>
      <c r="Y4504">
        <v>19.2</v>
      </c>
    </row>
    <row r="4505" spans="1:25" hidden="1" x14ac:dyDescent="0.25">
      <c r="A4505" t="s">
        <v>17144</v>
      </c>
      <c r="B4505" t="s">
        <v>17145</v>
      </c>
      <c r="C4505" s="1" t="str">
        <f t="shared" si="729"/>
        <v>21:0444</v>
      </c>
      <c r="D4505" s="1" t="str">
        <f t="shared" si="733"/>
        <v>21:0146</v>
      </c>
      <c r="E4505" t="s">
        <v>17146</v>
      </c>
      <c r="F4505" t="s">
        <v>17147</v>
      </c>
      <c r="H4505">
        <v>69.414701500000007</v>
      </c>
      <c r="I4505">
        <v>-73.491666800000004</v>
      </c>
      <c r="J4505" s="1" t="str">
        <f t="shared" si="734"/>
        <v>NGR lake sediment grab sample</v>
      </c>
      <c r="K4505" s="1" t="str">
        <f t="shared" si="735"/>
        <v>&lt;177 micron (NGR)</v>
      </c>
      <c r="L4505">
        <v>19</v>
      </c>
      <c r="M4505" t="s">
        <v>67</v>
      </c>
      <c r="N4505">
        <v>359</v>
      </c>
      <c r="O4505">
        <v>250</v>
      </c>
      <c r="P4505">
        <v>46</v>
      </c>
      <c r="Q4505">
        <v>59</v>
      </c>
      <c r="R4505">
        <v>45</v>
      </c>
      <c r="S4505">
        <v>22</v>
      </c>
      <c r="T4505">
        <v>0.2</v>
      </c>
      <c r="U4505">
        <v>710</v>
      </c>
      <c r="V4505">
        <v>7.25</v>
      </c>
      <c r="W4505">
        <v>2</v>
      </c>
      <c r="X4505">
        <v>4</v>
      </c>
      <c r="Y4505">
        <v>11</v>
      </c>
    </row>
    <row r="4506" spans="1:25" hidden="1" x14ac:dyDescent="0.25">
      <c r="A4506" t="s">
        <v>17148</v>
      </c>
      <c r="B4506" t="s">
        <v>17149</v>
      </c>
      <c r="C4506" s="1" t="str">
        <f t="shared" si="729"/>
        <v>21:0444</v>
      </c>
      <c r="D4506" s="1" t="str">
        <f t="shared" si="733"/>
        <v>21:0146</v>
      </c>
      <c r="E4506" t="s">
        <v>17150</v>
      </c>
      <c r="F4506" t="s">
        <v>17151</v>
      </c>
      <c r="H4506">
        <v>69.454340700000003</v>
      </c>
      <c r="I4506">
        <v>-73.452979400000004</v>
      </c>
      <c r="J4506" s="1" t="str">
        <f t="shared" si="734"/>
        <v>NGR lake sediment grab sample</v>
      </c>
      <c r="K4506" s="1" t="str">
        <f t="shared" si="735"/>
        <v>&lt;177 micron (NGR)</v>
      </c>
      <c r="L4506">
        <v>19</v>
      </c>
      <c r="M4506" t="s">
        <v>72</v>
      </c>
      <c r="N4506">
        <v>360</v>
      </c>
      <c r="O4506">
        <v>178</v>
      </c>
      <c r="P4506">
        <v>38</v>
      </c>
      <c r="Q4506">
        <v>42</v>
      </c>
      <c r="R4506">
        <v>29</v>
      </c>
      <c r="S4506">
        <v>18</v>
      </c>
      <c r="T4506">
        <v>0.1</v>
      </c>
      <c r="U4506">
        <v>590</v>
      </c>
      <c r="V4506">
        <v>5.9</v>
      </c>
      <c r="W4506">
        <v>0.5</v>
      </c>
      <c r="X4506">
        <v>5</v>
      </c>
      <c r="Y4506">
        <v>14</v>
      </c>
    </row>
    <row r="4507" spans="1:25" hidden="1" x14ac:dyDescent="0.25">
      <c r="A4507" t="s">
        <v>17152</v>
      </c>
      <c r="B4507" t="s">
        <v>17153</v>
      </c>
      <c r="C4507" s="1" t="str">
        <f t="shared" si="729"/>
        <v>21:0444</v>
      </c>
      <c r="D4507" s="1" t="str">
        <f t="shared" si="733"/>
        <v>21:0146</v>
      </c>
      <c r="E4507" t="s">
        <v>17154</v>
      </c>
      <c r="F4507" t="s">
        <v>17155</v>
      </c>
      <c r="H4507">
        <v>69.482267399999998</v>
      </c>
      <c r="I4507">
        <v>-73.452346700000007</v>
      </c>
      <c r="J4507" s="1" t="str">
        <f t="shared" si="734"/>
        <v>NGR lake sediment grab sample</v>
      </c>
      <c r="K4507" s="1" t="str">
        <f t="shared" si="735"/>
        <v>&lt;177 micron (NGR)</v>
      </c>
      <c r="L4507">
        <v>19</v>
      </c>
      <c r="M4507" t="s">
        <v>77</v>
      </c>
      <c r="N4507">
        <v>361</v>
      </c>
      <c r="O4507">
        <v>182</v>
      </c>
      <c r="P4507">
        <v>80</v>
      </c>
      <c r="Q4507">
        <v>38</v>
      </c>
      <c r="R4507">
        <v>40</v>
      </c>
      <c r="S4507">
        <v>19</v>
      </c>
      <c r="T4507">
        <v>0.1</v>
      </c>
      <c r="U4507">
        <v>520</v>
      </c>
      <c r="V4507">
        <v>5.5</v>
      </c>
      <c r="W4507">
        <v>0.5</v>
      </c>
      <c r="X4507">
        <v>5</v>
      </c>
      <c r="Y4507">
        <v>10.8</v>
      </c>
    </row>
    <row r="4508" spans="1:25" hidden="1" x14ac:dyDescent="0.25">
      <c r="A4508" t="s">
        <v>17156</v>
      </c>
      <c r="B4508" t="s">
        <v>17157</v>
      </c>
      <c r="C4508" s="1" t="str">
        <f t="shared" si="729"/>
        <v>21:0444</v>
      </c>
      <c r="D4508" s="1" t="str">
        <f t="shared" si="733"/>
        <v>21:0146</v>
      </c>
      <c r="E4508" t="s">
        <v>17158</v>
      </c>
      <c r="F4508" t="s">
        <v>17159</v>
      </c>
      <c r="H4508">
        <v>69.510075599999993</v>
      </c>
      <c r="I4508">
        <v>-73.406657699999997</v>
      </c>
      <c r="J4508" s="1" t="str">
        <f t="shared" si="734"/>
        <v>NGR lake sediment grab sample</v>
      </c>
      <c r="K4508" s="1" t="str">
        <f t="shared" si="735"/>
        <v>&lt;177 micron (NGR)</v>
      </c>
      <c r="L4508">
        <v>19</v>
      </c>
      <c r="M4508" t="s">
        <v>82</v>
      </c>
      <c r="N4508">
        <v>362</v>
      </c>
      <c r="O4508">
        <v>84</v>
      </c>
      <c r="P4508">
        <v>22</v>
      </c>
      <c r="Q4508">
        <v>9</v>
      </c>
      <c r="R4508">
        <v>19</v>
      </c>
      <c r="S4508">
        <v>11</v>
      </c>
      <c r="T4508">
        <v>0.1</v>
      </c>
      <c r="U4508">
        <v>260</v>
      </c>
      <c r="V4508">
        <v>3.55</v>
      </c>
      <c r="W4508">
        <v>0.5</v>
      </c>
      <c r="X4508">
        <v>1</v>
      </c>
      <c r="Y4508">
        <v>3</v>
      </c>
    </row>
    <row r="4509" spans="1:25" hidden="1" x14ac:dyDescent="0.25">
      <c r="A4509" t="s">
        <v>17160</v>
      </c>
      <c r="B4509" t="s">
        <v>17161</v>
      </c>
      <c r="C4509" s="1" t="str">
        <f t="shared" si="729"/>
        <v>21:0444</v>
      </c>
      <c r="D4509" s="1" t="str">
        <f t="shared" si="733"/>
        <v>21:0146</v>
      </c>
      <c r="E4509" t="s">
        <v>17162</v>
      </c>
      <c r="F4509" t="s">
        <v>17163</v>
      </c>
      <c r="H4509">
        <v>69.4750935</v>
      </c>
      <c r="I4509">
        <v>-73.360353700000005</v>
      </c>
      <c r="J4509" s="1" t="str">
        <f t="shared" si="734"/>
        <v>NGR lake sediment grab sample</v>
      </c>
      <c r="K4509" s="1" t="str">
        <f t="shared" si="735"/>
        <v>&lt;177 micron (NGR)</v>
      </c>
      <c r="L4509">
        <v>19</v>
      </c>
      <c r="M4509" t="s">
        <v>87</v>
      </c>
      <c r="N4509">
        <v>363</v>
      </c>
      <c r="O4509">
        <v>200</v>
      </c>
      <c r="P4509">
        <v>60</v>
      </c>
      <c r="Q4509">
        <v>48</v>
      </c>
      <c r="R4509">
        <v>35</v>
      </c>
      <c r="S4509">
        <v>20</v>
      </c>
      <c r="T4509">
        <v>0.1</v>
      </c>
      <c r="U4509">
        <v>565</v>
      </c>
      <c r="V4509">
        <v>6.1</v>
      </c>
      <c r="W4509">
        <v>2</v>
      </c>
      <c r="X4509">
        <v>7</v>
      </c>
      <c r="Y4509">
        <v>8.4</v>
      </c>
    </row>
    <row r="4510" spans="1:25" hidden="1" x14ac:dyDescent="0.25">
      <c r="A4510" t="s">
        <v>17164</v>
      </c>
      <c r="B4510" t="s">
        <v>17165</v>
      </c>
      <c r="C4510" s="1" t="str">
        <f t="shared" si="729"/>
        <v>21:0444</v>
      </c>
      <c r="D4510" s="1" t="str">
        <f t="shared" si="733"/>
        <v>21:0146</v>
      </c>
      <c r="E4510" t="s">
        <v>17166</v>
      </c>
      <c r="F4510" t="s">
        <v>17167</v>
      </c>
      <c r="H4510">
        <v>69.469462300000004</v>
      </c>
      <c r="I4510">
        <v>-73.339725400000006</v>
      </c>
      <c r="J4510" s="1" t="str">
        <f t="shared" si="734"/>
        <v>NGR lake sediment grab sample</v>
      </c>
      <c r="K4510" s="1" t="str">
        <f t="shared" si="735"/>
        <v>&lt;177 micron (NGR)</v>
      </c>
      <c r="L4510">
        <v>19</v>
      </c>
      <c r="M4510" t="s">
        <v>92</v>
      </c>
      <c r="N4510">
        <v>364</v>
      </c>
      <c r="O4510">
        <v>150</v>
      </c>
      <c r="P4510">
        <v>34</v>
      </c>
      <c r="Q4510">
        <v>63</v>
      </c>
      <c r="R4510">
        <v>20</v>
      </c>
      <c r="S4510">
        <v>13</v>
      </c>
      <c r="T4510">
        <v>0.1</v>
      </c>
      <c r="U4510">
        <v>330</v>
      </c>
      <c r="V4510">
        <v>11.2</v>
      </c>
      <c r="W4510">
        <v>3</v>
      </c>
      <c r="X4510">
        <v>10</v>
      </c>
      <c r="Y4510">
        <v>17</v>
      </c>
    </row>
    <row r="4511" spans="1:25" hidden="1" x14ac:dyDescent="0.25">
      <c r="A4511" t="s">
        <v>17168</v>
      </c>
      <c r="B4511" t="s">
        <v>17169</v>
      </c>
      <c r="C4511" s="1" t="str">
        <f t="shared" si="729"/>
        <v>21:0444</v>
      </c>
      <c r="D4511" s="1" t="str">
        <f t="shared" si="733"/>
        <v>21:0146</v>
      </c>
      <c r="E4511" t="s">
        <v>17170</v>
      </c>
      <c r="F4511" t="s">
        <v>17171</v>
      </c>
      <c r="H4511">
        <v>69.443654499999994</v>
      </c>
      <c r="I4511">
        <v>-73.335949900000003</v>
      </c>
      <c r="J4511" s="1" t="str">
        <f t="shared" si="734"/>
        <v>NGR lake sediment grab sample</v>
      </c>
      <c r="K4511" s="1" t="str">
        <f t="shared" si="735"/>
        <v>&lt;177 micron (NGR)</v>
      </c>
      <c r="L4511">
        <v>19</v>
      </c>
      <c r="M4511" t="s">
        <v>97</v>
      </c>
      <c r="N4511">
        <v>365</v>
      </c>
      <c r="O4511">
        <v>152</v>
      </c>
      <c r="P4511">
        <v>22</v>
      </c>
      <c r="Q4511">
        <v>69</v>
      </c>
      <c r="R4511">
        <v>19</v>
      </c>
      <c r="S4511">
        <v>12</v>
      </c>
      <c r="T4511">
        <v>0.1</v>
      </c>
      <c r="U4511">
        <v>470</v>
      </c>
      <c r="V4511">
        <v>3.95</v>
      </c>
      <c r="W4511">
        <v>0.5</v>
      </c>
      <c r="X4511">
        <v>9</v>
      </c>
      <c r="Y4511">
        <v>5.8</v>
      </c>
    </row>
    <row r="4512" spans="1:25" hidden="1" x14ac:dyDescent="0.25">
      <c r="A4512" t="s">
        <v>17172</v>
      </c>
      <c r="B4512" t="s">
        <v>17173</v>
      </c>
      <c r="C4512" s="1" t="str">
        <f t="shared" si="729"/>
        <v>21:0444</v>
      </c>
      <c r="D4512" s="1" t="str">
        <f t="shared" si="733"/>
        <v>21:0146</v>
      </c>
      <c r="E4512" t="s">
        <v>17174</v>
      </c>
      <c r="F4512" t="s">
        <v>17175</v>
      </c>
      <c r="H4512">
        <v>69.447602700000004</v>
      </c>
      <c r="I4512">
        <v>-73.275238599999994</v>
      </c>
      <c r="J4512" s="1" t="str">
        <f t="shared" si="734"/>
        <v>NGR lake sediment grab sample</v>
      </c>
      <c r="K4512" s="1" t="str">
        <f t="shared" si="735"/>
        <v>&lt;177 micron (NGR)</v>
      </c>
      <c r="L4512">
        <v>19</v>
      </c>
      <c r="M4512" t="s">
        <v>107</v>
      </c>
      <c r="N4512">
        <v>366</v>
      </c>
      <c r="O4512">
        <v>102</v>
      </c>
      <c r="P4512">
        <v>16</v>
      </c>
      <c r="Q4512">
        <v>44</v>
      </c>
      <c r="R4512">
        <v>15</v>
      </c>
      <c r="S4512">
        <v>10</v>
      </c>
      <c r="T4512">
        <v>0.1</v>
      </c>
      <c r="U4512">
        <v>380</v>
      </c>
      <c r="V4512">
        <v>3.3</v>
      </c>
      <c r="W4512">
        <v>1</v>
      </c>
      <c r="X4512">
        <v>5</v>
      </c>
      <c r="Y4512">
        <v>1.8</v>
      </c>
    </row>
    <row r="4513" spans="1:25" hidden="1" x14ac:dyDescent="0.25">
      <c r="A4513" t="s">
        <v>17176</v>
      </c>
      <c r="B4513" t="s">
        <v>17177</v>
      </c>
      <c r="C4513" s="1" t="str">
        <f t="shared" si="729"/>
        <v>21:0444</v>
      </c>
      <c r="D4513" s="1" t="str">
        <f t="shared" si="733"/>
        <v>21:0146</v>
      </c>
      <c r="E4513" t="s">
        <v>17178</v>
      </c>
      <c r="F4513" t="s">
        <v>17179</v>
      </c>
      <c r="H4513">
        <v>69.429141799999996</v>
      </c>
      <c r="I4513">
        <v>-73.255495100000005</v>
      </c>
      <c r="J4513" s="1" t="str">
        <f t="shared" si="734"/>
        <v>NGR lake sediment grab sample</v>
      </c>
      <c r="K4513" s="1" t="str">
        <f t="shared" si="735"/>
        <v>&lt;177 micron (NGR)</v>
      </c>
      <c r="L4513">
        <v>19</v>
      </c>
      <c r="M4513" t="s">
        <v>112</v>
      </c>
      <c r="N4513">
        <v>367</v>
      </c>
      <c r="O4513">
        <v>138</v>
      </c>
      <c r="P4513">
        <v>60</v>
      </c>
      <c r="Q4513">
        <v>94</v>
      </c>
      <c r="R4513">
        <v>29</v>
      </c>
      <c r="S4513">
        <v>15</v>
      </c>
      <c r="T4513">
        <v>0.1</v>
      </c>
      <c r="U4513">
        <v>430</v>
      </c>
      <c r="V4513">
        <v>3.8</v>
      </c>
      <c r="W4513">
        <v>0.5</v>
      </c>
      <c r="X4513">
        <v>8</v>
      </c>
      <c r="Y4513">
        <v>15.8</v>
      </c>
    </row>
    <row r="4514" spans="1:25" hidden="1" x14ac:dyDescent="0.25">
      <c r="A4514" t="s">
        <v>17180</v>
      </c>
      <c r="B4514" t="s">
        <v>17181</v>
      </c>
      <c r="C4514" s="1" t="str">
        <f t="shared" si="729"/>
        <v>21:0444</v>
      </c>
      <c r="D4514" s="1" t="str">
        <f t="shared" si="733"/>
        <v>21:0146</v>
      </c>
      <c r="E4514" t="s">
        <v>17182</v>
      </c>
      <c r="F4514" t="s">
        <v>17183</v>
      </c>
      <c r="H4514">
        <v>69.422550400000006</v>
      </c>
      <c r="I4514">
        <v>-73.0233937</v>
      </c>
      <c r="J4514" s="1" t="str">
        <f t="shared" si="734"/>
        <v>NGR lake sediment grab sample</v>
      </c>
      <c r="K4514" s="1" t="str">
        <f t="shared" si="735"/>
        <v>&lt;177 micron (NGR)</v>
      </c>
      <c r="L4514">
        <v>19</v>
      </c>
      <c r="M4514" t="s">
        <v>117</v>
      </c>
      <c r="N4514">
        <v>368</v>
      </c>
      <c r="O4514">
        <v>172</v>
      </c>
      <c r="P4514">
        <v>84</v>
      </c>
      <c r="Q4514">
        <v>73</v>
      </c>
      <c r="R4514">
        <v>30</v>
      </c>
      <c r="S4514">
        <v>18</v>
      </c>
      <c r="T4514">
        <v>0.2</v>
      </c>
      <c r="U4514">
        <v>470</v>
      </c>
      <c r="V4514">
        <v>4.7</v>
      </c>
      <c r="W4514">
        <v>0.5</v>
      </c>
      <c r="X4514">
        <v>10</v>
      </c>
      <c r="Y4514">
        <v>19.600000000000001</v>
      </c>
    </row>
    <row r="4515" spans="1:25" hidden="1" x14ac:dyDescent="0.25">
      <c r="A4515" t="s">
        <v>17184</v>
      </c>
      <c r="B4515" t="s">
        <v>17185</v>
      </c>
      <c r="C4515" s="1" t="str">
        <f t="shared" si="729"/>
        <v>21:0444</v>
      </c>
      <c r="D4515" s="1" t="str">
        <f t="shared" si="733"/>
        <v>21:0146</v>
      </c>
      <c r="E4515" t="s">
        <v>17186</v>
      </c>
      <c r="F4515" t="s">
        <v>17187</v>
      </c>
      <c r="H4515">
        <v>69.455274500000002</v>
      </c>
      <c r="I4515">
        <v>-72.937954700000006</v>
      </c>
      <c r="J4515" s="1" t="str">
        <f t="shared" si="734"/>
        <v>NGR lake sediment grab sample</v>
      </c>
      <c r="K4515" s="1" t="str">
        <f t="shared" si="735"/>
        <v>&lt;177 micron (NGR)</v>
      </c>
      <c r="L4515">
        <v>19</v>
      </c>
      <c r="M4515" t="s">
        <v>122</v>
      </c>
      <c r="N4515">
        <v>369</v>
      </c>
      <c r="O4515">
        <v>196</v>
      </c>
      <c r="P4515">
        <v>60</v>
      </c>
      <c r="Q4515">
        <v>57</v>
      </c>
      <c r="R4515">
        <v>24</v>
      </c>
      <c r="S4515">
        <v>20</v>
      </c>
      <c r="T4515">
        <v>0.1</v>
      </c>
      <c r="U4515">
        <v>695</v>
      </c>
      <c r="V4515">
        <v>6.9</v>
      </c>
      <c r="W4515">
        <v>0.5</v>
      </c>
      <c r="X4515">
        <v>5</v>
      </c>
      <c r="Y4515">
        <v>8.6</v>
      </c>
    </row>
    <row r="4516" spans="1:25" hidden="1" x14ac:dyDescent="0.25">
      <c r="A4516" t="s">
        <v>17188</v>
      </c>
      <c r="B4516" t="s">
        <v>17189</v>
      </c>
      <c r="C4516" s="1" t="str">
        <f t="shared" si="729"/>
        <v>21:0444</v>
      </c>
      <c r="D4516" s="1" t="str">
        <f t="shared" si="733"/>
        <v>21:0146</v>
      </c>
      <c r="E4516" t="s">
        <v>17190</v>
      </c>
      <c r="F4516" t="s">
        <v>17191</v>
      </c>
      <c r="H4516">
        <v>69.056611000000004</v>
      </c>
      <c r="I4516">
        <v>-73.626330699999997</v>
      </c>
      <c r="J4516" s="1" t="str">
        <f t="shared" si="734"/>
        <v>NGR lake sediment grab sample</v>
      </c>
      <c r="K4516" s="1" t="str">
        <f t="shared" si="735"/>
        <v>&lt;177 micron (NGR)</v>
      </c>
      <c r="L4516">
        <v>20</v>
      </c>
      <c r="M4516" t="s">
        <v>29</v>
      </c>
      <c r="N4516">
        <v>370</v>
      </c>
      <c r="O4516">
        <v>130</v>
      </c>
      <c r="P4516">
        <v>106</v>
      </c>
      <c r="Q4516">
        <v>8</v>
      </c>
      <c r="R4516">
        <v>43</v>
      </c>
      <c r="S4516">
        <v>12</v>
      </c>
      <c r="T4516">
        <v>0.4</v>
      </c>
      <c r="U4516">
        <v>250</v>
      </c>
      <c r="V4516">
        <v>3.35</v>
      </c>
      <c r="W4516">
        <v>45</v>
      </c>
      <c r="X4516">
        <v>2</v>
      </c>
      <c r="Y4516">
        <v>10.199999999999999</v>
      </c>
    </row>
    <row r="4517" spans="1:25" hidden="1" x14ac:dyDescent="0.25">
      <c r="A4517" t="s">
        <v>17192</v>
      </c>
      <c r="B4517" t="s">
        <v>17193</v>
      </c>
      <c r="C4517" s="1" t="str">
        <f t="shared" si="729"/>
        <v>21:0444</v>
      </c>
      <c r="D4517" s="1" t="str">
        <f t="shared" si="733"/>
        <v>21:0146</v>
      </c>
      <c r="E4517" t="s">
        <v>17194</v>
      </c>
      <c r="F4517" t="s">
        <v>17195</v>
      </c>
      <c r="H4517">
        <v>69.478724299999996</v>
      </c>
      <c r="I4517">
        <v>-72.926393000000004</v>
      </c>
      <c r="J4517" s="1" t="str">
        <f t="shared" si="734"/>
        <v>NGR lake sediment grab sample</v>
      </c>
      <c r="K4517" s="1" t="str">
        <f t="shared" si="735"/>
        <v>&lt;177 micron (NGR)</v>
      </c>
      <c r="L4517">
        <v>20</v>
      </c>
      <c r="M4517" t="s">
        <v>34</v>
      </c>
      <c r="N4517">
        <v>371</v>
      </c>
      <c r="O4517">
        <v>162</v>
      </c>
      <c r="P4517">
        <v>44</v>
      </c>
      <c r="Q4517">
        <v>54</v>
      </c>
      <c r="R4517">
        <v>22</v>
      </c>
      <c r="S4517">
        <v>19</v>
      </c>
      <c r="T4517">
        <v>0.2</v>
      </c>
      <c r="U4517">
        <v>695</v>
      </c>
      <c r="V4517">
        <v>6</v>
      </c>
      <c r="W4517">
        <v>1</v>
      </c>
      <c r="X4517">
        <v>2</v>
      </c>
      <c r="Y4517">
        <v>5</v>
      </c>
    </row>
    <row r="4518" spans="1:25" hidden="1" x14ac:dyDescent="0.25">
      <c r="A4518" t="s">
        <v>17196</v>
      </c>
      <c r="B4518" t="s">
        <v>17197</v>
      </c>
      <c r="C4518" s="1" t="str">
        <f t="shared" si="729"/>
        <v>21:0444</v>
      </c>
      <c r="D4518" s="1" t="str">
        <f t="shared" si="733"/>
        <v>21:0146</v>
      </c>
      <c r="E4518" t="s">
        <v>17198</v>
      </c>
      <c r="F4518" t="s">
        <v>17199</v>
      </c>
      <c r="H4518">
        <v>69.506010200000006</v>
      </c>
      <c r="I4518">
        <v>-72.842968400000004</v>
      </c>
      <c r="J4518" s="1" t="str">
        <f t="shared" si="734"/>
        <v>NGR lake sediment grab sample</v>
      </c>
      <c r="K4518" s="1" t="str">
        <f t="shared" si="735"/>
        <v>&lt;177 micron (NGR)</v>
      </c>
      <c r="L4518">
        <v>20</v>
      </c>
      <c r="M4518" t="s">
        <v>39</v>
      </c>
      <c r="N4518">
        <v>372</v>
      </c>
      <c r="O4518">
        <v>126</v>
      </c>
      <c r="P4518">
        <v>30</v>
      </c>
      <c r="Q4518">
        <v>43</v>
      </c>
      <c r="R4518">
        <v>20</v>
      </c>
      <c r="S4518">
        <v>16</v>
      </c>
      <c r="T4518">
        <v>0.1</v>
      </c>
      <c r="U4518">
        <v>710</v>
      </c>
      <c r="V4518">
        <v>4.9000000000000004</v>
      </c>
      <c r="W4518">
        <v>1</v>
      </c>
      <c r="X4518">
        <v>2</v>
      </c>
      <c r="Y4518">
        <v>4.4000000000000004</v>
      </c>
    </row>
    <row r="4519" spans="1:25" hidden="1" x14ac:dyDescent="0.25">
      <c r="A4519" t="s">
        <v>17200</v>
      </c>
      <c r="B4519" t="s">
        <v>17201</v>
      </c>
      <c r="C4519" s="1" t="str">
        <f t="shared" si="729"/>
        <v>21:0444</v>
      </c>
      <c r="D4519" s="1" t="str">
        <f t="shared" si="733"/>
        <v>21:0146</v>
      </c>
      <c r="E4519" t="s">
        <v>17202</v>
      </c>
      <c r="F4519" t="s">
        <v>17203</v>
      </c>
      <c r="H4519">
        <v>69.463261200000005</v>
      </c>
      <c r="I4519">
        <v>-72.794544000000002</v>
      </c>
      <c r="J4519" s="1" t="str">
        <f t="shared" si="734"/>
        <v>NGR lake sediment grab sample</v>
      </c>
      <c r="K4519" s="1" t="str">
        <f t="shared" si="735"/>
        <v>&lt;177 micron (NGR)</v>
      </c>
      <c r="L4519">
        <v>20</v>
      </c>
      <c r="M4519" t="s">
        <v>44</v>
      </c>
      <c r="N4519">
        <v>373</v>
      </c>
      <c r="O4519">
        <v>172</v>
      </c>
      <c r="P4519">
        <v>60</v>
      </c>
      <c r="Q4519">
        <v>45</v>
      </c>
      <c r="R4519">
        <v>44</v>
      </c>
      <c r="S4519">
        <v>25</v>
      </c>
      <c r="T4519">
        <v>0.1</v>
      </c>
      <c r="U4519">
        <v>750</v>
      </c>
      <c r="V4519">
        <v>6.9</v>
      </c>
      <c r="W4519">
        <v>3</v>
      </c>
      <c r="X4519">
        <v>3</v>
      </c>
      <c r="Y4519">
        <v>5.6</v>
      </c>
    </row>
    <row r="4520" spans="1:25" hidden="1" x14ac:dyDescent="0.25">
      <c r="A4520" t="s">
        <v>17204</v>
      </c>
      <c r="B4520" t="s">
        <v>17205</v>
      </c>
      <c r="C4520" s="1" t="str">
        <f t="shared" si="729"/>
        <v>21:0444</v>
      </c>
      <c r="D4520" s="1" t="str">
        <f t="shared" si="733"/>
        <v>21:0146</v>
      </c>
      <c r="E4520" t="s">
        <v>17206</v>
      </c>
      <c r="F4520" t="s">
        <v>17207</v>
      </c>
      <c r="H4520">
        <v>69.423239600000002</v>
      </c>
      <c r="I4520">
        <v>-72.866112999999999</v>
      </c>
      <c r="J4520" s="1" t="str">
        <f t="shared" si="734"/>
        <v>NGR lake sediment grab sample</v>
      </c>
      <c r="K4520" s="1" t="str">
        <f t="shared" si="735"/>
        <v>&lt;177 micron (NGR)</v>
      </c>
      <c r="L4520">
        <v>20</v>
      </c>
      <c r="M4520" t="s">
        <v>62</v>
      </c>
      <c r="N4520">
        <v>374</v>
      </c>
      <c r="O4520">
        <v>106</v>
      </c>
      <c r="P4520">
        <v>30</v>
      </c>
      <c r="Q4520">
        <v>27</v>
      </c>
      <c r="R4520">
        <v>25</v>
      </c>
      <c r="S4520">
        <v>15</v>
      </c>
      <c r="T4520">
        <v>0.1</v>
      </c>
      <c r="U4520">
        <v>445</v>
      </c>
      <c r="V4520">
        <v>4.0999999999999996</v>
      </c>
      <c r="W4520">
        <v>3</v>
      </c>
      <c r="X4520">
        <v>2</v>
      </c>
      <c r="Y4520">
        <v>3.2</v>
      </c>
    </row>
    <row r="4521" spans="1:25" hidden="1" x14ac:dyDescent="0.25">
      <c r="A4521" t="s">
        <v>17208</v>
      </c>
      <c r="B4521" t="s">
        <v>17209</v>
      </c>
      <c r="C4521" s="1" t="str">
        <f t="shared" si="729"/>
        <v>21:0444</v>
      </c>
      <c r="D4521" s="1" t="str">
        <f>HYPERLINK("http://geochem.nrcan.gc.ca/cdogs/content/svy/svy_e.htm", "")</f>
        <v/>
      </c>
      <c r="G4521" s="1" t="str">
        <f>HYPERLINK("http://geochem.nrcan.gc.ca/cdogs/content/cr_/cr_00033_e.htm", "33")</f>
        <v>33</v>
      </c>
      <c r="J4521" t="s">
        <v>100</v>
      </c>
      <c r="K4521" t="s">
        <v>101</v>
      </c>
      <c r="L4521">
        <v>20</v>
      </c>
      <c r="M4521" t="s">
        <v>102</v>
      </c>
      <c r="N4521">
        <v>375</v>
      </c>
      <c r="O4521">
        <v>160</v>
      </c>
      <c r="P4521">
        <v>20</v>
      </c>
      <c r="Q4521">
        <v>29</v>
      </c>
      <c r="R4521">
        <v>13</v>
      </c>
      <c r="S4521">
        <v>11</v>
      </c>
      <c r="T4521">
        <v>0.1</v>
      </c>
      <c r="U4521">
        <v>2700</v>
      </c>
      <c r="V4521">
        <v>3.85</v>
      </c>
      <c r="W4521">
        <v>2</v>
      </c>
      <c r="X4521">
        <v>1</v>
      </c>
      <c r="Y4521">
        <v>11.2</v>
      </c>
    </row>
    <row r="4522" spans="1:25" hidden="1" x14ac:dyDescent="0.25">
      <c r="A4522" t="s">
        <v>17210</v>
      </c>
      <c r="B4522" t="s">
        <v>17211</v>
      </c>
      <c r="C4522" s="1" t="str">
        <f t="shared" si="729"/>
        <v>21:0444</v>
      </c>
      <c r="D4522" s="1" t="str">
        <f t="shared" ref="D4522:D4545" si="736">HYPERLINK("http://geochem.nrcan.gc.ca/cdogs/content/svy/svy210146_e.htm", "21:0146")</f>
        <v>21:0146</v>
      </c>
      <c r="E4522" t="s">
        <v>17212</v>
      </c>
      <c r="F4522" t="s">
        <v>17213</v>
      </c>
      <c r="H4522">
        <v>69.063107400000007</v>
      </c>
      <c r="I4522">
        <v>-73.467791800000001</v>
      </c>
      <c r="J4522" s="1" t="str">
        <f t="shared" ref="J4522:J4545" si="737">HYPERLINK("http://geochem.nrcan.gc.ca/cdogs/content/kwd/kwd020027_e.htm", "NGR lake sediment grab sample")</f>
        <v>NGR lake sediment grab sample</v>
      </c>
      <c r="K4522" s="1" t="str">
        <f t="shared" ref="K4522:K4545" si="738">HYPERLINK("http://geochem.nrcan.gc.ca/cdogs/content/kwd/kwd080006_e.htm", "&lt;177 micron (NGR)")</f>
        <v>&lt;177 micron (NGR)</v>
      </c>
      <c r="L4522">
        <v>20</v>
      </c>
      <c r="M4522" t="s">
        <v>67</v>
      </c>
      <c r="N4522">
        <v>376</v>
      </c>
      <c r="O4522">
        <v>108</v>
      </c>
      <c r="P4522">
        <v>154</v>
      </c>
      <c r="Q4522">
        <v>11</v>
      </c>
      <c r="R4522">
        <v>53</v>
      </c>
      <c r="S4522">
        <v>15</v>
      </c>
      <c r="T4522">
        <v>0.3</v>
      </c>
      <c r="U4522">
        <v>240</v>
      </c>
      <c r="V4522">
        <v>4.7</v>
      </c>
      <c r="W4522">
        <v>95</v>
      </c>
      <c r="X4522">
        <v>2</v>
      </c>
      <c r="Y4522">
        <v>6.8</v>
      </c>
    </row>
    <row r="4523" spans="1:25" hidden="1" x14ac:dyDescent="0.25">
      <c r="A4523" t="s">
        <v>17214</v>
      </c>
      <c r="B4523" t="s">
        <v>17215</v>
      </c>
      <c r="C4523" s="1" t="str">
        <f t="shared" si="729"/>
        <v>21:0444</v>
      </c>
      <c r="D4523" s="1" t="str">
        <f t="shared" si="736"/>
        <v>21:0146</v>
      </c>
      <c r="E4523" t="s">
        <v>17216</v>
      </c>
      <c r="F4523" t="s">
        <v>17217</v>
      </c>
      <c r="H4523">
        <v>69.068662799999998</v>
      </c>
      <c r="I4523">
        <v>-73.567776800000004</v>
      </c>
      <c r="J4523" s="1" t="str">
        <f t="shared" si="737"/>
        <v>NGR lake sediment grab sample</v>
      </c>
      <c r="K4523" s="1" t="str">
        <f t="shared" si="738"/>
        <v>&lt;177 micron (NGR)</v>
      </c>
      <c r="L4523">
        <v>20</v>
      </c>
      <c r="M4523" t="s">
        <v>72</v>
      </c>
      <c r="N4523">
        <v>377</v>
      </c>
      <c r="O4523">
        <v>146</v>
      </c>
      <c r="P4523">
        <v>174</v>
      </c>
      <c r="Q4523">
        <v>13</v>
      </c>
      <c r="R4523">
        <v>76</v>
      </c>
      <c r="S4523">
        <v>32</v>
      </c>
      <c r="T4523">
        <v>0.4</v>
      </c>
      <c r="U4523">
        <v>265</v>
      </c>
      <c r="V4523">
        <v>5</v>
      </c>
      <c r="W4523">
        <v>60</v>
      </c>
      <c r="X4523">
        <v>3</v>
      </c>
      <c r="Y4523">
        <v>8.6</v>
      </c>
    </row>
    <row r="4524" spans="1:25" hidden="1" x14ac:dyDescent="0.25">
      <c r="A4524" t="s">
        <v>17218</v>
      </c>
      <c r="B4524" t="s">
        <v>17219</v>
      </c>
      <c r="C4524" s="1" t="str">
        <f t="shared" si="729"/>
        <v>21:0444</v>
      </c>
      <c r="D4524" s="1" t="str">
        <f t="shared" si="736"/>
        <v>21:0146</v>
      </c>
      <c r="E4524" t="s">
        <v>17220</v>
      </c>
      <c r="F4524" t="s">
        <v>17221</v>
      </c>
      <c r="H4524">
        <v>69.064727099999999</v>
      </c>
      <c r="I4524">
        <v>-73.603926099999995</v>
      </c>
      <c r="J4524" s="1" t="str">
        <f t="shared" si="737"/>
        <v>NGR lake sediment grab sample</v>
      </c>
      <c r="K4524" s="1" t="str">
        <f t="shared" si="738"/>
        <v>&lt;177 micron (NGR)</v>
      </c>
      <c r="L4524">
        <v>20</v>
      </c>
      <c r="M4524" t="s">
        <v>49</v>
      </c>
      <c r="N4524">
        <v>378</v>
      </c>
      <c r="O4524">
        <v>130</v>
      </c>
      <c r="P4524">
        <v>158</v>
      </c>
      <c r="Q4524">
        <v>15</v>
      </c>
      <c r="R4524">
        <v>52</v>
      </c>
      <c r="S4524">
        <v>15</v>
      </c>
      <c r="T4524">
        <v>0.7</v>
      </c>
      <c r="U4524">
        <v>210</v>
      </c>
      <c r="V4524">
        <v>3.8</v>
      </c>
      <c r="W4524">
        <v>40</v>
      </c>
      <c r="X4524">
        <v>2</v>
      </c>
      <c r="Y4524">
        <v>12.4</v>
      </c>
    </row>
    <row r="4525" spans="1:25" hidden="1" x14ac:dyDescent="0.25">
      <c r="A4525" t="s">
        <v>17222</v>
      </c>
      <c r="B4525" t="s">
        <v>17223</v>
      </c>
      <c r="C4525" s="1" t="str">
        <f t="shared" si="729"/>
        <v>21:0444</v>
      </c>
      <c r="D4525" s="1" t="str">
        <f t="shared" si="736"/>
        <v>21:0146</v>
      </c>
      <c r="E4525" t="s">
        <v>17190</v>
      </c>
      <c r="F4525" t="s">
        <v>17224</v>
      </c>
      <c r="H4525">
        <v>69.056611000000004</v>
      </c>
      <c r="I4525">
        <v>-73.626330699999997</v>
      </c>
      <c r="J4525" s="1" t="str">
        <f t="shared" si="737"/>
        <v>NGR lake sediment grab sample</v>
      </c>
      <c r="K4525" s="1" t="str">
        <f t="shared" si="738"/>
        <v>&lt;177 micron (NGR)</v>
      </c>
      <c r="L4525">
        <v>20</v>
      </c>
      <c r="M4525" t="s">
        <v>53</v>
      </c>
      <c r="N4525">
        <v>379</v>
      </c>
      <c r="O4525">
        <v>132</v>
      </c>
      <c r="P4525">
        <v>104</v>
      </c>
      <c r="Q4525">
        <v>9</v>
      </c>
      <c r="R4525">
        <v>44</v>
      </c>
      <c r="S4525">
        <v>13</v>
      </c>
      <c r="T4525">
        <v>0.5</v>
      </c>
      <c r="U4525">
        <v>240</v>
      </c>
      <c r="V4525">
        <v>3.6</v>
      </c>
      <c r="W4525">
        <v>55</v>
      </c>
      <c r="X4525">
        <v>2</v>
      </c>
      <c r="Y4525">
        <v>10.4</v>
      </c>
    </row>
    <row r="4526" spans="1:25" hidden="1" x14ac:dyDescent="0.25">
      <c r="A4526" t="s">
        <v>17225</v>
      </c>
      <c r="B4526" t="s">
        <v>17226</v>
      </c>
      <c r="C4526" s="1" t="str">
        <f t="shared" si="729"/>
        <v>21:0444</v>
      </c>
      <c r="D4526" s="1" t="str">
        <f t="shared" si="736"/>
        <v>21:0146</v>
      </c>
      <c r="E4526" t="s">
        <v>17190</v>
      </c>
      <c r="F4526" t="s">
        <v>17227</v>
      </c>
      <c r="H4526">
        <v>69.056611000000004</v>
      </c>
      <c r="I4526">
        <v>-73.626330699999997</v>
      </c>
      <c r="J4526" s="1" t="str">
        <f t="shared" si="737"/>
        <v>NGR lake sediment grab sample</v>
      </c>
      <c r="K4526" s="1" t="str">
        <f t="shared" si="738"/>
        <v>&lt;177 micron (NGR)</v>
      </c>
      <c r="L4526">
        <v>20</v>
      </c>
      <c r="M4526" t="s">
        <v>57</v>
      </c>
      <c r="N4526">
        <v>380</v>
      </c>
      <c r="O4526">
        <v>124</v>
      </c>
      <c r="P4526">
        <v>104</v>
      </c>
      <c r="Q4526">
        <v>9</v>
      </c>
      <c r="R4526">
        <v>40</v>
      </c>
      <c r="S4526">
        <v>11</v>
      </c>
      <c r="T4526">
        <v>0.4</v>
      </c>
      <c r="U4526">
        <v>240</v>
      </c>
      <c r="V4526">
        <v>3.4</v>
      </c>
      <c r="W4526">
        <v>31</v>
      </c>
      <c r="X4526">
        <v>1</v>
      </c>
      <c r="Y4526">
        <v>11.6</v>
      </c>
    </row>
    <row r="4527" spans="1:25" hidden="1" x14ac:dyDescent="0.25">
      <c r="A4527" t="s">
        <v>17228</v>
      </c>
      <c r="B4527" t="s">
        <v>17229</v>
      </c>
      <c r="C4527" s="1" t="str">
        <f t="shared" si="729"/>
        <v>21:0444</v>
      </c>
      <c r="D4527" s="1" t="str">
        <f t="shared" si="736"/>
        <v>21:0146</v>
      </c>
      <c r="E4527" t="s">
        <v>17230</v>
      </c>
      <c r="F4527" t="s">
        <v>17231</v>
      </c>
      <c r="H4527">
        <v>69.039020300000004</v>
      </c>
      <c r="I4527">
        <v>-73.647648099999998</v>
      </c>
      <c r="J4527" s="1" t="str">
        <f t="shared" si="737"/>
        <v>NGR lake sediment grab sample</v>
      </c>
      <c r="K4527" s="1" t="str">
        <f t="shared" si="738"/>
        <v>&lt;177 micron (NGR)</v>
      </c>
      <c r="L4527">
        <v>20</v>
      </c>
      <c r="M4527" t="s">
        <v>77</v>
      </c>
      <c r="N4527">
        <v>381</v>
      </c>
      <c r="O4527">
        <v>106</v>
      </c>
      <c r="P4527">
        <v>118</v>
      </c>
      <c r="Q4527">
        <v>11</v>
      </c>
      <c r="R4527">
        <v>43</v>
      </c>
      <c r="S4527">
        <v>32</v>
      </c>
      <c r="T4527">
        <v>0.1</v>
      </c>
      <c r="U4527">
        <v>310</v>
      </c>
      <c r="V4527">
        <v>4.5</v>
      </c>
      <c r="W4527">
        <v>160</v>
      </c>
      <c r="X4527">
        <v>2</v>
      </c>
      <c r="Y4527">
        <v>7.8</v>
      </c>
    </row>
    <row r="4528" spans="1:25" hidden="1" x14ac:dyDescent="0.25">
      <c r="A4528" t="s">
        <v>17232</v>
      </c>
      <c r="B4528" t="s">
        <v>17233</v>
      </c>
      <c r="C4528" s="1" t="str">
        <f t="shared" si="729"/>
        <v>21:0444</v>
      </c>
      <c r="D4528" s="1" t="str">
        <f t="shared" si="736"/>
        <v>21:0146</v>
      </c>
      <c r="E4528" t="s">
        <v>17234</v>
      </c>
      <c r="F4528" t="s">
        <v>17235</v>
      </c>
      <c r="H4528">
        <v>69.023091899999997</v>
      </c>
      <c r="I4528">
        <v>-73.507508400000006</v>
      </c>
      <c r="J4528" s="1" t="str">
        <f t="shared" si="737"/>
        <v>NGR lake sediment grab sample</v>
      </c>
      <c r="K4528" s="1" t="str">
        <f t="shared" si="738"/>
        <v>&lt;177 micron (NGR)</v>
      </c>
      <c r="L4528">
        <v>20</v>
      </c>
      <c r="M4528" t="s">
        <v>82</v>
      </c>
      <c r="N4528">
        <v>382</v>
      </c>
      <c r="O4528">
        <v>104</v>
      </c>
      <c r="P4528">
        <v>118</v>
      </c>
      <c r="Q4528">
        <v>11</v>
      </c>
      <c r="R4528">
        <v>46</v>
      </c>
      <c r="S4528">
        <v>19</v>
      </c>
      <c r="T4528">
        <v>1</v>
      </c>
      <c r="U4528">
        <v>200</v>
      </c>
      <c r="V4528">
        <v>2.6</v>
      </c>
      <c r="W4528">
        <v>30</v>
      </c>
      <c r="X4528">
        <v>2</v>
      </c>
      <c r="Y4528">
        <v>10.8</v>
      </c>
    </row>
    <row r="4529" spans="1:25" hidden="1" x14ac:dyDescent="0.25">
      <c r="A4529" t="s">
        <v>17236</v>
      </c>
      <c r="B4529" t="s">
        <v>17237</v>
      </c>
      <c r="C4529" s="1" t="str">
        <f t="shared" si="729"/>
        <v>21:0444</v>
      </c>
      <c r="D4529" s="1" t="str">
        <f t="shared" si="736"/>
        <v>21:0146</v>
      </c>
      <c r="E4529" t="s">
        <v>17238</v>
      </c>
      <c r="F4529" t="s">
        <v>17239</v>
      </c>
      <c r="H4529">
        <v>69.020789399999998</v>
      </c>
      <c r="I4529">
        <v>-73.4111379</v>
      </c>
      <c r="J4529" s="1" t="str">
        <f t="shared" si="737"/>
        <v>NGR lake sediment grab sample</v>
      </c>
      <c r="K4529" s="1" t="str">
        <f t="shared" si="738"/>
        <v>&lt;177 micron (NGR)</v>
      </c>
      <c r="L4529">
        <v>20</v>
      </c>
      <c r="M4529" t="s">
        <v>87</v>
      </c>
      <c r="N4529">
        <v>383</v>
      </c>
      <c r="O4529">
        <v>114</v>
      </c>
      <c r="P4529">
        <v>90</v>
      </c>
      <c r="Q4529">
        <v>9</v>
      </c>
      <c r="R4529">
        <v>42</v>
      </c>
      <c r="S4529">
        <v>11</v>
      </c>
      <c r="T4529">
        <v>0.6</v>
      </c>
      <c r="U4529">
        <v>130</v>
      </c>
      <c r="V4529">
        <v>1.3</v>
      </c>
      <c r="W4529">
        <v>19</v>
      </c>
      <c r="X4529">
        <v>1</v>
      </c>
      <c r="Y4529">
        <v>17.600000000000001</v>
      </c>
    </row>
    <row r="4530" spans="1:25" hidden="1" x14ac:dyDescent="0.25">
      <c r="A4530" t="s">
        <v>17240</v>
      </c>
      <c r="B4530" t="s">
        <v>17241</v>
      </c>
      <c r="C4530" s="1" t="str">
        <f t="shared" si="729"/>
        <v>21:0444</v>
      </c>
      <c r="D4530" s="1" t="str">
        <f t="shared" si="736"/>
        <v>21:0146</v>
      </c>
      <c r="E4530" t="s">
        <v>17242</v>
      </c>
      <c r="F4530" t="s">
        <v>17243</v>
      </c>
      <c r="H4530">
        <v>69.018294900000001</v>
      </c>
      <c r="I4530">
        <v>-73.332771500000007</v>
      </c>
      <c r="J4530" s="1" t="str">
        <f t="shared" si="737"/>
        <v>NGR lake sediment grab sample</v>
      </c>
      <c r="K4530" s="1" t="str">
        <f t="shared" si="738"/>
        <v>&lt;177 micron (NGR)</v>
      </c>
      <c r="L4530">
        <v>20</v>
      </c>
      <c r="M4530" t="s">
        <v>92</v>
      </c>
      <c r="N4530">
        <v>384</v>
      </c>
      <c r="O4530">
        <v>72</v>
      </c>
      <c r="P4530">
        <v>56</v>
      </c>
      <c r="Q4530">
        <v>10</v>
      </c>
      <c r="R4530">
        <v>31</v>
      </c>
      <c r="S4530">
        <v>10</v>
      </c>
      <c r="T4530">
        <v>0.2</v>
      </c>
      <c r="U4530">
        <v>170</v>
      </c>
      <c r="V4530">
        <v>2.7</v>
      </c>
      <c r="W4530">
        <v>65</v>
      </c>
      <c r="X4530">
        <v>2</v>
      </c>
      <c r="Y4530">
        <v>22.4</v>
      </c>
    </row>
    <row r="4531" spans="1:25" hidden="1" x14ac:dyDescent="0.25">
      <c r="A4531" t="s">
        <v>17244</v>
      </c>
      <c r="B4531" t="s">
        <v>17245</v>
      </c>
      <c r="C4531" s="1" t="str">
        <f t="shared" ref="C4531:C4594" si="739">HYPERLINK("http://geochem.nrcan.gc.ca/cdogs/content/bdl/bdl210444_e.htm", "21:0444")</f>
        <v>21:0444</v>
      </c>
      <c r="D4531" s="1" t="str">
        <f t="shared" si="736"/>
        <v>21:0146</v>
      </c>
      <c r="E4531" t="s">
        <v>17246</v>
      </c>
      <c r="F4531" t="s">
        <v>17247</v>
      </c>
      <c r="H4531">
        <v>69.020045800000005</v>
      </c>
      <c r="I4531">
        <v>-73.239738799999998</v>
      </c>
      <c r="J4531" s="1" t="str">
        <f t="shared" si="737"/>
        <v>NGR lake sediment grab sample</v>
      </c>
      <c r="K4531" s="1" t="str">
        <f t="shared" si="738"/>
        <v>&lt;177 micron (NGR)</v>
      </c>
      <c r="L4531">
        <v>20</v>
      </c>
      <c r="M4531" t="s">
        <v>97</v>
      </c>
      <c r="N4531">
        <v>385</v>
      </c>
      <c r="O4531">
        <v>90</v>
      </c>
      <c r="P4531">
        <v>74</v>
      </c>
      <c r="Q4531">
        <v>10</v>
      </c>
      <c r="R4531">
        <v>37</v>
      </c>
      <c r="S4531">
        <v>14</v>
      </c>
      <c r="T4531">
        <v>0.2</v>
      </c>
      <c r="U4531">
        <v>250</v>
      </c>
      <c r="V4531">
        <v>3.85</v>
      </c>
      <c r="W4531">
        <v>140</v>
      </c>
      <c r="X4531">
        <v>3</v>
      </c>
      <c r="Y4531">
        <v>3.6</v>
      </c>
    </row>
    <row r="4532" spans="1:25" hidden="1" x14ac:dyDescent="0.25">
      <c r="A4532" t="s">
        <v>17248</v>
      </c>
      <c r="B4532" t="s">
        <v>17249</v>
      </c>
      <c r="C4532" s="1" t="str">
        <f t="shared" si="739"/>
        <v>21:0444</v>
      </c>
      <c r="D4532" s="1" t="str">
        <f t="shared" si="736"/>
        <v>21:0146</v>
      </c>
      <c r="E4532" t="s">
        <v>17250</v>
      </c>
      <c r="F4532" t="s">
        <v>17251</v>
      </c>
      <c r="H4532">
        <v>69.054824600000003</v>
      </c>
      <c r="I4532">
        <v>-73.320920000000001</v>
      </c>
      <c r="J4532" s="1" t="str">
        <f t="shared" si="737"/>
        <v>NGR lake sediment grab sample</v>
      </c>
      <c r="K4532" s="1" t="str">
        <f t="shared" si="738"/>
        <v>&lt;177 micron (NGR)</v>
      </c>
      <c r="L4532">
        <v>20</v>
      </c>
      <c r="M4532" t="s">
        <v>107</v>
      </c>
      <c r="N4532">
        <v>386</v>
      </c>
      <c r="O4532">
        <v>150</v>
      </c>
      <c r="P4532">
        <v>178</v>
      </c>
      <c r="Q4532">
        <v>10</v>
      </c>
      <c r="R4532">
        <v>46</v>
      </c>
      <c r="S4532">
        <v>13</v>
      </c>
      <c r="T4532">
        <v>0.7</v>
      </c>
      <c r="U4532">
        <v>150</v>
      </c>
      <c r="V4532">
        <v>2</v>
      </c>
      <c r="W4532">
        <v>60</v>
      </c>
      <c r="X4532">
        <v>2</v>
      </c>
      <c r="Y4532">
        <v>11.8</v>
      </c>
    </row>
    <row r="4533" spans="1:25" hidden="1" x14ac:dyDescent="0.25">
      <c r="A4533" t="s">
        <v>17252</v>
      </c>
      <c r="B4533" t="s">
        <v>17253</v>
      </c>
      <c r="C4533" s="1" t="str">
        <f t="shared" si="739"/>
        <v>21:0444</v>
      </c>
      <c r="D4533" s="1" t="str">
        <f t="shared" si="736"/>
        <v>21:0146</v>
      </c>
      <c r="E4533" t="s">
        <v>17254</v>
      </c>
      <c r="F4533" t="s">
        <v>17255</v>
      </c>
      <c r="H4533">
        <v>69.070115900000005</v>
      </c>
      <c r="I4533">
        <v>-73.261111900000003</v>
      </c>
      <c r="J4533" s="1" t="str">
        <f t="shared" si="737"/>
        <v>NGR lake sediment grab sample</v>
      </c>
      <c r="K4533" s="1" t="str">
        <f t="shared" si="738"/>
        <v>&lt;177 micron (NGR)</v>
      </c>
      <c r="L4533">
        <v>20</v>
      </c>
      <c r="M4533" t="s">
        <v>112</v>
      </c>
      <c r="N4533">
        <v>387</v>
      </c>
      <c r="O4533">
        <v>70</v>
      </c>
      <c r="P4533">
        <v>80</v>
      </c>
      <c r="Q4533">
        <v>11</v>
      </c>
      <c r="R4533">
        <v>25</v>
      </c>
      <c r="S4533">
        <v>10</v>
      </c>
      <c r="T4533">
        <v>0.3</v>
      </c>
      <c r="U4533">
        <v>210</v>
      </c>
      <c r="V4533">
        <v>3.1</v>
      </c>
      <c r="W4533">
        <v>130</v>
      </c>
      <c r="X4533">
        <v>2</v>
      </c>
      <c r="Y4533">
        <v>4.4000000000000004</v>
      </c>
    </row>
    <row r="4534" spans="1:25" hidden="1" x14ac:dyDescent="0.25">
      <c r="A4534" t="s">
        <v>17256</v>
      </c>
      <c r="B4534" t="s">
        <v>17257</v>
      </c>
      <c r="C4534" s="1" t="str">
        <f t="shared" si="739"/>
        <v>21:0444</v>
      </c>
      <c r="D4534" s="1" t="str">
        <f t="shared" si="736"/>
        <v>21:0146</v>
      </c>
      <c r="E4534" t="s">
        <v>17258</v>
      </c>
      <c r="F4534" t="s">
        <v>17259</v>
      </c>
      <c r="H4534">
        <v>69.034957199999994</v>
      </c>
      <c r="I4534">
        <v>-73.174738000000005</v>
      </c>
      <c r="J4534" s="1" t="str">
        <f t="shared" si="737"/>
        <v>NGR lake sediment grab sample</v>
      </c>
      <c r="K4534" s="1" t="str">
        <f t="shared" si="738"/>
        <v>&lt;177 micron (NGR)</v>
      </c>
      <c r="L4534">
        <v>20</v>
      </c>
      <c r="M4534" t="s">
        <v>117</v>
      </c>
      <c r="N4534">
        <v>388</v>
      </c>
      <c r="O4534">
        <v>86</v>
      </c>
      <c r="P4534">
        <v>184</v>
      </c>
      <c r="Q4534">
        <v>15</v>
      </c>
      <c r="R4534">
        <v>39</v>
      </c>
      <c r="S4534">
        <v>11</v>
      </c>
      <c r="T4534">
        <v>1.2</v>
      </c>
      <c r="U4534">
        <v>155</v>
      </c>
      <c r="V4534">
        <v>3.3</v>
      </c>
      <c r="W4534">
        <v>325</v>
      </c>
      <c r="X4534">
        <v>4</v>
      </c>
      <c r="Y4534">
        <v>11.2</v>
      </c>
    </row>
    <row r="4535" spans="1:25" hidden="1" x14ac:dyDescent="0.25">
      <c r="A4535" t="s">
        <v>17260</v>
      </c>
      <c r="B4535" t="s">
        <v>17261</v>
      </c>
      <c r="C4535" s="1" t="str">
        <f t="shared" si="739"/>
        <v>21:0444</v>
      </c>
      <c r="D4535" s="1" t="str">
        <f t="shared" si="736"/>
        <v>21:0146</v>
      </c>
      <c r="E4535" t="s">
        <v>17262</v>
      </c>
      <c r="F4535" t="s">
        <v>17263</v>
      </c>
      <c r="H4535">
        <v>69.027789200000001</v>
      </c>
      <c r="I4535">
        <v>-74.073532</v>
      </c>
      <c r="J4535" s="1" t="str">
        <f t="shared" si="737"/>
        <v>NGR lake sediment grab sample</v>
      </c>
      <c r="K4535" s="1" t="str">
        <f t="shared" si="738"/>
        <v>&lt;177 micron (NGR)</v>
      </c>
      <c r="L4535">
        <v>20</v>
      </c>
      <c r="M4535" t="s">
        <v>122</v>
      </c>
      <c r="N4535">
        <v>389</v>
      </c>
      <c r="O4535">
        <v>92</v>
      </c>
      <c r="P4535">
        <v>82</v>
      </c>
      <c r="Q4535">
        <v>4</v>
      </c>
      <c r="R4535">
        <v>52</v>
      </c>
      <c r="S4535">
        <v>19</v>
      </c>
      <c r="T4535">
        <v>0.2</v>
      </c>
      <c r="U4535">
        <v>130</v>
      </c>
      <c r="V4535">
        <v>7.8</v>
      </c>
      <c r="W4535">
        <v>105</v>
      </c>
      <c r="X4535">
        <v>2</v>
      </c>
      <c r="Y4535">
        <v>6.4</v>
      </c>
    </row>
    <row r="4536" spans="1:25" hidden="1" x14ac:dyDescent="0.25">
      <c r="A4536" t="s">
        <v>17264</v>
      </c>
      <c r="B4536" t="s">
        <v>17265</v>
      </c>
      <c r="C4536" s="1" t="str">
        <f t="shared" si="739"/>
        <v>21:0444</v>
      </c>
      <c r="D4536" s="1" t="str">
        <f t="shared" si="736"/>
        <v>21:0146</v>
      </c>
      <c r="E4536" t="s">
        <v>17266</v>
      </c>
      <c r="F4536" t="s">
        <v>17267</v>
      </c>
      <c r="H4536">
        <v>69.068590700000001</v>
      </c>
      <c r="I4536">
        <v>-74.097568999999993</v>
      </c>
      <c r="J4536" s="1" t="str">
        <f t="shared" si="737"/>
        <v>NGR lake sediment grab sample</v>
      </c>
      <c r="K4536" s="1" t="str">
        <f t="shared" si="738"/>
        <v>&lt;177 micron (NGR)</v>
      </c>
      <c r="L4536">
        <v>21</v>
      </c>
      <c r="M4536" t="s">
        <v>29</v>
      </c>
      <c r="N4536">
        <v>390</v>
      </c>
      <c r="O4536">
        <v>290</v>
      </c>
      <c r="P4536">
        <v>180</v>
      </c>
      <c r="Q4536">
        <v>14</v>
      </c>
      <c r="R4536">
        <v>118</v>
      </c>
      <c r="S4536">
        <v>43</v>
      </c>
      <c r="T4536">
        <v>0.7</v>
      </c>
      <c r="U4536">
        <v>255</v>
      </c>
      <c r="V4536">
        <v>7.9</v>
      </c>
      <c r="W4536">
        <v>70</v>
      </c>
      <c r="X4536">
        <v>7</v>
      </c>
      <c r="Y4536">
        <v>8.6</v>
      </c>
    </row>
    <row r="4537" spans="1:25" hidden="1" x14ac:dyDescent="0.25">
      <c r="A4537" t="s">
        <v>17268</v>
      </c>
      <c r="B4537" t="s">
        <v>17269</v>
      </c>
      <c r="C4537" s="1" t="str">
        <f t="shared" si="739"/>
        <v>21:0444</v>
      </c>
      <c r="D4537" s="1" t="str">
        <f t="shared" si="736"/>
        <v>21:0146</v>
      </c>
      <c r="E4537" t="s">
        <v>17270</v>
      </c>
      <c r="F4537" t="s">
        <v>17271</v>
      </c>
      <c r="H4537">
        <v>69.062279000000004</v>
      </c>
      <c r="I4537">
        <v>-74.091208600000002</v>
      </c>
      <c r="J4537" s="1" t="str">
        <f t="shared" si="737"/>
        <v>NGR lake sediment grab sample</v>
      </c>
      <c r="K4537" s="1" t="str">
        <f t="shared" si="738"/>
        <v>&lt;177 micron (NGR)</v>
      </c>
      <c r="L4537">
        <v>21</v>
      </c>
      <c r="M4537" t="s">
        <v>49</v>
      </c>
      <c r="N4537">
        <v>391</v>
      </c>
      <c r="O4537">
        <v>86</v>
      </c>
      <c r="P4537">
        <v>84</v>
      </c>
      <c r="Q4537">
        <v>9</v>
      </c>
      <c r="R4537">
        <v>39</v>
      </c>
      <c r="S4537">
        <v>39</v>
      </c>
      <c r="T4537">
        <v>0.1</v>
      </c>
      <c r="U4537">
        <v>265</v>
      </c>
      <c r="V4537">
        <v>2.9</v>
      </c>
      <c r="W4537">
        <v>22</v>
      </c>
      <c r="X4537">
        <v>2</v>
      </c>
      <c r="Y4537">
        <v>3.8</v>
      </c>
    </row>
    <row r="4538" spans="1:25" hidden="1" x14ac:dyDescent="0.25">
      <c r="A4538" t="s">
        <v>17272</v>
      </c>
      <c r="B4538" t="s">
        <v>17273</v>
      </c>
      <c r="C4538" s="1" t="str">
        <f t="shared" si="739"/>
        <v>21:0444</v>
      </c>
      <c r="D4538" s="1" t="str">
        <f t="shared" si="736"/>
        <v>21:0146</v>
      </c>
      <c r="E4538" t="s">
        <v>17266</v>
      </c>
      <c r="F4538" t="s">
        <v>17274</v>
      </c>
      <c r="H4538">
        <v>69.068590700000001</v>
      </c>
      <c r="I4538">
        <v>-74.097568999999993</v>
      </c>
      <c r="J4538" s="1" t="str">
        <f t="shared" si="737"/>
        <v>NGR lake sediment grab sample</v>
      </c>
      <c r="K4538" s="1" t="str">
        <f t="shared" si="738"/>
        <v>&lt;177 micron (NGR)</v>
      </c>
      <c r="L4538">
        <v>21</v>
      </c>
      <c r="M4538" t="s">
        <v>57</v>
      </c>
      <c r="N4538">
        <v>392</v>
      </c>
      <c r="O4538">
        <v>285</v>
      </c>
      <c r="P4538">
        <v>174</v>
      </c>
      <c r="Q4538">
        <v>16</v>
      </c>
      <c r="R4538">
        <v>116</v>
      </c>
      <c r="S4538">
        <v>42</v>
      </c>
      <c r="T4538">
        <v>0.6</v>
      </c>
      <c r="U4538">
        <v>260</v>
      </c>
      <c r="V4538">
        <v>7.8</v>
      </c>
      <c r="W4538">
        <v>75</v>
      </c>
      <c r="X4538">
        <v>6</v>
      </c>
      <c r="Y4538">
        <v>9.1999999999999993</v>
      </c>
    </row>
    <row r="4539" spans="1:25" hidden="1" x14ac:dyDescent="0.25">
      <c r="A4539" t="s">
        <v>17275</v>
      </c>
      <c r="B4539" t="s">
        <v>17276</v>
      </c>
      <c r="C4539" s="1" t="str">
        <f t="shared" si="739"/>
        <v>21:0444</v>
      </c>
      <c r="D4539" s="1" t="str">
        <f t="shared" si="736"/>
        <v>21:0146</v>
      </c>
      <c r="E4539" t="s">
        <v>17266</v>
      </c>
      <c r="F4539" t="s">
        <v>17277</v>
      </c>
      <c r="H4539">
        <v>69.068590700000001</v>
      </c>
      <c r="I4539">
        <v>-74.097568999999993</v>
      </c>
      <c r="J4539" s="1" t="str">
        <f t="shared" si="737"/>
        <v>NGR lake sediment grab sample</v>
      </c>
      <c r="K4539" s="1" t="str">
        <f t="shared" si="738"/>
        <v>&lt;177 micron (NGR)</v>
      </c>
      <c r="L4539">
        <v>21</v>
      </c>
      <c r="M4539" t="s">
        <v>53</v>
      </c>
      <c r="N4539">
        <v>393</v>
      </c>
      <c r="O4539">
        <v>280</v>
      </c>
      <c r="P4539">
        <v>164</v>
      </c>
      <c r="Q4539">
        <v>15</v>
      </c>
      <c r="R4539">
        <v>116</v>
      </c>
      <c r="S4539">
        <v>45</v>
      </c>
      <c r="T4539">
        <v>0.6</v>
      </c>
      <c r="U4539">
        <v>260</v>
      </c>
      <c r="V4539">
        <v>6.7</v>
      </c>
      <c r="W4539">
        <v>55</v>
      </c>
      <c r="X4539">
        <v>6</v>
      </c>
      <c r="Y4539">
        <v>9.4</v>
      </c>
    </row>
    <row r="4540" spans="1:25" hidden="1" x14ac:dyDescent="0.25">
      <c r="A4540" t="s">
        <v>17278</v>
      </c>
      <c r="B4540" t="s">
        <v>17279</v>
      </c>
      <c r="C4540" s="1" t="str">
        <f t="shared" si="739"/>
        <v>21:0444</v>
      </c>
      <c r="D4540" s="1" t="str">
        <f t="shared" si="736"/>
        <v>21:0146</v>
      </c>
      <c r="E4540" t="s">
        <v>17280</v>
      </c>
      <c r="F4540" t="s">
        <v>17281</v>
      </c>
      <c r="H4540">
        <v>69.089835800000003</v>
      </c>
      <c r="I4540">
        <v>-74.060463900000002</v>
      </c>
      <c r="J4540" s="1" t="str">
        <f t="shared" si="737"/>
        <v>NGR lake sediment grab sample</v>
      </c>
      <c r="K4540" s="1" t="str">
        <f t="shared" si="738"/>
        <v>&lt;177 micron (NGR)</v>
      </c>
      <c r="L4540">
        <v>21</v>
      </c>
      <c r="M4540" t="s">
        <v>34</v>
      </c>
      <c r="N4540">
        <v>394</v>
      </c>
      <c r="O4540">
        <v>122</v>
      </c>
      <c r="P4540">
        <v>78</v>
      </c>
      <c r="Q4540">
        <v>8</v>
      </c>
      <c r="R4540">
        <v>35</v>
      </c>
      <c r="S4540">
        <v>11</v>
      </c>
      <c r="T4540">
        <v>0.3</v>
      </c>
      <c r="U4540">
        <v>170</v>
      </c>
      <c r="V4540">
        <v>4.5999999999999996</v>
      </c>
      <c r="W4540">
        <v>11</v>
      </c>
      <c r="X4540">
        <v>3</v>
      </c>
      <c r="Y4540">
        <v>6.8</v>
      </c>
    </row>
    <row r="4541" spans="1:25" hidden="1" x14ac:dyDescent="0.25">
      <c r="A4541" t="s">
        <v>17282</v>
      </c>
      <c r="B4541" t="s">
        <v>17283</v>
      </c>
      <c r="C4541" s="1" t="str">
        <f t="shared" si="739"/>
        <v>21:0444</v>
      </c>
      <c r="D4541" s="1" t="str">
        <f t="shared" si="736"/>
        <v>21:0146</v>
      </c>
      <c r="E4541" t="s">
        <v>17284</v>
      </c>
      <c r="F4541" t="s">
        <v>17285</v>
      </c>
      <c r="H4541">
        <v>69.117129899999995</v>
      </c>
      <c r="I4541">
        <v>-74.051071399999998</v>
      </c>
      <c r="J4541" s="1" t="str">
        <f t="shared" si="737"/>
        <v>NGR lake sediment grab sample</v>
      </c>
      <c r="K4541" s="1" t="str">
        <f t="shared" si="738"/>
        <v>&lt;177 micron (NGR)</v>
      </c>
      <c r="L4541">
        <v>21</v>
      </c>
      <c r="M4541" t="s">
        <v>39</v>
      </c>
      <c r="N4541">
        <v>395</v>
      </c>
      <c r="O4541">
        <v>108</v>
      </c>
      <c r="P4541">
        <v>178</v>
      </c>
      <c r="Q4541">
        <v>14</v>
      </c>
      <c r="R4541">
        <v>46</v>
      </c>
      <c r="S4541">
        <v>13</v>
      </c>
      <c r="T4541">
        <v>0.4</v>
      </c>
      <c r="U4541">
        <v>170</v>
      </c>
      <c r="V4541">
        <v>4.0999999999999996</v>
      </c>
      <c r="W4541">
        <v>31</v>
      </c>
      <c r="X4541">
        <v>2</v>
      </c>
      <c r="Y4541">
        <v>10.8</v>
      </c>
    </row>
    <row r="4542" spans="1:25" hidden="1" x14ac:dyDescent="0.25">
      <c r="A4542" t="s">
        <v>17286</v>
      </c>
      <c r="B4542" t="s">
        <v>17287</v>
      </c>
      <c r="C4542" s="1" t="str">
        <f t="shared" si="739"/>
        <v>21:0444</v>
      </c>
      <c r="D4542" s="1" t="str">
        <f t="shared" si="736"/>
        <v>21:0146</v>
      </c>
      <c r="E4542" t="s">
        <v>17288</v>
      </c>
      <c r="F4542" t="s">
        <v>17289</v>
      </c>
      <c r="H4542">
        <v>69.090205499999996</v>
      </c>
      <c r="I4542">
        <v>-73.967120899999998</v>
      </c>
      <c r="J4542" s="1" t="str">
        <f t="shared" si="737"/>
        <v>NGR lake sediment grab sample</v>
      </c>
      <c r="K4542" s="1" t="str">
        <f t="shared" si="738"/>
        <v>&lt;177 micron (NGR)</v>
      </c>
      <c r="L4542">
        <v>21</v>
      </c>
      <c r="M4542" t="s">
        <v>44</v>
      </c>
      <c r="N4542">
        <v>396</v>
      </c>
      <c r="O4542">
        <v>144</v>
      </c>
      <c r="P4542">
        <v>116</v>
      </c>
      <c r="Q4542">
        <v>15</v>
      </c>
      <c r="R4542">
        <v>59</v>
      </c>
      <c r="S4542">
        <v>25</v>
      </c>
      <c r="T4542">
        <v>0.3</v>
      </c>
      <c r="U4542">
        <v>310</v>
      </c>
      <c r="V4542">
        <v>5.9</v>
      </c>
      <c r="W4542">
        <v>23</v>
      </c>
      <c r="X4542">
        <v>5</v>
      </c>
      <c r="Y4542">
        <v>10.8</v>
      </c>
    </row>
    <row r="4543" spans="1:25" hidden="1" x14ac:dyDescent="0.25">
      <c r="A4543" t="s">
        <v>17290</v>
      </c>
      <c r="B4543" t="s">
        <v>17291</v>
      </c>
      <c r="C4543" s="1" t="str">
        <f t="shared" si="739"/>
        <v>21:0444</v>
      </c>
      <c r="D4543" s="1" t="str">
        <f t="shared" si="736"/>
        <v>21:0146</v>
      </c>
      <c r="E4543" t="s">
        <v>17292</v>
      </c>
      <c r="F4543" t="s">
        <v>17293</v>
      </c>
      <c r="H4543">
        <v>69.0667033</v>
      </c>
      <c r="I4543">
        <v>-73.956163399999994</v>
      </c>
      <c r="J4543" s="1" t="str">
        <f t="shared" si="737"/>
        <v>NGR lake sediment grab sample</v>
      </c>
      <c r="K4543" s="1" t="str">
        <f t="shared" si="738"/>
        <v>&lt;177 micron (NGR)</v>
      </c>
      <c r="L4543">
        <v>21</v>
      </c>
      <c r="M4543" t="s">
        <v>62</v>
      </c>
      <c r="N4543">
        <v>397</v>
      </c>
      <c r="O4543">
        <v>130</v>
      </c>
      <c r="P4543">
        <v>102</v>
      </c>
      <c r="Q4543">
        <v>11</v>
      </c>
      <c r="R4543">
        <v>55</v>
      </c>
      <c r="S4543">
        <v>16</v>
      </c>
      <c r="T4543">
        <v>0.1</v>
      </c>
      <c r="U4543">
        <v>310</v>
      </c>
      <c r="V4543">
        <v>4.3</v>
      </c>
      <c r="W4543">
        <v>15</v>
      </c>
      <c r="X4543">
        <v>5</v>
      </c>
      <c r="Y4543">
        <v>5.8</v>
      </c>
    </row>
    <row r="4544" spans="1:25" hidden="1" x14ac:dyDescent="0.25">
      <c r="A4544" t="s">
        <v>17294</v>
      </c>
      <c r="B4544" t="s">
        <v>17295</v>
      </c>
      <c r="C4544" s="1" t="str">
        <f t="shared" si="739"/>
        <v>21:0444</v>
      </c>
      <c r="D4544" s="1" t="str">
        <f t="shared" si="736"/>
        <v>21:0146</v>
      </c>
      <c r="E4544" t="s">
        <v>17296</v>
      </c>
      <c r="F4544" t="s">
        <v>17297</v>
      </c>
      <c r="H4544">
        <v>69.039744799999994</v>
      </c>
      <c r="I4544">
        <v>-74.004790499999999</v>
      </c>
      <c r="J4544" s="1" t="str">
        <f t="shared" si="737"/>
        <v>NGR lake sediment grab sample</v>
      </c>
      <c r="K4544" s="1" t="str">
        <f t="shared" si="738"/>
        <v>&lt;177 micron (NGR)</v>
      </c>
      <c r="L4544">
        <v>21</v>
      </c>
      <c r="M4544" t="s">
        <v>67</v>
      </c>
      <c r="N4544">
        <v>398</v>
      </c>
      <c r="O4544">
        <v>52</v>
      </c>
      <c r="P4544">
        <v>28</v>
      </c>
      <c r="Q4544">
        <v>5</v>
      </c>
      <c r="R4544">
        <v>20</v>
      </c>
      <c r="S4544">
        <v>9</v>
      </c>
      <c r="T4544">
        <v>0.1</v>
      </c>
      <c r="U4544">
        <v>180</v>
      </c>
      <c r="V4544">
        <v>2.1</v>
      </c>
      <c r="W4544">
        <v>10</v>
      </c>
      <c r="X4544">
        <v>1</v>
      </c>
      <c r="Y4544">
        <v>1.2</v>
      </c>
    </row>
    <row r="4545" spans="1:25" hidden="1" x14ac:dyDescent="0.25">
      <c r="A4545" t="s">
        <v>17298</v>
      </c>
      <c r="B4545" t="s">
        <v>17299</v>
      </c>
      <c r="C4545" s="1" t="str">
        <f t="shared" si="739"/>
        <v>21:0444</v>
      </c>
      <c r="D4545" s="1" t="str">
        <f t="shared" si="736"/>
        <v>21:0146</v>
      </c>
      <c r="E4545" t="s">
        <v>17300</v>
      </c>
      <c r="F4545" t="s">
        <v>17301</v>
      </c>
      <c r="H4545">
        <v>69.003096900000003</v>
      </c>
      <c r="I4545">
        <v>-73.889505099999994</v>
      </c>
      <c r="J4545" s="1" t="str">
        <f t="shared" si="737"/>
        <v>NGR lake sediment grab sample</v>
      </c>
      <c r="K4545" s="1" t="str">
        <f t="shared" si="738"/>
        <v>&lt;177 micron (NGR)</v>
      </c>
      <c r="L4545">
        <v>21</v>
      </c>
      <c r="M4545" t="s">
        <v>72</v>
      </c>
      <c r="N4545">
        <v>399</v>
      </c>
      <c r="O4545">
        <v>280</v>
      </c>
      <c r="P4545">
        <v>136</v>
      </c>
      <c r="Q4545">
        <v>11</v>
      </c>
      <c r="R4545">
        <v>103</v>
      </c>
      <c r="S4545">
        <v>19</v>
      </c>
      <c r="T4545">
        <v>0.2</v>
      </c>
      <c r="U4545">
        <v>150</v>
      </c>
      <c r="V4545">
        <v>6.1</v>
      </c>
      <c r="W4545">
        <v>275</v>
      </c>
      <c r="X4545">
        <v>4</v>
      </c>
      <c r="Y4545">
        <v>14</v>
      </c>
    </row>
    <row r="4546" spans="1:25" hidden="1" x14ac:dyDescent="0.25">
      <c r="A4546" t="s">
        <v>17302</v>
      </c>
      <c r="B4546" t="s">
        <v>17303</v>
      </c>
      <c r="C4546" s="1" t="str">
        <f t="shared" si="739"/>
        <v>21:0444</v>
      </c>
      <c r="D4546" s="1" t="str">
        <f>HYPERLINK("http://geochem.nrcan.gc.ca/cdogs/content/svy/svy_e.htm", "")</f>
        <v/>
      </c>
      <c r="G4546" s="1" t="str">
        <f>HYPERLINK("http://geochem.nrcan.gc.ca/cdogs/content/cr_/cr_00022_e.htm", "22")</f>
        <v>22</v>
      </c>
      <c r="J4546" t="s">
        <v>100</v>
      </c>
      <c r="K4546" t="s">
        <v>101</v>
      </c>
      <c r="L4546">
        <v>21</v>
      </c>
      <c r="M4546" t="s">
        <v>102</v>
      </c>
      <c r="N4546">
        <v>400</v>
      </c>
      <c r="O4546">
        <v>76</v>
      </c>
      <c r="P4546">
        <v>20</v>
      </c>
      <c r="Q4546">
        <v>21</v>
      </c>
      <c r="R4546">
        <v>10</v>
      </c>
      <c r="S4546">
        <v>7</v>
      </c>
      <c r="T4546">
        <v>0.1</v>
      </c>
      <c r="U4546">
        <v>920</v>
      </c>
      <c r="V4546">
        <v>1.6</v>
      </c>
      <c r="W4546">
        <v>15</v>
      </c>
      <c r="X4546">
        <v>5</v>
      </c>
      <c r="Y4546">
        <v>20</v>
      </c>
    </row>
    <row r="4547" spans="1:25" hidden="1" x14ac:dyDescent="0.25">
      <c r="A4547" t="s">
        <v>17304</v>
      </c>
      <c r="B4547" t="s">
        <v>17305</v>
      </c>
      <c r="C4547" s="1" t="str">
        <f t="shared" si="739"/>
        <v>21:0444</v>
      </c>
      <c r="D4547" s="1" t="str">
        <f>HYPERLINK("http://geochem.nrcan.gc.ca/cdogs/content/svy/svy210146_e.htm", "21:0146")</f>
        <v>21:0146</v>
      </c>
      <c r="E4547" t="s">
        <v>17306</v>
      </c>
      <c r="F4547" t="s">
        <v>17307</v>
      </c>
      <c r="H4547">
        <v>69.037670500000004</v>
      </c>
      <c r="I4547">
        <v>-75.225408900000005</v>
      </c>
      <c r="J4547" s="1" t="str">
        <f>HYPERLINK("http://geochem.nrcan.gc.ca/cdogs/content/kwd/kwd020027_e.htm", "NGR lake sediment grab sample")</f>
        <v>NGR lake sediment grab sample</v>
      </c>
      <c r="K4547" s="1" t="str">
        <f>HYPERLINK("http://geochem.nrcan.gc.ca/cdogs/content/kwd/kwd080006_e.htm", "&lt;177 micron (NGR)")</f>
        <v>&lt;177 micron (NGR)</v>
      </c>
      <c r="L4547">
        <v>22</v>
      </c>
      <c r="M4547" t="s">
        <v>29</v>
      </c>
      <c r="N4547">
        <v>401</v>
      </c>
      <c r="O4547">
        <v>200</v>
      </c>
      <c r="P4547">
        <v>82</v>
      </c>
      <c r="Q4547">
        <v>15</v>
      </c>
      <c r="R4547">
        <v>84</v>
      </c>
      <c r="S4547">
        <v>23</v>
      </c>
      <c r="T4547">
        <v>0.1</v>
      </c>
      <c r="U4547">
        <v>390</v>
      </c>
      <c r="V4547">
        <v>4.45</v>
      </c>
      <c r="W4547">
        <v>34</v>
      </c>
      <c r="X4547">
        <v>6</v>
      </c>
      <c r="Y4547">
        <v>4.4000000000000004</v>
      </c>
    </row>
    <row r="4548" spans="1:25" hidden="1" x14ac:dyDescent="0.25">
      <c r="A4548" t="s">
        <v>17308</v>
      </c>
      <c r="B4548" t="s">
        <v>17309</v>
      </c>
      <c r="C4548" s="1" t="str">
        <f t="shared" si="739"/>
        <v>21:0444</v>
      </c>
      <c r="D4548" s="1" t="str">
        <f>HYPERLINK("http://geochem.nrcan.gc.ca/cdogs/content/svy/svy210146_e.htm", "21:0146")</f>
        <v>21:0146</v>
      </c>
      <c r="E4548" t="s">
        <v>17310</v>
      </c>
      <c r="F4548" t="s">
        <v>17311</v>
      </c>
      <c r="H4548">
        <v>69.013955999999993</v>
      </c>
      <c r="I4548">
        <v>-75.282033100000007</v>
      </c>
      <c r="J4548" s="1" t="str">
        <f>HYPERLINK("http://geochem.nrcan.gc.ca/cdogs/content/kwd/kwd020027_e.htm", "NGR lake sediment grab sample")</f>
        <v>NGR lake sediment grab sample</v>
      </c>
      <c r="K4548" s="1" t="str">
        <f>HYPERLINK("http://geochem.nrcan.gc.ca/cdogs/content/kwd/kwd080006_e.htm", "&lt;177 micron (NGR)")</f>
        <v>&lt;177 micron (NGR)</v>
      </c>
      <c r="L4548">
        <v>22</v>
      </c>
      <c r="M4548" t="s">
        <v>34</v>
      </c>
      <c r="N4548">
        <v>402</v>
      </c>
      <c r="O4548">
        <v>200</v>
      </c>
      <c r="P4548">
        <v>84</v>
      </c>
      <c r="Q4548">
        <v>19</v>
      </c>
      <c r="R4548">
        <v>70</v>
      </c>
      <c r="S4548">
        <v>24</v>
      </c>
      <c r="T4548">
        <v>0.2</v>
      </c>
      <c r="U4548">
        <v>490</v>
      </c>
      <c r="V4548">
        <v>7.1</v>
      </c>
      <c r="W4548">
        <v>65</v>
      </c>
      <c r="X4548">
        <v>5</v>
      </c>
      <c r="Y4548">
        <v>1.6</v>
      </c>
    </row>
    <row r="4549" spans="1:25" hidden="1" x14ac:dyDescent="0.25">
      <c r="A4549" t="s">
        <v>17312</v>
      </c>
      <c r="B4549" t="s">
        <v>17313</v>
      </c>
      <c r="C4549" s="1" t="str">
        <f t="shared" si="739"/>
        <v>21:0444</v>
      </c>
      <c r="D4549" s="1" t="str">
        <f>HYPERLINK("http://geochem.nrcan.gc.ca/cdogs/content/svy/svy210146_e.htm", "21:0146")</f>
        <v>21:0146</v>
      </c>
      <c r="E4549" t="s">
        <v>17314</v>
      </c>
      <c r="F4549" t="s">
        <v>17315</v>
      </c>
      <c r="H4549">
        <v>69.027079299999997</v>
      </c>
      <c r="I4549">
        <v>-75.251234999999994</v>
      </c>
      <c r="J4549" s="1" t="str">
        <f>HYPERLINK("http://geochem.nrcan.gc.ca/cdogs/content/kwd/kwd020027_e.htm", "NGR lake sediment grab sample")</f>
        <v>NGR lake sediment grab sample</v>
      </c>
      <c r="K4549" s="1" t="str">
        <f>HYPERLINK("http://geochem.nrcan.gc.ca/cdogs/content/kwd/kwd080006_e.htm", "&lt;177 micron (NGR)")</f>
        <v>&lt;177 micron (NGR)</v>
      </c>
      <c r="L4549">
        <v>22</v>
      </c>
      <c r="M4549" t="s">
        <v>49</v>
      </c>
      <c r="N4549">
        <v>403</v>
      </c>
      <c r="O4549">
        <v>320</v>
      </c>
      <c r="P4549">
        <v>144</v>
      </c>
      <c r="Q4549">
        <v>17</v>
      </c>
      <c r="R4549">
        <v>112</v>
      </c>
      <c r="S4549">
        <v>21</v>
      </c>
      <c r="T4549">
        <v>0.4</v>
      </c>
      <c r="U4549">
        <v>320</v>
      </c>
      <c r="V4549">
        <v>5.6</v>
      </c>
      <c r="W4549">
        <v>60</v>
      </c>
      <c r="X4549">
        <v>16</v>
      </c>
      <c r="Y4549">
        <v>8.4</v>
      </c>
    </row>
    <row r="4550" spans="1:25" hidden="1" x14ac:dyDescent="0.25">
      <c r="A4550" t="s">
        <v>17316</v>
      </c>
      <c r="B4550" t="s">
        <v>17317</v>
      </c>
      <c r="C4550" s="1" t="str">
        <f t="shared" si="739"/>
        <v>21:0444</v>
      </c>
      <c r="D4550" s="1" t="str">
        <f>HYPERLINK("http://geochem.nrcan.gc.ca/cdogs/content/svy/svy210146_e.htm", "21:0146")</f>
        <v>21:0146</v>
      </c>
      <c r="E4550" t="s">
        <v>17306</v>
      </c>
      <c r="F4550" t="s">
        <v>17318</v>
      </c>
      <c r="H4550">
        <v>69.037670500000004</v>
      </c>
      <c r="I4550">
        <v>-75.225408900000005</v>
      </c>
      <c r="J4550" s="1" t="str">
        <f>HYPERLINK("http://geochem.nrcan.gc.ca/cdogs/content/kwd/kwd020027_e.htm", "NGR lake sediment grab sample")</f>
        <v>NGR lake sediment grab sample</v>
      </c>
      <c r="K4550" s="1" t="str">
        <f>HYPERLINK("http://geochem.nrcan.gc.ca/cdogs/content/kwd/kwd080006_e.htm", "&lt;177 micron (NGR)")</f>
        <v>&lt;177 micron (NGR)</v>
      </c>
      <c r="L4550">
        <v>22</v>
      </c>
      <c r="M4550" t="s">
        <v>53</v>
      </c>
      <c r="N4550">
        <v>404</v>
      </c>
      <c r="O4550">
        <v>176</v>
      </c>
      <c r="P4550">
        <v>64</v>
      </c>
      <c r="Q4550">
        <v>11</v>
      </c>
      <c r="R4550">
        <v>75</v>
      </c>
      <c r="S4550">
        <v>19</v>
      </c>
      <c r="T4550">
        <v>0.1</v>
      </c>
      <c r="U4550">
        <v>330</v>
      </c>
      <c r="V4550">
        <v>4.2</v>
      </c>
      <c r="W4550">
        <v>40</v>
      </c>
      <c r="X4550">
        <v>7</v>
      </c>
      <c r="Y4550">
        <v>4.2</v>
      </c>
    </row>
    <row r="4551" spans="1:25" hidden="1" x14ac:dyDescent="0.25">
      <c r="A4551" t="s">
        <v>17319</v>
      </c>
      <c r="B4551" t="s">
        <v>17320</v>
      </c>
      <c r="C4551" s="1" t="str">
        <f t="shared" si="739"/>
        <v>21:0444</v>
      </c>
      <c r="D4551" s="1" t="str">
        <f>HYPERLINK("http://geochem.nrcan.gc.ca/cdogs/content/svy/svy210146_e.htm", "21:0146")</f>
        <v>21:0146</v>
      </c>
      <c r="E4551" t="s">
        <v>17306</v>
      </c>
      <c r="F4551" t="s">
        <v>17321</v>
      </c>
      <c r="H4551">
        <v>69.037670500000004</v>
      </c>
      <c r="I4551">
        <v>-75.225408900000005</v>
      </c>
      <c r="J4551" s="1" t="str">
        <f>HYPERLINK("http://geochem.nrcan.gc.ca/cdogs/content/kwd/kwd020027_e.htm", "NGR lake sediment grab sample")</f>
        <v>NGR lake sediment grab sample</v>
      </c>
      <c r="K4551" s="1" t="str">
        <f>HYPERLINK("http://geochem.nrcan.gc.ca/cdogs/content/kwd/kwd080006_e.htm", "&lt;177 micron (NGR)")</f>
        <v>&lt;177 micron (NGR)</v>
      </c>
      <c r="L4551">
        <v>22</v>
      </c>
      <c r="M4551" t="s">
        <v>57</v>
      </c>
      <c r="N4551">
        <v>405</v>
      </c>
      <c r="O4551">
        <v>180</v>
      </c>
      <c r="P4551">
        <v>68</v>
      </c>
      <c r="Q4551">
        <v>15</v>
      </c>
      <c r="R4551">
        <v>72</v>
      </c>
      <c r="S4551">
        <v>19</v>
      </c>
      <c r="T4551">
        <v>0.1</v>
      </c>
      <c r="U4551">
        <v>330</v>
      </c>
      <c r="V4551">
        <v>3.9</v>
      </c>
      <c r="W4551">
        <v>29</v>
      </c>
      <c r="X4551">
        <v>5</v>
      </c>
      <c r="Y4551">
        <v>1.2</v>
      </c>
    </row>
    <row r="4552" spans="1:25" hidden="1" x14ac:dyDescent="0.25">
      <c r="A4552" t="s">
        <v>17322</v>
      </c>
      <c r="B4552" t="s">
        <v>17323</v>
      </c>
      <c r="C4552" s="1" t="str">
        <f t="shared" si="739"/>
        <v>21:0444</v>
      </c>
      <c r="D4552" s="1" t="str">
        <f>HYPERLINK("http://geochem.nrcan.gc.ca/cdogs/content/svy/svy_e.htm", "")</f>
        <v/>
      </c>
      <c r="G4552" s="1" t="str">
        <f>HYPERLINK("http://geochem.nrcan.gc.ca/cdogs/content/cr_/cr_00022_e.htm", "22")</f>
        <v>22</v>
      </c>
      <c r="J4552" t="s">
        <v>100</v>
      </c>
      <c r="K4552" t="s">
        <v>101</v>
      </c>
      <c r="L4552">
        <v>22</v>
      </c>
      <c r="M4552" t="s">
        <v>102</v>
      </c>
      <c r="N4552">
        <v>406</v>
      </c>
      <c r="O4552">
        <v>76</v>
      </c>
      <c r="P4552">
        <v>20</v>
      </c>
      <c r="Q4552">
        <v>21</v>
      </c>
      <c r="R4552">
        <v>10</v>
      </c>
      <c r="S4552">
        <v>7</v>
      </c>
      <c r="T4552">
        <v>0.1</v>
      </c>
      <c r="U4552">
        <v>930</v>
      </c>
      <c r="V4552">
        <v>1.7</v>
      </c>
      <c r="W4552">
        <v>13</v>
      </c>
      <c r="X4552">
        <v>5</v>
      </c>
      <c r="Y4552">
        <v>19.600000000000001</v>
      </c>
    </row>
    <row r="4553" spans="1:25" hidden="1" x14ac:dyDescent="0.25">
      <c r="A4553" t="s">
        <v>17324</v>
      </c>
      <c r="B4553" t="s">
        <v>17325</v>
      </c>
      <c r="C4553" s="1" t="str">
        <f t="shared" si="739"/>
        <v>21:0444</v>
      </c>
      <c r="D4553" s="1" t="str">
        <f t="shared" ref="D4553:D4576" si="740">HYPERLINK("http://geochem.nrcan.gc.ca/cdogs/content/svy/svy210146_e.htm", "21:0146")</f>
        <v>21:0146</v>
      </c>
      <c r="E4553" t="s">
        <v>17326</v>
      </c>
      <c r="F4553" t="s">
        <v>17327</v>
      </c>
      <c r="H4553">
        <v>69.033458199999998</v>
      </c>
      <c r="I4553">
        <v>-75.159133100000005</v>
      </c>
      <c r="J4553" s="1" t="str">
        <f t="shared" ref="J4553:J4576" si="741">HYPERLINK("http://geochem.nrcan.gc.ca/cdogs/content/kwd/kwd020027_e.htm", "NGR lake sediment grab sample")</f>
        <v>NGR lake sediment grab sample</v>
      </c>
      <c r="K4553" s="1" t="str">
        <f t="shared" ref="K4553:K4576" si="742">HYPERLINK("http://geochem.nrcan.gc.ca/cdogs/content/kwd/kwd080006_e.htm", "&lt;177 micron (NGR)")</f>
        <v>&lt;177 micron (NGR)</v>
      </c>
      <c r="L4553">
        <v>22</v>
      </c>
      <c r="M4553" t="s">
        <v>39</v>
      </c>
      <c r="N4553">
        <v>407</v>
      </c>
      <c r="O4553">
        <v>174</v>
      </c>
      <c r="P4553">
        <v>72</v>
      </c>
      <c r="Q4553">
        <v>19</v>
      </c>
      <c r="R4553">
        <v>62</v>
      </c>
      <c r="S4553">
        <v>19</v>
      </c>
      <c r="T4553">
        <v>0.1</v>
      </c>
      <c r="U4553">
        <v>350</v>
      </c>
      <c r="V4553">
        <v>6.85</v>
      </c>
      <c r="W4553">
        <v>34</v>
      </c>
      <c r="X4553">
        <v>6</v>
      </c>
      <c r="Y4553">
        <v>3.6</v>
      </c>
    </row>
    <row r="4554" spans="1:25" hidden="1" x14ac:dyDescent="0.25">
      <c r="A4554" t="s">
        <v>17328</v>
      </c>
      <c r="B4554" t="s">
        <v>17329</v>
      </c>
      <c r="C4554" s="1" t="str">
        <f t="shared" si="739"/>
        <v>21:0444</v>
      </c>
      <c r="D4554" s="1" t="str">
        <f t="shared" si="740"/>
        <v>21:0146</v>
      </c>
      <c r="E4554" t="s">
        <v>17330</v>
      </c>
      <c r="F4554" t="s">
        <v>17331</v>
      </c>
      <c r="H4554">
        <v>69.0395355</v>
      </c>
      <c r="I4554">
        <v>-75.041829399999997</v>
      </c>
      <c r="J4554" s="1" t="str">
        <f t="shared" si="741"/>
        <v>NGR lake sediment grab sample</v>
      </c>
      <c r="K4554" s="1" t="str">
        <f t="shared" si="742"/>
        <v>&lt;177 micron (NGR)</v>
      </c>
      <c r="L4554">
        <v>22</v>
      </c>
      <c r="M4554" t="s">
        <v>44</v>
      </c>
      <c r="N4554">
        <v>408</v>
      </c>
      <c r="O4554">
        <v>94</v>
      </c>
      <c r="P4554">
        <v>28</v>
      </c>
      <c r="Q4554">
        <v>9</v>
      </c>
      <c r="R4554">
        <v>31</v>
      </c>
      <c r="S4554">
        <v>11</v>
      </c>
      <c r="T4554">
        <v>0.1</v>
      </c>
      <c r="U4554">
        <v>210</v>
      </c>
      <c r="V4554">
        <v>2.4500000000000002</v>
      </c>
      <c r="W4554">
        <v>9</v>
      </c>
      <c r="X4554">
        <v>2</v>
      </c>
      <c r="Y4554">
        <v>1.4</v>
      </c>
    </row>
    <row r="4555" spans="1:25" hidden="1" x14ac:dyDescent="0.25">
      <c r="A4555" t="s">
        <v>17332</v>
      </c>
      <c r="B4555" t="s">
        <v>17333</v>
      </c>
      <c r="C4555" s="1" t="str">
        <f t="shared" si="739"/>
        <v>21:0444</v>
      </c>
      <c r="D4555" s="1" t="str">
        <f t="shared" si="740"/>
        <v>21:0146</v>
      </c>
      <c r="E4555" t="s">
        <v>17334</v>
      </c>
      <c r="F4555" t="s">
        <v>17335</v>
      </c>
      <c r="H4555">
        <v>69.065712700000006</v>
      </c>
      <c r="I4555">
        <v>-75.069840600000006</v>
      </c>
      <c r="J4555" s="1" t="str">
        <f t="shared" si="741"/>
        <v>NGR lake sediment grab sample</v>
      </c>
      <c r="K4555" s="1" t="str">
        <f t="shared" si="742"/>
        <v>&lt;177 micron (NGR)</v>
      </c>
      <c r="L4555">
        <v>22</v>
      </c>
      <c r="M4555" t="s">
        <v>62</v>
      </c>
      <c r="N4555">
        <v>409</v>
      </c>
      <c r="O4555">
        <v>178</v>
      </c>
      <c r="P4555">
        <v>70</v>
      </c>
      <c r="Q4555">
        <v>14</v>
      </c>
      <c r="R4555">
        <v>74</v>
      </c>
      <c r="S4555">
        <v>21</v>
      </c>
      <c r="T4555">
        <v>0.1</v>
      </c>
      <c r="U4555">
        <v>280</v>
      </c>
      <c r="V4555">
        <v>4.7</v>
      </c>
      <c r="W4555">
        <v>34</v>
      </c>
      <c r="X4555">
        <v>10</v>
      </c>
      <c r="Y4555">
        <v>9.4</v>
      </c>
    </row>
    <row r="4556" spans="1:25" hidden="1" x14ac:dyDescent="0.25">
      <c r="A4556" t="s">
        <v>17336</v>
      </c>
      <c r="B4556" t="s">
        <v>17337</v>
      </c>
      <c r="C4556" s="1" t="str">
        <f t="shared" si="739"/>
        <v>21:0444</v>
      </c>
      <c r="D4556" s="1" t="str">
        <f t="shared" si="740"/>
        <v>21:0146</v>
      </c>
      <c r="E4556" t="s">
        <v>17338</v>
      </c>
      <c r="F4556" t="s">
        <v>17339</v>
      </c>
      <c r="H4556">
        <v>69.062507400000001</v>
      </c>
      <c r="I4556">
        <v>-74.995461700000007</v>
      </c>
      <c r="J4556" s="1" t="str">
        <f t="shared" si="741"/>
        <v>NGR lake sediment grab sample</v>
      </c>
      <c r="K4556" s="1" t="str">
        <f t="shared" si="742"/>
        <v>&lt;177 micron (NGR)</v>
      </c>
      <c r="L4556">
        <v>22</v>
      </c>
      <c r="M4556" t="s">
        <v>67</v>
      </c>
      <c r="N4556">
        <v>410</v>
      </c>
      <c r="O4556">
        <v>78</v>
      </c>
      <c r="P4556">
        <v>44</v>
      </c>
      <c r="Q4556">
        <v>7</v>
      </c>
      <c r="R4556">
        <v>50</v>
      </c>
      <c r="S4556">
        <v>9</v>
      </c>
      <c r="T4556">
        <v>0.1</v>
      </c>
      <c r="U4556">
        <v>150</v>
      </c>
      <c r="V4556">
        <v>2.8</v>
      </c>
      <c r="W4556">
        <v>14</v>
      </c>
      <c r="X4556">
        <v>3</v>
      </c>
      <c r="Y4556">
        <v>8.6</v>
      </c>
    </row>
    <row r="4557" spans="1:25" hidden="1" x14ac:dyDescent="0.25">
      <c r="A4557" t="s">
        <v>17340</v>
      </c>
      <c r="B4557" t="s">
        <v>17341</v>
      </c>
      <c r="C4557" s="1" t="str">
        <f t="shared" si="739"/>
        <v>21:0444</v>
      </c>
      <c r="D4557" s="1" t="str">
        <f t="shared" si="740"/>
        <v>21:0146</v>
      </c>
      <c r="E4557" t="s">
        <v>17342</v>
      </c>
      <c r="F4557" t="s">
        <v>17343</v>
      </c>
      <c r="H4557">
        <v>69.075175000000002</v>
      </c>
      <c r="I4557">
        <v>-74.897012799999999</v>
      </c>
      <c r="J4557" s="1" t="str">
        <f t="shared" si="741"/>
        <v>NGR lake sediment grab sample</v>
      </c>
      <c r="K4557" s="1" t="str">
        <f t="shared" si="742"/>
        <v>&lt;177 micron (NGR)</v>
      </c>
      <c r="L4557">
        <v>22</v>
      </c>
      <c r="M4557" t="s">
        <v>72</v>
      </c>
      <c r="N4557">
        <v>411</v>
      </c>
      <c r="O4557">
        <v>108</v>
      </c>
      <c r="P4557">
        <v>32</v>
      </c>
      <c r="Q4557">
        <v>14</v>
      </c>
      <c r="R4557">
        <v>32</v>
      </c>
      <c r="S4557">
        <v>13</v>
      </c>
      <c r="T4557">
        <v>0.1</v>
      </c>
      <c r="U4557">
        <v>280</v>
      </c>
      <c r="V4557">
        <v>3.75</v>
      </c>
      <c r="W4557">
        <v>11</v>
      </c>
      <c r="X4557">
        <v>3</v>
      </c>
      <c r="Y4557">
        <v>17.8</v>
      </c>
    </row>
    <row r="4558" spans="1:25" hidden="1" x14ac:dyDescent="0.25">
      <c r="A4558" t="s">
        <v>17344</v>
      </c>
      <c r="B4558" t="s">
        <v>17345</v>
      </c>
      <c r="C4558" s="1" t="str">
        <f t="shared" si="739"/>
        <v>21:0444</v>
      </c>
      <c r="D4558" s="1" t="str">
        <f t="shared" si="740"/>
        <v>21:0146</v>
      </c>
      <c r="E4558" t="s">
        <v>17346</v>
      </c>
      <c r="F4558" t="s">
        <v>17347</v>
      </c>
      <c r="H4558">
        <v>69.116342399999994</v>
      </c>
      <c r="I4558">
        <v>-74.877288800000002</v>
      </c>
      <c r="J4558" s="1" t="str">
        <f t="shared" si="741"/>
        <v>NGR lake sediment grab sample</v>
      </c>
      <c r="K4558" s="1" t="str">
        <f t="shared" si="742"/>
        <v>&lt;177 micron (NGR)</v>
      </c>
      <c r="L4558">
        <v>22</v>
      </c>
      <c r="M4558" t="s">
        <v>77</v>
      </c>
      <c r="N4558">
        <v>412</v>
      </c>
      <c r="O4558">
        <v>142</v>
      </c>
      <c r="P4558">
        <v>42</v>
      </c>
      <c r="Q4558">
        <v>15</v>
      </c>
      <c r="R4558">
        <v>42</v>
      </c>
      <c r="S4558">
        <v>15</v>
      </c>
      <c r="T4558">
        <v>0.1</v>
      </c>
      <c r="U4558">
        <v>390</v>
      </c>
      <c r="V4558">
        <v>4.5</v>
      </c>
      <c r="W4558">
        <v>14</v>
      </c>
      <c r="X4558">
        <v>2</v>
      </c>
      <c r="Y4558">
        <v>11.4</v>
      </c>
    </row>
    <row r="4559" spans="1:25" hidden="1" x14ac:dyDescent="0.25">
      <c r="A4559" t="s">
        <v>17348</v>
      </c>
      <c r="B4559" t="s">
        <v>17349</v>
      </c>
      <c r="C4559" s="1" t="str">
        <f t="shared" si="739"/>
        <v>21:0444</v>
      </c>
      <c r="D4559" s="1" t="str">
        <f t="shared" si="740"/>
        <v>21:0146</v>
      </c>
      <c r="E4559" t="s">
        <v>17350</v>
      </c>
      <c r="F4559" t="s">
        <v>17351</v>
      </c>
      <c r="H4559">
        <v>69.141426199999998</v>
      </c>
      <c r="I4559">
        <v>-74.8013026</v>
      </c>
      <c r="J4559" s="1" t="str">
        <f t="shared" si="741"/>
        <v>NGR lake sediment grab sample</v>
      </c>
      <c r="K4559" s="1" t="str">
        <f t="shared" si="742"/>
        <v>&lt;177 micron (NGR)</v>
      </c>
      <c r="L4559">
        <v>22</v>
      </c>
      <c r="M4559" t="s">
        <v>82</v>
      </c>
      <c r="N4559">
        <v>413</v>
      </c>
      <c r="O4559">
        <v>280</v>
      </c>
      <c r="P4559">
        <v>134</v>
      </c>
      <c r="Q4559">
        <v>21</v>
      </c>
      <c r="R4559">
        <v>93</v>
      </c>
      <c r="S4559">
        <v>32</v>
      </c>
      <c r="T4559">
        <v>0.4</v>
      </c>
      <c r="U4559">
        <v>350</v>
      </c>
      <c r="V4559">
        <v>6.7</v>
      </c>
      <c r="W4559">
        <v>85</v>
      </c>
      <c r="X4559">
        <v>7</v>
      </c>
      <c r="Y4559">
        <v>8.1999999999999993</v>
      </c>
    </row>
    <row r="4560" spans="1:25" hidden="1" x14ac:dyDescent="0.25">
      <c r="A4560" t="s">
        <v>17352</v>
      </c>
      <c r="B4560" t="s">
        <v>17353</v>
      </c>
      <c r="C4560" s="1" t="str">
        <f t="shared" si="739"/>
        <v>21:0444</v>
      </c>
      <c r="D4560" s="1" t="str">
        <f t="shared" si="740"/>
        <v>21:0146</v>
      </c>
      <c r="E4560" t="s">
        <v>17354</v>
      </c>
      <c r="F4560" t="s">
        <v>17355</v>
      </c>
      <c r="H4560">
        <v>69.174627999999998</v>
      </c>
      <c r="I4560">
        <v>-74.748654200000004</v>
      </c>
      <c r="J4560" s="1" t="str">
        <f t="shared" si="741"/>
        <v>NGR lake sediment grab sample</v>
      </c>
      <c r="K4560" s="1" t="str">
        <f t="shared" si="742"/>
        <v>&lt;177 micron (NGR)</v>
      </c>
      <c r="L4560">
        <v>22</v>
      </c>
      <c r="M4560" t="s">
        <v>87</v>
      </c>
      <c r="N4560">
        <v>414</v>
      </c>
      <c r="O4560">
        <v>200</v>
      </c>
      <c r="P4560">
        <v>66</v>
      </c>
      <c r="Q4560">
        <v>35</v>
      </c>
      <c r="R4560">
        <v>52</v>
      </c>
      <c r="S4560">
        <v>25</v>
      </c>
      <c r="T4560">
        <v>0.2</v>
      </c>
      <c r="U4560">
        <v>920</v>
      </c>
      <c r="V4560">
        <v>6.3</v>
      </c>
      <c r="W4560">
        <v>12</v>
      </c>
      <c r="X4560">
        <v>4</v>
      </c>
      <c r="Y4560">
        <v>4.5999999999999996</v>
      </c>
    </row>
    <row r="4561" spans="1:25" hidden="1" x14ac:dyDescent="0.25">
      <c r="A4561" t="s">
        <v>17356</v>
      </c>
      <c r="B4561" t="s">
        <v>17357</v>
      </c>
      <c r="C4561" s="1" t="str">
        <f t="shared" si="739"/>
        <v>21:0444</v>
      </c>
      <c r="D4561" s="1" t="str">
        <f t="shared" si="740"/>
        <v>21:0146</v>
      </c>
      <c r="E4561" t="s">
        <v>17358</v>
      </c>
      <c r="F4561" t="s">
        <v>17359</v>
      </c>
      <c r="H4561">
        <v>69.206169000000003</v>
      </c>
      <c r="I4561">
        <v>-74.755710500000006</v>
      </c>
      <c r="J4561" s="1" t="str">
        <f t="shared" si="741"/>
        <v>NGR lake sediment grab sample</v>
      </c>
      <c r="K4561" s="1" t="str">
        <f t="shared" si="742"/>
        <v>&lt;177 micron (NGR)</v>
      </c>
      <c r="L4561">
        <v>22</v>
      </c>
      <c r="M4561" t="s">
        <v>92</v>
      </c>
      <c r="N4561">
        <v>415</v>
      </c>
      <c r="O4561">
        <v>190</v>
      </c>
      <c r="P4561">
        <v>56</v>
      </c>
      <c r="Q4561">
        <v>32</v>
      </c>
      <c r="R4561">
        <v>44</v>
      </c>
      <c r="S4561">
        <v>27</v>
      </c>
      <c r="T4561">
        <v>0.1</v>
      </c>
      <c r="U4561">
        <v>1500</v>
      </c>
      <c r="V4561">
        <v>6</v>
      </c>
      <c r="W4561">
        <v>17</v>
      </c>
      <c r="X4561">
        <v>5</v>
      </c>
      <c r="Y4561">
        <v>25.2</v>
      </c>
    </row>
    <row r="4562" spans="1:25" hidden="1" x14ac:dyDescent="0.25">
      <c r="A4562" t="s">
        <v>17360</v>
      </c>
      <c r="B4562" t="s">
        <v>17361</v>
      </c>
      <c r="C4562" s="1" t="str">
        <f t="shared" si="739"/>
        <v>21:0444</v>
      </c>
      <c r="D4562" s="1" t="str">
        <f t="shared" si="740"/>
        <v>21:0146</v>
      </c>
      <c r="E4562" t="s">
        <v>17362</v>
      </c>
      <c r="F4562" t="s">
        <v>17363</v>
      </c>
      <c r="H4562">
        <v>69.2428831</v>
      </c>
      <c r="I4562">
        <v>-74.830637699999997</v>
      </c>
      <c r="J4562" s="1" t="str">
        <f t="shared" si="741"/>
        <v>NGR lake sediment grab sample</v>
      </c>
      <c r="K4562" s="1" t="str">
        <f t="shared" si="742"/>
        <v>&lt;177 micron (NGR)</v>
      </c>
      <c r="L4562">
        <v>22</v>
      </c>
      <c r="M4562" t="s">
        <v>97</v>
      </c>
      <c r="N4562">
        <v>416</v>
      </c>
      <c r="O4562">
        <v>170</v>
      </c>
      <c r="P4562">
        <v>50</v>
      </c>
      <c r="Q4562">
        <v>18</v>
      </c>
      <c r="R4562">
        <v>70</v>
      </c>
      <c r="S4562">
        <v>15</v>
      </c>
      <c r="T4562">
        <v>0.1</v>
      </c>
      <c r="U4562">
        <v>360</v>
      </c>
      <c r="V4562">
        <v>6.55</v>
      </c>
      <c r="W4562">
        <v>20</v>
      </c>
      <c r="X4562">
        <v>16</v>
      </c>
      <c r="Y4562">
        <v>12.4</v>
      </c>
    </row>
    <row r="4563" spans="1:25" hidden="1" x14ac:dyDescent="0.25">
      <c r="A4563" t="s">
        <v>17364</v>
      </c>
      <c r="B4563" t="s">
        <v>17365</v>
      </c>
      <c r="C4563" s="1" t="str">
        <f t="shared" si="739"/>
        <v>21:0444</v>
      </c>
      <c r="D4563" s="1" t="str">
        <f t="shared" si="740"/>
        <v>21:0146</v>
      </c>
      <c r="E4563" t="s">
        <v>17366</v>
      </c>
      <c r="F4563" t="s">
        <v>17367</v>
      </c>
      <c r="H4563">
        <v>69.249577900000006</v>
      </c>
      <c r="I4563">
        <v>-74.817839599999999</v>
      </c>
      <c r="J4563" s="1" t="str">
        <f t="shared" si="741"/>
        <v>NGR lake sediment grab sample</v>
      </c>
      <c r="K4563" s="1" t="str">
        <f t="shared" si="742"/>
        <v>&lt;177 micron (NGR)</v>
      </c>
      <c r="L4563">
        <v>22</v>
      </c>
      <c r="M4563" t="s">
        <v>107</v>
      </c>
      <c r="N4563">
        <v>417</v>
      </c>
      <c r="O4563">
        <v>196</v>
      </c>
      <c r="P4563">
        <v>78</v>
      </c>
      <c r="Q4563">
        <v>21</v>
      </c>
      <c r="R4563">
        <v>63</v>
      </c>
      <c r="S4563">
        <v>23</v>
      </c>
      <c r="T4563">
        <v>0.3</v>
      </c>
      <c r="U4563">
        <v>495</v>
      </c>
      <c r="V4563">
        <v>4.7</v>
      </c>
      <c r="W4563">
        <v>19</v>
      </c>
      <c r="X4563">
        <v>9</v>
      </c>
      <c r="Y4563">
        <v>16</v>
      </c>
    </row>
    <row r="4564" spans="1:25" hidden="1" x14ac:dyDescent="0.25">
      <c r="A4564" t="s">
        <v>17368</v>
      </c>
      <c r="B4564" t="s">
        <v>17369</v>
      </c>
      <c r="C4564" s="1" t="str">
        <f t="shared" si="739"/>
        <v>21:0444</v>
      </c>
      <c r="D4564" s="1" t="str">
        <f t="shared" si="740"/>
        <v>21:0146</v>
      </c>
      <c r="E4564" t="s">
        <v>17370</v>
      </c>
      <c r="F4564" t="s">
        <v>17371</v>
      </c>
      <c r="H4564">
        <v>69.287051899999994</v>
      </c>
      <c r="I4564">
        <v>-74.807695499999994</v>
      </c>
      <c r="J4564" s="1" t="str">
        <f t="shared" si="741"/>
        <v>NGR lake sediment grab sample</v>
      </c>
      <c r="K4564" s="1" t="str">
        <f t="shared" si="742"/>
        <v>&lt;177 micron (NGR)</v>
      </c>
      <c r="L4564">
        <v>22</v>
      </c>
      <c r="M4564" t="s">
        <v>112</v>
      </c>
      <c r="N4564">
        <v>418</v>
      </c>
      <c r="O4564">
        <v>410</v>
      </c>
      <c r="P4564">
        <v>80</v>
      </c>
      <c r="Q4564">
        <v>39</v>
      </c>
      <c r="R4564">
        <v>90</v>
      </c>
      <c r="S4564">
        <v>18</v>
      </c>
      <c r="T4564">
        <v>0.1</v>
      </c>
      <c r="U4564">
        <v>335</v>
      </c>
      <c r="V4564">
        <v>3.7</v>
      </c>
      <c r="W4564">
        <v>7</v>
      </c>
      <c r="X4564">
        <v>9</v>
      </c>
      <c r="Y4564">
        <v>22.6</v>
      </c>
    </row>
    <row r="4565" spans="1:25" hidden="1" x14ac:dyDescent="0.25">
      <c r="A4565" t="s">
        <v>17372</v>
      </c>
      <c r="B4565" t="s">
        <v>17373</v>
      </c>
      <c r="C4565" s="1" t="str">
        <f t="shared" si="739"/>
        <v>21:0444</v>
      </c>
      <c r="D4565" s="1" t="str">
        <f t="shared" si="740"/>
        <v>21:0146</v>
      </c>
      <c r="E4565" t="s">
        <v>17374</v>
      </c>
      <c r="F4565" t="s">
        <v>17375</v>
      </c>
      <c r="H4565">
        <v>69.299915100000007</v>
      </c>
      <c r="I4565">
        <v>-74.713082499999999</v>
      </c>
      <c r="J4565" s="1" t="str">
        <f t="shared" si="741"/>
        <v>NGR lake sediment grab sample</v>
      </c>
      <c r="K4565" s="1" t="str">
        <f t="shared" si="742"/>
        <v>&lt;177 micron (NGR)</v>
      </c>
      <c r="L4565">
        <v>22</v>
      </c>
      <c r="M4565" t="s">
        <v>117</v>
      </c>
      <c r="N4565">
        <v>419</v>
      </c>
      <c r="O4565">
        <v>124</v>
      </c>
      <c r="P4565">
        <v>48</v>
      </c>
      <c r="Q4565">
        <v>35</v>
      </c>
      <c r="R4565">
        <v>22</v>
      </c>
      <c r="S4565">
        <v>15</v>
      </c>
      <c r="T4565">
        <v>0.1</v>
      </c>
      <c r="U4565">
        <v>880</v>
      </c>
      <c r="V4565">
        <v>5.3</v>
      </c>
      <c r="W4565">
        <v>13</v>
      </c>
      <c r="X4565">
        <v>5</v>
      </c>
      <c r="Y4565">
        <v>6</v>
      </c>
    </row>
    <row r="4566" spans="1:25" hidden="1" x14ac:dyDescent="0.25">
      <c r="A4566" t="s">
        <v>17376</v>
      </c>
      <c r="B4566" t="s">
        <v>17377</v>
      </c>
      <c r="C4566" s="1" t="str">
        <f t="shared" si="739"/>
        <v>21:0444</v>
      </c>
      <c r="D4566" s="1" t="str">
        <f t="shared" si="740"/>
        <v>21:0146</v>
      </c>
      <c r="E4566" t="s">
        <v>17378</v>
      </c>
      <c r="F4566" t="s">
        <v>17379</v>
      </c>
      <c r="H4566">
        <v>69.321803799999998</v>
      </c>
      <c r="I4566">
        <v>-74.7795007</v>
      </c>
      <c r="J4566" s="1" t="str">
        <f t="shared" si="741"/>
        <v>NGR lake sediment grab sample</v>
      </c>
      <c r="K4566" s="1" t="str">
        <f t="shared" si="742"/>
        <v>&lt;177 micron (NGR)</v>
      </c>
      <c r="L4566">
        <v>22</v>
      </c>
      <c r="M4566" t="s">
        <v>122</v>
      </c>
      <c r="N4566">
        <v>420</v>
      </c>
      <c r="O4566">
        <v>198</v>
      </c>
      <c r="P4566">
        <v>66</v>
      </c>
      <c r="Q4566">
        <v>59</v>
      </c>
      <c r="R4566">
        <v>35</v>
      </c>
      <c r="S4566">
        <v>15</v>
      </c>
      <c r="T4566">
        <v>0.3</v>
      </c>
      <c r="U4566">
        <v>520</v>
      </c>
      <c r="V4566">
        <v>4.5999999999999996</v>
      </c>
      <c r="W4566">
        <v>3</v>
      </c>
      <c r="X4566">
        <v>2</v>
      </c>
      <c r="Y4566">
        <v>20</v>
      </c>
    </row>
    <row r="4567" spans="1:25" hidden="1" x14ac:dyDescent="0.25">
      <c r="A4567" t="s">
        <v>17380</v>
      </c>
      <c r="B4567" t="s">
        <v>17381</v>
      </c>
      <c r="C4567" s="1" t="str">
        <f t="shared" si="739"/>
        <v>21:0444</v>
      </c>
      <c r="D4567" s="1" t="str">
        <f t="shared" si="740"/>
        <v>21:0146</v>
      </c>
      <c r="E4567" t="s">
        <v>17382</v>
      </c>
      <c r="F4567" t="s">
        <v>17383</v>
      </c>
      <c r="H4567">
        <v>69.397170399999993</v>
      </c>
      <c r="I4567">
        <v>-74.8392293</v>
      </c>
      <c r="J4567" s="1" t="str">
        <f t="shared" si="741"/>
        <v>NGR lake sediment grab sample</v>
      </c>
      <c r="K4567" s="1" t="str">
        <f t="shared" si="742"/>
        <v>&lt;177 micron (NGR)</v>
      </c>
      <c r="L4567">
        <v>23</v>
      </c>
      <c r="M4567" t="s">
        <v>29</v>
      </c>
      <c r="N4567">
        <v>421</v>
      </c>
      <c r="O4567">
        <v>290</v>
      </c>
      <c r="P4567">
        <v>98</v>
      </c>
      <c r="Q4567">
        <v>64</v>
      </c>
      <c r="R4567">
        <v>43</v>
      </c>
      <c r="S4567">
        <v>19</v>
      </c>
      <c r="T4567">
        <v>0.5</v>
      </c>
      <c r="U4567">
        <v>390</v>
      </c>
      <c r="V4567">
        <v>4.45</v>
      </c>
      <c r="W4567">
        <v>2</v>
      </c>
      <c r="X4567">
        <v>1</v>
      </c>
      <c r="Y4567">
        <v>15.2</v>
      </c>
    </row>
    <row r="4568" spans="1:25" hidden="1" x14ac:dyDescent="0.25">
      <c r="A4568" t="s">
        <v>17384</v>
      </c>
      <c r="B4568" t="s">
        <v>17385</v>
      </c>
      <c r="C4568" s="1" t="str">
        <f t="shared" si="739"/>
        <v>21:0444</v>
      </c>
      <c r="D4568" s="1" t="str">
        <f t="shared" si="740"/>
        <v>21:0146</v>
      </c>
      <c r="E4568" t="s">
        <v>17386</v>
      </c>
      <c r="F4568" t="s">
        <v>17387</v>
      </c>
      <c r="H4568">
        <v>69.370262499999995</v>
      </c>
      <c r="I4568">
        <v>-74.764052399999997</v>
      </c>
      <c r="J4568" s="1" t="str">
        <f t="shared" si="741"/>
        <v>NGR lake sediment grab sample</v>
      </c>
      <c r="K4568" s="1" t="str">
        <f t="shared" si="742"/>
        <v>&lt;177 micron (NGR)</v>
      </c>
      <c r="L4568">
        <v>23</v>
      </c>
      <c r="M4568" t="s">
        <v>34</v>
      </c>
      <c r="N4568">
        <v>422</v>
      </c>
      <c r="O4568">
        <v>84</v>
      </c>
      <c r="P4568">
        <v>26</v>
      </c>
      <c r="Q4568">
        <v>10</v>
      </c>
      <c r="R4568">
        <v>20</v>
      </c>
      <c r="S4568">
        <v>12</v>
      </c>
      <c r="T4568">
        <v>0.2</v>
      </c>
      <c r="U4568">
        <v>460</v>
      </c>
      <c r="V4568">
        <v>3.5</v>
      </c>
      <c r="W4568">
        <v>1</v>
      </c>
      <c r="X4568">
        <v>1</v>
      </c>
      <c r="Y4568">
        <v>1.6</v>
      </c>
    </row>
    <row r="4569" spans="1:25" hidden="1" x14ac:dyDescent="0.25">
      <c r="A4569" t="s">
        <v>17388</v>
      </c>
      <c r="B4569" t="s">
        <v>17389</v>
      </c>
      <c r="C4569" s="1" t="str">
        <f t="shared" si="739"/>
        <v>21:0444</v>
      </c>
      <c r="D4569" s="1" t="str">
        <f t="shared" si="740"/>
        <v>21:0146</v>
      </c>
      <c r="E4569" t="s">
        <v>17390</v>
      </c>
      <c r="F4569" t="s">
        <v>17391</v>
      </c>
      <c r="H4569">
        <v>69.391446000000002</v>
      </c>
      <c r="I4569">
        <v>-74.826696799999993</v>
      </c>
      <c r="J4569" s="1" t="str">
        <f t="shared" si="741"/>
        <v>NGR lake sediment grab sample</v>
      </c>
      <c r="K4569" s="1" t="str">
        <f t="shared" si="742"/>
        <v>&lt;177 micron (NGR)</v>
      </c>
      <c r="L4569">
        <v>23</v>
      </c>
      <c r="M4569" t="s">
        <v>49</v>
      </c>
      <c r="N4569">
        <v>423</v>
      </c>
      <c r="O4569">
        <v>290</v>
      </c>
      <c r="P4569">
        <v>82</v>
      </c>
      <c r="Q4569">
        <v>45</v>
      </c>
      <c r="R4569">
        <v>44</v>
      </c>
      <c r="S4569">
        <v>29</v>
      </c>
      <c r="T4569">
        <v>0.6</v>
      </c>
      <c r="U4569">
        <v>960</v>
      </c>
      <c r="V4569">
        <v>8.6999999999999993</v>
      </c>
      <c r="W4569">
        <v>7</v>
      </c>
      <c r="X4569">
        <v>2</v>
      </c>
      <c r="Y4569">
        <v>8.1999999999999993</v>
      </c>
    </row>
    <row r="4570" spans="1:25" hidden="1" x14ac:dyDescent="0.25">
      <c r="A4570" t="s">
        <v>17392</v>
      </c>
      <c r="B4570" t="s">
        <v>17393</v>
      </c>
      <c r="C4570" s="1" t="str">
        <f t="shared" si="739"/>
        <v>21:0444</v>
      </c>
      <c r="D4570" s="1" t="str">
        <f t="shared" si="740"/>
        <v>21:0146</v>
      </c>
      <c r="E4570" t="s">
        <v>17382</v>
      </c>
      <c r="F4570" t="s">
        <v>17394</v>
      </c>
      <c r="H4570">
        <v>69.397170399999993</v>
      </c>
      <c r="I4570">
        <v>-74.8392293</v>
      </c>
      <c r="J4570" s="1" t="str">
        <f t="shared" si="741"/>
        <v>NGR lake sediment grab sample</v>
      </c>
      <c r="K4570" s="1" t="str">
        <f t="shared" si="742"/>
        <v>&lt;177 micron (NGR)</v>
      </c>
      <c r="L4570">
        <v>23</v>
      </c>
      <c r="M4570" t="s">
        <v>53</v>
      </c>
      <c r="N4570">
        <v>424</v>
      </c>
      <c r="O4570">
        <v>280</v>
      </c>
      <c r="P4570">
        <v>96</v>
      </c>
      <c r="Q4570">
        <v>62</v>
      </c>
      <c r="R4570">
        <v>42</v>
      </c>
      <c r="S4570">
        <v>19</v>
      </c>
      <c r="T4570">
        <v>0.3</v>
      </c>
      <c r="U4570">
        <v>610</v>
      </c>
      <c r="V4570">
        <v>6.2</v>
      </c>
      <c r="W4570">
        <v>6</v>
      </c>
      <c r="X4570">
        <v>3</v>
      </c>
      <c r="Y4570">
        <v>16.399999999999999</v>
      </c>
    </row>
    <row r="4571" spans="1:25" hidden="1" x14ac:dyDescent="0.25">
      <c r="A4571" t="s">
        <v>17395</v>
      </c>
      <c r="B4571" t="s">
        <v>17396</v>
      </c>
      <c r="C4571" s="1" t="str">
        <f t="shared" si="739"/>
        <v>21:0444</v>
      </c>
      <c r="D4571" s="1" t="str">
        <f t="shared" si="740"/>
        <v>21:0146</v>
      </c>
      <c r="E4571" t="s">
        <v>17382</v>
      </c>
      <c r="F4571" t="s">
        <v>17397</v>
      </c>
      <c r="H4571">
        <v>69.397170399999993</v>
      </c>
      <c r="I4571">
        <v>-74.8392293</v>
      </c>
      <c r="J4571" s="1" t="str">
        <f t="shared" si="741"/>
        <v>NGR lake sediment grab sample</v>
      </c>
      <c r="K4571" s="1" t="str">
        <f t="shared" si="742"/>
        <v>&lt;177 micron (NGR)</v>
      </c>
      <c r="L4571">
        <v>23</v>
      </c>
      <c r="M4571" t="s">
        <v>57</v>
      </c>
      <c r="N4571">
        <v>425</v>
      </c>
      <c r="O4571">
        <v>280</v>
      </c>
      <c r="P4571">
        <v>96</v>
      </c>
      <c r="Q4571">
        <v>62</v>
      </c>
      <c r="R4571">
        <v>42</v>
      </c>
      <c r="S4571">
        <v>17</v>
      </c>
      <c r="T4571">
        <v>0.6</v>
      </c>
      <c r="U4571">
        <v>360</v>
      </c>
      <c r="V4571">
        <v>5.0999999999999996</v>
      </c>
      <c r="W4571">
        <v>2</v>
      </c>
      <c r="X4571">
        <v>1</v>
      </c>
      <c r="Y4571">
        <v>15.4</v>
      </c>
    </row>
    <row r="4572" spans="1:25" hidden="1" x14ac:dyDescent="0.25">
      <c r="A4572" t="s">
        <v>17398</v>
      </c>
      <c r="B4572" t="s">
        <v>17399</v>
      </c>
      <c r="C4572" s="1" t="str">
        <f t="shared" si="739"/>
        <v>21:0444</v>
      </c>
      <c r="D4572" s="1" t="str">
        <f t="shared" si="740"/>
        <v>21:0146</v>
      </c>
      <c r="E4572" t="s">
        <v>17400</v>
      </c>
      <c r="F4572" t="s">
        <v>17401</v>
      </c>
      <c r="H4572">
        <v>69.421683200000004</v>
      </c>
      <c r="I4572">
        <v>-74.816639100000003</v>
      </c>
      <c r="J4572" s="1" t="str">
        <f t="shared" si="741"/>
        <v>NGR lake sediment grab sample</v>
      </c>
      <c r="K4572" s="1" t="str">
        <f t="shared" si="742"/>
        <v>&lt;177 micron (NGR)</v>
      </c>
      <c r="L4572">
        <v>23</v>
      </c>
      <c r="M4572" t="s">
        <v>39</v>
      </c>
      <c r="N4572">
        <v>426</v>
      </c>
      <c r="O4572">
        <v>295</v>
      </c>
      <c r="P4572">
        <v>92</v>
      </c>
      <c r="Q4572">
        <v>57</v>
      </c>
      <c r="R4572">
        <v>43</v>
      </c>
      <c r="S4572">
        <v>23</v>
      </c>
      <c r="T4572">
        <v>0.6</v>
      </c>
      <c r="U4572">
        <v>460</v>
      </c>
      <c r="V4572">
        <v>11.4</v>
      </c>
      <c r="W4572">
        <v>6</v>
      </c>
      <c r="X4572">
        <v>4</v>
      </c>
      <c r="Y4572">
        <v>16.8</v>
      </c>
    </row>
    <row r="4573" spans="1:25" hidden="1" x14ac:dyDescent="0.25">
      <c r="A4573" t="s">
        <v>17402</v>
      </c>
      <c r="B4573" t="s">
        <v>17403</v>
      </c>
      <c r="C4573" s="1" t="str">
        <f t="shared" si="739"/>
        <v>21:0444</v>
      </c>
      <c r="D4573" s="1" t="str">
        <f t="shared" si="740"/>
        <v>21:0146</v>
      </c>
      <c r="E4573" t="s">
        <v>17404</v>
      </c>
      <c r="F4573" t="s">
        <v>17405</v>
      </c>
      <c r="H4573">
        <v>69.463277700000006</v>
      </c>
      <c r="I4573">
        <v>-74.787831499999996</v>
      </c>
      <c r="J4573" s="1" t="str">
        <f t="shared" si="741"/>
        <v>NGR lake sediment grab sample</v>
      </c>
      <c r="K4573" s="1" t="str">
        <f t="shared" si="742"/>
        <v>&lt;177 micron (NGR)</v>
      </c>
      <c r="L4573">
        <v>23</v>
      </c>
      <c r="M4573" t="s">
        <v>44</v>
      </c>
      <c r="N4573">
        <v>427</v>
      </c>
      <c r="O4573">
        <v>182</v>
      </c>
      <c r="P4573">
        <v>66</v>
      </c>
      <c r="Q4573">
        <v>52</v>
      </c>
      <c r="R4573">
        <v>35</v>
      </c>
      <c r="S4573">
        <v>15</v>
      </c>
      <c r="T4573">
        <v>0.3</v>
      </c>
      <c r="U4573">
        <v>310</v>
      </c>
      <c r="V4573">
        <v>3</v>
      </c>
      <c r="W4573">
        <v>0.5</v>
      </c>
      <c r="X4573">
        <v>4</v>
      </c>
      <c r="Y4573">
        <v>21.2</v>
      </c>
    </row>
    <row r="4574" spans="1:25" hidden="1" x14ac:dyDescent="0.25">
      <c r="A4574" t="s">
        <v>17406</v>
      </c>
      <c r="B4574" t="s">
        <v>17407</v>
      </c>
      <c r="C4574" s="1" t="str">
        <f t="shared" si="739"/>
        <v>21:0444</v>
      </c>
      <c r="D4574" s="1" t="str">
        <f t="shared" si="740"/>
        <v>21:0146</v>
      </c>
      <c r="E4574" t="s">
        <v>17408</v>
      </c>
      <c r="F4574" t="s">
        <v>17409</v>
      </c>
      <c r="H4574">
        <v>69.496910099999994</v>
      </c>
      <c r="I4574">
        <v>-74.791412600000001</v>
      </c>
      <c r="J4574" s="1" t="str">
        <f t="shared" si="741"/>
        <v>NGR lake sediment grab sample</v>
      </c>
      <c r="K4574" s="1" t="str">
        <f t="shared" si="742"/>
        <v>&lt;177 micron (NGR)</v>
      </c>
      <c r="L4574">
        <v>23</v>
      </c>
      <c r="M4574" t="s">
        <v>62</v>
      </c>
      <c r="N4574">
        <v>428</v>
      </c>
      <c r="O4574">
        <v>82</v>
      </c>
      <c r="P4574">
        <v>68</v>
      </c>
      <c r="Q4574">
        <v>10</v>
      </c>
      <c r="R4574">
        <v>19</v>
      </c>
      <c r="S4574">
        <v>9</v>
      </c>
      <c r="T4574">
        <v>0.2</v>
      </c>
      <c r="U4574">
        <v>220</v>
      </c>
      <c r="V4574">
        <v>1.3</v>
      </c>
      <c r="W4574">
        <v>0.5</v>
      </c>
      <c r="X4574">
        <v>4</v>
      </c>
      <c r="Y4574">
        <v>46.8</v>
      </c>
    </row>
    <row r="4575" spans="1:25" hidden="1" x14ac:dyDescent="0.25">
      <c r="A4575" t="s">
        <v>17410</v>
      </c>
      <c r="B4575" t="s">
        <v>17411</v>
      </c>
      <c r="C4575" s="1" t="str">
        <f t="shared" si="739"/>
        <v>21:0444</v>
      </c>
      <c r="D4575" s="1" t="str">
        <f t="shared" si="740"/>
        <v>21:0146</v>
      </c>
      <c r="E4575" t="s">
        <v>17412</v>
      </c>
      <c r="F4575" t="s">
        <v>17413</v>
      </c>
      <c r="H4575">
        <v>69.5126408</v>
      </c>
      <c r="I4575">
        <v>-74.792923500000001</v>
      </c>
      <c r="J4575" s="1" t="str">
        <f t="shared" si="741"/>
        <v>NGR lake sediment grab sample</v>
      </c>
      <c r="K4575" s="1" t="str">
        <f t="shared" si="742"/>
        <v>&lt;177 micron (NGR)</v>
      </c>
      <c r="L4575">
        <v>23</v>
      </c>
      <c r="M4575" t="s">
        <v>67</v>
      </c>
      <c r="N4575">
        <v>429</v>
      </c>
      <c r="O4575">
        <v>90</v>
      </c>
      <c r="P4575">
        <v>34</v>
      </c>
      <c r="Q4575">
        <v>12</v>
      </c>
      <c r="R4575">
        <v>15</v>
      </c>
      <c r="S4575">
        <v>9</v>
      </c>
      <c r="T4575">
        <v>0.2</v>
      </c>
      <c r="U4575">
        <v>245</v>
      </c>
      <c r="V4575">
        <v>1.9</v>
      </c>
      <c r="W4575">
        <v>0.5</v>
      </c>
      <c r="X4575">
        <v>1</v>
      </c>
      <c r="Y4575">
        <v>29.2</v>
      </c>
    </row>
    <row r="4576" spans="1:25" hidden="1" x14ac:dyDescent="0.25">
      <c r="A4576" t="s">
        <v>17414</v>
      </c>
      <c r="B4576" t="s">
        <v>17415</v>
      </c>
      <c r="C4576" s="1" t="str">
        <f t="shared" si="739"/>
        <v>21:0444</v>
      </c>
      <c r="D4576" s="1" t="str">
        <f t="shared" si="740"/>
        <v>21:0146</v>
      </c>
      <c r="E4576" t="s">
        <v>17416</v>
      </c>
      <c r="F4576" t="s">
        <v>17417</v>
      </c>
      <c r="H4576">
        <v>69.556972299999998</v>
      </c>
      <c r="I4576">
        <v>-74.813760299999998</v>
      </c>
      <c r="J4576" s="1" t="str">
        <f t="shared" si="741"/>
        <v>NGR lake sediment grab sample</v>
      </c>
      <c r="K4576" s="1" t="str">
        <f t="shared" si="742"/>
        <v>&lt;177 micron (NGR)</v>
      </c>
      <c r="L4576">
        <v>23</v>
      </c>
      <c r="M4576" t="s">
        <v>72</v>
      </c>
      <c r="N4576">
        <v>430</v>
      </c>
      <c r="O4576">
        <v>184</v>
      </c>
      <c r="P4576">
        <v>62</v>
      </c>
      <c r="Q4576">
        <v>65</v>
      </c>
      <c r="R4576">
        <v>32</v>
      </c>
      <c r="S4576">
        <v>21</v>
      </c>
      <c r="T4576">
        <v>0.3</v>
      </c>
      <c r="U4576">
        <v>790</v>
      </c>
      <c r="V4576">
        <v>6.5</v>
      </c>
      <c r="W4576">
        <v>0.5</v>
      </c>
      <c r="X4576">
        <v>2</v>
      </c>
      <c r="Y4576">
        <v>8.6</v>
      </c>
    </row>
    <row r="4577" spans="1:25" hidden="1" x14ac:dyDescent="0.25">
      <c r="A4577" t="s">
        <v>17418</v>
      </c>
      <c r="B4577" t="s">
        <v>17419</v>
      </c>
      <c r="C4577" s="1" t="str">
        <f t="shared" si="739"/>
        <v>21:0444</v>
      </c>
      <c r="D4577" s="1" t="str">
        <f>HYPERLINK("http://geochem.nrcan.gc.ca/cdogs/content/svy/svy_e.htm", "")</f>
        <v/>
      </c>
      <c r="G4577" s="1" t="str">
        <f>HYPERLINK("http://geochem.nrcan.gc.ca/cdogs/content/cr_/cr_00022_e.htm", "22")</f>
        <v>22</v>
      </c>
      <c r="J4577" t="s">
        <v>100</v>
      </c>
      <c r="K4577" t="s">
        <v>101</v>
      </c>
      <c r="L4577">
        <v>23</v>
      </c>
      <c r="M4577" t="s">
        <v>102</v>
      </c>
      <c r="N4577">
        <v>431</v>
      </c>
      <c r="O4577">
        <v>80</v>
      </c>
      <c r="P4577">
        <v>20</v>
      </c>
      <c r="Q4577">
        <v>19</v>
      </c>
      <c r="R4577">
        <v>10</v>
      </c>
      <c r="S4577">
        <v>7</v>
      </c>
      <c r="T4577">
        <v>0.1</v>
      </c>
      <c r="U4577">
        <v>940</v>
      </c>
      <c r="V4577">
        <v>1.7</v>
      </c>
      <c r="W4577">
        <v>12</v>
      </c>
      <c r="X4577">
        <v>5</v>
      </c>
      <c r="Y4577">
        <v>19.2</v>
      </c>
    </row>
    <row r="4578" spans="1:25" hidden="1" x14ac:dyDescent="0.25">
      <c r="A4578" t="s">
        <v>17420</v>
      </c>
      <c r="B4578" t="s">
        <v>17421</v>
      </c>
      <c r="C4578" s="1" t="str">
        <f t="shared" si="739"/>
        <v>21:0444</v>
      </c>
      <c r="D4578" s="1" t="str">
        <f t="shared" ref="D4578:D4591" si="743">HYPERLINK("http://geochem.nrcan.gc.ca/cdogs/content/svy/svy210146_e.htm", "21:0146")</f>
        <v>21:0146</v>
      </c>
      <c r="E4578" t="s">
        <v>17422</v>
      </c>
      <c r="F4578" t="s">
        <v>17423</v>
      </c>
      <c r="H4578">
        <v>69.575866099999999</v>
      </c>
      <c r="I4578">
        <v>-74.805122600000004</v>
      </c>
      <c r="J4578" s="1" t="str">
        <f t="shared" ref="J4578:J4591" si="744">HYPERLINK("http://geochem.nrcan.gc.ca/cdogs/content/kwd/kwd020027_e.htm", "NGR lake sediment grab sample")</f>
        <v>NGR lake sediment grab sample</v>
      </c>
      <c r="K4578" s="1" t="str">
        <f t="shared" ref="K4578:K4591" si="745">HYPERLINK("http://geochem.nrcan.gc.ca/cdogs/content/kwd/kwd080006_e.htm", "&lt;177 micron (NGR)")</f>
        <v>&lt;177 micron (NGR)</v>
      </c>
      <c r="L4578">
        <v>23</v>
      </c>
      <c r="M4578" t="s">
        <v>77</v>
      </c>
      <c r="N4578">
        <v>432</v>
      </c>
      <c r="O4578">
        <v>190</v>
      </c>
      <c r="P4578">
        <v>54</v>
      </c>
      <c r="Q4578">
        <v>47</v>
      </c>
      <c r="R4578">
        <v>32</v>
      </c>
      <c r="S4578">
        <v>23</v>
      </c>
      <c r="T4578">
        <v>0.1</v>
      </c>
      <c r="U4578">
        <v>880</v>
      </c>
      <c r="V4578">
        <v>9.1999999999999993</v>
      </c>
      <c r="W4578">
        <v>1</v>
      </c>
      <c r="X4578">
        <v>5</v>
      </c>
      <c r="Y4578">
        <v>7.8</v>
      </c>
    </row>
    <row r="4579" spans="1:25" hidden="1" x14ac:dyDescent="0.25">
      <c r="A4579" t="s">
        <v>17424</v>
      </c>
      <c r="B4579" t="s">
        <v>17425</v>
      </c>
      <c r="C4579" s="1" t="str">
        <f t="shared" si="739"/>
        <v>21:0444</v>
      </c>
      <c r="D4579" s="1" t="str">
        <f t="shared" si="743"/>
        <v>21:0146</v>
      </c>
      <c r="E4579" t="s">
        <v>17426</v>
      </c>
      <c r="F4579" t="s">
        <v>17427</v>
      </c>
      <c r="H4579">
        <v>69.606582500000002</v>
      </c>
      <c r="I4579">
        <v>-74.757350599999995</v>
      </c>
      <c r="J4579" s="1" t="str">
        <f t="shared" si="744"/>
        <v>NGR lake sediment grab sample</v>
      </c>
      <c r="K4579" s="1" t="str">
        <f t="shared" si="745"/>
        <v>&lt;177 micron (NGR)</v>
      </c>
      <c r="L4579">
        <v>23</v>
      </c>
      <c r="M4579" t="s">
        <v>82</v>
      </c>
      <c r="N4579">
        <v>433</v>
      </c>
      <c r="O4579">
        <v>154</v>
      </c>
      <c r="P4579">
        <v>54</v>
      </c>
      <c r="Q4579">
        <v>36</v>
      </c>
      <c r="R4579">
        <v>20</v>
      </c>
      <c r="S4579">
        <v>18</v>
      </c>
      <c r="T4579">
        <v>0.2</v>
      </c>
      <c r="U4579">
        <v>790</v>
      </c>
      <c r="V4579">
        <v>4.95</v>
      </c>
      <c r="W4579">
        <v>0.5</v>
      </c>
      <c r="X4579">
        <v>5</v>
      </c>
      <c r="Y4579">
        <v>7.2</v>
      </c>
    </row>
    <row r="4580" spans="1:25" hidden="1" x14ac:dyDescent="0.25">
      <c r="A4580" t="s">
        <v>17428</v>
      </c>
      <c r="B4580" t="s">
        <v>17429</v>
      </c>
      <c r="C4580" s="1" t="str">
        <f t="shared" si="739"/>
        <v>21:0444</v>
      </c>
      <c r="D4580" s="1" t="str">
        <f t="shared" si="743"/>
        <v>21:0146</v>
      </c>
      <c r="E4580" t="s">
        <v>17430</v>
      </c>
      <c r="F4580" t="s">
        <v>17431</v>
      </c>
      <c r="H4580">
        <v>69.583887599999997</v>
      </c>
      <c r="I4580">
        <v>-74.880204399999997</v>
      </c>
      <c r="J4580" s="1" t="str">
        <f t="shared" si="744"/>
        <v>NGR lake sediment grab sample</v>
      </c>
      <c r="K4580" s="1" t="str">
        <f t="shared" si="745"/>
        <v>&lt;177 micron (NGR)</v>
      </c>
      <c r="L4580">
        <v>23</v>
      </c>
      <c r="M4580" t="s">
        <v>87</v>
      </c>
      <c r="N4580">
        <v>434</v>
      </c>
      <c r="O4580">
        <v>142</v>
      </c>
      <c r="P4580">
        <v>52</v>
      </c>
      <c r="Q4580">
        <v>33</v>
      </c>
      <c r="R4580">
        <v>19</v>
      </c>
      <c r="S4580">
        <v>17</v>
      </c>
      <c r="T4580">
        <v>0.2</v>
      </c>
      <c r="U4580">
        <v>590</v>
      </c>
      <c r="V4580">
        <v>4.3</v>
      </c>
      <c r="W4580">
        <v>0.5</v>
      </c>
      <c r="X4580">
        <v>4</v>
      </c>
      <c r="Y4580">
        <v>6.4</v>
      </c>
    </row>
    <row r="4581" spans="1:25" hidden="1" x14ac:dyDescent="0.25">
      <c r="A4581" t="s">
        <v>17432</v>
      </c>
      <c r="B4581" t="s">
        <v>17433</v>
      </c>
      <c r="C4581" s="1" t="str">
        <f t="shared" si="739"/>
        <v>21:0444</v>
      </c>
      <c r="D4581" s="1" t="str">
        <f t="shared" si="743"/>
        <v>21:0146</v>
      </c>
      <c r="E4581" t="s">
        <v>17434</v>
      </c>
      <c r="F4581" t="s">
        <v>17435</v>
      </c>
      <c r="H4581">
        <v>69.555911399999999</v>
      </c>
      <c r="I4581">
        <v>-74.883054599999994</v>
      </c>
      <c r="J4581" s="1" t="str">
        <f t="shared" si="744"/>
        <v>NGR lake sediment grab sample</v>
      </c>
      <c r="K4581" s="1" t="str">
        <f t="shared" si="745"/>
        <v>&lt;177 micron (NGR)</v>
      </c>
      <c r="L4581">
        <v>23</v>
      </c>
      <c r="M4581" t="s">
        <v>92</v>
      </c>
      <c r="N4581">
        <v>435</v>
      </c>
      <c r="O4581">
        <v>164</v>
      </c>
      <c r="P4581">
        <v>48</v>
      </c>
      <c r="Q4581">
        <v>35</v>
      </c>
      <c r="R4581">
        <v>32</v>
      </c>
      <c r="S4581">
        <v>21</v>
      </c>
      <c r="T4581">
        <v>0.2</v>
      </c>
      <c r="U4581">
        <v>770</v>
      </c>
      <c r="V4581">
        <v>5.45</v>
      </c>
      <c r="W4581">
        <v>0.5</v>
      </c>
      <c r="X4581">
        <v>1</v>
      </c>
      <c r="Y4581">
        <v>5</v>
      </c>
    </row>
    <row r="4582" spans="1:25" hidden="1" x14ac:dyDescent="0.25">
      <c r="A4582" t="s">
        <v>17436</v>
      </c>
      <c r="B4582" t="s">
        <v>17437</v>
      </c>
      <c r="C4582" s="1" t="str">
        <f t="shared" si="739"/>
        <v>21:0444</v>
      </c>
      <c r="D4582" s="1" t="str">
        <f t="shared" si="743"/>
        <v>21:0146</v>
      </c>
      <c r="E4582" t="s">
        <v>17438</v>
      </c>
      <c r="F4582" t="s">
        <v>17439</v>
      </c>
      <c r="H4582">
        <v>69.518618799999999</v>
      </c>
      <c r="I4582">
        <v>-74.902130499999998</v>
      </c>
      <c r="J4582" s="1" t="str">
        <f t="shared" si="744"/>
        <v>NGR lake sediment grab sample</v>
      </c>
      <c r="K4582" s="1" t="str">
        <f t="shared" si="745"/>
        <v>&lt;177 micron (NGR)</v>
      </c>
      <c r="L4582">
        <v>23</v>
      </c>
      <c r="M4582" t="s">
        <v>97</v>
      </c>
      <c r="N4582">
        <v>436</v>
      </c>
      <c r="O4582">
        <v>112</v>
      </c>
      <c r="P4582">
        <v>36</v>
      </c>
      <c r="Q4582">
        <v>29</v>
      </c>
      <c r="R4582">
        <v>22</v>
      </c>
      <c r="S4582">
        <v>15</v>
      </c>
      <c r="T4582">
        <v>0.1</v>
      </c>
      <c r="U4582">
        <v>480</v>
      </c>
      <c r="V4582">
        <v>3.4</v>
      </c>
      <c r="W4582">
        <v>0.5</v>
      </c>
      <c r="X4582">
        <v>1</v>
      </c>
      <c r="Y4582">
        <v>5.4</v>
      </c>
    </row>
    <row r="4583" spans="1:25" hidden="1" x14ac:dyDescent="0.25">
      <c r="A4583" t="s">
        <v>17440</v>
      </c>
      <c r="B4583" t="s">
        <v>17441</v>
      </c>
      <c r="C4583" s="1" t="str">
        <f t="shared" si="739"/>
        <v>21:0444</v>
      </c>
      <c r="D4583" s="1" t="str">
        <f t="shared" si="743"/>
        <v>21:0146</v>
      </c>
      <c r="E4583" t="s">
        <v>17442</v>
      </c>
      <c r="F4583" t="s">
        <v>17443</v>
      </c>
      <c r="H4583">
        <v>69.495414100000005</v>
      </c>
      <c r="I4583">
        <v>-74.892055900000003</v>
      </c>
      <c r="J4583" s="1" t="str">
        <f t="shared" si="744"/>
        <v>NGR lake sediment grab sample</v>
      </c>
      <c r="K4583" s="1" t="str">
        <f t="shared" si="745"/>
        <v>&lt;177 micron (NGR)</v>
      </c>
      <c r="L4583">
        <v>23</v>
      </c>
      <c r="M4583" t="s">
        <v>107</v>
      </c>
      <c r="N4583">
        <v>437</v>
      </c>
      <c r="O4583">
        <v>118</v>
      </c>
      <c r="P4583">
        <v>36</v>
      </c>
      <c r="Q4583">
        <v>23</v>
      </c>
      <c r="R4583">
        <v>23</v>
      </c>
      <c r="S4583">
        <v>12</v>
      </c>
      <c r="T4583">
        <v>0.1</v>
      </c>
      <c r="U4583">
        <v>470</v>
      </c>
      <c r="V4583">
        <v>3.3</v>
      </c>
      <c r="W4583">
        <v>1</v>
      </c>
      <c r="X4583">
        <v>1</v>
      </c>
      <c r="Y4583">
        <v>10.4</v>
      </c>
    </row>
    <row r="4584" spans="1:25" hidden="1" x14ac:dyDescent="0.25">
      <c r="A4584" t="s">
        <v>17444</v>
      </c>
      <c r="B4584" t="s">
        <v>17445</v>
      </c>
      <c r="C4584" s="1" t="str">
        <f t="shared" si="739"/>
        <v>21:0444</v>
      </c>
      <c r="D4584" s="1" t="str">
        <f t="shared" si="743"/>
        <v>21:0146</v>
      </c>
      <c r="E4584" t="s">
        <v>17446</v>
      </c>
      <c r="F4584" t="s">
        <v>17447</v>
      </c>
      <c r="H4584">
        <v>69.447981100000007</v>
      </c>
      <c r="I4584">
        <v>-74.885581599999995</v>
      </c>
      <c r="J4584" s="1" t="str">
        <f t="shared" si="744"/>
        <v>NGR lake sediment grab sample</v>
      </c>
      <c r="K4584" s="1" t="str">
        <f t="shared" si="745"/>
        <v>&lt;177 micron (NGR)</v>
      </c>
      <c r="L4584">
        <v>23</v>
      </c>
      <c r="M4584" t="s">
        <v>112</v>
      </c>
      <c r="N4584">
        <v>438</v>
      </c>
      <c r="O4584">
        <v>500</v>
      </c>
      <c r="P4584">
        <v>106</v>
      </c>
      <c r="Q4584">
        <v>118</v>
      </c>
      <c r="R4584">
        <v>72</v>
      </c>
      <c r="S4584">
        <v>23</v>
      </c>
      <c r="T4584">
        <v>0.8</v>
      </c>
      <c r="U4584">
        <v>370</v>
      </c>
      <c r="V4584">
        <v>4.8499999999999996</v>
      </c>
      <c r="W4584">
        <v>11</v>
      </c>
      <c r="X4584">
        <v>9</v>
      </c>
      <c r="Y4584">
        <v>16.2</v>
      </c>
    </row>
    <row r="4585" spans="1:25" hidden="1" x14ac:dyDescent="0.25">
      <c r="A4585" t="s">
        <v>17448</v>
      </c>
      <c r="B4585" t="s">
        <v>17449</v>
      </c>
      <c r="C4585" s="1" t="str">
        <f t="shared" si="739"/>
        <v>21:0444</v>
      </c>
      <c r="D4585" s="1" t="str">
        <f t="shared" si="743"/>
        <v>21:0146</v>
      </c>
      <c r="E4585" t="s">
        <v>17450</v>
      </c>
      <c r="F4585" t="s">
        <v>17451</v>
      </c>
      <c r="H4585">
        <v>69.425164800000005</v>
      </c>
      <c r="I4585">
        <v>-74.857224200000005</v>
      </c>
      <c r="J4585" s="1" t="str">
        <f t="shared" si="744"/>
        <v>NGR lake sediment grab sample</v>
      </c>
      <c r="K4585" s="1" t="str">
        <f t="shared" si="745"/>
        <v>&lt;177 micron (NGR)</v>
      </c>
      <c r="L4585">
        <v>23</v>
      </c>
      <c r="M4585" t="s">
        <v>117</v>
      </c>
      <c r="N4585">
        <v>439</v>
      </c>
      <c r="O4585">
        <v>122</v>
      </c>
      <c r="P4585">
        <v>38</v>
      </c>
      <c r="Q4585">
        <v>21</v>
      </c>
      <c r="R4585">
        <v>33</v>
      </c>
      <c r="S4585">
        <v>17</v>
      </c>
      <c r="T4585">
        <v>0.2</v>
      </c>
      <c r="U4585">
        <v>530</v>
      </c>
      <c r="V4585">
        <v>3.5</v>
      </c>
      <c r="W4585">
        <v>0.5</v>
      </c>
      <c r="X4585">
        <v>1</v>
      </c>
      <c r="Y4585">
        <v>3.4</v>
      </c>
    </row>
    <row r="4586" spans="1:25" hidden="1" x14ac:dyDescent="0.25">
      <c r="A4586" t="s">
        <v>17452</v>
      </c>
      <c r="B4586" t="s">
        <v>17453</v>
      </c>
      <c r="C4586" s="1" t="str">
        <f t="shared" si="739"/>
        <v>21:0444</v>
      </c>
      <c r="D4586" s="1" t="str">
        <f t="shared" si="743"/>
        <v>21:0146</v>
      </c>
      <c r="E4586" t="s">
        <v>17454</v>
      </c>
      <c r="F4586" t="s">
        <v>17455</v>
      </c>
      <c r="H4586">
        <v>69.380778599999999</v>
      </c>
      <c r="I4586">
        <v>-74.850317500000003</v>
      </c>
      <c r="J4586" s="1" t="str">
        <f t="shared" si="744"/>
        <v>NGR lake sediment grab sample</v>
      </c>
      <c r="K4586" s="1" t="str">
        <f t="shared" si="745"/>
        <v>&lt;177 micron (NGR)</v>
      </c>
      <c r="L4586">
        <v>23</v>
      </c>
      <c r="M4586" t="s">
        <v>122</v>
      </c>
      <c r="N4586">
        <v>440</v>
      </c>
      <c r="O4586">
        <v>300</v>
      </c>
      <c r="P4586">
        <v>86</v>
      </c>
      <c r="Q4586">
        <v>50</v>
      </c>
      <c r="R4586">
        <v>44</v>
      </c>
      <c r="S4586">
        <v>29</v>
      </c>
      <c r="T4586">
        <v>0.3</v>
      </c>
      <c r="U4586">
        <v>645</v>
      </c>
      <c r="V4586">
        <v>9.3000000000000007</v>
      </c>
      <c r="W4586">
        <v>3</v>
      </c>
      <c r="X4586">
        <v>2</v>
      </c>
      <c r="Y4586">
        <v>8.6</v>
      </c>
    </row>
    <row r="4587" spans="1:25" hidden="1" x14ac:dyDescent="0.25">
      <c r="A4587" t="s">
        <v>17456</v>
      </c>
      <c r="B4587" t="s">
        <v>17457</v>
      </c>
      <c r="C4587" s="1" t="str">
        <f t="shared" si="739"/>
        <v>21:0444</v>
      </c>
      <c r="D4587" s="1" t="str">
        <f t="shared" si="743"/>
        <v>21:0146</v>
      </c>
      <c r="E4587" t="s">
        <v>17458</v>
      </c>
      <c r="F4587" t="s">
        <v>17459</v>
      </c>
      <c r="H4587">
        <v>69.3505763</v>
      </c>
      <c r="I4587">
        <v>-74.850806199999994</v>
      </c>
      <c r="J4587" s="1" t="str">
        <f t="shared" si="744"/>
        <v>NGR lake sediment grab sample</v>
      </c>
      <c r="K4587" s="1" t="str">
        <f t="shared" si="745"/>
        <v>&lt;177 micron (NGR)</v>
      </c>
      <c r="L4587">
        <v>24</v>
      </c>
      <c r="M4587" t="s">
        <v>29</v>
      </c>
      <c r="N4587">
        <v>441</v>
      </c>
      <c r="O4587">
        <v>230</v>
      </c>
      <c r="P4587">
        <v>52</v>
      </c>
      <c r="Q4587">
        <v>57</v>
      </c>
      <c r="R4587">
        <v>39</v>
      </c>
      <c r="S4587">
        <v>19</v>
      </c>
      <c r="T4587">
        <v>0.1</v>
      </c>
      <c r="U4587">
        <v>1450</v>
      </c>
      <c r="V4587">
        <v>5.9</v>
      </c>
      <c r="W4587">
        <v>1</v>
      </c>
      <c r="X4587">
        <v>3</v>
      </c>
      <c r="Y4587">
        <v>4.8</v>
      </c>
    </row>
    <row r="4588" spans="1:25" hidden="1" x14ac:dyDescent="0.25">
      <c r="A4588" t="s">
        <v>17460</v>
      </c>
      <c r="B4588" t="s">
        <v>17461</v>
      </c>
      <c r="C4588" s="1" t="str">
        <f t="shared" si="739"/>
        <v>21:0444</v>
      </c>
      <c r="D4588" s="1" t="str">
        <f t="shared" si="743"/>
        <v>21:0146</v>
      </c>
      <c r="E4588" t="s">
        <v>17462</v>
      </c>
      <c r="F4588" t="s">
        <v>17463</v>
      </c>
      <c r="H4588">
        <v>69.366597900000002</v>
      </c>
      <c r="I4588">
        <v>-74.881232800000006</v>
      </c>
      <c r="J4588" s="1" t="str">
        <f t="shared" si="744"/>
        <v>NGR lake sediment grab sample</v>
      </c>
      <c r="K4588" s="1" t="str">
        <f t="shared" si="745"/>
        <v>&lt;177 micron (NGR)</v>
      </c>
      <c r="L4588">
        <v>24</v>
      </c>
      <c r="M4588" t="s">
        <v>49</v>
      </c>
      <c r="N4588">
        <v>442</v>
      </c>
      <c r="O4588">
        <v>240</v>
      </c>
      <c r="P4588">
        <v>92</v>
      </c>
      <c r="Q4588">
        <v>42</v>
      </c>
      <c r="R4588">
        <v>39</v>
      </c>
      <c r="S4588">
        <v>27</v>
      </c>
      <c r="T4588">
        <v>0.2</v>
      </c>
      <c r="U4588">
        <v>1300</v>
      </c>
      <c r="V4588">
        <v>10.199999999999999</v>
      </c>
      <c r="W4588">
        <v>4</v>
      </c>
      <c r="X4588">
        <v>2</v>
      </c>
      <c r="Y4588">
        <v>12</v>
      </c>
    </row>
    <row r="4589" spans="1:25" hidden="1" x14ac:dyDescent="0.25">
      <c r="A4589" t="s">
        <v>17464</v>
      </c>
      <c r="B4589" t="s">
        <v>17465</v>
      </c>
      <c r="C4589" s="1" t="str">
        <f t="shared" si="739"/>
        <v>21:0444</v>
      </c>
      <c r="D4589" s="1" t="str">
        <f t="shared" si="743"/>
        <v>21:0146</v>
      </c>
      <c r="E4589" t="s">
        <v>17458</v>
      </c>
      <c r="F4589" t="s">
        <v>17466</v>
      </c>
      <c r="H4589">
        <v>69.3505763</v>
      </c>
      <c r="I4589">
        <v>-74.850806199999994</v>
      </c>
      <c r="J4589" s="1" t="str">
        <f t="shared" si="744"/>
        <v>NGR lake sediment grab sample</v>
      </c>
      <c r="K4589" s="1" t="str">
        <f t="shared" si="745"/>
        <v>&lt;177 micron (NGR)</v>
      </c>
      <c r="L4589">
        <v>24</v>
      </c>
      <c r="M4589" t="s">
        <v>57</v>
      </c>
      <c r="N4589">
        <v>443</v>
      </c>
      <c r="O4589">
        <v>200</v>
      </c>
      <c r="P4589">
        <v>50</v>
      </c>
      <c r="Q4589">
        <v>55</v>
      </c>
      <c r="R4589">
        <v>38</v>
      </c>
      <c r="S4589">
        <v>17</v>
      </c>
      <c r="T4589">
        <v>0.1</v>
      </c>
      <c r="U4589">
        <v>1300</v>
      </c>
      <c r="V4589">
        <v>5.7</v>
      </c>
      <c r="W4589">
        <v>2</v>
      </c>
      <c r="X4589">
        <v>2</v>
      </c>
      <c r="Y4589">
        <v>5</v>
      </c>
    </row>
    <row r="4590" spans="1:25" hidden="1" x14ac:dyDescent="0.25">
      <c r="A4590" t="s">
        <v>17467</v>
      </c>
      <c r="B4590" t="s">
        <v>17468</v>
      </c>
      <c r="C4590" s="1" t="str">
        <f t="shared" si="739"/>
        <v>21:0444</v>
      </c>
      <c r="D4590" s="1" t="str">
        <f t="shared" si="743"/>
        <v>21:0146</v>
      </c>
      <c r="E4590" t="s">
        <v>17458</v>
      </c>
      <c r="F4590" t="s">
        <v>17469</v>
      </c>
      <c r="H4590">
        <v>69.3505763</v>
      </c>
      <c r="I4590">
        <v>-74.850806199999994</v>
      </c>
      <c r="J4590" s="1" t="str">
        <f t="shared" si="744"/>
        <v>NGR lake sediment grab sample</v>
      </c>
      <c r="K4590" s="1" t="str">
        <f t="shared" si="745"/>
        <v>&lt;177 micron (NGR)</v>
      </c>
      <c r="L4590">
        <v>24</v>
      </c>
      <c r="M4590" t="s">
        <v>53</v>
      </c>
      <c r="N4590">
        <v>444</v>
      </c>
      <c r="O4590">
        <v>240</v>
      </c>
      <c r="P4590">
        <v>56</v>
      </c>
      <c r="Q4590">
        <v>62</v>
      </c>
      <c r="R4590">
        <v>39</v>
      </c>
      <c r="S4590">
        <v>17</v>
      </c>
      <c r="T4590">
        <v>0.1</v>
      </c>
      <c r="U4590">
        <v>5000</v>
      </c>
      <c r="V4590">
        <v>6.7</v>
      </c>
      <c r="W4590">
        <v>3</v>
      </c>
      <c r="X4590">
        <v>3</v>
      </c>
      <c r="Y4590">
        <v>5.4</v>
      </c>
    </row>
    <row r="4591" spans="1:25" hidden="1" x14ac:dyDescent="0.25">
      <c r="A4591" t="s">
        <v>17470</v>
      </c>
      <c r="B4591" t="s">
        <v>17471</v>
      </c>
      <c r="C4591" s="1" t="str">
        <f t="shared" si="739"/>
        <v>21:0444</v>
      </c>
      <c r="D4591" s="1" t="str">
        <f t="shared" si="743"/>
        <v>21:0146</v>
      </c>
      <c r="E4591" t="s">
        <v>17472</v>
      </c>
      <c r="F4591" t="s">
        <v>17473</v>
      </c>
      <c r="H4591">
        <v>69.322745299999994</v>
      </c>
      <c r="I4591">
        <v>-74.867365000000007</v>
      </c>
      <c r="J4591" s="1" t="str">
        <f t="shared" si="744"/>
        <v>NGR lake sediment grab sample</v>
      </c>
      <c r="K4591" s="1" t="str">
        <f t="shared" si="745"/>
        <v>&lt;177 micron (NGR)</v>
      </c>
      <c r="L4591">
        <v>24</v>
      </c>
      <c r="M4591" t="s">
        <v>34</v>
      </c>
      <c r="N4591">
        <v>445</v>
      </c>
      <c r="O4591">
        <v>320</v>
      </c>
      <c r="P4591">
        <v>66</v>
      </c>
      <c r="Q4591">
        <v>63</v>
      </c>
      <c r="R4591">
        <v>64</v>
      </c>
      <c r="S4591">
        <v>19</v>
      </c>
      <c r="T4591">
        <v>0.2</v>
      </c>
      <c r="U4591">
        <v>490</v>
      </c>
      <c r="V4591">
        <v>5.3</v>
      </c>
      <c r="W4591">
        <v>4</v>
      </c>
      <c r="X4591">
        <v>4</v>
      </c>
      <c r="Y4591">
        <v>5.8</v>
      </c>
    </row>
    <row r="4592" spans="1:25" hidden="1" x14ac:dyDescent="0.25">
      <c r="A4592" t="s">
        <v>17474</v>
      </c>
      <c r="B4592" t="s">
        <v>17475</v>
      </c>
      <c r="C4592" s="1" t="str">
        <f t="shared" si="739"/>
        <v>21:0444</v>
      </c>
      <c r="D4592" s="1" t="str">
        <f>HYPERLINK("http://geochem.nrcan.gc.ca/cdogs/content/svy/svy_e.htm", "")</f>
        <v/>
      </c>
      <c r="G4592" s="1" t="str">
        <f>HYPERLINK("http://geochem.nrcan.gc.ca/cdogs/content/cr_/cr_00035_e.htm", "35")</f>
        <v>35</v>
      </c>
      <c r="J4592" t="s">
        <v>100</v>
      </c>
      <c r="K4592" t="s">
        <v>101</v>
      </c>
      <c r="L4592">
        <v>24</v>
      </c>
      <c r="M4592" t="s">
        <v>102</v>
      </c>
      <c r="N4592">
        <v>446</v>
      </c>
      <c r="O4592">
        <v>110</v>
      </c>
      <c r="P4592">
        <v>66</v>
      </c>
      <c r="Q4592">
        <v>11</v>
      </c>
      <c r="R4592">
        <v>34</v>
      </c>
      <c r="S4592">
        <v>11</v>
      </c>
      <c r="T4592">
        <v>0.1</v>
      </c>
      <c r="U4592">
        <v>320</v>
      </c>
      <c r="V4592">
        <v>2.4500000000000002</v>
      </c>
      <c r="W4592">
        <v>16</v>
      </c>
      <c r="X4592">
        <v>2</v>
      </c>
      <c r="Y4592">
        <v>6.2</v>
      </c>
    </row>
    <row r="4593" spans="1:25" hidden="1" x14ac:dyDescent="0.25">
      <c r="A4593" t="s">
        <v>17476</v>
      </c>
      <c r="B4593" t="s">
        <v>17477</v>
      </c>
      <c r="C4593" s="1" t="str">
        <f t="shared" si="739"/>
        <v>21:0444</v>
      </c>
      <c r="D4593" s="1" t="str">
        <f t="shared" ref="D4593:D4609" si="746">HYPERLINK("http://geochem.nrcan.gc.ca/cdogs/content/svy/svy210146_e.htm", "21:0146")</f>
        <v>21:0146</v>
      </c>
      <c r="E4593" t="s">
        <v>17478</v>
      </c>
      <c r="F4593" t="s">
        <v>17479</v>
      </c>
      <c r="H4593">
        <v>69.300993500000004</v>
      </c>
      <c r="I4593">
        <v>-74.849956199999994</v>
      </c>
      <c r="J4593" s="1" t="str">
        <f t="shared" ref="J4593:J4609" si="747">HYPERLINK("http://geochem.nrcan.gc.ca/cdogs/content/kwd/kwd020027_e.htm", "NGR lake sediment grab sample")</f>
        <v>NGR lake sediment grab sample</v>
      </c>
      <c r="K4593" s="1" t="str">
        <f t="shared" ref="K4593:K4609" si="748">HYPERLINK("http://geochem.nrcan.gc.ca/cdogs/content/kwd/kwd080006_e.htm", "&lt;177 micron (NGR)")</f>
        <v>&lt;177 micron (NGR)</v>
      </c>
      <c r="L4593">
        <v>24</v>
      </c>
      <c r="M4593" t="s">
        <v>39</v>
      </c>
      <c r="N4593">
        <v>447</v>
      </c>
      <c r="O4593">
        <v>198</v>
      </c>
      <c r="P4593">
        <v>80</v>
      </c>
      <c r="Q4593">
        <v>32</v>
      </c>
      <c r="R4593">
        <v>43</v>
      </c>
      <c r="S4593">
        <v>19</v>
      </c>
      <c r="T4593">
        <v>0.2</v>
      </c>
      <c r="U4593">
        <v>360</v>
      </c>
      <c r="V4593">
        <v>3.9</v>
      </c>
      <c r="W4593">
        <v>2</v>
      </c>
      <c r="X4593">
        <v>5</v>
      </c>
      <c r="Y4593">
        <v>31.2</v>
      </c>
    </row>
    <row r="4594" spans="1:25" hidden="1" x14ac:dyDescent="0.25">
      <c r="A4594" t="s">
        <v>17480</v>
      </c>
      <c r="B4594" t="s">
        <v>17481</v>
      </c>
      <c r="C4594" s="1" t="str">
        <f t="shared" si="739"/>
        <v>21:0444</v>
      </c>
      <c r="D4594" s="1" t="str">
        <f t="shared" si="746"/>
        <v>21:0146</v>
      </c>
      <c r="E4594" t="s">
        <v>17482</v>
      </c>
      <c r="F4594" t="s">
        <v>17483</v>
      </c>
      <c r="H4594">
        <v>69.2670526</v>
      </c>
      <c r="I4594">
        <v>-74.862719299999995</v>
      </c>
      <c r="J4594" s="1" t="str">
        <f t="shared" si="747"/>
        <v>NGR lake sediment grab sample</v>
      </c>
      <c r="K4594" s="1" t="str">
        <f t="shared" si="748"/>
        <v>&lt;177 micron (NGR)</v>
      </c>
      <c r="L4594">
        <v>24</v>
      </c>
      <c r="M4594" t="s">
        <v>44</v>
      </c>
      <c r="N4594">
        <v>448</v>
      </c>
      <c r="O4594">
        <v>330</v>
      </c>
      <c r="P4594">
        <v>82</v>
      </c>
      <c r="Q4594">
        <v>45</v>
      </c>
      <c r="R4594">
        <v>62</v>
      </c>
      <c r="S4594">
        <v>21</v>
      </c>
      <c r="T4594">
        <v>0.2</v>
      </c>
      <c r="U4594">
        <v>430</v>
      </c>
      <c r="V4594">
        <v>4.3</v>
      </c>
      <c r="W4594">
        <v>6</v>
      </c>
      <c r="X4594">
        <v>3</v>
      </c>
      <c r="Y4594">
        <v>19.2</v>
      </c>
    </row>
    <row r="4595" spans="1:25" hidden="1" x14ac:dyDescent="0.25">
      <c r="A4595" t="s">
        <v>17484</v>
      </c>
      <c r="B4595" t="s">
        <v>17485</v>
      </c>
      <c r="C4595" s="1" t="str">
        <f t="shared" ref="C4595:C4658" si="749">HYPERLINK("http://geochem.nrcan.gc.ca/cdogs/content/bdl/bdl210444_e.htm", "21:0444")</f>
        <v>21:0444</v>
      </c>
      <c r="D4595" s="1" t="str">
        <f t="shared" si="746"/>
        <v>21:0146</v>
      </c>
      <c r="E4595" t="s">
        <v>17486</v>
      </c>
      <c r="F4595" t="s">
        <v>17487</v>
      </c>
      <c r="H4595">
        <v>69.270538299999998</v>
      </c>
      <c r="I4595">
        <v>-74.965927500000006</v>
      </c>
      <c r="J4595" s="1" t="str">
        <f t="shared" si="747"/>
        <v>NGR lake sediment grab sample</v>
      </c>
      <c r="K4595" s="1" t="str">
        <f t="shared" si="748"/>
        <v>&lt;177 micron (NGR)</v>
      </c>
      <c r="L4595">
        <v>24</v>
      </c>
      <c r="M4595" t="s">
        <v>62</v>
      </c>
      <c r="N4595">
        <v>449</v>
      </c>
      <c r="O4595">
        <v>160</v>
      </c>
      <c r="P4595">
        <v>48</v>
      </c>
      <c r="Q4595">
        <v>34</v>
      </c>
      <c r="R4595">
        <v>39</v>
      </c>
      <c r="S4595">
        <v>19</v>
      </c>
      <c r="T4595">
        <v>0.1</v>
      </c>
      <c r="U4595">
        <v>640</v>
      </c>
      <c r="V4595">
        <v>4.5999999999999996</v>
      </c>
      <c r="W4595">
        <v>11</v>
      </c>
      <c r="X4595">
        <v>2</v>
      </c>
      <c r="Y4595">
        <v>5.4</v>
      </c>
    </row>
    <row r="4596" spans="1:25" hidden="1" x14ac:dyDescent="0.25">
      <c r="A4596" t="s">
        <v>17488</v>
      </c>
      <c r="B4596" t="s">
        <v>17489</v>
      </c>
      <c r="C4596" s="1" t="str">
        <f t="shared" si="749"/>
        <v>21:0444</v>
      </c>
      <c r="D4596" s="1" t="str">
        <f t="shared" si="746"/>
        <v>21:0146</v>
      </c>
      <c r="E4596" t="s">
        <v>17490</v>
      </c>
      <c r="F4596" t="s">
        <v>17491</v>
      </c>
      <c r="H4596">
        <v>69.250605500000006</v>
      </c>
      <c r="I4596">
        <v>-75.018841600000002</v>
      </c>
      <c r="J4596" s="1" t="str">
        <f t="shared" si="747"/>
        <v>NGR lake sediment grab sample</v>
      </c>
      <c r="K4596" s="1" t="str">
        <f t="shared" si="748"/>
        <v>&lt;177 micron (NGR)</v>
      </c>
      <c r="L4596">
        <v>24</v>
      </c>
      <c r="M4596" t="s">
        <v>67</v>
      </c>
      <c r="N4596">
        <v>450</v>
      </c>
      <c r="O4596">
        <v>134</v>
      </c>
      <c r="P4596">
        <v>40</v>
      </c>
      <c r="Q4596">
        <v>29</v>
      </c>
      <c r="R4596">
        <v>44</v>
      </c>
      <c r="S4596">
        <v>20</v>
      </c>
      <c r="T4596">
        <v>0.2</v>
      </c>
      <c r="U4596">
        <v>380</v>
      </c>
      <c r="V4596">
        <v>4.4000000000000004</v>
      </c>
      <c r="W4596">
        <v>10</v>
      </c>
      <c r="X4596">
        <v>4</v>
      </c>
      <c r="Y4596">
        <v>4.2</v>
      </c>
    </row>
    <row r="4597" spans="1:25" hidden="1" x14ac:dyDescent="0.25">
      <c r="A4597" t="s">
        <v>17492</v>
      </c>
      <c r="B4597" t="s">
        <v>17493</v>
      </c>
      <c r="C4597" s="1" t="str">
        <f t="shared" si="749"/>
        <v>21:0444</v>
      </c>
      <c r="D4597" s="1" t="str">
        <f t="shared" si="746"/>
        <v>21:0146</v>
      </c>
      <c r="E4597" t="s">
        <v>17494</v>
      </c>
      <c r="F4597" t="s">
        <v>17495</v>
      </c>
      <c r="H4597">
        <v>69.253664200000003</v>
      </c>
      <c r="I4597">
        <v>-75.1578363</v>
      </c>
      <c r="J4597" s="1" t="str">
        <f t="shared" si="747"/>
        <v>NGR lake sediment grab sample</v>
      </c>
      <c r="K4597" s="1" t="str">
        <f t="shared" si="748"/>
        <v>&lt;177 micron (NGR)</v>
      </c>
      <c r="L4597">
        <v>24</v>
      </c>
      <c r="M4597" t="s">
        <v>72</v>
      </c>
      <c r="N4597">
        <v>451</v>
      </c>
      <c r="O4597">
        <v>110</v>
      </c>
      <c r="P4597">
        <v>38</v>
      </c>
      <c r="Q4597">
        <v>19</v>
      </c>
      <c r="R4597">
        <v>36</v>
      </c>
      <c r="S4597">
        <v>11</v>
      </c>
      <c r="T4597">
        <v>0.1</v>
      </c>
      <c r="U4597">
        <v>210</v>
      </c>
      <c r="V4597">
        <v>3.1</v>
      </c>
      <c r="W4597">
        <v>3</v>
      </c>
      <c r="X4597">
        <v>7</v>
      </c>
      <c r="Y4597">
        <v>10.8</v>
      </c>
    </row>
    <row r="4598" spans="1:25" hidden="1" x14ac:dyDescent="0.25">
      <c r="A4598" t="s">
        <v>17496</v>
      </c>
      <c r="B4598" t="s">
        <v>17497</v>
      </c>
      <c r="C4598" s="1" t="str">
        <f t="shared" si="749"/>
        <v>21:0444</v>
      </c>
      <c r="D4598" s="1" t="str">
        <f t="shared" si="746"/>
        <v>21:0146</v>
      </c>
      <c r="E4598" t="s">
        <v>17498</v>
      </c>
      <c r="F4598" t="s">
        <v>17499</v>
      </c>
      <c r="H4598">
        <v>69.259188600000002</v>
      </c>
      <c r="I4598">
        <v>-75.289314200000007</v>
      </c>
      <c r="J4598" s="1" t="str">
        <f t="shared" si="747"/>
        <v>NGR lake sediment grab sample</v>
      </c>
      <c r="K4598" s="1" t="str">
        <f t="shared" si="748"/>
        <v>&lt;177 micron (NGR)</v>
      </c>
      <c r="L4598">
        <v>24</v>
      </c>
      <c r="M4598" t="s">
        <v>77</v>
      </c>
      <c r="N4598">
        <v>452</v>
      </c>
      <c r="O4598">
        <v>144</v>
      </c>
      <c r="P4598">
        <v>38</v>
      </c>
      <c r="Q4598">
        <v>22</v>
      </c>
      <c r="R4598">
        <v>42</v>
      </c>
      <c r="S4598">
        <v>15</v>
      </c>
      <c r="T4598">
        <v>0.3</v>
      </c>
      <c r="U4598">
        <v>450</v>
      </c>
      <c r="V4598">
        <v>3.45</v>
      </c>
      <c r="W4598">
        <v>3</v>
      </c>
      <c r="X4598">
        <v>2</v>
      </c>
      <c r="Y4598">
        <v>3.4</v>
      </c>
    </row>
    <row r="4599" spans="1:25" hidden="1" x14ac:dyDescent="0.25">
      <c r="A4599" t="s">
        <v>17500</v>
      </c>
      <c r="B4599" t="s">
        <v>17501</v>
      </c>
      <c r="C4599" s="1" t="str">
        <f t="shared" si="749"/>
        <v>21:0444</v>
      </c>
      <c r="D4599" s="1" t="str">
        <f t="shared" si="746"/>
        <v>21:0146</v>
      </c>
      <c r="E4599" t="s">
        <v>17502</v>
      </c>
      <c r="F4599" t="s">
        <v>17503</v>
      </c>
      <c r="H4599">
        <v>69.264471900000004</v>
      </c>
      <c r="I4599">
        <v>-75.314261500000001</v>
      </c>
      <c r="J4599" s="1" t="str">
        <f t="shared" si="747"/>
        <v>NGR lake sediment grab sample</v>
      </c>
      <c r="K4599" s="1" t="str">
        <f t="shared" si="748"/>
        <v>&lt;177 micron (NGR)</v>
      </c>
      <c r="L4599">
        <v>24</v>
      </c>
      <c r="M4599" t="s">
        <v>82</v>
      </c>
      <c r="N4599">
        <v>453</v>
      </c>
      <c r="O4599">
        <v>118</v>
      </c>
      <c r="P4599">
        <v>50</v>
      </c>
      <c r="Q4599">
        <v>19</v>
      </c>
      <c r="R4599">
        <v>33</v>
      </c>
      <c r="S4599">
        <v>13</v>
      </c>
      <c r="T4599">
        <v>0.6</v>
      </c>
      <c r="U4599">
        <v>340</v>
      </c>
      <c r="V4599">
        <v>2.8</v>
      </c>
      <c r="W4599">
        <v>4</v>
      </c>
      <c r="X4599">
        <v>3</v>
      </c>
      <c r="Y4599">
        <v>6.4</v>
      </c>
    </row>
    <row r="4600" spans="1:25" hidden="1" x14ac:dyDescent="0.25">
      <c r="A4600" t="s">
        <v>17504</v>
      </c>
      <c r="B4600" t="s">
        <v>17505</v>
      </c>
      <c r="C4600" s="1" t="str">
        <f t="shared" si="749"/>
        <v>21:0444</v>
      </c>
      <c r="D4600" s="1" t="str">
        <f t="shared" si="746"/>
        <v>21:0146</v>
      </c>
      <c r="E4600" t="s">
        <v>17506</v>
      </c>
      <c r="F4600" t="s">
        <v>17507</v>
      </c>
      <c r="H4600">
        <v>69.232527500000003</v>
      </c>
      <c r="I4600">
        <v>-75.222727199999994</v>
      </c>
      <c r="J4600" s="1" t="str">
        <f t="shared" si="747"/>
        <v>NGR lake sediment grab sample</v>
      </c>
      <c r="K4600" s="1" t="str">
        <f t="shared" si="748"/>
        <v>&lt;177 micron (NGR)</v>
      </c>
      <c r="L4600">
        <v>24</v>
      </c>
      <c r="M4600" t="s">
        <v>87</v>
      </c>
      <c r="N4600">
        <v>454</v>
      </c>
      <c r="O4600">
        <v>138</v>
      </c>
      <c r="P4600">
        <v>38</v>
      </c>
      <c r="Q4600">
        <v>25</v>
      </c>
      <c r="R4600">
        <v>45</v>
      </c>
      <c r="S4600">
        <v>15</v>
      </c>
      <c r="T4600">
        <v>0.2</v>
      </c>
      <c r="U4600">
        <v>880</v>
      </c>
      <c r="V4600">
        <v>4.0999999999999996</v>
      </c>
      <c r="W4600">
        <v>4</v>
      </c>
      <c r="X4600">
        <v>4</v>
      </c>
      <c r="Y4600">
        <v>2</v>
      </c>
    </row>
    <row r="4601" spans="1:25" hidden="1" x14ac:dyDescent="0.25">
      <c r="A4601" t="s">
        <v>17508</v>
      </c>
      <c r="B4601" t="s">
        <v>17509</v>
      </c>
      <c r="C4601" s="1" t="str">
        <f t="shared" si="749"/>
        <v>21:0444</v>
      </c>
      <c r="D4601" s="1" t="str">
        <f t="shared" si="746"/>
        <v>21:0146</v>
      </c>
      <c r="E4601" t="s">
        <v>17510</v>
      </c>
      <c r="F4601" t="s">
        <v>17511</v>
      </c>
      <c r="H4601">
        <v>69.235997499999996</v>
      </c>
      <c r="I4601">
        <v>-75.158162899999994</v>
      </c>
      <c r="J4601" s="1" t="str">
        <f t="shared" si="747"/>
        <v>NGR lake sediment grab sample</v>
      </c>
      <c r="K4601" s="1" t="str">
        <f t="shared" si="748"/>
        <v>&lt;177 micron (NGR)</v>
      </c>
      <c r="L4601">
        <v>24</v>
      </c>
      <c r="M4601" t="s">
        <v>92</v>
      </c>
      <c r="N4601">
        <v>455</v>
      </c>
      <c r="O4601">
        <v>136</v>
      </c>
      <c r="P4601">
        <v>32</v>
      </c>
      <c r="Q4601">
        <v>15</v>
      </c>
      <c r="R4601">
        <v>42</v>
      </c>
      <c r="S4601">
        <v>11</v>
      </c>
      <c r="T4601">
        <v>0.2</v>
      </c>
      <c r="U4601">
        <v>490</v>
      </c>
      <c r="V4601">
        <v>3.25</v>
      </c>
      <c r="W4601">
        <v>13</v>
      </c>
      <c r="X4601">
        <v>8</v>
      </c>
      <c r="Y4601">
        <v>0.5</v>
      </c>
    </row>
    <row r="4602" spans="1:25" hidden="1" x14ac:dyDescent="0.25">
      <c r="A4602" t="s">
        <v>17512</v>
      </c>
      <c r="B4602" t="s">
        <v>17513</v>
      </c>
      <c r="C4602" s="1" t="str">
        <f t="shared" si="749"/>
        <v>21:0444</v>
      </c>
      <c r="D4602" s="1" t="str">
        <f t="shared" si="746"/>
        <v>21:0146</v>
      </c>
      <c r="E4602" t="s">
        <v>17514</v>
      </c>
      <c r="F4602" t="s">
        <v>17515</v>
      </c>
      <c r="H4602">
        <v>69.235607200000004</v>
      </c>
      <c r="I4602">
        <v>-75.070512399999998</v>
      </c>
      <c r="J4602" s="1" t="str">
        <f t="shared" si="747"/>
        <v>NGR lake sediment grab sample</v>
      </c>
      <c r="K4602" s="1" t="str">
        <f t="shared" si="748"/>
        <v>&lt;177 micron (NGR)</v>
      </c>
      <c r="L4602">
        <v>24</v>
      </c>
      <c r="M4602" t="s">
        <v>97</v>
      </c>
      <c r="N4602">
        <v>456</v>
      </c>
      <c r="O4602">
        <v>146</v>
      </c>
      <c r="P4602">
        <v>52</v>
      </c>
      <c r="Q4602">
        <v>23</v>
      </c>
      <c r="R4602">
        <v>43</v>
      </c>
      <c r="S4602">
        <v>16</v>
      </c>
      <c r="T4602">
        <v>0.1</v>
      </c>
      <c r="U4602">
        <v>660</v>
      </c>
      <c r="V4602">
        <v>4</v>
      </c>
      <c r="W4602">
        <v>10</v>
      </c>
      <c r="X4602">
        <v>3</v>
      </c>
      <c r="Y4602">
        <v>4.5999999999999996</v>
      </c>
    </row>
    <row r="4603" spans="1:25" hidden="1" x14ac:dyDescent="0.25">
      <c r="A4603" t="s">
        <v>17516</v>
      </c>
      <c r="B4603" t="s">
        <v>17517</v>
      </c>
      <c r="C4603" s="1" t="str">
        <f t="shared" si="749"/>
        <v>21:0444</v>
      </c>
      <c r="D4603" s="1" t="str">
        <f t="shared" si="746"/>
        <v>21:0146</v>
      </c>
      <c r="E4603" t="s">
        <v>17518</v>
      </c>
      <c r="F4603" t="s">
        <v>17519</v>
      </c>
      <c r="H4603">
        <v>69.233980000000003</v>
      </c>
      <c r="I4603">
        <v>-74.987490699999995</v>
      </c>
      <c r="J4603" s="1" t="str">
        <f t="shared" si="747"/>
        <v>NGR lake sediment grab sample</v>
      </c>
      <c r="K4603" s="1" t="str">
        <f t="shared" si="748"/>
        <v>&lt;177 micron (NGR)</v>
      </c>
      <c r="L4603">
        <v>24</v>
      </c>
      <c r="M4603" t="s">
        <v>107</v>
      </c>
      <c r="N4603">
        <v>457</v>
      </c>
      <c r="O4603">
        <v>144</v>
      </c>
      <c r="P4603">
        <v>56</v>
      </c>
      <c r="Q4603">
        <v>22</v>
      </c>
      <c r="R4603">
        <v>44</v>
      </c>
      <c r="S4603">
        <v>15</v>
      </c>
      <c r="T4603">
        <v>0.1</v>
      </c>
      <c r="U4603">
        <v>370</v>
      </c>
      <c r="V4603">
        <v>4.2</v>
      </c>
      <c r="W4603">
        <v>9</v>
      </c>
      <c r="X4603">
        <v>1</v>
      </c>
      <c r="Y4603">
        <v>3</v>
      </c>
    </row>
    <row r="4604" spans="1:25" hidden="1" x14ac:dyDescent="0.25">
      <c r="A4604" t="s">
        <v>17520</v>
      </c>
      <c r="B4604" t="s">
        <v>17521</v>
      </c>
      <c r="C4604" s="1" t="str">
        <f t="shared" si="749"/>
        <v>21:0444</v>
      </c>
      <c r="D4604" s="1" t="str">
        <f t="shared" si="746"/>
        <v>21:0146</v>
      </c>
      <c r="E4604" t="s">
        <v>17522</v>
      </c>
      <c r="F4604" t="s">
        <v>17523</v>
      </c>
      <c r="H4604">
        <v>69.225426999999996</v>
      </c>
      <c r="I4604">
        <v>-74.877961999999997</v>
      </c>
      <c r="J4604" s="1" t="str">
        <f t="shared" si="747"/>
        <v>NGR lake sediment grab sample</v>
      </c>
      <c r="K4604" s="1" t="str">
        <f t="shared" si="748"/>
        <v>&lt;177 micron (NGR)</v>
      </c>
      <c r="L4604">
        <v>24</v>
      </c>
      <c r="M4604" t="s">
        <v>112</v>
      </c>
      <c r="N4604">
        <v>458</v>
      </c>
      <c r="O4604">
        <v>184</v>
      </c>
      <c r="P4604">
        <v>68</v>
      </c>
      <c r="Q4604">
        <v>18</v>
      </c>
      <c r="R4604">
        <v>67</v>
      </c>
      <c r="S4604">
        <v>17</v>
      </c>
      <c r="T4604">
        <v>0.1</v>
      </c>
      <c r="U4604">
        <v>565</v>
      </c>
      <c r="V4604">
        <v>5.0999999999999996</v>
      </c>
      <c r="W4604">
        <v>30</v>
      </c>
      <c r="X4604">
        <v>8</v>
      </c>
      <c r="Y4604">
        <v>5.2</v>
      </c>
    </row>
    <row r="4605" spans="1:25" hidden="1" x14ac:dyDescent="0.25">
      <c r="A4605" t="s">
        <v>17524</v>
      </c>
      <c r="B4605" t="s">
        <v>17525</v>
      </c>
      <c r="C4605" s="1" t="str">
        <f t="shared" si="749"/>
        <v>21:0444</v>
      </c>
      <c r="D4605" s="1" t="str">
        <f t="shared" si="746"/>
        <v>21:0146</v>
      </c>
      <c r="E4605" t="s">
        <v>17526</v>
      </c>
      <c r="F4605" t="s">
        <v>17527</v>
      </c>
      <c r="H4605">
        <v>69.204269100000005</v>
      </c>
      <c r="I4605">
        <v>-74.8737651</v>
      </c>
      <c r="J4605" s="1" t="str">
        <f t="shared" si="747"/>
        <v>NGR lake sediment grab sample</v>
      </c>
      <c r="K4605" s="1" t="str">
        <f t="shared" si="748"/>
        <v>&lt;177 micron (NGR)</v>
      </c>
      <c r="L4605">
        <v>24</v>
      </c>
      <c r="M4605" t="s">
        <v>117</v>
      </c>
      <c r="N4605">
        <v>459</v>
      </c>
      <c r="O4605">
        <v>320</v>
      </c>
      <c r="P4605">
        <v>138</v>
      </c>
      <c r="Q4605">
        <v>25</v>
      </c>
      <c r="R4605">
        <v>108</v>
      </c>
      <c r="S4605">
        <v>39</v>
      </c>
      <c r="T4605">
        <v>0.7</v>
      </c>
      <c r="U4605">
        <v>1600</v>
      </c>
      <c r="V4605">
        <v>10</v>
      </c>
      <c r="W4605">
        <v>100</v>
      </c>
      <c r="X4605">
        <v>9</v>
      </c>
      <c r="Y4605">
        <v>6.6</v>
      </c>
    </row>
    <row r="4606" spans="1:25" hidden="1" x14ac:dyDescent="0.25">
      <c r="A4606" t="s">
        <v>17528</v>
      </c>
      <c r="B4606" t="s">
        <v>17529</v>
      </c>
      <c r="C4606" s="1" t="str">
        <f t="shared" si="749"/>
        <v>21:0444</v>
      </c>
      <c r="D4606" s="1" t="str">
        <f t="shared" si="746"/>
        <v>21:0146</v>
      </c>
      <c r="E4606" t="s">
        <v>17530</v>
      </c>
      <c r="F4606" t="s">
        <v>17531</v>
      </c>
      <c r="H4606">
        <v>69.1697487</v>
      </c>
      <c r="I4606">
        <v>-74.881473600000007</v>
      </c>
      <c r="J4606" s="1" t="str">
        <f t="shared" si="747"/>
        <v>NGR lake sediment grab sample</v>
      </c>
      <c r="K4606" s="1" t="str">
        <f t="shared" si="748"/>
        <v>&lt;177 micron (NGR)</v>
      </c>
      <c r="L4606">
        <v>24</v>
      </c>
      <c r="M4606" t="s">
        <v>122</v>
      </c>
      <c r="N4606">
        <v>460</v>
      </c>
      <c r="O4606">
        <v>240</v>
      </c>
      <c r="P4606">
        <v>82</v>
      </c>
      <c r="Q4606">
        <v>22</v>
      </c>
      <c r="R4606">
        <v>79</v>
      </c>
      <c r="S4606">
        <v>22</v>
      </c>
      <c r="T4606">
        <v>0.1</v>
      </c>
      <c r="U4606">
        <v>345</v>
      </c>
      <c r="V4606">
        <v>4.7</v>
      </c>
      <c r="W4606">
        <v>30</v>
      </c>
      <c r="X4606">
        <v>5</v>
      </c>
      <c r="Y4606">
        <v>2.4</v>
      </c>
    </row>
    <row r="4607" spans="1:25" hidden="1" x14ac:dyDescent="0.25">
      <c r="A4607" t="s">
        <v>17532</v>
      </c>
      <c r="B4607" t="s">
        <v>17533</v>
      </c>
      <c r="C4607" s="1" t="str">
        <f t="shared" si="749"/>
        <v>21:0444</v>
      </c>
      <c r="D4607" s="1" t="str">
        <f t="shared" si="746"/>
        <v>21:0146</v>
      </c>
      <c r="E4607" t="s">
        <v>17534</v>
      </c>
      <c r="F4607" t="s">
        <v>17535</v>
      </c>
      <c r="H4607">
        <v>69.113409000000004</v>
      </c>
      <c r="I4607">
        <v>-75.283063100000007</v>
      </c>
      <c r="J4607" s="1" t="str">
        <f t="shared" si="747"/>
        <v>NGR lake sediment grab sample</v>
      </c>
      <c r="K4607" s="1" t="str">
        <f t="shared" si="748"/>
        <v>&lt;177 micron (NGR)</v>
      </c>
      <c r="L4607">
        <v>25</v>
      </c>
      <c r="M4607" t="s">
        <v>29</v>
      </c>
      <c r="N4607">
        <v>461</v>
      </c>
      <c r="O4607">
        <v>184</v>
      </c>
      <c r="P4607">
        <v>108</v>
      </c>
      <c r="Q4607">
        <v>19</v>
      </c>
      <c r="R4607">
        <v>70</v>
      </c>
      <c r="S4607">
        <v>19</v>
      </c>
      <c r="T4607">
        <v>0.2</v>
      </c>
      <c r="U4607">
        <v>340</v>
      </c>
      <c r="V4607">
        <v>4</v>
      </c>
      <c r="W4607">
        <v>48</v>
      </c>
      <c r="X4607">
        <v>10</v>
      </c>
      <c r="Y4607">
        <v>17.600000000000001</v>
      </c>
    </row>
    <row r="4608" spans="1:25" hidden="1" x14ac:dyDescent="0.25">
      <c r="A4608" t="s">
        <v>17536</v>
      </c>
      <c r="B4608" t="s">
        <v>17537</v>
      </c>
      <c r="C4608" s="1" t="str">
        <f t="shared" si="749"/>
        <v>21:0444</v>
      </c>
      <c r="D4608" s="1" t="str">
        <f t="shared" si="746"/>
        <v>21:0146</v>
      </c>
      <c r="E4608" t="s">
        <v>17538</v>
      </c>
      <c r="F4608" t="s">
        <v>17539</v>
      </c>
      <c r="H4608">
        <v>69.146779899999999</v>
      </c>
      <c r="I4608">
        <v>-74.878300899999999</v>
      </c>
      <c r="J4608" s="1" t="str">
        <f t="shared" si="747"/>
        <v>NGR lake sediment grab sample</v>
      </c>
      <c r="K4608" s="1" t="str">
        <f t="shared" si="748"/>
        <v>&lt;177 micron (NGR)</v>
      </c>
      <c r="L4608">
        <v>25</v>
      </c>
      <c r="M4608" t="s">
        <v>34</v>
      </c>
      <c r="N4608">
        <v>462</v>
      </c>
      <c r="O4608">
        <v>156</v>
      </c>
      <c r="P4608">
        <v>62</v>
      </c>
      <c r="Q4608">
        <v>12</v>
      </c>
      <c r="R4608">
        <v>62</v>
      </c>
      <c r="S4608">
        <v>16</v>
      </c>
      <c r="T4608">
        <v>0.2</v>
      </c>
      <c r="U4608">
        <v>270</v>
      </c>
      <c r="V4608">
        <v>3.8</v>
      </c>
      <c r="W4608">
        <v>13</v>
      </c>
      <c r="X4608">
        <v>5</v>
      </c>
      <c r="Y4608">
        <v>1.6</v>
      </c>
    </row>
    <row r="4609" spans="1:25" hidden="1" x14ac:dyDescent="0.25">
      <c r="A4609" t="s">
        <v>17540</v>
      </c>
      <c r="B4609" t="s">
        <v>17541</v>
      </c>
      <c r="C4609" s="1" t="str">
        <f t="shared" si="749"/>
        <v>21:0444</v>
      </c>
      <c r="D4609" s="1" t="str">
        <f t="shared" si="746"/>
        <v>21:0146</v>
      </c>
      <c r="E4609" t="s">
        <v>17542</v>
      </c>
      <c r="F4609" t="s">
        <v>17543</v>
      </c>
      <c r="H4609">
        <v>69.133048000000002</v>
      </c>
      <c r="I4609">
        <v>-74.9873221</v>
      </c>
      <c r="J4609" s="1" t="str">
        <f t="shared" si="747"/>
        <v>NGR lake sediment grab sample</v>
      </c>
      <c r="K4609" s="1" t="str">
        <f t="shared" si="748"/>
        <v>&lt;177 micron (NGR)</v>
      </c>
      <c r="L4609">
        <v>25</v>
      </c>
      <c r="M4609" t="s">
        <v>39</v>
      </c>
      <c r="N4609">
        <v>463</v>
      </c>
      <c r="O4609">
        <v>310</v>
      </c>
      <c r="P4609">
        <v>122</v>
      </c>
      <c r="Q4609">
        <v>16</v>
      </c>
      <c r="R4609">
        <v>124</v>
      </c>
      <c r="S4609">
        <v>32</v>
      </c>
      <c r="T4609">
        <v>0.3</v>
      </c>
      <c r="U4609">
        <v>620</v>
      </c>
      <c r="V4609">
        <v>7.35</v>
      </c>
      <c r="W4609">
        <v>85</v>
      </c>
      <c r="X4609">
        <v>9</v>
      </c>
      <c r="Y4609">
        <v>6.2</v>
      </c>
    </row>
    <row r="4610" spans="1:25" hidden="1" x14ac:dyDescent="0.25">
      <c r="A4610" t="s">
        <v>17544</v>
      </c>
      <c r="B4610" t="s">
        <v>17545</v>
      </c>
      <c r="C4610" s="1" t="str">
        <f t="shared" si="749"/>
        <v>21:0444</v>
      </c>
      <c r="D4610" s="1" t="str">
        <f>HYPERLINK("http://geochem.nrcan.gc.ca/cdogs/content/svy/svy_e.htm", "")</f>
        <v/>
      </c>
      <c r="G4610" s="1" t="str">
        <f>HYPERLINK("http://geochem.nrcan.gc.ca/cdogs/content/cr_/cr_00035_e.htm", "35")</f>
        <v>35</v>
      </c>
      <c r="J4610" t="s">
        <v>100</v>
      </c>
      <c r="K4610" t="s">
        <v>101</v>
      </c>
      <c r="L4610">
        <v>25</v>
      </c>
      <c r="M4610" t="s">
        <v>102</v>
      </c>
      <c r="N4610">
        <v>464</v>
      </c>
      <c r="O4610">
        <v>114</v>
      </c>
      <c r="P4610">
        <v>72</v>
      </c>
      <c r="Q4610">
        <v>11</v>
      </c>
      <c r="R4610">
        <v>34</v>
      </c>
      <c r="S4610">
        <v>11</v>
      </c>
      <c r="T4610">
        <v>0.1</v>
      </c>
      <c r="U4610">
        <v>330</v>
      </c>
      <c r="V4610">
        <v>2.5499999999999998</v>
      </c>
      <c r="W4610">
        <v>16</v>
      </c>
      <c r="X4610">
        <v>2</v>
      </c>
      <c r="Y4610">
        <v>8</v>
      </c>
    </row>
    <row r="4611" spans="1:25" hidden="1" x14ac:dyDescent="0.25">
      <c r="A4611" t="s">
        <v>17546</v>
      </c>
      <c r="B4611" t="s">
        <v>17547</v>
      </c>
      <c r="C4611" s="1" t="str">
        <f t="shared" si="749"/>
        <v>21:0444</v>
      </c>
      <c r="D4611" s="1" t="str">
        <f t="shared" ref="D4611:D4631" si="750">HYPERLINK("http://geochem.nrcan.gc.ca/cdogs/content/svy/svy210146_e.htm", "21:0146")</f>
        <v>21:0146</v>
      </c>
      <c r="E4611" t="s">
        <v>17548</v>
      </c>
      <c r="F4611" t="s">
        <v>17549</v>
      </c>
      <c r="H4611">
        <v>69.131828299999995</v>
      </c>
      <c r="I4611">
        <v>-75.192850000000007</v>
      </c>
      <c r="J4611" s="1" t="str">
        <f t="shared" ref="J4611:J4631" si="751">HYPERLINK("http://geochem.nrcan.gc.ca/cdogs/content/kwd/kwd020027_e.htm", "NGR lake sediment grab sample")</f>
        <v>NGR lake sediment grab sample</v>
      </c>
      <c r="K4611" s="1" t="str">
        <f t="shared" ref="K4611:K4631" si="752">HYPERLINK("http://geochem.nrcan.gc.ca/cdogs/content/kwd/kwd080006_e.htm", "&lt;177 micron (NGR)")</f>
        <v>&lt;177 micron (NGR)</v>
      </c>
      <c r="L4611">
        <v>25</v>
      </c>
      <c r="M4611" t="s">
        <v>44</v>
      </c>
      <c r="N4611">
        <v>465</v>
      </c>
      <c r="O4611">
        <v>130</v>
      </c>
      <c r="P4611">
        <v>60</v>
      </c>
      <c r="Q4611">
        <v>13</v>
      </c>
      <c r="R4611">
        <v>67</v>
      </c>
      <c r="S4611">
        <v>25</v>
      </c>
      <c r="T4611">
        <v>0.1</v>
      </c>
      <c r="U4611">
        <v>800</v>
      </c>
      <c r="V4611">
        <v>5.0999999999999996</v>
      </c>
      <c r="W4611">
        <v>40</v>
      </c>
      <c r="X4611">
        <v>3</v>
      </c>
      <c r="Y4611">
        <v>2.6</v>
      </c>
    </row>
    <row r="4612" spans="1:25" hidden="1" x14ac:dyDescent="0.25">
      <c r="A4612" t="s">
        <v>17550</v>
      </c>
      <c r="B4612" t="s">
        <v>17551</v>
      </c>
      <c r="C4612" s="1" t="str">
        <f t="shared" si="749"/>
        <v>21:0444</v>
      </c>
      <c r="D4612" s="1" t="str">
        <f t="shared" si="750"/>
        <v>21:0146</v>
      </c>
      <c r="E4612" t="s">
        <v>17552</v>
      </c>
      <c r="F4612" t="s">
        <v>17553</v>
      </c>
      <c r="H4612">
        <v>69.105209700000003</v>
      </c>
      <c r="I4612">
        <v>-75.169226300000005</v>
      </c>
      <c r="J4612" s="1" t="str">
        <f t="shared" si="751"/>
        <v>NGR lake sediment grab sample</v>
      </c>
      <c r="K4612" s="1" t="str">
        <f t="shared" si="752"/>
        <v>&lt;177 micron (NGR)</v>
      </c>
      <c r="L4612">
        <v>25</v>
      </c>
      <c r="M4612" t="s">
        <v>62</v>
      </c>
      <c r="N4612">
        <v>466</v>
      </c>
      <c r="O4612">
        <v>190</v>
      </c>
      <c r="P4612">
        <v>84</v>
      </c>
      <c r="Q4612">
        <v>15</v>
      </c>
      <c r="R4612">
        <v>73</v>
      </c>
      <c r="S4612">
        <v>24</v>
      </c>
      <c r="T4612">
        <v>0.1</v>
      </c>
      <c r="U4612">
        <v>660</v>
      </c>
      <c r="V4612">
        <v>6.2</v>
      </c>
      <c r="W4612">
        <v>45</v>
      </c>
      <c r="X4612">
        <v>6</v>
      </c>
      <c r="Y4612">
        <v>2.8</v>
      </c>
    </row>
    <row r="4613" spans="1:25" hidden="1" x14ac:dyDescent="0.25">
      <c r="A4613" t="s">
        <v>17554</v>
      </c>
      <c r="B4613" t="s">
        <v>17555</v>
      </c>
      <c r="C4613" s="1" t="str">
        <f t="shared" si="749"/>
        <v>21:0444</v>
      </c>
      <c r="D4613" s="1" t="str">
        <f t="shared" si="750"/>
        <v>21:0146</v>
      </c>
      <c r="E4613" t="s">
        <v>17556</v>
      </c>
      <c r="F4613" t="s">
        <v>17557</v>
      </c>
      <c r="H4613">
        <v>69.106012800000002</v>
      </c>
      <c r="I4613">
        <v>-75.246638500000003</v>
      </c>
      <c r="J4613" s="1" t="str">
        <f t="shared" si="751"/>
        <v>NGR lake sediment grab sample</v>
      </c>
      <c r="K4613" s="1" t="str">
        <f t="shared" si="752"/>
        <v>&lt;177 micron (NGR)</v>
      </c>
      <c r="L4613">
        <v>25</v>
      </c>
      <c r="M4613" t="s">
        <v>49</v>
      </c>
      <c r="N4613">
        <v>467</v>
      </c>
      <c r="O4613">
        <v>168</v>
      </c>
      <c r="P4613">
        <v>72</v>
      </c>
      <c r="Q4613">
        <v>13</v>
      </c>
      <c r="R4613">
        <v>64</v>
      </c>
      <c r="S4613">
        <v>27</v>
      </c>
      <c r="T4613">
        <v>0.1</v>
      </c>
      <c r="U4613">
        <v>820</v>
      </c>
      <c r="V4613">
        <v>6.4</v>
      </c>
      <c r="W4613">
        <v>55</v>
      </c>
      <c r="X4613">
        <v>4</v>
      </c>
      <c r="Y4613">
        <v>1.8</v>
      </c>
    </row>
    <row r="4614" spans="1:25" hidden="1" x14ac:dyDescent="0.25">
      <c r="A4614" t="s">
        <v>17558</v>
      </c>
      <c r="B4614" t="s">
        <v>17559</v>
      </c>
      <c r="C4614" s="1" t="str">
        <f t="shared" si="749"/>
        <v>21:0444</v>
      </c>
      <c r="D4614" s="1" t="str">
        <f t="shared" si="750"/>
        <v>21:0146</v>
      </c>
      <c r="E4614" t="s">
        <v>17534</v>
      </c>
      <c r="F4614" t="s">
        <v>17560</v>
      </c>
      <c r="H4614">
        <v>69.113409000000004</v>
      </c>
      <c r="I4614">
        <v>-75.283063100000007</v>
      </c>
      <c r="J4614" s="1" t="str">
        <f t="shared" si="751"/>
        <v>NGR lake sediment grab sample</v>
      </c>
      <c r="K4614" s="1" t="str">
        <f t="shared" si="752"/>
        <v>&lt;177 micron (NGR)</v>
      </c>
      <c r="L4614">
        <v>25</v>
      </c>
      <c r="M4614" t="s">
        <v>57</v>
      </c>
      <c r="N4614">
        <v>468</v>
      </c>
      <c r="O4614">
        <v>184</v>
      </c>
      <c r="P4614">
        <v>110</v>
      </c>
      <c r="Q4614">
        <v>16</v>
      </c>
      <c r="R4614">
        <v>68</v>
      </c>
      <c r="S4614">
        <v>19</v>
      </c>
      <c r="T4614">
        <v>0.2</v>
      </c>
      <c r="U4614">
        <v>340</v>
      </c>
      <c r="V4614">
        <v>4.0999999999999996</v>
      </c>
      <c r="W4614">
        <v>40</v>
      </c>
      <c r="X4614">
        <v>9</v>
      </c>
      <c r="Y4614">
        <v>16.600000000000001</v>
      </c>
    </row>
    <row r="4615" spans="1:25" hidden="1" x14ac:dyDescent="0.25">
      <c r="A4615" t="s">
        <v>17561</v>
      </c>
      <c r="B4615" t="s">
        <v>17562</v>
      </c>
      <c r="C4615" s="1" t="str">
        <f t="shared" si="749"/>
        <v>21:0444</v>
      </c>
      <c r="D4615" s="1" t="str">
        <f t="shared" si="750"/>
        <v>21:0146</v>
      </c>
      <c r="E4615" t="s">
        <v>17534</v>
      </c>
      <c r="F4615" t="s">
        <v>17563</v>
      </c>
      <c r="H4615">
        <v>69.113409000000004</v>
      </c>
      <c r="I4615">
        <v>-75.283063100000007</v>
      </c>
      <c r="J4615" s="1" t="str">
        <f t="shared" si="751"/>
        <v>NGR lake sediment grab sample</v>
      </c>
      <c r="K4615" s="1" t="str">
        <f t="shared" si="752"/>
        <v>&lt;177 micron (NGR)</v>
      </c>
      <c r="L4615">
        <v>25</v>
      </c>
      <c r="M4615" t="s">
        <v>53</v>
      </c>
      <c r="N4615">
        <v>469</v>
      </c>
      <c r="O4615">
        <v>168</v>
      </c>
      <c r="P4615">
        <v>92</v>
      </c>
      <c r="Q4615">
        <v>16</v>
      </c>
      <c r="R4615">
        <v>63</v>
      </c>
      <c r="S4615">
        <v>18</v>
      </c>
      <c r="T4615">
        <v>0.1</v>
      </c>
      <c r="U4615">
        <v>350</v>
      </c>
      <c r="V4615">
        <v>3.85</v>
      </c>
      <c r="W4615">
        <v>22</v>
      </c>
      <c r="X4615">
        <v>6</v>
      </c>
      <c r="Y4615">
        <v>11.8</v>
      </c>
    </row>
    <row r="4616" spans="1:25" hidden="1" x14ac:dyDescent="0.25">
      <c r="A4616" t="s">
        <v>17564</v>
      </c>
      <c r="B4616" t="s">
        <v>17565</v>
      </c>
      <c r="C4616" s="1" t="str">
        <f t="shared" si="749"/>
        <v>21:0444</v>
      </c>
      <c r="D4616" s="1" t="str">
        <f t="shared" si="750"/>
        <v>21:0146</v>
      </c>
      <c r="E4616" t="s">
        <v>17566</v>
      </c>
      <c r="F4616" t="s">
        <v>17567</v>
      </c>
      <c r="H4616">
        <v>69.313312600000003</v>
      </c>
      <c r="I4616">
        <v>-73.324559800000003</v>
      </c>
      <c r="J4616" s="1" t="str">
        <f t="shared" si="751"/>
        <v>NGR lake sediment grab sample</v>
      </c>
      <c r="K4616" s="1" t="str">
        <f t="shared" si="752"/>
        <v>&lt;177 micron (NGR)</v>
      </c>
      <c r="L4616">
        <v>25</v>
      </c>
      <c r="M4616" t="s">
        <v>67</v>
      </c>
      <c r="N4616">
        <v>470</v>
      </c>
      <c r="O4616">
        <v>72</v>
      </c>
      <c r="P4616">
        <v>34</v>
      </c>
      <c r="Q4616">
        <v>13</v>
      </c>
      <c r="R4616">
        <v>13</v>
      </c>
      <c r="S4616">
        <v>4</v>
      </c>
      <c r="T4616">
        <v>0.1</v>
      </c>
      <c r="U4616">
        <v>135</v>
      </c>
      <c r="V4616">
        <v>2.5</v>
      </c>
      <c r="W4616">
        <v>9</v>
      </c>
      <c r="X4616">
        <v>2</v>
      </c>
      <c r="Y4616">
        <v>1</v>
      </c>
    </row>
    <row r="4617" spans="1:25" hidden="1" x14ac:dyDescent="0.25">
      <c r="A4617" t="s">
        <v>17568</v>
      </c>
      <c r="B4617" t="s">
        <v>17569</v>
      </c>
      <c r="C4617" s="1" t="str">
        <f t="shared" si="749"/>
        <v>21:0444</v>
      </c>
      <c r="D4617" s="1" t="str">
        <f t="shared" si="750"/>
        <v>21:0146</v>
      </c>
      <c r="E4617" t="s">
        <v>17570</v>
      </c>
      <c r="F4617" t="s">
        <v>17571</v>
      </c>
      <c r="H4617">
        <v>69.335118699999995</v>
      </c>
      <c r="I4617">
        <v>-73.451760199999995</v>
      </c>
      <c r="J4617" s="1" t="str">
        <f t="shared" si="751"/>
        <v>NGR lake sediment grab sample</v>
      </c>
      <c r="K4617" s="1" t="str">
        <f t="shared" si="752"/>
        <v>&lt;177 micron (NGR)</v>
      </c>
      <c r="L4617">
        <v>25</v>
      </c>
      <c r="M4617" t="s">
        <v>72</v>
      </c>
      <c r="N4617">
        <v>471</v>
      </c>
      <c r="O4617">
        <v>136</v>
      </c>
      <c r="P4617">
        <v>58</v>
      </c>
      <c r="Q4617">
        <v>29</v>
      </c>
      <c r="R4617">
        <v>35</v>
      </c>
      <c r="S4617">
        <v>13</v>
      </c>
      <c r="T4617">
        <v>0.1</v>
      </c>
      <c r="U4617">
        <v>400</v>
      </c>
      <c r="V4617">
        <v>3.3</v>
      </c>
      <c r="W4617">
        <v>5</v>
      </c>
      <c r="X4617">
        <v>8</v>
      </c>
      <c r="Y4617">
        <v>2.2000000000000002</v>
      </c>
    </row>
    <row r="4618" spans="1:25" hidden="1" x14ac:dyDescent="0.25">
      <c r="A4618" t="s">
        <v>17572</v>
      </c>
      <c r="B4618" t="s">
        <v>17573</v>
      </c>
      <c r="C4618" s="1" t="str">
        <f t="shared" si="749"/>
        <v>21:0444</v>
      </c>
      <c r="D4618" s="1" t="str">
        <f t="shared" si="750"/>
        <v>21:0146</v>
      </c>
      <c r="E4618" t="s">
        <v>17574</v>
      </c>
      <c r="F4618" t="s">
        <v>17575</v>
      </c>
      <c r="H4618">
        <v>69.435281200000006</v>
      </c>
      <c r="I4618">
        <v>-73.680835200000004</v>
      </c>
      <c r="J4618" s="1" t="str">
        <f t="shared" si="751"/>
        <v>NGR lake sediment grab sample</v>
      </c>
      <c r="K4618" s="1" t="str">
        <f t="shared" si="752"/>
        <v>&lt;177 micron (NGR)</v>
      </c>
      <c r="L4618">
        <v>25</v>
      </c>
      <c r="M4618" t="s">
        <v>77</v>
      </c>
      <c r="N4618">
        <v>472</v>
      </c>
      <c r="O4618">
        <v>250</v>
      </c>
      <c r="P4618">
        <v>62</v>
      </c>
      <c r="Q4618">
        <v>24</v>
      </c>
      <c r="R4618">
        <v>42</v>
      </c>
      <c r="S4618">
        <v>27</v>
      </c>
      <c r="T4618">
        <v>0.3</v>
      </c>
      <c r="U4618">
        <v>770</v>
      </c>
      <c r="V4618">
        <v>5.9</v>
      </c>
      <c r="W4618">
        <v>1</v>
      </c>
      <c r="X4618">
        <v>1</v>
      </c>
      <c r="Y4618">
        <v>5</v>
      </c>
    </row>
    <row r="4619" spans="1:25" hidden="1" x14ac:dyDescent="0.25">
      <c r="A4619" t="s">
        <v>17576</v>
      </c>
      <c r="B4619" t="s">
        <v>17577</v>
      </c>
      <c r="C4619" s="1" t="str">
        <f t="shared" si="749"/>
        <v>21:0444</v>
      </c>
      <c r="D4619" s="1" t="str">
        <f t="shared" si="750"/>
        <v>21:0146</v>
      </c>
      <c r="E4619" t="s">
        <v>17578</v>
      </c>
      <c r="F4619" t="s">
        <v>17579</v>
      </c>
      <c r="H4619">
        <v>69.462615</v>
      </c>
      <c r="I4619">
        <v>-73.670803300000003</v>
      </c>
      <c r="J4619" s="1" t="str">
        <f t="shared" si="751"/>
        <v>NGR lake sediment grab sample</v>
      </c>
      <c r="K4619" s="1" t="str">
        <f t="shared" si="752"/>
        <v>&lt;177 micron (NGR)</v>
      </c>
      <c r="L4619">
        <v>25</v>
      </c>
      <c r="M4619" t="s">
        <v>82</v>
      </c>
      <c r="N4619">
        <v>473</v>
      </c>
      <c r="O4619">
        <v>275</v>
      </c>
      <c r="P4619">
        <v>102</v>
      </c>
      <c r="Q4619">
        <v>35</v>
      </c>
      <c r="R4619">
        <v>45</v>
      </c>
      <c r="S4619">
        <v>36</v>
      </c>
      <c r="T4619">
        <v>0.4</v>
      </c>
      <c r="U4619">
        <v>990</v>
      </c>
      <c r="V4619">
        <v>10.6</v>
      </c>
      <c r="W4619">
        <v>0.5</v>
      </c>
      <c r="X4619">
        <v>4</v>
      </c>
      <c r="Y4619">
        <v>7.4</v>
      </c>
    </row>
    <row r="4620" spans="1:25" hidden="1" x14ac:dyDescent="0.25">
      <c r="A4620" t="s">
        <v>17580</v>
      </c>
      <c r="B4620" t="s">
        <v>17581</v>
      </c>
      <c r="C4620" s="1" t="str">
        <f t="shared" si="749"/>
        <v>21:0444</v>
      </c>
      <c r="D4620" s="1" t="str">
        <f t="shared" si="750"/>
        <v>21:0146</v>
      </c>
      <c r="E4620" t="s">
        <v>17582</v>
      </c>
      <c r="F4620" t="s">
        <v>17583</v>
      </c>
      <c r="H4620">
        <v>69.470917999999998</v>
      </c>
      <c r="I4620">
        <v>-73.701389699999993</v>
      </c>
      <c r="J4620" s="1" t="str">
        <f t="shared" si="751"/>
        <v>NGR lake sediment grab sample</v>
      </c>
      <c r="K4620" s="1" t="str">
        <f t="shared" si="752"/>
        <v>&lt;177 micron (NGR)</v>
      </c>
      <c r="L4620">
        <v>25</v>
      </c>
      <c r="M4620" t="s">
        <v>87</v>
      </c>
      <c r="N4620">
        <v>474</v>
      </c>
      <c r="O4620">
        <v>250</v>
      </c>
      <c r="P4620">
        <v>114</v>
      </c>
      <c r="Q4620">
        <v>32</v>
      </c>
      <c r="R4620">
        <v>44</v>
      </c>
      <c r="S4620">
        <v>32</v>
      </c>
      <c r="T4620">
        <v>0.1</v>
      </c>
      <c r="U4620">
        <v>620</v>
      </c>
      <c r="V4620">
        <v>6.8</v>
      </c>
      <c r="W4620">
        <v>1</v>
      </c>
      <c r="X4620">
        <v>6</v>
      </c>
      <c r="Y4620">
        <v>5.2</v>
      </c>
    </row>
    <row r="4621" spans="1:25" hidden="1" x14ac:dyDescent="0.25">
      <c r="A4621" t="s">
        <v>17584</v>
      </c>
      <c r="B4621" t="s">
        <v>17585</v>
      </c>
      <c r="C4621" s="1" t="str">
        <f t="shared" si="749"/>
        <v>21:0444</v>
      </c>
      <c r="D4621" s="1" t="str">
        <f t="shared" si="750"/>
        <v>21:0146</v>
      </c>
      <c r="E4621" t="s">
        <v>17586</v>
      </c>
      <c r="F4621" t="s">
        <v>17587</v>
      </c>
      <c r="H4621">
        <v>69.622819699999994</v>
      </c>
      <c r="I4621">
        <v>-74.995059400000002</v>
      </c>
      <c r="J4621" s="1" t="str">
        <f t="shared" si="751"/>
        <v>NGR lake sediment grab sample</v>
      </c>
      <c r="K4621" s="1" t="str">
        <f t="shared" si="752"/>
        <v>&lt;177 micron (NGR)</v>
      </c>
      <c r="L4621">
        <v>25</v>
      </c>
      <c r="M4621" t="s">
        <v>92</v>
      </c>
      <c r="N4621">
        <v>475</v>
      </c>
      <c r="O4621">
        <v>122</v>
      </c>
      <c r="P4621">
        <v>42</v>
      </c>
      <c r="Q4621">
        <v>26</v>
      </c>
      <c r="R4621">
        <v>17</v>
      </c>
      <c r="S4621">
        <v>13</v>
      </c>
      <c r="T4621">
        <v>0.2</v>
      </c>
      <c r="U4621">
        <v>480</v>
      </c>
      <c r="V4621">
        <v>3.2</v>
      </c>
      <c r="W4621">
        <v>0.5</v>
      </c>
      <c r="X4621">
        <v>1</v>
      </c>
      <c r="Y4621">
        <v>7.4</v>
      </c>
    </row>
    <row r="4622" spans="1:25" hidden="1" x14ac:dyDescent="0.25">
      <c r="A4622" t="s">
        <v>17588</v>
      </c>
      <c r="B4622" t="s">
        <v>17589</v>
      </c>
      <c r="C4622" s="1" t="str">
        <f t="shared" si="749"/>
        <v>21:0444</v>
      </c>
      <c r="D4622" s="1" t="str">
        <f t="shared" si="750"/>
        <v>21:0146</v>
      </c>
      <c r="E4622" t="s">
        <v>17590</v>
      </c>
      <c r="F4622" t="s">
        <v>17591</v>
      </c>
      <c r="H4622">
        <v>69.613892100000001</v>
      </c>
      <c r="I4622">
        <v>-75.070630800000004</v>
      </c>
      <c r="J4622" s="1" t="str">
        <f t="shared" si="751"/>
        <v>NGR lake sediment grab sample</v>
      </c>
      <c r="K4622" s="1" t="str">
        <f t="shared" si="752"/>
        <v>&lt;177 micron (NGR)</v>
      </c>
      <c r="L4622">
        <v>25</v>
      </c>
      <c r="M4622" t="s">
        <v>97</v>
      </c>
      <c r="N4622">
        <v>476</v>
      </c>
      <c r="O4622">
        <v>116</v>
      </c>
      <c r="P4622">
        <v>62</v>
      </c>
      <c r="Q4622">
        <v>45</v>
      </c>
      <c r="R4622">
        <v>15</v>
      </c>
      <c r="S4622">
        <v>14</v>
      </c>
      <c r="T4622">
        <v>0.4</v>
      </c>
      <c r="U4622">
        <v>540</v>
      </c>
      <c r="V4622">
        <v>3</v>
      </c>
      <c r="W4622">
        <v>2</v>
      </c>
      <c r="X4622">
        <v>1</v>
      </c>
      <c r="Y4622">
        <v>6.2</v>
      </c>
    </row>
    <row r="4623" spans="1:25" hidden="1" x14ac:dyDescent="0.25">
      <c r="A4623" t="s">
        <v>17592</v>
      </c>
      <c r="B4623" t="s">
        <v>17593</v>
      </c>
      <c r="C4623" s="1" t="str">
        <f t="shared" si="749"/>
        <v>21:0444</v>
      </c>
      <c r="D4623" s="1" t="str">
        <f t="shared" si="750"/>
        <v>21:0146</v>
      </c>
      <c r="E4623" t="s">
        <v>17594</v>
      </c>
      <c r="F4623" t="s">
        <v>17595</v>
      </c>
      <c r="H4623">
        <v>69.616167200000007</v>
      </c>
      <c r="I4623">
        <v>-75.157405699999998</v>
      </c>
      <c r="J4623" s="1" t="str">
        <f t="shared" si="751"/>
        <v>NGR lake sediment grab sample</v>
      </c>
      <c r="K4623" s="1" t="str">
        <f t="shared" si="752"/>
        <v>&lt;177 micron (NGR)</v>
      </c>
      <c r="L4623">
        <v>25</v>
      </c>
      <c r="M4623" t="s">
        <v>107</v>
      </c>
      <c r="N4623">
        <v>477</v>
      </c>
      <c r="O4623">
        <v>94</v>
      </c>
      <c r="P4623">
        <v>36</v>
      </c>
      <c r="Q4623">
        <v>23</v>
      </c>
      <c r="R4623">
        <v>15</v>
      </c>
      <c r="S4623">
        <v>10</v>
      </c>
      <c r="T4623">
        <v>0.2</v>
      </c>
      <c r="U4623">
        <v>290</v>
      </c>
      <c r="V4623">
        <v>1.9</v>
      </c>
      <c r="W4623">
        <v>0.5</v>
      </c>
      <c r="X4623">
        <v>1</v>
      </c>
      <c r="Y4623">
        <v>15</v>
      </c>
    </row>
    <row r="4624" spans="1:25" hidden="1" x14ac:dyDescent="0.25">
      <c r="A4624" t="s">
        <v>17596</v>
      </c>
      <c r="B4624" t="s">
        <v>17597</v>
      </c>
      <c r="C4624" s="1" t="str">
        <f t="shared" si="749"/>
        <v>21:0444</v>
      </c>
      <c r="D4624" s="1" t="str">
        <f t="shared" si="750"/>
        <v>21:0146</v>
      </c>
      <c r="E4624" t="s">
        <v>17598</v>
      </c>
      <c r="F4624" t="s">
        <v>17599</v>
      </c>
      <c r="H4624">
        <v>69.5947508</v>
      </c>
      <c r="I4624">
        <v>-75.218178399999999</v>
      </c>
      <c r="J4624" s="1" t="str">
        <f t="shared" si="751"/>
        <v>NGR lake sediment grab sample</v>
      </c>
      <c r="K4624" s="1" t="str">
        <f t="shared" si="752"/>
        <v>&lt;177 micron (NGR)</v>
      </c>
      <c r="L4624">
        <v>25</v>
      </c>
      <c r="M4624" t="s">
        <v>112</v>
      </c>
      <c r="N4624">
        <v>478</v>
      </c>
      <c r="O4624">
        <v>152</v>
      </c>
      <c r="P4624">
        <v>142</v>
      </c>
      <c r="Q4624">
        <v>49</v>
      </c>
      <c r="R4624">
        <v>19</v>
      </c>
      <c r="S4624">
        <v>15</v>
      </c>
      <c r="T4624">
        <v>0.2</v>
      </c>
      <c r="U4624">
        <v>460</v>
      </c>
      <c r="V4624">
        <v>3.7</v>
      </c>
      <c r="W4624">
        <v>2</v>
      </c>
      <c r="X4624">
        <v>1</v>
      </c>
      <c r="Y4624">
        <v>7.4</v>
      </c>
    </row>
    <row r="4625" spans="1:25" hidden="1" x14ac:dyDescent="0.25">
      <c r="A4625" t="s">
        <v>17600</v>
      </c>
      <c r="B4625" t="s">
        <v>17601</v>
      </c>
      <c r="C4625" s="1" t="str">
        <f t="shared" si="749"/>
        <v>21:0444</v>
      </c>
      <c r="D4625" s="1" t="str">
        <f t="shared" si="750"/>
        <v>21:0146</v>
      </c>
      <c r="E4625" t="s">
        <v>17602</v>
      </c>
      <c r="F4625" t="s">
        <v>17603</v>
      </c>
      <c r="H4625">
        <v>69.519974300000001</v>
      </c>
      <c r="I4625">
        <v>-75.249657799999994</v>
      </c>
      <c r="J4625" s="1" t="str">
        <f t="shared" si="751"/>
        <v>NGR lake sediment grab sample</v>
      </c>
      <c r="K4625" s="1" t="str">
        <f t="shared" si="752"/>
        <v>&lt;177 micron (NGR)</v>
      </c>
      <c r="L4625">
        <v>25</v>
      </c>
      <c r="M4625" t="s">
        <v>117</v>
      </c>
      <c r="N4625">
        <v>479</v>
      </c>
      <c r="O4625">
        <v>52</v>
      </c>
      <c r="P4625">
        <v>20</v>
      </c>
      <c r="Q4625">
        <v>11</v>
      </c>
      <c r="R4625">
        <v>8</v>
      </c>
      <c r="S4625">
        <v>5</v>
      </c>
      <c r="T4625">
        <v>0.1</v>
      </c>
      <c r="U4625">
        <v>180</v>
      </c>
      <c r="V4625">
        <v>2.2999999999999998</v>
      </c>
      <c r="W4625">
        <v>0.5</v>
      </c>
      <c r="X4625">
        <v>1</v>
      </c>
      <c r="Y4625">
        <v>5.6</v>
      </c>
    </row>
    <row r="4626" spans="1:25" hidden="1" x14ac:dyDescent="0.25">
      <c r="A4626" t="s">
        <v>17604</v>
      </c>
      <c r="B4626" t="s">
        <v>17605</v>
      </c>
      <c r="C4626" s="1" t="str">
        <f t="shared" si="749"/>
        <v>21:0444</v>
      </c>
      <c r="D4626" s="1" t="str">
        <f t="shared" si="750"/>
        <v>21:0146</v>
      </c>
      <c r="E4626" t="s">
        <v>17606</v>
      </c>
      <c r="F4626" t="s">
        <v>17607</v>
      </c>
      <c r="H4626">
        <v>69.496839699999995</v>
      </c>
      <c r="I4626">
        <v>-75.228949200000002</v>
      </c>
      <c r="J4626" s="1" t="str">
        <f t="shared" si="751"/>
        <v>NGR lake sediment grab sample</v>
      </c>
      <c r="K4626" s="1" t="str">
        <f t="shared" si="752"/>
        <v>&lt;177 micron (NGR)</v>
      </c>
      <c r="L4626">
        <v>25</v>
      </c>
      <c r="M4626" t="s">
        <v>122</v>
      </c>
      <c r="N4626">
        <v>480</v>
      </c>
      <c r="O4626">
        <v>64</v>
      </c>
      <c r="P4626">
        <v>30</v>
      </c>
      <c r="Q4626">
        <v>19</v>
      </c>
      <c r="R4626">
        <v>9</v>
      </c>
      <c r="S4626">
        <v>6</v>
      </c>
      <c r="T4626">
        <v>0.1</v>
      </c>
      <c r="U4626">
        <v>190</v>
      </c>
      <c r="V4626">
        <v>3</v>
      </c>
      <c r="W4626">
        <v>0.5</v>
      </c>
      <c r="X4626">
        <v>3</v>
      </c>
      <c r="Y4626">
        <v>5.4</v>
      </c>
    </row>
    <row r="4627" spans="1:25" hidden="1" x14ac:dyDescent="0.25">
      <c r="A4627" t="s">
        <v>17608</v>
      </c>
      <c r="B4627" t="s">
        <v>17609</v>
      </c>
      <c r="C4627" s="1" t="str">
        <f t="shared" si="749"/>
        <v>21:0444</v>
      </c>
      <c r="D4627" s="1" t="str">
        <f t="shared" si="750"/>
        <v>21:0146</v>
      </c>
      <c r="E4627" t="s">
        <v>17610</v>
      </c>
      <c r="F4627" t="s">
        <v>17611</v>
      </c>
      <c r="H4627">
        <v>69.437996699999999</v>
      </c>
      <c r="I4627">
        <v>-75.513947200000004</v>
      </c>
      <c r="J4627" s="1" t="str">
        <f t="shared" si="751"/>
        <v>NGR lake sediment grab sample</v>
      </c>
      <c r="K4627" s="1" t="str">
        <f t="shared" si="752"/>
        <v>&lt;177 micron (NGR)</v>
      </c>
      <c r="L4627">
        <v>26</v>
      </c>
      <c r="M4627" t="s">
        <v>29</v>
      </c>
      <c r="N4627">
        <v>481</v>
      </c>
      <c r="O4627">
        <v>64</v>
      </c>
      <c r="P4627">
        <v>40</v>
      </c>
      <c r="Q4627">
        <v>15</v>
      </c>
      <c r="R4627">
        <v>7</v>
      </c>
      <c r="S4627">
        <v>6</v>
      </c>
      <c r="T4627">
        <v>0.1</v>
      </c>
      <c r="U4627">
        <v>150</v>
      </c>
      <c r="V4627">
        <v>2.4</v>
      </c>
      <c r="W4627">
        <v>0.5</v>
      </c>
      <c r="X4627">
        <v>5</v>
      </c>
      <c r="Y4627">
        <v>6.6</v>
      </c>
    </row>
    <row r="4628" spans="1:25" hidden="1" x14ac:dyDescent="0.25">
      <c r="A4628" t="s">
        <v>17612</v>
      </c>
      <c r="B4628" t="s">
        <v>17613</v>
      </c>
      <c r="C4628" s="1" t="str">
        <f t="shared" si="749"/>
        <v>21:0444</v>
      </c>
      <c r="D4628" s="1" t="str">
        <f t="shared" si="750"/>
        <v>21:0146</v>
      </c>
      <c r="E4628" t="s">
        <v>17614</v>
      </c>
      <c r="F4628" t="s">
        <v>17615</v>
      </c>
      <c r="H4628">
        <v>69.450613599999997</v>
      </c>
      <c r="I4628">
        <v>-75.271697799999998</v>
      </c>
      <c r="J4628" s="1" t="str">
        <f t="shared" si="751"/>
        <v>NGR lake sediment grab sample</v>
      </c>
      <c r="K4628" s="1" t="str">
        <f t="shared" si="752"/>
        <v>&lt;177 micron (NGR)</v>
      </c>
      <c r="L4628">
        <v>26</v>
      </c>
      <c r="M4628" t="s">
        <v>34</v>
      </c>
      <c r="N4628">
        <v>482</v>
      </c>
      <c r="O4628">
        <v>70</v>
      </c>
      <c r="P4628">
        <v>52</v>
      </c>
      <c r="Q4628">
        <v>15</v>
      </c>
      <c r="R4628">
        <v>11</v>
      </c>
      <c r="S4628">
        <v>11</v>
      </c>
      <c r="T4628">
        <v>0.1</v>
      </c>
      <c r="U4628">
        <v>290</v>
      </c>
      <c r="V4628">
        <v>1.85</v>
      </c>
      <c r="W4628">
        <v>0.5</v>
      </c>
      <c r="X4628">
        <v>1</v>
      </c>
      <c r="Y4628">
        <v>5.8</v>
      </c>
    </row>
    <row r="4629" spans="1:25" hidden="1" x14ac:dyDescent="0.25">
      <c r="A4629" t="s">
        <v>17616</v>
      </c>
      <c r="B4629" t="s">
        <v>17617</v>
      </c>
      <c r="C4629" s="1" t="str">
        <f t="shared" si="749"/>
        <v>21:0444</v>
      </c>
      <c r="D4629" s="1" t="str">
        <f t="shared" si="750"/>
        <v>21:0146</v>
      </c>
      <c r="E4629" t="s">
        <v>17618</v>
      </c>
      <c r="F4629" t="s">
        <v>17619</v>
      </c>
      <c r="H4629">
        <v>69.417691700000006</v>
      </c>
      <c r="I4629">
        <v>-75.222653199999996</v>
      </c>
      <c r="J4629" s="1" t="str">
        <f t="shared" si="751"/>
        <v>NGR lake sediment grab sample</v>
      </c>
      <c r="K4629" s="1" t="str">
        <f t="shared" si="752"/>
        <v>&lt;177 micron (NGR)</v>
      </c>
      <c r="L4629">
        <v>26</v>
      </c>
      <c r="M4629" t="s">
        <v>39</v>
      </c>
      <c r="N4629">
        <v>483</v>
      </c>
      <c r="O4629">
        <v>84</v>
      </c>
      <c r="P4629">
        <v>50</v>
      </c>
      <c r="Q4629">
        <v>25</v>
      </c>
      <c r="R4629">
        <v>13</v>
      </c>
      <c r="S4629">
        <v>9</v>
      </c>
      <c r="T4629">
        <v>0.2</v>
      </c>
      <c r="U4629">
        <v>300</v>
      </c>
      <c r="V4629">
        <v>2.2000000000000002</v>
      </c>
      <c r="W4629">
        <v>0.5</v>
      </c>
      <c r="X4629">
        <v>6</v>
      </c>
      <c r="Y4629">
        <v>7.6</v>
      </c>
    </row>
    <row r="4630" spans="1:25" hidden="1" x14ac:dyDescent="0.25">
      <c r="A4630" t="s">
        <v>17620</v>
      </c>
      <c r="B4630" t="s">
        <v>17621</v>
      </c>
      <c r="C4630" s="1" t="str">
        <f t="shared" si="749"/>
        <v>21:0444</v>
      </c>
      <c r="D4630" s="1" t="str">
        <f t="shared" si="750"/>
        <v>21:0146</v>
      </c>
      <c r="E4630" t="s">
        <v>17622</v>
      </c>
      <c r="F4630" t="s">
        <v>17623</v>
      </c>
      <c r="H4630">
        <v>69.420217800000003</v>
      </c>
      <c r="I4630">
        <v>-75.316915899999998</v>
      </c>
      <c r="J4630" s="1" t="str">
        <f t="shared" si="751"/>
        <v>NGR lake sediment grab sample</v>
      </c>
      <c r="K4630" s="1" t="str">
        <f t="shared" si="752"/>
        <v>&lt;177 micron (NGR)</v>
      </c>
      <c r="L4630">
        <v>26</v>
      </c>
      <c r="M4630" t="s">
        <v>44</v>
      </c>
      <c r="N4630">
        <v>484</v>
      </c>
      <c r="O4630">
        <v>72</v>
      </c>
      <c r="P4630">
        <v>26</v>
      </c>
      <c r="Q4630">
        <v>17</v>
      </c>
      <c r="R4630">
        <v>14</v>
      </c>
      <c r="S4630">
        <v>9</v>
      </c>
      <c r="T4630">
        <v>0.1</v>
      </c>
      <c r="U4630">
        <v>325</v>
      </c>
      <c r="V4630">
        <v>2.1</v>
      </c>
      <c r="W4630">
        <v>0.5</v>
      </c>
      <c r="X4630">
        <v>5</v>
      </c>
      <c r="Y4630">
        <v>2.6</v>
      </c>
    </row>
    <row r="4631" spans="1:25" hidden="1" x14ac:dyDescent="0.25">
      <c r="A4631" t="s">
        <v>17624</v>
      </c>
      <c r="B4631" t="s">
        <v>17625</v>
      </c>
      <c r="C4631" s="1" t="str">
        <f t="shared" si="749"/>
        <v>21:0444</v>
      </c>
      <c r="D4631" s="1" t="str">
        <f t="shared" si="750"/>
        <v>21:0146</v>
      </c>
      <c r="E4631" t="s">
        <v>17626</v>
      </c>
      <c r="F4631" t="s">
        <v>17627</v>
      </c>
      <c r="H4631">
        <v>69.416178799999997</v>
      </c>
      <c r="I4631">
        <v>-75.434777600000004</v>
      </c>
      <c r="J4631" s="1" t="str">
        <f t="shared" si="751"/>
        <v>NGR lake sediment grab sample</v>
      </c>
      <c r="K4631" s="1" t="str">
        <f t="shared" si="752"/>
        <v>&lt;177 micron (NGR)</v>
      </c>
      <c r="L4631">
        <v>26</v>
      </c>
      <c r="M4631" t="s">
        <v>62</v>
      </c>
      <c r="N4631">
        <v>485</v>
      </c>
      <c r="O4631">
        <v>50</v>
      </c>
      <c r="P4631">
        <v>14</v>
      </c>
      <c r="Q4631">
        <v>11</v>
      </c>
      <c r="R4631">
        <v>9</v>
      </c>
      <c r="S4631">
        <v>5</v>
      </c>
      <c r="T4631">
        <v>0.1</v>
      </c>
      <c r="U4631">
        <v>140</v>
      </c>
      <c r="V4631">
        <v>1.1000000000000001</v>
      </c>
      <c r="W4631">
        <v>0.5</v>
      </c>
      <c r="X4631">
        <v>2</v>
      </c>
      <c r="Y4631">
        <v>5.2</v>
      </c>
    </row>
    <row r="4632" spans="1:25" hidden="1" x14ac:dyDescent="0.25">
      <c r="A4632" t="s">
        <v>17628</v>
      </c>
      <c r="B4632" t="s">
        <v>17629</v>
      </c>
      <c r="C4632" s="1" t="str">
        <f t="shared" si="749"/>
        <v>21:0444</v>
      </c>
      <c r="D4632" s="1" t="str">
        <f>HYPERLINK("http://geochem.nrcan.gc.ca/cdogs/content/svy/svy_e.htm", "")</f>
        <v/>
      </c>
      <c r="G4632" s="1" t="str">
        <f>HYPERLINK("http://geochem.nrcan.gc.ca/cdogs/content/cr_/cr_00033_e.htm", "33")</f>
        <v>33</v>
      </c>
      <c r="J4632" t="s">
        <v>100</v>
      </c>
      <c r="K4632" t="s">
        <v>101</v>
      </c>
      <c r="L4632">
        <v>26</v>
      </c>
      <c r="M4632" t="s">
        <v>102</v>
      </c>
      <c r="N4632">
        <v>486</v>
      </c>
      <c r="O4632">
        <v>160</v>
      </c>
      <c r="P4632">
        <v>18</v>
      </c>
      <c r="Q4632">
        <v>32</v>
      </c>
      <c r="R4632">
        <v>13</v>
      </c>
      <c r="S4632">
        <v>11</v>
      </c>
      <c r="T4632">
        <v>0.2</v>
      </c>
      <c r="U4632">
        <v>2700</v>
      </c>
      <c r="V4632">
        <v>3.7</v>
      </c>
      <c r="W4632">
        <v>2</v>
      </c>
      <c r="X4632">
        <v>1</v>
      </c>
      <c r="Y4632">
        <v>10.4</v>
      </c>
    </row>
    <row r="4633" spans="1:25" hidden="1" x14ac:dyDescent="0.25">
      <c r="A4633" t="s">
        <v>17630</v>
      </c>
      <c r="B4633" t="s">
        <v>17631</v>
      </c>
      <c r="C4633" s="1" t="str">
        <f t="shared" si="749"/>
        <v>21:0444</v>
      </c>
      <c r="D4633" s="1" t="str">
        <f t="shared" ref="D4633:D4654" si="753">HYPERLINK("http://geochem.nrcan.gc.ca/cdogs/content/svy/svy210146_e.htm", "21:0146")</f>
        <v>21:0146</v>
      </c>
      <c r="E4633" t="s">
        <v>17632</v>
      </c>
      <c r="F4633" t="s">
        <v>17633</v>
      </c>
      <c r="H4633">
        <v>69.436465699999999</v>
      </c>
      <c r="I4633">
        <v>-75.478452000000004</v>
      </c>
      <c r="J4633" s="1" t="str">
        <f t="shared" ref="J4633:J4654" si="754">HYPERLINK("http://geochem.nrcan.gc.ca/cdogs/content/kwd/kwd020027_e.htm", "NGR lake sediment grab sample")</f>
        <v>NGR lake sediment grab sample</v>
      </c>
      <c r="K4633" s="1" t="str">
        <f t="shared" ref="K4633:K4654" si="755">HYPERLINK("http://geochem.nrcan.gc.ca/cdogs/content/kwd/kwd080006_e.htm", "&lt;177 micron (NGR)")</f>
        <v>&lt;177 micron (NGR)</v>
      </c>
      <c r="L4633">
        <v>26</v>
      </c>
      <c r="M4633" t="s">
        <v>49</v>
      </c>
      <c r="N4633">
        <v>487</v>
      </c>
      <c r="O4633">
        <v>90</v>
      </c>
      <c r="P4633">
        <v>26</v>
      </c>
      <c r="Q4633">
        <v>24</v>
      </c>
      <c r="R4633">
        <v>11</v>
      </c>
      <c r="S4633">
        <v>9</v>
      </c>
      <c r="T4633">
        <v>0.1</v>
      </c>
      <c r="U4633">
        <v>310</v>
      </c>
      <c r="V4633">
        <v>2.35</v>
      </c>
      <c r="W4633">
        <v>0.5</v>
      </c>
      <c r="X4633">
        <v>1</v>
      </c>
      <c r="Y4633">
        <v>4.8</v>
      </c>
    </row>
    <row r="4634" spans="1:25" hidden="1" x14ac:dyDescent="0.25">
      <c r="A4634" t="s">
        <v>17634</v>
      </c>
      <c r="B4634" t="s">
        <v>17635</v>
      </c>
      <c r="C4634" s="1" t="str">
        <f t="shared" si="749"/>
        <v>21:0444</v>
      </c>
      <c r="D4634" s="1" t="str">
        <f t="shared" si="753"/>
        <v>21:0146</v>
      </c>
      <c r="E4634" t="s">
        <v>17610</v>
      </c>
      <c r="F4634" t="s">
        <v>17636</v>
      </c>
      <c r="H4634">
        <v>69.437996699999999</v>
      </c>
      <c r="I4634">
        <v>-75.513947200000004</v>
      </c>
      <c r="J4634" s="1" t="str">
        <f t="shared" si="754"/>
        <v>NGR lake sediment grab sample</v>
      </c>
      <c r="K4634" s="1" t="str">
        <f t="shared" si="755"/>
        <v>&lt;177 micron (NGR)</v>
      </c>
      <c r="L4634">
        <v>26</v>
      </c>
      <c r="M4634" t="s">
        <v>53</v>
      </c>
      <c r="N4634">
        <v>488</v>
      </c>
      <c r="O4634">
        <v>80</v>
      </c>
      <c r="P4634">
        <v>56</v>
      </c>
      <c r="Q4634">
        <v>19</v>
      </c>
      <c r="R4634">
        <v>7</v>
      </c>
      <c r="S4634">
        <v>5</v>
      </c>
      <c r="T4634">
        <v>0.1</v>
      </c>
      <c r="U4634">
        <v>140</v>
      </c>
      <c r="V4634">
        <v>3.6</v>
      </c>
      <c r="W4634">
        <v>1</v>
      </c>
      <c r="X4634">
        <v>9</v>
      </c>
      <c r="Y4634">
        <v>11.6</v>
      </c>
    </row>
    <row r="4635" spans="1:25" hidden="1" x14ac:dyDescent="0.25">
      <c r="A4635" t="s">
        <v>17637</v>
      </c>
      <c r="B4635" t="s">
        <v>17638</v>
      </c>
      <c r="C4635" s="1" t="str">
        <f t="shared" si="749"/>
        <v>21:0444</v>
      </c>
      <c r="D4635" s="1" t="str">
        <f t="shared" si="753"/>
        <v>21:0146</v>
      </c>
      <c r="E4635" t="s">
        <v>17610</v>
      </c>
      <c r="F4635" t="s">
        <v>17639</v>
      </c>
      <c r="H4635">
        <v>69.437996699999999</v>
      </c>
      <c r="I4635">
        <v>-75.513947200000004</v>
      </c>
      <c r="J4635" s="1" t="str">
        <f t="shared" si="754"/>
        <v>NGR lake sediment grab sample</v>
      </c>
      <c r="K4635" s="1" t="str">
        <f t="shared" si="755"/>
        <v>&lt;177 micron (NGR)</v>
      </c>
      <c r="L4635">
        <v>26</v>
      </c>
      <c r="M4635" t="s">
        <v>57</v>
      </c>
      <c r="N4635">
        <v>489</v>
      </c>
      <c r="O4635">
        <v>64</v>
      </c>
      <c r="P4635">
        <v>40</v>
      </c>
      <c r="Q4635">
        <v>17</v>
      </c>
      <c r="R4635">
        <v>9</v>
      </c>
      <c r="S4635">
        <v>5</v>
      </c>
      <c r="T4635">
        <v>0.1</v>
      </c>
      <c r="U4635">
        <v>150</v>
      </c>
      <c r="V4635">
        <v>2.4</v>
      </c>
      <c r="W4635">
        <v>0.5</v>
      </c>
      <c r="X4635">
        <v>7</v>
      </c>
      <c r="Y4635">
        <v>8</v>
      </c>
    </row>
    <row r="4636" spans="1:25" hidden="1" x14ac:dyDescent="0.25">
      <c r="A4636" t="s">
        <v>17640</v>
      </c>
      <c r="B4636" t="s">
        <v>17641</v>
      </c>
      <c r="C4636" s="1" t="str">
        <f t="shared" si="749"/>
        <v>21:0444</v>
      </c>
      <c r="D4636" s="1" t="str">
        <f t="shared" si="753"/>
        <v>21:0146</v>
      </c>
      <c r="E4636" t="s">
        <v>17642</v>
      </c>
      <c r="F4636" t="s">
        <v>17643</v>
      </c>
      <c r="H4636">
        <v>69.452673899999994</v>
      </c>
      <c r="I4636">
        <v>-75.499567799999994</v>
      </c>
      <c r="J4636" s="1" t="str">
        <f t="shared" si="754"/>
        <v>NGR lake sediment grab sample</v>
      </c>
      <c r="K4636" s="1" t="str">
        <f t="shared" si="755"/>
        <v>&lt;177 micron (NGR)</v>
      </c>
      <c r="L4636">
        <v>26</v>
      </c>
      <c r="M4636" t="s">
        <v>67</v>
      </c>
      <c r="N4636">
        <v>490</v>
      </c>
      <c r="O4636">
        <v>42</v>
      </c>
      <c r="P4636">
        <v>16</v>
      </c>
      <c r="Q4636">
        <v>11</v>
      </c>
      <c r="R4636">
        <v>6</v>
      </c>
      <c r="S4636">
        <v>5</v>
      </c>
      <c r="T4636">
        <v>0.1</v>
      </c>
      <c r="U4636">
        <v>120</v>
      </c>
      <c r="V4636">
        <v>1</v>
      </c>
      <c r="W4636">
        <v>0.5</v>
      </c>
      <c r="X4636">
        <v>1</v>
      </c>
      <c r="Y4636">
        <v>9.1999999999999993</v>
      </c>
    </row>
    <row r="4637" spans="1:25" hidden="1" x14ac:dyDescent="0.25">
      <c r="A4637" t="s">
        <v>17644</v>
      </c>
      <c r="B4637" t="s">
        <v>17645</v>
      </c>
      <c r="C4637" s="1" t="str">
        <f t="shared" si="749"/>
        <v>21:0444</v>
      </c>
      <c r="D4637" s="1" t="str">
        <f t="shared" si="753"/>
        <v>21:0146</v>
      </c>
      <c r="E4637" t="s">
        <v>17646</v>
      </c>
      <c r="F4637" t="s">
        <v>17647</v>
      </c>
      <c r="H4637">
        <v>69.4538151</v>
      </c>
      <c r="I4637">
        <v>-75.416876299999998</v>
      </c>
      <c r="J4637" s="1" t="str">
        <f t="shared" si="754"/>
        <v>NGR lake sediment grab sample</v>
      </c>
      <c r="K4637" s="1" t="str">
        <f t="shared" si="755"/>
        <v>&lt;177 micron (NGR)</v>
      </c>
      <c r="L4637">
        <v>26</v>
      </c>
      <c r="M4637" t="s">
        <v>72</v>
      </c>
      <c r="N4637">
        <v>491</v>
      </c>
      <c r="O4637">
        <v>64</v>
      </c>
      <c r="P4637">
        <v>34</v>
      </c>
      <c r="Q4637">
        <v>15</v>
      </c>
      <c r="R4637">
        <v>9</v>
      </c>
      <c r="S4637">
        <v>10</v>
      </c>
      <c r="T4637">
        <v>0.1</v>
      </c>
      <c r="U4637">
        <v>350</v>
      </c>
      <c r="V4637">
        <v>2.4</v>
      </c>
      <c r="W4637">
        <v>0.5</v>
      </c>
      <c r="X4637">
        <v>1</v>
      </c>
      <c r="Y4637">
        <v>5.6</v>
      </c>
    </row>
    <row r="4638" spans="1:25" hidden="1" x14ac:dyDescent="0.25">
      <c r="A4638" t="s">
        <v>17648</v>
      </c>
      <c r="B4638" t="s">
        <v>17649</v>
      </c>
      <c r="C4638" s="1" t="str">
        <f t="shared" si="749"/>
        <v>21:0444</v>
      </c>
      <c r="D4638" s="1" t="str">
        <f t="shared" si="753"/>
        <v>21:0146</v>
      </c>
      <c r="E4638" t="s">
        <v>17650</v>
      </c>
      <c r="F4638" t="s">
        <v>17651</v>
      </c>
      <c r="H4638">
        <v>69.464937800000001</v>
      </c>
      <c r="I4638">
        <v>-75.341356300000001</v>
      </c>
      <c r="J4638" s="1" t="str">
        <f t="shared" si="754"/>
        <v>NGR lake sediment grab sample</v>
      </c>
      <c r="K4638" s="1" t="str">
        <f t="shared" si="755"/>
        <v>&lt;177 micron (NGR)</v>
      </c>
      <c r="L4638">
        <v>26</v>
      </c>
      <c r="M4638" t="s">
        <v>77</v>
      </c>
      <c r="N4638">
        <v>492</v>
      </c>
      <c r="O4638">
        <v>68</v>
      </c>
      <c r="P4638">
        <v>36</v>
      </c>
      <c r="Q4638">
        <v>15</v>
      </c>
      <c r="R4638">
        <v>9</v>
      </c>
      <c r="S4638">
        <v>7</v>
      </c>
      <c r="T4638">
        <v>0.1</v>
      </c>
      <c r="U4638">
        <v>210</v>
      </c>
      <c r="V4638">
        <v>1.45</v>
      </c>
      <c r="W4638">
        <v>0.5</v>
      </c>
      <c r="X4638">
        <v>1</v>
      </c>
      <c r="Y4638">
        <v>16.8</v>
      </c>
    </row>
    <row r="4639" spans="1:25" hidden="1" x14ac:dyDescent="0.25">
      <c r="A4639" t="s">
        <v>17652</v>
      </c>
      <c r="B4639" t="s">
        <v>17653</v>
      </c>
      <c r="C4639" s="1" t="str">
        <f t="shared" si="749"/>
        <v>21:0444</v>
      </c>
      <c r="D4639" s="1" t="str">
        <f t="shared" si="753"/>
        <v>21:0146</v>
      </c>
      <c r="E4639" t="s">
        <v>17654</v>
      </c>
      <c r="F4639" t="s">
        <v>17655</v>
      </c>
      <c r="H4639">
        <v>69.490495499999994</v>
      </c>
      <c r="I4639">
        <v>-75.302379700000003</v>
      </c>
      <c r="J4639" s="1" t="str">
        <f t="shared" si="754"/>
        <v>NGR lake sediment grab sample</v>
      </c>
      <c r="K4639" s="1" t="str">
        <f t="shared" si="755"/>
        <v>&lt;177 micron (NGR)</v>
      </c>
      <c r="L4639">
        <v>26</v>
      </c>
      <c r="M4639" t="s">
        <v>82</v>
      </c>
      <c r="N4639">
        <v>493</v>
      </c>
      <c r="O4639">
        <v>50</v>
      </c>
      <c r="P4639">
        <v>54</v>
      </c>
      <c r="Q4639">
        <v>15</v>
      </c>
      <c r="R4639">
        <v>9</v>
      </c>
      <c r="S4639">
        <v>5</v>
      </c>
      <c r="T4639">
        <v>0.1</v>
      </c>
      <c r="U4639">
        <v>130</v>
      </c>
      <c r="V4639">
        <v>1.3</v>
      </c>
      <c r="W4639">
        <v>0.5</v>
      </c>
      <c r="X4639">
        <v>5</v>
      </c>
      <c r="Y4639">
        <v>9.8000000000000007</v>
      </c>
    </row>
    <row r="4640" spans="1:25" hidden="1" x14ac:dyDescent="0.25">
      <c r="A4640" t="s">
        <v>17656</v>
      </c>
      <c r="B4640" t="s">
        <v>17657</v>
      </c>
      <c r="C4640" s="1" t="str">
        <f t="shared" si="749"/>
        <v>21:0444</v>
      </c>
      <c r="D4640" s="1" t="str">
        <f t="shared" si="753"/>
        <v>21:0146</v>
      </c>
      <c r="E4640" t="s">
        <v>17658</v>
      </c>
      <c r="F4640" t="s">
        <v>17659</v>
      </c>
      <c r="H4640">
        <v>69.548369199999996</v>
      </c>
      <c r="I4640">
        <v>-75.347149599999995</v>
      </c>
      <c r="J4640" s="1" t="str">
        <f t="shared" si="754"/>
        <v>NGR lake sediment grab sample</v>
      </c>
      <c r="K4640" s="1" t="str">
        <f t="shared" si="755"/>
        <v>&lt;177 micron (NGR)</v>
      </c>
      <c r="L4640">
        <v>26</v>
      </c>
      <c r="M4640" t="s">
        <v>87</v>
      </c>
      <c r="N4640">
        <v>494</v>
      </c>
      <c r="O4640">
        <v>138</v>
      </c>
      <c r="P4640">
        <v>48</v>
      </c>
      <c r="Q4640">
        <v>43</v>
      </c>
      <c r="R4640">
        <v>18</v>
      </c>
      <c r="S4640">
        <v>13</v>
      </c>
      <c r="T4640">
        <v>0.2</v>
      </c>
      <c r="U4640">
        <v>470</v>
      </c>
      <c r="V4640">
        <v>3.3</v>
      </c>
      <c r="W4640">
        <v>0.5</v>
      </c>
      <c r="X4640">
        <v>1</v>
      </c>
      <c r="Y4640">
        <v>2</v>
      </c>
    </row>
    <row r="4641" spans="1:25" hidden="1" x14ac:dyDescent="0.25">
      <c r="A4641" t="s">
        <v>17660</v>
      </c>
      <c r="B4641" t="s">
        <v>17661</v>
      </c>
      <c r="C4641" s="1" t="str">
        <f t="shared" si="749"/>
        <v>21:0444</v>
      </c>
      <c r="D4641" s="1" t="str">
        <f t="shared" si="753"/>
        <v>21:0146</v>
      </c>
      <c r="E4641" t="s">
        <v>17662</v>
      </c>
      <c r="F4641" t="s">
        <v>17663</v>
      </c>
      <c r="H4641">
        <v>69.592179900000005</v>
      </c>
      <c r="I4641">
        <v>-75.358243400000006</v>
      </c>
      <c r="J4641" s="1" t="str">
        <f t="shared" si="754"/>
        <v>NGR lake sediment grab sample</v>
      </c>
      <c r="K4641" s="1" t="str">
        <f t="shared" si="755"/>
        <v>&lt;177 micron (NGR)</v>
      </c>
      <c r="L4641">
        <v>26</v>
      </c>
      <c r="M4641" t="s">
        <v>92</v>
      </c>
      <c r="N4641">
        <v>495</v>
      </c>
      <c r="O4641">
        <v>158</v>
      </c>
      <c r="P4641">
        <v>66</v>
      </c>
      <c r="Q4641">
        <v>50</v>
      </c>
      <c r="R4641">
        <v>15</v>
      </c>
      <c r="S4641">
        <v>13</v>
      </c>
      <c r="T4641">
        <v>0.3</v>
      </c>
      <c r="U4641">
        <v>475</v>
      </c>
      <c r="V4641">
        <v>3.3</v>
      </c>
      <c r="W4641">
        <v>0.5</v>
      </c>
      <c r="X4641">
        <v>2</v>
      </c>
      <c r="Y4641">
        <v>4.8</v>
      </c>
    </row>
    <row r="4642" spans="1:25" hidden="1" x14ac:dyDescent="0.25">
      <c r="A4642" t="s">
        <v>17664</v>
      </c>
      <c r="B4642" t="s">
        <v>17665</v>
      </c>
      <c r="C4642" s="1" t="str">
        <f t="shared" si="749"/>
        <v>21:0444</v>
      </c>
      <c r="D4642" s="1" t="str">
        <f t="shared" si="753"/>
        <v>21:0146</v>
      </c>
      <c r="E4642" t="s">
        <v>17666</v>
      </c>
      <c r="F4642" t="s">
        <v>17667</v>
      </c>
      <c r="H4642">
        <v>69.620964200000003</v>
      </c>
      <c r="I4642">
        <v>-75.201696699999999</v>
      </c>
      <c r="J4642" s="1" t="str">
        <f t="shared" si="754"/>
        <v>NGR lake sediment grab sample</v>
      </c>
      <c r="K4642" s="1" t="str">
        <f t="shared" si="755"/>
        <v>&lt;177 micron (NGR)</v>
      </c>
      <c r="L4642">
        <v>26</v>
      </c>
      <c r="M4642" t="s">
        <v>97</v>
      </c>
      <c r="N4642">
        <v>496</v>
      </c>
      <c r="O4642">
        <v>144</v>
      </c>
      <c r="P4642">
        <v>64</v>
      </c>
      <c r="Q4642">
        <v>43</v>
      </c>
      <c r="R4642">
        <v>17</v>
      </c>
      <c r="S4642">
        <v>14</v>
      </c>
      <c r="T4642">
        <v>0.1</v>
      </c>
      <c r="U4642">
        <v>490</v>
      </c>
      <c r="V4642">
        <v>3.6</v>
      </c>
      <c r="W4642">
        <v>2</v>
      </c>
      <c r="X4642">
        <v>1</v>
      </c>
      <c r="Y4642">
        <v>9</v>
      </c>
    </row>
    <row r="4643" spans="1:25" hidden="1" x14ac:dyDescent="0.25">
      <c r="A4643" t="s">
        <v>17668</v>
      </c>
      <c r="B4643" t="s">
        <v>17669</v>
      </c>
      <c r="C4643" s="1" t="str">
        <f t="shared" si="749"/>
        <v>21:0444</v>
      </c>
      <c r="D4643" s="1" t="str">
        <f t="shared" si="753"/>
        <v>21:0146</v>
      </c>
      <c r="E4643" t="s">
        <v>17670</v>
      </c>
      <c r="F4643" t="s">
        <v>17671</v>
      </c>
      <c r="H4643">
        <v>69.591436099999996</v>
      </c>
      <c r="I4643">
        <v>-74.924818599999995</v>
      </c>
      <c r="J4643" s="1" t="str">
        <f t="shared" si="754"/>
        <v>NGR lake sediment grab sample</v>
      </c>
      <c r="K4643" s="1" t="str">
        <f t="shared" si="755"/>
        <v>&lt;177 micron (NGR)</v>
      </c>
      <c r="L4643">
        <v>26</v>
      </c>
      <c r="M4643" t="s">
        <v>107</v>
      </c>
      <c r="N4643">
        <v>497</v>
      </c>
      <c r="O4643">
        <v>72</v>
      </c>
      <c r="P4643">
        <v>40</v>
      </c>
      <c r="Q4643">
        <v>17</v>
      </c>
      <c r="R4643">
        <v>9</v>
      </c>
      <c r="S4643">
        <v>7</v>
      </c>
      <c r="T4643">
        <v>0.2</v>
      </c>
      <c r="U4643">
        <v>180</v>
      </c>
      <c r="V4643">
        <v>2.1</v>
      </c>
      <c r="W4643">
        <v>0.5</v>
      </c>
      <c r="X4643">
        <v>7</v>
      </c>
      <c r="Y4643">
        <v>19</v>
      </c>
    </row>
    <row r="4644" spans="1:25" hidden="1" x14ac:dyDescent="0.25">
      <c r="A4644" t="s">
        <v>17672</v>
      </c>
      <c r="B4644" t="s">
        <v>17673</v>
      </c>
      <c r="C4644" s="1" t="str">
        <f t="shared" si="749"/>
        <v>21:0444</v>
      </c>
      <c r="D4644" s="1" t="str">
        <f t="shared" si="753"/>
        <v>21:0146</v>
      </c>
      <c r="E4644" t="s">
        <v>17674</v>
      </c>
      <c r="F4644" t="s">
        <v>17675</v>
      </c>
      <c r="H4644">
        <v>69.557384600000006</v>
      </c>
      <c r="I4644">
        <v>-74.984402799999998</v>
      </c>
      <c r="J4644" s="1" t="str">
        <f t="shared" si="754"/>
        <v>NGR lake sediment grab sample</v>
      </c>
      <c r="K4644" s="1" t="str">
        <f t="shared" si="755"/>
        <v>&lt;177 micron (NGR)</v>
      </c>
      <c r="L4644">
        <v>26</v>
      </c>
      <c r="M4644" t="s">
        <v>112</v>
      </c>
      <c r="N4644">
        <v>498</v>
      </c>
      <c r="O4644">
        <v>150</v>
      </c>
      <c r="P4644">
        <v>58</v>
      </c>
      <c r="Q4644">
        <v>30</v>
      </c>
      <c r="R4644">
        <v>27</v>
      </c>
      <c r="S4644">
        <v>19</v>
      </c>
      <c r="T4644">
        <v>0.1</v>
      </c>
      <c r="U4644">
        <v>700</v>
      </c>
      <c r="V4644">
        <v>4.8</v>
      </c>
      <c r="W4644">
        <v>0.5</v>
      </c>
      <c r="X4644">
        <v>1</v>
      </c>
      <c r="Y4644">
        <v>5.4</v>
      </c>
    </row>
    <row r="4645" spans="1:25" hidden="1" x14ac:dyDescent="0.25">
      <c r="A4645" t="s">
        <v>17676</v>
      </c>
      <c r="B4645" t="s">
        <v>17677</v>
      </c>
      <c r="C4645" s="1" t="str">
        <f t="shared" si="749"/>
        <v>21:0444</v>
      </c>
      <c r="D4645" s="1" t="str">
        <f t="shared" si="753"/>
        <v>21:0146</v>
      </c>
      <c r="E4645" t="s">
        <v>17678</v>
      </c>
      <c r="F4645" t="s">
        <v>17679</v>
      </c>
      <c r="H4645">
        <v>69.524406099999993</v>
      </c>
      <c r="I4645">
        <v>-74.953818299999995</v>
      </c>
      <c r="J4645" s="1" t="str">
        <f t="shared" si="754"/>
        <v>NGR lake sediment grab sample</v>
      </c>
      <c r="K4645" s="1" t="str">
        <f t="shared" si="755"/>
        <v>&lt;177 micron (NGR)</v>
      </c>
      <c r="L4645">
        <v>26</v>
      </c>
      <c r="M4645" t="s">
        <v>117</v>
      </c>
      <c r="N4645">
        <v>499</v>
      </c>
      <c r="O4645">
        <v>100</v>
      </c>
      <c r="P4645">
        <v>44</v>
      </c>
      <c r="Q4645">
        <v>22</v>
      </c>
      <c r="R4645">
        <v>19</v>
      </c>
      <c r="S4645">
        <v>11</v>
      </c>
      <c r="T4645">
        <v>0.2</v>
      </c>
      <c r="U4645">
        <v>360</v>
      </c>
      <c r="V4645">
        <v>2.6</v>
      </c>
      <c r="W4645">
        <v>0.5</v>
      </c>
      <c r="X4645">
        <v>3</v>
      </c>
      <c r="Y4645">
        <v>5.6</v>
      </c>
    </row>
    <row r="4646" spans="1:25" hidden="1" x14ac:dyDescent="0.25">
      <c r="A4646" t="s">
        <v>17680</v>
      </c>
      <c r="B4646" t="s">
        <v>17681</v>
      </c>
      <c r="C4646" s="1" t="str">
        <f t="shared" si="749"/>
        <v>21:0444</v>
      </c>
      <c r="D4646" s="1" t="str">
        <f t="shared" si="753"/>
        <v>21:0146</v>
      </c>
      <c r="E4646" t="s">
        <v>17682</v>
      </c>
      <c r="F4646" t="s">
        <v>17683</v>
      </c>
      <c r="H4646">
        <v>69.476803899999993</v>
      </c>
      <c r="I4646">
        <v>-74.943135699999999</v>
      </c>
      <c r="J4646" s="1" t="str">
        <f t="shared" si="754"/>
        <v>NGR lake sediment grab sample</v>
      </c>
      <c r="K4646" s="1" t="str">
        <f t="shared" si="755"/>
        <v>&lt;177 micron (NGR)</v>
      </c>
      <c r="L4646">
        <v>26</v>
      </c>
      <c r="M4646" t="s">
        <v>122</v>
      </c>
      <c r="N4646">
        <v>500</v>
      </c>
      <c r="O4646">
        <v>104</v>
      </c>
      <c r="P4646">
        <v>20</v>
      </c>
      <c r="Q4646">
        <v>29</v>
      </c>
      <c r="R4646">
        <v>15</v>
      </c>
      <c r="S4646">
        <v>9</v>
      </c>
      <c r="T4646">
        <v>0.1</v>
      </c>
      <c r="U4646">
        <v>285</v>
      </c>
      <c r="V4646">
        <v>1.9</v>
      </c>
      <c r="W4646">
        <v>0.5</v>
      </c>
      <c r="X4646">
        <v>1</v>
      </c>
      <c r="Y4646">
        <v>6.6</v>
      </c>
    </row>
    <row r="4647" spans="1:25" hidden="1" x14ac:dyDescent="0.25">
      <c r="A4647" t="s">
        <v>17684</v>
      </c>
      <c r="B4647" t="s">
        <v>17685</v>
      </c>
      <c r="C4647" s="1" t="str">
        <f t="shared" si="749"/>
        <v>21:0444</v>
      </c>
      <c r="D4647" s="1" t="str">
        <f t="shared" si="753"/>
        <v>21:0146</v>
      </c>
      <c r="E4647" t="s">
        <v>17686</v>
      </c>
      <c r="F4647" t="s">
        <v>17687</v>
      </c>
      <c r="H4647">
        <v>69.455637800000005</v>
      </c>
      <c r="I4647">
        <v>-74.966246900000002</v>
      </c>
      <c r="J4647" s="1" t="str">
        <f t="shared" si="754"/>
        <v>NGR lake sediment grab sample</v>
      </c>
      <c r="K4647" s="1" t="str">
        <f t="shared" si="755"/>
        <v>&lt;177 micron (NGR)</v>
      </c>
      <c r="L4647">
        <v>27</v>
      </c>
      <c r="M4647" t="s">
        <v>29</v>
      </c>
      <c r="N4647">
        <v>501</v>
      </c>
      <c r="O4647">
        <v>290</v>
      </c>
      <c r="P4647">
        <v>78</v>
      </c>
      <c r="Q4647">
        <v>43</v>
      </c>
      <c r="R4647">
        <v>19</v>
      </c>
      <c r="S4647">
        <v>9</v>
      </c>
      <c r="T4647">
        <v>0.2</v>
      </c>
      <c r="U4647">
        <v>230</v>
      </c>
      <c r="V4647">
        <v>2.25</v>
      </c>
      <c r="W4647">
        <v>0.5</v>
      </c>
      <c r="X4647">
        <v>30</v>
      </c>
      <c r="Y4647">
        <v>38.200000000000003</v>
      </c>
    </row>
    <row r="4648" spans="1:25" hidden="1" x14ac:dyDescent="0.25">
      <c r="A4648" t="s">
        <v>17688</v>
      </c>
      <c r="B4648" t="s">
        <v>17689</v>
      </c>
      <c r="C4648" s="1" t="str">
        <f t="shared" si="749"/>
        <v>21:0444</v>
      </c>
      <c r="D4648" s="1" t="str">
        <f t="shared" si="753"/>
        <v>21:0146</v>
      </c>
      <c r="E4648" t="s">
        <v>17690</v>
      </c>
      <c r="F4648" t="s">
        <v>17691</v>
      </c>
      <c r="H4648">
        <v>69.463321199999996</v>
      </c>
      <c r="I4648">
        <v>-74.958547100000004</v>
      </c>
      <c r="J4648" s="1" t="str">
        <f t="shared" si="754"/>
        <v>NGR lake sediment grab sample</v>
      </c>
      <c r="K4648" s="1" t="str">
        <f t="shared" si="755"/>
        <v>&lt;177 micron (NGR)</v>
      </c>
      <c r="L4648">
        <v>27</v>
      </c>
      <c r="M4648" t="s">
        <v>49</v>
      </c>
      <c r="N4648">
        <v>502</v>
      </c>
      <c r="O4648">
        <v>174</v>
      </c>
      <c r="P4648">
        <v>50</v>
      </c>
      <c r="Q4648">
        <v>45</v>
      </c>
      <c r="R4648">
        <v>34</v>
      </c>
      <c r="S4648">
        <v>17</v>
      </c>
      <c r="T4648">
        <v>0.1</v>
      </c>
      <c r="U4648">
        <v>565</v>
      </c>
      <c r="V4648">
        <v>2.25</v>
      </c>
      <c r="W4648">
        <v>3</v>
      </c>
      <c r="X4648">
        <v>1</v>
      </c>
      <c r="Y4648">
        <v>6.4</v>
      </c>
    </row>
    <row r="4649" spans="1:25" hidden="1" x14ac:dyDescent="0.25">
      <c r="A4649" t="s">
        <v>17692</v>
      </c>
      <c r="B4649" t="s">
        <v>17693</v>
      </c>
      <c r="C4649" s="1" t="str">
        <f t="shared" si="749"/>
        <v>21:0444</v>
      </c>
      <c r="D4649" s="1" t="str">
        <f t="shared" si="753"/>
        <v>21:0146</v>
      </c>
      <c r="E4649" t="s">
        <v>17686</v>
      </c>
      <c r="F4649" t="s">
        <v>17694</v>
      </c>
      <c r="H4649">
        <v>69.455637800000005</v>
      </c>
      <c r="I4649">
        <v>-74.966246900000002</v>
      </c>
      <c r="J4649" s="1" t="str">
        <f t="shared" si="754"/>
        <v>NGR lake sediment grab sample</v>
      </c>
      <c r="K4649" s="1" t="str">
        <f t="shared" si="755"/>
        <v>&lt;177 micron (NGR)</v>
      </c>
      <c r="L4649">
        <v>27</v>
      </c>
      <c r="M4649" t="s">
        <v>53</v>
      </c>
      <c r="N4649">
        <v>503</v>
      </c>
      <c r="O4649">
        <v>270</v>
      </c>
      <c r="P4649">
        <v>30</v>
      </c>
      <c r="Q4649">
        <v>43</v>
      </c>
      <c r="R4649">
        <v>21</v>
      </c>
      <c r="S4649">
        <v>11</v>
      </c>
      <c r="T4649">
        <v>0.1</v>
      </c>
      <c r="U4649">
        <v>315</v>
      </c>
      <c r="V4649">
        <v>2.9</v>
      </c>
      <c r="W4649">
        <v>2</v>
      </c>
      <c r="X4649">
        <v>6</v>
      </c>
      <c r="Y4649">
        <v>10.199999999999999</v>
      </c>
    </row>
    <row r="4650" spans="1:25" hidden="1" x14ac:dyDescent="0.25">
      <c r="A4650" t="s">
        <v>17695</v>
      </c>
      <c r="B4650" t="s">
        <v>17696</v>
      </c>
      <c r="C4650" s="1" t="str">
        <f t="shared" si="749"/>
        <v>21:0444</v>
      </c>
      <c r="D4650" s="1" t="str">
        <f t="shared" si="753"/>
        <v>21:0146</v>
      </c>
      <c r="E4650" t="s">
        <v>17686</v>
      </c>
      <c r="F4650" t="s">
        <v>17697</v>
      </c>
      <c r="H4650">
        <v>69.455637800000005</v>
      </c>
      <c r="I4650">
        <v>-74.966246900000002</v>
      </c>
      <c r="J4650" s="1" t="str">
        <f t="shared" si="754"/>
        <v>NGR lake sediment grab sample</v>
      </c>
      <c r="K4650" s="1" t="str">
        <f t="shared" si="755"/>
        <v>&lt;177 micron (NGR)</v>
      </c>
      <c r="L4650">
        <v>27</v>
      </c>
      <c r="M4650" t="s">
        <v>57</v>
      </c>
      <c r="N4650">
        <v>504</v>
      </c>
      <c r="O4650">
        <v>285</v>
      </c>
      <c r="P4650">
        <v>76</v>
      </c>
      <c r="Q4650">
        <v>42</v>
      </c>
      <c r="R4650">
        <v>20</v>
      </c>
      <c r="S4650">
        <v>9</v>
      </c>
      <c r="T4650">
        <v>0.1</v>
      </c>
      <c r="U4650">
        <v>230</v>
      </c>
      <c r="V4650">
        <v>2.2999999999999998</v>
      </c>
      <c r="W4650">
        <v>0.5</v>
      </c>
      <c r="X4650">
        <v>30</v>
      </c>
      <c r="Y4650">
        <v>40</v>
      </c>
    </row>
    <row r="4651" spans="1:25" hidden="1" x14ac:dyDescent="0.25">
      <c r="A4651" t="s">
        <v>17698</v>
      </c>
      <c r="B4651" t="s">
        <v>17699</v>
      </c>
      <c r="C4651" s="1" t="str">
        <f t="shared" si="749"/>
        <v>21:0444</v>
      </c>
      <c r="D4651" s="1" t="str">
        <f t="shared" si="753"/>
        <v>21:0146</v>
      </c>
      <c r="E4651" t="s">
        <v>17700</v>
      </c>
      <c r="F4651" t="s">
        <v>17701</v>
      </c>
      <c r="H4651">
        <v>69.430146399999998</v>
      </c>
      <c r="I4651">
        <v>-74.994721200000001</v>
      </c>
      <c r="J4651" s="1" t="str">
        <f t="shared" si="754"/>
        <v>NGR lake sediment grab sample</v>
      </c>
      <c r="K4651" s="1" t="str">
        <f t="shared" si="755"/>
        <v>&lt;177 micron (NGR)</v>
      </c>
      <c r="L4651">
        <v>27</v>
      </c>
      <c r="M4651" t="s">
        <v>34</v>
      </c>
      <c r="N4651">
        <v>505</v>
      </c>
      <c r="O4651">
        <v>118</v>
      </c>
      <c r="P4651">
        <v>48</v>
      </c>
      <c r="Q4651">
        <v>31</v>
      </c>
      <c r="R4651">
        <v>23</v>
      </c>
      <c r="S4651">
        <v>15</v>
      </c>
      <c r="T4651">
        <v>0.1</v>
      </c>
      <c r="U4651">
        <v>420</v>
      </c>
      <c r="V4651">
        <v>3</v>
      </c>
      <c r="W4651">
        <v>1</v>
      </c>
      <c r="X4651">
        <v>2</v>
      </c>
      <c r="Y4651">
        <v>10.4</v>
      </c>
    </row>
    <row r="4652" spans="1:25" hidden="1" x14ac:dyDescent="0.25">
      <c r="A4652" t="s">
        <v>17702</v>
      </c>
      <c r="B4652" t="s">
        <v>17703</v>
      </c>
      <c r="C4652" s="1" t="str">
        <f t="shared" si="749"/>
        <v>21:0444</v>
      </c>
      <c r="D4652" s="1" t="str">
        <f t="shared" si="753"/>
        <v>21:0146</v>
      </c>
      <c r="E4652" t="s">
        <v>17704</v>
      </c>
      <c r="F4652" t="s">
        <v>17705</v>
      </c>
      <c r="H4652">
        <v>69.377523400000001</v>
      </c>
      <c r="I4652">
        <v>-74.975323799999998</v>
      </c>
      <c r="J4652" s="1" t="str">
        <f t="shared" si="754"/>
        <v>NGR lake sediment grab sample</v>
      </c>
      <c r="K4652" s="1" t="str">
        <f t="shared" si="755"/>
        <v>&lt;177 micron (NGR)</v>
      </c>
      <c r="L4652">
        <v>27</v>
      </c>
      <c r="M4652" t="s">
        <v>39</v>
      </c>
      <c r="N4652">
        <v>506</v>
      </c>
      <c r="O4652">
        <v>184</v>
      </c>
      <c r="P4652">
        <v>74</v>
      </c>
      <c r="Q4652">
        <v>44</v>
      </c>
      <c r="R4652">
        <v>49</v>
      </c>
      <c r="S4652">
        <v>15</v>
      </c>
      <c r="T4652">
        <v>0.1</v>
      </c>
      <c r="U4652">
        <v>325</v>
      </c>
      <c r="V4652">
        <v>3.8</v>
      </c>
      <c r="W4652">
        <v>4</v>
      </c>
      <c r="X4652">
        <v>4</v>
      </c>
      <c r="Y4652">
        <v>29.2</v>
      </c>
    </row>
    <row r="4653" spans="1:25" hidden="1" x14ac:dyDescent="0.25">
      <c r="A4653" t="s">
        <v>17706</v>
      </c>
      <c r="B4653" t="s">
        <v>17707</v>
      </c>
      <c r="C4653" s="1" t="str">
        <f t="shared" si="749"/>
        <v>21:0444</v>
      </c>
      <c r="D4653" s="1" t="str">
        <f t="shared" si="753"/>
        <v>21:0146</v>
      </c>
      <c r="E4653" t="s">
        <v>17708</v>
      </c>
      <c r="F4653" t="s">
        <v>17709</v>
      </c>
      <c r="H4653">
        <v>69.349024600000007</v>
      </c>
      <c r="I4653">
        <v>-74.976245599999999</v>
      </c>
      <c r="J4653" s="1" t="str">
        <f t="shared" si="754"/>
        <v>NGR lake sediment grab sample</v>
      </c>
      <c r="K4653" s="1" t="str">
        <f t="shared" si="755"/>
        <v>&lt;177 micron (NGR)</v>
      </c>
      <c r="L4653">
        <v>27</v>
      </c>
      <c r="M4653" t="s">
        <v>44</v>
      </c>
      <c r="N4653">
        <v>507</v>
      </c>
      <c r="O4653">
        <v>250</v>
      </c>
      <c r="P4653">
        <v>62</v>
      </c>
      <c r="Q4653">
        <v>49</v>
      </c>
      <c r="R4653">
        <v>44</v>
      </c>
      <c r="S4653">
        <v>15</v>
      </c>
      <c r="T4653">
        <v>0.2</v>
      </c>
      <c r="U4653">
        <v>600</v>
      </c>
      <c r="V4653">
        <v>3.65</v>
      </c>
      <c r="W4653">
        <v>6</v>
      </c>
      <c r="X4653">
        <v>7</v>
      </c>
      <c r="Y4653">
        <v>4.5999999999999996</v>
      </c>
    </row>
    <row r="4654" spans="1:25" hidden="1" x14ac:dyDescent="0.25">
      <c r="A4654" t="s">
        <v>17710</v>
      </c>
      <c r="B4654" t="s">
        <v>17711</v>
      </c>
      <c r="C4654" s="1" t="str">
        <f t="shared" si="749"/>
        <v>21:0444</v>
      </c>
      <c r="D4654" s="1" t="str">
        <f t="shared" si="753"/>
        <v>21:0146</v>
      </c>
      <c r="E4654" t="s">
        <v>17712</v>
      </c>
      <c r="F4654" t="s">
        <v>17713</v>
      </c>
      <c r="H4654">
        <v>69.310966699999994</v>
      </c>
      <c r="I4654">
        <v>-74.941009899999997</v>
      </c>
      <c r="J4654" s="1" t="str">
        <f t="shared" si="754"/>
        <v>NGR lake sediment grab sample</v>
      </c>
      <c r="K4654" s="1" t="str">
        <f t="shared" si="755"/>
        <v>&lt;177 micron (NGR)</v>
      </c>
      <c r="L4654">
        <v>27</v>
      </c>
      <c r="M4654" t="s">
        <v>62</v>
      </c>
      <c r="N4654">
        <v>508</v>
      </c>
      <c r="O4654">
        <v>192</v>
      </c>
      <c r="P4654">
        <v>42</v>
      </c>
      <c r="Q4654">
        <v>32</v>
      </c>
      <c r="R4654">
        <v>49</v>
      </c>
      <c r="S4654">
        <v>19</v>
      </c>
      <c r="T4654">
        <v>0.1</v>
      </c>
      <c r="U4654">
        <v>400</v>
      </c>
      <c r="V4654">
        <v>4.5999999999999996</v>
      </c>
      <c r="W4654">
        <v>6</v>
      </c>
      <c r="X4654">
        <v>3</v>
      </c>
      <c r="Y4654">
        <v>4.5999999999999996</v>
      </c>
    </row>
    <row r="4655" spans="1:25" hidden="1" x14ac:dyDescent="0.25">
      <c r="A4655" t="s">
        <v>17714</v>
      </c>
      <c r="B4655" t="s">
        <v>17715</v>
      </c>
      <c r="C4655" s="1" t="str">
        <f t="shared" si="749"/>
        <v>21:0444</v>
      </c>
      <c r="D4655" s="1" t="str">
        <f>HYPERLINK("http://geochem.nrcan.gc.ca/cdogs/content/svy/svy_e.htm", "")</f>
        <v/>
      </c>
      <c r="G4655" s="1" t="str">
        <f>HYPERLINK("http://geochem.nrcan.gc.ca/cdogs/content/cr_/cr_00033_e.htm", "33")</f>
        <v>33</v>
      </c>
      <c r="J4655" t="s">
        <v>100</v>
      </c>
      <c r="K4655" t="s">
        <v>101</v>
      </c>
      <c r="L4655">
        <v>27</v>
      </c>
      <c r="M4655" t="s">
        <v>102</v>
      </c>
      <c r="N4655">
        <v>509</v>
      </c>
      <c r="O4655">
        <v>166</v>
      </c>
      <c r="P4655">
        <v>18</v>
      </c>
      <c r="Q4655">
        <v>29</v>
      </c>
      <c r="R4655">
        <v>13</v>
      </c>
      <c r="S4655">
        <v>13</v>
      </c>
      <c r="T4655">
        <v>0.1</v>
      </c>
      <c r="U4655">
        <v>2700</v>
      </c>
      <c r="V4655">
        <v>3.85</v>
      </c>
      <c r="W4655">
        <v>2</v>
      </c>
      <c r="X4655">
        <v>1</v>
      </c>
      <c r="Y4655">
        <v>13.8</v>
      </c>
    </row>
    <row r="4656" spans="1:25" hidden="1" x14ac:dyDescent="0.25">
      <c r="A4656" t="s">
        <v>17716</v>
      </c>
      <c r="B4656" t="s">
        <v>17717</v>
      </c>
      <c r="C4656" s="1" t="str">
        <f t="shared" si="749"/>
        <v>21:0444</v>
      </c>
      <c r="D4656" s="1" t="str">
        <f t="shared" ref="D4656:D4676" si="756">HYPERLINK("http://geochem.nrcan.gc.ca/cdogs/content/svy/svy210146_e.htm", "21:0146")</f>
        <v>21:0146</v>
      </c>
      <c r="E4656" t="s">
        <v>17718</v>
      </c>
      <c r="F4656" t="s">
        <v>17719</v>
      </c>
      <c r="H4656">
        <v>69.293142200000005</v>
      </c>
      <c r="I4656">
        <v>-74.9510425</v>
      </c>
      <c r="J4656" s="1" t="str">
        <f t="shared" ref="J4656:J4676" si="757">HYPERLINK("http://geochem.nrcan.gc.ca/cdogs/content/kwd/kwd020027_e.htm", "NGR lake sediment grab sample")</f>
        <v>NGR lake sediment grab sample</v>
      </c>
      <c r="K4656" s="1" t="str">
        <f t="shared" ref="K4656:K4676" si="758">HYPERLINK("http://geochem.nrcan.gc.ca/cdogs/content/kwd/kwd080006_e.htm", "&lt;177 micron (NGR)")</f>
        <v>&lt;177 micron (NGR)</v>
      </c>
      <c r="L4656">
        <v>27</v>
      </c>
      <c r="M4656" t="s">
        <v>67</v>
      </c>
      <c r="N4656">
        <v>510</v>
      </c>
      <c r="O4656">
        <v>260</v>
      </c>
      <c r="P4656">
        <v>54</v>
      </c>
      <c r="Q4656">
        <v>45</v>
      </c>
      <c r="R4656">
        <v>49</v>
      </c>
      <c r="S4656">
        <v>19</v>
      </c>
      <c r="T4656">
        <v>0.1</v>
      </c>
      <c r="U4656">
        <v>470</v>
      </c>
      <c r="V4656">
        <v>4.8</v>
      </c>
      <c r="W4656">
        <v>7</v>
      </c>
      <c r="X4656">
        <v>4</v>
      </c>
      <c r="Y4656">
        <v>7</v>
      </c>
    </row>
    <row r="4657" spans="1:25" hidden="1" x14ac:dyDescent="0.25">
      <c r="A4657" t="s">
        <v>17720</v>
      </c>
      <c r="B4657" t="s">
        <v>17721</v>
      </c>
      <c r="C4657" s="1" t="str">
        <f t="shared" si="749"/>
        <v>21:0444</v>
      </c>
      <c r="D4657" s="1" t="str">
        <f t="shared" si="756"/>
        <v>21:0146</v>
      </c>
      <c r="E4657" t="s">
        <v>17722</v>
      </c>
      <c r="F4657" t="s">
        <v>17723</v>
      </c>
      <c r="H4657">
        <v>69.287254300000001</v>
      </c>
      <c r="I4657">
        <v>-75.085348300000007</v>
      </c>
      <c r="J4657" s="1" t="str">
        <f t="shared" si="757"/>
        <v>NGR lake sediment grab sample</v>
      </c>
      <c r="K4657" s="1" t="str">
        <f t="shared" si="758"/>
        <v>&lt;177 micron (NGR)</v>
      </c>
      <c r="L4657">
        <v>27</v>
      </c>
      <c r="M4657" t="s">
        <v>72</v>
      </c>
      <c r="N4657">
        <v>511</v>
      </c>
      <c r="O4657">
        <v>136</v>
      </c>
      <c r="P4657">
        <v>66</v>
      </c>
      <c r="Q4657">
        <v>19</v>
      </c>
      <c r="R4657">
        <v>49</v>
      </c>
      <c r="S4657">
        <v>19</v>
      </c>
      <c r="T4657">
        <v>0.2</v>
      </c>
      <c r="U4657">
        <v>280</v>
      </c>
      <c r="V4657">
        <v>3.45</v>
      </c>
      <c r="W4657">
        <v>3</v>
      </c>
      <c r="X4657">
        <v>11</v>
      </c>
      <c r="Y4657">
        <v>28</v>
      </c>
    </row>
    <row r="4658" spans="1:25" hidden="1" x14ac:dyDescent="0.25">
      <c r="A4658" t="s">
        <v>17724</v>
      </c>
      <c r="B4658" t="s">
        <v>17725</v>
      </c>
      <c r="C4658" s="1" t="str">
        <f t="shared" si="749"/>
        <v>21:0444</v>
      </c>
      <c r="D4658" s="1" t="str">
        <f t="shared" si="756"/>
        <v>21:0146</v>
      </c>
      <c r="E4658" t="s">
        <v>17726</v>
      </c>
      <c r="F4658" t="s">
        <v>17727</v>
      </c>
      <c r="H4658">
        <v>69.284822199999994</v>
      </c>
      <c r="I4658">
        <v>-75.118825799999996</v>
      </c>
      <c r="J4658" s="1" t="str">
        <f t="shared" si="757"/>
        <v>NGR lake sediment grab sample</v>
      </c>
      <c r="K4658" s="1" t="str">
        <f t="shared" si="758"/>
        <v>&lt;177 micron (NGR)</v>
      </c>
      <c r="L4658">
        <v>27</v>
      </c>
      <c r="M4658" t="s">
        <v>77</v>
      </c>
      <c r="N4658">
        <v>512</v>
      </c>
      <c r="O4658">
        <v>148</v>
      </c>
      <c r="P4658">
        <v>32</v>
      </c>
      <c r="Q4658">
        <v>33</v>
      </c>
      <c r="R4658">
        <v>40</v>
      </c>
      <c r="S4658">
        <v>19</v>
      </c>
      <c r="T4658">
        <v>0.1</v>
      </c>
      <c r="U4658">
        <v>530</v>
      </c>
      <c r="V4658">
        <v>4.3</v>
      </c>
      <c r="W4658">
        <v>2</v>
      </c>
      <c r="X4658">
        <v>1</v>
      </c>
      <c r="Y4658">
        <v>3</v>
      </c>
    </row>
    <row r="4659" spans="1:25" hidden="1" x14ac:dyDescent="0.25">
      <c r="A4659" t="s">
        <v>17728</v>
      </c>
      <c r="B4659" t="s">
        <v>17729</v>
      </c>
      <c r="C4659" s="1" t="str">
        <f t="shared" ref="C4659:C4722" si="759">HYPERLINK("http://geochem.nrcan.gc.ca/cdogs/content/bdl/bdl210444_e.htm", "21:0444")</f>
        <v>21:0444</v>
      </c>
      <c r="D4659" s="1" t="str">
        <f t="shared" si="756"/>
        <v>21:0146</v>
      </c>
      <c r="E4659" t="s">
        <v>17730</v>
      </c>
      <c r="F4659" t="s">
        <v>17731</v>
      </c>
      <c r="H4659">
        <v>69.282619199999999</v>
      </c>
      <c r="I4659">
        <v>-75.2441879</v>
      </c>
      <c r="J4659" s="1" t="str">
        <f t="shared" si="757"/>
        <v>NGR lake sediment grab sample</v>
      </c>
      <c r="K4659" s="1" t="str">
        <f t="shared" si="758"/>
        <v>&lt;177 micron (NGR)</v>
      </c>
      <c r="L4659">
        <v>27</v>
      </c>
      <c r="M4659" t="s">
        <v>82</v>
      </c>
      <c r="N4659">
        <v>513</v>
      </c>
      <c r="O4659">
        <v>98</v>
      </c>
      <c r="P4659">
        <v>36</v>
      </c>
      <c r="Q4659">
        <v>17</v>
      </c>
      <c r="R4659">
        <v>23</v>
      </c>
      <c r="S4659">
        <v>11</v>
      </c>
      <c r="T4659">
        <v>0.1</v>
      </c>
      <c r="U4659">
        <v>430</v>
      </c>
      <c r="V4659">
        <v>2.7</v>
      </c>
      <c r="W4659">
        <v>4</v>
      </c>
      <c r="X4659">
        <v>1</v>
      </c>
      <c r="Y4659">
        <v>5.2</v>
      </c>
    </row>
    <row r="4660" spans="1:25" hidden="1" x14ac:dyDescent="0.25">
      <c r="A4660" t="s">
        <v>17732</v>
      </c>
      <c r="B4660" t="s">
        <v>17733</v>
      </c>
      <c r="C4660" s="1" t="str">
        <f t="shared" si="759"/>
        <v>21:0444</v>
      </c>
      <c r="D4660" s="1" t="str">
        <f t="shared" si="756"/>
        <v>21:0146</v>
      </c>
      <c r="E4660" t="s">
        <v>17734</v>
      </c>
      <c r="F4660" t="s">
        <v>17735</v>
      </c>
      <c r="H4660">
        <v>69.2784932</v>
      </c>
      <c r="I4660">
        <v>-75.316591799999998</v>
      </c>
      <c r="J4660" s="1" t="str">
        <f t="shared" si="757"/>
        <v>NGR lake sediment grab sample</v>
      </c>
      <c r="K4660" s="1" t="str">
        <f t="shared" si="758"/>
        <v>&lt;177 micron (NGR)</v>
      </c>
      <c r="L4660">
        <v>27</v>
      </c>
      <c r="M4660" t="s">
        <v>87</v>
      </c>
      <c r="N4660">
        <v>514</v>
      </c>
      <c r="O4660">
        <v>82</v>
      </c>
      <c r="P4660">
        <v>38</v>
      </c>
      <c r="Q4660">
        <v>17</v>
      </c>
      <c r="R4660">
        <v>20</v>
      </c>
      <c r="S4660">
        <v>9</v>
      </c>
      <c r="T4660">
        <v>0.1</v>
      </c>
      <c r="U4660">
        <v>295</v>
      </c>
      <c r="V4660">
        <v>2.2999999999999998</v>
      </c>
      <c r="W4660">
        <v>5</v>
      </c>
      <c r="X4660">
        <v>2</v>
      </c>
      <c r="Y4660">
        <v>4.4000000000000004</v>
      </c>
    </row>
    <row r="4661" spans="1:25" hidden="1" x14ac:dyDescent="0.25">
      <c r="A4661" t="s">
        <v>17736</v>
      </c>
      <c r="B4661" t="s">
        <v>17737</v>
      </c>
      <c r="C4661" s="1" t="str">
        <f t="shared" si="759"/>
        <v>21:0444</v>
      </c>
      <c r="D4661" s="1" t="str">
        <f t="shared" si="756"/>
        <v>21:0146</v>
      </c>
      <c r="E4661" t="s">
        <v>17738</v>
      </c>
      <c r="F4661" t="s">
        <v>17739</v>
      </c>
      <c r="H4661">
        <v>69.194193600000006</v>
      </c>
      <c r="I4661">
        <v>-75.327474899999999</v>
      </c>
      <c r="J4661" s="1" t="str">
        <f t="shared" si="757"/>
        <v>NGR lake sediment grab sample</v>
      </c>
      <c r="K4661" s="1" t="str">
        <f t="shared" si="758"/>
        <v>&lt;177 micron (NGR)</v>
      </c>
      <c r="L4661">
        <v>27</v>
      </c>
      <c r="M4661" t="s">
        <v>92</v>
      </c>
      <c r="N4661">
        <v>515</v>
      </c>
      <c r="O4661">
        <v>200</v>
      </c>
      <c r="P4661">
        <v>90</v>
      </c>
      <c r="Q4661">
        <v>22</v>
      </c>
      <c r="R4661">
        <v>54</v>
      </c>
      <c r="S4661">
        <v>15</v>
      </c>
      <c r="T4661">
        <v>0.2</v>
      </c>
      <c r="U4661">
        <v>340</v>
      </c>
      <c r="V4661">
        <v>4.95</v>
      </c>
      <c r="W4661">
        <v>45</v>
      </c>
      <c r="X4661">
        <v>15</v>
      </c>
      <c r="Y4661">
        <v>11</v>
      </c>
    </row>
    <row r="4662" spans="1:25" hidden="1" x14ac:dyDescent="0.25">
      <c r="A4662" t="s">
        <v>17740</v>
      </c>
      <c r="B4662" t="s">
        <v>17741</v>
      </c>
      <c r="C4662" s="1" t="str">
        <f t="shared" si="759"/>
        <v>21:0444</v>
      </c>
      <c r="D4662" s="1" t="str">
        <f t="shared" si="756"/>
        <v>21:0146</v>
      </c>
      <c r="E4662" t="s">
        <v>17742</v>
      </c>
      <c r="F4662" t="s">
        <v>17743</v>
      </c>
      <c r="H4662">
        <v>69.209448499999993</v>
      </c>
      <c r="I4662">
        <v>-75.189321800000002</v>
      </c>
      <c r="J4662" s="1" t="str">
        <f t="shared" si="757"/>
        <v>NGR lake sediment grab sample</v>
      </c>
      <c r="K4662" s="1" t="str">
        <f t="shared" si="758"/>
        <v>&lt;177 micron (NGR)</v>
      </c>
      <c r="L4662">
        <v>27</v>
      </c>
      <c r="M4662" t="s">
        <v>97</v>
      </c>
      <c r="N4662">
        <v>516</v>
      </c>
      <c r="O4662">
        <v>170</v>
      </c>
      <c r="P4662">
        <v>56</v>
      </c>
      <c r="Q4662">
        <v>23</v>
      </c>
      <c r="R4662">
        <v>49</v>
      </c>
      <c r="S4662">
        <v>17</v>
      </c>
      <c r="T4662">
        <v>0.4</v>
      </c>
      <c r="U4662">
        <v>400</v>
      </c>
      <c r="V4662">
        <v>3.95</v>
      </c>
      <c r="W4662">
        <v>10</v>
      </c>
      <c r="X4662">
        <v>3</v>
      </c>
      <c r="Y4662">
        <v>6.8</v>
      </c>
    </row>
    <row r="4663" spans="1:25" hidden="1" x14ac:dyDescent="0.25">
      <c r="A4663" t="s">
        <v>17744</v>
      </c>
      <c r="B4663" t="s">
        <v>17745</v>
      </c>
      <c r="C4663" s="1" t="str">
        <f t="shared" si="759"/>
        <v>21:0444</v>
      </c>
      <c r="D4663" s="1" t="str">
        <f t="shared" si="756"/>
        <v>21:0146</v>
      </c>
      <c r="E4663" t="s">
        <v>17746</v>
      </c>
      <c r="F4663" t="s">
        <v>17747</v>
      </c>
      <c r="H4663">
        <v>69.182092299999994</v>
      </c>
      <c r="I4663">
        <v>-75.176680300000001</v>
      </c>
      <c r="J4663" s="1" t="str">
        <f t="shared" si="757"/>
        <v>NGR lake sediment grab sample</v>
      </c>
      <c r="K4663" s="1" t="str">
        <f t="shared" si="758"/>
        <v>&lt;177 micron (NGR)</v>
      </c>
      <c r="L4663">
        <v>27</v>
      </c>
      <c r="M4663" t="s">
        <v>107</v>
      </c>
      <c r="N4663">
        <v>517</v>
      </c>
      <c r="O4663">
        <v>132</v>
      </c>
      <c r="P4663">
        <v>44</v>
      </c>
      <c r="Q4663">
        <v>19</v>
      </c>
      <c r="R4663">
        <v>40</v>
      </c>
      <c r="S4663">
        <v>15</v>
      </c>
      <c r="T4663">
        <v>0.1</v>
      </c>
      <c r="U4663">
        <v>620</v>
      </c>
      <c r="V4663">
        <v>3.8</v>
      </c>
      <c r="W4663">
        <v>13</v>
      </c>
      <c r="X4663">
        <v>2</v>
      </c>
      <c r="Y4663">
        <v>7</v>
      </c>
    </row>
    <row r="4664" spans="1:25" hidden="1" x14ac:dyDescent="0.25">
      <c r="A4664" t="s">
        <v>17748</v>
      </c>
      <c r="B4664" t="s">
        <v>17749</v>
      </c>
      <c r="C4664" s="1" t="str">
        <f t="shared" si="759"/>
        <v>21:0444</v>
      </c>
      <c r="D4664" s="1" t="str">
        <f t="shared" si="756"/>
        <v>21:0146</v>
      </c>
      <c r="E4664" t="s">
        <v>17750</v>
      </c>
      <c r="F4664" t="s">
        <v>17751</v>
      </c>
      <c r="H4664">
        <v>69.186762900000005</v>
      </c>
      <c r="I4664">
        <v>-75.062915399999994</v>
      </c>
      <c r="J4664" s="1" t="str">
        <f t="shared" si="757"/>
        <v>NGR lake sediment grab sample</v>
      </c>
      <c r="K4664" s="1" t="str">
        <f t="shared" si="758"/>
        <v>&lt;177 micron (NGR)</v>
      </c>
      <c r="L4664">
        <v>27</v>
      </c>
      <c r="M4664" t="s">
        <v>112</v>
      </c>
      <c r="N4664">
        <v>518</v>
      </c>
      <c r="O4664">
        <v>104</v>
      </c>
      <c r="P4664">
        <v>26</v>
      </c>
      <c r="Q4664">
        <v>15</v>
      </c>
      <c r="R4664">
        <v>32</v>
      </c>
      <c r="S4664">
        <v>15</v>
      </c>
      <c r="T4664">
        <v>0.1</v>
      </c>
      <c r="U4664">
        <v>700</v>
      </c>
      <c r="V4664">
        <v>3.6</v>
      </c>
      <c r="W4664">
        <v>30</v>
      </c>
      <c r="X4664">
        <v>1</v>
      </c>
      <c r="Y4664">
        <v>3.6</v>
      </c>
    </row>
    <row r="4665" spans="1:25" hidden="1" x14ac:dyDescent="0.25">
      <c r="A4665" t="s">
        <v>17752</v>
      </c>
      <c r="B4665" t="s">
        <v>17753</v>
      </c>
      <c r="C4665" s="1" t="str">
        <f t="shared" si="759"/>
        <v>21:0444</v>
      </c>
      <c r="D4665" s="1" t="str">
        <f t="shared" si="756"/>
        <v>21:0146</v>
      </c>
      <c r="E4665" t="s">
        <v>17754</v>
      </c>
      <c r="F4665" t="s">
        <v>17755</v>
      </c>
      <c r="H4665">
        <v>69.191646800000001</v>
      </c>
      <c r="I4665">
        <v>-74.954246800000007</v>
      </c>
      <c r="J4665" s="1" t="str">
        <f t="shared" si="757"/>
        <v>NGR lake sediment grab sample</v>
      </c>
      <c r="K4665" s="1" t="str">
        <f t="shared" si="758"/>
        <v>&lt;177 micron (NGR)</v>
      </c>
      <c r="L4665">
        <v>27</v>
      </c>
      <c r="M4665" t="s">
        <v>117</v>
      </c>
      <c r="N4665">
        <v>519</v>
      </c>
      <c r="O4665">
        <v>182</v>
      </c>
      <c r="P4665">
        <v>86</v>
      </c>
      <c r="Q4665">
        <v>19</v>
      </c>
      <c r="R4665">
        <v>61</v>
      </c>
      <c r="S4665">
        <v>19</v>
      </c>
      <c r="T4665">
        <v>0.5</v>
      </c>
      <c r="U4665">
        <v>370</v>
      </c>
      <c r="V4665">
        <v>5</v>
      </c>
      <c r="W4665">
        <v>45</v>
      </c>
      <c r="X4665">
        <v>7</v>
      </c>
      <c r="Y4665">
        <v>17.399999999999999</v>
      </c>
    </row>
    <row r="4666" spans="1:25" hidden="1" x14ac:dyDescent="0.25">
      <c r="A4666" t="s">
        <v>17756</v>
      </c>
      <c r="B4666" t="s">
        <v>17757</v>
      </c>
      <c r="C4666" s="1" t="str">
        <f t="shared" si="759"/>
        <v>21:0444</v>
      </c>
      <c r="D4666" s="1" t="str">
        <f t="shared" si="756"/>
        <v>21:0146</v>
      </c>
      <c r="E4666" t="s">
        <v>17758</v>
      </c>
      <c r="F4666" t="s">
        <v>17759</v>
      </c>
      <c r="H4666">
        <v>69.161579900000007</v>
      </c>
      <c r="I4666">
        <v>-74.932975999999996</v>
      </c>
      <c r="J4666" s="1" t="str">
        <f t="shared" si="757"/>
        <v>NGR lake sediment grab sample</v>
      </c>
      <c r="K4666" s="1" t="str">
        <f t="shared" si="758"/>
        <v>&lt;177 micron (NGR)</v>
      </c>
      <c r="L4666">
        <v>27</v>
      </c>
      <c r="M4666" t="s">
        <v>122</v>
      </c>
      <c r="N4666">
        <v>520</v>
      </c>
      <c r="O4666">
        <v>390</v>
      </c>
      <c r="P4666">
        <v>172</v>
      </c>
      <c r="Q4666">
        <v>23</v>
      </c>
      <c r="R4666">
        <v>152</v>
      </c>
      <c r="S4666">
        <v>30</v>
      </c>
      <c r="T4666">
        <v>0.1</v>
      </c>
      <c r="U4666">
        <v>580</v>
      </c>
      <c r="V4666">
        <v>10</v>
      </c>
      <c r="W4666">
        <v>100</v>
      </c>
      <c r="X4666">
        <v>10</v>
      </c>
      <c r="Y4666">
        <v>9.8000000000000007</v>
      </c>
    </row>
    <row r="4667" spans="1:25" hidden="1" x14ac:dyDescent="0.25">
      <c r="A4667" t="s">
        <v>17760</v>
      </c>
      <c r="B4667" t="s">
        <v>17761</v>
      </c>
      <c r="C4667" s="1" t="str">
        <f t="shared" si="759"/>
        <v>21:0444</v>
      </c>
      <c r="D4667" s="1" t="str">
        <f t="shared" si="756"/>
        <v>21:0146</v>
      </c>
      <c r="E4667" t="s">
        <v>17762</v>
      </c>
      <c r="F4667" t="s">
        <v>17763</v>
      </c>
      <c r="H4667">
        <v>69.126694000000001</v>
      </c>
      <c r="I4667">
        <v>-75.2519767</v>
      </c>
      <c r="J4667" s="1" t="str">
        <f t="shared" si="757"/>
        <v>NGR lake sediment grab sample</v>
      </c>
      <c r="K4667" s="1" t="str">
        <f t="shared" si="758"/>
        <v>&lt;177 micron (NGR)</v>
      </c>
      <c r="L4667">
        <v>28</v>
      </c>
      <c r="M4667" t="s">
        <v>29</v>
      </c>
      <c r="N4667">
        <v>521</v>
      </c>
      <c r="O4667">
        <v>164</v>
      </c>
      <c r="P4667">
        <v>78</v>
      </c>
      <c r="Q4667">
        <v>14</v>
      </c>
      <c r="R4667">
        <v>61</v>
      </c>
      <c r="S4667">
        <v>15</v>
      </c>
      <c r="T4667">
        <v>0.2</v>
      </c>
      <c r="U4667">
        <v>300</v>
      </c>
      <c r="V4667">
        <v>4.0999999999999996</v>
      </c>
      <c r="W4667">
        <v>22</v>
      </c>
      <c r="X4667">
        <v>9</v>
      </c>
      <c r="Y4667">
        <v>5.4</v>
      </c>
    </row>
    <row r="4668" spans="1:25" hidden="1" x14ac:dyDescent="0.25">
      <c r="A4668" t="s">
        <v>17764</v>
      </c>
      <c r="B4668" t="s">
        <v>17765</v>
      </c>
      <c r="C4668" s="1" t="str">
        <f t="shared" si="759"/>
        <v>21:0444</v>
      </c>
      <c r="D4668" s="1" t="str">
        <f t="shared" si="756"/>
        <v>21:0146</v>
      </c>
      <c r="E4668" t="s">
        <v>17766</v>
      </c>
      <c r="F4668" t="s">
        <v>17767</v>
      </c>
      <c r="H4668">
        <v>69.177319900000001</v>
      </c>
      <c r="I4668">
        <v>-75.029188199999993</v>
      </c>
      <c r="J4668" s="1" t="str">
        <f t="shared" si="757"/>
        <v>NGR lake sediment grab sample</v>
      </c>
      <c r="K4668" s="1" t="str">
        <f t="shared" si="758"/>
        <v>&lt;177 micron (NGR)</v>
      </c>
      <c r="L4668">
        <v>28</v>
      </c>
      <c r="M4668" t="s">
        <v>34</v>
      </c>
      <c r="N4668">
        <v>522</v>
      </c>
      <c r="O4668">
        <v>260</v>
      </c>
      <c r="P4668">
        <v>104</v>
      </c>
      <c r="Q4668">
        <v>15</v>
      </c>
      <c r="R4668">
        <v>128</v>
      </c>
      <c r="S4668">
        <v>45</v>
      </c>
      <c r="T4668">
        <v>0.5</v>
      </c>
      <c r="U4668">
        <v>460</v>
      </c>
      <c r="V4668">
        <v>4.3</v>
      </c>
      <c r="W4668">
        <v>35</v>
      </c>
      <c r="X4668">
        <v>7</v>
      </c>
      <c r="Y4668">
        <v>13</v>
      </c>
    </row>
    <row r="4669" spans="1:25" hidden="1" x14ac:dyDescent="0.25">
      <c r="A4669" t="s">
        <v>17768</v>
      </c>
      <c r="B4669" t="s">
        <v>17769</v>
      </c>
      <c r="C4669" s="1" t="str">
        <f t="shared" si="759"/>
        <v>21:0444</v>
      </c>
      <c r="D4669" s="1" t="str">
        <f t="shared" si="756"/>
        <v>21:0146</v>
      </c>
      <c r="E4669" t="s">
        <v>17770</v>
      </c>
      <c r="F4669" t="s">
        <v>17771</v>
      </c>
      <c r="H4669">
        <v>69.137458800000005</v>
      </c>
      <c r="I4669">
        <v>-75.273260300000004</v>
      </c>
      <c r="J4669" s="1" t="str">
        <f t="shared" si="757"/>
        <v>NGR lake sediment grab sample</v>
      </c>
      <c r="K4669" s="1" t="str">
        <f t="shared" si="758"/>
        <v>&lt;177 micron (NGR)</v>
      </c>
      <c r="L4669">
        <v>28</v>
      </c>
      <c r="M4669" t="s">
        <v>49</v>
      </c>
      <c r="N4669">
        <v>523</v>
      </c>
      <c r="O4669">
        <v>134</v>
      </c>
      <c r="P4669">
        <v>70</v>
      </c>
      <c r="Q4669">
        <v>11</v>
      </c>
      <c r="R4669">
        <v>53</v>
      </c>
      <c r="S4669">
        <v>13</v>
      </c>
      <c r="T4669">
        <v>0.2</v>
      </c>
      <c r="U4669">
        <v>300</v>
      </c>
      <c r="V4669">
        <v>3.9</v>
      </c>
      <c r="W4669">
        <v>35</v>
      </c>
      <c r="X4669">
        <v>5</v>
      </c>
      <c r="Y4669">
        <v>5.6</v>
      </c>
    </row>
    <row r="4670" spans="1:25" hidden="1" x14ac:dyDescent="0.25">
      <c r="A4670" t="s">
        <v>17772</v>
      </c>
      <c r="B4670" t="s">
        <v>17773</v>
      </c>
      <c r="C4670" s="1" t="str">
        <f t="shared" si="759"/>
        <v>21:0444</v>
      </c>
      <c r="D4670" s="1" t="str">
        <f t="shared" si="756"/>
        <v>21:0146</v>
      </c>
      <c r="E4670" t="s">
        <v>17762</v>
      </c>
      <c r="F4670" t="s">
        <v>17774</v>
      </c>
      <c r="H4670">
        <v>69.126694000000001</v>
      </c>
      <c r="I4670">
        <v>-75.2519767</v>
      </c>
      <c r="J4670" s="1" t="str">
        <f t="shared" si="757"/>
        <v>NGR lake sediment grab sample</v>
      </c>
      <c r="K4670" s="1" t="str">
        <f t="shared" si="758"/>
        <v>&lt;177 micron (NGR)</v>
      </c>
      <c r="L4670">
        <v>28</v>
      </c>
      <c r="M4670" t="s">
        <v>53</v>
      </c>
      <c r="N4670">
        <v>524</v>
      </c>
      <c r="O4670">
        <v>168</v>
      </c>
      <c r="P4670">
        <v>88</v>
      </c>
      <c r="Q4670">
        <v>10</v>
      </c>
      <c r="R4670">
        <v>62</v>
      </c>
      <c r="S4670">
        <v>15</v>
      </c>
      <c r="T4670">
        <v>0.4</v>
      </c>
      <c r="U4670">
        <v>300</v>
      </c>
      <c r="V4670">
        <v>4.2</v>
      </c>
      <c r="W4670">
        <v>20</v>
      </c>
      <c r="X4670">
        <v>10</v>
      </c>
      <c r="Y4670">
        <v>5.6</v>
      </c>
    </row>
    <row r="4671" spans="1:25" hidden="1" x14ac:dyDescent="0.25">
      <c r="A4671" t="s">
        <v>17775</v>
      </c>
      <c r="B4671" t="s">
        <v>17776</v>
      </c>
      <c r="C4671" s="1" t="str">
        <f t="shared" si="759"/>
        <v>21:0444</v>
      </c>
      <c r="D4671" s="1" t="str">
        <f t="shared" si="756"/>
        <v>21:0146</v>
      </c>
      <c r="E4671" t="s">
        <v>17762</v>
      </c>
      <c r="F4671" t="s">
        <v>17777</v>
      </c>
      <c r="H4671">
        <v>69.126694000000001</v>
      </c>
      <c r="I4671">
        <v>-75.2519767</v>
      </c>
      <c r="J4671" s="1" t="str">
        <f t="shared" si="757"/>
        <v>NGR lake sediment grab sample</v>
      </c>
      <c r="K4671" s="1" t="str">
        <f t="shared" si="758"/>
        <v>&lt;177 micron (NGR)</v>
      </c>
      <c r="L4671">
        <v>28</v>
      </c>
      <c r="M4671" t="s">
        <v>57</v>
      </c>
      <c r="N4671">
        <v>525</v>
      </c>
      <c r="O4671">
        <v>162</v>
      </c>
      <c r="P4671">
        <v>80</v>
      </c>
      <c r="Q4671">
        <v>11</v>
      </c>
      <c r="R4671">
        <v>63</v>
      </c>
      <c r="S4671">
        <v>15</v>
      </c>
      <c r="T4671">
        <v>0.3</v>
      </c>
      <c r="U4671">
        <v>305</v>
      </c>
      <c r="V4671">
        <v>4.0999999999999996</v>
      </c>
      <c r="W4671">
        <v>18</v>
      </c>
      <c r="X4671">
        <v>8</v>
      </c>
      <c r="Y4671">
        <v>8.8000000000000007</v>
      </c>
    </row>
    <row r="4672" spans="1:25" hidden="1" x14ac:dyDescent="0.25">
      <c r="A4672" t="s">
        <v>17778</v>
      </c>
      <c r="B4672" t="s">
        <v>17779</v>
      </c>
      <c r="C4672" s="1" t="str">
        <f t="shared" si="759"/>
        <v>21:0444</v>
      </c>
      <c r="D4672" s="1" t="str">
        <f t="shared" si="756"/>
        <v>21:0146</v>
      </c>
      <c r="E4672" t="s">
        <v>17780</v>
      </c>
      <c r="F4672" t="s">
        <v>17781</v>
      </c>
      <c r="H4672">
        <v>69.123701199999999</v>
      </c>
      <c r="I4672">
        <v>-75.320485099999999</v>
      </c>
      <c r="J4672" s="1" t="str">
        <f t="shared" si="757"/>
        <v>NGR lake sediment grab sample</v>
      </c>
      <c r="K4672" s="1" t="str">
        <f t="shared" si="758"/>
        <v>&lt;177 micron (NGR)</v>
      </c>
      <c r="L4672">
        <v>28</v>
      </c>
      <c r="M4672" t="s">
        <v>39</v>
      </c>
      <c r="N4672">
        <v>526</v>
      </c>
      <c r="O4672">
        <v>90</v>
      </c>
      <c r="P4672">
        <v>52</v>
      </c>
      <c r="Q4672">
        <v>7</v>
      </c>
      <c r="R4672">
        <v>32</v>
      </c>
      <c r="S4672">
        <v>9</v>
      </c>
      <c r="T4672">
        <v>0.2</v>
      </c>
      <c r="U4672">
        <v>260</v>
      </c>
      <c r="V4672">
        <v>2.4500000000000002</v>
      </c>
      <c r="W4672">
        <v>10</v>
      </c>
      <c r="X4672">
        <v>3</v>
      </c>
      <c r="Y4672">
        <v>5.6</v>
      </c>
    </row>
    <row r="4673" spans="1:25" hidden="1" x14ac:dyDescent="0.25">
      <c r="A4673" t="s">
        <v>17782</v>
      </c>
      <c r="B4673" t="s">
        <v>17783</v>
      </c>
      <c r="C4673" s="1" t="str">
        <f t="shared" si="759"/>
        <v>21:0444</v>
      </c>
      <c r="D4673" s="1" t="str">
        <f t="shared" si="756"/>
        <v>21:0146</v>
      </c>
      <c r="E4673" t="s">
        <v>17784</v>
      </c>
      <c r="F4673" t="s">
        <v>17785</v>
      </c>
      <c r="H4673">
        <v>69.114175200000005</v>
      </c>
      <c r="I4673">
        <v>-75.340251100000003</v>
      </c>
      <c r="J4673" s="1" t="str">
        <f t="shared" si="757"/>
        <v>NGR lake sediment grab sample</v>
      </c>
      <c r="K4673" s="1" t="str">
        <f t="shared" si="758"/>
        <v>&lt;177 micron (NGR)</v>
      </c>
      <c r="L4673">
        <v>28</v>
      </c>
      <c r="M4673" t="s">
        <v>44</v>
      </c>
      <c r="N4673">
        <v>527</v>
      </c>
      <c r="O4673">
        <v>142</v>
      </c>
      <c r="P4673">
        <v>78</v>
      </c>
      <c r="Q4673">
        <v>14</v>
      </c>
      <c r="R4673">
        <v>49</v>
      </c>
      <c r="S4673">
        <v>17</v>
      </c>
      <c r="T4673">
        <v>0.1</v>
      </c>
      <c r="U4673">
        <v>340</v>
      </c>
      <c r="V4673">
        <v>5.6</v>
      </c>
      <c r="W4673">
        <v>80</v>
      </c>
      <c r="X4673">
        <v>4</v>
      </c>
      <c r="Y4673">
        <v>7.2</v>
      </c>
    </row>
    <row r="4674" spans="1:25" hidden="1" x14ac:dyDescent="0.25">
      <c r="A4674" t="s">
        <v>17786</v>
      </c>
      <c r="B4674" t="s">
        <v>17787</v>
      </c>
      <c r="C4674" s="1" t="str">
        <f t="shared" si="759"/>
        <v>21:0444</v>
      </c>
      <c r="D4674" s="1" t="str">
        <f t="shared" si="756"/>
        <v>21:0146</v>
      </c>
      <c r="E4674" t="s">
        <v>17788</v>
      </c>
      <c r="F4674" t="s">
        <v>17789</v>
      </c>
      <c r="H4674">
        <v>69.079930599999997</v>
      </c>
      <c r="I4674">
        <v>-75.324236499999998</v>
      </c>
      <c r="J4674" s="1" t="str">
        <f t="shared" si="757"/>
        <v>NGR lake sediment grab sample</v>
      </c>
      <c r="K4674" s="1" t="str">
        <f t="shared" si="758"/>
        <v>&lt;177 micron (NGR)</v>
      </c>
      <c r="L4674">
        <v>28</v>
      </c>
      <c r="M4674" t="s">
        <v>62</v>
      </c>
      <c r="N4674">
        <v>528</v>
      </c>
      <c r="O4674">
        <v>220</v>
      </c>
      <c r="P4674">
        <v>90</v>
      </c>
      <c r="Q4674">
        <v>13</v>
      </c>
      <c r="R4674">
        <v>57</v>
      </c>
      <c r="S4674">
        <v>17</v>
      </c>
      <c r="T4674">
        <v>0.5</v>
      </c>
      <c r="U4674">
        <v>300</v>
      </c>
      <c r="V4674">
        <v>3.9</v>
      </c>
      <c r="W4674">
        <v>20</v>
      </c>
      <c r="X4674">
        <v>6</v>
      </c>
      <c r="Y4674">
        <v>11.6</v>
      </c>
    </row>
    <row r="4675" spans="1:25" hidden="1" x14ac:dyDescent="0.25">
      <c r="A4675" t="s">
        <v>17790</v>
      </c>
      <c r="B4675" t="s">
        <v>17791</v>
      </c>
      <c r="C4675" s="1" t="str">
        <f t="shared" si="759"/>
        <v>21:0444</v>
      </c>
      <c r="D4675" s="1" t="str">
        <f t="shared" si="756"/>
        <v>21:0146</v>
      </c>
      <c r="E4675" t="s">
        <v>17792</v>
      </c>
      <c r="F4675" t="s">
        <v>17793</v>
      </c>
      <c r="H4675">
        <v>69.056013300000004</v>
      </c>
      <c r="I4675">
        <v>-75.2836262</v>
      </c>
      <c r="J4675" s="1" t="str">
        <f t="shared" si="757"/>
        <v>NGR lake sediment grab sample</v>
      </c>
      <c r="K4675" s="1" t="str">
        <f t="shared" si="758"/>
        <v>&lt;177 micron (NGR)</v>
      </c>
      <c r="L4675">
        <v>28</v>
      </c>
      <c r="M4675" t="s">
        <v>67</v>
      </c>
      <c r="N4675">
        <v>529</v>
      </c>
      <c r="O4675">
        <v>240</v>
      </c>
      <c r="P4675">
        <v>96</v>
      </c>
      <c r="Q4675">
        <v>17</v>
      </c>
      <c r="R4675">
        <v>72</v>
      </c>
      <c r="S4675">
        <v>21</v>
      </c>
      <c r="T4675">
        <v>0.2</v>
      </c>
      <c r="U4675">
        <v>710</v>
      </c>
      <c r="V4675">
        <v>5.7</v>
      </c>
      <c r="W4675">
        <v>45</v>
      </c>
      <c r="X4675">
        <v>11</v>
      </c>
      <c r="Y4675">
        <v>5.4</v>
      </c>
    </row>
    <row r="4676" spans="1:25" hidden="1" x14ac:dyDescent="0.25">
      <c r="A4676" t="s">
        <v>17794</v>
      </c>
      <c r="B4676" t="s">
        <v>17795</v>
      </c>
      <c r="C4676" s="1" t="str">
        <f t="shared" si="759"/>
        <v>21:0444</v>
      </c>
      <c r="D4676" s="1" t="str">
        <f t="shared" si="756"/>
        <v>21:0146</v>
      </c>
      <c r="E4676" t="s">
        <v>17796</v>
      </c>
      <c r="F4676" t="s">
        <v>17797</v>
      </c>
      <c r="H4676">
        <v>69.047173799999996</v>
      </c>
      <c r="I4676">
        <v>-75.302855699999995</v>
      </c>
      <c r="J4676" s="1" t="str">
        <f t="shared" si="757"/>
        <v>NGR lake sediment grab sample</v>
      </c>
      <c r="K4676" s="1" t="str">
        <f t="shared" si="758"/>
        <v>&lt;177 micron (NGR)</v>
      </c>
      <c r="L4676">
        <v>28</v>
      </c>
      <c r="M4676" t="s">
        <v>72</v>
      </c>
      <c r="N4676">
        <v>530</v>
      </c>
      <c r="O4676">
        <v>240</v>
      </c>
      <c r="P4676">
        <v>114</v>
      </c>
      <c r="Q4676">
        <v>14</v>
      </c>
      <c r="R4676">
        <v>74</v>
      </c>
      <c r="S4676">
        <v>18</v>
      </c>
      <c r="T4676">
        <v>0.6</v>
      </c>
      <c r="U4676">
        <v>290</v>
      </c>
      <c r="V4676">
        <v>5.6</v>
      </c>
      <c r="W4676">
        <v>50</v>
      </c>
      <c r="X4676">
        <v>18</v>
      </c>
      <c r="Y4676">
        <v>20.8</v>
      </c>
    </row>
    <row r="4677" spans="1:25" hidden="1" x14ac:dyDescent="0.25">
      <c r="A4677" t="s">
        <v>17798</v>
      </c>
      <c r="B4677" t="s">
        <v>17799</v>
      </c>
      <c r="C4677" s="1" t="str">
        <f t="shared" si="759"/>
        <v>21:0444</v>
      </c>
      <c r="D4677" s="1" t="str">
        <f>HYPERLINK("http://geochem.nrcan.gc.ca/cdogs/content/svy/svy_e.htm", "")</f>
        <v/>
      </c>
      <c r="G4677" s="1" t="str">
        <f>HYPERLINK("http://geochem.nrcan.gc.ca/cdogs/content/cr_/cr_00022_e.htm", "22")</f>
        <v>22</v>
      </c>
      <c r="J4677" t="s">
        <v>100</v>
      </c>
      <c r="K4677" t="s">
        <v>101</v>
      </c>
      <c r="L4677">
        <v>28</v>
      </c>
      <c r="M4677" t="s">
        <v>102</v>
      </c>
      <c r="N4677">
        <v>531</v>
      </c>
      <c r="O4677">
        <v>88</v>
      </c>
      <c r="P4677">
        <v>20</v>
      </c>
      <c r="Q4677">
        <v>20</v>
      </c>
      <c r="R4677">
        <v>10</v>
      </c>
      <c r="S4677">
        <v>7</v>
      </c>
      <c r="T4677">
        <v>0.1</v>
      </c>
      <c r="U4677">
        <v>940</v>
      </c>
      <c r="V4677">
        <v>1.8</v>
      </c>
      <c r="W4677">
        <v>11</v>
      </c>
      <c r="X4677">
        <v>6</v>
      </c>
      <c r="Y4677">
        <v>21.4</v>
      </c>
    </row>
    <row r="4678" spans="1:25" hidden="1" x14ac:dyDescent="0.25">
      <c r="A4678" t="s">
        <v>17800</v>
      </c>
      <c r="B4678" t="s">
        <v>17801</v>
      </c>
      <c r="C4678" s="1" t="str">
        <f t="shared" si="759"/>
        <v>21:0444</v>
      </c>
      <c r="D4678" s="1" t="str">
        <f t="shared" ref="D4678:D4705" si="760">HYPERLINK("http://geochem.nrcan.gc.ca/cdogs/content/svy/svy210146_e.htm", "21:0146")</f>
        <v>21:0146</v>
      </c>
      <c r="E4678" t="s">
        <v>17802</v>
      </c>
      <c r="F4678" t="s">
        <v>17803</v>
      </c>
      <c r="H4678">
        <v>69.001455399999998</v>
      </c>
      <c r="I4678">
        <v>-75.317404199999999</v>
      </c>
      <c r="J4678" s="1" t="str">
        <f t="shared" ref="J4678:J4705" si="761">HYPERLINK("http://geochem.nrcan.gc.ca/cdogs/content/kwd/kwd020027_e.htm", "NGR lake sediment grab sample")</f>
        <v>NGR lake sediment grab sample</v>
      </c>
      <c r="K4678" s="1" t="str">
        <f t="shared" ref="K4678:K4705" si="762">HYPERLINK("http://geochem.nrcan.gc.ca/cdogs/content/kwd/kwd080006_e.htm", "&lt;177 micron (NGR)")</f>
        <v>&lt;177 micron (NGR)</v>
      </c>
      <c r="L4678">
        <v>28</v>
      </c>
      <c r="M4678" t="s">
        <v>77</v>
      </c>
      <c r="N4678">
        <v>532</v>
      </c>
      <c r="O4678">
        <v>196</v>
      </c>
      <c r="P4678">
        <v>96</v>
      </c>
      <c r="Q4678">
        <v>9</v>
      </c>
      <c r="R4678">
        <v>64</v>
      </c>
      <c r="S4678">
        <v>15</v>
      </c>
      <c r="T4678">
        <v>0.2</v>
      </c>
      <c r="U4678">
        <v>430</v>
      </c>
      <c r="V4678">
        <v>5.6</v>
      </c>
      <c r="W4678">
        <v>55</v>
      </c>
      <c r="X4678">
        <v>6</v>
      </c>
      <c r="Y4678">
        <v>3.6</v>
      </c>
    </row>
    <row r="4679" spans="1:25" hidden="1" x14ac:dyDescent="0.25">
      <c r="A4679" t="s">
        <v>17804</v>
      </c>
      <c r="B4679" t="s">
        <v>17805</v>
      </c>
      <c r="C4679" s="1" t="str">
        <f t="shared" si="759"/>
        <v>21:0444</v>
      </c>
      <c r="D4679" s="1" t="str">
        <f t="shared" si="760"/>
        <v>21:0146</v>
      </c>
      <c r="E4679" t="s">
        <v>17806</v>
      </c>
      <c r="F4679" t="s">
        <v>17807</v>
      </c>
      <c r="H4679">
        <v>69.191281799999999</v>
      </c>
      <c r="I4679">
        <v>-75.485953300000006</v>
      </c>
      <c r="J4679" s="1" t="str">
        <f t="shared" si="761"/>
        <v>NGR lake sediment grab sample</v>
      </c>
      <c r="K4679" s="1" t="str">
        <f t="shared" si="762"/>
        <v>&lt;177 micron (NGR)</v>
      </c>
      <c r="L4679">
        <v>28</v>
      </c>
      <c r="M4679" t="s">
        <v>82</v>
      </c>
      <c r="N4679">
        <v>533</v>
      </c>
      <c r="O4679">
        <v>90</v>
      </c>
      <c r="P4679">
        <v>22</v>
      </c>
      <c r="Q4679">
        <v>14</v>
      </c>
      <c r="R4679">
        <v>19</v>
      </c>
      <c r="S4679">
        <v>7</v>
      </c>
      <c r="T4679">
        <v>0.1</v>
      </c>
      <c r="U4679">
        <v>295</v>
      </c>
      <c r="V4679">
        <v>2.5</v>
      </c>
      <c r="W4679">
        <v>3</v>
      </c>
      <c r="X4679">
        <v>1</v>
      </c>
      <c r="Y4679">
        <v>3.6</v>
      </c>
    </row>
    <row r="4680" spans="1:25" hidden="1" x14ac:dyDescent="0.25">
      <c r="A4680" t="s">
        <v>17808</v>
      </c>
      <c r="B4680" t="s">
        <v>17809</v>
      </c>
      <c r="C4680" s="1" t="str">
        <f t="shared" si="759"/>
        <v>21:0444</v>
      </c>
      <c r="D4680" s="1" t="str">
        <f t="shared" si="760"/>
        <v>21:0146</v>
      </c>
      <c r="E4680" t="s">
        <v>17810</v>
      </c>
      <c r="F4680" t="s">
        <v>17811</v>
      </c>
      <c r="H4680">
        <v>69.236507500000002</v>
      </c>
      <c r="I4680">
        <v>-75.498438899999996</v>
      </c>
      <c r="J4680" s="1" t="str">
        <f t="shared" si="761"/>
        <v>NGR lake sediment grab sample</v>
      </c>
      <c r="K4680" s="1" t="str">
        <f t="shared" si="762"/>
        <v>&lt;177 micron (NGR)</v>
      </c>
      <c r="L4680">
        <v>28</v>
      </c>
      <c r="M4680" t="s">
        <v>87</v>
      </c>
      <c r="N4680">
        <v>534</v>
      </c>
      <c r="O4680">
        <v>80</v>
      </c>
      <c r="P4680">
        <v>48</v>
      </c>
      <c r="Q4680">
        <v>12</v>
      </c>
      <c r="R4680">
        <v>19</v>
      </c>
      <c r="S4680">
        <v>7</v>
      </c>
      <c r="T4680">
        <v>0.1</v>
      </c>
      <c r="U4680">
        <v>190</v>
      </c>
      <c r="V4680">
        <v>1.7</v>
      </c>
      <c r="W4680">
        <v>4</v>
      </c>
      <c r="X4680">
        <v>5</v>
      </c>
      <c r="Y4680">
        <v>24.4</v>
      </c>
    </row>
    <row r="4681" spans="1:25" hidden="1" x14ac:dyDescent="0.25">
      <c r="A4681" t="s">
        <v>17812</v>
      </c>
      <c r="B4681" t="s">
        <v>17813</v>
      </c>
      <c r="C4681" s="1" t="str">
        <f t="shared" si="759"/>
        <v>21:0444</v>
      </c>
      <c r="D4681" s="1" t="str">
        <f t="shared" si="760"/>
        <v>21:0146</v>
      </c>
      <c r="E4681" t="s">
        <v>17814</v>
      </c>
      <c r="F4681" t="s">
        <v>17815</v>
      </c>
      <c r="H4681">
        <v>69.262142999999995</v>
      </c>
      <c r="I4681">
        <v>-75.470989700000004</v>
      </c>
      <c r="J4681" s="1" t="str">
        <f t="shared" si="761"/>
        <v>NGR lake sediment grab sample</v>
      </c>
      <c r="K4681" s="1" t="str">
        <f t="shared" si="762"/>
        <v>&lt;177 micron (NGR)</v>
      </c>
      <c r="L4681">
        <v>28</v>
      </c>
      <c r="M4681" t="s">
        <v>92</v>
      </c>
      <c r="N4681">
        <v>535</v>
      </c>
      <c r="O4681">
        <v>70</v>
      </c>
      <c r="P4681">
        <v>34</v>
      </c>
      <c r="Q4681">
        <v>13</v>
      </c>
      <c r="R4681">
        <v>10</v>
      </c>
      <c r="S4681">
        <v>7</v>
      </c>
      <c r="T4681">
        <v>0.1</v>
      </c>
      <c r="U4681">
        <v>160</v>
      </c>
      <c r="V4681">
        <v>1.25</v>
      </c>
      <c r="W4681">
        <v>0.5</v>
      </c>
      <c r="X4681">
        <v>2</v>
      </c>
      <c r="Y4681">
        <v>16.600000000000001</v>
      </c>
    </row>
    <row r="4682" spans="1:25" hidden="1" x14ac:dyDescent="0.25">
      <c r="A4682" t="s">
        <v>17816</v>
      </c>
      <c r="B4682" t="s">
        <v>17817</v>
      </c>
      <c r="C4682" s="1" t="str">
        <f t="shared" si="759"/>
        <v>21:0444</v>
      </c>
      <c r="D4682" s="1" t="str">
        <f t="shared" si="760"/>
        <v>21:0146</v>
      </c>
      <c r="E4682" t="s">
        <v>17818</v>
      </c>
      <c r="F4682" t="s">
        <v>17819</v>
      </c>
      <c r="H4682">
        <v>69.306149000000005</v>
      </c>
      <c r="I4682">
        <v>-75.502652699999999</v>
      </c>
      <c r="J4682" s="1" t="str">
        <f t="shared" si="761"/>
        <v>NGR lake sediment grab sample</v>
      </c>
      <c r="K4682" s="1" t="str">
        <f t="shared" si="762"/>
        <v>&lt;177 micron (NGR)</v>
      </c>
      <c r="L4682">
        <v>28</v>
      </c>
      <c r="M4682" t="s">
        <v>97</v>
      </c>
      <c r="N4682">
        <v>536</v>
      </c>
      <c r="O4682">
        <v>66</v>
      </c>
      <c r="P4682">
        <v>22</v>
      </c>
      <c r="Q4682">
        <v>17</v>
      </c>
      <c r="R4682">
        <v>7</v>
      </c>
      <c r="S4682">
        <v>7</v>
      </c>
      <c r="T4682">
        <v>0.1</v>
      </c>
      <c r="U4682">
        <v>400</v>
      </c>
      <c r="V4682">
        <v>1.85</v>
      </c>
      <c r="W4682">
        <v>1</v>
      </c>
      <c r="X4682">
        <v>2</v>
      </c>
      <c r="Y4682">
        <v>2.8</v>
      </c>
    </row>
    <row r="4683" spans="1:25" hidden="1" x14ac:dyDescent="0.25">
      <c r="A4683" t="s">
        <v>17820</v>
      </c>
      <c r="B4683" t="s">
        <v>17821</v>
      </c>
      <c r="C4683" s="1" t="str">
        <f t="shared" si="759"/>
        <v>21:0444</v>
      </c>
      <c r="D4683" s="1" t="str">
        <f t="shared" si="760"/>
        <v>21:0146</v>
      </c>
      <c r="E4683" t="s">
        <v>17822</v>
      </c>
      <c r="F4683" t="s">
        <v>17823</v>
      </c>
      <c r="H4683">
        <v>69.310931800000006</v>
      </c>
      <c r="I4683">
        <v>-75.537534899999997</v>
      </c>
      <c r="J4683" s="1" t="str">
        <f t="shared" si="761"/>
        <v>NGR lake sediment grab sample</v>
      </c>
      <c r="K4683" s="1" t="str">
        <f t="shared" si="762"/>
        <v>&lt;177 micron (NGR)</v>
      </c>
      <c r="L4683">
        <v>28</v>
      </c>
      <c r="M4683" t="s">
        <v>107</v>
      </c>
      <c r="N4683">
        <v>537</v>
      </c>
      <c r="O4683">
        <v>80</v>
      </c>
      <c r="P4683">
        <v>42</v>
      </c>
      <c r="Q4683">
        <v>22</v>
      </c>
      <c r="R4683">
        <v>9</v>
      </c>
      <c r="S4683">
        <v>7</v>
      </c>
      <c r="T4683">
        <v>0.1</v>
      </c>
      <c r="U4683">
        <v>390</v>
      </c>
      <c r="V4683">
        <v>2.2999999999999998</v>
      </c>
      <c r="W4683">
        <v>1</v>
      </c>
      <c r="X4683">
        <v>4</v>
      </c>
      <c r="Y4683">
        <v>3</v>
      </c>
    </row>
    <row r="4684" spans="1:25" hidden="1" x14ac:dyDescent="0.25">
      <c r="A4684" t="s">
        <v>17824</v>
      </c>
      <c r="B4684" t="s">
        <v>17825</v>
      </c>
      <c r="C4684" s="1" t="str">
        <f t="shared" si="759"/>
        <v>21:0444</v>
      </c>
      <c r="D4684" s="1" t="str">
        <f t="shared" si="760"/>
        <v>21:0146</v>
      </c>
      <c r="E4684" t="s">
        <v>17826</v>
      </c>
      <c r="F4684" t="s">
        <v>17827</v>
      </c>
      <c r="H4684">
        <v>69.308532099999994</v>
      </c>
      <c r="I4684">
        <v>-75.567297800000006</v>
      </c>
      <c r="J4684" s="1" t="str">
        <f t="shared" si="761"/>
        <v>NGR lake sediment grab sample</v>
      </c>
      <c r="K4684" s="1" t="str">
        <f t="shared" si="762"/>
        <v>&lt;177 micron (NGR)</v>
      </c>
      <c r="L4684">
        <v>28</v>
      </c>
      <c r="M4684" t="s">
        <v>112</v>
      </c>
      <c r="N4684">
        <v>538</v>
      </c>
      <c r="O4684">
        <v>40</v>
      </c>
      <c r="P4684">
        <v>22</v>
      </c>
      <c r="Q4684">
        <v>15</v>
      </c>
      <c r="R4684">
        <v>6</v>
      </c>
      <c r="S4684">
        <v>5</v>
      </c>
      <c r="T4684">
        <v>0.1</v>
      </c>
      <c r="U4684">
        <v>175</v>
      </c>
      <c r="V4684">
        <v>1.4</v>
      </c>
      <c r="W4684">
        <v>0.5</v>
      </c>
      <c r="X4684">
        <v>1</v>
      </c>
      <c r="Y4684">
        <v>3</v>
      </c>
    </row>
    <row r="4685" spans="1:25" hidden="1" x14ac:dyDescent="0.25">
      <c r="A4685" t="s">
        <v>17828</v>
      </c>
      <c r="B4685" t="s">
        <v>17829</v>
      </c>
      <c r="C4685" s="1" t="str">
        <f t="shared" si="759"/>
        <v>21:0444</v>
      </c>
      <c r="D4685" s="1" t="str">
        <f t="shared" si="760"/>
        <v>21:0146</v>
      </c>
      <c r="E4685" t="s">
        <v>17830</v>
      </c>
      <c r="F4685" t="s">
        <v>17831</v>
      </c>
      <c r="H4685">
        <v>69.329793699999996</v>
      </c>
      <c r="I4685">
        <v>-75.591843400000002</v>
      </c>
      <c r="J4685" s="1" t="str">
        <f t="shared" si="761"/>
        <v>NGR lake sediment grab sample</v>
      </c>
      <c r="K4685" s="1" t="str">
        <f t="shared" si="762"/>
        <v>&lt;177 micron (NGR)</v>
      </c>
      <c r="L4685">
        <v>28</v>
      </c>
      <c r="M4685" t="s">
        <v>117</v>
      </c>
      <c r="N4685">
        <v>539</v>
      </c>
      <c r="O4685">
        <v>58</v>
      </c>
      <c r="P4685">
        <v>30</v>
      </c>
      <c r="Q4685">
        <v>11</v>
      </c>
      <c r="R4685">
        <v>7</v>
      </c>
      <c r="S4685">
        <v>5</v>
      </c>
      <c r="T4685">
        <v>0.1</v>
      </c>
      <c r="U4685">
        <v>145</v>
      </c>
      <c r="V4685">
        <v>1</v>
      </c>
      <c r="W4685">
        <v>0.5</v>
      </c>
      <c r="X4685">
        <v>1</v>
      </c>
      <c r="Y4685">
        <v>24.2</v>
      </c>
    </row>
    <row r="4686" spans="1:25" hidden="1" x14ac:dyDescent="0.25">
      <c r="A4686" t="s">
        <v>17832</v>
      </c>
      <c r="B4686" t="s">
        <v>17833</v>
      </c>
      <c r="C4686" s="1" t="str">
        <f t="shared" si="759"/>
        <v>21:0444</v>
      </c>
      <c r="D4686" s="1" t="str">
        <f t="shared" si="760"/>
        <v>21:0146</v>
      </c>
      <c r="E4686" t="s">
        <v>17834</v>
      </c>
      <c r="F4686" t="s">
        <v>17835</v>
      </c>
      <c r="H4686">
        <v>69.336364900000007</v>
      </c>
      <c r="I4686">
        <v>-75.737495300000006</v>
      </c>
      <c r="J4686" s="1" t="str">
        <f t="shared" si="761"/>
        <v>NGR lake sediment grab sample</v>
      </c>
      <c r="K4686" s="1" t="str">
        <f t="shared" si="762"/>
        <v>&lt;177 micron (NGR)</v>
      </c>
      <c r="L4686">
        <v>28</v>
      </c>
      <c r="M4686" t="s">
        <v>122</v>
      </c>
      <c r="N4686">
        <v>540</v>
      </c>
      <c r="O4686">
        <v>50</v>
      </c>
      <c r="P4686">
        <v>32</v>
      </c>
      <c r="Q4686">
        <v>13</v>
      </c>
      <c r="R4686">
        <v>7</v>
      </c>
      <c r="S4686">
        <v>5</v>
      </c>
      <c r="T4686">
        <v>0.2</v>
      </c>
      <c r="U4686">
        <v>100</v>
      </c>
      <c r="V4686">
        <v>1.1499999999999999</v>
      </c>
      <c r="W4686">
        <v>1</v>
      </c>
      <c r="X4686">
        <v>11</v>
      </c>
      <c r="Y4686">
        <v>15.4</v>
      </c>
    </row>
    <row r="4687" spans="1:25" hidden="1" x14ac:dyDescent="0.25">
      <c r="A4687" t="s">
        <v>17836</v>
      </c>
      <c r="B4687" t="s">
        <v>17837</v>
      </c>
      <c r="C4687" s="1" t="str">
        <f t="shared" si="759"/>
        <v>21:0444</v>
      </c>
      <c r="D4687" s="1" t="str">
        <f t="shared" si="760"/>
        <v>21:0146</v>
      </c>
      <c r="E4687" t="s">
        <v>17838</v>
      </c>
      <c r="F4687" t="s">
        <v>17839</v>
      </c>
      <c r="H4687">
        <v>69.380545699999999</v>
      </c>
      <c r="I4687">
        <v>-75.852260000000001</v>
      </c>
      <c r="J4687" s="1" t="str">
        <f t="shared" si="761"/>
        <v>NGR lake sediment grab sample</v>
      </c>
      <c r="K4687" s="1" t="str">
        <f t="shared" si="762"/>
        <v>&lt;177 micron (NGR)</v>
      </c>
      <c r="L4687">
        <v>29</v>
      </c>
      <c r="M4687" t="s">
        <v>29</v>
      </c>
      <c r="N4687">
        <v>541</v>
      </c>
      <c r="O4687">
        <v>52</v>
      </c>
      <c r="P4687">
        <v>14</v>
      </c>
      <c r="Q4687">
        <v>10</v>
      </c>
      <c r="R4687">
        <v>4</v>
      </c>
      <c r="S4687">
        <v>5</v>
      </c>
      <c r="T4687">
        <v>0.1</v>
      </c>
      <c r="U4687">
        <v>100</v>
      </c>
      <c r="V4687">
        <v>3.8</v>
      </c>
      <c r="W4687">
        <v>0.5</v>
      </c>
      <c r="X4687">
        <v>1</v>
      </c>
      <c r="Y4687">
        <v>9</v>
      </c>
    </row>
    <row r="4688" spans="1:25" hidden="1" x14ac:dyDescent="0.25">
      <c r="A4688" t="s">
        <v>17840</v>
      </c>
      <c r="B4688" t="s">
        <v>17841</v>
      </c>
      <c r="C4688" s="1" t="str">
        <f t="shared" si="759"/>
        <v>21:0444</v>
      </c>
      <c r="D4688" s="1" t="str">
        <f t="shared" si="760"/>
        <v>21:0146</v>
      </c>
      <c r="E4688" t="s">
        <v>17842</v>
      </c>
      <c r="F4688" t="s">
        <v>17843</v>
      </c>
      <c r="H4688">
        <v>69.370407700000001</v>
      </c>
      <c r="I4688">
        <v>-75.813811900000005</v>
      </c>
      <c r="J4688" s="1" t="str">
        <f t="shared" si="761"/>
        <v>NGR lake sediment grab sample</v>
      </c>
      <c r="K4688" s="1" t="str">
        <f t="shared" si="762"/>
        <v>&lt;177 micron (NGR)</v>
      </c>
      <c r="L4688">
        <v>29</v>
      </c>
      <c r="M4688" t="s">
        <v>34</v>
      </c>
      <c r="N4688">
        <v>542</v>
      </c>
      <c r="O4688">
        <v>28</v>
      </c>
      <c r="P4688">
        <v>14</v>
      </c>
      <c r="Q4688">
        <v>12</v>
      </c>
      <c r="R4688">
        <v>3</v>
      </c>
      <c r="S4688">
        <v>4</v>
      </c>
      <c r="T4688">
        <v>0.1</v>
      </c>
      <c r="U4688">
        <v>200</v>
      </c>
      <c r="V4688">
        <v>1</v>
      </c>
      <c r="W4688">
        <v>1</v>
      </c>
      <c r="X4688">
        <v>1</v>
      </c>
      <c r="Y4688">
        <v>2.8</v>
      </c>
    </row>
    <row r="4689" spans="1:25" hidden="1" x14ac:dyDescent="0.25">
      <c r="A4689" t="s">
        <v>17844</v>
      </c>
      <c r="B4689" t="s">
        <v>17845</v>
      </c>
      <c r="C4689" s="1" t="str">
        <f t="shared" si="759"/>
        <v>21:0444</v>
      </c>
      <c r="D4689" s="1" t="str">
        <f t="shared" si="760"/>
        <v>21:0146</v>
      </c>
      <c r="E4689" t="s">
        <v>17846</v>
      </c>
      <c r="F4689" t="s">
        <v>17847</v>
      </c>
      <c r="H4689">
        <v>69.365366399999999</v>
      </c>
      <c r="I4689">
        <v>-75.842252799999997</v>
      </c>
      <c r="J4689" s="1" t="str">
        <f t="shared" si="761"/>
        <v>NGR lake sediment grab sample</v>
      </c>
      <c r="K4689" s="1" t="str">
        <f t="shared" si="762"/>
        <v>&lt;177 micron (NGR)</v>
      </c>
      <c r="L4689">
        <v>29</v>
      </c>
      <c r="M4689" t="s">
        <v>39</v>
      </c>
      <c r="N4689">
        <v>543</v>
      </c>
      <c r="O4689">
        <v>52</v>
      </c>
      <c r="P4689">
        <v>22</v>
      </c>
      <c r="Q4689">
        <v>11</v>
      </c>
      <c r="R4689">
        <v>7</v>
      </c>
      <c r="S4689">
        <v>4</v>
      </c>
      <c r="T4689">
        <v>0.1</v>
      </c>
      <c r="U4689">
        <v>110</v>
      </c>
      <c r="V4689">
        <v>1</v>
      </c>
      <c r="W4689">
        <v>0.5</v>
      </c>
      <c r="X4689">
        <v>1</v>
      </c>
      <c r="Y4689">
        <v>13.4</v>
      </c>
    </row>
    <row r="4690" spans="1:25" hidden="1" x14ac:dyDescent="0.25">
      <c r="A4690" t="s">
        <v>17848</v>
      </c>
      <c r="B4690" t="s">
        <v>17849</v>
      </c>
      <c r="C4690" s="1" t="str">
        <f t="shared" si="759"/>
        <v>21:0444</v>
      </c>
      <c r="D4690" s="1" t="str">
        <f t="shared" si="760"/>
        <v>21:0146</v>
      </c>
      <c r="E4690" t="s">
        <v>17850</v>
      </c>
      <c r="F4690" t="s">
        <v>17851</v>
      </c>
      <c r="H4690">
        <v>69.374520399999994</v>
      </c>
      <c r="I4690">
        <v>-75.850139600000006</v>
      </c>
      <c r="J4690" s="1" t="str">
        <f t="shared" si="761"/>
        <v>NGR lake sediment grab sample</v>
      </c>
      <c r="K4690" s="1" t="str">
        <f t="shared" si="762"/>
        <v>&lt;177 micron (NGR)</v>
      </c>
      <c r="L4690">
        <v>29</v>
      </c>
      <c r="M4690" t="s">
        <v>49</v>
      </c>
      <c r="N4690">
        <v>544</v>
      </c>
      <c r="O4690">
        <v>28</v>
      </c>
      <c r="P4690">
        <v>12</v>
      </c>
      <c r="Q4690">
        <v>9</v>
      </c>
      <c r="R4690">
        <v>4</v>
      </c>
      <c r="S4690">
        <v>3</v>
      </c>
      <c r="T4690">
        <v>0.1</v>
      </c>
      <c r="U4690">
        <v>80</v>
      </c>
      <c r="V4690">
        <v>0.7</v>
      </c>
      <c r="W4690">
        <v>0.5</v>
      </c>
      <c r="X4690">
        <v>1</v>
      </c>
      <c r="Y4690">
        <v>6.4</v>
      </c>
    </row>
    <row r="4691" spans="1:25" hidden="1" x14ac:dyDescent="0.25">
      <c r="A4691" t="s">
        <v>17852</v>
      </c>
      <c r="B4691" t="s">
        <v>17853</v>
      </c>
      <c r="C4691" s="1" t="str">
        <f t="shared" si="759"/>
        <v>21:0444</v>
      </c>
      <c r="D4691" s="1" t="str">
        <f t="shared" si="760"/>
        <v>21:0146</v>
      </c>
      <c r="E4691" t="s">
        <v>17838</v>
      </c>
      <c r="F4691" t="s">
        <v>17854</v>
      </c>
      <c r="H4691">
        <v>69.380545699999999</v>
      </c>
      <c r="I4691">
        <v>-75.852260000000001</v>
      </c>
      <c r="J4691" s="1" t="str">
        <f t="shared" si="761"/>
        <v>NGR lake sediment grab sample</v>
      </c>
      <c r="K4691" s="1" t="str">
        <f t="shared" si="762"/>
        <v>&lt;177 micron (NGR)</v>
      </c>
      <c r="L4691">
        <v>29</v>
      </c>
      <c r="M4691" t="s">
        <v>53</v>
      </c>
      <c r="N4691">
        <v>545</v>
      </c>
      <c r="O4691">
        <v>50</v>
      </c>
      <c r="P4691">
        <v>18</v>
      </c>
      <c r="Q4691">
        <v>9</v>
      </c>
      <c r="R4691">
        <v>3</v>
      </c>
      <c r="S4691">
        <v>4</v>
      </c>
      <c r="T4691">
        <v>0.1</v>
      </c>
      <c r="U4691">
        <v>90</v>
      </c>
      <c r="V4691">
        <v>1.35</v>
      </c>
      <c r="W4691">
        <v>0.5</v>
      </c>
      <c r="X4691">
        <v>1</v>
      </c>
      <c r="Y4691">
        <v>8</v>
      </c>
    </row>
    <row r="4692" spans="1:25" hidden="1" x14ac:dyDescent="0.25">
      <c r="A4692" t="s">
        <v>17855</v>
      </c>
      <c r="B4692" t="s">
        <v>17856</v>
      </c>
      <c r="C4692" s="1" t="str">
        <f t="shared" si="759"/>
        <v>21:0444</v>
      </c>
      <c r="D4692" s="1" t="str">
        <f t="shared" si="760"/>
        <v>21:0146</v>
      </c>
      <c r="E4692" t="s">
        <v>17838</v>
      </c>
      <c r="F4692" t="s">
        <v>17857</v>
      </c>
      <c r="H4692">
        <v>69.380545699999999</v>
      </c>
      <c r="I4692">
        <v>-75.852260000000001</v>
      </c>
      <c r="J4692" s="1" t="str">
        <f t="shared" si="761"/>
        <v>NGR lake sediment grab sample</v>
      </c>
      <c r="K4692" s="1" t="str">
        <f t="shared" si="762"/>
        <v>&lt;177 micron (NGR)</v>
      </c>
      <c r="L4692">
        <v>29</v>
      </c>
      <c r="M4692" t="s">
        <v>57</v>
      </c>
      <c r="N4692">
        <v>546</v>
      </c>
      <c r="O4692">
        <v>50</v>
      </c>
      <c r="P4692">
        <v>14</v>
      </c>
      <c r="Q4692">
        <v>8</v>
      </c>
      <c r="R4692">
        <v>3</v>
      </c>
      <c r="S4692">
        <v>5</v>
      </c>
      <c r="T4692">
        <v>0.1</v>
      </c>
      <c r="U4692">
        <v>100</v>
      </c>
      <c r="V4692">
        <v>3.85</v>
      </c>
      <c r="W4692">
        <v>0.5</v>
      </c>
      <c r="X4692">
        <v>1</v>
      </c>
      <c r="Y4692">
        <v>11.8</v>
      </c>
    </row>
    <row r="4693" spans="1:25" hidden="1" x14ac:dyDescent="0.25">
      <c r="A4693" t="s">
        <v>17858</v>
      </c>
      <c r="B4693" t="s">
        <v>17859</v>
      </c>
      <c r="C4693" s="1" t="str">
        <f t="shared" si="759"/>
        <v>21:0444</v>
      </c>
      <c r="D4693" s="1" t="str">
        <f t="shared" si="760"/>
        <v>21:0146</v>
      </c>
      <c r="E4693" t="s">
        <v>17860</v>
      </c>
      <c r="F4693" t="s">
        <v>17861</v>
      </c>
      <c r="H4693">
        <v>69.366098699999995</v>
      </c>
      <c r="I4693">
        <v>-75.704005800000004</v>
      </c>
      <c r="J4693" s="1" t="str">
        <f t="shared" si="761"/>
        <v>NGR lake sediment grab sample</v>
      </c>
      <c r="K4693" s="1" t="str">
        <f t="shared" si="762"/>
        <v>&lt;177 micron (NGR)</v>
      </c>
      <c r="L4693">
        <v>29</v>
      </c>
      <c r="M4693" t="s">
        <v>44</v>
      </c>
      <c r="N4693">
        <v>547</v>
      </c>
      <c r="O4693">
        <v>48</v>
      </c>
      <c r="P4693">
        <v>26</v>
      </c>
      <c r="Q4693">
        <v>15</v>
      </c>
      <c r="R4693">
        <v>7</v>
      </c>
      <c r="S4693">
        <v>7</v>
      </c>
      <c r="T4693">
        <v>0.2</v>
      </c>
      <c r="U4693">
        <v>190</v>
      </c>
      <c r="V4693">
        <v>1.7</v>
      </c>
      <c r="W4693">
        <v>2</v>
      </c>
      <c r="X4693">
        <v>2</v>
      </c>
      <c r="Y4693">
        <v>6</v>
      </c>
    </row>
    <row r="4694" spans="1:25" hidden="1" x14ac:dyDescent="0.25">
      <c r="A4694" t="s">
        <v>17862</v>
      </c>
      <c r="B4694" t="s">
        <v>17863</v>
      </c>
      <c r="C4694" s="1" t="str">
        <f t="shared" si="759"/>
        <v>21:0444</v>
      </c>
      <c r="D4694" s="1" t="str">
        <f t="shared" si="760"/>
        <v>21:0146</v>
      </c>
      <c r="E4694" t="s">
        <v>17864</v>
      </c>
      <c r="F4694" t="s">
        <v>17865</v>
      </c>
      <c r="H4694">
        <v>69.385904699999998</v>
      </c>
      <c r="I4694">
        <v>-75.5762292</v>
      </c>
      <c r="J4694" s="1" t="str">
        <f t="shared" si="761"/>
        <v>NGR lake sediment grab sample</v>
      </c>
      <c r="K4694" s="1" t="str">
        <f t="shared" si="762"/>
        <v>&lt;177 micron (NGR)</v>
      </c>
      <c r="L4694">
        <v>29</v>
      </c>
      <c r="M4694" t="s">
        <v>62</v>
      </c>
      <c r="N4694">
        <v>548</v>
      </c>
      <c r="O4694">
        <v>76</v>
      </c>
      <c r="P4694">
        <v>44</v>
      </c>
      <c r="Q4694">
        <v>16</v>
      </c>
      <c r="R4694">
        <v>11</v>
      </c>
      <c r="S4694">
        <v>6</v>
      </c>
      <c r="T4694">
        <v>0.1</v>
      </c>
      <c r="U4694">
        <v>200</v>
      </c>
      <c r="V4694">
        <v>2.2000000000000002</v>
      </c>
      <c r="W4694">
        <v>0.5</v>
      </c>
      <c r="X4694">
        <v>2</v>
      </c>
      <c r="Y4694">
        <v>11.4</v>
      </c>
    </row>
    <row r="4695" spans="1:25" hidden="1" x14ac:dyDescent="0.25">
      <c r="A4695" t="s">
        <v>17866</v>
      </c>
      <c r="B4695" t="s">
        <v>17867</v>
      </c>
      <c r="C4695" s="1" t="str">
        <f t="shared" si="759"/>
        <v>21:0444</v>
      </c>
      <c r="D4695" s="1" t="str">
        <f t="shared" si="760"/>
        <v>21:0146</v>
      </c>
      <c r="E4695" t="s">
        <v>17868</v>
      </c>
      <c r="F4695" t="s">
        <v>17869</v>
      </c>
      <c r="H4695">
        <v>69.406152199999994</v>
      </c>
      <c r="I4695">
        <v>-75.5078125</v>
      </c>
      <c r="J4695" s="1" t="str">
        <f t="shared" si="761"/>
        <v>NGR lake sediment grab sample</v>
      </c>
      <c r="K4695" s="1" t="str">
        <f t="shared" si="762"/>
        <v>&lt;177 micron (NGR)</v>
      </c>
      <c r="L4695">
        <v>29</v>
      </c>
      <c r="M4695" t="s">
        <v>67</v>
      </c>
      <c r="N4695">
        <v>549</v>
      </c>
      <c r="O4695">
        <v>42</v>
      </c>
      <c r="P4695">
        <v>14</v>
      </c>
      <c r="Q4695">
        <v>11</v>
      </c>
      <c r="R4695">
        <v>7</v>
      </c>
      <c r="S4695">
        <v>4</v>
      </c>
      <c r="T4695">
        <v>0.1</v>
      </c>
      <c r="U4695">
        <v>170</v>
      </c>
      <c r="V4695">
        <v>1.7</v>
      </c>
      <c r="W4695">
        <v>0.5</v>
      </c>
      <c r="X4695">
        <v>1</v>
      </c>
      <c r="Y4695">
        <v>4.4000000000000004</v>
      </c>
    </row>
    <row r="4696" spans="1:25" hidden="1" x14ac:dyDescent="0.25">
      <c r="A4696" t="s">
        <v>17870</v>
      </c>
      <c r="B4696" t="s">
        <v>17871</v>
      </c>
      <c r="C4696" s="1" t="str">
        <f t="shared" si="759"/>
        <v>21:0444</v>
      </c>
      <c r="D4696" s="1" t="str">
        <f t="shared" si="760"/>
        <v>21:0146</v>
      </c>
      <c r="E4696" t="s">
        <v>17872</v>
      </c>
      <c r="F4696" t="s">
        <v>17873</v>
      </c>
      <c r="H4696">
        <v>69.392537300000001</v>
      </c>
      <c r="I4696">
        <v>-75.424957899999995</v>
      </c>
      <c r="J4696" s="1" t="str">
        <f t="shared" si="761"/>
        <v>NGR lake sediment grab sample</v>
      </c>
      <c r="K4696" s="1" t="str">
        <f t="shared" si="762"/>
        <v>&lt;177 micron (NGR)</v>
      </c>
      <c r="L4696">
        <v>29</v>
      </c>
      <c r="M4696" t="s">
        <v>72</v>
      </c>
      <c r="N4696">
        <v>550</v>
      </c>
      <c r="O4696">
        <v>78</v>
      </c>
      <c r="P4696">
        <v>34</v>
      </c>
      <c r="Q4696">
        <v>15</v>
      </c>
      <c r="R4696">
        <v>10</v>
      </c>
      <c r="S4696">
        <v>8</v>
      </c>
      <c r="T4696">
        <v>0.2</v>
      </c>
      <c r="U4696">
        <v>560</v>
      </c>
      <c r="V4696">
        <v>2.4</v>
      </c>
      <c r="W4696">
        <v>1</v>
      </c>
      <c r="X4696">
        <v>1</v>
      </c>
      <c r="Y4696">
        <v>4.2</v>
      </c>
    </row>
    <row r="4697" spans="1:25" hidden="1" x14ac:dyDescent="0.25">
      <c r="A4697" t="s">
        <v>17874</v>
      </c>
      <c r="B4697" t="s">
        <v>17875</v>
      </c>
      <c r="C4697" s="1" t="str">
        <f t="shared" si="759"/>
        <v>21:0444</v>
      </c>
      <c r="D4697" s="1" t="str">
        <f t="shared" si="760"/>
        <v>21:0146</v>
      </c>
      <c r="E4697" t="s">
        <v>17876</v>
      </c>
      <c r="F4697" t="s">
        <v>17877</v>
      </c>
      <c r="H4697">
        <v>69.400646600000002</v>
      </c>
      <c r="I4697">
        <v>-75.351594300000002</v>
      </c>
      <c r="J4697" s="1" t="str">
        <f t="shared" si="761"/>
        <v>NGR lake sediment grab sample</v>
      </c>
      <c r="K4697" s="1" t="str">
        <f t="shared" si="762"/>
        <v>&lt;177 micron (NGR)</v>
      </c>
      <c r="L4697">
        <v>29</v>
      </c>
      <c r="M4697" t="s">
        <v>77</v>
      </c>
      <c r="N4697">
        <v>551</v>
      </c>
      <c r="O4697">
        <v>48</v>
      </c>
      <c r="P4697">
        <v>20</v>
      </c>
      <c r="Q4697">
        <v>9</v>
      </c>
      <c r="R4697">
        <v>7</v>
      </c>
      <c r="S4697">
        <v>4</v>
      </c>
      <c r="T4697">
        <v>0.1</v>
      </c>
      <c r="U4697">
        <v>150</v>
      </c>
      <c r="V4697">
        <v>2</v>
      </c>
      <c r="W4697">
        <v>0.5</v>
      </c>
      <c r="X4697">
        <v>4</v>
      </c>
      <c r="Y4697">
        <v>8</v>
      </c>
    </row>
    <row r="4698" spans="1:25" hidden="1" x14ac:dyDescent="0.25">
      <c r="A4698" t="s">
        <v>17878</v>
      </c>
      <c r="B4698" t="s">
        <v>17879</v>
      </c>
      <c r="C4698" s="1" t="str">
        <f t="shared" si="759"/>
        <v>21:0444</v>
      </c>
      <c r="D4698" s="1" t="str">
        <f t="shared" si="760"/>
        <v>21:0146</v>
      </c>
      <c r="E4698" t="s">
        <v>17880</v>
      </c>
      <c r="F4698" t="s">
        <v>17881</v>
      </c>
      <c r="H4698">
        <v>69.388963000000004</v>
      </c>
      <c r="I4698">
        <v>-75.212760799999998</v>
      </c>
      <c r="J4698" s="1" t="str">
        <f t="shared" si="761"/>
        <v>NGR lake sediment grab sample</v>
      </c>
      <c r="K4698" s="1" t="str">
        <f t="shared" si="762"/>
        <v>&lt;177 micron (NGR)</v>
      </c>
      <c r="L4698">
        <v>29</v>
      </c>
      <c r="M4698" t="s">
        <v>82</v>
      </c>
      <c r="N4698">
        <v>552</v>
      </c>
      <c r="O4698">
        <v>170</v>
      </c>
      <c r="P4698">
        <v>94</v>
      </c>
      <c r="Q4698">
        <v>37</v>
      </c>
      <c r="R4698">
        <v>19</v>
      </c>
      <c r="S4698">
        <v>14</v>
      </c>
      <c r="T4698">
        <v>0.1</v>
      </c>
      <c r="U4698">
        <v>610</v>
      </c>
      <c r="V4698">
        <v>4.5999999999999996</v>
      </c>
      <c r="W4698">
        <v>1</v>
      </c>
      <c r="X4698">
        <v>2</v>
      </c>
      <c r="Y4698">
        <v>6.4</v>
      </c>
    </row>
    <row r="4699" spans="1:25" hidden="1" x14ac:dyDescent="0.25">
      <c r="A4699" t="s">
        <v>17882</v>
      </c>
      <c r="B4699" t="s">
        <v>17883</v>
      </c>
      <c r="C4699" s="1" t="str">
        <f t="shared" si="759"/>
        <v>21:0444</v>
      </c>
      <c r="D4699" s="1" t="str">
        <f t="shared" si="760"/>
        <v>21:0146</v>
      </c>
      <c r="E4699" t="s">
        <v>17884</v>
      </c>
      <c r="F4699" t="s">
        <v>17885</v>
      </c>
      <c r="H4699">
        <v>69.400414999999995</v>
      </c>
      <c r="I4699">
        <v>-75.180735100000007</v>
      </c>
      <c r="J4699" s="1" t="str">
        <f t="shared" si="761"/>
        <v>NGR lake sediment grab sample</v>
      </c>
      <c r="K4699" s="1" t="str">
        <f t="shared" si="762"/>
        <v>&lt;177 micron (NGR)</v>
      </c>
      <c r="L4699">
        <v>29</v>
      </c>
      <c r="M4699" t="s">
        <v>87</v>
      </c>
      <c r="N4699">
        <v>553</v>
      </c>
      <c r="O4699">
        <v>120</v>
      </c>
      <c r="P4699">
        <v>114</v>
      </c>
      <c r="Q4699">
        <v>31</v>
      </c>
      <c r="R4699">
        <v>14</v>
      </c>
      <c r="S4699">
        <v>9</v>
      </c>
      <c r="T4699">
        <v>0.1</v>
      </c>
      <c r="U4699">
        <v>230</v>
      </c>
      <c r="V4699">
        <v>2.5</v>
      </c>
      <c r="W4699">
        <v>0.5</v>
      </c>
      <c r="X4699">
        <v>1</v>
      </c>
      <c r="Y4699">
        <v>17.8</v>
      </c>
    </row>
    <row r="4700" spans="1:25" hidden="1" x14ac:dyDescent="0.25">
      <c r="A4700" t="s">
        <v>17886</v>
      </c>
      <c r="B4700" t="s">
        <v>17887</v>
      </c>
      <c r="C4700" s="1" t="str">
        <f t="shared" si="759"/>
        <v>21:0444</v>
      </c>
      <c r="D4700" s="1" t="str">
        <f t="shared" si="760"/>
        <v>21:0146</v>
      </c>
      <c r="E4700" t="s">
        <v>17888</v>
      </c>
      <c r="F4700" t="s">
        <v>17889</v>
      </c>
      <c r="H4700">
        <v>69.448607899999999</v>
      </c>
      <c r="I4700">
        <v>-75.128663799999998</v>
      </c>
      <c r="J4700" s="1" t="str">
        <f t="shared" si="761"/>
        <v>NGR lake sediment grab sample</v>
      </c>
      <c r="K4700" s="1" t="str">
        <f t="shared" si="762"/>
        <v>&lt;177 micron (NGR)</v>
      </c>
      <c r="L4700">
        <v>29</v>
      </c>
      <c r="M4700" t="s">
        <v>92</v>
      </c>
      <c r="N4700">
        <v>554</v>
      </c>
      <c r="O4700">
        <v>98</v>
      </c>
      <c r="P4700">
        <v>30</v>
      </c>
      <c r="Q4700">
        <v>22</v>
      </c>
      <c r="R4700">
        <v>13</v>
      </c>
      <c r="S4700">
        <v>9</v>
      </c>
      <c r="T4700">
        <v>0.1</v>
      </c>
      <c r="U4700">
        <v>280</v>
      </c>
      <c r="V4700">
        <v>2.2000000000000002</v>
      </c>
      <c r="W4700">
        <v>0.5</v>
      </c>
      <c r="X4700">
        <v>1</v>
      </c>
      <c r="Y4700">
        <v>14.2</v>
      </c>
    </row>
    <row r="4701" spans="1:25" hidden="1" x14ac:dyDescent="0.25">
      <c r="A4701" t="s">
        <v>17890</v>
      </c>
      <c r="B4701" t="s">
        <v>17891</v>
      </c>
      <c r="C4701" s="1" t="str">
        <f t="shared" si="759"/>
        <v>21:0444</v>
      </c>
      <c r="D4701" s="1" t="str">
        <f t="shared" si="760"/>
        <v>21:0146</v>
      </c>
      <c r="E4701" t="s">
        <v>17892</v>
      </c>
      <c r="F4701" t="s">
        <v>17893</v>
      </c>
      <c r="H4701">
        <v>69.4863</v>
      </c>
      <c r="I4701">
        <v>-75.186214100000001</v>
      </c>
      <c r="J4701" s="1" t="str">
        <f t="shared" si="761"/>
        <v>NGR lake sediment grab sample</v>
      </c>
      <c r="K4701" s="1" t="str">
        <f t="shared" si="762"/>
        <v>&lt;177 micron (NGR)</v>
      </c>
      <c r="L4701">
        <v>29</v>
      </c>
      <c r="M4701" t="s">
        <v>97</v>
      </c>
      <c r="N4701">
        <v>555</v>
      </c>
      <c r="O4701">
        <v>110</v>
      </c>
      <c r="P4701">
        <v>176</v>
      </c>
      <c r="Q4701">
        <v>29</v>
      </c>
      <c r="R4701">
        <v>13</v>
      </c>
      <c r="S4701">
        <v>9</v>
      </c>
      <c r="T4701">
        <v>0.1</v>
      </c>
      <c r="U4701">
        <v>310</v>
      </c>
      <c r="V4701">
        <v>2.4500000000000002</v>
      </c>
      <c r="W4701">
        <v>1</v>
      </c>
      <c r="X4701">
        <v>7</v>
      </c>
      <c r="Y4701">
        <v>17</v>
      </c>
    </row>
    <row r="4702" spans="1:25" hidden="1" x14ac:dyDescent="0.25">
      <c r="A4702" t="s">
        <v>17894</v>
      </c>
      <c r="B4702" t="s">
        <v>17895</v>
      </c>
      <c r="C4702" s="1" t="str">
        <f t="shared" si="759"/>
        <v>21:0444</v>
      </c>
      <c r="D4702" s="1" t="str">
        <f t="shared" si="760"/>
        <v>21:0146</v>
      </c>
      <c r="E4702" t="s">
        <v>17896</v>
      </c>
      <c r="F4702" t="s">
        <v>17897</v>
      </c>
      <c r="H4702">
        <v>69.512278199999997</v>
      </c>
      <c r="I4702">
        <v>-75.149448800000002</v>
      </c>
      <c r="J4702" s="1" t="str">
        <f t="shared" si="761"/>
        <v>NGR lake sediment grab sample</v>
      </c>
      <c r="K4702" s="1" t="str">
        <f t="shared" si="762"/>
        <v>&lt;177 micron (NGR)</v>
      </c>
      <c r="L4702">
        <v>29</v>
      </c>
      <c r="M4702" t="s">
        <v>107</v>
      </c>
      <c r="N4702">
        <v>556</v>
      </c>
      <c r="O4702">
        <v>88</v>
      </c>
      <c r="P4702">
        <v>22</v>
      </c>
      <c r="Q4702">
        <v>10</v>
      </c>
      <c r="R4702">
        <v>15</v>
      </c>
      <c r="S4702">
        <v>13</v>
      </c>
      <c r="T4702">
        <v>0.1</v>
      </c>
      <c r="U4702">
        <v>1000</v>
      </c>
      <c r="V4702">
        <v>3.3</v>
      </c>
      <c r="W4702">
        <v>0.5</v>
      </c>
      <c r="X4702">
        <v>1</v>
      </c>
      <c r="Y4702">
        <v>1.4</v>
      </c>
    </row>
    <row r="4703" spans="1:25" hidden="1" x14ac:dyDescent="0.25">
      <c r="A4703" t="s">
        <v>17898</v>
      </c>
      <c r="B4703" t="s">
        <v>17899</v>
      </c>
      <c r="C4703" s="1" t="str">
        <f t="shared" si="759"/>
        <v>21:0444</v>
      </c>
      <c r="D4703" s="1" t="str">
        <f t="shared" si="760"/>
        <v>21:0146</v>
      </c>
      <c r="E4703" t="s">
        <v>17900</v>
      </c>
      <c r="F4703" t="s">
        <v>17901</v>
      </c>
      <c r="H4703">
        <v>69.546532799999994</v>
      </c>
      <c r="I4703">
        <v>-75.179020699999995</v>
      </c>
      <c r="J4703" s="1" t="str">
        <f t="shared" si="761"/>
        <v>NGR lake sediment grab sample</v>
      </c>
      <c r="K4703" s="1" t="str">
        <f t="shared" si="762"/>
        <v>&lt;177 micron (NGR)</v>
      </c>
      <c r="L4703">
        <v>29</v>
      </c>
      <c r="M4703" t="s">
        <v>112</v>
      </c>
      <c r="N4703">
        <v>557</v>
      </c>
      <c r="O4703">
        <v>42</v>
      </c>
      <c r="P4703">
        <v>20</v>
      </c>
      <c r="Q4703">
        <v>6</v>
      </c>
      <c r="R4703">
        <v>7</v>
      </c>
      <c r="S4703">
        <v>7</v>
      </c>
      <c r="T4703">
        <v>0.1</v>
      </c>
      <c r="U4703">
        <v>540</v>
      </c>
      <c r="V4703">
        <v>3.45</v>
      </c>
      <c r="W4703">
        <v>1</v>
      </c>
      <c r="X4703">
        <v>1</v>
      </c>
      <c r="Y4703">
        <v>4.2</v>
      </c>
    </row>
    <row r="4704" spans="1:25" hidden="1" x14ac:dyDescent="0.25">
      <c r="A4704" t="s">
        <v>17902</v>
      </c>
      <c r="B4704" t="s">
        <v>17903</v>
      </c>
      <c r="C4704" s="1" t="str">
        <f t="shared" si="759"/>
        <v>21:0444</v>
      </c>
      <c r="D4704" s="1" t="str">
        <f t="shared" si="760"/>
        <v>21:0146</v>
      </c>
      <c r="E4704" t="s">
        <v>17904</v>
      </c>
      <c r="F4704" t="s">
        <v>17905</v>
      </c>
      <c r="H4704">
        <v>69.587313199999997</v>
      </c>
      <c r="I4704">
        <v>-75.119763500000005</v>
      </c>
      <c r="J4704" s="1" t="str">
        <f t="shared" si="761"/>
        <v>NGR lake sediment grab sample</v>
      </c>
      <c r="K4704" s="1" t="str">
        <f t="shared" si="762"/>
        <v>&lt;177 micron (NGR)</v>
      </c>
      <c r="L4704">
        <v>29</v>
      </c>
      <c r="M4704" t="s">
        <v>117</v>
      </c>
      <c r="N4704">
        <v>558</v>
      </c>
      <c r="O4704">
        <v>58</v>
      </c>
      <c r="P4704">
        <v>36</v>
      </c>
      <c r="Q4704">
        <v>17</v>
      </c>
      <c r="R4704">
        <v>9</v>
      </c>
      <c r="S4704">
        <v>5</v>
      </c>
      <c r="T4704">
        <v>0.1</v>
      </c>
      <c r="U4704">
        <v>170</v>
      </c>
      <c r="V4704">
        <v>1.2</v>
      </c>
      <c r="W4704">
        <v>0.5</v>
      </c>
      <c r="X4704">
        <v>2</v>
      </c>
      <c r="Y4704">
        <v>10.8</v>
      </c>
    </row>
    <row r="4705" spans="1:25" hidden="1" x14ac:dyDescent="0.25">
      <c r="A4705" t="s">
        <v>17906</v>
      </c>
      <c r="B4705" t="s">
        <v>17907</v>
      </c>
      <c r="C4705" s="1" t="str">
        <f t="shared" si="759"/>
        <v>21:0444</v>
      </c>
      <c r="D4705" s="1" t="str">
        <f t="shared" si="760"/>
        <v>21:0146</v>
      </c>
      <c r="E4705" t="s">
        <v>17908</v>
      </c>
      <c r="F4705" t="s">
        <v>17909</v>
      </c>
      <c r="H4705">
        <v>69.647891700000002</v>
      </c>
      <c r="I4705">
        <v>-75.113174400000005</v>
      </c>
      <c r="J4705" s="1" t="str">
        <f t="shared" si="761"/>
        <v>NGR lake sediment grab sample</v>
      </c>
      <c r="K4705" s="1" t="str">
        <f t="shared" si="762"/>
        <v>&lt;177 micron (NGR)</v>
      </c>
      <c r="L4705">
        <v>29</v>
      </c>
      <c r="M4705" t="s">
        <v>122</v>
      </c>
      <c r="N4705">
        <v>559</v>
      </c>
      <c r="O4705">
        <v>144</v>
      </c>
      <c r="P4705">
        <v>58</v>
      </c>
      <c r="Q4705">
        <v>31</v>
      </c>
      <c r="R4705">
        <v>18</v>
      </c>
      <c r="S4705">
        <v>12</v>
      </c>
      <c r="T4705">
        <v>0.2</v>
      </c>
      <c r="U4705">
        <v>470</v>
      </c>
      <c r="V4705">
        <v>3.2</v>
      </c>
      <c r="W4705">
        <v>0.5</v>
      </c>
      <c r="X4705">
        <v>1</v>
      </c>
      <c r="Y4705">
        <v>28.4</v>
      </c>
    </row>
    <row r="4706" spans="1:25" hidden="1" x14ac:dyDescent="0.25">
      <c r="A4706" t="s">
        <v>17910</v>
      </c>
      <c r="B4706" t="s">
        <v>17911</v>
      </c>
      <c r="C4706" s="1" t="str">
        <f t="shared" si="759"/>
        <v>21:0444</v>
      </c>
      <c r="D4706" s="1" t="str">
        <f>HYPERLINK("http://geochem.nrcan.gc.ca/cdogs/content/svy/svy_e.htm", "")</f>
        <v/>
      </c>
      <c r="G4706" s="1" t="str">
        <f>HYPERLINK("http://geochem.nrcan.gc.ca/cdogs/content/cr_/cr_00034_e.htm", "34")</f>
        <v>34</v>
      </c>
      <c r="J4706" t="s">
        <v>100</v>
      </c>
      <c r="K4706" t="s">
        <v>101</v>
      </c>
      <c r="L4706">
        <v>29</v>
      </c>
      <c r="M4706" t="s">
        <v>102</v>
      </c>
      <c r="N4706">
        <v>560</v>
      </c>
      <c r="O4706">
        <v>106</v>
      </c>
      <c r="P4706">
        <v>48</v>
      </c>
      <c r="Q4706">
        <v>19</v>
      </c>
      <c r="R4706">
        <v>20</v>
      </c>
      <c r="S4706">
        <v>10</v>
      </c>
      <c r="T4706">
        <v>0.1</v>
      </c>
      <c r="U4706">
        <v>750</v>
      </c>
      <c r="V4706">
        <v>2.8</v>
      </c>
      <c r="W4706">
        <v>20</v>
      </c>
      <c r="X4706">
        <v>5</v>
      </c>
      <c r="Y4706">
        <v>17.600000000000001</v>
      </c>
    </row>
    <row r="4707" spans="1:25" hidden="1" x14ac:dyDescent="0.25">
      <c r="A4707" t="s">
        <v>17912</v>
      </c>
      <c r="B4707" t="s">
        <v>17913</v>
      </c>
      <c r="C4707" s="1" t="str">
        <f t="shared" si="759"/>
        <v>21:0444</v>
      </c>
      <c r="D4707" s="1" t="str">
        <f t="shared" ref="D4707:D4720" si="763">HYPERLINK("http://geochem.nrcan.gc.ca/cdogs/content/svy/svy210146_e.htm", "21:0146")</f>
        <v>21:0146</v>
      </c>
      <c r="E4707" t="s">
        <v>17914</v>
      </c>
      <c r="F4707" t="s">
        <v>17915</v>
      </c>
      <c r="H4707">
        <v>69.6563965</v>
      </c>
      <c r="I4707">
        <v>-75.1445851</v>
      </c>
      <c r="J4707" s="1" t="str">
        <f t="shared" ref="J4707:J4720" si="764">HYPERLINK("http://geochem.nrcan.gc.ca/cdogs/content/kwd/kwd020027_e.htm", "NGR lake sediment grab sample")</f>
        <v>NGR lake sediment grab sample</v>
      </c>
      <c r="K4707" s="1" t="str">
        <f t="shared" ref="K4707:K4720" si="765">HYPERLINK("http://geochem.nrcan.gc.ca/cdogs/content/kwd/kwd080006_e.htm", "&lt;177 micron (NGR)")</f>
        <v>&lt;177 micron (NGR)</v>
      </c>
      <c r="L4707">
        <v>30</v>
      </c>
      <c r="M4707" t="s">
        <v>29</v>
      </c>
      <c r="N4707">
        <v>561</v>
      </c>
      <c r="O4707">
        <v>162</v>
      </c>
      <c r="P4707">
        <v>88</v>
      </c>
      <c r="Q4707">
        <v>32</v>
      </c>
      <c r="R4707">
        <v>18</v>
      </c>
      <c r="S4707">
        <v>12</v>
      </c>
      <c r="T4707">
        <v>0.2</v>
      </c>
      <c r="U4707">
        <v>535</v>
      </c>
      <c r="V4707">
        <v>3.65</v>
      </c>
      <c r="W4707">
        <v>1</v>
      </c>
      <c r="X4707">
        <v>2</v>
      </c>
      <c r="Y4707">
        <v>9.1999999999999993</v>
      </c>
    </row>
    <row r="4708" spans="1:25" hidden="1" x14ac:dyDescent="0.25">
      <c r="A4708" t="s">
        <v>17916</v>
      </c>
      <c r="B4708" t="s">
        <v>17917</v>
      </c>
      <c r="C4708" s="1" t="str">
        <f t="shared" si="759"/>
        <v>21:0444</v>
      </c>
      <c r="D4708" s="1" t="str">
        <f t="shared" si="763"/>
        <v>21:0146</v>
      </c>
      <c r="E4708" t="s">
        <v>17918</v>
      </c>
      <c r="F4708" t="s">
        <v>17919</v>
      </c>
      <c r="H4708">
        <v>69.642540800000006</v>
      </c>
      <c r="I4708">
        <v>-75.122675599999994</v>
      </c>
      <c r="J4708" s="1" t="str">
        <f t="shared" si="764"/>
        <v>NGR lake sediment grab sample</v>
      </c>
      <c r="K4708" s="1" t="str">
        <f t="shared" si="765"/>
        <v>&lt;177 micron (NGR)</v>
      </c>
      <c r="L4708">
        <v>30</v>
      </c>
      <c r="M4708" t="s">
        <v>49</v>
      </c>
      <c r="N4708">
        <v>562</v>
      </c>
      <c r="O4708">
        <v>164</v>
      </c>
      <c r="P4708">
        <v>54</v>
      </c>
      <c r="Q4708">
        <v>34</v>
      </c>
      <c r="R4708">
        <v>19</v>
      </c>
      <c r="S4708">
        <v>13</v>
      </c>
      <c r="T4708">
        <v>0.1</v>
      </c>
      <c r="U4708">
        <v>580</v>
      </c>
      <c r="V4708">
        <v>4.4000000000000004</v>
      </c>
      <c r="W4708">
        <v>1</v>
      </c>
      <c r="X4708">
        <v>1</v>
      </c>
      <c r="Y4708">
        <v>10</v>
      </c>
    </row>
    <row r="4709" spans="1:25" hidden="1" x14ac:dyDescent="0.25">
      <c r="A4709" t="s">
        <v>17920</v>
      </c>
      <c r="B4709" t="s">
        <v>17921</v>
      </c>
      <c r="C4709" s="1" t="str">
        <f t="shared" si="759"/>
        <v>21:0444</v>
      </c>
      <c r="D4709" s="1" t="str">
        <f t="shared" si="763"/>
        <v>21:0146</v>
      </c>
      <c r="E4709" t="s">
        <v>17914</v>
      </c>
      <c r="F4709" t="s">
        <v>17922</v>
      </c>
      <c r="H4709">
        <v>69.6563965</v>
      </c>
      <c r="I4709">
        <v>-75.1445851</v>
      </c>
      <c r="J4709" s="1" t="str">
        <f t="shared" si="764"/>
        <v>NGR lake sediment grab sample</v>
      </c>
      <c r="K4709" s="1" t="str">
        <f t="shared" si="765"/>
        <v>&lt;177 micron (NGR)</v>
      </c>
      <c r="L4709">
        <v>30</v>
      </c>
      <c r="M4709" t="s">
        <v>57</v>
      </c>
      <c r="N4709">
        <v>563</v>
      </c>
      <c r="O4709">
        <v>154</v>
      </c>
      <c r="P4709">
        <v>86</v>
      </c>
      <c r="Q4709">
        <v>31</v>
      </c>
      <c r="R4709">
        <v>15</v>
      </c>
      <c r="S4709">
        <v>12</v>
      </c>
      <c r="T4709">
        <v>0.1</v>
      </c>
      <c r="U4709">
        <v>495</v>
      </c>
      <c r="V4709">
        <v>3.5</v>
      </c>
      <c r="W4709">
        <v>1</v>
      </c>
      <c r="X4709">
        <v>1</v>
      </c>
      <c r="Y4709">
        <v>9.8000000000000007</v>
      </c>
    </row>
    <row r="4710" spans="1:25" hidden="1" x14ac:dyDescent="0.25">
      <c r="A4710" t="s">
        <v>17923</v>
      </c>
      <c r="B4710" t="s">
        <v>17924</v>
      </c>
      <c r="C4710" s="1" t="str">
        <f t="shared" si="759"/>
        <v>21:0444</v>
      </c>
      <c r="D4710" s="1" t="str">
        <f t="shared" si="763"/>
        <v>21:0146</v>
      </c>
      <c r="E4710" t="s">
        <v>17914</v>
      </c>
      <c r="F4710" t="s">
        <v>17925</v>
      </c>
      <c r="H4710">
        <v>69.6563965</v>
      </c>
      <c r="I4710">
        <v>-75.1445851</v>
      </c>
      <c r="J4710" s="1" t="str">
        <f t="shared" si="764"/>
        <v>NGR lake sediment grab sample</v>
      </c>
      <c r="K4710" s="1" t="str">
        <f t="shared" si="765"/>
        <v>&lt;177 micron (NGR)</v>
      </c>
      <c r="L4710">
        <v>30</v>
      </c>
      <c r="M4710" t="s">
        <v>53</v>
      </c>
      <c r="N4710">
        <v>564</v>
      </c>
      <c r="O4710">
        <v>106</v>
      </c>
      <c r="P4710">
        <v>54</v>
      </c>
      <c r="Q4710">
        <v>22</v>
      </c>
      <c r="R4710">
        <v>13</v>
      </c>
      <c r="S4710">
        <v>9</v>
      </c>
      <c r="T4710">
        <v>0.1</v>
      </c>
      <c r="U4710">
        <v>325</v>
      </c>
      <c r="V4710">
        <v>2.35</v>
      </c>
      <c r="W4710">
        <v>0.5</v>
      </c>
      <c r="X4710">
        <v>1</v>
      </c>
      <c r="Y4710">
        <v>16.600000000000001</v>
      </c>
    </row>
    <row r="4711" spans="1:25" hidden="1" x14ac:dyDescent="0.25">
      <c r="A4711" t="s">
        <v>17926</v>
      </c>
      <c r="B4711" t="s">
        <v>17927</v>
      </c>
      <c r="C4711" s="1" t="str">
        <f t="shared" si="759"/>
        <v>21:0444</v>
      </c>
      <c r="D4711" s="1" t="str">
        <f t="shared" si="763"/>
        <v>21:0146</v>
      </c>
      <c r="E4711" t="s">
        <v>17928</v>
      </c>
      <c r="F4711" t="s">
        <v>17929</v>
      </c>
      <c r="H4711">
        <v>69.6513274</v>
      </c>
      <c r="I4711">
        <v>-75.262794099999994</v>
      </c>
      <c r="J4711" s="1" t="str">
        <f t="shared" si="764"/>
        <v>NGR lake sediment grab sample</v>
      </c>
      <c r="K4711" s="1" t="str">
        <f t="shared" si="765"/>
        <v>&lt;177 micron (NGR)</v>
      </c>
      <c r="L4711">
        <v>30</v>
      </c>
      <c r="M4711" t="s">
        <v>34</v>
      </c>
      <c r="N4711">
        <v>565</v>
      </c>
      <c r="O4711">
        <v>78</v>
      </c>
      <c r="P4711">
        <v>34</v>
      </c>
      <c r="Q4711">
        <v>19</v>
      </c>
      <c r="R4711">
        <v>7</v>
      </c>
      <c r="S4711">
        <v>5</v>
      </c>
      <c r="T4711">
        <v>0.1</v>
      </c>
      <c r="U4711">
        <v>200</v>
      </c>
      <c r="V4711">
        <v>1.9</v>
      </c>
      <c r="W4711">
        <v>0.5</v>
      </c>
      <c r="X4711">
        <v>1</v>
      </c>
      <c r="Y4711">
        <v>12.6</v>
      </c>
    </row>
    <row r="4712" spans="1:25" hidden="1" x14ac:dyDescent="0.25">
      <c r="A4712" t="s">
        <v>17930</v>
      </c>
      <c r="B4712" t="s">
        <v>17931</v>
      </c>
      <c r="C4712" s="1" t="str">
        <f t="shared" si="759"/>
        <v>21:0444</v>
      </c>
      <c r="D4712" s="1" t="str">
        <f t="shared" si="763"/>
        <v>21:0146</v>
      </c>
      <c r="E4712" t="s">
        <v>17932</v>
      </c>
      <c r="F4712" t="s">
        <v>17933</v>
      </c>
      <c r="H4712">
        <v>69.666347000000002</v>
      </c>
      <c r="I4712">
        <v>-75.392911100000006</v>
      </c>
      <c r="J4712" s="1" t="str">
        <f t="shared" si="764"/>
        <v>NGR lake sediment grab sample</v>
      </c>
      <c r="K4712" s="1" t="str">
        <f t="shared" si="765"/>
        <v>&lt;177 micron (NGR)</v>
      </c>
      <c r="L4712">
        <v>30</v>
      </c>
      <c r="M4712" t="s">
        <v>39</v>
      </c>
      <c r="N4712">
        <v>566</v>
      </c>
      <c r="O4712">
        <v>198</v>
      </c>
      <c r="P4712">
        <v>78</v>
      </c>
      <c r="Q4712">
        <v>29</v>
      </c>
      <c r="R4712">
        <v>42</v>
      </c>
      <c r="S4712">
        <v>21</v>
      </c>
      <c r="T4712">
        <v>0.1</v>
      </c>
      <c r="U4712">
        <v>710</v>
      </c>
      <c r="V4712">
        <v>5.2</v>
      </c>
      <c r="W4712">
        <v>1</v>
      </c>
      <c r="X4712">
        <v>1</v>
      </c>
      <c r="Y4712">
        <v>6.8</v>
      </c>
    </row>
    <row r="4713" spans="1:25" hidden="1" x14ac:dyDescent="0.25">
      <c r="A4713" t="s">
        <v>17934</v>
      </c>
      <c r="B4713" t="s">
        <v>17935</v>
      </c>
      <c r="C4713" s="1" t="str">
        <f t="shared" si="759"/>
        <v>21:0444</v>
      </c>
      <c r="D4713" s="1" t="str">
        <f t="shared" si="763"/>
        <v>21:0146</v>
      </c>
      <c r="E4713" t="s">
        <v>17936</v>
      </c>
      <c r="F4713" t="s">
        <v>17937</v>
      </c>
      <c r="H4713">
        <v>69.705400800000007</v>
      </c>
      <c r="I4713">
        <v>-75.505051899999998</v>
      </c>
      <c r="J4713" s="1" t="str">
        <f t="shared" si="764"/>
        <v>NGR lake sediment grab sample</v>
      </c>
      <c r="K4713" s="1" t="str">
        <f t="shared" si="765"/>
        <v>&lt;177 micron (NGR)</v>
      </c>
      <c r="L4713">
        <v>30</v>
      </c>
      <c r="M4713" t="s">
        <v>44</v>
      </c>
      <c r="N4713">
        <v>567</v>
      </c>
      <c r="O4713">
        <v>250</v>
      </c>
      <c r="P4713">
        <v>108</v>
      </c>
      <c r="Q4713">
        <v>39</v>
      </c>
      <c r="R4713">
        <v>45</v>
      </c>
      <c r="S4713">
        <v>19</v>
      </c>
      <c r="T4713">
        <v>0.4</v>
      </c>
      <c r="U4713">
        <v>720</v>
      </c>
      <c r="V4713">
        <v>6.2</v>
      </c>
      <c r="W4713">
        <v>4</v>
      </c>
      <c r="X4713">
        <v>3</v>
      </c>
      <c r="Y4713">
        <v>7.8</v>
      </c>
    </row>
    <row r="4714" spans="1:25" hidden="1" x14ac:dyDescent="0.25">
      <c r="A4714" t="s">
        <v>17938</v>
      </c>
      <c r="B4714" t="s">
        <v>17939</v>
      </c>
      <c r="C4714" s="1" t="str">
        <f t="shared" si="759"/>
        <v>21:0444</v>
      </c>
      <c r="D4714" s="1" t="str">
        <f t="shared" si="763"/>
        <v>21:0146</v>
      </c>
      <c r="E4714" t="s">
        <v>17940</v>
      </c>
      <c r="F4714" t="s">
        <v>17941</v>
      </c>
      <c r="H4714">
        <v>69.717609199999998</v>
      </c>
      <c r="I4714">
        <v>-75.587668899999997</v>
      </c>
      <c r="J4714" s="1" t="str">
        <f t="shared" si="764"/>
        <v>NGR lake sediment grab sample</v>
      </c>
      <c r="K4714" s="1" t="str">
        <f t="shared" si="765"/>
        <v>&lt;177 micron (NGR)</v>
      </c>
      <c r="L4714">
        <v>30</v>
      </c>
      <c r="M4714" t="s">
        <v>62</v>
      </c>
      <c r="N4714">
        <v>568</v>
      </c>
      <c r="O4714">
        <v>170</v>
      </c>
      <c r="P4714">
        <v>88</v>
      </c>
      <c r="Q4714">
        <v>22</v>
      </c>
      <c r="R4714">
        <v>36</v>
      </c>
      <c r="S4714">
        <v>13</v>
      </c>
      <c r="T4714">
        <v>0.2</v>
      </c>
      <c r="U4714">
        <v>450</v>
      </c>
      <c r="V4714">
        <v>6.8</v>
      </c>
      <c r="W4714">
        <v>0.5</v>
      </c>
      <c r="X4714">
        <v>7</v>
      </c>
      <c r="Y4714">
        <v>14.8</v>
      </c>
    </row>
    <row r="4715" spans="1:25" hidden="1" x14ac:dyDescent="0.25">
      <c r="A4715" t="s">
        <v>17942</v>
      </c>
      <c r="B4715" t="s">
        <v>17943</v>
      </c>
      <c r="C4715" s="1" t="str">
        <f t="shared" si="759"/>
        <v>21:0444</v>
      </c>
      <c r="D4715" s="1" t="str">
        <f t="shared" si="763"/>
        <v>21:0146</v>
      </c>
      <c r="E4715" t="s">
        <v>17944</v>
      </c>
      <c r="F4715" t="s">
        <v>17945</v>
      </c>
      <c r="H4715">
        <v>69.7456806</v>
      </c>
      <c r="I4715">
        <v>-75.625848700000006</v>
      </c>
      <c r="J4715" s="1" t="str">
        <f t="shared" si="764"/>
        <v>NGR lake sediment grab sample</v>
      </c>
      <c r="K4715" s="1" t="str">
        <f t="shared" si="765"/>
        <v>&lt;177 micron (NGR)</v>
      </c>
      <c r="L4715">
        <v>30</v>
      </c>
      <c r="M4715" t="s">
        <v>67</v>
      </c>
      <c r="N4715">
        <v>569</v>
      </c>
      <c r="O4715">
        <v>178</v>
      </c>
      <c r="P4715">
        <v>74</v>
      </c>
      <c r="Q4715">
        <v>26</v>
      </c>
      <c r="R4715">
        <v>25</v>
      </c>
      <c r="S4715">
        <v>13</v>
      </c>
      <c r="T4715">
        <v>0.1</v>
      </c>
      <c r="U4715">
        <v>545</v>
      </c>
      <c r="V4715">
        <v>5</v>
      </c>
      <c r="W4715">
        <v>1</v>
      </c>
      <c r="X4715">
        <v>1</v>
      </c>
      <c r="Y4715">
        <v>7.6</v>
      </c>
    </row>
    <row r="4716" spans="1:25" hidden="1" x14ac:dyDescent="0.25">
      <c r="A4716" t="s">
        <v>17946</v>
      </c>
      <c r="B4716" t="s">
        <v>17947</v>
      </c>
      <c r="C4716" s="1" t="str">
        <f t="shared" si="759"/>
        <v>21:0444</v>
      </c>
      <c r="D4716" s="1" t="str">
        <f t="shared" si="763"/>
        <v>21:0146</v>
      </c>
      <c r="E4716" t="s">
        <v>17948</v>
      </c>
      <c r="F4716" t="s">
        <v>17949</v>
      </c>
      <c r="H4716">
        <v>69.747351499999994</v>
      </c>
      <c r="I4716">
        <v>-75.705804599999993</v>
      </c>
      <c r="J4716" s="1" t="str">
        <f t="shared" si="764"/>
        <v>NGR lake sediment grab sample</v>
      </c>
      <c r="K4716" s="1" t="str">
        <f t="shared" si="765"/>
        <v>&lt;177 micron (NGR)</v>
      </c>
      <c r="L4716">
        <v>30</v>
      </c>
      <c r="M4716" t="s">
        <v>72</v>
      </c>
      <c r="N4716">
        <v>570</v>
      </c>
      <c r="O4716">
        <v>250</v>
      </c>
      <c r="P4716">
        <v>140</v>
      </c>
      <c r="Q4716">
        <v>49</v>
      </c>
      <c r="R4716">
        <v>52</v>
      </c>
      <c r="S4716">
        <v>23</v>
      </c>
      <c r="T4716">
        <v>0.1</v>
      </c>
      <c r="U4716">
        <v>835</v>
      </c>
      <c r="V4716">
        <v>6.8</v>
      </c>
      <c r="W4716">
        <v>2</v>
      </c>
      <c r="X4716">
        <v>3</v>
      </c>
      <c r="Y4716">
        <v>8.8000000000000007</v>
      </c>
    </row>
    <row r="4717" spans="1:25" hidden="1" x14ac:dyDescent="0.25">
      <c r="A4717" t="s">
        <v>17950</v>
      </c>
      <c r="B4717" t="s">
        <v>17951</v>
      </c>
      <c r="C4717" s="1" t="str">
        <f t="shared" si="759"/>
        <v>21:0444</v>
      </c>
      <c r="D4717" s="1" t="str">
        <f t="shared" si="763"/>
        <v>21:0146</v>
      </c>
      <c r="E4717" t="s">
        <v>17952</v>
      </c>
      <c r="F4717" t="s">
        <v>17953</v>
      </c>
      <c r="H4717">
        <v>69.773476000000002</v>
      </c>
      <c r="I4717">
        <v>-75.738244300000005</v>
      </c>
      <c r="J4717" s="1" t="str">
        <f t="shared" si="764"/>
        <v>NGR lake sediment grab sample</v>
      </c>
      <c r="K4717" s="1" t="str">
        <f t="shared" si="765"/>
        <v>&lt;177 micron (NGR)</v>
      </c>
      <c r="L4717">
        <v>30</v>
      </c>
      <c r="M4717" t="s">
        <v>77</v>
      </c>
      <c r="N4717">
        <v>571</v>
      </c>
      <c r="O4717">
        <v>200</v>
      </c>
      <c r="P4717">
        <v>200</v>
      </c>
      <c r="Q4717">
        <v>39</v>
      </c>
      <c r="R4717">
        <v>47</v>
      </c>
      <c r="S4717">
        <v>24</v>
      </c>
      <c r="T4717">
        <v>0.1</v>
      </c>
      <c r="U4717">
        <v>770</v>
      </c>
      <c r="V4717">
        <v>6.4</v>
      </c>
      <c r="W4717">
        <v>2</v>
      </c>
      <c r="X4717">
        <v>3</v>
      </c>
      <c r="Y4717">
        <v>12.2</v>
      </c>
    </row>
    <row r="4718" spans="1:25" hidden="1" x14ac:dyDescent="0.25">
      <c r="A4718" t="s">
        <v>17954</v>
      </c>
      <c r="B4718" t="s">
        <v>17955</v>
      </c>
      <c r="C4718" s="1" t="str">
        <f t="shared" si="759"/>
        <v>21:0444</v>
      </c>
      <c r="D4718" s="1" t="str">
        <f t="shared" si="763"/>
        <v>21:0146</v>
      </c>
      <c r="E4718" t="s">
        <v>17956</v>
      </c>
      <c r="F4718" t="s">
        <v>17957</v>
      </c>
      <c r="H4718">
        <v>69.856416699999997</v>
      </c>
      <c r="I4718">
        <v>-75.818094400000007</v>
      </c>
      <c r="J4718" s="1" t="str">
        <f t="shared" si="764"/>
        <v>NGR lake sediment grab sample</v>
      </c>
      <c r="K4718" s="1" t="str">
        <f t="shared" si="765"/>
        <v>&lt;177 micron (NGR)</v>
      </c>
      <c r="L4718">
        <v>30</v>
      </c>
      <c r="M4718" t="s">
        <v>82</v>
      </c>
      <c r="N4718">
        <v>572</v>
      </c>
      <c r="O4718">
        <v>168</v>
      </c>
      <c r="P4718">
        <v>130</v>
      </c>
      <c r="Q4718">
        <v>31</v>
      </c>
      <c r="R4718">
        <v>49</v>
      </c>
      <c r="S4718">
        <v>16</v>
      </c>
      <c r="T4718">
        <v>0.5</v>
      </c>
      <c r="U4718">
        <v>540</v>
      </c>
      <c r="V4718">
        <v>3.85</v>
      </c>
      <c r="W4718">
        <v>2</v>
      </c>
      <c r="X4718">
        <v>2</v>
      </c>
      <c r="Y4718">
        <v>14.6</v>
      </c>
    </row>
    <row r="4719" spans="1:25" hidden="1" x14ac:dyDescent="0.25">
      <c r="A4719" t="s">
        <v>17958</v>
      </c>
      <c r="B4719" t="s">
        <v>17959</v>
      </c>
      <c r="C4719" s="1" t="str">
        <f t="shared" si="759"/>
        <v>21:0444</v>
      </c>
      <c r="D4719" s="1" t="str">
        <f t="shared" si="763"/>
        <v>21:0146</v>
      </c>
      <c r="E4719" t="s">
        <v>17960</v>
      </c>
      <c r="F4719" t="s">
        <v>17961</v>
      </c>
      <c r="H4719">
        <v>69.875673699999993</v>
      </c>
      <c r="I4719">
        <v>-75.8193129</v>
      </c>
      <c r="J4719" s="1" t="str">
        <f t="shared" si="764"/>
        <v>NGR lake sediment grab sample</v>
      </c>
      <c r="K4719" s="1" t="str">
        <f t="shared" si="765"/>
        <v>&lt;177 micron (NGR)</v>
      </c>
      <c r="L4719">
        <v>30</v>
      </c>
      <c r="M4719" t="s">
        <v>87</v>
      </c>
      <c r="N4719">
        <v>573</v>
      </c>
      <c r="O4719">
        <v>106</v>
      </c>
      <c r="P4719">
        <v>62</v>
      </c>
      <c r="Q4719">
        <v>17</v>
      </c>
      <c r="R4719">
        <v>32</v>
      </c>
      <c r="S4719">
        <v>13</v>
      </c>
      <c r="T4719">
        <v>0.1</v>
      </c>
      <c r="U4719">
        <v>460</v>
      </c>
      <c r="V4719">
        <v>3.6</v>
      </c>
      <c r="W4719">
        <v>1</v>
      </c>
      <c r="X4719">
        <v>3</v>
      </c>
      <c r="Y4719">
        <v>3.2</v>
      </c>
    </row>
    <row r="4720" spans="1:25" hidden="1" x14ac:dyDescent="0.25">
      <c r="A4720" t="s">
        <v>17962</v>
      </c>
      <c r="B4720" t="s">
        <v>17963</v>
      </c>
      <c r="C4720" s="1" t="str">
        <f t="shared" si="759"/>
        <v>21:0444</v>
      </c>
      <c r="D4720" s="1" t="str">
        <f t="shared" si="763"/>
        <v>21:0146</v>
      </c>
      <c r="E4720" t="s">
        <v>17964</v>
      </c>
      <c r="F4720" t="s">
        <v>17965</v>
      </c>
      <c r="H4720">
        <v>69.895507800000004</v>
      </c>
      <c r="I4720">
        <v>-75.817923500000006</v>
      </c>
      <c r="J4720" s="1" t="str">
        <f t="shared" si="764"/>
        <v>NGR lake sediment grab sample</v>
      </c>
      <c r="K4720" s="1" t="str">
        <f t="shared" si="765"/>
        <v>&lt;177 micron (NGR)</v>
      </c>
      <c r="L4720">
        <v>30</v>
      </c>
      <c r="M4720" t="s">
        <v>92</v>
      </c>
      <c r="N4720">
        <v>574</v>
      </c>
      <c r="O4720">
        <v>130</v>
      </c>
      <c r="P4720">
        <v>62</v>
      </c>
      <c r="Q4720">
        <v>12</v>
      </c>
      <c r="R4720">
        <v>49</v>
      </c>
      <c r="S4720">
        <v>15</v>
      </c>
      <c r="T4720">
        <v>0.1</v>
      </c>
      <c r="U4720">
        <v>455</v>
      </c>
      <c r="V4720">
        <v>3.85</v>
      </c>
      <c r="W4720">
        <v>3</v>
      </c>
      <c r="X4720">
        <v>3</v>
      </c>
      <c r="Y4720">
        <v>5.8</v>
      </c>
    </row>
    <row r="4721" spans="1:25" hidden="1" x14ac:dyDescent="0.25">
      <c r="A4721" t="s">
        <v>17966</v>
      </c>
      <c r="B4721" t="s">
        <v>17967</v>
      </c>
      <c r="C4721" s="1" t="str">
        <f t="shared" si="759"/>
        <v>21:0444</v>
      </c>
      <c r="D4721" s="1" t="str">
        <f>HYPERLINK("http://geochem.nrcan.gc.ca/cdogs/content/svy/svy_e.htm", "")</f>
        <v/>
      </c>
      <c r="G4721" s="1" t="str">
        <f>HYPERLINK("http://geochem.nrcan.gc.ca/cdogs/content/cr_/cr_00034_e.htm", "34")</f>
        <v>34</v>
      </c>
      <c r="J4721" t="s">
        <v>100</v>
      </c>
      <c r="K4721" t="s">
        <v>101</v>
      </c>
      <c r="L4721">
        <v>30</v>
      </c>
      <c r="M4721" t="s">
        <v>102</v>
      </c>
      <c r="N4721">
        <v>575</v>
      </c>
      <c r="O4721">
        <v>102</v>
      </c>
      <c r="P4721">
        <v>48</v>
      </c>
      <c r="Q4721">
        <v>11</v>
      </c>
      <c r="R4721">
        <v>20</v>
      </c>
      <c r="S4721">
        <v>10</v>
      </c>
      <c r="T4721">
        <v>0.1</v>
      </c>
      <c r="U4721">
        <v>790</v>
      </c>
      <c r="V4721">
        <v>2.8</v>
      </c>
      <c r="W4721">
        <v>25</v>
      </c>
      <c r="X4721">
        <v>5</v>
      </c>
      <c r="Y4721">
        <v>17</v>
      </c>
    </row>
    <row r="4722" spans="1:25" hidden="1" x14ac:dyDescent="0.25">
      <c r="A4722" t="s">
        <v>17968</v>
      </c>
      <c r="B4722" t="s">
        <v>17969</v>
      </c>
      <c r="C4722" s="1" t="str">
        <f t="shared" si="759"/>
        <v>21:0444</v>
      </c>
      <c r="D4722" s="1" t="str">
        <f t="shared" ref="D4722:D4745" si="766">HYPERLINK("http://geochem.nrcan.gc.ca/cdogs/content/svy/svy210146_e.htm", "21:0146")</f>
        <v>21:0146</v>
      </c>
      <c r="E4722" t="s">
        <v>17970</v>
      </c>
      <c r="F4722" t="s">
        <v>17971</v>
      </c>
      <c r="H4722">
        <v>69.957971000000001</v>
      </c>
      <c r="I4722">
        <v>-75.952352200000007</v>
      </c>
      <c r="J4722" s="1" t="str">
        <f t="shared" ref="J4722:J4745" si="767">HYPERLINK("http://geochem.nrcan.gc.ca/cdogs/content/kwd/kwd020027_e.htm", "NGR lake sediment grab sample")</f>
        <v>NGR lake sediment grab sample</v>
      </c>
      <c r="K4722" s="1" t="str">
        <f t="shared" ref="K4722:K4745" si="768">HYPERLINK("http://geochem.nrcan.gc.ca/cdogs/content/kwd/kwd080006_e.htm", "&lt;177 micron (NGR)")</f>
        <v>&lt;177 micron (NGR)</v>
      </c>
      <c r="L4722">
        <v>30</v>
      </c>
      <c r="M4722" t="s">
        <v>97</v>
      </c>
      <c r="N4722">
        <v>576</v>
      </c>
      <c r="O4722">
        <v>104</v>
      </c>
      <c r="P4722">
        <v>22</v>
      </c>
      <c r="Q4722">
        <v>10</v>
      </c>
      <c r="R4722">
        <v>23</v>
      </c>
      <c r="S4722">
        <v>11</v>
      </c>
      <c r="T4722">
        <v>0.1</v>
      </c>
      <c r="U4722">
        <v>480</v>
      </c>
      <c r="V4722">
        <v>3.25</v>
      </c>
      <c r="W4722">
        <v>1</v>
      </c>
      <c r="X4722">
        <v>1</v>
      </c>
      <c r="Y4722">
        <v>2.8</v>
      </c>
    </row>
    <row r="4723" spans="1:25" hidden="1" x14ac:dyDescent="0.25">
      <c r="A4723" t="s">
        <v>17972</v>
      </c>
      <c r="B4723" t="s">
        <v>17973</v>
      </c>
      <c r="C4723" s="1" t="str">
        <f t="shared" ref="C4723:C4786" si="769">HYPERLINK("http://geochem.nrcan.gc.ca/cdogs/content/bdl/bdl210444_e.htm", "21:0444")</f>
        <v>21:0444</v>
      </c>
      <c r="D4723" s="1" t="str">
        <f t="shared" si="766"/>
        <v>21:0146</v>
      </c>
      <c r="E4723" t="s">
        <v>17974</v>
      </c>
      <c r="F4723" t="s">
        <v>17975</v>
      </c>
      <c r="H4723">
        <v>69.9649146</v>
      </c>
      <c r="I4723">
        <v>-75.994491100000005</v>
      </c>
      <c r="J4723" s="1" t="str">
        <f t="shared" si="767"/>
        <v>NGR lake sediment grab sample</v>
      </c>
      <c r="K4723" s="1" t="str">
        <f t="shared" si="768"/>
        <v>&lt;177 micron (NGR)</v>
      </c>
      <c r="L4723">
        <v>30</v>
      </c>
      <c r="M4723" t="s">
        <v>107</v>
      </c>
      <c r="N4723">
        <v>577</v>
      </c>
      <c r="O4723">
        <v>84</v>
      </c>
      <c r="P4723">
        <v>14</v>
      </c>
      <c r="Q4723">
        <v>7</v>
      </c>
      <c r="R4723">
        <v>15</v>
      </c>
      <c r="S4723">
        <v>5</v>
      </c>
      <c r="T4723">
        <v>0.1</v>
      </c>
      <c r="U4723">
        <v>320</v>
      </c>
      <c r="V4723">
        <v>2.2000000000000002</v>
      </c>
      <c r="W4723">
        <v>0.5</v>
      </c>
      <c r="X4723">
        <v>2</v>
      </c>
      <c r="Y4723">
        <v>2.2000000000000002</v>
      </c>
    </row>
    <row r="4724" spans="1:25" hidden="1" x14ac:dyDescent="0.25">
      <c r="A4724" t="s">
        <v>17976</v>
      </c>
      <c r="B4724" t="s">
        <v>17977</v>
      </c>
      <c r="C4724" s="1" t="str">
        <f t="shared" si="769"/>
        <v>21:0444</v>
      </c>
      <c r="D4724" s="1" t="str">
        <f t="shared" si="766"/>
        <v>21:0146</v>
      </c>
      <c r="E4724" t="s">
        <v>17978</v>
      </c>
      <c r="F4724" t="s">
        <v>17979</v>
      </c>
      <c r="H4724">
        <v>69.881407100000004</v>
      </c>
      <c r="I4724">
        <v>-75.986002999999997</v>
      </c>
      <c r="J4724" s="1" t="str">
        <f t="shared" si="767"/>
        <v>NGR lake sediment grab sample</v>
      </c>
      <c r="K4724" s="1" t="str">
        <f t="shared" si="768"/>
        <v>&lt;177 micron (NGR)</v>
      </c>
      <c r="L4724">
        <v>30</v>
      </c>
      <c r="M4724" t="s">
        <v>112</v>
      </c>
      <c r="N4724">
        <v>578</v>
      </c>
      <c r="O4724">
        <v>142</v>
      </c>
      <c r="P4724">
        <v>102</v>
      </c>
      <c r="Q4724">
        <v>93</v>
      </c>
      <c r="R4724">
        <v>43</v>
      </c>
      <c r="S4724">
        <v>27</v>
      </c>
      <c r="T4724">
        <v>0.1</v>
      </c>
      <c r="U4724">
        <v>290</v>
      </c>
      <c r="V4724">
        <v>3.3</v>
      </c>
      <c r="W4724">
        <v>8</v>
      </c>
      <c r="X4724">
        <v>6</v>
      </c>
      <c r="Y4724">
        <v>1.8</v>
      </c>
    </row>
    <row r="4725" spans="1:25" hidden="1" x14ac:dyDescent="0.25">
      <c r="A4725" t="s">
        <v>17980</v>
      </c>
      <c r="B4725" t="s">
        <v>17981</v>
      </c>
      <c r="C4725" s="1" t="str">
        <f t="shared" si="769"/>
        <v>21:0444</v>
      </c>
      <c r="D4725" s="1" t="str">
        <f t="shared" si="766"/>
        <v>21:0146</v>
      </c>
      <c r="E4725" t="s">
        <v>17982</v>
      </c>
      <c r="F4725" t="s">
        <v>17983</v>
      </c>
      <c r="H4725">
        <v>69.822287200000005</v>
      </c>
      <c r="I4725">
        <v>-75.833083000000002</v>
      </c>
      <c r="J4725" s="1" t="str">
        <f t="shared" si="767"/>
        <v>NGR lake sediment grab sample</v>
      </c>
      <c r="K4725" s="1" t="str">
        <f t="shared" si="768"/>
        <v>&lt;177 micron (NGR)</v>
      </c>
      <c r="L4725">
        <v>30</v>
      </c>
      <c r="M4725" t="s">
        <v>117</v>
      </c>
      <c r="N4725">
        <v>579</v>
      </c>
      <c r="O4725">
        <v>114</v>
      </c>
      <c r="P4725">
        <v>50</v>
      </c>
      <c r="Q4725">
        <v>17</v>
      </c>
      <c r="R4725">
        <v>21</v>
      </c>
      <c r="S4725">
        <v>9</v>
      </c>
      <c r="T4725">
        <v>0.1</v>
      </c>
      <c r="U4725">
        <v>480</v>
      </c>
      <c r="V4725">
        <v>2.9</v>
      </c>
      <c r="W4725">
        <v>3</v>
      </c>
      <c r="X4725">
        <v>2</v>
      </c>
      <c r="Y4725">
        <v>3</v>
      </c>
    </row>
    <row r="4726" spans="1:25" hidden="1" x14ac:dyDescent="0.25">
      <c r="A4726" t="s">
        <v>17984</v>
      </c>
      <c r="B4726" t="s">
        <v>17985</v>
      </c>
      <c r="C4726" s="1" t="str">
        <f t="shared" si="769"/>
        <v>21:0444</v>
      </c>
      <c r="D4726" s="1" t="str">
        <f t="shared" si="766"/>
        <v>21:0146</v>
      </c>
      <c r="E4726" t="s">
        <v>17986</v>
      </c>
      <c r="F4726" t="s">
        <v>17987</v>
      </c>
      <c r="H4726">
        <v>69.778628800000007</v>
      </c>
      <c r="I4726">
        <v>-75.800796599999998</v>
      </c>
      <c r="J4726" s="1" t="str">
        <f t="shared" si="767"/>
        <v>NGR lake sediment grab sample</v>
      </c>
      <c r="K4726" s="1" t="str">
        <f t="shared" si="768"/>
        <v>&lt;177 micron (NGR)</v>
      </c>
      <c r="L4726">
        <v>30</v>
      </c>
      <c r="M4726" t="s">
        <v>122</v>
      </c>
      <c r="N4726">
        <v>580</v>
      </c>
      <c r="O4726">
        <v>186</v>
      </c>
      <c r="P4726">
        <v>120</v>
      </c>
      <c r="Q4726">
        <v>49</v>
      </c>
      <c r="R4726">
        <v>49</v>
      </c>
      <c r="S4726">
        <v>19</v>
      </c>
      <c r="T4726">
        <v>0.1</v>
      </c>
      <c r="U4726">
        <v>760</v>
      </c>
      <c r="V4726">
        <v>5.75</v>
      </c>
      <c r="W4726">
        <v>3</v>
      </c>
      <c r="X4726">
        <v>4</v>
      </c>
      <c r="Y4726">
        <v>6.4</v>
      </c>
    </row>
    <row r="4727" spans="1:25" hidden="1" x14ac:dyDescent="0.25">
      <c r="A4727" t="s">
        <v>17988</v>
      </c>
      <c r="B4727" t="s">
        <v>17989</v>
      </c>
      <c r="C4727" s="1" t="str">
        <f t="shared" si="769"/>
        <v>21:0444</v>
      </c>
      <c r="D4727" s="1" t="str">
        <f t="shared" si="766"/>
        <v>21:0146</v>
      </c>
      <c r="E4727" t="s">
        <v>17990</v>
      </c>
      <c r="F4727" t="s">
        <v>17991</v>
      </c>
      <c r="H4727">
        <v>69.702395199999998</v>
      </c>
      <c r="I4727">
        <v>-75.681087000000005</v>
      </c>
      <c r="J4727" s="1" t="str">
        <f t="shared" si="767"/>
        <v>NGR lake sediment grab sample</v>
      </c>
      <c r="K4727" s="1" t="str">
        <f t="shared" si="768"/>
        <v>&lt;177 micron (NGR)</v>
      </c>
      <c r="L4727">
        <v>31</v>
      </c>
      <c r="M4727" t="s">
        <v>29</v>
      </c>
      <c r="N4727">
        <v>581</v>
      </c>
      <c r="O4727">
        <v>156</v>
      </c>
      <c r="P4727">
        <v>68</v>
      </c>
      <c r="Q4727">
        <v>28</v>
      </c>
      <c r="R4727">
        <v>32</v>
      </c>
      <c r="S4727">
        <v>11</v>
      </c>
      <c r="T4727">
        <v>0.1</v>
      </c>
      <c r="U4727">
        <v>395</v>
      </c>
      <c r="V4727">
        <v>3.6</v>
      </c>
      <c r="W4727">
        <v>0.5</v>
      </c>
      <c r="X4727">
        <v>6</v>
      </c>
      <c r="Y4727">
        <v>14.2</v>
      </c>
    </row>
    <row r="4728" spans="1:25" hidden="1" x14ac:dyDescent="0.25">
      <c r="A4728" t="s">
        <v>17992</v>
      </c>
      <c r="B4728" t="s">
        <v>17993</v>
      </c>
      <c r="C4728" s="1" t="str">
        <f t="shared" si="769"/>
        <v>21:0444</v>
      </c>
      <c r="D4728" s="1" t="str">
        <f t="shared" si="766"/>
        <v>21:0146</v>
      </c>
      <c r="E4728" t="s">
        <v>17994</v>
      </c>
      <c r="F4728" t="s">
        <v>17995</v>
      </c>
      <c r="H4728">
        <v>69.707424000000003</v>
      </c>
      <c r="I4728">
        <v>-75.697628699999996</v>
      </c>
      <c r="J4728" s="1" t="str">
        <f t="shared" si="767"/>
        <v>NGR lake sediment grab sample</v>
      </c>
      <c r="K4728" s="1" t="str">
        <f t="shared" si="768"/>
        <v>&lt;177 micron (NGR)</v>
      </c>
      <c r="L4728">
        <v>31</v>
      </c>
      <c r="M4728" t="s">
        <v>49</v>
      </c>
      <c r="N4728">
        <v>582</v>
      </c>
      <c r="O4728">
        <v>158</v>
      </c>
      <c r="P4728">
        <v>70</v>
      </c>
      <c r="Q4728">
        <v>25</v>
      </c>
      <c r="R4728">
        <v>37</v>
      </c>
      <c r="S4728">
        <v>13</v>
      </c>
      <c r="T4728">
        <v>0.1</v>
      </c>
      <c r="U4728">
        <v>650</v>
      </c>
      <c r="V4728">
        <v>4.5</v>
      </c>
      <c r="W4728">
        <v>1</v>
      </c>
      <c r="X4728">
        <v>3</v>
      </c>
      <c r="Y4728">
        <v>5.2</v>
      </c>
    </row>
    <row r="4729" spans="1:25" hidden="1" x14ac:dyDescent="0.25">
      <c r="A4729" t="s">
        <v>17996</v>
      </c>
      <c r="B4729" t="s">
        <v>17997</v>
      </c>
      <c r="C4729" s="1" t="str">
        <f t="shared" si="769"/>
        <v>21:0444</v>
      </c>
      <c r="D4729" s="1" t="str">
        <f t="shared" si="766"/>
        <v>21:0146</v>
      </c>
      <c r="E4729" t="s">
        <v>17990</v>
      </c>
      <c r="F4729" t="s">
        <v>17998</v>
      </c>
      <c r="H4729">
        <v>69.702395199999998</v>
      </c>
      <c r="I4729">
        <v>-75.681087000000005</v>
      </c>
      <c r="J4729" s="1" t="str">
        <f t="shared" si="767"/>
        <v>NGR lake sediment grab sample</v>
      </c>
      <c r="K4729" s="1" t="str">
        <f t="shared" si="768"/>
        <v>&lt;177 micron (NGR)</v>
      </c>
      <c r="L4729">
        <v>31</v>
      </c>
      <c r="M4729" t="s">
        <v>53</v>
      </c>
      <c r="N4729">
        <v>583</v>
      </c>
      <c r="O4729">
        <v>154</v>
      </c>
      <c r="P4729">
        <v>74</v>
      </c>
      <c r="Q4729">
        <v>27</v>
      </c>
      <c r="R4729">
        <v>32</v>
      </c>
      <c r="S4729">
        <v>9</v>
      </c>
      <c r="T4729">
        <v>0.6</v>
      </c>
      <c r="U4729">
        <v>390</v>
      </c>
      <c r="V4729">
        <v>3.6</v>
      </c>
      <c r="W4729">
        <v>0.5</v>
      </c>
      <c r="X4729">
        <v>5</v>
      </c>
      <c r="Y4729">
        <v>14.2</v>
      </c>
    </row>
    <row r="4730" spans="1:25" hidden="1" x14ac:dyDescent="0.25">
      <c r="A4730" t="s">
        <v>17999</v>
      </c>
      <c r="B4730" t="s">
        <v>18000</v>
      </c>
      <c r="C4730" s="1" t="str">
        <f t="shared" si="769"/>
        <v>21:0444</v>
      </c>
      <c r="D4730" s="1" t="str">
        <f t="shared" si="766"/>
        <v>21:0146</v>
      </c>
      <c r="E4730" t="s">
        <v>17990</v>
      </c>
      <c r="F4730" t="s">
        <v>18001</v>
      </c>
      <c r="H4730">
        <v>69.702395199999998</v>
      </c>
      <c r="I4730">
        <v>-75.681087000000005</v>
      </c>
      <c r="J4730" s="1" t="str">
        <f t="shared" si="767"/>
        <v>NGR lake sediment grab sample</v>
      </c>
      <c r="K4730" s="1" t="str">
        <f t="shared" si="768"/>
        <v>&lt;177 micron (NGR)</v>
      </c>
      <c r="L4730">
        <v>31</v>
      </c>
      <c r="M4730" t="s">
        <v>57</v>
      </c>
      <c r="N4730">
        <v>584</v>
      </c>
      <c r="O4730">
        <v>158</v>
      </c>
      <c r="P4730">
        <v>70</v>
      </c>
      <c r="Q4730">
        <v>29</v>
      </c>
      <c r="R4730">
        <v>35</v>
      </c>
      <c r="S4730">
        <v>11</v>
      </c>
      <c r="T4730">
        <v>0.6</v>
      </c>
      <c r="U4730">
        <v>405</v>
      </c>
      <c r="V4730">
        <v>3.5</v>
      </c>
      <c r="W4730">
        <v>0.5</v>
      </c>
      <c r="X4730">
        <v>5</v>
      </c>
      <c r="Y4730">
        <v>13</v>
      </c>
    </row>
    <row r="4731" spans="1:25" hidden="1" x14ac:dyDescent="0.25">
      <c r="A4731" t="s">
        <v>18002</v>
      </c>
      <c r="B4731" t="s">
        <v>18003</v>
      </c>
      <c r="C4731" s="1" t="str">
        <f t="shared" si="769"/>
        <v>21:0444</v>
      </c>
      <c r="D4731" s="1" t="str">
        <f t="shared" si="766"/>
        <v>21:0146</v>
      </c>
      <c r="E4731" t="s">
        <v>18004</v>
      </c>
      <c r="F4731" t="s">
        <v>18005</v>
      </c>
      <c r="H4731">
        <v>69.684044900000004</v>
      </c>
      <c r="I4731">
        <v>-75.636238199999994</v>
      </c>
      <c r="J4731" s="1" t="str">
        <f t="shared" si="767"/>
        <v>NGR lake sediment grab sample</v>
      </c>
      <c r="K4731" s="1" t="str">
        <f t="shared" si="768"/>
        <v>&lt;177 micron (NGR)</v>
      </c>
      <c r="L4731">
        <v>31</v>
      </c>
      <c r="M4731" t="s">
        <v>34</v>
      </c>
      <c r="N4731">
        <v>585</v>
      </c>
      <c r="O4731">
        <v>192</v>
      </c>
      <c r="P4731">
        <v>100</v>
      </c>
      <c r="Q4731">
        <v>39</v>
      </c>
      <c r="R4731">
        <v>41</v>
      </c>
      <c r="S4731">
        <v>19</v>
      </c>
      <c r="T4731">
        <v>0.2</v>
      </c>
      <c r="U4731">
        <v>760</v>
      </c>
      <c r="V4731">
        <v>5</v>
      </c>
      <c r="W4731">
        <v>2</v>
      </c>
      <c r="X4731">
        <v>1</v>
      </c>
      <c r="Y4731">
        <v>8.1999999999999993</v>
      </c>
    </row>
    <row r="4732" spans="1:25" hidden="1" x14ac:dyDescent="0.25">
      <c r="A4732" t="s">
        <v>18006</v>
      </c>
      <c r="B4732" t="s">
        <v>18007</v>
      </c>
      <c r="C4732" s="1" t="str">
        <f t="shared" si="769"/>
        <v>21:0444</v>
      </c>
      <c r="D4732" s="1" t="str">
        <f t="shared" si="766"/>
        <v>21:0146</v>
      </c>
      <c r="E4732" t="s">
        <v>18008</v>
      </c>
      <c r="F4732" t="s">
        <v>18009</v>
      </c>
      <c r="H4732">
        <v>69.681087199999993</v>
      </c>
      <c r="I4732">
        <v>-75.524367999999996</v>
      </c>
      <c r="J4732" s="1" t="str">
        <f t="shared" si="767"/>
        <v>NGR lake sediment grab sample</v>
      </c>
      <c r="K4732" s="1" t="str">
        <f t="shared" si="768"/>
        <v>&lt;177 micron (NGR)</v>
      </c>
      <c r="L4732">
        <v>31</v>
      </c>
      <c r="M4732" t="s">
        <v>39</v>
      </c>
      <c r="N4732">
        <v>586</v>
      </c>
      <c r="O4732">
        <v>134</v>
      </c>
      <c r="P4732">
        <v>98</v>
      </c>
      <c r="Q4732">
        <v>49</v>
      </c>
      <c r="R4732">
        <v>30</v>
      </c>
      <c r="S4732">
        <v>10</v>
      </c>
      <c r="T4732">
        <v>0.3</v>
      </c>
      <c r="U4732">
        <v>410</v>
      </c>
      <c r="V4732">
        <v>3.2</v>
      </c>
      <c r="W4732">
        <v>2</v>
      </c>
      <c r="X4732">
        <v>2</v>
      </c>
      <c r="Y4732">
        <v>14.4</v>
      </c>
    </row>
    <row r="4733" spans="1:25" hidden="1" x14ac:dyDescent="0.25">
      <c r="A4733" t="s">
        <v>18010</v>
      </c>
      <c r="B4733" t="s">
        <v>18011</v>
      </c>
      <c r="C4733" s="1" t="str">
        <f t="shared" si="769"/>
        <v>21:0444</v>
      </c>
      <c r="D4733" s="1" t="str">
        <f t="shared" si="766"/>
        <v>21:0146</v>
      </c>
      <c r="E4733" t="s">
        <v>18012</v>
      </c>
      <c r="F4733" t="s">
        <v>18013</v>
      </c>
      <c r="H4733">
        <v>69.648224400000004</v>
      </c>
      <c r="I4733">
        <v>-75.4793217</v>
      </c>
      <c r="J4733" s="1" t="str">
        <f t="shared" si="767"/>
        <v>NGR lake sediment grab sample</v>
      </c>
      <c r="K4733" s="1" t="str">
        <f t="shared" si="768"/>
        <v>&lt;177 micron (NGR)</v>
      </c>
      <c r="L4733">
        <v>31</v>
      </c>
      <c r="M4733" t="s">
        <v>44</v>
      </c>
      <c r="N4733">
        <v>587</v>
      </c>
      <c r="O4733">
        <v>136</v>
      </c>
      <c r="P4733">
        <v>84</v>
      </c>
      <c r="Q4733">
        <v>39</v>
      </c>
      <c r="R4733">
        <v>29</v>
      </c>
      <c r="S4733">
        <v>11</v>
      </c>
      <c r="T4733">
        <v>0.2</v>
      </c>
      <c r="U4733">
        <v>430</v>
      </c>
      <c r="V4733">
        <v>3.5</v>
      </c>
      <c r="W4733">
        <v>1</v>
      </c>
      <c r="X4733">
        <v>1</v>
      </c>
      <c r="Y4733">
        <v>10.6</v>
      </c>
    </row>
    <row r="4734" spans="1:25" hidden="1" x14ac:dyDescent="0.25">
      <c r="A4734" t="s">
        <v>18014</v>
      </c>
      <c r="B4734" t="s">
        <v>18015</v>
      </c>
      <c r="C4734" s="1" t="str">
        <f t="shared" si="769"/>
        <v>21:0444</v>
      </c>
      <c r="D4734" s="1" t="str">
        <f t="shared" si="766"/>
        <v>21:0146</v>
      </c>
      <c r="E4734" t="s">
        <v>18016</v>
      </c>
      <c r="F4734" t="s">
        <v>18017</v>
      </c>
      <c r="H4734">
        <v>69.6380348</v>
      </c>
      <c r="I4734">
        <v>-75.541848000000002</v>
      </c>
      <c r="J4734" s="1" t="str">
        <f t="shared" si="767"/>
        <v>NGR lake sediment grab sample</v>
      </c>
      <c r="K4734" s="1" t="str">
        <f t="shared" si="768"/>
        <v>&lt;177 micron (NGR)</v>
      </c>
      <c r="L4734">
        <v>31</v>
      </c>
      <c r="M4734" t="s">
        <v>62</v>
      </c>
      <c r="N4734">
        <v>588</v>
      </c>
      <c r="O4734">
        <v>146</v>
      </c>
      <c r="P4734">
        <v>90</v>
      </c>
      <c r="Q4734">
        <v>39</v>
      </c>
      <c r="R4734">
        <v>35</v>
      </c>
      <c r="S4734">
        <v>15</v>
      </c>
      <c r="T4734">
        <v>0.1</v>
      </c>
      <c r="U4734">
        <v>630</v>
      </c>
      <c r="V4734">
        <v>4.25</v>
      </c>
      <c r="W4734">
        <v>1</v>
      </c>
      <c r="X4734">
        <v>1</v>
      </c>
      <c r="Y4734">
        <v>7</v>
      </c>
    </row>
    <row r="4735" spans="1:25" hidden="1" x14ac:dyDescent="0.25">
      <c r="A4735" t="s">
        <v>18018</v>
      </c>
      <c r="B4735" t="s">
        <v>18019</v>
      </c>
      <c r="C4735" s="1" t="str">
        <f t="shared" si="769"/>
        <v>21:0444</v>
      </c>
      <c r="D4735" s="1" t="str">
        <f t="shared" si="766"/>
        <v>21:0146</v>
      </c>
      <c r="E4735" t="s">
        <v>18020</v>
      </c>
      <c r="F4735" t="s">
        <v>18021</v>
      </c>
      <c r="H4735">
        <v>69.640606899999995</v>
      </c>
      <c r="I4735">
        <v>-75.618301700000004</v>
      </c>
      <c r="J4735" s="1" t="str">
        <f t="shared" si="767"/>
        <v>NGR lake sediment grab sample</v>
      </c>
      <c r="K4735" s="1" t="str">
        <f t="shared" si="768"/>
        <v>&lt;177 micron (NGR)</v>
      </c>
      <c r="L4735">
        <v>31</v>
      </c>
      <c r="M4735" t="s">
        <v>67</v>
      </c>
      <c r="N4735">
        <v>589</v>
      </c>
      <c r="O4735">
        <v>130</v>
      </c>
      <c r="P4735">
        <v>64</v>
      </c>
      <c r="Q4735">
        <v>33</v>
      </c>
      <c r="R4735">
        <v>31</v>
      </c>
      <c r="S4735">
        <v>12</v>
      </c>
      <c r="T4735">
        <v>0.1</v>
      </c>
      <c r="U4735">
        <v>400</v>
      </c>
      <c r="V4735">
        <v>3.5</v>
      </c>
      <c r="W4735">
        <v>0.5</v>
      </c>
      <c r="X4735">
        <v>1</v>
      </c>
      <c r="Y4735">
        <v>5.2</v>
      </c>
    </row>
    <row r="4736" spans="1:25" hidden="1" x14ac:dyDescent="0.25">
      <c r="A4736" t="s">
        <v>18022</v>
      </c>
      <c r="B4736" t="s">
        <v>18023</v>
      </c>
      <c r="C4736" s="1" t="str">
        <f t="shared" si="769"/>
        <v>21:0444</v>
      </c>
      <c r="D4736" s="1" t="str">
        <f t="shared" si="766"/>
        <v>21:0146</v>
      </c>
      <c r="E4736" t="s">
        <v>18024</v>
      </c>
      <c r="F4736" t="s">
        <v>18025</v>
      </c>
      <c r="H4736">
        <v>69.658824499999994</v>
      </c>
      <c r="I4736">
        <v>-75.673220799999996</v>
      </c>
      <c r="J4736" s="1" t="str">
        <f t="shared" si="767"/>
        <v>NGR lake sediment grab sample</v>
      </c>
      <c r="K4736" s="1" t="str">
        <f t="shared" si="768"/>
        <v>&lt;177 micron (NGR)</v>
      </c>
      <c r="L4736">
        <v>31</v>
      </c>
      <c r="M4736" t="s">
        <v>72</v>
      </c>
      <c r="N4736">
        <v>590</v>
      </c>
      <c r="O4736">
        <v>142</v>
      </c>
      <c r="P4736">
        <v>66</v>
      </c>
      <c r="Q4736">
        <v>22</v>
      </c>
      <c r="R4736">
        <v>34</v>
      </c>
      <c r="S4736">
        <v>12</v>
      </c>
      <c r="T4736">
        <v>0.1</v>
      </c>
      <c r="U4736">
        <v>430</v>
      </c>
      <c r="V4736">
        <v>3.7</v>
      </c>
      <c r="W4736">
        <v>0.5</v>
      </c>
      <c r="X4736">
        <v>2</v>
      </c>
      <c r="Y4736">
        <v>33.200000000000003</v>
      </c>
    </row>
    <row r="4737" spans="1:25" hidden="1" x14ac:dyDescent="0.25">
      <c r="A4737" t="s">
        <v>18026</v>
      </c>
      <c r="B4737" t="s">
        <v>18027</v>
      </c>
      <c r="C4737" s="1" t="str">
        <f t="shared" si="769"/>
        <v>21:0444</v>
      </c>
      <c r="D4737" s="1" t="str">
        <f t="shared" si="766"/>
        <v>21:0146</v>
      </c>
      <c r="E4737" t="s">
        <v>18028</v>
      </c>
      <c r="F4737" t="s">
        <v>18029</v>
      </c>
      <c r="H4737">
        <v>69.672905999999998</v>
      </c>
      <c r="I4737">
        <v>-75.711378199999999</v>
      </c>
      <c r="J4737" s="1" t="str">
        <f t="shared" si="767"/>
        <v>NGR lake sediment grab sample</v>
      </c>
      <c r="K4737" s="1" t="str">
        <f t="shared" si="768"/>
        <v>&lt;177 micron (NGR)</v>
      </c>
      <c r="L4737">
        <v>31</v>
      </c>
      <c r="M4737" t="s">
        <v>77</v>
      </c>
      <c r="N4737">
        <v>591</v>
      </c>
      <c r="O4737">
        <v>114</v>
      </c>
      <c r="P4737">
        <v>56</v>
      </c>
      <c r="Q4737">
        <v>22</v>
      </c>
      <c r="R4737">
        <v>22</v>
      </c>
      <c r="S4737">
        <v>9</v>
      </c>
      <c r="T4737">
        <v>0.1</v>
      </c>
      <c r="U4737">
        <v>340</v>
      </c>
      <c r="V4737">
        <v>3.1</v>
      </c>
      <c r="W4737">
        <v>0.5</v>
      </c>
      <c r="X4737">
        <v>2</v>
      </c>
      <c r="Y4737">
        <v>10.4</v>
      </c>
    </row>
    <row r="4738" spans="1:25" hidden="1" x14ac:dyDescent="0.25">
      <c r="A4738" t="s">
        <v>18030</v>
      </c>
      <c r="B4738" t="s">
        <v>18031</v>
      </c>
      <c r="C4738" s="1" t="str">
        <f t="shared" si="769"/>
        <v>21:0444</v>
      </c>
      <c r="D4738" s="1" t="str">
        <f t="shared" si="766"/>
        <v>21:0146</v>
      </c>
      <c r="E4738" t="s">
        <v>18032</v>
      </c>
      <c r="F4738" t="s">
        <v>18033</v>
      </c>
      <c r="H4738">
        <v>69.689414900000003</v>
      </c>
      <c r="I4738">
        <v>-75.793298899999996</v>
      </c>
      <c r="J4738" s="1" t="str">
        <f t="shared" si="767"/>
        <v>NGR lake sediment grab sample</v>
      </c>
      <c r="K4738" s="1" t="str">
        <f t="shared" si="768"/>
        <v>&lt;177 micron (NGR)</v>
      </c>
      <c r="L4738">
        <v>31</v>
      </c>
      <c r="M4738" t="s">
        <v>82</v>
      </c>
      <c r="N4738">
        <v>592</v>
      </c>
      <c r="O4738">
        <v>120</v>
      </c>
      <c r="P4738">
        <v>48</v>
      </c>
      <c r="Q4738">
        <v>22</v>
      </c>
      <c r="R4738">
        <v>29</v>
      </c>
      <c r="S4738">
        <v>11</v>
      </c>
      <c r="T4738">
        <v>0.1</v>
      </c>
      <c r="U4738">
        <v>550</v>
      </c>
      <c r="V4738">
        <v>3.9</v>
      </c>
      <c r="W4738">
        <v>1</v>
      </c>
      <c r="X4738">
        <v>2</v>
      </c>
      <c r="Y4738">
        <v>2.8</v>
      </c>
    </row>
    <row r="4739" spans="1:25" hidden="1" x14ac:dyDescent="0.25">
      <c r="A4739" t="s">
        <v>18034</v>
      </c>
      <c r="B4739" t="s">
        <v>18035</v>
      </c>
      <c r="C4739" s="1" t="str">
        <f t="shared" si="769"/>
        <v>21:0444</v>
      </c>
      <c r="D4739" s="1" t="str">
        <f t="shared" si="766"/>
        <v>21:0146</v>
      </c>
      <c r="E4739" t="s">
        <v>18036</v>
      </c>
      <c r="F4739" t="s">
        <v>18037</v>
      </c>
      <c r="H4739">
        <v>69.717125800000005</v>
      </c>
      <c r="I4739">
        <v>-75.805089100000004</v>
      </c>
      <c r="J4739" s="1" t="str">
        <f t="shared" si="767"/>
        <v>NGR lake sediment grab sample</v>
      </c>
      <c r="K4739" s="1" t="str">
        <f t="shared" si="768"/>
        <v>&lt;177 micron (NGR)</v>
      </c>
      <c r="L4739">
        <v>31</v>
      </c>
      <c r="M4739" t="s">
        <v>87</v>
      </c>
      <c r="N4739">
        <v>593</v>
      </c>
      <c r="O4739">
        <v>184</v>
      </c>
      <c r="P4739">
        <v>220</v>
      </c>
      <c r="Q4739">
        <v>39</v>
      </c>
      <c r="R4739">
        <v>39</v>
      </c>
      <c r="S4739">
        <v>13</v>
      </c>
      <c r="T4739">
        <v>0.1</v>
      </c>
      <c r="U4739">
        <v>550</v>
      </c>
      <c r="V4739">
        <v>4.5999999999999996</v>
      </c>
      <c r="W4739">
        <v>0.5</v>
      </c>
      <c r="X4739">
        <v>7</v>
      </c>
      <c r="Y4739">
        <v>5.2</v>
      </c>
    </row>
    <row r="4740" spans="1:25" hidden="1" x14ac:dyDescent="0.25">
      <c r="A4740" t="s">
        <v>18038</v>
      </c>
      <c r="B4740" t="s">
        <v>18039</v>
      </c>
      <c r="C4740" s="1" t="str">
        <f t="shared" si="769"/>
        <v>21:0444</v>
      </c>
      <c r="D4740" s="1" t="str">
        <f t="shared" si="766"/>
        <v>21:0146</v>
      </c>
      <c r="E4740" t="s">
        <v>18040</v>
      </c>
      <c r="F4740" t="s">
        <v>18041</v>
      </c>
      <c r="H4740">
        <v>69.739457599999994</v>
      </c>
      <c r="I4740">
        <v>-75.856060099999993</v>
      </c>
      <c r="J4740" s="1" t="str">
        <f t="shared" si="767"/>
        <v>NGR lake sediment grab sample</v>
      </c>
      <c r="K4740" s="1" t="str">
        <f t="shared" si="768"/>
        <v>&lt;177 micron (NGR)</v>
      </c>
      <c r="L4740">
        <v>31</v>
      </c>
      <c r="M4740" t="s">
        <v>92</v>
      </c>
      <c r="N4740">
        <v>594</v>
      </c>
      <c r="O4740">
        <v>128</v>
      </c>
      <c r="P4740">
        <v>128</v>
      </c>
      <c r="Q4740">
        <v>31</v>
      </c>
      <c r="R4740">
        <v>42</v>
      </c>
      <c r="S4740">
        <v>20</v>
      </c>
      <c r="T4740">
        <v>0.1</v>
      </c>
      <c r="U4740">
        <v>600</v>
      </c>
      <c r="V4740">
        <v>5.7</v>
      </c>
      <c r="W4740">
        <v>0.5</v>
      </c>
      <c r="X4740">
        <v>7</v>
      </c>
      <c r="Y4740">
        <v>3.2</v>
      </c>
    </row>
    <row r="4741" spans="1:25" hidden="1" x14ac:dyDescent="0.25">
      <c r="A4741" t="s">
        <v>18042</v>
      </c>
      <c r="B4741" t="s">
        <v>18043</v>
      </c>
      <c r="C4741" s="1" t="str">
        <f t="shared" si="769"/>
        <v>21:0444</v>
      </c>
      <c r="D4741" s="1" t="str">
        <f t="shared" si="766"/>
        <v>21:0146</v>
      </c>
      <c r="E4741" t="s">
        <v>18044</v>
      </c>
      <c r="F4741" t="s">
        <v>18045</v>
      </c>
      <c r="H4741">
        <v>69.748713499999994</v>
      </c>
      <c r="I4741">
        <v>-75.881338400000004</v>
      </c>
      <c r="J4741" s="1" t="str">
        <f t="shared" si="767"/>
        <v>NGR lake sediment grab sample</v>
      </c>
      <c r="K4741" s="1" t="str">
        <f t="shared" si="768"/>
        <v>&lt;177 micron (NGR)</v>
      </c>
      <c r="L4741">
        <v>31</v>
      </c>
      <c r="M4741" t="s">
        <v>97</v>
      </c>
      <c r="N4741">
        <v>595</v>
      </c>
      <c r="O4741">
        <v>124</v>
      </c>
      <c r="P4741">
        <v>84</v>
      </c>
      <c r="Q4741">
        <v>23</v>
      </c>
      <c r="R4741">
        <v>38</v>
      </c>
      <c r="S4741">
        <v>13</v>
      </c>
      <c r="T4741">
        <v>0.1</v>
      </c>
      <c r="U4741">
        <v>420</v>
      </c>
      <c r="V4741">
        <v>4.2</v>
      </c>
      <c r="W4741">
        <v>0.5</v>
      </c>
      <c r="X4741">
        <v>4</v>
      </c>
      <c r="Y4741">
        <v>4.5999999999999996</v>
      </c>
    </row>
    <row r="4742" spans="1:25" hidden="1" x14ac:dyDescent="0.25">
      <c r="A4742" t="s">
        <v>18046</v>
      </c>
      <c r="B4742" t="s">
        <v>18047</v>
      </c>
      <c r="C4742" s="1" t="str">
        <f t="shared" si="769"/>
        <v>21:0444</v>
      </c>
      <c r="D4742" s="1" t="str">
        <f t="shared" si="766"/>
        <v>21:0146</v>
      </c>
      <c r="E4742" t="s">
        <v>18048</v>
      </c>
      <c r="F4742" t="s">
        <v>18049</v>
      </c>
      <c r="H4742">
        <v>69.7613001</v>
      </c>
      <c r="I4742">
        <v>-75.912195499999996</v>
      </c>
      <c r="J4742" s="1" t="str">
        <f t="shared" si="767"/>
        <v>NGR lake sediment grab sample</v>
      </c>
      <c r="K4742" s="1" t="str">
        <f t="shared" si="768"/>
        <v>&lt;177 micron (NGR)</v>
      </c>
      <c r="L4742">
        <v>31</v>
      </c>
      <c r="M4742" t="s">
        <v>107</v>
      </c>
      <c r="N4742">
        <v>596</v>
      </c>
      <c r="O4742">
        <v>230</v>
      </c>
      <c r="P4742">
        <v>168</v>
      </c>
      <c r="Q4742">
        <v>58</v>
      </c>
      <c r="R4742">
        <v>55</v>
      </c>
      <c r="S4742">
        <v>24</v>
      </c>
      <c r="T4742">
        <v>0.1</v>
      </c>
      <c r="U4742">
        <v>820</v>
      </c>
      <c r="V4742">
        <v>6.8</v>
      </c>
      <c r="W4742">
        <v>3</v>
      </c>
      <c r="X4742">
        <v>3</v>
      </c>
      <c r="Y4742">
        <v>6.2</v>
      </c>
    </row>
    <row r="4743" spans="1:25" hidden="1" x14ac:dyDescent="0.25">
      <c r="A4743" t="s">
        <v>18050</v>
      </c>
      <c r="B4743" t="s">
        <v>18051</v>
      </c>
      <c r="C4743" s="1" t="str">
        <f t="shared" si="769"/>
        <v>21:0444</v>
      </c>
      <c r="D4743" s="1" t="str">
        <f t="shared" si="766"/>
        <v>21:0146</v>
      </c>
      <c r="E4743" t="s">
        <v>18052</v>
      </c>
      <c r="F4743" t="s">
        <v>18053</v>
      </c>
      <c r="H4743">
        <v>69.810173399999996</v>
      </c>
      <c r="I4743">
        <v>-75.931523200000001</v>
      </c>
      <c r="J4743" s="1" t="str">
        <f t="shared" si="767"/>
        <v>NGR lake sediment grab sample</v>
      </c>
      <c r="K4743" s="1" t="str">
        <f t="shared" si="768"/>
        <v>&lt;177 micron (NGR)</v>
      </c>
      <c r="L4743">
        <v>31</v>
      </c>
      <c r="M4743" t="s">
        <v>112</v>
      </c>
      <c r="N4743">
        <v>597</v>
      </c>
      <c r="O4743">
        <v>240</v>
      </c>
      <c r="P4743">
        <v>128</v>
      </c>
      <c r="Q4743">
        <v>41</v>
      </c>
      <c r="R4743">
        <v>59</v>
      </c>
      <c r="S4743">
        <v>23</v>
      </c>
      <c r="T4743">
        <v>0.2</v>
      </c>
      <c r="U4743">
        <v>700</v>
      </c>
      <c r="V4743">
        <v>6.4</v>
      </c>
      <c r="W4743">
        <v>2</v>
      </c>
      <c r="X4743">
        <v>3</v>
      </c>
      <c r="Y4743">
        <v>1.6</v>
      </c>
    </row>
    <row r="4744" spans="1:25" hidden="1" x14ac:dyDescent="0.25">
      <c r="A4744" t="s">
        <v>18054</v>
      </c>
      <c r="B4744" t="s">
        <v>18055</v>
      </c>
      <c r="C4744" s="1" t="str">
        <f t="shared" si="769"/>
        <v>21:0444</v>
      </c>
      <c r="D4744" s="1" t="str">
        <f t="shared" si="766"/>
        <v>21:0146</v>
      </c>
      <c r="E4744" t="s">
        <v>18056</v>
      </c>
      <c r="F4744" t="s">
        <v>18057</v>
      </c>
      <c r="H4744">
        <v>69.827618799999996</v>
      </c>
      <c r="I4744">
        <v>-75.957889600000001</v>
      </c>
      <c r="J4744" s="1" t="str">
        <f t="shared" si="767"/>
        <v>NGR lake sediment grab sample</v>
      </c>
      <c r="K4744" s="1" t="str">
        <f t="shared" si="768"/>
        <v>&lt;177 micron (NGR)</v>
      </c>
      <c r="L4744">
        <v>31</v>
      </c>
      <c r="M4744" t="s">
        <v>117</v>
      </c>
      <c r="N4744">
        <v>598</v>
      </c>
      <c r="O4744">
        <v>260</v>
      </c>
      <c r="P4744">
        <v>128</v>
      </c>
      <c r="Q4744">
        <v>59</v>
      </c>
      <c r="R4744">
        <v>59</v>
      </c>
      <c r="S4744">
        <v>29</v>
      </c>
      <c r="T4744">
        <v>0.1</v>
      </c>
      <c r="U4744">
        <v>640</v>
      </c>
      <c r="V4744">
        <v>4.95</v>
      </c>
      <c r="W4744">
        <v>4</v>
      </c>
      <c r="X4744">
        <v>6</v>
      </c>
      <c r="Y4744">
        <v>5.2</v>
      </c>
    </row>
    <row r="4745" spans="1:25" hidden="1" x14ac:dyDescent="0.25">
      <c r="A4745" t="s">
        <v>18058</v>
      </c>
      <c r="B4745" t="s">
        <v>18059</v>
      </c>
      <c r="C4745" s="1" t="str">
        <f t="shared" si="769"/>
        <v>21:0444</v>
      </c>
      <c r="D4745" s="1" t="str">
        <f t="shared" si="766"/>
        <v>21:0146</v>
      </c>
      <c r="E4745" t="s">
        <v>18060</v>
      </c>
      <c r="F4745" t="s">
        <v>18061</v>
      </c>
      <c r="H4745">
        <v>69.787261599999994</v>
      </c>
      <c r="I4745">
        <v>-75.959715000000003</v>
      </c>
      <c r="J4745" s="1" t="str">
        <f t="shared" si="767"/>
        <v>NGR lake sediment grab sample</v>
      </c>
      <c r="K4745" s="1" t="str">
        <f t="shared" si="768"/>
        <v>&lt;177 micron (NGR)</v>
      </c>
      <c r="L4745">
        <v>31</v>
      </c>
      <c r="M4745" t="s">
        <v>122</v>
      </c>
      <c r="N4745">
        <v>599</v>
      </c>
      <c r="O4745">
        <v>162</v>
      </c>
      <c r="P4745">
        <v>108</v>
      </c>
      <c r="Q4745">
        <v>40</v>
      </c>
      <c r="R4745">
        <v>45</v>
      </c>
      <c r="S4745">
        <v>17</v>
      </c>
      <c r="T4745">
        <v>0.1</v>
      </c>
      <c r="U4745">
        <v>610</v>
      </c>
      <c r="V4745">
        <v>4.3</v>
      </c>
      <c r="W4745">
        <v>2</v>
      </c>
      <c r="X4745">
        <v>2</v>
      </c>
      <c r="Y4745">
        <v>5</v>
      </c>
    </row>
    <row r="4746" spans="1:25" hidden="1" x14ac:dyDescent="0.25">
      <c r="A4746" t="s">
        <v>18062</v>
      </c>
      <c r="B4746" t="s">
        <v>18063</v>
      </c>
      <c r="C4746" s="1" t="str">
        <f t="shared" si="769"/>
        <v>21:0444</v>
      </c>
      <c r="D4746" s="1" t="str">
        <f>HYPERLINK("http://geochem.nrcan.gc.ca/cdogs/content/svy/svy_e.htm", "")</f>
        <v/>
      </c>
      <c r="G4746" s="1" t="str">
        <f>HYPERLINK("http://geochem.nrcan.gc.ca/cdogs/content/cr_/cr_00034_e.htm", "34")</f>
        <v>34</v>
      </c>
      <c r="J4746" t="s">
        <v>100</v>
      </c>
      <c r="K4746" t="s">
        <v>101</v>
      </c>
      <c r="L4746">
        <v>31</v>
      </c>
      <c r="M4746" t="s">
        <v>102</v>
      </c>
      <c r="N4746">
        <v>600</v>
      </c>
      <c r="O4746">
        <v>106</v>
      </c>
      <c r="P4746">
        <v>48</v>
      </c>
      <c r="Q4746">
        <v>10</v>
      </c>
      <c r="R4746">
        <v>21</v>
      </c>
      <c r="S4746">
        <v>10</v>
      </c>
      <c r="T4746">
        <v>0.1</v>
      </c>
      <c r="U4746">
        <v>740</v>
      </c>
      <c r="V4746">
        <v>2.9</v>
      </c>
      <c r="W4746">
        <v>21</v>
      </c>
      <c r="X4746">
        <v>6</v>
      </c>
      <c r="Y4746">
        <v>17.600000000000001</v>
      </c>
    </row>
    <row r="4747" spans="1:25" hidden="1" x14ac:dyDescent="0.25">
      <c r="A4747" t="s">
        <v>18064</v>
      </c>
      <c r="B4747" t="s">
        <v>18065</v>
      </c>
      <c r="C4747" s="1" t="str">
        <f t="shared" si="769"/>
        <v>21:0444</v>
      </c>
      <c r="D4747" s="1" t="str">
        <f>HYPERLINK("http://geochem.nrcan.gc.ca/cdogs/content/svy/svy210146_e.htm", "21:0146")</f>
        <v>21:0146</v>
      </c>
      <c r="E4747" t="s">
        <v>18066</v>
      </c>
      <c r="F4747" t="s">
        <v>18067</v>
      </c>
      <c r="H4747">
        <v>69.699828400000001</v>
      </c>
      <c r="I4747">
        <v>-75.906167800000006</v>
      </c>
      <c r="J4747" s="1" t="str">
        <f>HYPERLINK("http://geochem.nrcan.gc.ca/cdogs/content/kwd/kwd020027_e.htm", "NGR lake sediment grab sample")</f>
        <v>NGR lake sediment grab sample</v>
      </c>
      <c r="K4747" s="1" t="str">
        <f>HYPERLINK("http://geochem.nrcan.gc.ca/cdogs/content/kwd/kwd080006_e.htm", "&lt;177 micron (NGR)")</f>
        <v>&lt;177 micron (NGR)</v>
      </c>
      <c r="L4747">
        <v>32</v>
      </c>
      <c r="M4747" t="s">
        <v>29</v>
      </c>
      <c r="N4747">
        <v>601</v>
      </c>
      <c r="O4747">
        <v>190</v>
      </c>
      <c r="P4747">
        <v>128</v>
      </c>
      <c r="Q4747">
        <v>39</v>
      </c>
      <c r="R4747">
        <v>32</v>
      </c>
      <c r="S4747">
        <v>13</v>
      </c>
      <c r="T4747">
        <v>0.1</v>
      </c>
      <c r="U4747">
        <v>530</v>
      </c>
      <c r="V4747">
        <v>5.2</v>
      </c>
      <c r="W4747">
        <v>1</v>
      </c>
      <c r="X4747">
        <v>10</v>
      </c>
      <c r="Y4747">
        <v>8</v>
      </c>
    </row>
    <row r="4748" spans="1:25" hidden="1" x14ac:dyDescent="0.25">
      <c r="A4748" t="s">
        <v>18068</v>
      </c>
      <c r="B4748" t="s">
        <v>18069</v>
      </c>
      <c r="C4748" s="1" t="str">
        <f t="shared" si="769"/>
        <v>21:0444</v>
      </c>
      <c r="D4748" s="1" t="str">
        <f>HYPERLINK("http://geochem.nrcan.gc.ca/cdogs/content/svy/svy210146_e.htm", "21:0146")</f>
        <v>21:0146</v>
      </c>
      <c r="E4748" t="s">
        <v>18070</v>
      </c>
      <c r="F4748" t="s">
        <v>18071</v>
      </c>
      <c r="H4748">
        <v>69.740404600000005</v>
      </c>
      <c r="I4748">
        <v>-75.962765399999995</v>
      </c>
      <c r="J4748" s="1" t="str">
        <f>HYPERLINK("http://geochem.nrcan.gc.ca/cdogs/content/kwd/kwd020027_e.htm", "NGR lake sediment grab sample")</f>
        <v>NGR lake sediment grab sample</v>
      </c>
      <c r="K4748" s="1" t="str">
        <f>HYPERLINK("http://geochem.nrcan.gc.ca/cdogs/content/kwd/kwd080006_e.htm", "&lt;177 micron (NGR)")</f>
        <v>&lt;177 micron (NGR)</v>
      </c>
      <c r="L4748">
        <v>32</v>
      </c>
      <c r="M4748" t="s">
        <v>34</v>
      </c>
      <c r="N4748">
        <v>602</v>
      </c>
      <c r="O4748">
        <v>240</v>
      </c>
      <c r="P4748">
        <v>230</v>
      </c>
      <c r="Q4748">
        <v>69</v>
      </c>
      <c r="R4748">
        <v>83</v>
      </c>
      <c r="S4748">
        <v>29</v>
      </c>
      <c r="T4748">
        <v>0.1</v>
      </c>
      <c r="U4748">
        <v>750</v>
      </c>
      <c r="V4748">
        <v>8.5</v>
      </c>
      <c r="W4748">
        <v>3</v>
      </c>
      <c r="X4748">
        <v>7</v>
      </c>
      <c r="Y4748">
        <v>6.2</v>
      </c>
    </row>
    <row r="4749" spans="1:25" hidden="1" x14ac:dyDescent="0.25">
      <c r="A4749" t="s">
        <v>18072</v>
      </c>
      <c r="B4749" t="s">
        <v>18073</v>
      </c>
      <c r="C4749" s="1" t="str">
        <f t="shared" si="769"/>
        <v>21:0444</v>
      </c>
      <c r="D4749" s="1" t="str">
        <f>HYPERLINK("http://geochem.nrcan.gc.ca/cdogs/content/svy/svy210146_e.htm", "21:0146")</f>
        <v>21:0146</v>
      </c>
      <c r="E4749" t="s">
        <v>18074</v>
      </c>
      <c r="F4749" t="s">
        <v>18075</v>
      </c>
      <c r="H4749">
        <v>69.718395700000002</v>
      </c>
      <c r="I4749">
        <v>-75.964608900000002</v>
      </c>
      <c r="J4749" s="1" t="str">
        <f>HYPERLINK("http://geochem.nrcan.gc.ca/cdogs/content/kwd/kwd020027_e.htm", "NGR lake sediment grab sample")</f>
        <v>NGR lake sediment grab sample</v>
      </c>
      <c r="K4749" s="1" t="str">
        <f>HYPERLINK("http://geochem.nrcan.gc.ca/cdogs/content/kwd/kwd080006_e.htm", "&lt;177 micron (NGR)")</f>
        <v>&lt;177 micron (NGR)</v>
      </c>
      <c r="L4749">
        <v>32</v>
      </c>
      <c r="M4749" t="s">
        <v>39</v>
      </c>
      <c r="N4749">
        <v>603</v>
      </c>
      <c r="O4749">
        <v>250</v>
      </c>
      <c r="P4749">
        <v>235</v>
      </c>
      <c r="Q4749">
        <v>51</v>
      </c>
      <c r="R4749">
        <v>75</v>
      </c>
      <c r="S4749">
        <v>27</v>
      </c>
      <c r="T4749">
        <v>0.1</v>
      </c>
      <c r="U4749">
        <v>790</v>
      </c>
      <c r="V4749">
        <v>8.4</v>
      </c>
      <c r="W4749">
        <v>1</v>
      </c>
      <c r="X4749">
        <v>8</v>
      </c>
      <c r="Y4749">
        <v>7.8</v>
      </c>
    </row>
    <row r="4750" spans="1:25" hidden="1" x14ac:dyDescent="0.25">
      <c r="A4750" t="s">
        <v>18076</v>
      </c>
      <c r="B4750" t="s">
        <v>18077</v>
      </c>
      <c r="C4750" s="1" t="str">
        <f t="shared" si="769"/>
        <v>21:0444</v>
      </c>
      <c r="D4750" s="1" t="str">
        <f>HYPERLINK("http://geochem.nrcan.gc.ca/cdogs/content/svy/svy210146_e.htm", "21:0146")</f>
        <v>21:0146</v>
      </c>
      <c r="E4750" t="s">
        <v>18078</v>
      </c>
      <c r="F4750" t="s">
        <v>18079</v>
      </c>
      <c r="H4750">
        <v>69.693065399999995</v>
      </c>
      <c r="I4750">
        <v>-75.971874600000007</v>
      </c>
      <c r="J4750" s="1" t="str">
        <f>HYPERLINK("http://geochem.nrcan.gc.ca/cdogs/content/kwd/kwd020027_e.htm", "NGR lake sediment grab sample")</f>
        <v>NGR lake sediment grab sample</v>
      </c>
      <c r="K4750" s="1" t="str">
        <f>HYPERLINK("http://geochem.nrcan.gc.ca/cdogs/content/kwd/kwd080006_e.htm", "&lt;177 micron (NGR)")</f>
        <v>&lt;177 micron (NGR)</v>
      </c>
      <c r="L4750">
        <v>32</v>
      </c>
      <c r="M4750" t="s">
        <v>44</v>
      </c>
      <c r="N4750">
        <v>604</v>
      </c>
      <c r="O4750">
        <v>118</v>
      </c>
      <c r="P4750">
        <v>106</v>
      </c>
      <c r="Q4750">
        <v>25</v>
      </c>
      <c r="R4750">
        <v>34</v>
      </c>
      <c r="S4750">
        <v>13</v>
      </c>
      <c r="T4750">
        <v>0.1</v>
      </c>
      <c r="U4750">
        <v>460</v>
      </c>
      <c r="V4750">
        <v>4.5</v>
      </c>
      <c r="W4750">
        <v>1</v>
      </c>
      <c r="X4750">
        <v>6</v>
      </c>
      <c r="Y4750">
        <v>3.6</v>
      </c>
    </row>
    <row r="4751" spans="1:25" hidden="1" x14ac:dyDescent="0.25">
      <c r="A4751" t="s">
        <v>18080</v>
      </c>
      <c r="B4751" t="s">
        <v>18081</v>
      </c>
      <c r="C4751" s="1" t="str">
        <f t="shared" si="769"/>
        <v>21:0444</v>
      </c>
      <c r="D4751" s="1" t="str">
        <f>HYPERLINK("http://geochem.nrcan.gc.ca/cdogs/content/svy/svy_e.htm", "")</f>
        <v/>
      </c>
      <c r="G4751" s="1" t="str">
        <f>HYPERLINK("http://geochem.nrcan.gc.ca/cdogs/content/cr_/cr_00034_e.htm", "34")</f>
        <v>34</v>
      </c>
      <c r="J4751" t="s">
        <v>100</v>
      </c>
      <c r="K4751" t="s">
        <v>101</v>
      </c>
      <c r="L4751">
        <v>32</v>
      </c>
      <c r="M4751" t="s">
        <v>102</v>
      </c>
      <c r="N4751">
        <v>605</v>
      </c>
      <c r="O4751">
        <v>100</v>
      </c>
      <c r="P4751">
        <v>50</v>
      </c>
      <c r="Q4751">
        <v>11</v>
      </c>
      <c r="R4751">
        <v>21</v>
      </c>
      <c r="S4751">
        <v>10</v>
      </c>
      <c r="T4751">
        <v>0.1</v>
      </c>
      <c r="U4751">
        <v>800</v>
      </c>
      <c r="V4751">
        <v>3.1</v>
      </c>
      <c r="W4751">
        <v>20</v>
      </c>
      <c r="X4751">
        <v>6</v>
      </c>
      <c r="Y4751">
        <v>17.2</v>
      </c>
    </row>
    <row r="4752" spans="1:25" hidden="1" x14ac:dyDescent="0.25">
      <c r="A4752" t="s">
        <v>18082</v>
      </c>
      <c r="B4752" t="s">
        <v>18083</v>
      </c>
      <c r="C4752" s="1" t="str">
        <f t="shared" si="769"/>
        <v>21:0444</v>
      </c>
      <c r="D4752" s="1" t="str">
        <f t="shared" ref="D4752:D4783" si="770">HYPERLINK("http://geochem.nrcan.gc.ca/cdogs/content/svy/svy210146_e.htm", "21:0146")</f>
        <v>21:0146</v>
      </c>
      <c r="E4752" t="s">
        <v>18084</v>
      </c>
      <c r="F4752" t="s">
        <v>18085</v>
      </c>
      <c r="H4752">
        <v>69.706660299999996</v>
      </c>
      <c r="I4752">
        <v>-75.894239200000001</v>
      </c>
      <c r="J4752" s="1" t="str">
        <f t="shared" ref="J4752:J4783" si="771">HYPERLINK("http://geochem.nrcan.gc.ca/cdogs/content/kwd/kwd020027_e.htm", "NGR lake sediment grab sample")</f>
        <v>NGR lake sediment grab sample</v>
      </c>
      <c r="K4752" s="1" t="str">
        <f t="shared" ref="K4752:K4783" si="772">HYPERLINK("http://geochem.nrcan.gc.ca/cdogs/content/kwd/kwd080006_e.htm", "&lt;177 micron (NGR)")</f>
        <v>&lt;177 micron (NGR)</v>
      </c>
      <c r="L4752">
        <v>32</v>
      </c>
      <c r="M4752" t="s">
        <v>49</v>
      </c>
      <c r="N4752">
        <v>606</v>
      </c>
      <c r="O4752">
        <v>134</v>
      </c>
      <c r="P4752">
        <v>108</v>
      </c>
      <c r="Q4752">
        <v>27</v>
      </c>
      <c r="R4752">
        <v>33</v>
      </c>
      <c r="S4752">
        <v>9</v>
      </c>
      <c r="T4752">
        <v>0.1</v>
      </c>
      <c r="U4752">
        <v>370</v>
      </c>
      <c r="V4752">
        <v>3.7</v>
      </c>
      <c r="W4752">
        <v>0.5</v>
      </c>
      <c r="X4752">
        <v>7</v>
      </c>
      <c r="Y4752">
        <v>13.2</v>
      </c>
    </row>
    <row r="4753" spans="1:25" hidden="1" x14ac:dyDescent="0.25">
      <c r="A4753" t="s">
        <v>18086</v>
      </c>
      <c r="B4753" t="s">
        <v>18087</v>
      </c>
      <c r="C4753" s="1" t="str">
        <f t="shared" si="769"/>
        <v>21:0444</v>
      </c>
      <c r="D4753" s="1" t="str">
        <f t="shared" si="770"/>
        <v>21:0146</v>
      </c>
      <c r="E4753" t="s">
        <v>18066</v>
      </c>
      <c r="F4753" t="s">
        <v>18088</v>
      </c>
      <c r="H4753">
        <v>69.699828400000001</v>
      </c>
      <c r="I4753">
        <v>-75.906167800000006</v>
      </c>
      <c r="J4753" s="1" t="str">
        <f t="shared" si="771"/>
        <v>NGR lake sediment grab sample</v>
      </c>
      <c r="K4753" s="1" t="str">
        <f t="shared" si="772"/>
        <v>&lt;177 micron (NGR)</v>
      </c>
      <c r="L4753">
        <v>32</v>
      </c>
      <c r="M4753" t="s">
        <v>53</v>
      </c>
      <c r="N4753">
        <v>607</v>
      </c>
      <c r="O4753">
        <v>190</v>
      </c>
      <c r="P4753">
        <v>188</v>
      </c>
      <c r="Q4753">
        <v>46</v>
      </c>
      <c r="R4753">
        <v>33</v>
      </c>
      <c r="S4753">
        <v>15</v>
      </c>
      <c r="T4753">
        <v>0.1</v>
      </c>
      <c r="U4753">
        <v>445</v>
      </c>
      <c r="V4753">
        <v>13</v>
      </c>
      <c r="W4753">
        <v>2</v>
      </c>
      <c r="X4753">
        <v>27</v>
      </c>
      <c r="Y4753">
        <v>12</v>
      </c>
    </row>
    <row r="4754" spans="1:25" hidden="1" x14ac:dyDescent="0.25">
      <c r="A4754" t="s">
        <v>18089</v>
      </c>
      <c r="B4754" t="s">
        <v>18090</v>
      </c>
      <c r="C4754" s="1" t="str">
        <f t="shared" si="769"/>
        <v>21:0444</v>
      </c>
      <c r="D4754" s="1" t="str">
        <f t="shared" si="770"/>
        <v>21:0146</v>
      </c>
      <c r="E4754" t="s">
        <v>18066</v>
      </c>
      <c r="F4754" t="s">
        <v>18091</v>
      </c>
      <c r="H4754">
        <v>69.699828400000001</v>
      </c>
      <c r="I4754">
        <v>-75.906167800000006</v>
      </c>
      <c r="J4754" s="1" t="str">
        <f t="shared" si="771"/>
        <v>NGR lake sediment grab sample</v>
      </c>
      <c r="K4754" s="1" t="str">
        <f t="shared" si="772"/>
        <v>&lt;177 micron (NGR)</v>
      </c>
      <c r="L4754">
        <v>32</v>
      </c>
      <c r="M4754" t="s">
        <v>57</v>
      </c>
      <c r="N4754">
        <v>608</v>
      </c>
      <c r="O4754">
        <v>190</v>
      </c>
      <c r="P4754">
        <v>134</v>
      </c>
      <c r="Q4754">
        <v>41</v>
      </c>
      <c r="R4754">
        <v>36</v>
      </c>
      <c r="S4754">
        <v>15</v>
      </c>
      <c r="T4754">
        <v>0.1</v>
      </c>
      <c r="U4754">
        <v>565</v>
      </c>
      <c r="V4754">
        <v>5.5</v>
      </c>
      <c r="W4754">
        <v>1</v>
      </c>
      <c r="X4754">
        <v>10</v>
      </c>
      <c r="Y4754">
        <v>8.8000000000000007</v>
      </c>
    </row>
    <row r="4755" spans="1:25" hidden="1" x14ac:dyDescent="0.25">
      <c r="A4755" t="s">
        <v>18092</v>
      </c>
      <c r="B4755" t="s">
        <v>18093</v>
      </c>
      <c r="C4755" s="1" t="str">
        <f t="shared" si="769"/>
        <v>21:0444</v>
      </c>
      <c r="D4755" s="1" t="str">
        <f t="shared" si="770"/>
        <v>21:0146</v>
      </c>
      <c r="E4755" t="s">
        <v>18094</v>
      </c>
      <c r="F4755" t="s">
        <v>18095</v>
      </c>
      <c r="H4755">
        <v>69.682440099999994</v>
      </c>
      <c r="I4755">
        <v>-75.909503000000001</v>
      </c>
      <c r="J4755" s="1" t="str">
        <f t="shared" si="771"/>
        <v>NGR lake sediment grab sample</v>
      </c>
      <c r="K4755" s="1" t="str">
        <f t="shared" si="772"/>
        <v>&lt;177 micron (NGR)</v>
      </c>
      <c r="L4755">
        <v>32</v>
      </c>
      <c r="M4755" t="s">
        <v>62</v>
      </c>
      <c r="N4755">
        <v>609</v>
      </c>
      <c r="O4755">
        <v>230</v>
      </c>
      <c r="P4755">
        <v>100</v>
      </c>
      <c r="Q4755">
        <v>51</v>
      </c>
      <c r="R4755">
        <v>30</v>
      </c>
      <c r="S4755">
        <v>12</v>
      </c>
      <c r="T4755">
        <v>0.4</v>
      </c>
      <c r="U4755">
        <v>500</v>
      </c>
      <c r="V4755">
        <v>4.6500000000000004</v>
      </c>
      <c r="W4755">
        <v>1</v>
      </c>
      <c r="X4755">
        <v>4</v>
      </c>
      <c r="Y4755">
        <v>7.2</v>
      </c>
    </row>
    <row r="4756" spans="1:25" hidden="1" x14ac:dyDescent="0.25">
      <c r="A4756" t="s">
        <v>18096</v>
      </c>
      <c r="B4756" t="s">
        <v>18097</v>
      </c>
      <c r="C4756" s="1" t="str">
        <f t="shared" si="769"/>
        <v>21:0444</v>
      </c>
      <c r="D4756" s="1" t="str">
        <f t="shared" si="770"/>
        <v>21:0146</v>
      </c>
      <c r="E4756" t="s">
        <v>18098</v>
      </c>
      <c r="F4756" t="s">
        <v>18099</v>
      </c>
      <c r="H4756">
        <v>69.638238000000001</v>
      </c>
      <c r="I4756">
        <v>-75.931409599999995</v>
      </c>
      <c r="J4756" s="1" t="str">
        <f t="shared" si="771"/>
        <v>NGR lake sediment grab sample</v>
      </c>
      <c r="K4756" s="1" t="str">
        <f t="shared" si="772"/>
        <v>&lt;177 micron (NGR)</v>
      </c>
      <c r="L4756">
        <v>32</v>
      </c>
      <c r="M4756" t="s">
        <v>67</v>
      </c>
      <c r="N4756">
        <v>610</v>
      </c>
      <c r="O4756">
        <v>230</v>
      </c>
      <c r="P4756">
        <v>150</v>
      </c>
      <c r="Q4756">
        <v>47</v>
      </c>
      <c r="R4756">
        <v>39</v>
      </c>
      <c r="S4756">
        <v>19</v>
      </c>
      <c r="T4756">
        <v>0.1</v>
      </c>
      <c r="U4756">
        <v>1000</v>
      </c>
      <c r="V4756">
        <v>7.5</v>
      </c>
      <c r="W4756">
        <v>3</v>
      </c>
      <c r="X4756">
        <v>2</v>
      </c>
      <c r="Y4756">
        <v>8.4</v>
      </c>
    </row>
    <row r="4757" spans="1:25" hidden="1" x14ac:dyDescent="0.25">
      <c r="A4757" t="s">
        <v>18100</v>
      </c>
      <c r="B4757" t="s">
        <v>18101</v>
      </c>
      <c r="C4757" s="1" t="str">
        <f t="shared" si="769"/>
        <v>21:0444</v>
      </c>
      <c r="D4757" s="1" t="str">
        <f t="shared" si="770"/>
        <v>21:0146</v>
      </c>
      <c r="E4757" t="s">
        <v>18102</v>
      </c>
      <c r="F4757" t="s">
        <v>18103</v>
      </c>
      <c r="H4757">
        <v>69.623591899999994</v>
      </c>
      <c r="I4757">
        <v>-75.918004199999999</v>
      </c>
      <c r="J4757" s="1" t="str">
        <f t="shared" si="771"/>
        <v>NGR lake sediment grab sample</v>
      </c>
      <c r="K4757" s="1" t="str">
        <f t="shared" si="772"/>
        <v>&lt;177 micron (NGR)</v>
      </c>
      <c r="L4757">
        <v>32</v>
      </c>
      <c r="M4757" t="s">
        <v>72</v>
      </c>
      <c r="N4757">
        <v>611</v>
      </c>
      <c r="O4757">
        <v>220</v>
      </c>
      <c r="P4757">
        <v>132</v>
      </c>
      <c r="Q4757">
        <v>43</v>
      </c>
      <c r="R4757">
        <v>35</v>
      </c>
      <c r="S4757">
        <v>19</v>
      </c>
      <c r="T4757">
        <v>0.1</v>
      </c>
      <c r="U4757">
        <v>980</v>
      </c>
      <c r="V4757">
        <v>7.1</v>
      </c>
      <c r="W4757">
        <v>2</v>
      </c>
      <c r="X4757">
        <v>3</v>
      </c>
      <c r="Y4757">
        <v>7.2</v>
      </c>
    </row>
    <row r="4758" spans="1:25" hidden="1" x14ac:dyDescent="0.25">
      <c r="A4758" t="s">
        <v>18104</v>
      </c>
      <c r="B4758" t="s">
        <v>18105</v>
      </c>
      <c r="C4758" s="1" t="str">
        <f t="shared" si="769"/>
        <v>21:0444</v>
      </c>
      <c r="D4758" s="1" t="str">
        <f t="shared" si="770"/>
        <v>21:0146</v>
      </c>
      <c r="E4758" t="s">
        <v>18106</v>
      </c>
      <c r="F4758" t="s">
        <v>18107</v>
      </c>
      <c r="H4758">
        <v>69.649020500000006</v>
      </c>
      <c r="I4758">
        <v>-75.838324999999998</v>
      </c>
      <c r="J4758" s="1" t="str">
        <f t="shared" si="771"/>
        <v>NGR lake sediment grab sample</v>
      </c>
      <c r="K4758" s="1" t="str">
        <f t="shared" si="772"/>
        <v>&lt;177 micron (NGR)</v>
      </c>
      <c r="L4758">
        <v>32</v>
      </c>
      <c r="M4758" t="s">
        <v>77</v>
      </c>
      <c r="N4758">
        <v>612</v>
      </c>
      <c r="O4758">
        <v>132</v>
      </c>
      <c r="P4758">
        <v>66</v>
      </c>
      <c r="Q4758">
        <v>32</v>
      </c>
      <c r="R4758">
        <v>27</v>
      </c>
      <c r="S4758">
        <v>11</v>
      </c>
      <c r="T4758">
        <v>0.1</v>
      </c>
      <c r="U4758">
        <v>570</v>
      </c>
      <c r="V4758">
        <v>4.0999999999999996</v>
      </c>
      <c r="W4758">
        <v>1</v>
      </c>
      <c r="X4758">
        <v>2</v>
      </c>
      <c r="Y4758">
        <v>9.1999999999999993</v>
      </c>
    </row>
    <row r="4759" spans="1:25" hidden="1" x14ac:dyDescent="0.25">
      <c r="A4759" t="s">
        <v>18108</v>
      </c>
      <c r="B4759" t="s">
        <v>18109</v>
      </c>
      <c r="C4759" s="1" t="str">
        <f t="shared" si="769"/>
        <v>21:0444</v>
      </c>
      <c r="D4759" s="1" t="str">
        <f t="shared" si="770"/>
        <v>21:0146</v>
      </c>
      <c r="E4759" t="s">
        <v>18110</v>
      </c>
      <c r="F4759" t="s">
        <v>18111</v>
      </c>
      <c r="H4759">
        <v>69.617671099999995</v>
      </c>
      <c r="I4759">
        <v>-75.8090993</v>
      </c>
      <c r="J4759" s="1" t="str">
        <f t="shared" si="771"/>
        <v>NGR lake sediment grab sample</v>
      </c>
      <c r="K4759" s="1" t="str">
        <f t="shared" si="772"/>
        <v>&lt;177 micron (NGR)</v>
      </c>
      <c r="L4759">
        <v>32</v>
      </c>
      <c r="M4759" t="s">
        <v>82</v>
      </c>
      <c r="N4759">
        <v>613</v>
      </c>
      <c r="O4759">
        <v>182</v>
      </c>
      <c r="P4759">
        <v>74</v>
      </c>
      <c r="Q4759">
        <v>27</v>
      </c>
      <c r="R4759">
        <v>33</v>
      </c>
      <c r="S4759">
        <v>17</v>
      </c>
      <c r="T4759">
        <v>0.1</v>
      </c>
      <c r="U4759">
        <v>690</v>
      </c>
      <c r="V4759">
        <v>5.2</v>
      </c>
      <c r="W4759">
        <v>1</v>
      </c>
      <c r="X4759">
        <v>2</v>
      </c>
      <c r="Y4759">
        <v>5.6</v>
      </c>
    </row>
    <row r="4760" spans="1:25" hidden="1" x14ac:dyDescent="0.25">
      <c r="A4760" t="s">
        <v>18112</v>
      </c>
      <c r="B4760" t="s">
        <v>18113</v>
      </c>
      <c r="C4760" s="1" t="str">
        <f t="shared" si="769"/>
        <v>21:0444</v>
      </c>
      <c r="D4760" s="1" t="str">
        <f t="shared" si="770"/>
        <v>21:0146</v>
      </c>
      <c r="E4760" t="s">
        <v>18114</v>
      </c>
      <c r="F4760" t="s">
        <v>18115</v>
      </c>
      <c r="H4760">
        <v>69.597677899999994</v>
      </c>
      <c r="I4760">
        <v>-75.751510100000004</v>
      </c>
      <c r="J4760" s="1" t="str">
        <f t="shared" si="771"/>
        <v>NGR lake sediment grab sample</v>
      </c>
      <c r="K4760" s="1" t="str">
        <f t="shared" si="772"/>
        <v>&lt;177 micron (NGR)</v>
      </c>
      <c r="L4760">
        <v>32</v>
      </c>
      <c r="M4760" t="s">
        <v>87</v>
      </c>
      <c r="N4760">
        <v>614</v>
      </c>
      <c r="O4760">
        <v>120</v>
      </c>
      <c r="P4760">
        <v>42</v>
      </c>
      <c r="Q4760">
        <v>23</v>
      </c>
      <c r="R4760">
        <v>17</v>
      </c>
      <c r="S4760">
        <v>7</v>
      </c>
      <c r="T4760">
        <v>0.3</v>
      </c>
      <c r="U4760">
        <v>270</v>
      </c>
      <c r="V4760">
        <v>2.2000000000000002</v>
      </c>
      <c r="W4760">
        <v>0.5</v>
      </c>
      <c r="X4760">
        <v>1</v>
      </c>
      <c r="Y4760">
        <v>7.6</v>
      </c>
    </row>
    <row r="4761" spans="1:25" hidden="1" x14ac:dyDescent="0.25">
      <c r="A4761" t="s">
        <v>18116</v>
      </c>
      <c r="B4761" t="s">
        <v>18117</v>
      </c>
      <c r="C4761" s="1" t="str">
        <f t="shared" si="769"/>
        <v>21:0444</v>
      </c>
      <c r="D4761" s="1" t="str">
        <f t="shared" si="770"/>
        <v>21:0146</v>
      </c>
      <c r="E4761" t="s">
        <v>18118</v>
      </c>
      <c r="F4761" t="s">
        <v>18119</v>
      </c>
      <c r="H4761">
        <v>69.605269300000003</v>
      </c>
      <c r="I4761">
        <v>-75.689322200000007</v>
      </c>
      <c r="J4761" s="1" t="str">
        <f t="shared" si="771"/>
        <v>NGR lake sediment grab sample</v>
      </c>
      <c r="K4761" s="1" t="str">
        <f t="shared" si="772"/>
        <v>&lt;177 micron (NGR)</v>
      </c>
      <c r="L4761">
        <v>32</v>
      </c>
      <c r="M4761" t="s">
        <v>92</v>
      </c>
      <c r="N4761">
        <v>615</v>
      </c>
      <c r="O4761">
        <v>172</v>
      </c>
      <c r="P4761">
        <v>86</v>
      </c>
      <c r="Q4761">
        <v>39</v>
      </c>
      <c r="R4761">
        <v>37</v>
      </c>
      <c r="S4761">
        <v>19</v>
      </c>
      <c r="T4761">
        <v>0.1</v>
      </c>
      <c r="U4761">
        <v>750</v>
      </c>
      <c r="V4761">
        <v>6.45</v>
      </c>
      <c r="W4761">
        <v>2</v>
      </c>
      <c r="X4761">
        <v>2</v>
      </c>
      <c r="Y4761">
        <v>13</v>
      </c>
    </row>
    <row r="4762" spans="1:25" hidden="1" x14ac:dyDescent="0.25">
      <c r="A4762" t="s">
        <v>18120</v>
      </c>
      <c r="B4762" t="s">
        <v>18121</v>
      </c>
      <c r="C4762" s="1" t="str">
        <f t="shared" si="769"/>
        <v>21:0444</v>
      </c>
      <c r="D4762" s="1" t="str">
        <f t="shared" si="770"/>
        <v>21:0146</v>
      </c>
      <c r="E4762" t="s">
        <v>18122</v>
      </c>
      <c r="F4762" t="s">
        <v>18123</v>
      </c>
      <c r="H4762">
        <v>69.609747400000003</v>
      </c>
      <c r="I4762">
        <v>-75.608533800000004</v>
      </c>
      <c r="J4762" s="1" t="str">
        <f t="shared" si="771"/>
        <v>NGR lake sediment grab sample</v>
      </c>
      <c r="K4762" s="1" t="str">
        <f t="shared" si="772"/>
        <v>&lt;177 micron (NGR)</v>
      </c>
      <c r="L4762">
        <v>32</v>
      </c>
      <c r="M4762" t="s">
        <v>97</v>
      </c>
      <c r="N4762">
        <v>616</v>
      </c>
      <c r="O4762">
        <v>152</v>
      </c>
      <c r="P4762">
        <v>94</v>
      </c>
      <c r="Q4762">
        <v>36</v>
      </c>
      <c r="R4762">
        <v>35</v>
      </c>
      <c r="S4762">
        <v>15</v>
      </c>
      <c r="T4762">
        <v>0.1</v>
      </c>
      <c r="U4762">
        <v>690</v>
      </c>
      <c r="V4762">
        <v>4.5</v>
      </c>
      <c r="W4762">
        <v>2</v>
      </c>
      <c r="X4762">
        <v>2</v>
      </c>
      <c r="Y4762">
        <v>9.4</v>
      </c>
    </row>
    <row r="4763" spans="1:25" hidden="1" x14ac:dyDescent="0.25">
      <c r="A4763" t="s">
        <v>18124</v>
      </c>
      <c r="B4763" t="s">
        <v>18125</v>
      </c>
      <c r="C4763" s="1" t="str">
        <f t="shared" si="769"/>
        <v>21:0444</v>
      </c>
      <c r="D4763" s="1" t="str">
        <f t="shared" si="770"/>
        <v>21:0146</v>
      </c>
      <c r="E4763" t="s">
        <v>18126</v>
      </c>
      <c r="F4763" t="s">
        <v>18127</v>
      </c>
      <c r="H4763">
        <v>69.608297899999997</v>
      </c>
      <c r="I4763">
        <v>-75.536128899999994</v>
      </c>
      <c r="J4763" s="1" t="str">
        <f t="shared" si="771"/>
        <v>NGR lake sediment grab sample</v>
      </c>
      <c r="K4763" s="1" t="str">
        <f t="shared" si="772"/>
        <v>&lt;177 micron (NGR)</v>
      </c>
      <c r="L4763">
        <v>32</v>
      </c>
      <c r="M4763" t="s">
        <v>107</v>
      </c>
      <c r="N4763">
        <v>617</v>
      </c>
      <c r="O4763">
        <v>118</v>
      </c>
      <c r="P4763">
        <v>68</v>
      </c>
      <c r="Q4763">
        <v>28</v>
      </c>
      <c r="R4763">
        <v>23</v>
      </c>
      <c r="S4763">
        <v>11</v>
      </c>
      <c r="T4763">
        <v>0.1</v>
      </c>
      <c r="U4763">
        <v>450</v>
      </c>
      <c r="V4763">
        <v>3.8</v>
      </c>
      <c r="W4763">
        <v>1</v>
      </c>
      <c r="X4763">
        <v>1</v>
      </c>
      <c r="Y4763">
        <v>7</v>
      </c>
    </row>
    <row r="4764" spans="1:25" hidden="1" x14ac:dyDescent="0.25">
      <c r="A4764" t="s">
        <v>18128</v>
      </c>
      <c r="B4764" t="s">
        <v>18129</v>
      </c>
      <c r="C4764" s="1" t="str">
        <f t="shared" si="769"/>
        <v>21:0444</v>
      </c>
      <c r="D4764" s="1" t="str">
        <f t="shared" si="770"/>
        <v>21:0146</v>
      </c>
      <c r="E4764" t="s">
        <v>18130</v>
      </c>
      <c r="F4764" t="s">
        <v>18131</v>
      </c>
      <c r="H4764">
        <v>69.007109999999997</v>
      </c>
      <c r="I4764">
        <v>-72.633497000000006</v>
      </c>
      <c r="J4764" s="1" t="str">
        <f t="shared" si="771"/>
        <v>NGR lake sediment grab sample</v>
      </c>
      <c r="K4764" s="1" t="str">
        <f t="shared" si="772"/>
        <v>&lt;177 micron (NGR)</v>
      </c>
      <c r="L4764">
        <v>32</v>
      </c>
      <c r="M4764" t="s">
        <v>112</v>
      </c>
      <c r="N4764">
        <v>618</v>
      </c>
      <c r="O4764">
        <v>124</v>
      </c>
      <c r="P4764">
        <v>164</v>
      </c>
      <c r="Q4764">
        <v>9</v>
      </c>
      <c r="R4764">
        <v>95</v>
      </c>
      <c r="S4764">
        <v>42</v>
      </c>
      <c r="T4764">
        <v>0.5</v>
      </c>
      <c r="U4764">
        <v>225</v>
      </c>
      <c r="V4764">
        <v>7.5</v>
      </c>
      <c r="W4764">
        <v>325</v>
      </c>
      <c r="X4764">
        <v>6</v>
      </c>
      <c r="Y4764">
        <v>9.4</v>
      </c>
    </row>
    <row r="4765" spans="1:25" hidden="1" x14ac:dyDescent="0.25">
      <c r="A4765" t="s">
        <v>18132</v>
      </c>
      <c r="B4765" t="s">
        <v>18133</v>
      </c>
      <c r="C4765" s="1" t="str">
        <f t="shared" si="769"/>
        <v>21:0444</v>
      </c>
      <c r="D4765" s="1" t="str">
        <f t="shared" si="770"/>
        <v>21:0146</v>
      </c>
      <c r="E4765" t="s">
        <v>18134</v>
      </c>
      <c r="F4765" t="s">
        <v>18135</v>
      </c>
      <c r="H4765">
        <v>69.0374695</v>
      </c>
      <c r="I4765">
        <v>-72.8138893</v>
      </c>
      <c r="J4765" s="1" t="str">
        <f t="shared" si="771"/>
        <v>NGR lake sediment grab sample</v>
      </c>
      <c r="K4765" s="1" t="str">
        <f t="shared" si="772"/>
        <v>&lt;177 micron (NGR)</v>
      </c>
      <c r="L4765">
        <v>32</v>
      </c>
      <c r="M4765" t="s">
        <v>117</v>
      </c>
      <c r="N4765">
        <v>619</v>
      </c>
      <c r="O4765">
        <v>88</v>
      </c>
      <c r="P4765">
        <v>124</v>
      </c>
      <c r="Q4765">
        <v>8</v>
      </c>
      <c r="R4765">
        <v>49</v>
      </c>
      <c r="S4765">
        <v>51</v>
      </c>
      <c r="T4765">
        <v>0.1</v>
      </c>
      <c r="U4765">
        <v>585</v>
      </c>
      <c r="V4765">
        <v>6.2</v>
      </c>
      <c r="W4765">
        <v>250</v>
      </c>
      <c r="X4765">
        <v>5</v>
      </c>
      <c r="Y4765">
        <v>6.4</v>
      </c>
    </row>
    <row r="4766" spans="1:25" hidden="1" x14ac:dyDescent="0.25">
      <c r="A4766" t="s">
        <v>18136</v>
      </c>
      <c r="B4766" t="s">
        <v>18137</v>
      </c>
      <c r="C4766" s="1" t="str">
        <f t="shared" si="769"/>
        <v>21:0444</v>
      </c>
      <c r="D4766" s="1" t="str">
        <f t="shared" si="770"/>
        <v>21:0146</v>
      </c>
      <c r="E4766" t="s">
        <v>18138</v>
      </c>
      <c r="F4766" t="s">
        <v>18139</v>
      </c>
      <c r="H4766">
        <v>69.070637300000001</v>
      </c>
      <c r="I4766">
        <v>-72.985699199999999</v>
      </c>
      <c r="J4766" s="1" t="str">
        <f t="shared" si="771"/>
        <v>NGR lake sediment grab sample</v>
      </c>
      <c r="K4766" s="1" t="str">
        <f t="shared" si="772"/>
        <v>&lt;177 micron (NGR)</v>
      </c>
      <c r="L4766">
        <v>32</v>
      </c>
      <c r="M4766" t="s">
        <v>122</v>
      </c>
      <c r="N4766">
        <v>620</v>
      </c>
      <c r="O4766">
        <v>176</v>
      </c>
      <c r="P4766">
        <v>108</v>
      </c>
      <c r="Q4766">
        <v>9</v>
      </c>
      <c r="R4766">
        <v>59</v>
      </c>
      <c r="S4766">
        <v>17</v>
      </c>
      <c r="T4766">
        <v>0.5</v>
      </c>
      <c r="U4766">
        <v>190</v>
      </c>
      <c r="V4766">
        <v>3.1</v>
      </c>
      <c r="W4766">
        <v>75</v>
      </c>
      <c r="X4766">
        <v>2</v>
      </c>
      <c r="Y4766">
        <v>10</v>
      </c>
    </row>
    <row r="4767" spans="1:25" hidden="1" x14ac:dyDescent="0.25">
      <c r="A4767" t="s">
        <v>18140</v>
      </c>
      <c r="B4767" t="s">
        <v>18141</v>
      </c>
      <c r="C4767" s="1" t="str">
        <f t="shared" si="769"/>
        <v>21:0444</v>
      </c>
      <c r="D4767" s="1" t="str">
        <f t="shared" si="770"/>
        <v>21:0146</v>
      </c>
      <c r="E4767" t="s">
        <v>18142</v>
      </c>
      <c r="F4767" t="s">
        <v>18143</v>
      </c>
      <c r="H4767">
        <v>69.153878199999994</v>
      </c>
      <c r="I4767">
        <v>-73.246180100000004</v>
      </c>
      <c r="J4767" s="1" t="str">
        <f t="shared" si="771"/>
        <v>NGR lake sediment grab sample</v>
      </c>
      <c r="K4767" s="1" t="str">
        <f t="shared" si="772"/>
        <v>&lt;177 micron (NGR)</v>
      </c>
      <c r="L4767">
        <v>33</v>
      </c>
      <c r="M4767" t="s">
        <v>29</v>
      </c>
      <c r="N4767">
        <v>621</v>
      </c>
      <c r="O4767">
        <v>198</v>
      </c>
      <c r="P4767">
        <v>200</v>
      </c>
      <c r="Q4767">
        <v>18</v>
      </c>
      <c r="R4767">
        <v>102</v>
      </c>
      <c r="S4767">
        <v>23</v>
      </c>
      <c r="T4767">
        <v>0.1</v>
      </c>
      <c r="U4767">
        <v>350</v>
      </c>
      <c r="V4767">
        <v>6.6</v>
      </c>
      <c r="W4767">
        <v>60</v>
      </c>
      <c r="X4767">
        <v>7</v>
      </c>
      <c r="Y4767">
        <v>6.6</v>
      </c>
    </row>
    <row r="4768" spans="1:25" hidden="1" x14ac:dyDescent="0.25">
      <c r="A4768" t="s">
        <v>18144</v>
      </c>
      <c r="B4768" t="s">
        <v>18145</v>
      </c>
      <c r="C4768" s="1" t="str">
        <f t="shared" si="769"/>
        <v>21:0444</v>
      </c>
      <c r="D4768" s="1" t="str">
        <f t="shared" si="770"/>
        <v>21:0146</v>
      </c>
      <c r="E4768" t="s">
        <v>18146</v>
      </c>
      <c r="F4768" t="s">
        <v>18147</v>
      </c>
      <c r="H4768">
        <v>69.134499300000002</v>
      </c>
      <c r="I4768">
        <v>-73.102377700000005</v>
      </c>
      <c r="J4768" s="1" t="str">
        <f t="shared" si="771"/>
        <v>NGR lake sediment grab sample</v>
      </c>
      <c r="K4768" s="1" t="str">
        <f t="shared" si="772"/>
        <v>&lt;177 micron (NGR)</v>
      </c>
      <c r="L4768">
        <v>33</v>
      </c>
      <c r="M4768" t="s">
        <v>34</v>
      </c>
      <c r="N4768">
        <v>622</v>
      </c>
      <c r="O4768">
        <v>102</v>
      </c>
      <c r="P4768">
        <v>62</v>
      </c>
      <c r="Q4768">
        <v>9</v>
      </c>
      <c r="R4768">
        <v>32</v>
      </c>
      <c r="S4768">
        <v>8</v>
      </c>
      <c r="T4768">
        <v>0.1</v>
      </c>
      <c r="U4768">
        <v>250</v>
      </c>
      <c r="V4768">
        <v>4</v>
      </c>
      <c r="W4768">
        <v>35</v>
      </c>
      <c r="X4768">
        <v>2</v>
      </c>
      <c r="Y4768">
        <v>5.6</v>
      </c>
    </row>
    <row r="4769" spans="1:25" hidden="1" x14ac:dyDescent="0.25">
      <c r="A4769" t="s">
        <v>18148</v>
      </c>
      <c r="B4769" t="s">
        <v>18149</v>
      </c>
      <c r="C4769" s="1" t="str">
        <f t="shared" si="769"/>
        <v>21:0444</v>
      </c>
      <c r="D4769" s="1" t="str">
        <f t="shared" si="770"/>
        <v>21:0146</v>
      </c>
      <c r="E4769" t="s">
        <v>18150</v>
      </c>
      <c r="F4769" t="s">
        <v>18151</v>
      </c>
      <c r="H4769">
        <v>69.167172500000007</v>
      </c>
      <c r="I4769">
        <v>-73.159319499999995</v>
      </c>
      <c r="J4769" s="1" t="str">
        <f t="shared" si="771"/>
        <v>NGR lake sediment grab sample</v>
      </c>
      <c r="K4769" s="1" t="str">
        <f t="shared" si="772"/>
        <v>&lt;177 micron (NGR)</v>
      </c>
      <c r="L4769">
        <v>33</v>
      </c>
      <c r="M4769" t="s">
        <v>39</v>
      </c>
      <c r="N4769">
        <v>623</v>
      </c>
      <c r="O4769">
        <v>78</v>
      </c>
      <c r="P4769">
        <v>62</v>
      </c>
      <c r="Q4769">
        <v>5</v>
      </c>
      <c r="R4769">
        <v>27</v>
      </c>
      <c r="S4769">
        <v>7</v>
      </c>
      <c r="T4769">
        <v>0.1</v>
      </c>
      <c r="U4769">
        <v>240</v>
      </c>
      <c r="V4769">
        <v>5.3</v>
      </c>
      <c r="W4769">
        <v>40</v>
      </c>
      <c r="X4769">
        <v>3</v>
      </c>
      <c r="Y4769">
        <v>5.2</v>
      </c>
    </row>
    <row r="4770" spans="1:25" hidden="1" x14ac:dyDescent="0.25">
      <c r="A4770" t="s">
        <v>18152</v>
      </c>
      <c r="B4770" t="s">
        <v>18153</v>
      </c>
      <c r="C4770" s="1" t="str">
        <f t="shared" si="769"/>
        <v>21:0444</v>
      </c>
      <c r="D4770" s="1" t="str">
        <f t="shared" si="770"/>
        <v>21:0146</v>
      </c>
      <c r="E4770" t="s">
        <v>18154</v>
      </c>
      <c r="F4770" t="s">
        <v>18155</v>
      </c>
      <c r="H4770">
        <v>69.147314699999995</v>
      </c>
      <c r="I4770">
        <v>-73.221149499999996</v>
      </c>
      <c r="J4770" s="1" t="str">
        <f t="shared" si="771"/>
        <v>NGR lake sediment grab sample</v>
      </c>
      <c r="K4770" s="1" t="str">
        <f t="shared" si="772"/>
        <v>&lt;177 micron (NGR)</v>
      </c>
      <c r="L4770">
        <v>33</v>
      </c>
      <c r="M4770" t="s">
        <v>49</v>
      </c>
      <c r="N4770">
        <v>624</v>
      </c>
      <c r="O4770">
        <v>104</v>
      </c>
      <c r="P4770">
        <v>114</v>
      </c>
      <c r="Q4770">
        <v>11</v>
      </c>
      <c r="R4770">
        <v>43</v>
      </c>
      <c r="S4770">
        <v>9</v>
      </c>
      <c r="T4770">
        <v>0.1</v>
      </c>
      <c r="U4770">
        <v>265</v>
      </c>
      <c r="V4770">
        <v>5</v>
      </c>
      <c r="W4770">
        <v>50</v>
      </c>
      <c r="X4770">
        <v>4</v>
      </c>
      <c r="Y4770">
        <v>7.8</v>
      </c>
    </row>
    <row r="4771" spans="1:25" hidden="1" x14ac:dyDescent="0.25">
      <c r="A4771" t="s">
        <v>18156</v>
      </c>
      <c r="B4771" t="s">
        <v>18157</v>
      </c>
      <c r="C4771" s="1" t="str">
        <f t="shared" si="769"/>
        <v>21:0444</v>
      </c>
      <c r="D4771" s="1" t="str">
        <f t="shared" si="770"/>
        <v>21:0146</v>
      </c>
      <c r="E4771" t="s">
        <v>18142</v>
      </c>
      <c r="F4771" t="s">
        <v>18158</v>
      </c>
      <c r="H4771">
        <v>69.153878199999994</v>
      </c>
      <c r="I4771">
        <v>-73.246180100000004</v>
      </c>
      <c r="J4771" s="1" t="str">
        <f t="shared" si="771"/>
        <v>NGR lake sediment grab sample</v>
      </c>
      <c r="K4771" s="1" t="str">
        <f t="shared" si="772"/>
        <v>&lt;177 micron (NGR)</v>
      </c>
      <c r="L4771">
        <v>33</v>
      </c>
      <c r="M4771" t="s">
        <v>53</v>
      </c>
      <c r="N4771">
        <v>625</v>
      </c>
      <c r="O4771">
        <v>200</v>
      </c>
      <c r="P4771">
        <v>196</v>
      </c>
      <c r="Q4771">
        <v>17</v>
      </c>
      <c r="R4771">
        <v>109</v>
      </c>
      <c r="S4771">
        <v>32</v>
      </c>
      <c r="T4771">
        <v>0.1</v>
      </c>
      <c r="U4771">
        <v>375</v>
      </c>
      <c r="V4771">
        <v>5.7</v>
      </c>
      <c r="W4771">
        <v>40</v>
      </c>
      <c r="X4771">
        <v>7</v>
      </c>
      <c r="Y4771">
        <v>5.4</v>
      </c>
    </row>
    <row r="4772" spans="1:25" hidden="1" x14ac:dyDescent="0.25">
      <c r="A4772" t="s">
        <v>18159</v>
      </c>
      <c r="B4772" t="s">
        <v>18160</v>
      </c>
      <c r="C4772" s="1" t="str">
        <f t="shared" si="769"/>
        <v>21:0444</v>
      </c>
      <c r="D4772" s="1" t="str">
        <f t="shared" si="770"/>
        <v>21:0146</v>
      </c>
      <c r="E4772" t="s">
        <v>18142</v>
      </c>
      <c r="F4772" t="s">
        <v>18161</v>
      </c>
      <c r="H4772">
        <v>69.153878199999994</v>
      </c>
      <c r="I4772">
        <v>-73.246180100000004</v>
      </c>
      <c r="J4772" s="1" t="str">
        <f t="shared" si="771"/>
        <v>NGR lake sediment grab sample</v>
      </c>
      <c r="K4772" s="1" t="str">
        <f t="shared" si="772"/>
        <v>&lt;177 micron (NGR)</v>
      </c>
      <c r="L4772">
        <v>33</v>
      </c>
      <c r="M4772" t="s">
        <v>57</v>
      </c>
      <c r="N4772">
        <v>626</v>
      </c>
      <c r="O4772">
        <v>194</v>
      </c>
      <c r="P4772">
        <v>200</v>
      </c>
      <c r="Q4772">
        <v>18</v>
      </c>
      <c r="R4772">
        <v>102</v>
      </c>
      <c r="S4772">
        <v>23</v>
      </c>
      <c r="T4772">
        <v>0.1</v>
      </c>
      <c r="U4772">
        <v>360</v>
      </c>
      <c r="V4772">
        <v>7</v>
      </c>
      <c r="W4772">
        <v>60</v>
      </c>
      <c r="X4772">
        <v>8</v>
      </c>
      <c r="Y4772">
        <v>5.4</v>
      </c>
    </row>
    <row r="4773" spans="1:25" hidden="1" x14ac:dyDescent="0.25">
      <c r="A4773" t="s">
        <v>18162</v>
      </c>
      <c r="B4773" t="s">
        <v>18163</v>
      </c>
      <c r="C4773" s="1" t="str">
        <f t="shared" si="769"/>
        <v>21:0444</v>
      </c>
      <c r="D4773" s="1" t="str">
        <f t="shared" si="770"/>
        <v>21:0146</v>
      </c>
      <c r="E4773" t="s">
        <v>18164</v>
      </c>
      <c r="F4773" t="s">
        <v>18165</v>
      </c>
      <c r="H4773">
        <v>69.158475999999993</v>
      </c>
      <c r="I4773">
        <v>-73.304836499999993</v>
      </c>
      <c r="J4773" s="1" t="str">
        <f t="shared" si="771"/>
        <v>NGR lake sediment grab sample</v>
      </c>
      <c r="K4773" s="1" t="str">
        <f t="shared" si="772"/>
        <v>&lt;177 micron (NGR)</v>
      </c>
      <c r="L4773">
        <v>33</v>
      </c>
      <c r="M4773" t="s">
        <v>44</v>
      </c>
      <c r="N4773">
        <v>627</v>
      </c>
      <c r="O4773">
        <v>114</v>
      </c>
      <c r="P4773">
        <v>88</v>
      </c>
      <c r="Q4773">
        <v>15</v>
      </c>
      <c r="R4773">
        <v>39</v>
      </c>
      <c r="S4773">
        <v>11</v>
      </c>
      <c r="T4773">
        <v>0.1</v>
      </c>
      <c r="U4773">
        <v>350</v>
      </c>
      <c r="V4773">
        <v>6</v>
      </c>
      <c r="W4773">
        <v>35</v>
      </c>
      <c r="X4773">
        <v>8</v>
      </c>
      <c r="Y4773">
        <v>4.5999999999999996</v>
      </c>
    </row>
    <row r="4774" spans="1:25" hidden="1" x14ac:dyDescent="0.25">
      <c r="A4774" t="s">
        <v>18166</v>
      </c>
      <c r="B4774" t="s">
        <v>18167</v>
      </c>
      <c r="C4774" s="1" t="str">
        <f t="shared" si="769"/>
        <v>21:0444</v>
      </c>
      <c r="D4774" s="1" t="str">
        <f t="shared" si="770"/>
        <v>21:0146</v>
      </c>
      <c r="E4774" t="s">
        <v>18168</v>
      </c>
      <c r="F4774" t="s">
        <v>18169</v>
      </c>
      <c r="H4774">
        <v>69.182800499999999</v>
      </c>
      <c r="I4774">
        <v>-73.365692199999998</v>
      </c>
      <c r="J4774" s="1" t="str">
        <f t="shared" si="771"/>
        <v>NGR lake sediment grab sample</v>
      </c>
      <c r="K4774" s="1" t="str">
        <f t="shared" si="772"/>
        <v>&lt;177 micron (NGR)</v>
      </c>
      <c r="L4774">
        <v>33</v>
      </c>
      <c r="M4774" t="s">
        <v>62</v>
      </c>
      <c r="N4774">
        <v>628</v>
      </c>
      <c r="O4774">
        <v>126</v>
      </c>
      <c r="P4774">
        <v>58</v>
      </c>
      <c r="Q4774">
        <v>15</v>
      </c>
      <c r="R4774">
        <v>33</v>
      </c>
      <c r="S4774">
        <v>11</v>
      </c>
      <c r="T4774">
        <v>0.1</v>
      </c>
      <c r="U4774">
        <v>385</v>
      </c>
      <c r="V4774">
        <v>6.2</v>
      </c>
      <c r="W4774">
        <v>31</v>
      </c>
      <c r="X4774">
        <v>10</v>
      </c>
      <c r="Y4774">
        <v>3.8</v>
      </c>
    </row>
    <row r="4775" spans="1:25" hidden="1" x14ac:dyDescent="0.25">
      <c r="A4775" t="s">
        <v>18170</v>
      </c>
      <c r="B4775" t="s">
        <v>18171</v>
      </c>
      <c r="C4775" s="1" t="str">
        <f t="shared" si="769"/>
        <v>21:0444</v>
      </c>
      <c r="D4775" s="1" t="str">
        <f t="shared" si="770"/>
        <v>21:0146</v>
      </c>
      <c r="E4775" t="s">
        <v>18172</v>
      </c>
      <c r="F4775" t="s">
        <v>18173</v>
      </c>
      <c r="H4775">
        <v>69.195959700000003</v>
      </c>
      <c r="I4775">
        <v>-73.424410100000003</v>
      </c>
      <c r="J4775" s="1" t="str">
        <f t="shared" si="771"/>
        <v>NGR lake sediment grab sample</v>
      </c>
      <c r="K4775" s="1" t="str">
        <f t="shared" si="772"/>
        <v>&lt;177 micron (NGR)</v>
      </c>
      <c r="L4775">
        <v>33</v>
      </c>
      <c r="M4775" t="s">
        <v>67</v>
      </c>
      <c r="N4775">
        <v>629</v>
      </c>
      <c r="O4775">
        <v>78</v>
      </c>
      <c r="P4775">
        <v>64</v>
      </c>
      <c r="Q4775">
        <v>11</v>
      </c>
      <c r="R4775">
        <v>20</v>
      </c>
      <c r="S4775">
        <v>5</v>
      </c>
      <c r="T4775">
        <v>0.3</v>
      </c>
      <c r="U4775">
        <v>270</v>
      </c>
      <c r="V4775">
        <v>7.1</v>
      </c>
      <c r="W4775">
        <v>35</v>
      </c>
      <c r="X4775">
        <v>8</v>
      </c>
      <c r="Y4775">
        <v>7</v>
      </c>
    </row>
    <row r="4776" spans="1:25" hidden="1" x14ac:dyDescent="0.25">
      <c r="A4776" t="s">
        <v>18174</v>
      </c>
      <c r="B4776" t="s">
        <v>18175</v>
      </c>
      <c r="C4776" s="1" t="str">
        <f t="shared" si="769"/>
        <v>21:0444</v>
      </c>
      <c r="D4776" s="1" t="str">
        <f t="shared" si="770"/>
        <v>21:0146</v>
      </c>
      <c r="E4776" t="s">
        <v>18176</v>
      </c>
      <c r="F4776" t="s">
        <v>18177</v>
      </c>
      <c r="H4776">
        <v>69.467755699999998</v>
      </c>
      <c r="I4776">
        <v>-73.793001799999999</v>
      </c>
      <c r="J4776" s="1" t="str">
        <f t="shared" si="771"/>
        <v>NGR lake sediment grab sample</v>
      </c>
      <c r="K4776" s="1" t="str">
        <f t="shared" si="772"/>
        <v>&lt;177 micron (NGR)</v>
      </c>
      <c r="L4776">
        <v>33</v>
      </c>
      <c r="M4776" t="s">
        <v>72</v>
      </c>
      <c r="N4776">
        <v>630</v>
      </c>
      <c r="O4776">
        <v>134</v>
      </c>
      <c r="P4776">
        <v>140</v>
      </c>
      <c r="Q4776">
        <v>12</v>
      </c>
      <c r="R4776">
        <v>110</v>
      </c>
      <c r="S4776">
        <v>11</v>
      </c>
      <c r="T4776">
        <v>0.1</v>
      </c>
      <c r="U4776">
        <v>210</v>
      </c>
      <c r="V4776">
        <v>2.9</v>
      </c>
      <c r="W4776">
        <v>0.5</v>
      </c>
      <c r="X4776">
        <v>5</v>
      </c>
      <c r="Y4776">
        <v>20.399999999999999</v>
      </c>
    </row>
    <row r="4777" spans="1:25" hidden="1" x14ac:dyDescent="0.25">
      <c r="A4777" t="s">
        <v>18178</v>
      </c>
      <c r="B4777" t="s">
        <v>18179</v>
      </c>
      <c r="C4777" s="1" t="str">
        <f t="shared" si="769"/>
        <v>21:0444</v>
      </c>
      <c r="D4777" s="1" t="str">
        <f t="shared" si="770"/>
        <v>21:0146</v>
      </c>
      <c r="E4777" t="s">
        <v>18180</v>
      </c>
      <c r="F4777" t="s">
        <v>18181</v>
      </c>
      <c r="H4777">
        <v>69.492375999999993</v>
      </c>
      <c r="I4777">
        <v>-73.813998499999997</v>
      </c>
      <c r="J4777" s="1" t="str">
        <f t="shared" si="771"/>
        <v>NGR lake sediment grab sample</v>
      </c>
      <c r="K4777" s="1" t="str">
        <f t="shared" si="772"/>
        <v>&lt;177 micron (NGR)</v>
      </c>
      <c r="L4777">
        <v>33</v>
      </c>
      <c r="M4777" t="s">
        <v>77</v>
      </c>
      <c r="N4777">
        <v>631</v>
      </c>
      <c r="O4777">
        <v>250</v>
      </c>
      <c r="P4777">
        <v>96</v>
      </c>
      <c r="Q4777">
        <v>43</v>
      </c>
      <c r="R4777">
        <v>43</v>
      </c>
      <c r="S4777">
        <v>26</v>
      </c>
      <c r="T4777">
        <v>0.1</v>
      </c>
      <c r="U4777">
        <v>610</v>
      </c>
      <c r="V4777">
        <v>8</v>
      </c>
      <c r="W4777">
        <v>0.5</v>
      </c>
      <c r="X4777">
        <v>12</v>
      </c>
      <c r="Y4777">
        <v>10.199999999999999</v>
      </c>
    </row>
    <row r="4778" spans="1:25" hidden="1" x14ac:dyDescent="0.25">
      <c r="A4778" t="s">
        <v>18182</v>
      </c>
      <c r="B4778" t="s">
        <v>18183</v>
      </c>
      <c r="C4778" s="1" t="str">
        <f t="shared" si="769"/>
        <v>21:0444</v>
      </c>
      <c r="D4778" s="1" t="str">
        <f t="shared" si="770"/>
        <v>21:0146</v>
      </c>
      <c r="E4778" t="s">
        <v>18184</v>
      </c>
      <c r="F4778" t="s">
        <v>18185</v>
      </c>
      <c r="H4778">
        <v>69.471200400000001</v>
      </c>
      <c r="I4778">
        <v>-73.852860899999996</v>
      </c>
      <c r="J4778" s="1" t="str">
        <f t="shared" si="771"/>
        <v>NGR lake sediment grab sample</v>
      </c>
      <c r="K4778" s="1" t="str">
        <f t="shared" si="772"/>
        <v>&lt;177 micron (NGR)</v>
      </c>
      <c r="L4778">
        <v>33</v>
      </c>
      <c r="M4778" t="s">
        <v>82</v>
      </c>
      <c r="N4778">
        <v>632</v>
      </c>
      <c r="O4778">
        <v>108</v>
      </c>
      <c r="P4778">
        <v>60</v>
      </c>
      <c r="Q4778">
        <v>10</v>
      </c>
      <c r="R4778">
        <v>27</v>
      </c>
      <c r="S4778">
        <v>23</v>
      </c>
      <c r="T4778">
        <v>0.1</v>
      </c>
      <c r="U4778">
        <v>610</v>
      </c>
      <c r="V4778">
        <v>4.7</v>
      </c>
      <c r="W4778">
        <v>0.5</v>
      </c>
      <c r="X4778">
        <v>5</v>
      </c>
      <c r="Y4778">
        <v>4.5999999999999996</v>
      </c>
    </row>
    <row r="4779" spans="1:25" hidden="1" x14ac:dyDescent="0.25">
      <c r="A4779" t="s">
        <v>18186</v>
      </c>
      <c r="B4779" t="s">
        <v>18187</v>
      </c>
      <c r="C4779" s="1" t="str">
        <f t="shared" si="769"/>
        <v>21:0444</v>
      </c>
      <c r="D4779" s="1" t="str">
        <f t="shared" si="770"/>
        <v>21:0146</v>
      </c>
      <c r="E4779" t="s">
        <v>18188</v>
      </c>
      <c r="F4779" t="s">
        <v>18189</v>
      </c>
      <c r="H4779">
        <v>69.504325199999997</v>
      </c>
      <c r="I4779">
        <v>-73.960729900000004</v>
      </c>
      <c r="J4779" s="1" t="str">
        <f t="shared" si="771"/>
        <v>NGR lake sediment grab sample</v>
      </c>
      <c r="K4779" s="1" t="str">
        <f t="shared" si="772"/>
        <v>&lt;177 micron (NGR)</v>
      </c>
      <c r="L4779">
        <v>33</v>
      </c>
      <c r="M4779" t="s">
        <v>87</v>
      </c>
      <c r="N4779">
        <v>633</v>
      </c>
      <c r="O4779">
        <v>164</v>
      </c>
      <c r="P4779">
        <v>76</v>
      </c>
      <c r="Q4779">
        <v>42</v>
      </c>
      <c r="R4779">
        <v>39</v>
      </c>
      <c r="S4779">
        <v>15</v>
      </c>
      <c r="T4779">
        <v>0.1</v>
      </c>
      <c r="U4779">
        <v>330</v>
      </c>
      <c r="V4779">
        <v>5.25</v>
      </c>
      <c r="W4779">
        <v>0.5</v>
      </c>
      <c r="X4779">
        <v>9</v>
      </c>
      <c r="Y4779">
        <v>9.6</v>
      </c>
    </row>
    <row r="4780" spans="1:25" hidden="1" x14ac:dyDescent="0.25">
      <c r="A4780" t="s">
        <v>18190</v>
      </c>
      <c r="B4780" t="s">
        <v>18191</v>
      </c>
      <c r="C4780" s="1" t="str">
        <f t="shared" si="769"/>
        <v>21:0444</v>
      </c>
      <c r="D4780" s="1" t="str">
        <f t="shared" si="770"/>
        <v>21:0146</v>
      </c>
      <c r="E4780" t="s">
        <v>18192</v>
      </c>
      <c r="F4780" t="s">
        <v>18193</v>
      </c>
      <c r="H4780">
        <v>69.565123799999995</v>
      </c>
      <c r="I4780">
        <v>-74.041031899999993</v>
      </c>
      <c r="J4780" s="1" t="str">
        <f t="shared" si="771"/>
        <v>NGR lake sediment grab sample</v>
      </c>
      <c r="K4780" s="1" t="str">
        <f t="shared" si="772"/>
        <v>&lt;177 micron (NGR)</v>
      </c>
      <c r="L4780">
        <v>33</v>
      </c>
      <c r="M4780" t="s">
        <v>92</v>
      </c>
      <c r="N4780">
        <v>634</v>
      </c>
      <c r="O4780">
        <v>178</v>
      </c>
      <c r="P4780">
        <v>88</v>
      </c>
      <c r="Q4780">
        <v>21</v>
      </c>
      <c r="R4780">
        <v>50</v>
      </c>
      <c r="S4780">
        <v>31</v>
      </c>
      <c r="T4780">
        <v>0.1</v>
      </c>
      <c r="U4780">
        <v>990</v>
      </c>
      <c r="V4780">
        <v>7.6</v>
      </c>
      <c r="W4780">
        <v>0.5</v>
      </c>
      <c r="X4780">
        <v>2</v>
      </c>
      <c r="Y4780">
        <v>8.4</v>
      </c>
    </row>
    <row r="4781" spans="1:25" hidden="1" x14ac:dyDescent="0.25">
      <c r="A4781" t="s">
        <v>18194</v>
      </c>
      <c r="B4781" t="s">
        <v>18195</v>
      </c>
      <c r="C4781" s="1" t="str">
        <f t="shared" si="769"/>
        <v>21:0444</v>
      </c>
      <c r="D4781" s="1" t="str">
        <f t="shared" si="770"/>
        <v>21:0146</v>
      </c>
      <c r="E4781" t="s">
        <v>18196</v>
      </c>
      <c r="F4781" t="s">
        <v>18197</v>
      </c>
      <c r="H4781">
        <v>69.579910600000005</v>
      </c>
      <c r="I4781">
        <v>-74.027680200000006</v>
      </c>
      <c r="J4781" s="1" t="str">
        <f t="shared" si="771"/>
        <v>NGR lake sediment grab sample</v>
      </c>
      <c r="K4781" s="1" t="str">
        <f t="shared" si="772"/>
        <v>&lt;177 micron (NGR)</v>
      </c>
      <c r="L4781">
        <v>33</v>
      </c>
      <c r="M4781" t="s">
        <v>97</v>
      </c>
      <c r="N4781">
        <v>635</v>
      </c>
      <c r="O4781">
        <v>180</v>
      </c>
      <c r="P4781">
        <v>98</v>
      </c>
      <c r="Q4781">
        <v>27</v>
      </c>
      <c r="R4781">
        <v>52</v>
      </c>
      <c r="S4781">
        <v>30</v>
      </c>
      <c r="T4781">
        <v>0.1</v>
      </c>
      <c r="U4781">
        <v>750</v>
      </c>
      <c r="V4781">
        <v>7.9</v>
      </c>
      <c r="W4781">
        <v>0.5</v>
      </c>
      <c r="X4781">
        <v>3</v>
      </c>
      <c r="Y4781">
        <v>7.6</v>
      </c>
    </row>
    <row r="4782" spans="1:25" hidden="1" x14ac:dyDescent="0.25">
      <c r="A4782" t="s">
        <v>18198</v>
      </c>
      <c r="B4782" t="s">
        <v>18199</v>
      </c>
      <c r="C4782" s="1" t="str">
        <f t="shared" si="769"/>
        <v>21:0444</v>
      </c>
      <c r="D4782" s="1" t="str">
        <f t="shared" si="770"/>
        <v>21:0146</v>
      </c>
      <c r="E4782" t="s">
        <v>18200</v>
      </c>
      <c r="F4782" t="s">
        <v>18201</v>
      </c>
      <c r="H4782">
        <v>69.5587917</v>
      </c>
      <c r="I4782">
        <v>-73.965419900000001</v>
      </c>
      <c r="J4782" s="1" t="str">
        <f t="shared" si="771"/>
        <v>NGR lake sediment grab sample</v>
      </c>
      <c r="K4782" s="1" t="str">
        <f t="shared" si="772"/>
        <v>&lt;177 micron (NGR)</v>
      </c>
      <c r="L4782">
        <v>33</v>
      </c>
      <c r="M4782" t="s">
        <v>107</v>
      </c>
      <c r="N4782">
        <v>636</v>
      </c>
      <c r="O4782">
        <v>88</v>
      </c>
      <c r="P4782">
        <v>56</v>
      </c>
      <c r="Q4782">
        <v>9</v>
      </c>
      <c r="R4782">
        <v>28</v>
      </c>
      <c r="S4782">
        <v>8</v>
      </c>
      <c r="T4782">
        <v>0.1</v>
      </c>
      <c r="U4782">
        <v>180</v>
      </c>
      <c r="V4782">
        <v>4.0999999999999996</v>
      </c>
      <c r="W4782">
        <v>0.5</v>
      </c>
      <c r="X4782">
        <v>2</v>
      </c>
      <c r="Y4782">
        <v>21.6</v>
      </c>
    </row>
    <row r="4783" spans="1:25" hidden="1" x14ac:dyDescent="0.25">
      <c r="A4783" t="s">
        <v>18202</v>
      </c>
      <c r="B4783" t="s">
        <v>18203</v>
      </c>
      <c r="C4783" s="1" t="str">
        <f t="shared" si="769"/>
        <v>21:0444</v>
      </c>
      <c r="D4783" s="1" t="str">
        <f t="shared" si="770"/>
        <v>21:0146</v>
      </c>
      <c r="E4783" t="s">
        <v>18204</v>
      </c>
      <c r="F4783" t="s">
        <v>18205</v>
      </c>
      <c r="H4783">
        <v>69.609432200000001</v>
      </c>
      <c r="I4783">
        <v>-74.199288899999999</v>
      </c>
      <c r="J4783" s="1" t="str">
        <f t="shared" si="771"/>
        <v>NGR lake sediment grab sample</v>
      </c>
      <c r="K4783" s="1" t="str">
        <f t="shared" si="772"/>
        <v>&lt;177 micron (NGR)</v>
      </c>
      <c r="L4783">
        <v>33</v>
      </c>
      <c r="M4783" t="s">
        <v>112</v>
      </c>
      <c r="N4783">
        <v>637</v>
      </c>
      <c r="O4783">
        <v>142</v>
      </c>
      <c r="P4783">
        <v>44</v>
      </c>
      <c r="Q4783">
        <v>26</v>
      </c>
      <c r="R4783">
        <v>33</v>
      </c>
      <c r="S4783">
        <v>15</v>
      </c>
      <c r="T4783">
        <v>0.1</v>
      </c>
      <c r="U4783">
        <v>395</v>
      </c>
      <c r="V4783">
        <v>5</v>
      </c>
      <c r="W4783">
        <v>0.5</v>
      </c>
      <c r="X4783">
        <v>4</v>
      </c>
      <c r="Y4783">
        <v>10.6</v>
      </c>
    </row>
    <row r="4784" spans="1:25" hidden="1" x14ac:dyDescent="0.25">
      <c r="A4784" t="s">
        <v>18206</v>
      </c>
      <c r="B4784" t="s">
        <v>18207</v>
      </c>
      <c r="C4784" s="1" t="str">
        <f t="shared" si="769"/>
        <v>21:0444</v>
      </c>
      <c r="D4784" s="1" t="str">
        <f>HYPERLINK("http://geochem.nrcan.gc.ca/cdogs/content/svy/svy_e.htm", "")</f>
        <v/>
      </c>
      <c r="G4784" s="1" t="str">
        <f>HYPERLINK("http://geochem.nrcan.gc.ca/cdogs/content/cr_/cr_00034_e.htm", "34")</f>
        <v>34</v>
      </c>
      <c r="J4784" t="s">
        <v>100</v>
      </c>
      <c r="K4784" t="s">
        <v>101</v>
      </c>
      <c r="L4784">
        <v>33</v>
      </c>
      <c r="M4784" t="s">
        <v>102</v>
      </c>
      <c r="N4784">
        <v>638</v>
      </c>
      <c r="O4784">
        <v>106</v>
      </c>
      <c r="P4784">
        <v>46</v>
      </c>
      <c r="Q4784">
        <v>13</v>
      </c>
      <c r="R4784">
        <v>21</v>
      </c>
      <c r="S4784">
        <v>10</v>
      </c>
      <c r="T4784">
        <v>0.1</v>
      </c>
      <c r="U4784">
        <v>810</v>
      </c>
      <c r="V4784">
        <v>3.05</v>
      </c>
      <c r="W4784">
        <v>24</v>
      </c>
      <c r="X4784">
        <v>6</v>
      </c>
      <c r="Y4784">
        <v>17.600000000000001</v>
      </c>
    </row>
    <row r="4785" spans="1:25" hidden="1" x14ac:dyDescent="0.25">
      <c r="A4785" t="s">
        <v>18208</v>
      </c>
      <c r="B4785" t="s">
        <v>18209</v>
      </c>
      <c r="C4785" s="1" t="str">
        <f t="shared" si="769"/>
        <v>21:0444</v>
      </c>
      <c r="D4785" s="1" t="str">
        <f t="shared" ref="D4785:D4793" si="773">HYPERLINK("http://geochem.nrcan.gc.ca/cdogs/content/svy/svy210146_e.htm", "21:0146")</f>
        <v>21:0146</v>
      </c>
      <c r="E4785" t="s">
        <v>18210</v>
      </c>
      <c r="F4785" t="s">
        <v>18211</v>
      </c>
      <c r="H4785">
        <v>69.602271999999999</v>
      </c>
      <c r="I4785">
        <v>-74.3404168</v>
      </c>
      <c r="J4785" s="1" t="str">
        <f t="shared" ref="J4785:J4793" si="774">HYPERLINK("http://geochem.nrcan.gc.ca/cdogs/content/kwd/kwd020027_e.htm", "NGR lake sediment grab sample")</f>
        <v>NGR lake sediment grab sample</v>
      </c>
      <c r="K4785" s="1" t="str">
        <f t="shared" ref="K4785:K4793" si="775">HYPERLINK("http://geochem.nrcan.gc.ca/cdogs/content/kwd/kwd080006_e.htm", "&lt;177 micron (NGR)")</f>
        <v>&lt;177 micron (NGR)</v>
      </c>
      <c r="L4785">
        <v>33</v>
      </c>
      <c r="M4785" t="s">
        <v>117</v>
      </c>
      <c r="N4785">
        <v>639</v>
      </c>
      <c r="O4785">
        <v>76</v>
      </c>
      <c r="P4785">
        <v>26</v>
      </c>
      <c r="Q4785">
        <v>9</v>
      </c>
      <c r="R4785">
        <v>19</v>
      </c>
      <c r="S4785">
        <v>7</v>
      </c>
      <c r="T4785">
        <v>0.1</v>
      </c>
      <c r="U4785">
        <v>220</v>
      </c>
      <c r="V4785">
        <v>2.4</v>
      </c>
      <c r="W4785">
        <v>0.5</v>
      </c>
      <c r="X4785">
        <v>2</v>
      </c>
      <c r="Y4785">
        <v>5.2</v>
      </c>
    </row>
    <row r="4786" spans="1:25" hidden="1" x14ac:dyDescent="0.25">
      <c r="A4786" t="s">
        <v>18212</v>
      </c>
      <c r="B4786" t="s">
        <v>18213</v>
      </c>
      <c r="C4786" s="1" t="str">
        <f t="shared" si="769"/>
        <v>21:0444</v>
      </c>
      <c r="D4786" s="1" t="str">
        <f t="shared" si="773"/>
        <v>21:0146</v>
      </c>
      <c r="E4786" t="s">
        <v>18214</v>
      </c>
      <c r="F4786" t="s">
        <v>18215</v>
      </c>
      <c r="H4786">
        <v>69.592810999999998</v>
      </c>
      <c r="I4786">
        <v>-74.253286900000006</v>
      </c>
      <c r="J4786" s="1" t="str">
        <f t="shared" si="774"/>
        <v>NGR lake sediment grab sample</v>
      </c>
      <c r="K4786" s="1" t="str">
        <f t="shared" si="775"/>
        <v>&lt;177 micron (NGR)</v>
      </c>
      <c r="L4786">
        <v>33</v>
      </c>
      <c r="M4786" t="s">
        <v>122</v>
      </c>
      <c r="N4786">
        <v>640</v>
      </c>
      <c r="O4786">
        <v>86</v>
      </c>
      <c r="P4786">
        <v>24</v>
      </c>
      <c r="Q4786">
        <v>11</v>
      </c>
      <c r="R4786">
        <v>20</v>
      </c>
      <c r="S4786">
        <v>7</v>
      </c>
      <c r="T4786">
        <v>0.1</v>
      </c>
      <c r="U4786">
        <v>220</v>
      </c>
      <c r="V4786">
        <v>2.4</v>
      </c>
      <c r="W4786">
        <v>0.5</v>
      </c>
      <c r="X4786">
        <v>2</v>
      </c>
      <c r="Y4786">
        <v>4</v>
      </c>
    </row>
    <row r="4787" spans="1:25" hidden="1" x14ac:dyDescent="0.25">
      <c r="A4787" t="s">
        <v>18216</v>
      </c>
      <c r="B4787" t="s">
        <v>18217</v>
      </c>
      <c r="C4787" s="1" t="str">
        <f t="shared" ref="C4787:C4850" si="776">HYPERLINK("http://geochem.nrcan.gc.ca/cdogs/content/bdl/bdl210444_e.htm", "21:0444")</f>
        <v>21:0444</v>
      </c>
      <c r="D4787" s="1" t="str">
        <f t="shared" si="773"/>
        <v>21:0146</v>
      </c>
      <c r="E4787" t="s">
        <v>18218</v>
      </c>
      <c r="F4787" t="s">
        <v>18219</v>
      </c>
      <c r="H4787">
        <v>69.556840800000003</v>
      </c>
      <c r="I4787">
        <v>-74.316960199999997</v>
      </c>
      <c r="J4787" s="1" t="str">
        <f t="shared" si="774"/>
        <v>NGR lake sediment grab sample</v>
      </c>
      <c r="K4787" s="1" t="str">
        <f t="shared" si="775"/>
        <v>&lt;177 micron (NGR)</v>
      </c>
      <c r="L4787">
        <v>34</v>
      </c>
      <c r="M4787" t="s">
        <v>29</v>
      </c>
      <c r="N4787">
        <v>641</v>
      </c>
      <c r="O4787">
        <v>106</v>
      </c>
      <c r="P4787">
        <v>42</v>
      </c>
      <c r="Q4787">
        <v>17</v>
      </c>
      <c r="R4787">
        <v>28</v>
      </c>
      <c r="S4787">
        <v>9</v>
      </c>
      <c r="T4787">
        <v>0.1</v>
      </c>
      <c r="U4787">
        <v>200</v>
      </c>
      <c r="V4787">
        <v>2.8</v>
      </c>
      <c r="W4787">
        <v>0.5</v>
      </c>
      <c r="X4787">
        <v>2</v>
      </c>
      <c r="Y4787">
        <v>22.8</v>
      </c>
    </row>
    <row r="4788" spans="1:25" hidden="1" x14ac:dyDescent="0.25">
      <c r="A4788" t="s">
        <v>18220</v>
      </c>
      <c r="B4788" t="s">
        <v>18221</v>
      </c>
      <c r="C4788" s="1" t="str">
        <f t="shared" si="776"/>
        <v>21:0444</v>
      </c>
      <c r="D4788" s="1" t="str">
        <f t="shared" si="773"/>
        <v>21:0146</v>
      </c>
      <c r="E4788" t="s">
        <v>18222</v>
      </c>
      <c r="F4788" t="s">
        <v>18223</v>
      </c>
      <c r="H4788">
        <v>69.561801900000006</v>
      </c>
      <c r="I4788">
        <v>-74.222859700000001</v>
      </c>
      <c r="J4788" s="1" t="str">
        <f t="shared" si="774"/>
        <v>NGR lake sediment grab sample</v>
      </c>
      <c r="K4788" s="1" t="str">
        <f t="shared" si="775"/>
        <v>&lt;177 micron (NGR)</v>
      </c>
      <c r="L4788">
        <v>34</v>
      </c>
      <c r="M4788" t="s">
        <v>34</v>
      </c>
      <c r="N4788">
        <v>642</v>
      </c>
      <c r="O4788">
        <v>154</v>
      </c>
      <c r="P4788">
        <v>56</v>
      </c>
      <c r="Q4788">
        <v>17</v>
      </c>
      <c r="R4788">
        <v>37</v>
      </c>
      <c r="S4788">
        <v>22</v>
      </c>
      <c r="T4788">
        <v>0.1</v>
      </c>
      <c r="U4788">
        <v>470</v>
      </c>
      <c r="V4788">
        <v>5.4</v>
      </c>
      <c r="W4788">
        <v>0.5</v>
      </c>
      <c r="X4788">
        <v>3</v>
      </c>
      <c r="Y4788">
        <v>5.2</v>
      </c>
    </row>
    <row r="4789" spans="1:25" hidden="1" x14ac:dyDescent="0.25">
      <c r="A4789" t="s">
        <v>18224</v>
      </c>
      <c r="B4789" t="s">
        <v>18225</v>
      </c>
      <c r="C4789" s="1" t="str">
        <f t="shared" si="776"/>
        <v>21:0444</v>
      </c>
      <c r="D4789" s="1" t="str">
        <f t="shared" si="773"/>
        <v>21:0146</v>
      </c>
      <c r="E4789" t="s">
        <v>18226</v>
      </c>
      <c r="F4789" t="s">
        <v>18227</v>
      </c>
      <c r="H4789">
        <v>69.563593499999996</v>
      </c>
      <c r="I4789">
        <v>-74.301039099999997</v>
      </c>
      <c r="J4789" s="1" t="str">
        <f t="shared" si="774"/>
        <v>NGR lake sediment grab sample</v>
      </c>
      <c r="K4789" s="1" t="str">
        <f t="shared" si="775"/>
        <v>&lt;177 micron (NGR)</v>
      </c>
      <c r="L4789">
        <v>34</v>
      </c>
      <c r="M4789" t="s">
        <v>49</v>
      </c>
      <c r="N4789">
        <v>643</v>
      </c>
      <c r="O4789">
        <v>82</v>
      </c>
      <c r="P4789">
        <v>30</v>
      </c>
      <c r="Q4789">
        <v>6</v>
      </c>
      <c r="R4789">
        <v>17</v>
      </c>
      <c r="S4789">
        <v>5</v>
      </c>
      <c r="T4789">
        <v>0.2</v>
      </c>
      <c r="U4789">
        <v>120</v>
      </c>
      <c r="V4789">
        <v>1.3</v>
      </c>
      <c r="W4789">
        <v>0.5</v>
      </c>
      <c r="X4789">
        <v>1</v>
      </c>
      <c r="Y4789">
        <v>24.8</v>
      </c>
    </row>
    <row r="4790" spans="1:25" hidden="1" x14ac:dyDescent="0.25">
      <c r="A4790" t="s">
        <v>18228</v>
      </c>
      <c r="B4790" t="s">
        <v>18229</v>
      </c>
      <c r="C4790" s="1" t="str">
        <f t="shared" si="776"/>
        <v>21:0444</v>
      </c>
      <c r="D4790" s="1" t="str">
        <f t="shared" si="773"/>
        <v>21:0146</v>
      </c>
      <c r="E4790" t="s">
        <v>18218</v>
      </c>
      <c r="F4790" t="s">
        <v>18230</v>
      </c>
      <c r="H4790">
        <v>69.556840800000003</v>
      </c>
      <c r="I4790">
        <v>-74.316960199999997</v>
      </c>
      <c r="J4790" s="1" t="str">
        <f t="shared" si="774"/>
        <v>NGR lake sediment grab sample</v>
      </c>
      <c r="K4790" s="1" t="str">
        <f t="shared" si="775"/>
        <v>&lt;177 micron (NGR)</v>
      </c>
      <c r="L4790">
        <v>34</v>
      </c>
      <c r="M4790" t="s">
        <v>53</v>
      </c>
      <c r="N4790">
        <v>644</v>
      </c>
      <c r="O4790">
        <v>94</v>
      </c>
      <c r="P4790">
        <v>36</v>
      </c>
      <c r="Q4790">
        <v>15</v>
      </c>
      <c r="R4790">
        <v>25</v>
      </c>
      <c r="S4790">
        <v>6</v>
      </c>
      <c r="T4790">
        <v>0.1</v>
      </c>
      <c r="U4790">
        <v>180</v>
      </c>
      <c r="V4790">
        <v>2.2999999999999998</v>
      </c>
      <c r="W4790">
        <v>0.5</v>
      </c>
      <c r="X4790">
        <v>2</v>
      </c>
      <c r="Y4790">
        <v>22.4</v>
      </c>
    </row>
    <row r="4791" spans="1:25" hidden="1" x14ac:dyDescent="0.25">
      <c r="A4791" t="s">
        <v>18231</v>
      </c>
      <c r="B4791" t="s">
        <v>18232</v>
      </c>
      <c r="C4791" s="1" t="str">
        <f t="shared" si="776"/>
        <v>21:0444</v>
      </c>
      <c r="D4791" s="1" t="str">
        <f t="shared" si="773"/>
        <v>21:0146</v>
      </c>
      <c r="E4791" t="s">
        <v>18218</v>
      </c>
      <c r="F4791" t="s">
        <v>18233</v>
      </c>
      <c r="H4791">
        <v>69.556840800000003</v>
      </c>
      <c r="I4791">
        <v>-74.316960199999997</v>
      </c>
      <c r="J4791" s="1" t="str">
        <f t="shared" si="774"/>
        <v>NGR lake sediment grab sample</v>
      </c>
      <c r="K4791" s="1" t="str">
        <f t="shared" si="775"/>
        <v>&lt;177 micron (NGR)</v>
      </c>
      <c r="L4791">
        <v>34</v>
      </c>
      <c r="M4791" t="s">
        <v>57</v>
      </c>
      <c r="N4791">
        <v>645</v>
      </c>
      <c r="O4791">
        <v>102</v>
      </c>
      <c r="P4791">
        <v>46</v>
      </c>
      <c r="Q4791">
        <v>17</v>
      </c>
      <c r="R4791">
        <v>29</v>
      </c>
      <c r="S4791">
        <v>9</v>
      </c>
      <c r="T4791">
        <v>0.2</v>
      </c>
      <c r="U4791">
        <v>200</v>
      </c>
      <c r="V4791">
        <v>2.8</v>
      </c>
      <c r="W4791">
        <v>0.5</v>
      </c>
      <c r="X4791">
        <v>2</v>
      </c>
      <c r="Y4791">
        <v>21.2</v>
      </c>
    </row>
    <row r="4792" spans="1:25" hidden="1" x14ac:dyDescent="0.25">
      <c r="A4792" t="s">
        <v>18234</v>
      </c>
      <c r="B4792" t="s">
        <v>18235</v>
      </c>
      <c r="C4792" s="1" t="str">
        <f t="shared" si="776"/>
        <v>21:0444</v>
      </c>
      <c r="D4792" s="1" t="str">
        <f t="shared" si="773"/>
        <v>21:0146</v>
      </c>
      <c r="E4792" t="s">
        <v>18236</v>
      </c>
      <c r="F4792" t="s">
        <v>18237</v>
      </c>
      <c r="H4792">
        <v>69.571474899999998</v>
      </c>
      <c r="I4792">
        <v>-74.325836699999996</v>
      </c>
      <c r="J4792" s="1" t="str">
        <f t="shared" si="774"/>
        <v>NGR lake sediment grab sample</v>
      </c>
      <c r="K4792" s="1" t="str">
        <f t="shared" si="775"/>
        <v>&lt;177 micron (NGR)</v>
      </c>
      <c r="L4792">
        <v>34</v>
      </c>
      <c r="M4792" t="s">
        <v>39</v>
      </c>
      <c r="N4792">
        <v>646</v>
      </c>
      <c r="O4792">
        <v>112</v>
      </c>
      <c r="P4792">
        <v>50</v>
      </c>
      <c r="Q4792">
        <v>16</v>
      </c>
      <c r="R4792">
        <v>23</v>
      </c>
      <c r="S4792">
        <v>9</v>
      </c>
      <c r="T4792">
        <v>0.1</v>
      </c>
      <c r="U4792">
        <v>260</v>
      </c>
      <c r="V4792">
        <v>9.6</v>
      </c>
      <c r="W4792">
        <v>2</v>
      </c>
      <c r="X4792">
        <v>2</v>
      </c>
      <c r="Y4792">
        <v>16.600000000000001</v>
      </c>
    </row>
    <row r="4793" spans="1:25" hidden="1" x14ac:dyDescent="0.25">
      <c r="A4793" t="s">
        <v>18238</v>
      </c>
      <c r="B4793" t="s">
        <v>18239</v>
      </c>
      <c r="C4793" s="1" t="str">
        <f t="shared" si="776"/>
        <v>21:0444</v>
      </c>
      <c r="D4793" s="1" t="str">
        <f t="shared" si="773"/>
        <v>21:0146</v>
      </c>
      <c r="E4793" t="s">
        <v>18240</v>
      </c>
      <c r="F4793" t="s">
        <v>18241</v>
      </c>
      <c r="H4793">
        <v>69.581740699999997</v>
      </c>
      <c r="I4793">
        <v>-74.409626799999998</v>
      </c>
      <c r="J4793" s="1" t="str">
        <f t="shared" si="774"/>
        <v>NGR lake sediment grab sample</v>
      </c>
      <c r="K4793" s="1" t="str">
        <f t="shared" si="775"/>
        <v>&lt;177 micron (NGR)</v>
      </c>
      <c r="L4793">
        <v>34</v>
      </c>
      <c r="M4793" t="s">
        <v>44</v>
      </c>
      <c r="N4793">
        <v>647</v>
      </c>
      <c r="O4793">
        <v>100</v>
      </c>
      <c r="P4793">
        <v>30</v>
      </c>
      <c r="Q4793">
        <v>9</v>
      </c>
      <c r="R4793">
        <v>23</v>
      </c>
      <c r="S4793">
        <v>7</v>
      </c>
      <c r="T4793">
        <v>0.1</v>
      </c>
      <c r="U4793">
        <v>200</v>
      </c>
      <c r="V4793">
        <v>1.85</v>
      </c>
      <c r="W4793">
        <v>0.5</v>
      </c>
      <c r="X4793">
        <v>1</v>
      </c>
      <c r="Y4793">
        <v>26.8</v>
      </c>
    </row>
    <row r="4794" spans="1:25" hidden="1" x14ac:dyDescent="0.25">
      <c r="A4794" t="s">
        <v>18242</v>
      </c>
      <c r="B4794" t="s">
        <v>18243</v>
      </c>
      <c r="C4794" s="1" t="str">
        <f t="shared" si="776"/>
        <v>21:0444</v>
      </c>
      <c r="D4794" s="1" t="str">
        <f>HYPERLINK("http://geochem.nrcan.gc.ca/cdogs/content/svy/svy_e.htm", "")</f>
        <v/>
      </c>
      <c r="G4794" s="1" t="str">
        <f>HYPERLINK("http://geochem.nrcan.gc.ca/cdogs/content/cr_/cr_00035_e.htm", "35")</f>
        <v>35</v>
      </c>
      <c r="J4794" t="s">
        <v>100</v>
      </c>
      <c r="K4794" t="s">
        <v>101</v>
      </c>
      <c r="L4794">
        <v>34</v>
      </c>
      <c r="M4794" t="s">
        <v>102</v>
      </c>
      <c r="N4794">
        <v>648</v>
      </c>
      <c r="O4794">
        <v>116</v>
      </c>
      <c r="P4794">
        <v>72</v>
      </c>
      <c r="Q4794">
        <v>9</v>
      </c>
      <c r="R4794">
        <v>32</v>
      </c>
      <c r="S4794">
        <v>9</v>
      </c>
      <c r="T4794">
        <v>0.2</v>
      </c>
      <c r="U4794">
        <v>350</v>
      </c>
      <c r="V4794">
        <v>2.65</v>
      </c>
      <c r="W4794">
        <v>13</v>
      </c>
      <c r="X4794">
        <v>3</v>
      </c>
      <c r="Y4794">
        <v>8</v>
      </c>
    </row>
    <row r="4795" spans="1:25" hidden="1" x14ac:dyDescent="0.25">
      <c r="A4795" t="s">
        <v>18244</v>
      </c>
      <c r="B4795" t="s">
        <v>18245</v>
      </c>
      <c r="C4795" s="1" t="str">
        <f t="shared" si="776"/>
        <v>21:0444</v>
      </c>
      <c r="D4795" s="1" t="str">
        <f t="shared" ref="D4795:D4821" si="777">HYPERLINK("http://geochem.nrcan.gc.ca/cdogs/content/svy/svy210146_e.htm", "21:0146")</f>
        <v>21:0146</v>
      </c>
      <c r="E4795" t="s">
        <v>18246</v>
      </c>
      <c r="F4795" t="s">
        <v>18247</v>
      </c>
      <c r="H4795">
        <v>69.569537100000005</v>
      </c>
      <c r="I4795">
        <v>-74.499265800000003</v>
      </c>
      <c r="J4795" s="1" t="str">
        <f t="shared" ref="J4795:J4821" si="778">HYPERLINK("http://geochem.nrcan.gc.ca/cdogs/content/kwd/kwd020027_e.htm", "NGR lake sediment grab sample")</f>
        <v>NGR lake sediment grab sample</v>
      </c>
      <c r="K4795" s="1" t="str">
        <f t="shared" ref="K4795:K4821" si="779">HYPERLINK("http://geochem.nrcan.gc.ca/cdogs/content/kwd/kwd080006_e.htm", "&lt;177 micron (NGR)")</f>
        <v>&lt;177 micron (NGR)</v>
      </c>
      <c r="L4795">
        <v>34</v>
      </c>
      <c r="M4795" t="s">
        <v>62</v>
      </c>
      <c r="N4795">
        <v>649</v>
      </c>
      <c r="O4795">
        <v>84</v>
      </c>
      <c r="P4795">
        <v>34</v>
      </c>
      <c r="Q4795">
        <v>13</v>
      </c>
      <c r="R4795">
        <v>25</v>
      </c>
      <c r="S4795">
        <v>10</v>
      </c>
      <c r="T4795">
        <v>0.1</v>
      </c>
      <c r="U4795">
        <v>280</v>
      </c>
      <c r="V4795">
        <v>2.95</v>
      </c>
      <c r="W4795">
        <v>0.5</v>
      </c>
      <c r="X4795">
        <v>2</v>
      </c>
      <c r="Y4795">
        <v>13.8</v>
      </c>
    </row>
    <row r="4796" spans="1:25" hidden="1" x14ac:dyDescent="0.25">
      <c r="A4796" t="s">
        <v>18248</v>
      </c>
      <c r="B4796" t="s">
        <v>18249</v>
      </c>
      <c r="C4796" s="1" t="str">
        <f t="shared" si="776"/>
        <v>21:0444</v>
      </c>
      <c r="D4796" s="1" t="str">
        <f t="shared" si="777"/>
        <v>21:0146</v>
      </c>
      <c r="E4796" t="s">
        <v>18250</v>
      </c>
      <c r="F4796" t="s">
        <v>18251</v>
      </c>
      <c r="H4796">
        <v>69.545649999999995</v>
      </c>
      <c r="I4796">
        <v>-75.390641599999995</v>
      </c>
      <c r="J4796" s="1" t="str">
        <f t="shared" si="778"/>
        <v>NGR lake sediment grab sample</v>
      </c>
      <c r="K4796" s="1" t="str">
        <f t="shared" si="779"/>
        <v>&lt;177 micron (NGR)</v>
      </c>
      <c r="L4796">
        <v>34</v>
      </c>
      <c r="M4796" t="s">
        <v>67</v>
      </c>
      <c r="N4796">
        <v>650</v>
      </c>
      <c r="O4796">
        <v>100</v>
      </c>
      <c r="P4796">
        <v>52</v>
      </c>
      <c r="Q4796">
        <v>42</v>
      </c>
      <c r="R4796">
        <v>11</v>
      </c>
      <c r="S4796">
        <v>7</v>
      </c>
      <c r="T4796">
        <v>0.1</v>
      </c>
      <c r="U4796">
        <v>420</v>
      </c>
      <c r="V4796">
        <v>3.1</v>
      </c>
      <c r="W4796">
        <v>0.5</v>
      </c>
      <c r="X4796">
        <v>3</v>
      </c>
      <c r="Y4796">
        <v>8.4</v>
      </c>
    </row>
    <row r="4797" spans="1:25" hidden="1" x14ac:dyDescent="0.25">
      <c r="A4797" t="s">
        <v>18252</v>
      </c>
      <c r="B4797" t="s">
        <v>18253</v>
      </c>
      <c r="C4797" s="1" t="str">
        <f t="shared" si="776"/>
        <v>21:0444</v>
      </c>
      <c r="D4797" s="1" t="str">
        <f t="shared" si="777"/>
        <v>21:0146</v>
      </c>
      <c r="E4797" t="s">
        <v>18254</v>
      </c>
      <c r="F4797" t="s">
        <v>18255</v>
      </c>
      <c r="H4797">
        <v>69.488022299999997</v>
      </c>
      <c r="I4797">
        <v>-75.403425900000002</v>
      </c>
      <c r="J4797" s="1" t="str">
        <f t="shared" si="778"/>
        <v>NGR lake sediment grab sample</v>
      </c>
      <c r="K4797" s="1" t="str">
        <f t="shared" si="779"/>
        <v>&lt;177 micron (NGR)</v>
      </c>
      <c r="L4797">
        <v>34</v>
      </c>
      <c r="M4797" t="s">
        <v>72</v>
      </c>
      <c r="N4797">
        <v>651</v>
      </c>
      <c r="O4797">
        <v>48</v>
      </c>
      <c r="P4797">
        <v>36</v>
      </c>
      <c r="Q4797">
        <v>14</v>
      </c>
      <c r="R4797">
        <v>11</v>
      </c>
      <c r="S4797">
        <v>5</v>
      </c>
      <c r="T4797">
        <v>0.1</v>
      </c>
      <c r="U4797">
        <v>145</v>
      </c>
      <c r="V4797">
        <v>1.1000000000000001</v>
      </c>
      <c r="W4797">
        <v>0.5</v>
      </c>
      <c r="X4797">
        <v>5</v>
      </c>
      <c r="Y4797">
        <v>17.2</v>
      </c>
    </row>
    <row r="4798" spans="1:25" hidden="1" x14ac:dyDescent="0.25">
      <c r="A4798" t="s">
        <v>18256</v>
      </c>
      <c r="B4798" t="s">
        <v>18257</v>
      </c>
      <c r="C4798" s="1" t="str">
        <f t="shared" si="776"/>
        <v>21:0444</v>
      </c>
      <c r="D4798" s="1" t="str">
        <f t="shared" si="777"/>
        <v>21:0146</v>
      </c>
      <c r="E4798" t="s">
        <v>18258</v>
      </c>
      <c r="F4798" t="s">
        <v>18259</v>
      </c>
      <c r="H4798">
        <v>69.478357799999998</v>
      </c>
      <c r="I4798">
        <v>-75.505635299999994</v>
      </c>
      <c r="J4798" s="1" t="str">
        <f t="shared" si="778"/>
        <v>NGR lake sediment grab sample</v>
      </c>
      <c r="K4798" s="1" t="str">
        <f t="shared" si="779"/>
        <v>&lt;177 micron (NGR)</v>
      </c>
      <c r="L4798">
        <v>34</v>
      </c>
      <c r="M4798" t="s">
        <v>77</v>
      </c>
      <c r="N4798">
        <v>652</v>
      </c>
      <c r="O4798">
        <v>56</v>
      </c>
      <c r="P4798">
        <v>12</v>
      </c>
      <c r="Q4798">
        <v>11</v>
      </c>
      <c r="R4798">
        <v>9</v>
      </c>
      <c r="S4798">
        <v>5</v>
      </c>
      <c r="T4798">
        <v>0.1</v>
      </c>
      <c r="U4798">
        <v>580</v>
      </c>
      <c r="V4798">
        <v>2.5</v>
      </c>
      <c r="W4798">
        <v>0.5</v>
      </c>
      <c r="X4798">
        <v>2</v>
      </c>
      <c r="Y4798">
        <v>1.2</v>
      </c>
    </row>
    <row r="4799" spans="1:25" hidden="1" x14ac:dyDescent="0.25">
      <c r="A4799" t="s">
        <v>18260</v>
      </c>
      <c r="B4799" t="s">
        <v>18261</v>
      </c>
      <c r="C4799" s="1" t="str">
        <f t="shared" si="776"/>
        <v>21:0444</v>
      </c>
      <c r="D4799" s="1" t="str">
        <f t="shared" si="777"/>
        <v>21:0146</v>
      </c>
      <c r="E4799" t="s">
        <v>18262</v>
      </c>
      <c r="F4799" t="s">
        <v>18263</v>
      </c>
      <c r="H4799">
        <v>69.480809100000002</v>
      </c>
      <c r="I4799">
        <v>-75.568679299999999</v>
      </c>
      <c r="J4799" s="1" t="str">
        <f t="shared" si="778"/>
        <v>NGR lake sediment grab sample</v>
      </c>
      <c r="K4799" s="1" t="str">
        <f t="shared" si="779"/>
        <v>&lt;177 micron (NGR)</v>
      </c>
      <c r="L4799">
        <v>34</v>
      </c>
      <c r="M4799" t="s">
        <v>82</v>
      </c>
      <c r="N4799">
        <v>653</v>
      </c>
      <c r="O4799">
        <v>66</v>
      </c>
      <c r="P4799">
        <v>52</v>
      </c>
      <c r="Q4799">
        <v>22</v>
      </c>
      <c r="R4799">
        <v>9</v>
      </c>
      <c r="S4799">
        <v>4</v>
      </c>
      <c r="T4799">
        <v>0.1</v>
      </c>
      <c r="U4799">
        <v>190</v>
      </c>
      <c r="V4799">
        <v>1.6</v>
      </c>
      <c r="W4799">
        <v>0.5</v>
      </c>
      <c r="X4799">
        <v>4</v>
      </c>
      <c r="Y4799">
        <v>16</v>
      </c>
    </row>
    <row r="4800" spans="1:25" hidden="1" x14ac:dyDescent="0.25">
      <c r="A4800" t="s">
        <v>18264</v>
      </c>
      <c r="B4800" t="s">
        <v>18265</v>
      </c>
      <c r="C4800" s="1" t="str">
        <f t="shared" si="776"/>
        <v>21:0444</v>
      </c>
      <c r="D4800" s="1" t="str">
        <f t="shared" si="777"/>
        <v>21:0146</v>
      </c>
      <c r="E4800" t="s">
        <v>18266</v>
      </c>
      <c r="F4800" t="s">
        <v>18267</v>
      </c>
      <c r="H4800">
        <v>69.442732800000002</v>
      </c>
      <c r="I4800">
        <v>-75.573847499999999</v>
      </c>
      <c r="J4800" s="1" t="str">
        <f t="shared" si="778"/>
        <v>NGR lake sediment grab sample</v>
      </c>
      <c r="K4800" s="1" t="str">
        <f t="shared" si="779"/>
        <v>&lt;177 micron (NGR)</v>
      </c>
      <c r="L4800">
        <v>34</v>
      </c>
      <c r="M4800" t="s">
        <v>87</v>
      </c>
      <c r="N4800">
        <v>654</v>
      </c>
      <c r="O4800">
        <v>68</v>
      </c>
      <c r="P4800">
        <v>28</v>
      </c>
      <c r="Q4800">
        <v>24</v>
      </c>
      <c r="R4800">
        <v>7</v>
      </c>
      <c r="S4800">
        <v>4</v>
      </c>
      <c r="T4800">
        <v>0.1</v>
      </c>
      <c r="U4800">
        <v>145</v>
      </c>
      <c r="V4800">
        <v>2.4</v>
      </c>
      <c r="W4800">
        <v>2</v>
      </c>
      <c r="X4800">
        <v>7</v>
      </c>
      <c r="Y4800">
        <v>8</v>
      </c>
    </row>
    <row r="4801" spans="1:25" hidden="1" x14ac:dyDescent="0.25">
      <c r="A4801" t="s">
        <v>18268</v>
      </c>
      <c r="B4801" t="s">
        <v>18269</v>
      </c>
      <c r="C4801" s="1" t="str">
        <f t="shared" si="776"/>
        <v>21:0444</v>
      </c>
      <c r="D4801" s="1" t="str">
        <f t="shared" si="777"/>
        <v>21:0146</v>
      </c>
      <c r="E4801" t="s">
        <v>18270</v>
      </c>
      <c r="F4801" t="s">
        <v>18271</v>
      </c>
      <c r="H4801">
        <v>69.431704699999997</v>
      </c>
      <c r="I4801">
        <v>-75.586611599999998</v>
      </c>
      <c r="J4801" s="1" t="str">
        <f t="shared" si="778"/>
        <v>NGR lake sediment grab sample</v>
      </c>
      <c r="K4801" s="1" t="str">
        <f t="shared" si="779"/>
        <v>&lt;177 micron (NGR)</v>
      </c>
      <c r="L4801">
        <v>34</v>
      </c>
      <c r="M4801" t="s">
        <v>92</v>
      </c>
      <c r="N4801">
        <v>655</v>
      </c>
      <c r="O4801">
        <v>42</v>
      </c>
      <c r="P4801">
        <v>18</v>
      </c>
      <c r="Q4801">
        <v>17</v>
      </c>
      <c r="R4801">
        <v>5</v>
      </c>
      <c r="S4801">
        <v>3</v>
      </c>
      <c r="T4801">
        <v>0.1</v>
      </c>
      <c r="U4801">
        <v>170</v>
      </c>
      <c r="V4801">
        <v>1.3</v>
      </c>
      <c r="W4801">
        <v>3</v>
      </c>
      <c r="X4801">
        <v>1</v>
      </c>
      <c r="Y4801">
        <v>2.4</v>
      </c>
    </row>
    <row r="4802" spans="1:25" hidden="1" x14ac:dyDescent="0.25">
      <c r="A4802" t="s">
        <v>18272</v>
      </c>
      <c r="B4802" t="s">
        <v>18273</v>
      </c>
      <c r="C4802" s="1" t="str">
        <f t="shared" si="776"/>
        <v>21:0444</v>
      </c>
      <c r="D4802" s="1" t="str">
        <f t="shared" si="777"/>
        <v>21:0146</v>
      </c>
      <c r="E4802" t="s">
        <v>18274</v>
      </c>
      <c r="F4802" t="s">
        <v>18275</v>
      </c>
      <c r="H4802">
        <v>69.431408000000005</v>
      </c>
      <c r="I4802">
        <v>-75.814103700000004</v>
      </c>
      <c r="J4802" s="1" t="str">
        <f t="shared" si="778"/>
        <v>NGR lake sediment grab sample</v>
      </c>
      <c r="K4802" s="1" t="str">
        <f t="shared" si="779"/>
        <v>&lt;177 micron (NGR)</v>
      </c>
      <c r="L4802">
        <v>34</v>
      </c>
      <c r="M4802" t="s">
        <v>97</v>
      </c>
      <c r="N4802">
        <v>656</v>
      </c>
      <c r="O4802">
        <v>64</v>
      </c>
      <c r="P4802">
        <v>30</v>
      </c>
      <c r="Q4802">
        <v>29</v>
      </c>
      <c r="R4802">
        <v>5</v>
      </c>
      <c r="S4802">
        <v>3</v>
      </c>
      <c r="T4802">
        <v>0.2</v>
      </c>
      <c r="U4802">
        <v>140</v>
      </c>
      <c r="V4802">
        <v>2.2000000000000002</v>
      </c>
      <c r="W4802">
        <v>0.5</v>
      </c>
      <c r="X4802">
        <v>5</v>
      </c>
      <c r="Y4802">
        <v>9.8000000000000007</v>
      </c>
    </row>
    <row r="4803" spans="1:25" hidden="1" x14ac:dyDescent="0.25">
      <c r="A4803" t="s">
        <v>18276</v>
      </c>
      <c r="B4803" t="s">
        <v>18277</v>
      </c>
      <c r="C4803" s="1" t="str">
        <f t="shared" si="776"/>
        <v>21:0444</v>
      </c>
      <c r="D4803" s="1" t="str">
        <f t="shared" si="777"/>
        <v>21:0146</v>
      </c>
      <c r="E4803" t="s">
        <v>18278</v>
      </c>
      <c r="F4803" t="s">
        <v>18279</v>
      </c>
      <c r="H4803">
        <v>69.433533299999993</v>
      </c>
      <c r="I4803">
        <v>-75.873336399999999</v>
      </c>
      <c r="J4803" s="1" t="str">
        <f t="shared" si="778"/>
        <v>NGR lake sediment grab sample</v>
      </c>
      <c r="K4803" s="1" t="str">
        <f t="shared" si="779"/>
        <v>&lt;177 micron (NGR)</v>
      </c>
      <c r="L4803">
        <v>34</v>
      </c>
      <c r="M4803" t="s">
        <v>107</v>
      </c>
      <c r="N4803">
        <v>657</v>
      </c>
      <c r="O4803">
        <v>82</v>
      </c>
      <c r="P4803">
        <v>72</v>
      </c>
      <c r="Q4803">
        <v>67</v>
      </c>
      <c r="R4803">
        <v>5</v>
      </c>
      <c r="S4803">
        <v>2</v>
      </c>
      <c r="T4803">
        <v>0.1</v>
      </c>
      <c r="U4803">
        <v>100</v>
      </c>
      <c r="V4803">
        <v>1.1000000000000001</v>
      </c>
      <c r="W4803">
        <v>2</v>
      </c>
      <c r="X4803">
        <v>8</v>
      </c>
      <c r="Y4803">
        <v>17.8</v>
      </c>
    </row>
    <row r="4804" spans="1:25" hidden="1" x14ac:dyDescent="0.25">
      <c r="A4804" t="s">
        <v>18280</v>
      </c>
      <c r="B4804" t="s">
        <v>18281</v>
      </c>
      <c r="C4804" s="1" t="str">
        <f t="shared" si="776"/>
        <v>21:0444</v>
      </c>
      <c r="D4804" s="1" t="str">
        <f t="shared" si="777"/>
        <v>21:0146</v>
      </c>
      <c r="E4804" t="s">
        <v>18282</v>
      </c>
      <c r="F4804" t="s">
        <v>18283</v>
      </c>
      <c r="H4804">
        <v>69.445983900000002</v>
      </c>
      <c r="I4804">
        <v>-75.895766100000003</v>
      </c>
      <c r="J4804" s="1" t="str">
        <f t="shared" si="778"/>
        <v>NGR lake sediment grab sample</v>
      </c>
      <c r="K4804" s="1" t="str">
        <f t="shared" si="779"/>
        <v>&lt;177 micron (NGR)</v>
      </c>
      <c r="L4804">
        <v>34</v>
      </c>
      <c r="M4804" t="s">
        <v>112</v>
      </c>
      <c r="N4804">
        <v>658</v>
      </c>
      <c r="O4804">
        <v>64</v>
      </c>
      <c r="P4804">
        <v>30</v>
      </c>
      <c r="Q4804">
        <v>24</v>
      </c>
      <c r="R4804">
        <v>7</v>
      </c>
      <c r="S4804">
        <v>5</v>
      </c>
      <c r="T4804">
        <v>0.1</v>
      </c>
      <c r="U4804">
        <v>350</v>
      </c>
      <c r="V4804">
        <v>2.1</v>
      </c>
      <c r="W4804">
        <v>4</v>
      </c>
      <c r="X4804">
        <v>2</v>
      </c>
      <c r="Y4804">
        <v>3.4</v>
      </c>
    </row>
    <row r="4805" spans="1:25" hidden="1" x14ac:dyDescent="0.25">
      <c r="A4805" t="s">
        <v>18284</v>
      </c>
      <c r="B4805" t="s">
        <v>18285</v>
      </c>
      <c r="C4805" s="1" t="str">
        <f t="shared" si="776"/>
        <v>21:0444</v>
      </c>
      <c r="D4805" s="1" t="str">
        <f t="shared" si="777"/>
        <v>21:0146</v>
      </c>
      <c r="E4805" t="s">
        <v>18286</v>
      </c>
      <c r="F4805" t="s">
        <v>18287</v>
      </c>
      <c r="H4805">
        <v>69.454626700000006</v>
      </c>
      <c r="I4805">
        <v>-75.806353299999998</v>
      </c>
      <c r="J4805" s="1" t="str">
        <f t="shared" si="778"/>
        <v>NGR lake sediment grab sample</v>
      </c>
      <c r="K4805" s="1" t="str">
        <f t="shared" si="779"/>
        <v>&lt;177 micron (NGR)</v>
      </c>
      <c r="L4805">
        <v>34</v>
      </c>
      <c r="M4805" t="s">
        <v>117</v>
      </c>
      <c r="N4805">
        <v>659</v>
      </c>
      <c r="O4805">
        <v>36</v>
      </c>
      <c r="P4805">
        <v>24</v>
      </c>
      <c r="Q4805">
        <v>21</v>
      </c>
      <c r="R4805">
        <v>5</v>
      </c>
      <c r="S4805">
        <v>2</v>
      </c>
      <c r="T4805">
        <v>0.1</v>
      </c>
      <c r="U4805">
        <v>60</v>
      </c>
      <c r="V4805">
        <v>1.4</v>
      </c>
      <c r="W4805">
        <v>0.5</v>
      </c>
      <c r="X4805">
        <v>5</v>
      </c>
      <c r="Y4805">
        <v>11.4</v>
      </c>
    </row>
    <row r="4806" spans="1:25" hidden="1" x14ac:dyDescent="0.25">
      <c r="A4806" t="s">
        <v>18288</v>
      </c>
      <c r="B4806" t="s">
        <v>18289</v>
      </c>
      <c r="C4806" s="1" t="str">
        <f t="shared" si="776"/>
        <v>21:0444</v>
      </c>
      <c r="D4806" s="1" t="str">
        <f t="shared" si="777"/>
        <v>21:0146</v>
      </c>
      <c r="E4806" t="s">
        <v>18290</v>
      </c>
      <c r="F4806" t="s">
        <v>18291</v>
      </c>
      <c r="H4806">
        <v>69.475310100000002</v>
      </c>
      <c r="I4806">
        <v>-75.790058000000002</v>
      </c>
      <c r="J4806" s="1" t="str">
        <f t="shared" si="778"/>
        <v>NGR lake sediment grab sample</v>
      </c>
      <c r="K4806" s="1" t="str">
        <f t="shared" si="779"/>
        <v>&lt;177 micron (NGR)</v>
      </c>
      <c r="L4806">
        <v>34</v>
      </c>
      <c r="M4806" t="s">
        <v>122</v>
      </c>
      <c r="N4806">
        <v>660</v>
      </c>
      <c r="O4806">
        <v>62</v>
      </c>
      <c r="P4806">
        <v>24</v>
      </c>
      <c r="Q4806">
        <v>35</v>
      </c>
      <c r="R4806">
        <v>7</v>
      </c>
      <c r="S4806">
        <v>2</v>
      </c>
      <c r="T4806">
        <v>0.1</v>
      </c>
      <c r="U4806">
        <v>150</v>
      </c>
      <c r="V4806">
        <v>1.4</v>
      </c>
      <c r="W4806">
        <v>1</v>
      </c>
      <c r="X4806">
        <v>3</v>
      </c>
      <c r="Y4806">
        <v>10.6</v>
      </c>
    </row>
    <row r="4807" spans="1:25" hidden="1" x14ac:dyDescent="0.25">
      <c r="A4807" t="s">
        <v>18292</v>
      </c>
      <c r="B4807" t="s">
        <v>18293</v>
      </c>
      <c r="C4807" s="1" t="str">
        <f t="shared" si="776"/>
        <v>21:0444</v>
      </c>
      <c r="D4807" s="1" t="str">
        <f t="shared" si="777"/>
        <v>21:0146</v>
      </c>
      <c r="E4807" t="s">
        <v>18294</v>
      </c>
      <c r="F4807" t="s">
        <v>18295</v>
      </c>
      <c r="H4807">
        <v>69.515226900000002</v>
      </c>
      <c r="I4807">
        <v>-75.895946899999998</v>
      </c>
      <c r="J4807" s="1" t="str">
        <f t="shared" si="778"/>
        <v>NGR lake sediment grab sample</v>
      </c>
      <c r="K4807" s="1" t="str">
        <f t="shared" si="779"/>
        <v>&lt;177 micron (NGR)</v>
      </c>
      <c r="L4807">
        <v>35</v>
      </c>
      <c r="M4807" t="s">
        <v>29</v>
      </c>
      <c r="N4807">
        <v>661</v>
      </c>
      <c r="O4807">
        <v>74</v>
      </c>
      <c r="P4807">
        <v>54</v>
      </c>
      <c r="Q4807">
        <v>17</v>
      </c>
      <c r="R4807">
        <v>15</v>
      </c>
      <c r="S4807">
        <v>5</v>
      </c>
      <c r="T4807">
        <v>0.1</v>
      </c>
      <c r="U4807">
        <v>180</v>
      </c>
      <c r="V4807">
        <v>2</v>
      </c>
      <c r="W4807">
        <v>2</v>
      </c>
      <c r="X4807">
        <v>2</v>
      </c>
      <c r="Y4807">
        <v>8.6</v>
      </c>
    </row>
    <row r="4808" spans="1:25" hidden="1" x14ac:dyDescent="0.25">
      <c r="A4808" t="s">
        <v>18296</v>
      </c>
      <c r="B4808" t="s">
        <v>18297</v>
      </c>
      <c r="C4808" s="1" t="str">
        <f t="shared" si="776"/>
        <v>21:0444</v>
      </c>
      <c r="D4808" s="1" t="str">
        <f t="shared" si="777"/>
        <v>21:0146</v>
      </c>
      <c r="E4808" t="s">
        <v>18298</v>
      </c>
      <c r="F4808" t="s">
        <v>18299</v>
      </c>
      <c r="H4808">
        <v>69.483641000000006</v>
      </c>
      <c r="I4808">
        <v>-75.8529786</v>
      </c>
      <c r="J4808" s="1" t="str">
        <f t="shared" si="778"/>
        <v>NGR lake sediment grab sample</v>
      </c>
      <c r="K4808" s="1" t="str">
        <f t="shared" si="779"/>
        <v>&lt;177 micron (NGR)</v>
      </c>
      <c r="L4808">
        <v>35</v>
      </c>
      <c r="M4808" t="s">
        <v>34</v>
      </c>
      <c r="N4808">
        <v>662</v>
      </c>
      <c r="O4808">
        <v>80</v>
      </c>
      <c r="P4808">
        <v>40</v>
      </c>
      <c r="Q4808">
        <v>31</v>
      </c>
      <c r="R4808">
        <v>9</v>
      </c>
      <c r="S4808">
        <v>4</v>
      </c>
      <c r="T4808">
        <v>0.1</v>
      </c>
      <c r="U4808">
        <v>145</v>
      </c>
      <c r="V4808">
        <v>6.45</v>
      </c>
      <c r="W4808">
        <v>2</v>
      </c>
      <c r="X4808">
        <v>5</v>
      </c>
      <c r="Y4808">
        <v>14.8</v>
      </c>
    </row>
    <row r="4809" spans="1:25" hidden="1" x14ac:dyDescent="0.25">
      <c r="A4809" t="s">
        <v>18300</v>
      </c>
      <c r="B4809" t="s">
        <v>18301</v>
      </c>
      <c r="C4809" s="1" t="str">
        <f t="shared" si="776"/>
        <v>21:0444</v>
      </c>
      <c r="D4809" s="1" t="str">
        <f t="shared" si="777"/>
        <v>21:0146</v>
      </c>
      <c r="E4809" t="s">
        <v>18302</v>
      </c>
      <c r="F4809" t="s">
        <v>18303</v>
      </c>
      <c r="H4809">
        <v>69.463870200000002</v>
      </c>
      <c r="I4809">
        <v>-75.939374900000004</v>
      </c>
      <c r="J4809" s="1" t="str">
        <f t="shared" si="778"/>
        <v>NGR lake sediment grab sample</v>
      </c>
      <c r="K4809" s="1" t="str">
        <f t="shared" si="779"/>
        <v>&lt;177 micron (NGR)</v>
      </c>
      <c r="L4809">
        <v>35</v>
      </c>
      <c r="M4809" t="s">
        <v>39</v>
      </c>
      <c r="N4809">
        <v>663</v>
      </c>
      <c r="O4809">
        <v>48</v>
      </c>
      <c r="P4809">
        <v>18</v>
      </c>
      <c r="Q4809">
        <v>20</v>
      </c>
      <c r="R4809">
        <v>7</v>
      </c>
      <c r="S4809">
        <v>4</v>
      </c>
      <c r="T4809">
        <v>0.1</v>
      </c>
      <c r="U4809">
        <v>210</v>
      </c>
      <c r="V4809">
        <v>1.5</v>
      </c>
      <c r="W4809">
        <v>2</v>
      </c>
      <c r="X4809">
        <v>3</v>
      </c>
      <c r="Y4809">
        <v>2</v>
      </c>
    </row>
    <row r="4810" spans="1:25" hidden="1" x14ac:dyDescent="0.25">
      <c r="A4810" t="s">
        <v>18304</v>
      </c>
      <c r="B4810" t="s">
        <v>18305</v>
      </c>
      <c r="C4810" s="1" t="str">
        <f t="shared" si="776"/>
        <v>21:0444</v>
      </c>
      <c r="D4810" s="1" t="str">
        <f t="shared" si="777"/>
        <v>21:0146</v>
      </c>
      <c r="E4810" t="s">
        <v>18306</v>
      </c>
      <c r="F4810" t="s">
        <v>18307</v>
      </c>
      <c r="H4810">
        <v>69.492535599999997</v>
      </c>
      <c r="I4810">
        <v>-75.992375600000003</v>
      </c>
      <c r="J4810" s="1" t="str">
        <f t="shared" si="778"/>
        <v>NGR lake sediment grab sample</v>
      </c>
      <c r="K4810" s="1" t="str">
        <f t="shared" si="779"/>
        <v>&lt;177 micron (NGR)</v>
      </c>
      <c r="L4810">
        <v>35</v>
      </c>
      <c r="M4810" t="s">
        <v>44</v>
      </c>
      <c r="N4810">
        <v>664</v>
      </c>
      <c r="O4810">
        <v>68</v>
      </c>
      <c r="P4810">
        <v>70</v>
      </c>
      <c r="Q4810">
        <v>15</v>
      </c>
      <c r="R4810">
        <v>13</v>
      </c>
      <c r="S4810">
        <v>6</v>
      </c>
      <c r="T4810">
        <v>0.1</v>
      </c>
      <c r="U4810">
        <v>190</v>
      </c>
      <c r="V4810">
        <v>2.5</v>
      </c>
      <c r="W4810">
        <v>2</v>
      </c>
      <c r="X4810">
        <v>4</v>
      </c>
      <c r="Y4810">
        <v>5.8</v>
      </c>
    </row>
    <row r="4811" spans="1:25" hidden="1" x14ac:dyDescent="0.25">
      <c r="A4811" t="s">
        <v>18308</v>
      </c>
      <c r="B4811" t="s">
        <v>18309</v>
      </c>
      <c r="C4811" s="1" t="str">
        <f t="shared" si="776"/>
        <v>21:0444</v>
      </c>
      <c r="D4811" s="1" t="str">
        <f t="shared" si="777"/>
        <v>21:0146</v>
      </c>
      <c r="E4811" t="s">
        <v>18310</v>
      </c>
      <c r="F4811" t="s">
        <v>18311</v>
      </c>
      <c r="H4811">
        <v>69.510787399999998</v>
      </c>
      <c r="I4811">
        <v>-75.950263699999994</v>
      </c>
      <c r="J4811" s="1" t="str">
        <f t="shared" si="778"/>
        <v>NGR lake sediment grab sample</v>
      </c>
      <c r="K4811" s="1" t="str">
        <f t="shared" si="779"/>
        <v>&lt;177 micron (NGR)</v>
      </c>
      <c r="L4811">
        <v>35</v>
      </c>
      <c r="M4811" t="s">
        <v>62</v>
      </c>
      <c r="N4811">
        <v>665</v>
      </c>
      <c r="O4811">
        <v>62</v>
      </c>
      <c r="P4811">
        <v>40</v>
      </c>
      <c r="Q4811">
        <v>9</v>
      </c>
      <c r="R4811">
        <v>13</v>
      </c>
      <c r="S4811">
        <v>2</v>
      </c>
      <c r="T4811">
        <v>0.1</v>
      </c>
      <c r="U4811">
        <v>140</v>
      </c>
      <c r="V4811">
        <v>1.2</v>
      </c>
      <c r="W4811">
        <v>0.5</v>
      </c>
      <c r="X4811">
        <v>2</v>
      </c>
      <c r="Y4811">
        <v>9.8000000000000007</v>
      </c>
    </row>
    <row r="4812" spans="1:25" hidden="1" x14ac:dyDescent="0.25">
      <c r="A4812" t="s">
        <v>18312</v>
      </c>
      <c r="B4812" t="s">
        <v>18313</v>
      </c>
      <c r="C4812" s="1" t="str">
        <f t="shared" si="776"/>
        <v>21:0444</v>
      </c>
      <c r="D4812" s="1" t="str">
        <f t="shared" si="777"/>
        <v>21:0146</v>
      </c>
      <c r="E4812" t="s">
        <v>18314</v>
      </c>
      <c r="F4812" t="s">
        <v>18315</v>
      </c>
      <c r="H4812">
        <v>69.509054899999995</v>
      </c>
      <c r="I4812">
        <v>-75.928914800000001</v>
      </c>
      <c r="J4812" s="1" t="str">
        <f t="shared" si="778"/>
        <v>NGR lake sediment grab sample</v>
      </c>
      <c r="K4812" s="1" t="str">
        <f t="shared" si="779"/>
        <v>&lt;177 micron (NGR)</v>
      </c>
      <c r="L4812">
        <v>35</v>
      </c>
      <c r="M4812" t="s">
        <v>49</v>
      </c>
      <c r="N4812">
        <v>666</v>
      </c>
      <c r="O4812">
        <v>128</v>
      </c>
      <c r="P4812">
        <v>84</v>
      </c>
      <c r="Q4812">
        <v>32</v>
      </c>
      <c r="R4812">
        <v>27</v>
      </c>
      <c r="S4812">
        <v>11</v>
      </c>
      <c r="T4812">
        <v>0.1</v>
      </c>
      <c r="U4812">
        <v>600</v>
      </c>
      <c r="V4812">
        <v>3.4</v>
      </c>
      <c r="W4812">
        <v>1</v>
      </c>
      <c r="X4812">
        <v>3</v>
      </c>
      <c r="Y4812">
        <v>6.4</v>
      </c>
    </row>
    <row r="4813" spans="1:25" hidden="1" x14ac:dyDescent="0.25">
      <c r="A4813" t="s">
        <v>18316</v>
      </c>
      <c r="B4813" t="s">
        <v>18317</v>
      </c>
      <c r="C4813" s="1" t="str">
        <f t="shared" si="776"/>
        <v>21:0444</v>
      </c>
      <c r="D4813" s="1" t="str">
        <f t="shared" si="777"/>
        <v>21:0146</v>
      </c>
      <c r="E4813" t="s">
        <v>18294</v>
      </c>
      <c r="F4813" t="s">
        <v>18318</v>
      </c>
      <c r="H4813">
        <v>69.515226900000002</v>
      </c>
      <c r="I4813">
        <v>-75.895946899999998</v>
      </c>
      <c r="J4813" s="1" t="str">
        <f t="shared" si="778"/>
        <v>NGR lake sediment grab sample</v>
      </c>
      <c r="K4813" s="1" t="str">
        <f t="shared" si="779"/>
        <v>&lt;177 micron (NGR)</v>
      </c>
      <c r="L4813">
        <v>35</v>
      </c>
      <c r="M4813" t="s">
        <v>57</v>
      </c>
      <c r="N4813">
        <v>667</v>
      </c>
      <c r="O4813">
        <v>72</v>
      </c>
      <c r="P4813">
        <v>50</v>
      </c>
      <c r="Q4813">
        <v>17</v>
      </c>
      <c r="R4813">
        <v>17</v>
      </c>
      <c r="S4813">
        <v>6</v>
      </c>
      <c r="T4813">
        <v>0.1</v>
      </c>
      <c r="U4813">
        <v>170</v>
      </c>
      <c r="V4813">
        <v>1.9</v>
      </c>
      <c r="W4813">
        <v>1</v>
      </c>
      <c r="X4813">
        <v>3</v>
      </c>
      <c r="Y4813">
        <v>8</v>
      </c>
    </row>
    <row r="4814" spans="1:25" hidden="1" x14ac:dyDescent="0.25">
      <c r="A4814" t="s">
        <v>18319</v>
      </c>
      <c r="B4814" t="s">
        <v>18320</v>
      </c>
      <c r="C4814" s="1" t="str">
        <f t="shared" si="776"/>
        <v>21:0444</v>
      </c>
      <c r="D4814" s="1" t="str">
        <f t="shared" si="777"/>
        <v>21:0146</v>
      </c>
      <c r="E4814" t="s">
        <v>18294</v>
      </c>
      <c r="F4814" t="s">
        <v>18321</v>
      </c>
      <c r="H4814">
        <v>69.515226900000002</v>
      </c>
      <c r="I4814">
        <v>-75.895946899999998</v>
      </c>
      <c r="J4814" s="1" t="str">
        <f t="shared" si="778"/>
        <v>NGR lake sediment grab sample</v>
      </c>
      <c r="K4814" s="1" t="str">
        <f t="shared" si="779"/>
        <v>&lt;177 micron (NGR)</v>
      </c>
      <c r="L4814">
        <v>35</v>
      </c>
      <c r="M4814" t="s">
        <v>53</v>
      </c>
      <c r="N4814">
        <v>668</v>
      </c>
      <c r="O4814">
        <v>84</v>
      </c>
      <c r="P4814">
        <v>54</v>
      </c>
      <c r="Q4814">
        <v>20</v>
      </c>
      <c r="R4814">
        <v>22</v>
      </c>
      <c r="S4814">
        <v>7</v>
      </c>
      <c r="T4814">
        <v>0.1</v>
      </c>
      <c r="U4814">
        <v>210</v>
      </c>
      <c r="V4814">
        <v>2.1</v>
      </c>
      <c r="W4814">
        <v>0.5</v>
      </c>
      <c r="X4814">
        <v>2</v>
      </c>
      <c r="Y4814">
        <v>6</v>
      </c>
    </row>
    <row r="4815" spans="1:25" hidden="1" x14ac:dyDescent="0.25">
      <c r="A4815" t="s">
        <v>18322</v>
      </c>
      <c r="B4815" t="s">
        <v>18323</v>
      </c>
      <c r="C4815" s="1" t="str">
        <f t="shared" si="776"/>
        <v>21:0444</v>
      </c>
      <c r="D4815" s="1" t="str">
        <f t="shared" si="777"/>
        <v>21:0146</v>
      </c>
      <c r="E4815" t="s">
        <v>18324</v>
      </c>
      <c r="F4815" t="s">
        <v>18325</v>
      </c>
      <c r="H4815">
        <v>69.517374799999999</v>
      </c>
      <c r="I4815">
        <v>-75.7730186</v>
      </c>
      <c r="J4815" s="1" t="str">
        <f t="shared" si="778"/>
        <v>NGR lake sediment grab sample</v>
      </c>
      <c r="K4815" s="1" t="str">
        <f t="shared" si="779"/>
        <v>&lt;177 micron (NGR)</v>
      </c>
      <c r="L4815">
        <v>35</v>
      </c>
      <c r="M4815" t="s">
        <v>67</v>
      </c>
      <c r="N4815">
        <v>669</v>
      </c>
      <c r="O4815">
        <v>66</v>
      </c>
      <c r="P4815">
        <v>30</v>
      </c>
      <c r="Q4815">
        <v>18</v>
      </c>
      <c r="R4815">
        <v>11</v>
      </c>
      <c r="S4815">
        <v>5</v>
      </c>
      <c r="T4815">
        <v>0.1</v>
      </c>
      <c r="U4815">
        <v>260</v>
      </c>
      <c r="V4815">
        <v>2.35</v>
      </c>
      <c r="W4815">
        <v>0.5</v>
      </c>
      <c r="X4815">
        <v>1</v>
      </c>
      <c r="Y4815">
        <v>1.8</v>
      </c>
    </row>
    <row r="4816" spans="1:25" hidden="1" x14ac:dyDescent="0.25">
      <c r="A4816" t="s">
        <v>18326</v>
      </c>
      <c r="B4816" t="s">
        <v>18327</v>
      </c>
      <c r="C4816" s="1" t="str">
        <f t="shared" si="776"/>
        <v>21:0444</v>
      </c>
      <c r="D4816" s="1" t="str">
        <f t="shared" si="777"/>
        <v>21:0146</v>
      </c>
      <c r="E4816" t="s">
        <v>18328</v>
      </c>
      <c r="F4816" t="s">
        <v>18329</v>
      </c>
      <c r="H4816">
        <v>69.511994900000005</v>
      </c>
      <c r="I4816">
        <v>-75.661462400000005</v>
      </c>
      <c r="J4816" s="1" t="str">
        <f t="shared" si="778"/>
        <v>NGR lake sediment grab sample</v>
      </c>
      <c r="K4816" s="1" t="str">
        <f t="shared" si="779"/>
        <v>&lt;177 micron (NGR)</v>
      </c>
      <c r="L4816">
        <v>35</v>
      </c>
      <c r="M4816" t="s">
        <v>72</v>
      </c>
      <c r="N4816">
        <v>670</v>
      </c>
      <c r="O4816">
        <v>68</v>
      </c>
      <c r="P4816">
        <v>40</v>
      </c>
      <c r="Q4816">
        <v>29</v>
      </c>
      <c r="R4816">
        <v>8</v>
      </c>
      <c r="S4816">
        <v>4</v>
      </c>
      <c r="T4816">
        <v>0.1</v>
      </c>
      <c r="U4816">
        <v>140</v>
      </c>
      <c r="V4816">
        <v>1.3</v>
      </c>
      <c r="W4816">
        <v>0.5</v>
      </c>
      <c r="X4816">
        <v>1</v>
      </c>
      <c r="Y4816">
        <v>12.2</v>
      </c>
    </row>
    <row r="4817" spans="1:25" hidden="1" x14ac:dyDescent="0.25">
      <c r="A4817" t="s">
        <v>18330</v>
      </c>
      <c r="B4817" t="s">
        <v>18331</v>
      </c>
      <c r="C4817" s="1" t="str">
        <f t="shared" si="776"/>
        <v>21:0444</v>
      </c>
      <c r="D4817" s="1" t="str">
        <f t="shared" si="777"/>
        <v>21:0146</v>
      </c>
      <c r="E4817" t="s">
        <v>18332</v>
      </c>
      <c r="F4817" t="s">
        <v>18333</v>
      </c>
      <c r="H4817">
        <v>69.508074399999998</v>
      </c>
      <c r="I4817">
        <v>-75.6353364</v>
      </c>
      <c r="J4817" s="1" t="str">
        <f t="shared" si="778"/>
        <v>NGR lake sediment grab sample</v>
      </c>
      <c r="K4817" s="1" t="str">
        <f t="shared" si="779"/>
        <v>&lt;177 micron (NGR)</v>
      </c>
      <c r="L4817">
        <v>35</v>
      </c>
      <c r="M4817" t="s">
        <v>77</v>
      </c>
      <c r="N4817">
        <v>671</v>
      </c>
      <c r="O4817">
        <v>100</v>
      </c>
      <c r="P4817">
        <v>68</v>
      </c>
      <c r="Q4817">
        <v>42</v>
      </c>
      <c r="R4817">
        <v>13</v>
      </c>
      <c r="S4817">
        <v>9</v>
      </c>
      <c r="T4817">
        <v>0.1</v>
      </c>
      <c r="U4817">
        <v>590</v>
      </c>
      <c r="V4817">
        <v>2.8</v>
      </c>
      <c r="W4817">
        <v>1</v>
      </c>
      <c r="X4817">
        <v>3</v>
      </c>
      <c r="Y4817">
        <v>8</v>
      </c>
    </row>
    <row r="4818" spans="1:25" hidden="1" x14ac:dyDescent="0.25">
      <c r="A4818" t="s">
        <v>18334</v>
      </c>
      <c r="B4818" t="s">
        <v>18335</v>
      </c>
      <c r="C4818" s="1" t="str">
        <f t="shared" si="776"/>
        <v>21:0444</v>
      </c>
      <c r="D4818" s="1" t="str">
        <f t="shared" si="777"/>
        <v>21:0146</v>
      </c>
      <c r="E4818" t="s">
        <v>18336</v>
      </c>
      <c r="F4818" t="s">
        <v>18337</v>
      </c>
      <c r="H4818">
        <v>69.538794199999998</v>
      </c>
      <c r="I4818">
        <v>-75.858663199999995</v>
      </c>
      <c r="J4818" s="1" t="str">
        <f t="shared" si="778"/>
        <v>NGR lake sediment grab sample</v>
      </c>
      <c r="K4818" s="1" t="str">
        <f t="shared" si="779"/>
        <v>&lt;177 micron (NGR)</v>
      </c>
      <c r="L4818">
        <v>35</v>
      </c>
      <c r="M4818" t="s">
        <v>82</v>
      </c>
      <c r="N4818">
        <v>672</v>
      </c>
      <c r="O4818">
        <v>100</v>
      </c>
      <c r="P4818">
        <v>58</v>
      </c>
      <c r="Q4818">
        <v>25</v>
      </c>
      <c r="R4818">
        <v>25</v>
      </c>
      <c r="S4818">
        <v>7</v>
      </c>
      <c r="T4818">
        <v>0.1</v>
      </c>
      <c r="U4818">
        <v>220</v>
      </c>
      <c r="V4818">
        <v>2.6</v>
      </c>
      <c r="W4818">
        <v>0.5</v>
      </c>
      <c r="X4818">
        <v>2</v>
      </c>
      <c r="Y4818">
        <v>13.2</v>
      </c>
    </row>
    <row r="4819" spans="1:25" hidden="1" x14ac:dyDescent="0.25">
      <c r="A4819" t="s">
        <v>18338</v>
      </c>
      <c r="B4819" t="s">
        <v>18339</v>
      </c>
      <c r="C4819" s="1" t="str">
        <f t="shared" si="776"/>
        <v>21:0444</v>
      </c>
      <c r="D4819" s="1" t="str">
        <f t="shared" si="777"/>
        <v>21:0146</v>
      </c>
      <c r="E4819" t="s">
        <v>18340</v>
      </c>
      <c r="F4819" t="s">
        <v>18341</v>
      </c>
      <c r="H4819">
        <v>69.556551999999996</v>
      </c>
      <c r="I4819">
        <v>-75.989215700000003</v>
      </c>
      <c r="J4819" s="1" t="str">
        <f t="shared" si="778"/>
        <v>NGR lake sediment grab sample</v>
      </c>
      <c r="K4819" s="1" t="str">
        <f t="shared" si="779"/>
        <v>&lt;177 micron (NGR)</v>
      </c>
      <c r="L4819">
        <v>35</v>
      </c>
      <c r="M4819" t="s">
        <v>87</v>
      </c>
      <c r="N4819">
        <v>673</v>
      </c>
      <c r="O4819">
        <v>82</v>
      </c>
      <c r="P4819">
        <v>26</v>
      </c>
      <c r="Q4819">
        <v>15</v>
      </c>
      <c r="R4819">
        <v>11</v>
      </c>
      <c r="S4819">
        <v>4</v>
      </c>
      <c r="T4819">
        <v>0.1</v>
      </c>
      <c r="U4819">
        <v>180</v>
      </c>
      <c r="V4819">
        <v>1.6</v>
      </c>
      <c r="W4819">
        <v>0.5</v>
      </c>
      <c r="X4819">
        <v>1</v>
      </c>
      <c r="Y4819">
        <v>5.4</v>
      </c>
    </row>
    <row r="4820" spans="1:25" hidden="1" x14ac:dyDescent="0.25">
      <c r="A4820" t="s">
        <v>18342</v>
      </c>
      <c r="B4820" t="s">
        <v>18343</v>
      </c>
      <c r="C4820" s="1" t="str">
        <f t="shared" si="776"/>
        <v>21:0444</v>
      </c>
      <c r="D4820" s="1" t="str">
        <f t="shared" si="777"/>
        <v>21:0146</v>
      </c>
      <c r="E4820" t="s">
        <v>18344</v>
      </c>
      <c r="F4820" t="s">
        <v>18345</v>
      </c>
      <c r="H4820">
        <v>69.568105500000001</v>
      </c>
      <c r="I4820">
        <v>-75.966340599999995</v>
      </c>
      <c r="J4820" s="1" t="str">
        <f t="shared" si="778"/>
        <v>NGR lake sediment grab sample</v>
      </c>
      <c r="K4820" s="1" t="str">
        <f t="shared" si="779"/>
        <v>&lt;177 micron (NGR)</v>
      </c>
      <c r="L4820">
        <v>35</v>
      </c>
      <c r="M4820" t="s">
        <v>92</v>
      </c>
      <c r="N4820">
        <v>674</v>
      </c>
      <c r="O4820">
        <v>148</v>
      </c>
      <c r="P4820">
        <v>52</v>
      </c>
      <c r="Q4820">
        <v>29</v>
      </c>
      <c r="R4820">
        <v>14</v>
      </c>
      <c r="S4820">
        <v>6</v>
      </c>
      <c r="T4820">
        <v>0.1</v>
      </c>
      <c r="U4820">
        <v>260</v>
      </c>
      <c r="V4820">
        <v>2.2000000000000002</v>
      </c>
      <c r="W4820">
        <v>1</v>
      </c>
      <c r="X4820">
        <v>2</v>
      </c>
      <c r="Y4820">
        <v>18.8</v>
      </c>
    </row>
    <row r="4821" spans="1:25" hidden="1" x14ac:dyDescent="0.25">
      <c r="A4821" t="s">
        <v>18346</v>
      </c>
      <c r="B4821" t="s">
        <v>18347</v>
      </c>
      <c r="C4821" s="1" t="str">
        <f t="shared" si="776"/>
        <v>21:0444</v>
      </c>
      <c r="D4821" s="1" t="str">
        <f t="shared" si="777"/>
        <v>21:0146</v>
      </c>
      <c r="E4821" t="s">
        <v>18348</v>
      </c>
      <c r="F4821" t="s">
        <v>18349</v>
      </c>
      <c r="H4821">
        <v>69.575810899999993</v>
      </c>
      <c r="I4821">
        <v>-75.686830499999999</v>
      </c>
      <c r="J4821" s="1" t="str">
        <f t="shared" si="778"/>
        <v>NGR lake sediment grab sample</v>
      </c>
      <c r="K4821" s="1" t="str">
        <f t="shared" si="779"/>
        <v>&lt;177 micron (NGR)</v>
      </c>
      <c r="L4821">
        <v>35</v>
      </c>
      <c r="M4821" t="s">
        <v>97</v>
      </c>
      <c r="N4821">
        <v>675</v>
      </c>
      <c r="O4821">
        <v>110</v>
      </c>
      <c r="P4821">
        <v>58</v>
      </c>
      <c r="Q4821">
        <v>27</v>
      </c>
      <c r="R4821">
        <v>17</v>
      </c>
      <c r="S4821">
        <v>9</v>
      </c>
      <c r="T4821">
        <v>0.1</v>
      </c>
      <c r="U4821">
        <v>250</v>
      </c>
      <c r="V4821">
        <v>2.2999999999999998</v>
      </c>
      <c r="W4821">
        <v>0.5</v>
      </c>
      <c r="X4821">
        <v>2</v>
      </c>
      <c r="Y4821">
        <v>18</v>
      </c>
    </row>
    <row r="4822" spans="1:25" hidden="1" x14ac:dyDescent="0.25">
      <c r="A4822" t="s">
        <v>18350</v>
      </c>
      <c r="B4822" t="s">
        <v>18351</v>
      </c>
      <c r="C4822" s="1" t="str">
        <f t="shared" si="776"/>
        <v>21:0444</v>
      </c>
      <c r="D4822" s="1" t="str">
        <f>HYPERLINK("http://geochem.nrcan.gc.ca/cdogs/content/svy/svy_e.htm", "")</f>
        <v/>
      </c>
      <c r="G4822" s="1" t="str">
        <f>HYPERLINK("http://geochem.nrcan.gc.ca/cdogs/content/cr_/cr_00022_e.htm", "22")</f>
        <v>22</v>
      </c>
      <c r="J4822" t="s">
        <v>100</v>
      </c>
      <c r="K4822" t="s">
        <v>101</v>
      </c>
      <c r="L4822">
        <v>35</v>
      </c>
      <c r="M4822" t="s">
        <v>102</v>
      </c>
      <c r="N4822">
        <v>676</v>
      </c>
      <c r="O4822">
        <v>82</v>
      </c>
      <c r="P4822">
        <v>18</v>
      </c>
      <c r="Q4822">
        <v>19</v>
      </c>
      <c r="R4822">
        <v>10</v>
      </c>
      <c r="S4822">
        <v>5</v>
      </c>
      <c r="T4822">
        <v>0.1</v>
      </c>
      <c r="U4822">
        <v>1000</v>
      </c>
      <c r="V4822">
        <v>1.7</v>
      </c>
      <c r="W4822">
        <v>13</v>
      </c>
      <c r="X4822">
        <v>6</v>
      </c>
    </row>
    <row r="4823" spans="1:25" hidden="1" x14ac:dyDescent="0.25">
      <c r="A4823" t="s">
        <v>18352</v>
      </c>
      <c r="B4823" t="s">
        <v>18353</v>
      </c>
      <c r="C4823" s="1" t="str">
        <f t="shared" si="776"/>
        <v>21:0444</v>
      </c>
      <c r="D4823" s="1" t="str">
        <f t="shared" ref="D4823:D4842" si="780">HYPERLINK("http://geochem.nrcan.gc.ca/cdogs/content/svy/svy210146_e.htm", "21:0146")</f>
        <v>21:0146</v>
      </c>
      <c r="E4823" t="s">
        <v>18354</v>
      </c>
      <c r="F4823" t="s">
        <v>18355</v>
      </c>
      <c r="H4823">
        <v>69.566528000000005</v>
      </c>
      <c r="I4823">
        <v>-75.639820700000001</v>
      </c>
      <c r="J4823" s="1" t="str">
        <f t="shared" ref="J4823:J4842" si="781">HYPERLINK("http://geochem.nrcan.gc.ca/cdogs/content/kwd/kwd020027_e.htm", "NGR lake sediment grab sample")</f>
        <v>NGR lake sediment grab sample</v>
      </c>
      <c r="K4823" s="1" t="str">
        <f t="shared" ref="K4823:K4842" si="782">HYPERLINK("http://geochem.nrcan.gc.ca/cdogs/content/kwd/kwd080006_e.htm", "&lt;177 micron (NGR)")</f>
        <v>&lt;177 micron (NGR)</v>
      </c>
      <c r="L4823">
        <v>35</v>
      </c>
      <c r="M4823" t="s">
        <v>107</v>
      </c>
      <c r="N4823">
        <v>677</v>
      </c>
      <c r="O4823">
        <v>138</v>
      </c>
      <c r="P4823">
        <v>86</v>
      </c>
      <c r="Q4823">
        <v>39</v>
      </c>
      <c r="R4823">
        <v>25</v>
      </c>
      <c r="S4823">
        <v>11</v>
      </c>
      <c r="T4823">
        <v>0.3</v>
      </c>
      <c r="U4823">
        <v>410</v>
      </c>
      <c r="V4823">
        <v>3.45</v>
      </c>
      <c r="W4823">
        <v>2</v>
      </c>
      <c r="X4823">
        <v>3</v>
      </c>
      <c r="Y4823">
        <v>7.6</v>
      </c>
    </row>
    <row r="4824" spans="1:25" hidden="1" x14ac:dyDescent="0.25">
      <c r="A4824" t="s">
        <v>18356</v>
      </c>
      <c r="B4824" t="s">
        <v>18357</v>
      </c>
      <c r="C4824" s="1" t="str">
        <f t="shared" si="776"/>
        <v>21:0444</v>
      </c>
      <c r="D4824" s="1" t="str">
        <f t="shared" si="780"/>
        <v>21:0146</v>
      </c>
      <c r="E4824" t="s">
        <v>18358</v>
      </c>
      <c r="F4824" t="s">
        <v>18359</v>
      </c>
      <c r="H4824">
        <v>69.583025599999999</v>
      </c>
      <c r="I4824">
        <v>-75.602789000000001</v>
      </c>
      <c r="J4824" s="1" t="str">
        <f t="shared" si="781"/>
        <v>NGR lake sediment grab sample</v>
      </c>
      <c r="K4824" s="1" t="str">
        <f t="shared" si="782"/>
        <v>&lt;177 micron (NGR)</v>
      </c>
      <c r="L4824">
        <v>35</v>
      </c>
      <c r="M4824" t="s">
        <v>112</v>
      </c>
      <c r="N4824">
        <v>678</v>
      </c>
      <c r="O4824">
        <v>124</v>
      </c>
      <c r="P4824">
        <v>68</v>
      </c>
      <c r="Q4824">
        <v>39</v>
      </c>
      <c r="R4824">
        <v>23</v>
      </c>
      <c r="S4824">
        <v>11</v>
      </c>
      <c r="T4824">
        <v>0.1</v>
      </c>
      <c r="U4824">
        <v>410</v>
      </c>
      <c r="V4824">
        <v>3.3</v>
      </c>
      <c r="W4824">
        <v>1</v>
      </c>
      <c r="X4824">
        <v>1</v>
      </c>
      <c r="Y4824">
        <v>9.4</v>
      </c>
    </row>
    <row r="4825" spans="1:25" hidden="1" x14ac:dyDescent="0.25">
      <c r="A4825" t="s">
        <v>18360</v>
      </c>
      <c r="B4825" t="s">
        <v>18361</v>
      </c>
      <c r="C4825" s="1" t="str">
        <f t="shared" si="776"/>
        <v>21:0444</v>
      </c>
      <c r="D4825" s="1" t="str">
        <f t="shared" si="780"/>
        <v>21:0146</v>
      </c>
      <c r="E4825" t="s">
        <v>18362</v>
      </c>
      <c r="F4825" t="s">
        <v>18363</v>
      </c>
      <c r="H4825">
        <v>69.584671400000005</v>
      </c>
      <c r="I4825">
        <v>-75.489093499999996</v>
      </c>
      <c r="J4825" s="1" t="str">
        <f t="shared" si="781"/>
        <v>NGR lake sediment grab sample</v>
      </c>
      <c r="K4825" s="1" t="str">
        <f t="shared" si="782"/>
        <v>&lt;177 micron (NGR)</v>
      </c>
      <c r="L4825">
        <v>35</v>
      </c>
      <c r="M4825" t="s">
        <v>117</v>
      </c>
      <c r="N4825">
        <v>679</v>
      </c>
      <c r="O4825">
        <v>90</v>
      </c>
      <c r="P4825">
        <v>58</v>
      </c>
      <c r="Q4825">
        <v>31</v>
      </c>
      <c r="R4825">
        <v>17</v>
      </c>
      <c r="S4825">
        <v>9</v>
      </c>
      <c r="T4825">
        <v>0.2</v>
      </c>
      <c r="U4825">
        <v>270</v>
      </c>
      <c r="V4825">
        <v>2.35</v>
      </c>
      <c r="W4825">
        <v>0.5</v>
      </c>
      <c r="X4825">
        <v>1</v>
      </c>
      <c r="Y4825">
        <v>21.4</v>
      </c>
    </row>
    <row r="4826" spans="1:25" hidden="1" x14ac:dyDescent="0.25">
      <c r="A4826" t="s">
        <v>18364</v>
      </c>
      <c r="B4826" t="s">
        <v>18365</v>
      </c>
      <c r="C4826" s="1" t="str">
        <f t="shared" si="776"/>
        <v>21:0444</v>
      </c>
      <c r="D4826" s="1" t="str">
        <f t="shared" si="780"/>
        <v>21:0146</v>
      </c>
      <c r="E4826" t="s">
        <v>18366</v>
      </c>
      <c r="F4826" t="s">
        <v>18367</v>
      </c>
      <c r="H4826">
        <v>69.047420399999993</v>
      </c>
      <c r="I4826">
        <v>-74.362126700000005</v>
      </c>
      <c r="J4826" s="1" t="str">
        <f t="shared" si="781"/>
        <v>NGR lake sediment grab sample</v>
      </c>
      <c r="K4826" s="1" t="str">
        <f t="shared" si="782"/>
        <v>&lt;177 micron (NGR)</v>
      </c>
      <c r="L4826">
        <v>35</v>
      </c>
      <c r="M4826" t="s">
        <v>122</v>
      </c>
      <c r="N4826">
        <v>680</v>
      </c>
      <c r="O4826">
        <v>136</v>
      </c>
      <c r="P4826">
        <v>132</v>
      </c>
      <c r="Q4826">
        <v>11</v>
      </c>
      <c r="R4826">
        <v>72</v>
      </c>
      <c r="S4826">
        <v>27</v>
      </c>
      <c r="T4826">
        <v>0.1</v>
      </c>
      <c r="U4826">
        <v>250</v>
      </c>
      <c r="V4826">
        <v>3.8</v>
      </c>
      <c r="W4826">
        <v>19</v>
      </c>
      <c r="X4826">
        <v>4</v>
      </c>
      <c r="Y4826">
        <v>4</v>
      </c>
    </row>
    <row r="4827" spans="1:25" hidden="1" x14ac:dyDescent="0.25">
      <c r="A4827" t="s">
        <v>18368</v>
      </c>
      <c r="B4827" t="s">
        <v>18369</v>
      </c>
      <c r="C4827" s="1" t="str">
        <f t="shared" si="776"/>
        <v>21:0444</v>
      </c>
      <c r="D4827" s="1" t="str">
        <f t="shared" si="780"/>
        <v>21:0146</v>
      </c>
      <c r="E4827" t="s">
        <v>18370</v>
      </c>
      <c r="F4827" t="s">
        <v>18371</v>
      </c>
      <c r="H4827">
        <v>69.063998100000006</v>
      </c>
      <c r="I4827">
        <v>-74.360867299999995</v>
      </c>
      <c r="J4827" s="1" t="str">
        <f t="shared" si="781"/>
        <v>NGR lake sediment grab sample</v>
      </c>
      <c r="K4827" s="1" t="str">
        <f t="shared" si="782"/>
        <v>&lt;177 micron (NGR)</v>
      </c>
      <c r="L4827">
        <v>36</v>
      </c>
      <c r="M4827" t="s">
        <v>29</v>
      </c>
      <c r="N4827">
        <v>681</v>
      </c>
      <c r="O4827">
        <v>200</v>
      </c>
      <c r="P4827">
        <v>108</v>
      </c>
      <c r="Q4827">
        <v>17</v>
      </c>
      <c r="R4827">
        <v>93</v>
      </c>
      <c r="S4827">
        <v>57</v>
      </c>
      <c r="T4827">
        <v>0.1</v>
      </c>
      <c r="U4827">
        <v>465</v>
      </c>
      <c r="V4827">
        <v>5.6</v>
      </c>
      <c r="W4827">
        <v>22</v>
      </c>
      <c r="X4827">
        <v>5</v>
      </c>
      <c r="Y4827">
        <v>6.4</v>
      </c>
    </row>
    <row r="4828" spans="1:25" hidden="1" x14ac:dyDescent="0.25">
      <c r="A4828" t="s">
        <v>18372</v>
      </c>
      <c r="B4828" t="s">
        <v>18373</v>
      </c>
      <c r="C4828" s="1" t="str">
        <f t="shared" si="776"/>
        <v>21:0444</v>
      </c>
      <c r="D4828" s="1" t="str">
        <f t="shared" si="780"/>
        <v>21:0146</v>
      </c>
      <c r="E4828" t="s">
        <v>18374</v>
      </c>
      <c r="F4828" t="s">
        <v>18375</v>
      </c>
      <c r="H4828">
        <v>69.055619199999995</v>
      </c>
      <c r="I4828">
        <v>-74.372341300000002</v>
      </c>
      <c r="J4828" s="1" t="str">
        <f t="shared" si="781"/>
        <v>NGR lake sediment grab sample</v>
      </c>
      <c r="K4828" s="1" t="str">
        <f t="shared" si="782"/>
        <v>&lt;177 micron (NGR)</v>
      </c>
      <c r="L4828">
        <v>36</v>
      </c>
      <c r="M4828" t="s">
        <v>49</v>
      </c>
      <c r="N4828">
        <v>682</v>
      </c>
      <c r="O4828">
        <v>128</v>
      </c>
      <c r="P4828">
        <v>100</v>
      </c>
      <c r="Q4828">
        <v>11</v>
      </c>
      <c r="R4828">
        <v>50</v>
      </c>
      <c r="S4828">
        <v>19</v>
      </c>
      <c r="T4828">
        <v>0.1</v>
      </c>
      <c r="U4828">
        <v>330</v>
      </c>
      <c r="V4828">
        <v>4.75</v>
      </c>
      <c r="W4828">
        <v>15</v>
      </c>
      <c r="X4828">
        <v>5</v>
      </c>
      <c r="Y4828">
        <v>2</v>
      </c>
    </row>
    <row r="4829" spans="1:25" hidden="1" x14ac:dyDescent="0.25">
      <c r="A4829" t="s">
        <v>18376</v>
      </c>
      <c r="B4829" t="s">
        <v>18377</v>
      </c>
      <c r="C4829" s="1" t="str">
        <f t="shared" si="776"/>
        <v>21:0444</v>
      </c>
      <c r="D4829" s="1" t="str">
        <f t="shared" si="780"/>
        <v>21:0146</v>
      </c>
      <c r="E4829" t="s">
        <v>18370</v>
      </c>
      <c r="F4829" t="s">
        <v>18378</v>
      </c>
      <c r="H4829">
        <v>69.063998100000006</v>
      </c>
      <c r="I4829">
        <v>-74.360867299999995</v>
      </c>
      <c r="J4829" s="1" t="str">
        <f t="shared" si="781"/>
        <v>NGR lake sediment grab sample</v>
      </c>
      <c r="K4829" s="1" t="str">
        <f t="shared" si="782"/>
        <v>&lt;177 micron (NGR)</v>
      </c>
      <c r="L4829">
        <v>36</v>
      </c>
      <c r="M4829" t="s">
        <v>57</v>
      </c>
      <c r="N4829">
        <v>683</v>
      </c>
      <c r="O4829">
        <v>200</v>
      </c>
      <c r="P4829">
        <v>108</v>
      </c>
      <c r="Q4829">
        <v>17</v>
      </c>
      <c r="R4829">
        <v>92</v>
      </c>
      <c r="S4829">
        <v>58</v>
      </c>
      <c r="T4829">
        <v>0.1</v>
      </c>
      <c r="U4829">
        <v>470</v>
      </c>
      <c r="V4829">
        <v>5.7</v>
      </c>
      <c r="W4829">
        <v>21</v>
      </c>
      <c r="X4829">
        <v>6</v>
      </c>
      <c r="Y4829">
        <v>6.2</v>
      </c>
    </row>
    <row r="4830" spans="1:25" hidden="1" x14ac:dyDescent="0.25">
      <c r="A4830" t="s">
        <v>18379</v>
      </c>
      <c r="B4830" t="s">
        <v>18380</v>
      </c>
      <c r="C4830" s="1" t="str">
        <f t="shared" si="776"/>
        <v>21:0444</v>
      </c>
      <c r="D4830" s="1" t="str">
        <f t="shared" si="780"/>
        <v>21:0146</v>
      </c>
      <c r="E4830" t="s">
        <v>18370</v>
      </c>
      <c r="F4830" t="s">
        <v>18381</v>
      </c>
      <c r="H4830">
        <v>69.063998100000006</v>
      </c>
      <c r="I4830">
        <v>-74.360867299999995</v>
      </c>
      <c r="J4830" s="1" t="str">
        <f t="shared" si="781"/>
        <v>NGR lake sediment grab sample</v>
      </c>
      <c r="K4830" s="1" t="str">
        <f t="shared" si="782"/>
        <v>&lt;177 micron (NGR)</v>
      </c>
      <c r="L4830">
        <v>36</v>
      </c>
      <c r="M4830" t="s">
        <v>53</v>
      </c>
      <c r="N4830">
        <v>684</v>
      </c>
      <c r="O4830">
        <v>186</v>
      </c>
      <c r="P4830">
        <v>84</v>
      </c>
      <c r="Q4830">
        <v>15</v>
      </c>
      <c r="R4830">
        <v>65</v>
      </c>
      <c r="S4830">
        <v>39</v>
      </c>
      <c r="T4830">
        <v>0.1</v>
      </c>
      <c r="U4830">
        <v>550</v>
      </c>
      <c r="V4830">
        <v>7.4</v>
      </c>
      <c r="W4830">
        <v>20</v>
      </c>
      <c r="X4830">
        <v>5</v>
      </c>
      <c r="Y4830">
        <v>4</v>
      </c>
    </row>
    <row r="4831" spans="1:25" hidden="1" x14ac:dyDescent="0.25">
      <c r="A4831" t="s">
        <v>18382</v>
      </c>
      <c r="B4831" t="s">
        <v>18383</v>
      </c>
      <c r="C4831" s="1" t="str">
        <f t="shared" si="776"/>
        <v>21:0444</v>
      </c>
      <c r="D4831" s="1" t="str">
        <f t="shared" si="780"/>
        <v>21:0146</v>
      </c>
      <c r="E4831" t="s">
        <v>18384</v>
      </c>
      <c r="F4831" t="s">
        <v>18385</v>
      </c>
      <c r="H4831">
        <v>69.121473199999997</v>
      </c>
      <c r="I4831">
        <v>-74.437129499999998</v>
      </c>
      <c r="J4831" s="1" t="str">
        <f t="shared" si="781"/>
        <v>NGR lake sediment grab sample</v>
      </c>
      <c r="K4831" s="1" t="str">
        <f t="shared" si="782"/>
        <v>&lt;177 micron (NGR)</v>
      </c>
      <c r="L4831">
        <v>36</v>
      </c>
      <c r="M4831" t="s">
        <v>34</v>
      </c>
      <c r="N4831">
        <v>685</v>
      </c>
      <c r="O4831">
        <v>940</v>
      </c>
      <c r="P4831">
        <v>134</v>
      </c>
      <c r="Q4831">
        <v>16</v>
      </c>
      <c r="R4831">
        <v>183</v>
      </c>
      <c r="S4831">
        <v>38</v>
      </c>
      <c r="T4831">
        <v>0.1</v>
      </c>
      <c r="U4831">
        <v>700</v>
      </c>
      <c r="V4831">
        <v>6.6</v>
      </c>
      <c r="W4831">
        <v>15</v>
      </c>
      <c r="X4831">
        <v>6</v>
      </c>
      <c r="Y4831">
        <v>4</v>
      </c>
    </row>
    <row r="4832" spans="1:25" hidden="1" x14ac:dyDescent="0.25">
      <c r="A4832" t="s">
        <v>18386</v>
      </c>
      <c r="B4832" t="s">
        <v>18387</v>
      </c>
      <c r="C4832" s="1" t="str">
        <f t="shared" si="776"/>
        <v>21:0444</v>
      </c>
      <c r="D4832" s="1" t="str">
        <f t="shared" si="780"/>
        <v>21:0146</v>
      </c>
      <c r="E4832" t="s">
        <v>18388</v>
      </c>
      <c r="F4832" t="s">
        <v>18389</v>
      </c>
      <c r="H4832">
        <v>69.132765300000003</v>
      </c>
      <c r="I4832">
        <v>-74.377598000000006</v>
      </c>
      <c r="J4832" s="1" t="str">
        <f t="shared" si="781"/>
        <v>NGR lake sediment grab sample</v>
      </c>
      <c r="K4832" s="1" t="str">
        <f t="shared" si="782"/>
        <v>&lt;177 micron (NGR)</v>
      </c>
      <c r="L4832">
        <v>36</v>
      </c>
      <c r="M4832" t="s">
        <v>39</v>
      </c>
      <c r="N4832">
        <v>686</v>
      </c>
      <c r="O4832">
        <v>1200</v>
      </c>
      <c r="P4832">
        <v>160</v>
      </c>
      <c r="Q4832">
        <v>17</v>
      </c>
      <c r="R4832">
        <v>325</v>
      </c>
      <c r="S4832">
        <v>72</v>
      </c>
      <c r="T4832">
        <v>0.1</v>
      </c>
      <c r="U4832">
        <v>3000</v>
      </c>
      <c r="V4832">
        <v>5.0999999999999996</v>
      </c>
      <c r="W4832">
        <v>14</v>
      </c>
      <c r="X4832">
        <v>13</v>
      </c>
      <c r="Y4832">
        <v>11.2</v>
      </c>
    </row>
    <row r="4833" spans="1:25" hidden="1" x14ac:dyDescent="0.25">
      <c r="A4833" t="s">
        <v>18390</v>
      </c>
      <c r="B4833" t="s">
        <v>18391</v>
      </c>
      <c r="C4833" s="1" t="str">
        <f t="shared" si="776"/>
        <v>21:0444</v>
      </c>
      <c r="D4833" s="1" t="str">
        <f t="shared" si="780"/>
        <v>21:0146</v>
      </c>
      <c r="E4833" t="s">
        <v>18392</v>
      </c>
      <c r="F4833" t="s">
        <v>18393</v>
      </c>
      <c r="H4833">
        <v>69.171719300000007</v>
      </c>
      <c r="I4833">
        <v>-74.407054700000003</v>
      </c>
      <c r="J4833" s="1" t="str">
        <f t="shared" si="781"/>
        <v>NGR lake sediment grab sample</v>
      </c>
      <c r="K4833" s="1" t="str">
        <f t="shared" si="782"/>
        <v>&lt;177 micron (NGR)</v>
      </c>
      <c r="L4833">
        <v>36</v>
      </c>
      <c r="M4833" t="s">
        <v>44</v>
      </c>
      <c r="N4833">
        <v>687</v>
      </c>
      <c r="O4833">
        <v>700</v>
      </c>
      <c r="P4833">
        <v>112</v>
      </c>
      <c r="Q4833">
        <v>11</v>
      </c>
      <c r="R4833">
        <v>200</v>
      </c>
      <c r="S4833">
        <v>30</v>
      </c>
      <c r="T4833">
        <v>0.1</v>
      </c>
      <c r="U4833">
        <v>470</v>
      </c>
      <c r="V4833">
        <v>6.2</v>
      </c>
      <c r="W4833">
        <v>12</v>
      </c>
      <c r="X4833">
        <v>8</v>
      </c>
      <c r="Y4833">
        <v>8.6</v>
      </c>
    </row>
    <row r="4834" spans="1:25" hidden="1" x14ac:dyDescent="0.25">
      <c r="A4834" t="s">
        <v>18394</v>
      </c>
      <c r="B4834" t="s">
        <v>18395</v>
      </c>
      <c r="C4834" s="1" t="str">
        <f t="shared" si="776"/>
        <v>21:0444</v>
      </c>
      <c r="D4834" s="1" t="str">
        <f t="shared" si="780"/>
        <v>21:0146</v>
      </c>
      <c r="E4834" t="s">
        <v>18396</v>
      </c>
      <c r="F4834" t="s">
        <v>18397</v>
      </c>
      <c r="H4834">
        <v>69.177169500000005</v>
      </c>
      <c r="I4834">
        <v>-74.356392400000004</v>
      </c>
      <c r="J4834" s="1" t="str">
        <f t="shared" si="781"/>
        <v>NGR lake sediment grab sample</v>
      </c>
      <c r="K4834" s="1" t="str">
        <f t="shared" si="782"/>
        <v>&lt;177 micron (NGR)</v>
      </c>
      <c r="L4834">
        <v>36</v>
      </c>
      <c r="M4834" t="s">
        <v>62</v>
      </c>
      <c r="N4834">
        <v>688</v>
      </c>
      <c r="O4834">
        <v>3200</v>
      </c>
      <c r="P4834">
        <v>275</v>
      </c>
      <c r="Q4834">
        <v>7</v>
      </c>
      <c r="R4834">
        <v>415</v>
      </c>
      <c r="S4834">
        <v>45</v>
      </c>
      <c r="T4834">
        <v>0.1</v>
      </c>
      <c r="U4834">
        <v>320</v>
      </c>
      <c r="V4834">
        <v>13.2</v>
      </c>
      <c r="W4834">
        <v>11</v>
      </c>
      <c r="X4834">
        <v>19</v>
      </c>
      <c r="Y4834">
        <v>16.2</v>
      </c>
    </row>
    <row r="4835" spans="1:25" hidden="1" x14ac:dyDescent="0.25">
      <c r="A4835" t="s">
        <v>18398</v>
      </c>
      <c r="B4835" t="s">
        <v>18399</v>
      </c>
      <c r="C4835" s="1" t="str">
        <f t="shared" si="776"/>
        <v>21:0444</v>
      </c>
      <c r="D4835" s="1" t="str">
        <f t="shared" si="780"/>
        <v>21:0146</v>
      </c>
      <c r="E4835" t="s">
        <v>18400</v>
      </c>
      <c r="F4835" t="s">
        <v>18401</v>
      </c>
      <c r="H4835">
        <v>69.201913599999997</v>
      </c>
      <c r="I4835">
        <v>-74.312483499999999</v>
      </c>
      <c r="J4835" s="1" t="str">
        <f t="shared" si="781"/>
        <v>NGR lake sediment grab sample</v>
      </c>
      <c r="K4835" s="1" t="str">
        <f t="shared" si="782"/>
        <v>&lt;177 micron (NGR)</v>
      </c>
      <c r="L4835">
        <v>36</v>
      </c>
      <c r="M4835" t="s">
        <v>67</v>
      </c>
      <c r="N4835">
        <v>689</v>
      </c>
      <c r="O4835">
        <v>194</v>
      </c>
      <c r="P4835">
        <v>82</v>
      </c>
      <c r="Q4835">
        <v>22</v>
      </c>
      <c r="R4835">
        <v>64</v>
      </c>
      <c r="S4835">
        <v>11</v>
      </c>
      <c r="T4835">
        <v>0.2</v>
      </c>
      <c r="U4835">
        <v>330</v>
      </c>
      <c r="V4835">
        <v>4.3499999999999996</v>
      </c>
      <c r="W4835">
        <v>22</v>
      </c>
      <c r="X4835">
        <v>30</v>
      </c>
      <c r="Y4835">
        <v>8.6</v>
      </c>
    </row>
    <row r="4836" spans="1:25" hidden="1" x14ac:dyDescent="0.25">
      <c r="A4836" t="s">
        <v>18402</v>
      </c>
      <c r="B4836" t="s">
        <v>18403</v>
      </c>
      <c r="C4836" s="1" t="str">
        <f t="shared" si="776"/>
        <v>21:0444</v>
      </c>
      <c r="D4836" s="1" t="str">
        <f t="shared" si="780"/>
        <v>21:0146</v>
      </c>
      <c r="E4836" t="s">
        <v>18404</v>
      </c>
      <c r="F4836" t="s">
        <v>18405</v>
      </c>
      <c r="H4836">
        <v>69.212926499999995</v>
      </c>
      <c r="I4836">
        <v>-74.371241600000005</v>
      </c>
      <c r="J4836" s="1" t="str">
        <f t="shared" si="781"/>
        <v>NGR lake sediment grab sample</v>
      </c>
      <c r="K4836" s="1" t="str">
        <f t="shared" si="782"/>
        <v>&lt;177 micron (NGR)</v>
      </c>
      <c r="L4836">
        <v>36</v>
      </c>
      <c r="M4836" t="s">
        <v>72</v>
      </c>
      <c r="N4836">
        <v>690</v>
      </c>
      <c r="O4836">
        <v>745</v>
      </c>
      <c r="P4836">
        <v>146</v>
      </c>
      <c r="Q4836">
        <v>11</v>
      </c>
      <c r="R4836">
        <v>220</v>
      </c>
      <c r="S4836">
        <v>65</v>
      </c>
      <c r="T4836">
        <v>0.1</v>
      </c>
      <c r="U4836">
        <v>950</v>
      </c>
      <c r="V4836">
        <v>5</v>
      </c>
      <c r="W4836">
        <v>14</v>
      </c>
      <c r="X4836">
        <v>8</v>
      </c>
      <c r="Y4836">
        <v>6.4</v>
      </c>
    </row>
    <row r="4837" spans="1:25" hidden="1" x14ac:dyDescent="0.25">
      <c r="A4837" t="s">
        <v>18406</v>
      </c>
      <c r="B4837" t="s">
        <v>18407</v>
      </c>
      <c r="C4837" s="1" t="str">
        <f t="shared" si="776"/>
        <v>21:0444</v>
      </c>
      <c r="D4837" s="1" t="str">
        <f t="shared" si="780"/>
        <v>21:0146</v>
      </c>
      <c r="E4837" t="s">
        <v>18408</v>
      </c>
      <c r="F4837" t="s">
        <v>18409</v>
      </c>
      <c r="H4837">
        <v>69.226668900000007</v>
      </c>
      <c r="I4837">
        <v>-74.35033</v>
      </c>
      <c r="J4837" s="1" t="str">
        <f t="shared" si="781"/>
        <v>NGR lake sediment grab sample</v>
      </c>
      <c r="K4837" s="1" t="str">
        <f t="shared" si="782"/>
        <v>&lt;177 micron (NGR)</v>
      </c>
      <c r="L4837">
        <v>36</v>
      </c>
      <c r="M4837" t="s">
        <v>77</v>
      </c>
      <c r="N4837">
        <v>691</v>
      </c>
      <c r="O4837">
        <v>880</v>
      </c>
      <c r="P4837">
        <v>250</v>
      </c>
      <c r="Q4837">
        <v>11</v>
      </c>
      <c r="R4837">
        <v>405</v>
      </c>
      <c r="S4837">
        <v>118</v>
      </c>
      <c r="T4837">
        <v>0.1</v>
      </c>
      <c r="U4837">
        <v>1700</v>
      </c>
      <c r="V4837">
        <v>4</v>
      </c>
      <c r="W4837">
        <v>14</v>
      </c>
      <c r="X4837">
        <v>13</v>
      </c>
      <c r="Y4837">
        <v>9.8000000000000007</v>
      </c>
    </row>
    <row r="4838" spans="1:25" hidden="1" x14ac:dyDescent="0.25">
      <c r="A4838" t="s">
        <v>18410</v>
      </c>
      <c r="B4838" t="s">
        <v>18411</v>
      </c>
      <c r="C4838" s="1" t="str">
        <f t="shared" si="776"/>
        <v>21:0444</v>
      </c>
      <c r="D4838" s="1" t="str">
        <f t="shared" si="780"/>
        <v>21:0146</v>
      </c>
      <c r="E4838" t="s">
        <v>18412</v>
      </c>
      <c r="F4838" t="s">
        <v>18413</v>
      </c>
      <c r="H4838">
        <v>69.3049836</v>
      </c>
      <c r="I4838">
        <v>-74.339868100000004</v>
      </c>
      <c r="J4838" s="1" t="str">
        <f t="shared" si="781"/>
        <v>NGR lake sediment grab sample</v>
      </c>
      <c r="K4838" s="1" t="str">
        <f t="shared" si="782"/>
        <v>&lt;177 micron (NGR)</v>
      </c>
      <c r="L4838">
        <v>36</v>
      </c>
      <c r="M4838" t="s">
        <v>82</v>
      </c>
      <c r="N4838">
        <v>692</v>
      </c>
      <c r="O4838">
        <v>164</v>
      </c>
      <c r="P4838">
        <v>66</v>
      </c>
      <c r="Q4838">
        <v>31</v>
      </c>
      <c r="R4838">
        <v>28</v>
      </c>
      <c r="S4838">
        <v>17</v>
      </c>
      <c r="T4838">
        <v>0.1</v>
      </c>
      <c r="U4838">
        <v>530</v>
      </c>
      <c r="V4838">
        <v>5.15</v>
      </c>
      <c r="W4838">
        <v>0.5</v>
      </c>
      <c r="X4838">
        <v>9</v>
      </c>
      <c r="Y4838">
        <v>18</v>
      </c>
    </row>
    <row r="4839" spans="1:25" hidden="1" x14ac:dyDescent="0.25">
      <c r="A4839" t="s">
        <v>18414</v>
      </c>
      <c r="B4839" t="s">
        <v>18415</v>
      </c>
      <c r="C4839" s="1" t="str">
        <f t="shared" si="776"/>
        <v>21:0444</v>
      </c>
      <c r="D4839" s="1" t="str">
        <f t="shared" si="780"/>
        <v>21:0146</v>
      </c>
      <c r="E4839" t="s">
        <v>18416</v>
      </c>
      <c r="F4839" t="s">
        <v>18417</v>
      </c>
      <c r="H4839">
        <v>69.317449600000003</v>
      </c>
      <c r="I4839">
        <v>-74.406921199999999</v>
      </c>
      <c r="J4839" s="1" t="str">
        <f t="shared" si="781"/>
        <v>NGR lake sediment grab sample</v>
      </c>
      <c r="K4839" s="1" t="str">
        <f t="shared" si="782"/>
        <v>&lt;177 micron (NGR)</v>
      </c>
      <c r="L4839">
        <v>36</v>
      </c>
      <c r="M4839" t="s">
        <v>87</v>
      </c>
      <c r="N4839">
        <v>693</v>
      </c>
      <c r="O4839">
        <v>196</v>
      </c>
      <c r="P4839">
        <v>84</v>
      </c>
      <c r="Q4839">
        <v>27</v>
      </c>
      <c r="R4839">
        <v>42</v>
      </c>
      <c r="S4839">
        <v>27</v>
      </c>
      <c r="T4839">
        <v>0.1</v>
      </c>
      <c r="U4839">
        <v>980</v>
      </c>
      <c r="V4839">
        <v>7.15</v>
      </c>
      <c r="W4839">
        <v>1</v>
      </c>
      <c r="X4839">
        <v>5</v>
      </c>
      <c r="Y4839">
        <v>10</v>
      </c>
    </row>
    <row r="4840" spans="1:25" hidden="1" x14ac:dyDescent="0.25">
      <c r="A4840" t="s">
        <v>18418</v>
      </c>
      <c r="B4840" t="s">
        <v>18419</v>
      </c>
      <c r="C4840" s="1" t="str">
        <f t="shared" si="776"/>
        <v>21:0444</v>
      </c>
      <c r="D4840" s="1" t="str">
        <f t="shared" si="780"/>
        <v>21:0146</v>
      </c>
      <c r="E4840" t="s">
        <v>18420</v>
      </c>
      <c r="F4840" t="s">
        <v>18421</v>
      </c>
      <c r="H4840">
        <v>69.328249600000007</v>
      </c>
      <c r="I4840">
        <v>-74.352509600000005</v>
      </c>
      <c r="J4840" s="1" t="str">
        <f t="shared" si="781"/>
        <v>NGR lake sediment grab sample</v>
      </c>
      <c r="K4840" s="1" t="str">
        <f t="shared" si="782"/>
        <v>&lt;177 micron (NGR)</v>
      </c>
      <c r="L4840">
        <v>36</v>
      </c>
      <c r="M4840" t="s">
        <v>92</v>
      </c>
      <c r="N4840">
        <v>694</v>
      </c>
      <c r="O4840">
        <v>230</v>
      </c>
      <c r="P4840">
        <v>90</v>
      </c>
      <c r="Q4840">
        <v>25</v>
      </c>
      <c r="R4840">
        <v>45</v>
      </c>
      <c r="S4840">
        <v>29</v>
      </c>
      <c r="T4840">
        <v>0.1</v>
      </c>
      <c r="U4840">
        <v>1000</v>
      </c>
      <c r="V4840">
        <v>7.55</v>
      </c>
      <c r="W4840">
        <v>1</v>
      </c>
      <c r="X4840">
        <v>1</v>
      </c>
      <c r="Y4840">
        <v>9</v>
      </c>
    </row>
    <row r="4841" spans="1:25" hidden="1" x14ac:dyDescent="0.25">
      <c r="A4841" t="s">
        <v>18422</v>
      </c>
      <c r="B4841" t="s">
        <v>18423</v>
      </c>
      <c r="C4841" s="1" t="str">
        <f t="shared" si="776"/>
        <v>21:0444</v>
      </c>
      <c r="D4841" s="1" t="str">
        <f t="shared" si="780"/>
        <v>21:0146</v>
      </c>
      <c r="E4841" t="s">
        <v>18424</v>
      </c>
      <c r="F4841" t="s">
        <v>18425</v>
      </c>
      <c r="H4841">
        <v>69.3426458</v>
      </c>
      <c r="I4841">
        <v>-74.348395499999995</v>
      </c>
      <c r="J4841" s="1" t="str">
        <f t="shared" si="781"/>
        <v>NGR lake sediment grab sample</v>
      </c>
      <c r="K4841" s="1" t="str">
        <f t="shared" si="782"/>
        <v>&lt;177 micron (NGR)</v>
      </c>
      <c r="L4841">
        <v>36</v>
      </c>
      <c r="M4841" t="s">
        <v>97</v>
      </c>
      <c r="N4841">
        <v>695</v>
      </c>
      <c r="O4841">
        <v>190</v>
      </c>
      <c r="P4841">
        <v>108</v>
      </c>
      <c r="Q4841">
        <v>21</v>
      </c>
      <c r="R4841">
        <v>38</v>
      </c>
      <c r="S4841">
        <v>25</v>
      </c>
      <c r="T4841">
        <v>0.1</v>
      </c>
      <c r="U4841">
        <v>940</v>
      </c>
      <c r="V4841">
        <v>6.85</v>
      </c>
      <c r="W4841">
        <v>1</v>
      </c>
      <c r="X4841">
        <v>2</v>
      </c>
      <c r="Y4841">
        <v>7.6</v>
      </c>
    </row>
    <row r="4842" spans="1:25" hidden="1" x14ac:dyDescent="0.25">
      <c r="A4842" t="s">
        <v>18426</v>
      </c>
      <c r="B4842" t="s">
        <v>18427</v>
      </c>
      <c r="C4842" s="1" t="str">
        <f t="shared" si="776"/>
        <v>21:0444</v>
      </c>
      <c r="D4842" s="1" t="str">
        <f t="shared" si="780"/>
        <v>21:0146</v>
      </c>
      <c r="E4842" t="s">
        <v>18428</v>
      </c>
      <c r="F4842" t="s">
        <v>18429</v>
      </c>
      <c r="H4842">
        <v>69.367659700000004</v>
      </c>
      <c r="I4842">
        <v>-74.430614899999995</v>
      </c>
      <c r="J4842" s="1" t="str">
        <f t="shared" si="781"/>
        <v>NGR lake sediment grab sample</v>
      </c>
      <c r="K4842" s="1" t="str">
        <f t="shared" si="782"/>
        <v>&lt;177 micron (NGR)</v>
      </c>
      <c r="L4842">
        <v>36</v>
      </c>
      <c r="M4842" t="s">
        <v>107</v>
      </c>
      <c r="N4842">
        <v>696</v>
      </c>
      <c r="O4842">
        <v>132</v>
      </c>
      <c r="P4842">
        <v>44</v>
      </c>
      <c r="Q4842">
        <v>13</v>
      </c>
      <c r="R4842">
        <v>32</v>
      </c>
      <c r="S4842">
        <v>19</v>
      </c>
      <c r="T4842">
        <v>0.1</v>
      </c>
      <c r="U4842">
        <v>630</v>
      </c>
      <c r="V4842">
        <v>5.2</v>
      </c>
      <c r="W4842">
        <v>0.5</v>
      </c>
      <c r="X4842">
        <v>1</v>
      </c>
      <c r="Y4842">
        <v>2.8</v>
      </c>
    </row>
    <row r="4843" spans="1:25" hidden="1" x14ac:dyDescent="0.25">
      <c r="A4843" t="s">
        <v>18430</v>
      </c>
      <c r="B4843" t="s">
        <v>18431</v>
      </c>
      <c r="C4843" s="1" t="str">
        <f t="shared" si="776"/>
        <v>21:0444</v>
      </c>
      <c r="D4843" s="1" t="str">
        <f>HYPERLINK("http://geochem.nrcan.gc.ca/cdogs/content/svy/svy_e.htm", "")</f>
        <v/>
      </c>
      <c r="G4843" s="1" t="str">
        <f>HYPERLINK("http://geochem.nrcan.gc.ca/cdogs/content/cr_/cr_00022_e.htm", "22")</f>
        <v>22</v>
      </c>
      <c r="J4843" t="s">
        <v>100</v>
      </c>
      <c r="K4843" t="s">
        <v>101</v>
      </c>
      <c r="L4843">
        <v>36</v>
      </c>
      <c r="M4843" t="s">
        <v>102</v>
      </c>
      <c r="N4843">
        <v>697</v>
      </c>
      <c r="O4843">
        <v>86</v>
      </c>
      <c r="P4843">
        <v>18</v>
      </c>
      <c r="Q4843">
        <v>22</v>
      </c>
      <c r="R4843">
        <v>10</v>
      </c>
      <c r="S4843">
        <v>5</v>
      </c>
      <c r="T4843">
        <v>0.1</v>
      </c>
      <c r="U4843">
        <v>1000</v>
      </c>
      <c r="V4843">
        <v>1.8</v>
      </c>
      <c r="W4843">
        <v>13</v>
      </c>
      <c r="X4843">
        <v>5</v>
      </c>
      <c r="Y4843">
        <v>22</v>
      </c>
    </row>
    <row r="4844" spans="1:25" hidden="1" x14ac:dyDescent="0.25">
      <c r="A4844" t="s">
        <v>18432</v>
      </c>
      <c r="B4844" t="s">
        <v>18433</v>
      </c>
      <c r="C4844" s="1" t="str">
        <f t="shared" si="776"/>
        <v>21:0444</v>
      </c>
      <c r="D4844" s="1" t="str">
        <f t="shared" ref="D4844:D4856" si="783">HYPERLINK("http://geochem.nrcan.gc.ca/cdogs/content/svy/svy210146_e.htm", "21:0146")</f>
        <v>21:0146</v>
      </c>
      <c r="E4844" t="s">
        <v>18434</v>
      </c>
      <c r="F4844" t="s">
        <v>18435</v>
      </c>
      <c r="H4844">
        <v>69.3825705</v>
      </c>
      <c r="I4844">
        <v>-74.413605000000004</v>
      </c>
      <c r="J4844" s="1" t="str">
        <f t="shared" ref="J4844:J4856" si="784">HYPERLINK("http://geochem.nrcan.gc.ca/cdogs/content/kwd/kwd020027_e.htm", "NGR lake sediment grab sample")</f>
        <v>NGR lake sediment grab sample</v>
      </c>
      <c r="K4844" s="1" t="str">
        <f t="shared" ref="K4844:K4856" si="785">HYPERLINK("http://geochem.nrcan.gc.ca/cdogs/content/kwd/kwd080006_e.htm", "&lt;177 micron (NGR)")</f>
        <v>&lt;177 micron (NGR)</v>
      </c>
      <c r="L4844">
        <v>36</v>
      </c>
      <c r="M4844" t="s">
        <v>112</v>
      </c>
      <c r="N4844">
        <v>698</v>
      </c>
      <c r="O4844">
        <v>260</v>
      </c>
      <c r="P4844">
        <v>88</v>
      </c>
      <c r="Q4844">
        <v>25</v>
      </c>
      <c r="R4844">
        <v>52</v>
      </c>
      <c r="S4844">
        <v>32</v>
      </c>
      <c r="T4844">
        <v>0.1</v>
      </c>
      <c r="U4844">
        <v>1250</v>
      </c>
      <c r="V4844">
        <v>8.1</v>
      </c>
      <c r="W4844">
        <v>0.5</v>
      </c>
      <c r="X4844">
        <v>2</v>
      </c>
      <c r="Y4844">
        <v>9.6</v>
      </c>
    </row>
    <row r="4845" spans="1:25" hidden="1" x14ac:dyDescent="0.25">
      <c r="A4845" t="s">
        <v>18436</v>
      </c>
      <c r="B4845" t="s">
        <v>18437</v>
      </c>
      <c r="C4845" s="1" t="str">
        <f t="shared" si="776"/>
        <v>21:0444</v>
      </c>
      <c r="D4845" s="1" t="str">
        <f t="shared" si="783"/>
        <v>21:0146</v>
      </c>
      <c r="E4845" t="s">
        <v>18438</v>
      </c>
      <c r="F4845" t="s">
        <v>18439</v>
      </c>
      <c r="H4845">
        <v>69.421401599999996</v>
      </c>
      <c r="I4845">
        <v>-74.429856599999994</v>
      </c>
      <c r="J4845" s="1" t="str">
        <f t="shared" si="784"/>
        <v>NGR lake sediment grab sample</v>
      </c>
      <c r="K4845" s="1" t="str">
        <f t="shared" si="785"/>
        <v>&lt;177 micron (NGR)</v>
      </c>
      <c r="L4845">
        <v>36</v>
      </c>
      <c r="M4845" t="s">
        <v>117</v>
      </c>
      <c r="N4845">
        <v>699</v>
      </c>
      <c r="O4845">
        <v>144</v>
      </c>
      <c r="P4845">
        <v>44</v>
      </c>
      <c r="Q4845">
        <v>13</v>
      </c>
      <c r="R4845">
        <v>31</v>
      </c>
      <c r="S4845">
        <v>14</v>
      </c>
      <c r="T4845">
        <v>0.1</v>
      </c>
      <c r="U4845">
        <v>400</v>
      </c>
      <c r="V4845">
        <v>4.4000000000000004</v>
      </c>
      <c r="W4845">
        <v>0.5</v>
      </c>
      <c r="X4845">
        <v>3</v>
      </c>
      <c r="Y4845">
        <v>13</v>
      </c>
    </row>
    <row r="4846" spans="1:25" hidden="1" x14ac:dyDescent="0.25">
      <c r="A4846" t="s">
        <v>18440</v>
      </c>
      <c r="B4846" t="s">
        <v>18441</v>
      </c>
      <c r="C4846" s="1" t="str">
        <f t="shared" si="776"/>
        <v>21:0444</v>
      </c>
      <c r="D4846" s="1" t="str">
        <f t="shared" si="783"/>
        <v>21:0146</v>
      </c>
      <c r="E4846" t="s">
        <v>18442</v>
      </c>
      <c r="F4846" t="s">
        <v>18443</v>
      </c>
      <c r="H4846">
        <v>69.386388299999993</v>
      </c>
      <c r="I4846">
        <v>-74.330989099999996</v>
      </c>
      <c r="J4846" s="1" t="str">
        <f t="shared" si="784"/>
        <v>NGR lake sediment grab sample</v>
      </c>
      <c r="K4846" s="1" t="str">
        <f t="shared" si="785"/>
        <v>&lt;177 micron (NGR)</v>
      </c>
      <c r="L4846">
        <v>36</v>
      </c>
      <c r="M4846" t="s">
        <v>122</v>
      </c>
      <c r="N4846">
        <v>700</v>
      </c>
      <c r="O4846">
        <v>168</v>
      </c>
      <c r="P4846">
        <v>100</v>
      </c>
      <c r="Q4846">
        <v>23</v>
      </c>
      <c r="R4846">
        <v>35</v>
      </c>
      <c r="S4846">
        <v>19</v>
      </c>
      <c r="T4846">
        <v>0.1</v>
      </c>
      <c r="U4846">
        <v>850</v>
      </c>
      <c r="V4846">
        <v>7.7</v>
      </c>
      <c r="W4846">
        <v>1</v>
      </c>
      <c r="X4846">
        <v>2</v>
      </c>
      <c r="Y4846">
        <v>10.8</v>
      </c>
    </row>
    <row r="4847" spans="1:25" hidden="1" x14ac:dyDescent="0.25">
      <c r="A4847" t="s">
        <v>18444</v>
      </c>
      <c r="B4847" t="s">
        <v>18445</v>
      </c>
      <c r="C4847" s="1" t="str">
        <f t="shared" si="776"/>
        <v>21:0444</v>
      </c>
      <c r="D4847" s="1" t="str">
        <f t="shared" si="783"/>
        <v>21:0146</v>
      </c>
      <c r="E4847" t="s">
        <v>18446</v>
      </c>
      <c r="F4847" t="s">
        <v>18447</v>
      </c>
      <c r="H4847">
        <v>69.310771700000004</v>
      </c>
      <c r="I4847">
        <v>-74.227970200000001</v>
      </c>
      <c r="J4847" s="1" t="str">
        <f t="shared" si="784"/>
        <v>NGR lake sediment grab sample</v>
      </c>
      <c r="K4847" s="1" t="str">
        <f t="shared" si="785"/>
        <v>&lt;177 micron (NGR)</v>
      </c>
      <c r="L4847">
        <v>37</v>
      </c>
      <c r="M4847" t="s">
        <v>29</v>
      </c>
      <c r="N4847">
        <v>701</v>
      </c>
      <c r="O4847">
        <v>118</v>
      </c>
      <c r="P4847">
        <v>44</v>
      </c>
      <c r="Q4847">
        <v>13</v>
      </c>
      <c r="R4847">
        <v>22</v>
      </c>
      <c r="S4847">
        <v>12</v>
      </c>
      <c r="T4847">
        <v>0.1</v>
      </c>
      <c r="U4847">
        <v>720</v>
      </c>
      <c r="V4847">
        <v>4.2</v>
      </c>
      <c r="W4847">
        <v>0.5</v>
      </c>
      <c r="X4847">
        <v>2</v>
      </c>
      <c r="Y4847">
        <v>5.2</v>
      </c>
    </row>
    <row r="4848" spans="1:25" hidden="1" x14ac:dyDescent="0.25">
      <c r="A4848" t="s">
        <v>18448</v>
      </c>
      <c r="B4848" t="s">
        <v>18449</v>
      </c>
      <c r="C4848" s="1" t="str">
        <f t="shared" si="776"/>
        <v>21:0444</v>
      </c>
      <c r="D4848" s="1" t="str">
        <f t="shared" si="783"/>
        <v>21:0146</v>
      </c>
      <c r="E4848" t="s">
        <v>18450</v>
      </c>
      <c r="F4848" t="s">
        <v>18451</v>
      </c>
      <c r="H4848">
        <v>69.319612300000003</v>
      </c>
      <c r="I4848">
        <v>-74.219510200000002</v>
      </c>
      <c r="J4848" s="1" t="str">
        <f t="shared" si="784"/>
        <v>NGR lake sediment grab sample</v>
      </c>
      <c r="K4848" s="1" t="str">
        <f t="shared" si="785"/>
        <v>&lt;177 micron (NGR)</v>
      </c>
      <c r="L4848">
        <v>37</v>
      </c>
      <c r="M4848" t="s">
        <v>49</v>
      </c>
      <c r="N4848">
        <v>702</v>
      </c>
      <c r="O4848">
        <v>178</v>
      </c>
      <c r="P4848">
        <v>82</v>
      </c>
      <c r="Q4848">
        <v>17</v>
      </c>
      <c r="R4848">
        <v>38</v>
      </c>
      <c r="S4848">
        <v>20</v>
      </c>
      <c r="T4848">
        <v>0.1</v>
      </c>
      <c r="U4848">
        <v>650</v>
      </c>
      <c r="V4848">
        <v>5.7</v>
      </c>
      <c r="W4848">
        <v>0.5</v>
      </c>
      <c r="X4848">
        <v>3</v>
      </c>
      <c r="Y4848">
        <v>10.4</v>
      </c>
    </row>
    <row r="4849" spans="1:25" hidden="1" x14ac:dyDescent="0.25">
      <c r="A4849" t="s">
        <v>18452</v>
      </c>
      <c r="B4849" t="s">
        <v>18453</v>
      </c>
      <c r="C4849" s="1" t="str">
        <f t="shared" si="776"/>
        <v>21:0444</v>
      </c>
      <c r="D4849" s="1" t="str">
        <f t="shared" si="783"/>
        <v>21:0146</v>
      </c>
      <c r="E4849" t="s">
        <v>18446</v>
      </c>
      <c r="F4849" t="s">
        <v>18454</v>
      </c>
      <c r="H4849">
        <v>69.310771700000004</v>
      </c>
      <c r="I4849">
        <v>-74.227970200000001</v>
      </c>
      <c r="J4849" s="1" t="str">
        <f t="shared" si="784"/>
        <v>NGR lake sediment grab sample</v>
      </c>
      <c r="K4849" s="1" t="str">
        <f t="shared" si="785"/>
        <v>&lt;177 micron (NGR)</v>
      </c>
      <c r="L4849">
        <v>37</v>
      </c>
      <c r="M4849" t="s">
        <v>53</v>
      </c>
      <c r="N4849">
        <v>703</v>
      </c>
      <c r="O4849">
        <v>134</v>
      </c>
      <c r="P4849">
        <v>52</v>
      </c>
      <c r="Q4849">
        <v>12</v>
      </c>
      <c r="R4849">
        <v>27</v>
      </c>
      <c r="S4849">
        <v>15</v>
      </c>
      <c r="T4849">
        <v>0.1</v>
      </c>
      <c r="U4849">
        <v>580</v>
      </c>
      <c r="V4849">
        <v>4.4000000000000004</v>
      </c>
      <c r="W4849">
        <v>0.5</v>
      </c>
      <c r="X4849">
        <v>1</v>
      </c>
      <c r="Y4849">
        <v>12.2</v>
      </c>
    </row>
    <row r="4850" spans="1:25" hidden="1" x14ac:dyDescent="0.25">
      <c r="A4850" t="s">
        <v>18455</v>
      </c>
      <c r="B4850" t="s">
        <v>18456</v>
      </c>
      <c r="C4850" s="1" t="str">
        <f t="shared" si="776"/>
        <v>21:0444</v>
      </c>
      <c r="D4850" s="1" t="str">
        <f t="shared" si="783"/>
        <v>21:0146</v>
      </c>
      <c r="E4850" t="s">
        <v>18446</v>
      </c>
      <c r="F4850" t="s">
        <v>18457</v>
      </c>
      <c r="H4850">
        <v>69.310771700000004</v>
      </c>
      <c r="I4850">
        <v>-74.227970200000001</v>
      </c>
      <c r="J4850" s="1" t="str">
        <f t="shared" si="784"/>
        <v>NGR lake sediment grab sample</v>
      </c>
      <c r="K4850" s="1" t="str">
        <f t="shared" si="785"/>
        <v>&lt;177 micron (NGR)</v>
      </c>
      <c r="L4850">
        <v>37</v>
      </c>
      <c r="M4850" t="s">
        <v>57</v>
      </c>
      <c r="N4850">
        <v>704</v>
      </c>
      <c r="O4850">
        <v>120</v>
      </c>
      <c r="P4850">
        <v>44</v>
      </c>
      <c r="Q4850">
        <v>11</v>
      </c>
      <c r="R4850">
        <v>23</v>
      </c>
      <c r="S4850">
        <v>13</v>
      </c>
      <c r="T4850">
        <v>0.1</v>
      </c>
      <c r="U4850">
        <v>720</v>
      </c>
      <c r="V4850">
        <v>4.0999999999999996</v>
      </c>
      <c r="W4850">
        <v>0.5</v>
      </c>
      <c r="X4850">
        <v>2</v>
      </c>
      <c r="Y4850">
        <v>5</v>
      </c>
    </row>
    <row r="4851" spans="1:25" hidden="1" x14ac:dyDescent="0.25">
      <c r="A4851" t="s">
        <v>18458</v>
      </c>
      <c r="B4851" t="s">
        <v>18459</v>
      </c>
      <c r="C4851" s="1" t="str">
        <f t="shared" ref="C4851:C4914" si="786">HYPERLINK("http://geochem.nrcan.gc.ca/cdogs/content/bdl/bdl210444_e.htm", "21:0444")</f>
        <v>21:0444</v>
      </c>
      <c r="D4851" s="1" t="str">
        <f t="shared" si="783"/>
        <v>21:0146</v>
      </c>
      <c r="E4851" t="s">
        <v>18460</v>
      </c>
      <c r="F4851" t="s">
        <v>18461</v>
      </c>
      <c r="H4851">
        <v>69.306812500000007</v>
      </c>
      <c r="I4851">
        <v>-74.264068899999998</v>
      </c>
      <c r="J4851" s="1" t="str">
        <f t="shared" si="784"/>
        <v>NGR lake sediment grab sample</v>
      </c>
      <c r="K4851" s="1" t="str">
        <f t="shared" si="785"/>
        <v>&lt;177 micron (NGR)</v>
      </c>
      <c r="L4851">
        <v>37</v>
      </c>
      <c r="M4851" t="s">
        <v>34</v>
      </c>
      <c r="N4851">
        <v>705</v>
      </c>
      <c r="O4851">
        <v>174</v>
      </c>
      <c r="P4851">
        <v>78</v>
      </c>
      <c r="Q4851">
        <v>23</v>
      </c>
      <c r="R4851">
        <v>31</v>
      </c>
      <c r="S4851">
        <v>20</v>
      </c>
      <c r="T4851">
        <v>0.1</v>
      </c>
      <c r="U4851">
        <v>760</v>
      </c>
      <c r="V4851">
        <v>5.65</v>
      </c>
      <c r="W4851">
        <v>1</v>
      </c>
      <c r="X4851">
        <v>2</v>
      </c>
      <c r="Y4851">
        <v>9.1999999999999993</v>
      </c>
    </row>
    <row r="4852" spans="1:25" hidden="1" x14ac:dyDescent="0.25">
      <c r="A4852" t="s">
        <v>18462</v>
      </c>
      <c r="B4852" t="s">
        <v>18463</v>
      </c>
      <c r="C4852" s="1" t="str">
        <f t="shared" si="786"/>
        <v>21:0444</v>
      </c>
      <c r="D4852" s="1" t="str">
        <f t="shared" si="783"/>
        <v>21:0146</v>
      </c>
      <c r="E4852" t="s">
        <v>18464</v>
      </c>
      <c r="F4852" t="s">
        <v>18465</v>
      </c>
      <c r="H4852">
        <v>69.221027899999996</v>
      </c>
      <c r="I4852">
        <v>-74.252801599999998</v>
      </c>
      <c r="J4852" s="1" t="str">
        <f t="shared" si="784"/>
        <v>NGR lake sediment grab sample</v>
      </c>
      <c r="K4852" s="1" t="str">
        <f t="shared" si="785"/>
        <v>&lt;177 micron (NGR)</v>
      </c>
      <c r="L4852">
        <v>37</v>
      </c>
      <c r="M4852" t="s">
        <v>39</v>
      </c>
      <c r="N4852">
        <v>706</v>
      </c>
      <c r="O4852">
        <v>186</v>
      </c>
      <c r="P4852">
        <v>58</v>
      </c>
      <c r="Q4852">
        <v>16</v>
      </c>
      <c r="R4852">
        <v>59</v>
      </c>
      <c r="S4852">
        <v>19</v>
      </c>
      <c r="T4852">
        <v>0.2</v>
      </c>
      <c r="U4852">
        <v>790</v>
      </c>
      <c r="V4852">
        <v>5.2</v>
      </c>
      <c r="W4852">
        <v>17</v>
      </c>
      <c r="X4852">
        <v>9</v>
      </c>
      <c r="Y4852">
        <v>5.2</v>
      </c>
    </row>
    <row r="4853" spans="1:25" hidden="1" x14ac:dyDescent="0.25">
      <c r="A4853" t="s">
        <v>18466</v>
      </c>
      <c r="B4853" t="s">
        <v>18467</v>
      </c>
      <c r="C4853" s="1" t="str">
        <f t="shared" si="786"/>
        <v>21:0444</v>
      </c>
      <c r="D4853" s="1" t="str">
        <f t="shared" si="783"/>
        <v>21:0146</v>
      </c>
      <c r="E4853" t="s">
        <v>18468</v>
      </c>
      <c r="F4853" t="s">
        <v>18469</v>
      </c>
      <c r="H4853">
        <v>69.205512100000007</v>
      </c>
      <c r="I4853">
        <v>-74.230214200000006</v>
      </c>
      <c r="J4853" s="1" t="str">
        <f t="shared" si="784"/>
        <v>NGR lake sediment grab sample</v>
      </c>
      <c r="K4853" s="1" t="str">
        <f t="shared" si="785"/>
        <v>&lt;177 micron (NGR)</v>
      </c>
      <c r="L4853">
        <v>37</v>
      </c>
      <c r="M4853" t="s">
        <v>44</v>
      </c>
      <c r="N4853">
        <v>707</v>
      </c>
      <c r="O4853">
        <v>142</v>
      </c>
      <c r="P4853">
        <v>58</v>
      </c>
      <c r="Q4853">
        <v>8</v>
      </c>
      <c r="R4853">
        <v>52</v>
      </c>
      <c r="S4853">
        <v>9</v>
      </c>
      <c r="T4853">
        <v>0.1</v>
      </c>
      <c r="U4853">
        <v>210</v>
      </c>
      <c r="V4853">
        <v>4.45</v>
      </c>
      <c r="W4853">
        <v>14</v>
      </c>
      <c r="X4853">
        <v>30</v>
      </c>
      <c r="Y4853">
        <v>11.2</v>
      </c>
    </row>
    <row r="4854" spans="1:25" hidden="1" x14ac:dyDescent="0.25">
      <c r="A4854" t="s">
        <v>18470</v>
      </c>
      <c r="B4854" t="s">
        <v>18471</v>
      </c>
      <c r="C4854" s="1" t="str">
        <f t="shared" si="786"/>
        <v>21:0444</v>
      </c>
      <c r="D4854" s="1" t="str">
        <f t="shared" si="783"/>
        <v>21:0146</v>
      </c>
      <c r="E4854" t="s">
        <v>18472</v>
      </c>
      <c r="F4854" t="s">
        <v>18473</v>
      </c>
      <c r="H4854">
        <v>69.232725500000001</v>
      </c>
      <c r="I4854">
        <v>-74.167208799999997</v>
      </c>
      <c r="J4854" s="1" t="str">
        <f t="shared" si="784"/>
        <v>NGR lake sediment grab sample</v>
      </c>
      <c r="K4854" s="1" t="str">
        <f t="shared" si="785"/>
        <v>&lt;177 micron (NGR)</v>
      </c>
      <c r="L4854">
        <v>37</v>
      </c>
      <c r="M4854" t="s">
        <v>62</v>
      </c>
      <c r="N4854">
        <v>708</v>
      </c>
      <c r="O4854">
        <v>174</v>
      </c>
      <c r="P4854">
        <v>56</v>
      </c>
      <c r="Q4854">
        <v>13</v>
      </c>
      <c r="R4854">
        <v>63</v>
      </c>
      <c r="S4854">
        <v>17</v>
      </c>
      <c r="T4854">
        <v>0.2</v>
      </c>
      <c r="U4854">
        <v>330</v>
      </c>
      <c r="V4854">
        <v>4.5</v>
      </c>
      <c r="W4854">
        <v>15</v>
      </c>
      <c r="X4854">
        <v>16</v>
      </c>
      <c r="Y4854">
        <v>5.2</v>
      </c>
    </row>
    <row r="4855" spans="1:25" hidden="1" x14ac:dyDescent="0.25">
      <c r="A4855" t="s">
        <v>18474</v>
      </c>
      <c r="B4855" t="s">
        <v>18475</v>
      </c>
      <c r="C4855" s="1" t="str">
        <f t="shared" si="786"/>
        <v>21:0444</v>
      </c>
      <c r="D4855" s="1" t="str">
        <f t="shared" si="783"/>
        <v>21:0146</v>
      </c>
      <c r="E4855" t="s">
        <v>18476</v>
      </c>
      <c r="F4855" t="s">
        <v>18477</v>
      </c>
      <c r="H4855">
        <v>69.248257800000005</v>
      </c>
      <c r="I4855">
        <v>-74.143169599999993</v>
      </c>
      <c r="J4855" s="1" t="str">
        <f t="shared" si="784"/>
        <v>NGR lake sediment grab sample</v>
      </c>
      <c r="K4855" s="1" t="str">
        <f t="shared" si="785"/>
        <v>&lt;177 micron (NGR)</v>
      </c>
      <c r="L4855">
        <v>37</v>
      </c>
      <c r="M4855" t="s">
        <v>67</v>
      </c>
      <c r="N4855">
        <v>709</v>
      </c>
      <c r="O4855">
        <v>275</v>
      </c>
      <c r="P4855">
        <v>68</v>
      </c>
      <c r="Q4855">
        <v>19</v>
      </c>
      <c r="R4855">
        <v>61</v>
      </c>
      <c r="S4855">
        <v>19</v>
      </c>
      <c r="T4855">
        <v>0.1</v>
      </c>
      <c r="U4855">
        <v>500</v>
      </c>
      <c r="V4855">
        <v>6.4</v>
      </c>
      <c r="W4855">
        <v>9</v>
      </c>
      <c r="X4855">
        <v>9</v>
      </c>
      <c r="Y4855">
        <v>4.2</v>
      </c>
    </row>
    <row r="4856" spans="1:25" hidden="1" x14ac:dyDescent="0.25">
      <c r="A4856" t="s">
        <v>18478</v>
      </c>
      <c r="B4856" t="s">
        <v>18479</v>
      </c>
      <c r="C4856" s="1" t="str">
        <f t="shared" si="786"/>
        <v>21:0444</v>
      </c>
      <c r="D4856" s="1" t="str">
        <f t="shared" si="783"/>
        <v>21:0146</v>
      </c>
      <c r="E4856" t="s">
        <v>18480</v>
      </c>
      <c r="F4856" t="s">
        <v>18481</v>
      </c>
      <c r="H4856">
        <v>69.268281599999995</v>
      </c>
      <c r="I4856">
        <v>-74.066438300000002</v>
      </c>
      <c r="J4856" s="1" t="str">
        <f t="shared" si="784"/>
        <v>NGR lake sediment grab sample</v>
      </c>
      <c r="K4856" s="1" t="str">
        <f t="shared" si="785"/>
        <v>&lt;177 micron (NGR)</v>
      </c>
      <c r="L4856">
        <v>37</v>
      </c>
      <c r="M4856" t="s">
        <v>72</v>
      </c>
      <c r="N4856">
        <v>710</v>
      </c>
      <c r="O4856">
        <v>230</v>
      </c>
      <c r="P4856">
        <v>52</v>
      </c>
      <c r="Q4856">
        <v>12</v>
      </c>
      <c r="R4856">
        <v>54</v>
      </c>
      <c r="S4856">
        <v>15</v>
      </c>
      <c r="T4856">
        <v>0.1</v>
      </c>
      <c r="U4856">
        <v>420</v>
      </c>
      <c r="V4856">
        <v>5.6</v>
      </c>
      <c r="W4856">
        <v>5</v>
      </c>
      <c r="X4856">
        <v>7</v>
      </c>
      <c r="Y4856">
        <v>4</v>
      </c>
    </row>
    <row r="4857" spans="1:25" hidden="1" x14ac:dyDescent="0.25">
      <c r="A4857" t="s">
        <v>18482</v>
      </c>
      <c r="B4857" t="s">
        <v>18483</v>
      </c>
      <c r="C4857" s="1" t="str">
        <f t="shared" si="786"/>
        <v>21:0444</v>
      </c>
      <c r="D4857" s="1" t="str">
        <f>HYPERLINK("http://geochem.nrcan.gc.ca/cdogs/content/svy/svy_e.htm", "")</f>
        <v/>
      </c>
      <c r="G4857" s="1" t="str">
        <f>HYPERLINK("http://geochem.nrcan.gc.ca/cdogs/content/cr_/cr_00022_e.htm", "22")</f>
        <v>22</v>
      </c>
      <c r="J4857" t="s">
        <v>100</v>
      </c>
      <c r="K4857" t="s">
        <v>101</v>
      </c>
      <c r="L4857">
        <v>37</v>
      </c>
      <c r="M4857" t="s">
        <v>102</v>
      </c>
      <c r="N4857">
        <v>711</v>
      </c>
      <c r="O4857">
        <v>86</v>
      </c>
      <c r="P4857">
        <v>20</v>
      </c>
      <c r="Q4857">
        <v>18</v>
      </c>
      <c r="R4857">
        <v>10</v>
      </c>
      <c r="S4857">
        <v>5</v>
      </c>
      <c r="T4857">
        <v>0.1</v>
      </c>
      <c r="U4857">
        <v>970</v>
      </c>
      <c r="V4857">
        <v>1.7</v>
      </c>
      <c r="W4857">
        <v>7</v>
      </c>
      <c r="X4857">
        <v>5</v>
      </c>
      <c r="Y4857">
        <v>22.2</v>
      </c>
    </row>
    <row r="4858" spans="1:25" hidden="1" x14ac:dyDescent="0.25">
      <c r="A4858" t="s">
        <v>18484</v>
      </c>
      <c r="B4858" t="s">
        <v>18485</v>
      </c>
      <c r="C4858" s="1" t="str">
        <f t="shared" si="786"/>
        <v>21:0444</v>
      </c>
      <c r="D4858" s="1" t="str">
        <f t="shared" ref="D4858:D4877" si="787">HYPERLINK("http://geochem.nrcan.gc.ca/cdogs/content/svy/svy210146_e.htm", "21:0146")</f>
        <v>21:0146</v>
      </c>
      <c r="E4858" t="s">
        <v>18486</v>
      </c>
      <c r="F4858" t="s">
        <v>18487</v>
      </c>
      <c r="H4858">
        <v>69.260465499999995</v>
      </c>
      <c r="I4858">
        <v>-73.966364299999995</v>
      </c>
      <c r="J4858" s="1" t="str">
        <f t="shared" ref="J4858:J4877" si="788">HYPERLINK("http://geochem.nrcan.gc.ca/cdogs/content/kwd/kwd020027_e.htm", "NGR lake sediment grab sample")</f>
        <v>NGR lake sediment grab sample</v>
      </c>
      <c r="K4858" s="1" t="str">
        <f t="shared" ref="K4858:K4877" si="789">HYPERLINK("http://geochem.nrcan.gc.ca/cdogs/content/kwd/kwd080006_e.htm", "&lt;177 micron (NGR)")</f>
        <v>&lt;177 micron (NGR)</v>
      </c>
      <c r="L4858">
        <v>37</v>
      </c>
      <c r="M4858" t="s">
        <v>77</v>
      </c>
      <c r="N4858">
        <v>712</v>
      </c>
      <c r="O4858">
        <v>300</v>
      </c>
      <c r="P4858">
        <v>104</v>
      </c>
      <c r="Q4858">
        <v>10</v>
      </c>
      <c r="R4858">
        <v>89</v>
      </c>
      <c r="S4858">
        <v>23</v>
      </c>
      <c r="T4858">
        <v>0.2</v>
      </c>
      <c r="U4858">
        <v>170</v>
      </c>
      <c r="V4858">
        <v>6.15</v>
      </c>
      <c r="W4858">
        <v>7</v>
      </c>
      <c r="X4858">
        <v>6</v>
      </c>
      <c r="Y4858">
        <v>15.8</v>
      </c>
    </row>
    <row r="4859" spans="1:25" hidden="1" x14ac:dyDescent="0.25">
      <c r="A4859" t="s">
        <v>18488</v>
      </c>
      <c r="B4859" t="s">
        <v>18489</v>
      </c>
      <c r="C4859" s="1" t="str">
        <f t="shared" si="786"/>
        <v>21:0444</v>
      </c>
      <c r="D4859" s="1" t="str">
        <f t="shared" si="787"/>
        <v>21:0146</v>
      </c>
      <c r="E4859" t="s">
        <v>18490</v>
      </c>
      <c r="F4859" t="s">
        <v>18491</v>
      </c>
      <c r="H4859">
        <v>69.2782014</v>
      </c>
      <c r="I4859">
        <v>-73.936064999999999</v>
      </c>
      <c r="J4859" s="1" t="str">
        <f t="shared" si="788"/>
        <v>NGR lake sediment grab sample</v>
      </c>
      <c r="K4859" s="1" t="str">
        <f t="shared" si="789"/>
        <v>&lt;177 micron (NGR)</v>
      </c>
      <c r="L4859">
        <v>37</v>
      </c>
      <c r="M4859" t="s">
        <v>82</v>
      </c>
      <c r="N4859">
        <v>713</v>
      </c>
      <c r="O4859">
        <v>162</v>
      </c>
      <c r="P4859">
        <v>44</v>
      </c>
      <c r="Q4859">
        <v>17</v>
      </c>
      <c r="R4859">
        <v>57</v>
      </c>
      <c r="S4859">
        <v>20</v>
      </c>
      <c r="T4859">
        <v>0.1</v>
      </c>
      <c r="U4859">
        <v>560</v>
      </c>
      <c r="V4859">
        <v>5.2</v>
      </c>
      <c r="W4859">
        <v>2</v>
      </c>
      <c r="X4859">
        <v>3</v>
      </c>
      <c r="Y4859">
        <v>5.2</v>
      </c>
    </row>
    <row r="4860" spans="1:25" hidden="1" x14ac:dyDescent="0.25">
      <c r="A4860" t="s">
        <v>18492</v>
      </c>
      <c r="B4860" t="s">
        <v>18493</v>
      </c>
      <c r="C4860" s="1" t="str">
        <f t="shared" si="786"/>
        <v>21:0444</v>
      </c>
      <c r="D4860" s="1" t="str">
        <f t="shared" si="787"/>
        <v>21:0146</v>
      </c>
      <c r="E4860" t="s">
        <v>18494</v>
      </c>
      <c r="F4860" t="s">
        <v>18495</v>
      </c>
      <c r="H4860">
        <v>69.252142399999997</v>
      </c>
      <c r="I4860">
        <v>-73.795986499999998</v>
      </c>
      <c r="J4860" s="1" t="str">
        <f t="shared" si="788"/>
        <v>NGR lake sediment grab sample</v>
      </c>
      <c r="K4860" s="1" t="str">
        <f t="shared" si="789"/>
        <v>&lt;177 micron (NGR)</v>
      </c>
      <c r="L4860">
        <v>37</v>
      </c>
      <c r="M4860" t="s">
        <v>87</v>
      </c>
      <c r="N4860">
        <v>714</v>
      </c>
      <c r="O4860">
        <v>82</v>
      </c>
      <c r="P4860">
        <v>20</v>
      </c>
      <c r="Q4860">
        <v>20</v>
      </c>
      <c r="R4860">
        <v>16</v>
      </c>
      <c r="S4860">
        <v>9</v>
      </c>
      <c r="T4860">
        <v>0.1</v>
      </c>
      <c r="U4860">
        <v>530</v>
      </c>
      <c r="V4860">
        <v>3.7</v>
      </c>
      <c r="W4860">
        <v>3</v>
      </c>
      <c r="X4860">
        <v>6</v>
      </c>
      <c r="Y4860">
        <v>5.8</v>
      </c>
    </row>
    <row r="4861" spans="1:25" hidden="1" x14ac:dyDescent="0.25">
      <c r="A4861" t="s">
        <v>18496</v>
      </c>
      <c r="B4861" t="s">
        <v>18497</v>
      </c>
      <c r="C4861" s="1" t="str">
        <f t="shared" si="786"/>
        <v>21:0444</v>
      </c>
      <c r="D4861" s="1" t="str">
        <f t="shared" si="787"/>
        <v>21:0146</v>
      </c>
      <c r="E4861" t="s">
        <v>18498</v>
      </c>
      <c r="F4861" t="s">
        <v>18499</v>
      </c>
      <c r="H4861">
        <v>69.221104299999993</v>
      </c>
      <c r="I4861">
        <v>-73.886089999999996</v>
      </c>
      <c r="J4861" s="1" t="str">
        <f t="shared" si="788"/>
        <v>NGR lake sediment grab sample</v>
      </c>
      <c r="K4861" s="1" t="str">
        <f t="shared" si="789"/>
        <v>&lt;177 micron (NGR)</v>
      </c>
      <c r="L4861">
        <v>37</v>
      </c>
      <c r="M4861" t="s">
        <v>92</v>
      </c>
      <c r="N4861">
        <v>715</v>
      </c>
      <c r="O4861">
        <v>450</v>
      </c>
      <c r="P4861">
        <v>138</v>
      </c>
      <c r="Q4861">
        <v>27</v>
      </c>
      <c r="R4861">
        <v>200</v>
      </c>
      <c r="S4861">
        <v>82</v>
      </c>
      <c r="T4861">
        <v>0.1</v>
      </c>
      <c r="U4861">
        <v>1200</v>
      </c>
      <c r="V4861">
        <v>5</v>
      </c>
      <c r="W4861">
        <v>7</v>
      </c>
      <c r="X4861">
        <v>10</v>
      </c>
      <c r="Y4861">
        <v>5.8</v>
      </c>
    </row>
    <row r="4862" spans="1:25" hidden="1" x14ac:dyDescent="0.25">
      <c r="A4862" t="s">
        <v>18500</v>
      </c>
      <c r="B4862" t="s">
        <v>18501</v>
      </c>
      <c r="C4862" s="1" t="str">
        <f t="shared" si="786"/>
        <v>21:0444</v>
      </c>
      <c r="D4862" s="1" t="str">
        <f t="shared" si="787"/>
        <v>21:0146</v>
      </c>
      <c r="E4862" t="s">
        <v>18502</v>
      </c>
      <c r="F4862" t="s">
        <v>18503</v>
      </c>
      <c r="H4862">
        <v>69.230341800000005</v>
      </c>
      <c r="I4862">
        <v>-73.978814099999994</v>
      </c>
      <c r="J4862" s="1" t="str">
        <f t="shared" si="788"/>
        <v>NGR lake sediment grab sample</v>
      </c>
      <c r="K4862" s="1" t="str">
        <f t="shared" si="789"/>
        <v>&lt;177 micron (NGR)</v>
      </c>
      <c r="L4862">
        <v>37</v>
      </c>
      <c r="M4862" t="s">
        <v>97</v>
      </c>
      <c r="N4862">
        <v>716</v>
      </c>
      <c r="O4862">
        <v>152</v>
      </c>
      <c r="P4862">
        <v>64</v>
      </c>
      <c r="Q4862">
        <v>21</v>
      </c>
      <c r="R4862">
        <v>29</v>
      </c>
      <c r="S4862">
        <v>11</v>
      </c>
      <c r="T4862">
        <v>0.1</v>
      </c>
      <c r="U4862">
        <v>510</v>
      </c>
      <c r="V4862">
        <v>7.7</v>
      </c>
      <c r="W4862">
        <v>16</v>
      </c>
      <c r="X4862">
        <v>9</v>
      </c>
      <c r="Y4862">
        <v>5.8</v>
      </c>
    </row>
    <row r="4863" spans="1:25" hidden="1" x14ac:dyDescent="0.25">
      <c r="A4863" t="s">
        <v>18504</v>
      </c>
      <c r="B4863" t="s">
        <v>18505</v>
      </c>
      <c r="C4863" s="1" t="str">
        <f t="shared" si="786"/>
        <v>21:0444</v>
      </c>
      <c r="D4863" s="1" t="str">
        <f t="shared" si="787"/>
        <v>21:0146</v>
      </c>
      <c r="E4863" t="s">
        <v>18506</v>
      </c>
      <c r="F4863" t="s">
        <v>18507</v>
      </c>
      <c r="H4863">
        <v>69.238077000000004</v>
      </c>
      <c r="I4863">
        <v>-74.042153600000006</v>
      </c>
      <c r="J4863" s="1" t="str">
        <f t="shared" si="788"/>
        <v>NGR lake sediment grab sample</v>
      </c>
      <c r="K4863" s="1" t="str">
        <f t="shared" si="789"/>
        <v>&lt;177 micron (NGR)</v>
      </c>
      <c r="L4863">
        <v>37</v>
      </c>
      <c r="M4863" t="s">
        <v>107</v>
      </c>
      <c r="N4863">
        <v>717</v>
      </c>
      <c r="O4863">
        <v>132</v>
      </c>
      <c r="P4863">
        <v>60</v>
      </c>
      <c r="Q4863">
        <v>8</v>
      </c>
      <c r="R4863">
        <v>24</v>
      </c>
      <c r="S4863">
        <v>9</v>
      </c>
      <c r="T4863">
        <v>0.1</v>
      </c>
      <c r="U4863">
        <v>410</v>
      </c>
      <c r="V4863">
        <v>8.1999999999999993</v>
      </c>
      <c r="W4863">
        <v>8</v>
      </c>
      <c r="X4863">
        <v>6</v>
      </c>
      <c r="Y4863">
        <v>5</v>
      </c>
    </row>
    <row r="4864" spans="1:25" hidden="1" x14ac:dyDescent="0.25">
      <c r="A4864" t="s">
        <v>18508</v>
      </c>
      <c r="B4864" t="s">
        <v>18509</v>
      </c>
      <c r="C4864" s="1" t="str">
        <f t="shared" si="786"/>
        <v>21:0444</v>
      </c>
      <c r="D4864" s="1" t="str">
        <f t="shared" si="787"/>
        <v>21:0146</v>
      </c>
      <c r="E4864" t="s">
        <v>18510</v>
      </c>
      <c r="F4864" t="s">
        <v>18511</v>
      </c>
      <c r="H4864">
        <v>69.195873000000006</v>
      </c>
      <c r="I4864">
        <v>-74.072115299999993</v>
      </c>
      <c r="J4864" s="1" t="str">
        <f t="shared" si="788"/>
        <v>NGR lake sediment grab sample</v>
      </c>
      <c r="K4864" s="1" t="str">
        <f t="shared" si="789"/>
        <v>&lt;177 micron (NGR)</v>
      </c>
      <c r="L4864">
        <v>37</v>
      </c>
      <c r="M4864" t="s">
        <v>112</v>
      </c>
      <c r="N4864">
        <v>718</v>
      </c>
      <c r="O4864">
        <v>265</v>
      </c>
      <c r="P4864">
        <v>88</v>
      </c>
      <c r="Q4864">
        <v>6</v>
      </c>
      <c r="R4864">
        <v>73</v>
      </c>
      <c r="S4864">
        <v>23</v>
      </c>
      <c r="T4864">
        <v>0.1</v>
      </c>
      <c r="U4864">
        <v>430</v>
      </c>
      <c r="V4864">
        <v>5.15</v>
      </c>
      <c r="W4864">
        <v>10</v>
      </c>
      <c r="X4864">
        <v>7</v>
      </c>
      <c r="Y4864">
        <v>3.8</v>
      </c>
    </row>
    <row r="4865" spans="1:25" hidden="1" x14ac:dyDescent="0.25">
      <c r="A4865" t="s">
        <v>18512</v>
      </c>
      <c r="B4865" t="s">
        <v>18513</v>
      </c>
      <c r="C4865" s="1" t="str">
        <f t="shared" si="786"/>
        <v>21:0444</v>
      </c>
      <c r="D4865" s="1" t="str">
        <f t="shared" si="787"/>
        <v>21:0146</v>
      </c>
      <c r="E4865" t="s">
        <v>18514</v>
      </c>
      <c r="F4865" t="s">
        <v>18515</v>
      </c>
      <c r="H4865">
        <v>69.194029299999997</v>
      </c>
      <c r="I4865">
        <v>-74.140332799999996</v>
      </c>
      <c r="J4865" s="1" t="str">
        <f t="shared" si="788"/>
        <v>NGR lake sediment grab sample</v>
      </c>
      <c r="K4865" s="1" t="str">
        <f t="shared" si="789"/>
        <v>&lt;177 micron (NGR)</v>
      </c>
      <c r="L4865">
        <v>37</v>
      </c>
      <c r="M4865" t="s">
        <v>117</v>
      </c>
      <c r="N4865">
        <v>719</v>
      </c>
      <c r="O4865">
        <v>184</v>
      </c>
      <c r="P4865">
        <v>92</v>
      </c>
      <c r="Q4865">
        <v>8</v>
      </c>
      <c r="R4865">
        <v>85</v>
      </c>
      <c r="S4865">
        <v>23</v>
      </c>
      <c r="T4865">
        <v>0.1</v>
      </c>
      <c r="U4865">
        <v>510</v>
      </c>
      <c r="V4865">
        <v>6.5</v>
      </c>
      <c r="W4865">
        <v>22</v>
      </c>
      <c r="X4865">
        <v>8</v>
      </c>
      <c r="Y4865">
        <v>3</v>
      </c>
    </row>
    <row r="4866" spans="1:25" hidden="1" x14ac:dyDescent="0.25">
      <c r="A4866" t="s">
        <v>18516</v>
      </c>
      <c r="B4866" t="s">
        <v>18517</v>
      </c>
      <c r="C4866" s="1" t="str">
        <f t="shared" si="786"/>
        <v>21:0444</v>
      </c>
      <c r="D4866" s="1" t="str">
        <f t="shared" si="787"/>
        <v>21:0146</v>
      </c>
      <c r="E4866" t="s">
        <v>18518</v>
      </c>
      <c r="F4866" t="s">
        <v>18519</v>
      </c>
      <c r="H4866">
        <v>69.170453199999997</v>
      </c>
      <c r="I4866">
        <v>-74.171879599999997</v>
      </c>
      <c r="J4866" s="1" t="str">
        <f t="shared" si="788"/>
        <v>NGR lake sediment grab sample</v>
      </c>
      <c r="K4866" s="1" t="str">
        <f t="shared" si="789"/>
        <v>&lt;177 micron (NGR)</v>
      </c>
      <c r="L4866">
        <v>37</v>
      </c>
      <c r="M4866" t="s">
        <v>122</v>
      </c>
      <c r="N4866">
        <v>720</v>
      </c>
      <c r="O4866">
        <v>240</v>
      </c>
      <c r="P4866">
        <v>124</v>
      </c>
      <c r="Q4866">
        <v>15</v>
      </c>
      <c r="R4866">
        <v>106</v>
      </c>
      <c r="S4866">
        <v>32</v>
      </c>
      <c r="T4866">
        <v>0.2</v>
      </c>
      <c r="U4866">
        <v>500</v>
      </c>
      <c r="V4866">
        <v>9.1999999999999993</v>
      </c>
      <c r="W4866">
        <v>36</v>
      </c>
      <c r="X4866">
        <v>7</v>
      </c>
      <c r="Y4866">
        <v>6.4</v>
      </c>
    </row>
    <row r="4867" spans="1:25" hidden="1" x14ac:dyDescent="0.25">
      <c r="A4867" t="s">
        <v>18520</v>
      </c>
      <c r="B4867" t="s">
        <v>18521</v>
      </c>
      <c r="C4867" s="1" t="str">
        <f t="shared" si="786"/>
        <v>21:0444</v>
      </c>
      <c r="D4867" s="1" t="str">
        <f t="shared" si="787"/>
        <v>21:0146</v>
      </c>
      <c r="E4867" t="s">
        <v>18522</v>
      </c>
      <c r="F4867" t="s">
        <v>18523</v>
      </c>
      <c r="H4867">
        <v>69.156828099999998</v>
      </c>
      <c r="I4867">
        <v>-74.199897300000003</v>
      </c>
      <c r="J4867" s="1" t="str">
        <f t="shared" si="788"/>
        <v>NGR lake sediment grab sample</v>
      </c>
      <c r="K4867" s="1" t="str">
        <f t="shared" si="789"/>
        <v>&lt;177 micron (NGR)</v>
      </c>
      <c r="L4867">
        <v>38</v>
      </c>
      <c r="M4867" t="s">
        <v>29</v>
      </c>
      <c r="N4867">
        <v>721</v>
      </c>
      <c r="O4867">
        <v>194</v>
      </c>
      <c r="P4867">
        <v>84</v>
      </c>
      <c r="Q4867">
        <v>8</v>
      </c>
      <c r="R4867">
        <v>73</v>
      </c>
      <c r="S4867">
        <v>19</v>
      </c>
      <c r="T4867">
        <v>0.1</v>
      </c>
      <c r="U4867">
        <v>385</v>
      </c>
      <c r="V4867">
        <v>7.5</v>
      </c>
      <c r="W4867">
        <v>32</v>
      </c>
      <c r="X4867">
        <v>8</v>
      </c>
      <c r="Y4867">
        <v>6.6</v>
      </c>
    </row>
    <row r="4868" spans="1:25" hidden="1" x14ac:dyDescent="0.25">
      <c r="A4868" t="s">
        <v>18524</v>
      </c>
      <c r="B4868" t="s">
        <v>18525</v>
      </c>
      <c r="C4868" s="1" t="str">
        <f t="shared" si="786"/>
        <v>21:0444</v>
      </c>
      <c r="D4868" s="1" t="str">
        <f t="shared" si="787"/>
        <v>21:0146</v>
      </c>
      <c r="E4868" t="s">
        <v>18526</v>
      </c>
      <c r="F4868" t="s">
        <v>18527</v>
      </c>
      <c r="H4868">
        <v>69.172679000000002</v>
      </c>
      <c r="I4868">
        <v>-74.240319700000001</v>
      </c>
      <c r="J4868" s="1" t="str">
        <f t="shared" si="788"/>
        <v>NGR lake sediment grab sample</v>
      </c>
      <c r="K4868" s="1" t="str">
        <f t="shared" si="789"/>
        <v>&lt;177 micron (NGR)</v>
      </c>
      <c r="L4868">
        <v>38</v>
      </c>
      <c r="M4868" t="s">
        <v>49</v>
      </c>
      <c r="N4868">
        <v>722</v>
      </c>
      <c r="O4868">
        <v>260</v>
      </c>
      <c r="P4868">
        <v>108</v>
      </c>
      <c r="Q4868">
        <v>19</v>
      </c>
      <c r="R4868">
        <v>92</v>
      </c>
      <c r="S4868">
        <v>22</v>
      </c>
      <c r="T4868">
        <v>0.2</v>
      </c>
      <c r="U4868">
        <v>580</v>
      </c>
      <c r="V4868">
        <v>8.6</v>
      </c>
      <c r="W4868">
        <v>25</v>
      </c>
      <c r="X4868">
        <v>26</v>
      </c>
      <c r="Y4868">
        <v>16</v>
      </c>
    </row>
    <row r="4869" spans="1:25" hidden="1" x14ac:dyDescent="0.25">
      <c r="A4869" t="s">
        <v>18528</v>
      </c>
      <c r="B4869" t="s">
        <v>18529</v>
      </c>
      <c r="C4869" s="1" t="str">
        <f t="shared" si="786"/>
        <v>21:0444</v>
      </c>
      <c r="D4869" s="1" t="str">
        <f t="shared" si="787"/>
        <v>21:0146</v>
      </c>
      <c r="E4869" t="s">
        <v>18522</v>
      </c>
      <c r="F4869" t="s">
        <v>18530</v>
      </c>
      <c r="H4869">
        <v>69.156828099999998</v>
      </c>
      <c r="I4869">
        <v>-74.199897300000003</v>
      </c>
      <c r="J4869" s="1" t="str">
        <f t="shared" si="788"/>
        <v>NGR lake sediment grab sample</v>
      </c>
      <c r="K4869" s="1" t="str">
        <f t="shared" si="789"/>
        <v>&lt;177 micron (NGR)</v>
      </c>
      <c r="L4869">
        <v>38</v>
      </c>
      <c r="M4869" t="s">
        <v>57</v>
      </c>
      <c r="N4869">
        <v>723</v>
      </c>
      <c r="O4869">
        <v>194</v>
      </c>
      <c r="P4869">
        <v>84</v>
      </c>
      <c r="Q4869">
        <v>10</v>
      </c>
      <c r="R4869">
        <v>75</v>
      </c>
      <c r="S4869">
        <v>18</v>
      </c>
      <c r="T4869">
        <v>0.1</v>
      </c>
      <c r="U4869">
        <v>370</v>
      </c>
      <c r="V4869">
        <v>7.3</v>
      </c>
      <c r="W4869">
        <v>33</v>
      </c>
      <c r="X4869">
        <v>10</v>
      </c>
      <c r="Y4869">
        <v>7.6</v>
      </c>
    </row>
    <row r="4870" spans="1:25" hidden="1" x14ac:dyDescent="0.25">
      <c r="A4870" t="s">
        <v>18531</v>
      </c>
      <c r="B4870" t="s">
        <v>18532</v>
      </c>
      <c r="C4870" s="1" t="str">
        <f t="shared" si="786"/>
        <v>21:0444</v>
      </c>
      <c r="D4870" s="1" t="str">
        <f t="shared" si="787"/>
        <v>21:0146</v>
      </c>
      <c r="E4870" t="s">
        <v>18522</v>
      </c>
      <c r="F4870" t="s">
        <v>18533</v>
      </c>
      <c r="H4870">
        <v>69.156828099999998</v>
      </c>
      <c r="I4870">
        <v>-74.199897300000003</v>
      </c>
      <c r="J4870" s="1" t="str">
        <f t="shared" si="788"/>
        <v>NGR lake sediment grab sample</v>
      </c>
      <c r="K4870" s="1" t="str">
        <f t="shared" si="789"/>
        <v>&lt;177 micron (NGR)</v>
      </c>
      <c r="L4870">
        <v>38</v>
      </c>
      <c r="M4870" t="s">
        <v>53</v>
      </c>
      <c r="N4870">
        <v>724</v>
      </c>
      <c r="O4870">
        <v>200</v>
      </c>
      <c r="P4870">
        <v>86</v>
      </c>
      <c r="Q4870">
        <v>9</v>
      </c>
      <c r="R4870">
        <v>75</v>
      </c>
      <c r="S4870">
        <v>21</v>
      </c>
      <c r="T4870">
        <v>0.1</v>
      </c>
      <c r="U4870">
        <v>410</v>
      </c>
      <c r="V4870">
        <v>7.9</v>
      </c>
      <c r="W4870">
        <v>34</v>
      </c>
      <c r="X4870">
        <v>10</v>
      </c>
      <c r="Y4870">
        <v>4</v>
      </c>
    </row>
    <row r="4871" spans="1:25" hidden="1" x14ac:dyDescent="0.25">
      <c r="A4871" t="s">
        <v>18534</v>
      </c>
      <c r="B4871" t="s">
        <v>18535</v>
      </c>
      <c r="C4871" s="1" t="str">
        <f t="shared" si="786"/>
        <v>21:0444</v>
      </c>
      <c r="D4871" s="1" t="str">
        <f t="shared" si="787"/>
        <v>21:0146</v>
      </c>
      <c r="E4871" t="s">
        <v>18536</v>
      </c>
      <c r="F4871" t="s">
        <v>18537</v>
      </c>
      <c r="H4871">
        <v>69.121902800000001</v>
      </c>
      <c r="I4871">
        <v>-74.261544700000002</v>
      </c>
      <c r="J4871" s="1" t="str">
        <f t="shared" si="788"/>
        <v>NGR lake sediment grab sample</v>
      </c>
      <c r="K4871" s="1" t="str">
        <f t="shared" si="789"/>
        <v>&lt;177 micron (NGR)</v>
      </c>
      <c r="L4871">
        <v>38</v>
      </c>
      <c r="M4871" t="s">
        <v>34</v>
      </c>
      <c r="N4871">
        <v>725</v>
      </c>
      <c r="O4871">
        <v>490</v>
      </c>
      <c r="P4871">
        <v>200</v>
      </c>
      <c r="Q4871">
        <v>2</v>
      </c>
      <c r="R4871">
        <v>205</v>
      </c>
      <c r="S4871">
        <v>79</v>
      </c>
      <c r="T4871">
        <v>0.1</v>
      </c>
      <c r="U4871">
        <v>1900</v>
      </c>
      <c r="V4871">
        <v>2</v>
      </c>
      <c r="W4871">
        <v>12</v>
      </c>
      <c r="X4871">
        <v>3</v>
      </c>
      <c r="Y4871">
        <v>12.8</v>
      </c>
    </row>
    <row r="4872" spans="1:25" hidden="1" x14ac:dyDescent="0.25">
      <c r="A4872" t="s">
        <v>18538</v>
      </c>
      <c r="B4872" t="s">
        <v>18539</v>
      </c>
      <c r="C4872" s="1" t="str">
        <f t="shared" si="786"/>
        <v>21:0444</v>
      </c>
      <c r="D4872" s="1" t="str">
        <f t="shared" si="787"/>
        <v>21:0146</v>
      </c>
      <c r="E4872" t="s">
        <v>18540</v>
      </c>
      <c r="F4872" t="s">
        <v>18541</v>
      </c>
      <c r="H4872">
        <v>69.089144399999995</v>
      </c>
      <c r="I4872">
        <v>-74.285595499999999</v>
      </c>
      <c r="J4872" s="1" t="str">
        <f t="shared" si="788"/>
        <v>NGR lake sediment grab sample</v>
      </c>
      <c r="K4872" s="1" t="str">
        <f t="shared" si="789"/>
        <v>&lt;177 micron (NGR)</v>
      </c>
      <c r="L4872">
        <v>38</v>
      </c>
      <c r="M4872" t="s">
        <v>39</v>
      </c>
      <c r="N4872">
        <v>726</v>
      </c>
      <c r="O4872">
        <v>625</v>
      </c>
      <c r="P4872">
        <v>194</v>
      </c>
      <c r="Q4872">
        <v>15</v>
      </c>
      <c r="R4872">
        <v>295</v>
      </c>
      <c r="S4872">
        <v>63</v>
      </c>
      <c r="T4872">
        <v>0.5</v>
      </c>
      <c r="U4872">
        <v>360</v>
      </c>
      <c r="V4872">
        <v>4.4000000000000004</v>
      </c>
      <c r="W4872">
        <v>20</v>
      </c>
      <c r="X4872">
        <v>11</v>
      </c>
      <c r="Y4872">
        <v>12</v>
      </c>
    </row>
    <row r="4873" spans="1:25" hidden="1" x14ac:dyDescent="0.25">
      <c r="A4873" t="s">
        <v>18542</v>
      </c>
      <c r="B4873" t="s">
        <v>18543</v>
      </c>
      <c r="C4873" s="1" t="str">
        <f t="shared" si="786"/>
        <v>21:0444</v>
      </c>
      <c r="D4873" s="1" t="str">
        <f t="shared" si="787"/>
        <v>21:0146</v>
      </c>
      <c r="E4873" t="s">
        <v>18544</v>
      </c>
      <c r="F4873" t="s">
        <v>18545</v>
      </c>
      <c r="H4873">
        <v>69.066930299999996</v>
      </c>
      <c r="I4873">
        <v>-74.215918400000007</v>
      </c>
      <c r="J4873" s="1" t="str">
        <f t="shared" si="788"/>
        <v>NGR lake sediment grab sample</v>
      </c>
      <c r="K4873" s="1" t="str">
        <f t="shared" si="789"/>
        <v>&lt;177 micron (NGR)</v>
      </c>
      <c r="L4873">
        <v>38</v>
      </c>
      <c r="M4873" t="s">
        <v>44</v>
      </c>
      <c r="N4873">
        <v>727</v>
      </c>
      <c r="O4873">
        <v>140</v>
      </c>
      <c r="P4873">
        <v>80</v>
      </c>
      <c r="Q4873">
        <v>12</v>
      </c>
      <c r="R4873">
        <v>39</v>
      </c>
      <c r="S4873">
        <v>23</v>
      </c>
      <c r="T4873">
        <v>0.1</v>
      </c>
      <c r="U4873">
        <v>410</v>
      </c>
      <c r="V4873">
        <v>5.6</v>
      </c>
      <c r="W4873">
        <v>26</v>
      </c>
      <c r="X4873">
        <v>4</v>
      </c>
      <c r="Y4873">
        <v>2.8</v>
      </c>
    </row>
    <row r="4874" spans="1:25" hidden="1" x14ac:dyDescent="0.25">
      <c r="A4874" t="s">
        <v>18546</v>
      </c>
      <c r="B4874" t="s">
        <v>18547</v>
      </c>
      <c r="C4874" s="1" t="str">
        <f t="shared" si="786"/>
        <v>21:0444</v>
      </c>
      <c r="D4874" s="1" t="str">
        <f t="shared" si="787"/>
        <v>21:0146</v>
      </c>
      <c r="E4874" t="s">
        <v>18548</v>
      </c>
      <c r="F4874" t="s">
        <v>18549</v>
      </c>
      <c r="H4874">
        <v>69.032975699999994</v>
      </c>
      <c r="I4874">
        <v>-74.210093400000005</v>
      </c>
      <c r="J4874" s="1" t="str">
        <f t="shared" si="788"/>
        <v>NGR lake sediment grab sample</v>
      </c>
      <c r="K4874" s="1" t="str">
        <f t="shared" si="789"/>
        <v>&lt;177 micron (NGR)</v>
      </c>
      <c r="L4874">
        <v>38</v>
      </c>
      <c r="M4874" t="s">
        <v>62</v>
      </c>
      <c r="N4874">
        <v>728</v>
      </c>
      <c r="O4874">
        <v>116</v>
      </c>
      <c r="P4874">
        <v>76</v>
      </c>
      <c r="Q4874">
        <v>7</v>
      </c>
      <c r="R4874">
        <v>45</v>
      </c>
      <c r="S4874">
        <v>13</v>
      </c>
      <c r="T4874">
        <v>0.1</v>
      </c>
      <c r="U4874">
        <v>245</v>
      </c>
      <c r="V4874">
        <v>3.4</v>
      </c>
      <c r="W4874">
        <v>15</v>
      </c>
      <c r="X4874">
        <v>1</v>
      </c>
      <c r="Y4874">
        <v>7.8</v>
      </c>
    </row>
    <row r="4875" spans="1:25" hidden="1" x14ac:dyDescent="0.25">
      <c r="A4875" t="s">
        <v>18550</v>
      </c>
      <c r="B4875" t="s">
        <v>18551</v>
      </c>
      <c r="C4875" s="1" t="str">
        <f t="shared" si="786"/>
        <v>21:0444</v>
      </c>
      <c r="D4875" s="1" t="str">
        <f t="shared" si="787"/>
        <v>21:0146</v>
      </c>
      <c r="E4875" t="s">
        <v>18552</v>
      </c>
      <c r="F4875" t="s">
        <v>18553</v>
      </c>
      <c r="H4875">
        <v>69.013056500000005</v>
      </c>
      <c r="I4875">
        <v>-74.175856899999999</v>
      </c>
      <c r="J4875" s="1" t="str">
        <f t="shared" si="788"/>
        <v>NGR lake sediment grab sample</v>
      </c>
      <c r="K4875" s="1" t="str">
        <f t="shared" si="789"/>
        <v>&lt;177 micron (NGR)</v>
      </c>
      <c r="L4875">
        <v>38</v>
      </c>
      <c r="M4875" t="s">
        <v>67</v>
      </c>
      <c r="N4875">
        <v>729</v>
      </c>
      <c r="O4875">
        <v>148</v>
      </c>
      <c r="P4875">
        <v>120</v>
      </c>
      <c r="Q4875">
        <v>5</v>
      </c>
      <c r="R4875">
        <v>57</v>
      </c>
      <c r="S4875">
        <v>17</v>
      </c>
      <c r="T4875">
        <v>0.2</v>
      </c>
      <c r="U4875">
        <v>220</v>
      </c>
      <c r="V4875">
        <v>2.8</v>
      </c>
      <c r="W4875">
        <v>30</v>
      </c>
      <c r="X4875">
        <v>2</v>
      </c>
      <c r="Y4875">
        <v>5</v>
      </c>
    </row>
    <row r="4876" spans="1:25" hidden="1" x14ac:dyDescent="0.25">
      <c r="A4876" t="s">
        <v>18554</v>
      </c>
      <c r="B4876" t="s">
        <v>18555</v>
      </c>
      <c r="C4876" s="1" t="str">
        <f t="shared" si="786"/>
        <v>21:0444</v>
      </c>
      <c r="D4876" s="1" t="str">
        <f t="shared" si="787"/>
        <v>21:0146</v>
      </c>
      <c r="E4876" t="s">
        <v>18556</v>
      </c>
      <c r="F4876" t="s">
        <v>18557</v>
      </c>
      <c r="H4876">
        <v>69.280087199999997</v>
      </c>
      <c r="I4876">
        <v>-73.763761400000007</v>
      </c>
      <c r="J4876" s="1" t="str">
        <f t="shared" si="788"/>
        <v>NGR lake sediment grab sample</v>
      </c>
      <c r="K4876" s="1" t="str">
        <f t="shared" si="789"/>
        <v>&lt;177 micron (NGR)</v>
      </c>
      <c r="L4876">
        <v>38</v>
      </c>
      <c r="M4876" t="s">
        <v>72</v>
      </c>
      <c r="N4876">
        <v>730</v>
      </c>
      <c r="O4876">
        <v>134</v>
      </c>
      <c r="P4876">
        <v>42</v>
      </c>
      <c r="Q4876">
        <v>39</v>
      </c>
      <c r="R4876">
        <v>21</v>
      </c>
      <c r="S4876">
        <v>14</v>
      </c>
      <c r="T4876">
        <v>0.1</v>
      </c>
      <c r="U4876">
        <v>750</v>
      </c>
      <c r="V4876">
        <v>5.65</v>
      </c>
      <c r="W4876">
        <v>3</v>
      </c>
      <c r="X4876">
        <v>5</v>
      </c>
      <c r="Y4876">
        <v>11.4</v>
      </c>
    </row>
    <row r="4877" spans="1:25" hidden="1" x14ac:dyDescent="0.25">
      <c r="A4877" t="s">
        <v>18558</v>
      </c>
      <c r="B4877" t="s">
        <v>18559</v>
      </c>
      <c r="C4877" s="1" t="str">
        <f t="shared" si="786"/>
        <v>21:0444</v>
      </c>
      <c r="D4877" s="1" t="str">
        <f t="shared" si="787"/>
        <v>21:0146</v>
      </c>
      <c r="E4877" t="s">
        <v>18560</v>
      </c>
      <c r="F4877" t="s">
        <v>18561</v>
      </c>
      <c r="H4877">
        <v>69.294824700000007</v>
      </c>
      <c r="I4877">
        <v>-73.8729491</v>
      </c>
      <c r="J4877" s="1" t="str">
        <f t="shared" si="788"/>
        <v>NGR lake sediment grab sample</v>
      </c>
      <c r="K4877" s="1" t="str">
        <f t="shared" si="789"/>
        <v>&lt;177 micron (NGR)</v>
      </c>
      <c r="L4877">
        <v>38</v>
      </c>
      <c r="M4877" t="s">
        <v>77</v>
      </c>
      <c r="N4877">
        <v>731</v>
      </c>
      <c r="O4877">
        <v>134</v>
      </c>
      <c r="P4877">
        <v>80</v>
      </c>
      <c r="Q4877">
        <v>49</v>
      </c>
      <c r="R4877">
        <v>29</v>
      </c>
      <c r="S4877">
        <v>13</v>
      </c>
      <c r="T4877">
        <v>0.1</v>
      </c>
      <c r="U4877">
        <v>470</v>
      </c>
      <c r="V4877">
        <v>3.9</v>
      </c>
      <c r="W4877">
        <v>3</v>
      </c>
      <c r="X4877">
        <v>20</v>
      </c>
      <c r="Y4877">
        <v>9.8000000000000007</v>
      </c>
    </row>
    <row r="4878" spans="1:25" hidden="1" x14ac:dyDescent="0.25">
      <c r="A4878" t="s">
        <v>18562</v>
      </c>
      <c r="B4878" t="s">
        <v>18563</v>
      </c>
      <c r="C4878" s="1" t="str">
        <f t="shared" si="786"/>
        <v>21:0444</v>
      </c>
      <c r="D4878" s="1" t="str">
        <f>HYPERLINK("http://geochem.nrcan.gc.ca/cdogs/content/svy/svy_e.htm", "")</f>
        <v/>
      </c>
      <c r="G4878" s="1" t="str">
        <f>HYPERLINK("http://geochem.nrcan.gc.ca/cdogs/content/cr_/cr_00022_e.htm", "22")</f>
        <v>22</v>
      </c>
      <c r="J4878" t="s">
        <v>100</v>
      </c>
      <c r="K4878" t="s">
        <v>101</v>
      </c>
      <c r="L4878">
        <v>38</v>
      </c>
      <c r="M4878" t="s">
        <v>102</v>
      </c>
      <c r="N4878">
        <v>732</v>
      </c>
      <c r="O4878">
        <v>86</v>
      </c>
      <c r="P4878">
        <v>22</v>
      </c>
      <c r="Q4878">
        <v>17</v>
      </c>
      <c r="R4878">
        <v>10</v>
      </c>
      <c r="S4878">
        <v>5</v>
      </c>
      <c r="T4878">
        <v>0.1</v>
      </c>
      <c r="U4878">
        <v>980</v>
      </c>
      <c r="V4878">
        <v>1.7</v>
      </c>
      <c r="W4878">
        <v>14</v>
      </c>
      <c r="X4878">
        <v>5</v>
      </c>
      <c r="Y4878">
        <v>20.399999999999999</v>
      </c>
    </row>
    <row r="4879" spans="1:25" hidden="1" x14ac:dyDescent="0.25">
      <c r="A4879" t="s">
        <v>18564</v>
      </c>
      <c r="B4879" t="s">
        <v>18565</v>
      </c>
      <c r="C4879" s="1" t="str">
        <f t="shared" si="786"/>
        <v>21:0444</v>
      </c>
      <c r="D4879" s="1" t="str">
        <f t="shared" ref="D4879:D4904" si="790">HYPERLINK("http://geochem.nrcan.gc.ca/cdogs/content/svy/svy210146_e.htm", "21:0146")</f>
        <v>21:0146</v>
      </c>
      <c r="E4879" t="s">
        <v>18566</v>
      </c>
      <c r="F4879" t="s">
        <v>18567</v>
      </c>
      <c r="H4879">
        <v>69.324938799999998</v>
      </c>
      <c r="I4879">
        <v>-73.920289999999994</v>
      </c>
      <c r="J4879" s="1" t="str">
        <f t="shared" ref="J4879:J4904" si="791">HYPERLINK("http://geochem.nrcan.gc.ca/cdogs/content/kwd/kwd020027_e.htm", "NGR lake sediment grab sample")</f>
        <v>NGR lake sediment grab sample</v>
      </c>
      <c r="K4879" s="1" t="str">
        <f t="shared" ref="K4879:K4904" si="792">HYPERLINK("http://geochem.nrcan.gc.ca/cdogs/content/kwd/kwd080006_e.htm", "&lt;177 micron (NGR)")</f>
        <v>&lt;177 micron (NGR)</v>
      </c>
      <c r="L4879">
        <v>38</v>
      </c>
      <c r="M4879" t="s">
        <v>82</v>
      </c>
      <c r="N4879">
        <v>733</v>
      </c>
      <c r="O4879">
        <v>220</v>
      </c>
      <c r="P4879">
        <v>34</v>
      </c>
      <c r="Q4879">
        <v>18</v>
      </c>
      <c r="R4879">
        <v>65</v>
      </c>
      <c r="S4879">
        <v>15</v>
      </c>
      <c r="T4879">
        <v>0.1</v>
      </c>
      <c r="U4879">
        <v>395</v>
      </c>
      <c r="V4879">
        <v>3.2</v>
      </c>
      <c r="W4879">
        <v>3</v>
      </c>
      <c r="X4879">
        <v>3</v>
      </c>
      <c r="Y4879">
        <v>3.8</v>
      </c>
    </row>
    <row r="4880" spans="1:25" hidden="1" x14ac:dyDescent="0.25">
      <c r="A4880" t="s">
        <v>18568</v>
      </c>
      <c r="B4880" t="s">
        <v>18569</v>
      </c>
      <c r="C4880" s="1" t="str">
        <f t="shared" si="786"/>
        <v>21:0444</v>
      </c>
      <c r="D4880" s="1" t="str">
        <f t="shared" si="790"/>
        <v>21:0146</v>
      </c>
      <c r="E4880" t="s">
        <v>18570</v>
      </c>
      <c r="F4880" t="s">
        <v>18571</v>
      </c>
      <c r="H4880">
        <v>69.292401799999993</v>
      </c>
      <c r="I4880">
        <v>-74.034431600000005</v>
      </c>
      <c r="J4880" s="1" t="str">
        <f t="shared" si="791"/>
        <v>NGR lake sediment grab sample</v>
      </c>
      <c r="K4880" s="1" t="str">
        <f t="shared" si="792"/>
        <v>&lt;177 micron (NGR)</v>
      </c>
      <c r="L4880">
        <v>38</v>
      </c>
      <c r="M4880" t="s">
        <v>87</v>
      </c>
      <c r="N4880">
        <v>734</v>
      </c>
      <c r="O4880">
        <v>168</v>
      </c>
      <c r="P4880">
        <v>62</v>
      </c>
      <c r="Q4880">
        <v>20</v>
      </c>
      <c r="R4880">
        <v>54</v>
      </c>
      <c r="S4880">
        <v>15</v>
      </c>
      <c r="T4880">
        <v>0.1</v>
      </c>
      <c r="U4880">
        <v>500</v>
      </c>
      <c r="V4880">
        <v>4.8</v>
      </c>
      <c r="W4880">
        <v>10</v>
      </c>
      <c r="X4880">
        <v>8</v>
      </c>
      <c r="Y4880">
        <v>19.2</v>
      </c>
    </row>
    <row r="4881" spans="1:25" hidden="1" x14ac:dyDescent="0.25">
      <c r="A4881" t="s">
        <v>18572</v>
      </c>
      <c r="B4881" t="s">
        <v>18573</v>
      </c>
      <c r="C4881" s="1" t="str">
        <f t="shared" si="786"/>
        <v>21:0444</v>
      </c>
      <c r="D4881" s="1" t="str">
        <f t="shared" si="790"/>
        <v>21:0146</v>
      </c>
      <c r="E4881" t="s">
        <v>18574</v>
      </c>
      <c r="F4881" t="s">
        <v>18575</v>
      </c>
      <c r="H4881">
        <v>69.199969300000006</v>
      </c>
      <c r="I4881">
        <v>-73.955659400000002</v>
      </c>
      <c r="J4881" s="1" t="str">
        <f t="shared" si="791"/>
        <v>NGR lake sediment grab sample</v>
      </c>
      <c r="K4881" s="1" t="str">
        <f t="shared" si="792"/>
        <v>&lt;177 micron (NGR)</v>
      </c>
      <c r="L4881">
        <v>38</v>
      </c>
      <c r="M4881" t="s">
        <v>92</v>
      </c>
      <c r="N4881">
        <v>735</v>
      </c>
      <c r="O4881">
        <v>250</v>
      </c>
      <c r="P4881">
        <v>82</v>
      </c>
      <c r="Q4881">
        <v>7</v>
      </c>
      <c r="R4881">
        <v>118</v>
      </c>
      <c r="S4881">
        <v>32</v>
      </c>
      <c r="T4881">
        <v>0.2</v>
      </c>
      <c r="U4881">
        <v>360</v>
      </c>
      <c r="V4881">
        <v>5.4</v>
      </c>
      <c r="W4881">
        <v>25</v>
      </c>
      <c r="X4881">
        <v>10</v>
      </c>
      <c r="Y4881">
        <v>6.8</v>
      </c>
    </row>
    <row r="4882" spans="1:25" hidden="1" x14ac:dyDescent="0.25">
      <c r="A4882" t="s">
        <v>18576</v>
      </c>
      <c r="B4882" t="s">
        <v>18577</v>
      </c>
      <c r="C4882" s="1" t="str">
        <f t="shared" si="786"/>
        <v>21:0444</v>
      </c>
      <c r="D4882" s="1" t="str">
        <f t="shared" si="790"/>
        <v>21:0146</v>
      </c>
      <c r="E4882" t="s">
        <v>18578</v>
      </c>
      <c r="F4882" t="s">
        <v>18579</v>
      </c>
      <c r="H4882">
        <v>69.170335600000001</v>
      </c>
      <c r="I4882">
        <v>-74.021213599999996</v>
      </c>
      <c r="J4882" s="1" t="str">
        <f t="shared" si="791"/>
        <v>NGR lake sediment grab sample</v>
      </c>
      <c r="K4882" s="1" t="str">
        <f t="shared" si="792"/>
        <v>&lt;177 micron (NGR)</v>
      </c>
      <c r="L4882">
        <v>38</v>
      </c>
      <c r="M4882" t="s">
        <v>97</v>
      </c>
      <c r="N4882">
        <v>736</v>
      </c>
      <c r="O4882">
        <v>290</v>
      </c>
      <c r="P4882">
        <v>138</v>
      </c>
      <c r="Q4882">
        <v>13</v>
      </c>
      <c r="R4882">
        <v>118</v>
      </c>
      <c r="S4882">
        <v>33</v>
      </c>
      <c r="T4882">
        <v>0.1</v>
      </c>
      <c r="U4882">
        <v>530</v>
      </c>
      <c r="V4882">
        <v>9.3000000000000007</v>
      </c>
      <c r="W4882">
        <v>34</v>
      </c>
      <c r="X4882">
        <v>15</v>
      </c>
      <c r="Y4882">
        <v>8.4</v>
      </c>
    </row>
    <row r="4883" spans="1:25" hidden="1" x14ac:dyDescent="0.25">
      <c r="A4883" t="s">
        <v>18580</v>
      </c>
      <c r="B4883" t="s">
        <v>18581</v>
      </c>
      <c r="C4883" s="1" t="str">
        <f t="shared" si="786"/>
        <v>21:0444</v>
      </c>
      <c r="D4883" s="1" t="str">
        <f t="shared" si="790"/>
        <v>21:0146</v>
      </c>
      <c r="E4883" t="s">
        <v>18582</v>
      </c>
      <c r="F4883" t="s">
        <v>18583</v>
      </c>
      <c r="H4883">
        <v>69.123804300000003</v>
      </c>
      <c r="I4883">
        <v>-74.120537900000002</v>
      </c>
      <c r="J4883" s="1" t="str">
        <f t="shared" si="791"/>
        <v>NGR lake sediment grab sample</v>
      </c>
      <c r="K4883" s="1" t="str">
        <f t="shared" si="792"/>
        <v>&lt;177 micron (NGR)</v>
      </c>
      <c r="L4883">
        <v>38</v>
      </c>
      <c r="M4883" t="s">
        <v>107</v>
      </c>
      <c r="N4883">
        <v>737</v>
      </c>
      <c r="O4883">
        <v>60</v>
      </c>
      <c r="P4883">
        <v>200</v>
      </c>
      <c r="Q4883">
        <v>2</v>
      </c>
      <c r="R4883">
        <v>7</v>
      </c>
      <c r="S4883">
        <v>2</v>
      </c>
      <c r="T4883">
        <v>0.3</v>
      </c>
      <c r="U4883">
        <v>60</v>
      </c>
      <c r="V4883">
        <v>17.600000000000001</v>
      </c>
      <c r="W4883">
        <v>37</v>
      </c>
      <c r="X4883">
        <v>6</v>
      </c>
      <c r="Y4883">
        <v>5.4</v>
      </c>
    </row>
    <row r="4884" spans="1:25" hidden="1" x14ac:dyDescent="0.25">
      <c r="A4884" t="s">
        <v>18584</v>
      </c>
      <c r="B4884" t="s">
        <v>18585</v>
      </c>
      <c r="C4884" s="1" t="str">
        <f t="shared" si="786"/>
        <v>21:0444</v>
      </c>
      <c r="D4884" s="1" t="str">
        <f t="shared" si="790"/>
        <v>21:0146</v>
      </c>
      <c r="E4884" t="s">
        <v>18586</v>
      </c>
      <c r="F4884" t="s">
        <v>18587</v>
      </c>
      <c r="H4884">
        <v>69.084723699999998</v>
      </c>
      <c r="I4884">
        <v>-74.160887900000006</v>
      </c>
      <c r="J4884" s="1" t="str">
        <f t="shared" si="791"/>
        <v>NGR lake sediment grab sample</v>
      </c>
      <c r="K4884" s="1" t="str">
        <f t="shared" si="792"/>
        <v>&lt;177 micron (NGR)</v>
      </c>
      <c r="L4884">
        <v>38</v>
      </c>
      <c r="M4884" t="s">
        <v>112</v>
      </c>
      <c r="N4884">
        <v>738</v>
      </c>
      <c r="O4884">
        <v>124</v>
      </c>
      <c r="P4884">
        <v>100</v>
      </c>
      <c r="Q4884">
        <v>8</v>
      </c>
      <c r="R4884">
        <v>32</v>
      </c>
      <c r="S4884">
        <v>13</v>
      </c>
      <c r="T4884">
        <v>0.1</v>
      </c>
      <c r="U4884">
        <v>340</v>
      </c>
      <c r="V4884">
        <v>5.5</v>
      </c>
      <c r="W4884">
        <v>14</v>
      </c>
      <c r="X4884">
        <v>7</v>
      </c>
      <c r="Y4884">
        <v>21.8</v>
      </c>
    </row>
    <row r="4885" spans="1:25" hidden="1" x14ac:dyDescent="0.25">
      <c r="A4885" t="s">
        <v>18588</v>
      </c>
      <c r="B4885" t="s">
        <v>18589</v>
      </c>
      <c r="C4885" s="1" t="str">
        <f t="shared" si="786"/>
        <v>21:0444</v>
      </c>
      <c r="D4885" s="1" t="str">
        <f t="shared" si="790"/>
        <v>21:0146</v>
      </c>
      <c r="E4885" t="s">
        <v>18590</v>
      </c>
      <c r="F4885" t="s">
        <v>18591</v>
      </c>
      <c r="H4885">
        <v>69.055671700000005</v>
      </c>
      <c r="I4885">
        <v>-74.173254200000002</v>
      </c>
      <c r="J4885" s="1" t="str">
        <f t="shared" si="791"/>
        <v>NGR lake sediment grab sample</v>
      </c>
      <c r="K4885" s="1" t="str">
        <f t="shared" si="792"/>
        <v>&lt;177 micron (NGR)</v>
      </c>
      <c r="L4885">
        <v>38</v>
      </c>
      <c r="M4885" t="s">
        <v>117</v>
      </c>
      <c r="N4885">
        <v>739</v>
      </c>
      <c r="O4885">
        <v>124</v>
      </c>
      <c r="P4885">
        <v>92</v>
      </c>
      <c r="Q4885">
        <v>8</v>
      </c>
      <c r="R4885">
        <v>45</v>
      </c>
      <c r="S4885">
        <v>35</v>
      </c>
      <c r="T4885">
        <v>0.1</v>
      </c>
      <c r="U4885">
        <v>690</v>
      </c>
      <c r="V4885">
        <v>5.7</v>
      </c>
      <c r="W4885">
        <v>36</v>
      </c>
      <c r="X4885">
        <v>5</v>
      </c>
      <c r="Y4885">
        <v>4.2</v>
      </c>
    </row>
    <row r="4886" spans="1:25" hidden="1" x14ac:dyDescent="0.25">
      <c r="A4886" t="s">
        <v>18592</v>
      </c>
      <c r="B4886" t="s">
        <v>18593</v>
      </c>
      <c r="C4886" s="1" t="str">
        <f t="shared" si="786"/>
        <v>21:0444</v>
      </c>
      <c r="D4886" s="1" t="str">
        <f t="shared" si="790"/>
        <v>21:0146</v>
      </c>
      <c r="E4886" t="s">
        <v>18594</v>
      </c>
      <c r="F4886" t="s">
        <v>18595</v>
      </c>
      <c r="H4886">
        <v>69.036072000000004</v>
      </c>
      <c r="I4886">
        <v>-74.146942600000003</v>
      </c>
      <c r="J4886" s="1" t="str">
        <f t="shared" si="791"/>
        <v>NGR lake sediment grab sample</v>
      </c>
      <c r="K4886" s="1" t="str">
        <f t="shared" si="792"/>
        <v>&lt;177 micron (NGR)</v>
      </c>
      <c r="L4886">
        <v>38</v>
      </c>
      <c r="M4886" t="s">
        <v>122</v>
      </c>
      <c r="N4886">
        <v>740</v>
      </c>
      <c r="O4886">
        <v>74</v>
      </c>
      <c r="P4886">
        <v>58</v>
      </c>
      <c r="Q4886">
        <v>2</v>
      </c>
      <c r="R4886">
        <v>27</v>
      </c>
      <c r="S4886">
        <v>11</v>
      </c>
      <c r="T4886">
        <v>0.1</v>
      </c>
      <c r="U4886">
        <v>210</v>
      </c>
      <c r="V4886">
        <v>3</v>
      </c>
      <c r="W4886">
        <v>17</v>
      </c>
      <c r="X4886">
        <v>5</v>
      </c>
      <c r="Y4886">
        <v>2</v>
      </c>
    </row>
    <row r="4887" spans="1:25" hidden="1" x14ac:dyDescent="0.25">
      <c r="A4887" t="s">
        <v>18596</v>
      </c>
      <c r="B4887" t="s">
        <v>18597</v>
      </c>
      <c r="C4887" s="1" t="str">
        <f t="shared" si="786"/>
        <v>21:0444</v>
      </c>
      <c r="D4887" s="1" t="str">
        <f t="shared" si="790"/>
        <v>21:0146</v>
      </c>
      <c r="E4887" t="s">
        <v>18598</v>
      </c>
      <c r="F4887" t="s">
        <v>18599</v>
      </c>
      <c r="H4887">
        <v>69.005720499999995</v>
      </c>
      <c r="I4887">
        <v>-74.080839100000006</v>
      </c>
      <c r="J4887" s="1" t="str">
        <f t="shared" si="791"/>
        <v>NGR lake sediment grab sample</v>
      </c>
      <c r="K4887" s="1" t="str">
        <f t="shared" si="792"/>
        <v>&lt;177 micron (NGR)</v>
      </c>
      <c r="L4887">
        <v>39</v>
      </c>
      <c r="M4887" t="s">
        <v>29</v>
      </c>
      <c r="N4887">
        <v>741</v>
      </c>
      <c r="O4887">
        <v>114</v>
      </c>
      <c r="P4887">
        <v>66</v>
      </c>
      <c r="Q4887">
        <v>5</v>
      </c>
      <c r="R4887">
        <v>62</v>
      </c>
      <c r="S4887">
        <v>21</v>
      </c>
      <c r="T4887">
        <v>0.1</v>
      </c>
      <c r="U4887">
        <v>285</v>
      </c>
      <c r="V4887">
        <v>3.2</v>
      </c>
      <c r="W4887">
        <v>21</v>
      </c>
      <c r="X4887">
        <v>3</v>
      </c>
      <c r="Y4887">
        <v>2.6</v>
      </c>
    </row>
    <row r="4888" spans="1:25" hidden="1" x14ac:dyDescent="0.25">
      <c r="A4888" t="s">
        <v>18600</v>
      </c>
      <c r="B4888" t="s">
        <v>18601</v>
      </c>
      <c r="C4888" s="1" t="str">
        <f t="shared" si="786"/>
        <v>21:0444</v>
      </c>
      <c r="D4888" s="1" t="str">
        <f t="shared" si="790"/>
        <v>21:0146</v>
      </c>
      <c r="E4888" t="s">
        <v>18602</v>
      </c>
      <c r="F4888" t="s">
        <v>18603</v>
      </c>
      <c r="H4888">
        <v>69.013163800000001</v>
      </c>
      <c r="I4888">
        <v>-74.085707200000002</v>
      </c>
      <c r="J4888" s="1" t="str">
        <f t="shared" si="791"/>
        <v>NGR lake sediment grab sample</v>
      </c>
      <c r="K4888" s="1" t="str">
        <f t="shared" si="792"/>
        <v>&lt;177 micron (NGR)</v>
      </c>
      <c r="L4888">
        <v>39</v>
      </c>
      <c r="M4888" t="s">
        <v>49</v>
      </c>
      <c r="N4888">
        <v>742</v>
      </c>
      <c r="O4888">
        <v>134</v>
      </c>
      <c r="P4888">
        <v>86</v>
      </c>
      <c r="Q4888">
        <v>7</v>
      </c>
      <c r="R4888">
        <v>59</v>
      </c>
      <c r="S4888">
        <v>17</v>
      </c>
      <c r="T4888">
        <v>0.1</v>
      </c>
      <c r="U4888">
        <v>300</v>
      </c>
      <c r="V4888">
        <v>4.3499999999999996</v>
      </c>
      <c r="W4888">
        <v>37</v>
      </c>
      <c r="X4888">
        <v>2</v>
      </c>
      <c r="Y4888">
        <v>3.6</v>
      </c>
    </row>
    <row r="4889" spans="1:25" hidden="1" x14ac:dyDescent="0.25">
      <c r="A4889" t="s">
        <v>18604</v>
      </c>
      <c r="B4889" t="s">
        <v>18605</v>
      </c>
      <c r="C4889" s="1" t="str">
        <f t="shared" si="786"/>
        <v>21:0444</v>
      </c>
      <c r="D4889" s="1" t="str">
        <f t="shared" si="790"/>
        <v>21:0146</v>
      </c>
      <c r="E4889" t="s">
        <v>18598</v>
      </c>
      <c r="F4889" t="s">
        <v>18606</v>
      </c>
      <c r="H4889">
        <v>69.005720499999995</v>
      </c>
      <c r="I4889">
        <v>-74.080839100000006</v>
      </c>
      <c r="J4889" s="1" t="str">
        <f t="shared" si="791"/>
        <v>NGR lake sediment grab sample</v>
      </c>
      <c r="K4889" s="1" t="str">
        <f t="shared" si="792"/>
        <v>&lt;177 micron (NGR)</v>
      </c>
      <c r="L4889">
        <v>39</v>
      </c>
      <c r="M4889" t="s">
        <v>53</v>
      </c>
      <c r="N4889">
        <v>743</v>
      </c>
      <c r="O4889">
        <v>124</v>
      </c>
      <c r="P4889">
        <v>84</v>
      </c>
      <c r="Q4889">
        <v>6</v>
      </c>
      <c r="R4889">
        <v>67</v>
      </c>
      <c r="S4889">
        <v>35</v>
      </c>
      <c r="T4889">
        <v>0.1</v>
      </c>
      <c r="U4889">
        <v>270</v>
      </c>
      <c r="V4889">
        <v>5.8</v>
      </c>
      <c r="W4889">
        <v>125</v>
      </c>
      <c r="X4889">
        <v>2</v>
      </c>
      <c r="Y4889">
        <v>2.8</v>
      </c>
    </row>
    <row r="4890" spans="1:25" hidden="1" x14ac:dyDescent="0.25">
      <c r="A4890" t="s">
        <v>18607</v>
      </c>
      <c r="B4890" t="s">
        <v>18608</v>
      </c>
      <c r="C4890" s="1" t="str">
        <f t="shared" si="786"/>
        <v>21:0444</v>
      </c>
      <c r="D4890" s="1" t="str">
        <f t="shared" si="790"/>
        <v>21:0146</v>
      </c>
      <c r="E4890" t="s">
        <v>18598</v>
      </c>
      <c r="F4890" t="s">
        <v>18609</v>
      </c>
      <c r="H4890">
        <v>69.005720499999995</v>
      </c>
      <c r="I4890">
        <v>-74.080839100000006</v>
      </c>
      <c r="J4890" s="1" t="str">
        <f t="shared" si="791"/>
        <v>NGR lake sediment grab sample</v>
      </c>
      <c r="K4890" s="1" t="str">
        <f t="shared" si="792"/>
        <v>&lt;177 micron (NGR)</v>
      </c>
      <c r="L4890">
        <v>39</v>
      </c>
      <c r="M4890" t="s">
        <v>57</v>
      </c>
      <c r="N4890">
        <v>744</v>
      </c>
      <c r="O4890">
        <v>116</v>
      </c>
      <c r="P4890">
        <v>68</v>
      </c>
      <c r="Q4890">
        <v>6</v>
      </c>
      <c r="R4890">
        <v>63</v>
      </c>
      <c r="S4890">
        <v>23</v>
      </c>
      <c r="T4890">
        <v>0.1</v>
      </c>
      <c r="U4890">
        <v>300</v>
      </c>
      <c r="V4890">
        <v>3.2</v>
      </c>
      <c r="W4890">
        <v>25</v>
      </c>
      <c r="X4890">
        <v>1</v>
      </c>
      <c r="Y4890">
        <v>3</v>
      </c>
    </row>
    <row r="4891" spans="1:25" hidden="1" x14ac:dyDescent="0.25">
      <c r="A4891" t="s">
        <v>18610</v>
      </c>
      <c r="B4891" t="s">
        <v>18611</v>
      </c>
      <c r="C4891" s="1" t="str">
        <f t="shared" si="786"/>
        <v>21:0444</v>
      </c>
      <c r="D4891" s="1" t="str">
        <f t="shared" si="790"/>
        <v>21:0146</v>
      </c>
      <c r="E4891" t="s">
        <v>18612</v>
      </c>
      <c r="F4891" t="s">
        <v>18613</v>
      </c>
      <c r="H4891">
        <v>69.008527999999998</v>
      </c>
      <c r="I4891">
        <v>-73.798573000000005</v>
      </c>
      <c r="J4891" s="1" t="str">
        <f t="shared" si="791"/>
        <v>NGR lake sediment grab sample</v>
      </c>
      <c r="K4891" s="1" t="str">
        <f t="shared" si="792"/>
        <v>&lt;177 micron (NGR)</v>
      </c>
      <c r="L4891">
        <v>39</v>
      </c>
      <c r="M4891" t="s">
        <v>34</v>
      </c>
      <c r="N4891">
        <v>745</v>
      </c>
      <c r="O4891">
        <v>124</v>
      </c>
      <c r="P4891">
        <v>104</v>
      </c>
      <c r="Q4891">
        <v>5</v>
      </c>
      <c r="R4891">
        <v>59</v>
      </c>
      <c r="S4891">
        <v>15</v>
      </c>
      <c r="T4891">
        <v>0.1</v>
      </c>
      <c r="U4891">
        <v>260</v>
      </c>
      <c r="V4891">
        <v>3.2</v>
      </c>
      <c r="W4891">
        <v>23</v>
      </c>
      <c r="X4891">
        <v>1</v>
      </c>
      <c r="Y4891">
        <v>3.8</v>
      </c>
    </row>
    <row r="4892" spans="1:25" hidden="1" x14ac:dyDescent="0.25">
      <c r="A4892" t="s">
        <v>18614</v>
      </c>
      <c r="B4892" t="s">
        <v>18615</v>
      </c>
      <c r="C4892" s="1" t="str">
        <f t="shared" si="786"/>
        <v>21:0444</v>
      </c>
      <c r="D4892" s="1" t="str">
        <f t="shared" si="790"/>
        <v>21:0146</v>
      </c>
      <c r="E4892" t="s">
        <v>18616</v>
      </c>
      <c r="F4892" t="s">
        <v>18617</v>
      </c>
      <c r="H4892">
        <v>69.024687299999997</v>
      </c>
      <c r="I4892">
        <v>-73.873268800000005</v>
      </c>
      <c r="J4892" s="1" t="str">
        <f t="shared" si="791"/>
        <v>NGR lake sediment grab sample</v>
      </c>
      <c r="K4892" s="1" t="str">
        <f t="shared" si="792"/>
        <v>&lt;177 micron (NGR)</v>
      </c>
      <c r="L4892">
        <v>39</v>
      </c>
      <c r="M4892" t="s">
        <v>39</v>
      </c>
      <c r="N4892">
        <v>746</v>
      </c>
      <c r="O4892">
        <v>130</v>
      </c>
      <c r="P4892">
        <v>120</v>
      </c>
      <c r="Q4892">
        <v>8</v>
      </c>
      <c r="R4892">
        <v>54</v>
      </c>
      <c r="S4892">
        <v>17</v>
      </c>
      <c r="T4892">
        <v>0.1</v>
      </c>
      <c r="U4892">
        <v>220</v>
      </c>
      <c r="V4892">
        <v>3.3</v>
      </c>
      <c r="W4892">
        <v>28</v>
      </c>
      <c r="X4892">
        <v>2</v>
      </c>
      <c r="Y4892">
        <v>8.6</v>
      </c>
    </row>
    <row r="4893" spans="1:25" hidden="1" x14ac:dyDescent="0.25">
      <c r="A4893" t="s">
        <v>18618</v>
      </c>
      <c r="B4893" t="s">
        <v>18619</v>
      </c>
      <c r="C4893" s="1" t="str">
        <f t="shared" si="786"/>
        <v>21:0444</v>
      </c>
      <c r="D4893" s="1" t="str">
        <f t="shared" si="790"/>
        <v>21:0146</v>
      </c>
      <c r="E4893" t="s">
        <v>18620</v>
      </c>
      <c r="F4893" t="s">
        <v>18621</v>
      </c>
      <c r="H4893">
        <v>69.027373100000005</v>
      </c>
      <c r="I4893">
        <v>-73.802475299999998</v>
      </c>
      <c r="J4893" s="1" t="str">
        <f t="shared" si="791"/>
        <v>NGR lake sediment grab sample</v>
      </c>
      <c r="K4893" s="1" t="str">
        <f t="shared" si="792"/>
        <v>&lt;177 micron (NGR)</v>
      </c>
      <c r="L4893">
        <v>39</v>
      </c>
      <c r="M4893" t="s">
        <v>44</v>
      </c>
      <c r="N4893">
        <v>747</v>
      </c>
      <c r="O4893">
        <v>108</v>
      </c>
      <c r="P4893">
        <v>62</v>
      </c>
      <c r="Q4893">
        <v>8</v>
      </c>
      <c r="R4893">
        <v>47</v>
      </c>
      <c r="S4893">
        <v>15</v>
      </c>
      <c r="T4893">
        <v>0.1</v>
      </c>
      <c r="U4893">
        <v>330</v>
      </c>
      <c r="V4893">
        <v>3.8</v>
      </c>
      <c r="W4893">
        <v>20</v>
      </c>
      <c r="X4893">
        <v>2</v>
      </c>
      <c r="Y4893">
        <v>1</v>
      </c>
    </row>
    <row r="4894" spans="1:25" hidden="1" x14ac:dyDescent="0.25">
      <c r="A4894" t="s">
        <v>18622</v>
      </c>
      <c r="B4894" t="s">
        <v>18623</v>
      </c>
      <c r="C4894" s="1" t="str">
        <f t="shared" si="786"/>
        <v>21:0444</v>
      </c>
      <c r="D4894" s="1" t="str">
        <f t="shared" si="790"/>
        <v>21:0146</v>
      </c>
      <c r="E4894" t="s">
        <v>18624</v>
      </c>
      <c r="F4894" t="s">
        <v>18625</v>
      </c>
      <c r="H4894">
        <v>69.054204499999997</v>
      </c>
      <c r="I4894">
        <v>-73.7663668</v>
      </c>
      <c r="J4894" s="1" t="str">
        <f t="shared" si="791"/>
        <v>NGR lake sediment grab sample</v>
      </c>
      <c r="K4894" s="1" t="str">
        <f t="shared" si="792"/>
        <v>&lt;177 micron (NGR)</v>
      </c>
      <c r="L4894">
        <v>39</v>
      </c>
      <c r="M4894" t="s">
        <v>62</v>
      </c>
      <c r="N4894">
        <v>748</v>
      </c>
      <c r="O4894">
        <v>158</v>
      </c>
      <c r="P4894">
        <v>110</v>
      </c>
      <c r="Q4894">
        <v>8</v>
      </c>
      <c r="R4894">
        <v>45</v>
      </c>
      <c r="S4894">
        <v>9</v>
      </c>
      <c r="T4894">
        <v>0.1</v>
      </c>
      <c r="U4894">
        <v>190</v>
      </c>
      <c r="V4894">
        <v>2.5499999999999998</v>
      </c>
      <c r="W4894">
        <v>40</v>
      </c>
      <c r="X4894">
        <v>3</v>
      </c>
      <c r="Y4894">
        <v>14.6</v>
      </c>
    </row>
    <row r="4895" spans="1:25" hidden="1" x14ac:dyDescent="0.25">
      <c r="A4895" t="s">
        <v>18626</v>
      </c>
      <c r="B4895" t="s">
        <v>18627</v>
      </c>
      <c r="C4895" s="1" t="str">
        <f t="shared" si="786"/>
        <v>21:0444</v>
      </c>
      <c r="D4895" s="1" t="str">
        <f t="shared" si="790"/>
        <v>21:0146</v>
      </c>
      <c r="E4895" t="s">
        <v>18628</v>
      </c>
      <c r="F4895" t="s">
        <v>18629</v>
      </c>
      <c r="H4895">
        <v>69.086563299999995</v>
      </c>
      <c r="I4895">
        <v>-73.805266200000005</v>
      </c>
      <c r="J4895" s="1" t="str">
        <f t="shared" si="791"/>
        <v>NGR lake sediment grab sample</v>
      </c>
      <c r="K4895" s="1" t="str">
        <f t="shared" si="792"/>
        <v>&lt;177 micron (NGR)</v>
      </c>
      <c r="L4895">
        <v>39</v>
      </c>
      <c r="M4895" t="s">
        <v>67</v>
      </c>
      <c r="N4895">
        <v>749</v>
      </c>
      <c r="O4895">
        <v>146</v>
      </c>
      <c r="P4895">
        <v>156</v>
      </c>
      <c r="Q4895">
        <v>11</v>
      </c>
      <c r="R4895">
        <v>55</v>
      </c>
      <c r="S4895">
        <v>13</v>
      </c>
      <c r="T4895">
        <v>0.6</v>
      </c>
      <c r="U4895">
        <v>260</v>
      </c>
      <c r="V4895">
        <v>6.45</v>
      </c>
      <c r="W4895">
        <v>40</v>
      </c>
      <c r="X4895">
        <v>7</v>
      </c>
      <c r="Y4895">
        <v>9.8000000000000007</v>
      </c>
    </row>
    <row r="4896" spans="1:25" hidden="1" x14ac:dyDescent="0.25">
      <c r="A4896" t="s">
        <v>18630</v>
      </c>
      <c r="B4896" t="s">
        <v>18631</v>
      </c>
      <c r="C4896" s="1" t="str">
        <f t="shared" si="786"/>
        <v>21:0444</v>
      </c>
      <c r="D4896" s="1" t="str">
        <f t="shared" si="790"/>
        <v>21:0146</v>
      </c>
      <c r="E4896" t="s">
        <v>18632</v>
      </c>
      <c r="F4896" t="s">
        <v>18633</v>
      </c>
      <c r="H4896">
        <v>69.072900099999998</v>
      </c>
      <c r="I4896">
        <v>-73.908475600000003</v>
      </c>
      <c r="J4896" s="1" t="str">
        <f t="shared" si="791"/>
        <v>NGR lake sediment grab sample</v>
      </c>
      <c r="K4896" s="1" t="str">
        <f t="shared" si="792"/>
        <v>&lt;177 micron (NGR)</v>
      </c>
      <c r="L4896">
        <v>39</v>
      </c>
      <c r="M4896" t="s">
        <v>72</v>
      </c>
      <c r="N4896">
        <v>750</v>
      </c>
      <c r="O4896">
        <v>150</v>
      </c>
      <c r="P4896">
        <v>84</v>
      </c>
      <c r="Q4896">
        <v>14</v>
      </c>
      <c r="R4896">
        <v>49</v>
      </c>
      <c r="S4896">
        <v>19</v>
      </c>
      <c r="T4896">
        <v>0.1</v>
      </c>
      <c r="U4896">
        <v>470</v>
      </c>
      <c r="V4896">
        <v>5.3</v>
      </c>
      <c r="W4896">
        <v>11</v>
      </c>
      <c r="X4896">
        <v>5</v>
      </c>
      <c r="Y4896">
        <v>4</v>
      </c>
    </row>
    <row r="4897" spans="1:25" hidden="1" x14ac:dyDescent="0.25">
      <c r="A4897" t="s">
        <v>18634</v>
      </c>
      <c r="B4897" t="s">
        <v>18635</v>
      </c>
      <c r="C4897" s="1" t="str">
        <f t="shared" si="786"/>
        <v>21:0444</v>
      </c>
      <c r="D4897" s="1" t="str">
        <f t="shared" si="790"/>
        <v>21:0146</v>
      </c>
      <c r="E4897" t="s">
        <v>18636</v>
      </c>
      <c r="F4897" t="s">
        <v>18637</v>
      </c>
      <c r="H4897">
        <v>69.0911148</v>
      </c>
      <c r="I4897">
        <v>-73.897021800000005</v>
      </c>
      <c r="J4897" s="1" t="str">
        <f t="shared" si="791"/>
        <v>NGR lake sediment grab sample</v>
      </c>
      <c r="K4897" s="1" t="str">
        <f t="shared" si="792"/>
        <v>&lt;177 micron (NGR)</v>
      </c>
      <c r="L4897">
        <v>39</v>
      </c>
      <c r="M4897" t="s">
        <v>77</v>
      </c>
      <c r="N4897">
        <v>751</v>
      </c>
      <c r="O4897">
        <v>94</v>
      </c>
      <c r="P4897">
        <v>106</v>
      </c>
      <c r="Q4897">
        <v>10</v>
      </c>
      <c r="R4897">
        <v>32</v>
      </c>
      <c r="S4897">
        <v>9</v>
      </c>
      <c r="T4897">
        <v>0.1</v>
      </c>
      <c r="U4897">
        <v>230</v>
      </c>
      <c r="V4897">
        <v>4.5999999999999996</v>
      </c>
      <c r="W4897">
        <v>32</v>
      </c>
      <c r="X4897">
        <v>5</v>
      </c>
      <c r="Y4897">
        <v>6.4</v>
      </c>
    </row>
    <row r="4898" spans="1:25" hidden="1" x14ac:dyDescent="0.25">
      <c r="A4898" t="s">
        <v>18638</v>
      </c>
      <c r="B4898" t="s">
        <v>18639</v>
      </c>
      <c r="C4898" s="1" t="str">
        <f t="shared" si="786"/>
        <v>21:0444</v>
      </c>
      <c r="D4898" s="1" t="str">
        <f t="shared" si="790"/>
        <v>21:0146</v>
      </c>
      <c r="E4898" t="s">
        <v>18640</v>
      </c>
      <c r="F4898" t="s">
        <v>18641</v>
      </c>
      <c r="H4898">
        <v>69.127058399999996</v>
      </c>
      <c r="I4898">
        <v>-73.994303500000001</v>
      </c>
      <c r="J4898" s="1" t="str">
        <f t="shared" si="791"/>
        <v>NGR lake sediment grab sample</v>
      </c>
      <c r="K4898" s="1" t="str">
        <f t="shared" si="792"/>
        <v>&lt;177 micron (NGR)</v>
      </c>
      <c r="L4898">
        <v>39</v>
      </c>
      <c r="M4898" t="s">
        <v>82</v>
      </c>
      <c r="N4898">
        <v>752</v>
      </c>
      <c r="O4898">
        <v>106</v>
      </c>
      <c r="P4898">
        <v>58</v>
      </c>
      <c r="Q4898">
        <v>15</v>
      </c>
      <c r="R4898">
        <v>21</v>
      </c>
      <c r="S4898">
        <v>9</v>
      </c>
      <c r="T4898">
        <v>0.1</v>
      </c>
      <c r="U4898">
        <v>390</v>
      </c>
      <c r="V4898">
        <v>5.45</v>
      </c>
      <c r="W4898">
        <v>16</v>
      </c>
      <c r="X4898">
        <v>7</v>
      </c>
      <c r="Y4898">
        <v>2.4</v>
      </c>
    </row>
    <row r="4899" spans="1:25" hidden="1" x14ac:dyDescent="0.25">
      <c r="A4899" t="s">
        <v>18642</v>
      </c>
      <c r="B4899" t="s">
        <v>18643</v>
      </c>
      <c r="C4899" s="1" t="str">
        <f t="shared" si="786"/>
        <v>21:0444</v>
      </c>
      <c r="D4899" s="1" t="str">
        <f t="shared" si="790"/>
        <v>21:0146</v>
      </c>
      <c r="E4899" t="s">
        <v>18644</v>
      </c>
      <c r="F4899" t="s">
        <v>18645</v>
      </c>
      <c r="H4899">
        <v>69.160082200000005</v>
      </c>
      <c r="I4899">
        <v>-73.896308300000001</v>
      </c>
      <c r="J4899" s="1" t="str">
        <f t="shared" si="791"/>
        <v>NGR lake sediment grab sample</v>
      </c>
      <c r="K4899" s="1" t="str">
        <f t="shared" si="792"/>
        <v>&lt;177 micron (NGR)</v>
      </c>
      <c r="L4899">
        <v>39</v>
      </c>
      <c r="M4899" t="s">
        <v>87</v>
      </c>
      <c r="N4899">
        <v>753</v>
      </c>
      <c r="O4899">
        <v>120</v>
      </c>
      <c r="P4899">
        <v>80</v>
      </c>
      <c r="Q4899">
        <v>13</v>
      </c>
      <c r="R4899">
        <v>23</v>
      </c>
      <c r="S4899">
        <v>8</v>
      </c>
      <c r="T4899">
        <v>0.1</v>
      </c>
      <c r="U4899">
        <v>370</v>
      </c>
      <c r="V4899">
        <v>7.2</v>
      </c>
      <c r="W4899">
        <v>13</v>
      </c>
      <c r="X4899">
        <v>7</v>
      </c>
      <c r="Y4899">
        <v>4</v>
      </c>
    </row>
    <row r="4900" spans="1:25" hidden="1" x14ac:dyDescent="0.25">
      <c r="A4900" t="s">
        <v>18646</v>
      </c>
      <c r="B4900" t="s">
        <v>18647</v>
      </c>
      <c r="C4900" s="1" t="str">
        <f t="shared" si="786"/>
        <v>21:0444</v>
      </c>
      <c r="D4900" s="1" t="str">
        <f t="shared" si="790"/>
        <v>21:0146</v>
      </c>
      <c r="E4900" t="s">
        <v>18648</v>
      </c>
      <c r="F4900" t="s">
        <v>18649</v>
      </c>
      <c r="H4900">
        <v>69.1825039</v>
      </c>
      <c r="I4900">
        <v>-73.8630742</v>
      </c>
      <c r="J4900" s="1" t="str">
        <f t="shared" si="791"/>
        <v>NGR lake sediment grab sample</v>
      </c>
      <c r="K4900" s="1" t="str">
        <f t="shared" si="792"/>
        <v>&lt;177 micron (NGR)</v>
      </c>
      <c r="L4900">
        <v>39</v>
      </c>
      <c r="M4900" t="s">
        <v>92</v>
      </c>
      <c r="N4900">
        <v>754</v>
      </c>
      <c r="O4900">
        <v>122</v>
      </c>
      <c r="P4900">
        <v>32</v>
      </c>
      <c r="Q4900">
        <v>25</v>
      </c>
      <c r="R4900">
        <v>17</v>
      </c>
      <c r="S4900">
        <v>9</v>
      </c>
      <c r="T4900">
        <v>0.1</v>
      </c>
      <c r="U4900">
        <v>430</v>
      </c>
      <c r="V4900">
        <v>3</v>
      </c>
      <c r="W4900">
        <v>2</v>
      </c>
      <c r="X4900">
        <v>6</v>
      </c>
      <c r="Y4900">
        <v>9.6</v>
      </c>
    </row>
    <row r="4901" spans="1:25" hidden="1" x14ac:dyDescent="0.25">
      <c r="A4901" t="s">
        <v>18650</v>
      </c>
      <c r="B4901" t="s">
        <v>18651</v>
      </c>
      <c r="C4901" s="1" t="str">
        <f t="shared" si="786"/>
        <v>21:0444</v>
      </c>
      <c r="D4901" s="1" t="str">
        <f t="shared" si="790"/>
        <v>21:0146</v>
      </c>
      <c r="E4901" t="s">
        <v>18652</v>
      </c>
      <c r="F4901" t="s">
        <v>18653</v>
      </c>
      <c r="H4901">
        <v>69.173597599999994</v>
      </c>
      <c r="I4901">
        <v>-73.8112627</v>
      </c>
      <c r="J4901" s="1" t="str">
        <f t="shared" si="791"/>
        <v>NGR lake sediment grab sample</v>
      </c>
      <c r="K4901" s="1" t="str">
        <f t="shared" si="792"/>
        <v>&lt;177 micron (NGR)</v>
      </c>
      <c r="L4901">
        <v>39</v>
      </c>
      <c r="M4901" t="s">
        <v>97</v>
      </c>
      <c r="N4901">
        <v>755</v>
      </c>
      <c r="O4901">
        <v>122</v>
      </c>
      <c r="P4901">
        <v>40</v>
      </c>
      <c r="Q4901">
        <v>32</v>
      </c>
      <c r="R4901">
        <v>18</v>
      </c>
      <c r="S4901">
        <v>13</v>
      </c>
      <c r="T4901">
        <v>0.1</v>
      </c>
      <c r="U4901">
        <v>480</v>
      </c>
      <c r="V4901">
        <v>3.65</v>
      </c>
      <c r="W4901">
        <v>2</v>
      </c>
      <c r="X4901">
        <v>10</v>
      </c>
      <c r="Y4901">
        <v>7</v>
      </c>
    </row>
    <row r="4902" spans="1:25" hidden="1" x14ac:dyDescent="0.25">
      <c r="A4902" t="s">
        <v>18654</v>
      </c>
      <c r="B4902" t="s">
        <v>18655</v>
      </c>
      <c r="C4902" s="1" t="str">
        <f t="shared" si="786"/>
        <v>21:0444</v>
      </c>
      <c r="D4902" s="1" t="str">
        <f t="shared" si="790"/>
        <v>21:0146</v>
      </c>
      <c r="E4902" t="s">
        <v>18656</v>
      </c>
      <c r="F4902" t="s">
        <v>18657</v>
      </c>
      <c r="H4902">
        <v>69.197963299999998</v>
      </c>
      <c r="I4902">
        <v>-73.786289100000005</v>
      </c>
      <c r="J4902" s="1" t="str">
        <f t="shared" si="791"/>
        <v>NGR lake sediment grab sample</v>
      </c>
      <c r="K4902" s="1" t="str">
        <f t="shared" si="792"/>
        <v>&lt;177 micron (NGR)</v>
      </c>
      <c r="L4902">
        <v>39</v>
      </c>
      <c r="M4902" t="s">
        <v>107</v>
      </c>
      <c r="N4902">
        <v>756</v>
      </c>
      <c r="O4902">
        <v>190</v>
      </c>
      <c r="P4902">
        <v>56</v>
      </c>
      <c r="Q4902">
        <v>48</v>
      </c>
      <c r="R4902">
        <v>31</v>
      </c>
      <c r="S4902">
        <v>19</v>
      </c>
      <c r="T4902">
        <v>0.1</v>
      </c>
      <c r="U4902">
        <v>1000</v>
      </c>
      <c r="V4902">
        <v>6.35</v>
      </c>
      <c r="W4902">
        <v>5</v>
      </c>
      <c r="X4902">
        <v>6</v>
      </c>
      <c r="Y4902">
        <v>10</v>
      </c>
    </row>
    <row r="4903" spans="1:25" hidden="1" x14ac:dyDescent="0.25">
      <c r="A4903" t="s">
        <v>18658</v>
      </c>
      <c r="B4903" t="s">
        <v>18659</v>
      </c>
      <c r="C4903" s="1" t="str">
        <f t="shared" si="786"/>
        <v>21:0444</v>
      </c>
      <c r="D4903" s="1" t="str">
        <f t="shared" si="790"/>
        <v>21:0146</v>
      </c>
      <c r="E4903" t="s">
        <v>18660</v>
      </c>
      <c r="F4903" t="s">
        <v>18661</v>
      </c>
      <c r="H4903">
        <v>69.215170799999996</v>
      </c>
      <c r="I4903">
        <v>-73.771717699999996</v>
      </c>
      <c r="J4903" s="1" t="str">
        <f t="shared" si="791"/>
        <v>NGR lake sediment grab sample</v>
      </c>
      <c r="K4903" s="1" t="str">
        <f t="shared" si="792"/>
        <v>&lt;177 micron (NGR)</v>
      </c>
      <c r="L4903">
        <v>39</v>
      </c>
      <c r="M4903" t="s">
        <v>112</v>
      </c>
      <c r="N4903">
        <v>757</v>
      </c>
      <c r="O4903">
        <v>150</v>
      </c>
      <c r="P4903">
        <v>44</v>
      </c>
      <c r="Q4903">
        <v>32</v>
      </c>
      <c r="R4903">
        <v>23</v>
      </c>
      <c r="S4903">
        <v>15</v>
      </c>
      <c r="T4903">
        <v>0.1</v>
      </c>
      <c r="U4903">
        <v>680</v>
      </c>
      <c r="V4903">
        <v>4.9000000000000004</v>
      </c>
      <c r="W4903">
        <v>3</v>
      </c>
      <c r="X4903">
        <v>5</v>
      </c>
      <c r="Y4903">
        <v>8.1999999999999993</v>
      </c>
    </row>
    <row r="4904" spans="1:25" hidden="1" x14ac:dyDescent="0.25">
      <c r="A4904" t="s">
        <v>18662</v>
      </c>
      <c r="B4904" t="s">
        <v>18663</v>
      </c>
      <c r="C4904" s="1" t="str">
        <f t="shared" si="786"/>
        <v>21:0444</v>
      </c>
      <c r="D4904" s="1" t="str">
        <f t="shared" si="790"/>
        <v>21:0146</v>
      </c>
      <c r="E4904" t="s">
        <v>18664</v>
      </c>
      <c r="F4904" t="s">
        <v>18665</v>
      </c>
      <c r="H4904">
        <v>69.231255700000006</v>
      </c>
      <c r="I4904">
        <v>-73.686827500000007</v>
      </c>
      <c r="J4904" s="1" t="str">
        <f t="shared" si="791"/>
        <v>NGR lake sediment grab sample</v>
      </c>
      <c r="K4904" s="1" t="str">
        <f t="shared" si="792"/>
        <v>&lt;177 micron (NGR)</v>
      </c>
      <c r="L4904">
        <v>39</v>
      </c>
      <c r="M4904" t="s">
        <v>117</v>
      </c>
      <c r="N4904">
        <v>758</v>
      </c>
      <c r="O4904">
        <v>200</v>
      </c>
      <c r="P4904">
        <v>62</v>
      </c>
      <c r="Q4904">
        <v>43</v>
      </c>
      <c r="R4904">
        <v>32</v>
      </c>
      <c r="S4904">
        <v>20</v>
      </c>
      <c r="T4904">
        <v>0.1</v>
      </c>
      <c r="U4904">
        <v>1100</v>
      </c>
      <c r="V4904">
        <v>7.05</v>
      </c>
      <c r="W4904">
        <v>8</v>
      </c>
      <c r="X4904">
        <v>10</v>
      </c>
      <c r="Y4904">
        <v>6.4</v>
      </c>
    </row>
    <row r="4905" spans="1:25" hidden="1" x14ac:dyDescent="0.25">
      <c r="A4905" t="s">
        <v>18666</v>
      </c>
      <c r="B4905" t="s">
        <v>18667</v>
      </c>
      <c r="C4905" s="1" t="str">
        <f t="shared" si="786"/>
        <v>21:0444</v>
      </c>
      <c r="D4905" s="1" t="str">
        <f>HYPERLINK("http://geochem.nrcan.gc.ca/cdogs/content/svy/svy_e.htm", "")</f>
        <v/>
      </c>
      <c r="G4905" s="1" t="str">
        <f>HYPERLINK("http://geochem.nrcan.gc.ca/cdogs/content/cr_/cr_00022_e.htm", "22")</f>
        <v>22</v>
      </c>
      <c r="J4905" t="s">
        <v>100</v>
      </c>
      <c r="K4905" t="s">
        <v>101</v>
      </c>
      <c r="L4905">
        <v>39</v>
      </c>
      <c r="M4905" t="s">
        <v>102</v>
      </c>
      <c r="N4905">
        <v>759</v>
      </c>
      <c r="O4905">
        <v>86</v>
      </c>
      <c r="P4905">
        <v>18</v>
      </c>
      <c r="Q4905">
        <v>20</v>
      </c>
      <c r="R4905">
        <v>8</v>
      </c>
      <c r="S4905">
        <v>6</v>
      </c>
      <c r="T4905">
        <v>0.1</v>
      </c>
      <c r="U4905">
        <v>930</v>
      </c>
      <c r="V4905">
        <v>1.65</v>
      </c>
      <c r="W4905">
        <v>15</v>
      </c>
      <c r="X4905">
        <v>5</v>
      </c>
    </row>
    <row r="4906" spans="1:25" hidden="1" x14ac:dyDescent="0.25">
      <c r="A4906" t="s">
        <v>18668</v>
      </c>
      <c r="B4906" t="s">
        <v>18669</v>
      </c>
      <c r="C4906" s="1" t="str">
        <f t="shared" si="786"/>
        <v>21:0444</v>
      </c>
      <c r="D4906" s="1" t="str">
        <f t="shared" ref="D4906:D4925" si="793">HYPERLINK("http://geochem.nrcan.gc.ca/cdogs/content/svy/svy210146_e.htm", "21:0146")</f>
        <v>21:0146</v>
      </c>
      <c r="E4906" t="s">
        <v>18670</v>
      </c>
      <c r="F4906" t="s">
        <v>18671</v>
      </c>
      <c r="H4906">
        <v>69.2024057</v>
      </c>
      <c r="I4906">
        <v>-73.731802700000003</v>
      </c>
      <c r="J4906" s="1" t="str">
        <f t="shared" ref="J4906:J4925" si="794">HYPERLINK("http://geochem.nrcan.gc.ca/cdogs/content/kwd/kwd020027_e.htm", "NGR lake sediment grab sample")</f>
        <v>NGR lake sediment grab sample</v>
      </c>
      <c r="K4906" s="1" t="str">
        <f t="shared" ref="K4906:K4925" si="795">HYPERLINK("http://geochem.nrcan.gc.ca/cdogs/content/kwd/kwd080006_e.htm", "&lt;177 micron (NGR)")</f>
        <v>&lt;177 micron (NGR)</v>
      </c>
      <c r="L4906">
        <v>39</v>
      </c>
      <c r="M4906" t="s">
        <v>122</v>
      </c>
      <c r="N4906">
        <v>760</v>
      </c>
      <c r="O4906">
        <v>230</v>
      </c>
      <c r="P4906">
        <v>82</v>
      </c>
      <c r="Q4906">
        <v>49</v>
      </c>
      <c r="R4906">
        <v>38</v>
      </c>
      <c r="S4906">
        <v>23</v>
      </c>
      <c r="T4906">
        <v>0.1</v>
      </c>
      <c r="U4906">
        <v>940</v>
      </c>
      <c r="V4906">
        <v>7.2</v>
      </c>
      <c r="W4906">
        <v>5</v>
      </c>
      <c r="X4906">
        <v>5</v>
      </c>
      <c r="Y4906">
        <v>8.8000000000000007</v>
      </c>
    </row>
    <row r="4907" spans="1:25" hidden="1" x14ac:dyDescent="0.25">
      <c r="A4907" t="s">
        <v>18672</v>
      </c>
      <c r="B4907" t="s">
        <v>18673</v>
      </c>
      <c r="C4907" s="1" t="str">
        <f t="shared" si="786"/>
        <v>21:0444</v>
      </c>
      <c r="D4907" s="1" t="str">
        <f t="shared" si="793"/>
        <v>21:0146</v>
      </c>
      <c r="E4907" t="s">
        <v>18674</v>
      </c>
      <c r="F4907" t="s">
        <v>18675</v>
      </c>
      <c r="H4907">
        <v>69.149624399999993</v>
      </c>
      <c r="I4907">
        <v>-73.686853099999993</v>
      </c>
      <c r="J4907" s="1" t="str">
        <f t="shared" si="794"/>
        <v>NGR lake sediment grab sample</v>
      </c>
      <c r="K4907" s="1" t="str">
        <f t="shared" si="795"/>
        <v>&lt;177 micron (NGR)</v>
      </c>
      <c r="L4907">
        <v>40</v>
      </c>
      <c r="M4907" t="s">
        <v>29</v>
      </c>
      <c r="N4907">
        <v>761</v>
      </c>
      <c r="O4907">
        <v>285</v>
      </c>
      <c r="P4907">
        <v>240</v>
      </c>
      <c r="Q4907">
        <v>9</v>
      </c>
      <c r="R4907">
        <v>59</v>
      </c>
      <c r="S4907">
        <v>17</v>
      </c>
      <c r="T4907">
        <v>0.1</v>
      </c>
      <c r="U4907">
        <v>100</v>
      </c>
      <c r="V4907">
        <v>17.2</v>
      </c>
      <c r="W4907">
        <v>22</v>
      </c>
      <c r="X4907">
        <v>3</v>
      </c>
      <c r="Y4907">
        <v>16.8</v>
      </c>
    </row>
    <row r="4908" spans="1:25" hidden="1" x14ac:dyDescent="0.25">
      <c r="A4908" t="s">
        <v>18676</v>
      </c>
      <c r="B4908" t="s">
        <v>18677</v>
      </c>
      <c r="C4908" s="1" t="str">
        <f t="shared" si="786"/>
        <v>21:0444</v>
      </c>
      <c r="D4908" s="1" t="str">
        <f t="shared" si="793"/>
        <v>21:0146</v>
      </c>
      <c r="E4908" t="s">
        <v>18678</v>
      </c>
      <c r="F4908" t="s">
        <v>18679</v>
      </c>
      <c r="H4908">
        <v>69.170260799999994</v>
      </c>
      <c r="I4908">
        <v>-73.712653000000003</v>
      </c>
      <c r="J4908" s="1" t="str">
        <f t="shared" si="794"/>
        <v>NGR lake sediment grab sample</v>
      </c>
      <c r="K4908" s="1" t="str">
        <f t="shared" si="795"/>
        <v>&lt;177 micron (NGR)</v>
      </c>
      <c r="L4908">
        <v>40</v>
      </c>
      <c r="M4908" t="s">
        <v>49</v>
      </c>
      <c r="N4908">
        <v>762</v>
      </c>
      <c r="O4908">
        <v>148</v>
      </c>
      <c r="P4908">
        <v>46</v>
      </c>
      <c r="Q4908">
        <v>27</v>
      </c>
      <c r="R4908">
        <v>27</v>
      </c>
      <c r="S4908">
        <v>13</v>
      </c>
      <c r="T4908">
        <v>0.1</v>
      </c>
      <c r="U4908">
        <v>520</v>
      </c>
      <c r="V4908">
        <v>5.15</v>
      </c>
      <c r="W4908">
        <v>8</v>
      </c>
      <c r="X4908">
        <v>7</v>
      </c>
      <c r="Y4908">
        <v>5.2</v>
      </c>
    </row>
    <row r="4909" spans="1:25" hidden="1" x14ac:dyDescent="0.25">
      <c r="A4909" t="s">
        <v>18680</v>
      </c>
      <c r="B4909" t="s">
        <v>18681</v>
      </c>
      <c r="C4909" s="1" t="str">
        <f t="shared" si="786"/>
        <v>21:0444</v>
      </c>
      <c r="D4909" s="1" t="str">
        <f t="shared" si="793"/>
        <v>21:0146</v>
      </c>
      <c r="E4909" t="s">
        <v>18674</v>
      </c>
      <c r="F4909" t="s">
        <v>18682</v>
      </c>
      <c r="H4909">
        <v>69.149624399999993</v>
      </c>
      <c r="I4909">
        <v>-73.686853099999993</v>
      </c>
      <c r="J4909" s="1" t="str">
        <f t="shared" si="794"/>
        <v>NGR lake sediment grab sample</v>
      </c>
      <c r="K4909" s="1" t="str">
        <f t="shared" si="795"/>
        <v>&lt;177 micron (NGR)</v>
      </c>
      <c r="L4909">
        <v>40</v>
      </c>
      <c r="M4909" t="s">
        <v>57</v>
      </c>
      <c r="N4909">
        <v>763</v>
      </c>
      <c r="O4909">
        <v>290</v>
      </c>
      <c r="P4909">
        <v>250</v>
      </c>
      <c r="Q4909">
        <v>5</v>
      </c>
      <c r="R4909">
        <v>63</v>
      </c>
      <c r="S4909">
        <v>19</v>
      </c>
      <c r="T4909">
        <v>0.1</v>
      </c>
      <c r="U4909">
        <v>100</v>
      </c>
      <c r="V4909">
        <v>18.600000000000001</v>
      </c>
      <c r="W4909">
        <v>20</v>
      </c>
      <c r="X4909">
        <v>3</v>
      </c>
      <c r="Y4909">
        <v>17.600000000000001</v>
      </c>
    </row>
    <row r="4910" spans="1:25" hidden="1" x14ac:dyDescent="0.25">
      <c r="A4910" t="s">
        <v>18683</v>
      </c>
      <c r="B4910" t="s">
        <v>18684</v>
      </c>
      <c r="C4910" s="1" t="str">
        <f t="shared" si="786"/>
        <v>21:0444</v>
      </c>
      <c r="D4910" s="1" t="str">
        <f t="shared" si="793"/>
        <v>21:0146</v>
      </c>
      <c r="E4910" t="s">
        <v>18674</v>
      </c>
      <c r="F4910" t="s">
        <v>18685</v>
      </c>
      <c r="H4910">
        <v>69.149624399999993</v>
      </c>
      <c r="I4910">
        <v>-73.686853099999993</v>
      </c>
      <c r="J4910" s="1" t="str">
        <f t="shared" si="794"/>
        <v>NGR lake sediment grab sample</v>
      </c>
      <c r="K4910" s="1" t="str">
        <f t="shared" si="795"/>
        <v>&lt;177 micron (NGR)</v>
      </c>
      <c r="L4910">
        <v>40</v>
      </c>
      <c r="M4910" t="s">
        <v>53</v>
      </c>
      <c r="N4910">
        <v>764</v>
      </c>
      <c r="O4910">
        <v>220</v>
      </c>
      <c r="P4910">
        <v>220</v>
      </c>
      <c r="Q4910">
        <v>5</v>
      </c>
      <c r="R4910">
        <v>34</v>
      </c>
      <c r="S4910">
        <v>9</v>
      </c>
      <c r="T4910">
        <v>0.2</v>
      </c>
      <c r="U4910">
        <v>110</v>
      </c>
      <c r="V4910">
        <v>12.8</v>
      </c>
      <c r="W4910">
        <v>22</v>
      </c>
      <c r="X4910">
        <v>4</v>
      </c>
      <c r="Y4910">
        <v>18.2</v>
      </c>
    </row>
    <row r="4911" spans="1:25" hidden="1" x14ac:dyDescent="0.25">
      <c r="A4911" t="s">
        <v>18686</v>
      </c>
      <c r="B4911" t="s">
        <v>18687</v>
      </c>
      <c r="C4911" s="1" t="str">
        <f t="shared" si="786"/>
        <v>21:0444</v>
      </c>
      <c r="D4911" s="1" t="str">
        <f t="shared" si="793"/>
        <v>21:0146</v>
      </c>
      <c r="E4911" t="s">
        <v>18688</v>
      </c>
      <c r="F4911" t="s">
        <v>18689</v>
      </c>
      <c r="H4911">
        <v>69.139283800000001</v>
      </c>
      <c r="I4911">
        <v>-73.722758099999993</v>
      </c>
      <c r="J4911" s="1" t="str">
        <f t="shared" si="794"/>
        <v>NGR lake sediment grab sample</v>
      </c>
      <c r="K4911" s="1" t="str">
        <f t="shared" si="795"/>
        <v>&lt;177 micron (NGR)</v>
      </c>
      <c r="L4911">
        <v>40</v>
      </c>
      <c r="M4911" t="s">
        <v>34</v>
      </c>
      <c r="N4911">
        <v>765</v>
      </c>
      <c r="O4911">
        <v>78</v>
      </c>
      <c r="P4911">
        <v>98</v>
      </c>
      <c r="Q4911">
        <v>4</v>
      </c>
      <c r="R4911">
        <v>25</v>
      </c>
      <c r="S4911">
        <v>6</v>
      </c>
      <c r="T4911">
        <v>0.1</v>
      </c>
      <c r="U4911">
        <v>190</v>
      </c>
      <c r="V4911">
        <v>4.0999999999999996</v>
      </c>
      <c r="W4911">
        <v>14</v>
      </c>
      <c r="X4911">
        <v>2</v>
      </c>
      <c r="Y4911">
        <v>32.4</v>
      </c>
    </row>
    <row r="4912" spans="1:25" hidden="1" x14ac:dyDescent="0.25">
      <c r="A4912" t="s">
        <v>18690</v>
      </c>
      <c r="B4912" t="s">
        <v>18691</v>
      </c>
      <c r="C4912" s="1" t="str">
        <f t="shared" si="786"/>
        <v>21:0444</v>
      </c>
      <c r="D4912" s="1" t="str">
        <f t="shared" si="793"/>
        <v>21:0146</v>
      </c>
      <c r="E4912" t="s">
        <v>18692</v>
      </c>
      <c r="F4912" t="s">
        <v>18693</v>
      </c>
      <c r="H4912">
        <v>69.130458599999997</v>
      </c>
      <c r="I4912">
        <v>-73.784730100000004</v>
      </c>
      <c r="J4912" s="1" t="str">
        <f t="shared" si="794"/>
        <v>NGR lake sediment grab sample</v>
      </c>
      <c r="K4912" s="1" t="str">
        <f t="shared" si="795"/>
        <v>&lt;177 micron (NGR)</v>
      </c>
      <c r="L4912">
        <v>40</v>
      </c>
      <c r="M4912" t="s">
        <v>39</v>
      </c>
      <c r="N4912">
        <v>766</v>
      </c>
      <c r="O4912">
        <v>128</v>
      </c>
      <c r="P4912">
        <v>50</v>
      </c>
      <c r="Q4912">
        <v>12</v>
      </c>
      <c r="R4912">
        <v>32</v>
      </c>
      <c r="S4912">
        <v>11</v>
      </c>
      <c r="T4912">
        <v>0.1</v>
      </c>
      <c r="U4912">
        <v>460</v>
      </c>
      <c r="V4912">
        <v>5.4</v>
      </c>
      <c r="W4912">
        <v>10</v>
      </c>
      <c r="X4912">
        <v>4</v>
      </c>
      <c r="Y4912">
        <v>5.6</v>
      </c>
    </row>
    <row r="4913" spans="1:25" hidden="1" x14ac:dyDescent="0.25">
      <c r="A4913" t="s">
        <v>18694</v>
      </c>
      <c r="B4913" t="s">
        <v>18695</v>
      </c>
      <c r="C4913" s="1" t="str">
        <f t="shared" si="786"/>
        <v>21:0444</v>
      </c>
      <c r="D4913" s="1" t="str">
        <f t="shared" si="793"/>
        <v>21:0146</v>
      </c>
      <c r="E4913" t="s">
        <v>18696</v>
      </c>
      <c r="F4913" t="s">
        <v>18697</v>
      </c>
      <c r="H4913">
        <v>69.123409100000003</v>
      </c>
      <c r="I4913">
        <v>-73.624122200000002</v>
      </c>
      <c r="J4913" s="1" t="str">
        <f t="shared" si="794"/>
        <v>NGR lake sediment grab sample</v>
      </c>
      <c r="K4913" s="1" t="str">
        <f t="shared" si="795"/>
        <v>&lt;177 micron (NGR)</v>
      </c>
      <c r="L4913">
        <v>40</v>
      </c>
      <c r="M4913" t="s">
        <v>44</v>
      </c>
      <c r="N4913">
        <v>767</v>
      </c>
      <c r="O4913">
        <v>90</v>
      </c>
      <c r="P4913">
        <v>102</v>
      </c>
      <c r="Q4913">
        <v>7</v>
      </c>
      <c r="R4913">
        <v>35</v>
      </c>
      <c r="S4913">
        <v>9</v>
      </c>
      <c r="T4913">
        <v>0.1</v>
      </c>
      <c r="U4913">
        <v>220</v>
      </c>
      <c r="V4913">
        <v>5.2</v>
      </c>
      <c r="W4913">
        <v>32</v>
      </c>
      <c r="X4913">
        <v>2</v>
      </c>
      <c r="Y4913">
        <v>9.6</v>
      </c>
    </row>
    <row r="4914" spans="1:25" hidden="1" x14ac:dyDescent="0.25">
      <c r="A4914" t="s">
        <v>18698</v>
      </c>
      <c r="B4914" t="s">
        <v>18699</v>
      </c>
      <c r="C4914" s="1" t="str">
        <f t="shared" si="786"/>
        <v>21:0444</v>
      </c>
      <c r="D4914" s="1" t="str">
        <f t="shared" si="793"/>
        <v>21:0146</v>
      </c>
      <c r="E4914" t="s">
        <v>18700</v>
      </c>
      <c r="F4914" t="s">
        <v>18701</v>
      </c>
      <c r="H4914">
        <v>69.107474600000003</v>
      </c>
      <c r="I4914">
        <v>-73.531510999999995</v>
      </c>
      <c r="J4914" s="1" t="str">
        <f t="shared" si="794"/>
        <v>NGR lake sediment grab sample</v>
      </c>
      <c r="K4914" s="1" t="str">
        <f t="shared" si="795"/>
        <v>&lt;177 micron (NGR)</v>
      </c>
      <c r="L4914">
        <v>40</v>
      </c>
      <c r="M4914" t="s">
        <v>62</v>
      </c>
      <c r="N4914">
        <v>768</v>
      </c>
      <c r="O4914">
        <v>132</v>
      </c>
      <c r="P4914">
        <v>72</v>
      </c>
      <c r="Q4914">
        <v>12</v>
      </c>
      <c r="R4914">
        <v>43</v>
      </c>
      <c r="S4914">
        <v>31</v>
      </c>
      <c r="T4914">
        <v>0.1</v>
      </c>
      <c r="U4914">
        <v>470</v>
      </c>
      <c r="V4914">
        <v>5.9</v>
      </c>
      <c r="W4914">
        <v>34</v>
      </c>
      <c r="X4914">
        <v>4</v>
      </c>
      <c r="Y4914">
        <v>5.4</v>
      </c>
    </row>
    <row r="4915" spans="1:25" hidden="1" x14ac:dyDescent="0.25">
      <c r="A4915" t="s">
        <v>18702</v>
      </c>
      <c r="B4915" t="s">
        <v>18703</v>
      </c>
      <c r="C4915" s="1" t="str">
        <f t="shared" ref="C4915:C4978" si="796">HYPERLINK("http://geochem.nrcan.gc.ca/cdogs/content/bdl/bdl210444_e.htm", "21:0444")</f>
        <v>21:0444</v>
      </c>
      <c r="D4915" s="1" t="str">
        <f t="shared" si="793"/>
        <v>21:0146</v>
      </c>
      <c r="E4915" t="s">
        <v>18704</v>
      </c>
      <c r="F4915" t="s">
        <v>18705</v>
      </c>
      <c r="H4915">
        <v>69.095677300000006</v>
      </c>
      <c r="I4915">
        <v>-73.6527399</v>
      </c>
      <c r="J4915" s="1" t="str">
        <f t="shared" si="794"/>
        <v>NGR lake sediment grab sample</v>
      </c>
      <c r="K4915" s="1" t="str">
        <f t="shared" si="795"/>
        <v>&lt;177 micron (NGR)</v>
      </c>
      <c r="L4915">
        <v>40</v>
      </c>
      <c r="M4915" t="s">
        <v>67</v>
      </c>
      <c r="N4915">
        <v>769</v>
      </c>
      <c r="O4915">
        <v>178</v>
      </c>
      <c r="P4915">
        <v>110</v>
      </c>
      <c r="Q4915">
        <v>13</v>
      </c>
      <c r="R4915">
        <v>73</v>
      </c>
      <c r="S4915">
        <v>29</v>
      </c>
      <c r="T4915">
        <v>0.1</v>
      </c>
      <c r="U4915">
        <v>490</v>
      </c>
      <c r="V4915">
        <v>7.1</v>
      </c>
      <c r="W4915">
        <v>75</v>
      </c>
      <c r="X4915">
        <v>3</v>
      </c>
      <c r="Y4915">
        <v>9</v>
      </c>
    </row>
    <row r="4916" spans="1:25" hidden="1" x14ac:dyDescent="0.25">
      <c r="A4916" t="s">
        <v>18706</v>
      </c>
      <c r="B4916" t="s">
        <v>18707</v>
      </c>
      <c r="C4916" s="1" t="str">
        <f t="shared" si="796"/>
        <v>21:0444</v>
      </c>
      <c r="D4916" s="1" t="str">
        <f t="shared" si="793"/>
        <v>21:0146</v>
      </c>
      <c r="E4916" t="s">
        <v>18708</v>
      </c>
      <c r="F4916" t="s">
        <v>18709</v>
      </c>
      <c r="H4916">
        <v>69.110071099999999</v>
      </c>
      <c r="I4916">
        <v>-73.6942284</v>
      </c>
      <c r="J4916" s="1" t="str">
        <f t="shared" si="794"/>
        <v>NGR lake sediment grab sample</v>
      </c>
      <c r="K4916" s="1" t="str">
        <f t="shared" si="795"/>
        <v>&lt;177 micron (NGR)</v>
      </c>
      <c r="L4916">
        <v>40</v>
      </c>
      <c r="M4916" t="s">
        <v>72</v>
      </c>
      <c r="N4916">
        <v>770</v>
      </c>
      <c r="O4916">
        <v>98</v>
      </c>
      <c r="P4916">
        <v>84</v>
      </c>
      <c r="Q4916">
        <v>6</v>
      </c>
      <c r="R4916">
        <v>36</v>
      </c>
      <c r="S4916">
        <v>8</v>
      </c>
      <c r="T4916">
        <v>0.1</v>
      </c>
      <c r="U4916">
        <v>230</v>
      </c>
      <c r="V4916">
        <v>4</v>
      </c>
      <c r="W4916">
        <v>31</v>
      </c>
      <c r="X4916">
        <v>2</v>
      </c>
      <c r="Y4916">
        <v>5.4</v>
      </c>
    </row>
    <row r="4917" spans="1:25" hidden="1" x14ac:dyDescent="0.25">
      <c r="A4917" t="s">
        <v>18710</v>
      </c>
      <c r="B4917" t="s">
        <v>18711</v>
      </c>
      <c r="C4917" s="1" t="str">
        <f t="shared" si="796"/>
        <v>21:0444</v>
      </c>
      <c r="D4917" s="1" t="str">
        <f t="shared" si="793"/>
        <v>21:0146</v>
      </c>
      <c r="E4917" t="s">
        <v>18712</v>
      </c>
      <c r="F4917" t="s">
        <v>18713</v>
      </c>
      <c r="H4917">
        <v>69.049888899999999</v>
      </c>
      <c r="I4917">
        <v>-73.701819200000003</v>
      </c>
      <c r="J4917" s="1" t="str">
        <f t="shared" si="794"/>
        <v>NGR lake sediment grab sample</v>
      </c>
      <c r="K4917" s="1" t="str">
        <f t="shared" si="795"/>
        <v>&lt;177 micron (NGR)</v>
      </c>
      <c r="L4917">
        <v>40</v>
      </c>
      <c r="M4917" t="s">
        <v>77</v>
      </c>
      <c r="N4917">
        <v>771</v>
      </c>
      <c r="O4917">
        <v>130</v>
      </c>
      <c r="P4917">
        <v>102</v>
      </c>
      <c r="Q4917">
        <v>10</v>
      </c>
      <c r="R4917">
        <v>54</v>
      </c>
      <c r="S4917">
        <v>17</v>
      </c>
      <c r="T4917">
        <v>0.2</v>
      </c>
      <c r="U4917">
        <v>270</v>
      </c>
      <c r="V4917">
        <v>4.0999999999999996</v>
      </c>
      <c r="W4917">
        <v>85</v>
      </c>
      <c r="X4917">
        <v>1</v>
      </c>
      <c r="Y4917">
        <v>8.8000000000000007</v>
      </c>
    </row>
    <row r="4918" spans="1:25" hidden="1" x14ac:dyDescent="0.25">
      <c r="A4918" t="s">
        <v>18714</v>
      </c>
      <c r="B4918" t="s">
        <v>18715</v>
      </c>
      <c r="C4918" s="1" t="str">
        <f t="shared" si="796"/>
        <v>21:0444</v>
      </c>
      <c r="D4918" s="1" t="str">
        <f t="shared" si="793"/>
        <v>21:0146</v>
      </c>
      <c r="E4918" t="s">
        <v>18716</v>
      </c>
      <c r="F4918" t="s">
        <v>18717</v>
      </c>
      <c r="H4918">
        <v>69.033442699999995</v>
      </c>
      <c r="I4918">
        <v>-73.725056300000006</v>
      </c>
      <c r="J4918" s="1" t="str">
        <f t="shared" si="794"/>
        <v>NGR lake sediment grab sample</v>
      </c>
      <c r="K4918" s="1" t="str">
        <f t="shared" si="795"/>
        <v>&lt;177 micron (NGR)</v>
      </c>
      <c r="L4918">
        <v>40</v>
      </c>
      <c r="M4918" t="s">
        <v>82</v>
      </c>
      <c r="N4918">
        <v>772</v>
      </c>
      <c r="O4918">
        <v>190</v>
      </c>
      <c r="P4918">
        <v>114</v>
      </c>
      <c r="Q4918">
        <v>7</v>
      </c>
      <c r="R4918">
        <v>79</v>
      </c>
      <c r="S4918">
        <v>23</v>
      </c>
      <c r="T4918">
        <v>0.1</v>
      </c>
      <c r="U4918">
        <v>270</v>
      </c>
      <c r="V4918">
        <v>3.2</v>
      </c>
      <c r="W4918">
        <v>48</v>
      </c>
      <c r="X4918">
        <v>1</v>
      </c>
      <c r="Y4918">
        <v>6.8</v>
      </c>
    </row>
    <row r="4919" spans="1:25" hidden="1" x14ac:dyDescent="0.25">
      <c r="A4919" t="s">
        <v>18718</v>
      </c>
      <c r="B4919" t="s">
        <v>18719</v>
      </c>
      <c r="C4919" s="1" t="str">
        <f t="shared" si="796"/>
        <v>21:0444</v>
      </c>
      <c r="D4919" s="1" t="str">
        <f t="shared" si="793"/>
        <v>21:0146</v>
      </c>
      <c r="E4919" t="s">
        <v>18720</v>
      </c>
      <c r="F4919" t="s">
        <v>18721</v>
      </c>
      <c r="H4919">
        <v>69.0689402</v>
      </c>
      <c r="I4919">
        <v>-72.050145400000005</v>
      </c>
      <c r="J4919" s="1" t="str">
        <f t="shared" si="794"/>
        <v>NGR lake sediment grab sample</v>
      </c>
      <c r="K4919" s="1" t="str">
        <f t="shared" si="795"/>
        <v>&lt;177 micron (NGR)</v>
      </c>
      <c r="L4919">
        <v>40</v>
      </c>
      <c r="M4919" t="s">
        <v>87</v>
      </c>
      <c r="N4919">
        <v>773</v>
      </c>
      <c r="O4919">
        <v>94</v>
      </c>
      <c r="P4919">
        <v>68</v>
      </c>
      <c r="Q4919">
        <v>10</v>
      </c>
      <c r="R4919">
        <v>33</v>
      </c>
      <c r="S4919">
        <v>9</v>
      </c>
      <c r="T4919">
        <v>0.1</v>
      </c>
      <c r="U4919">
        <v>130</v>
      </c>
      <c r="V4919">
        <v>2.1</v>
      </c>
      <c r="W4919">
        <v>23</v>
      </c>
      <c r="X4919">
        <v>1</v>
      </c>
      <c r="Y4919">
        <v>17.2</v>
      </c>
    </row>
    <row r="4920" spans="1:25" hidden="1" x14ac:dyDescent="0.25">
      <c r="A4920" t="s">
        <v>18722</v>
      </c>
      <c r="B4920" t="s">
        <v>18723</v>
      </c>
      <c r="C4920" s="1" t="str">
        <f t="shared" si="796"/>
        <v>21:0444</v>
      </c>
      <c r="D4920" s="1" t="str">
        <f t="shared" si="793"/>
        <v>21:0146</v>
      </c>
      <c r="E4920" t="s">
        <v>18724</v>
      </c>
      <c r="F4920" t="s">
        <v>18725</v>
      </c>
      <c r="H4920">
        <v>69.116576499999994</v>
      </c>
      <c r="I4920">
        <v>-72.0936612</v>
      </c>
      <c r="J4920" s="1" t="str">
        <f t="shared" si="794"/>
        <v>NGR lake sediment grab sample</v>
      </c>
      <c r="K4920" s="1" t="str">
        <f t="shared" si="795"/>
        <v>&lt;177 micron (NGR)</v>
      </c>
      <c r="L4920">
        <v>40</v>
      </c>
      <c r="M4920" t="s">
        <v>92</v>
      </c>
      <c r="N4920">
        <v>774</v>
      </c>
      <c r="O4920">
        <v>80</v>
      </c>
      <c r="P4920">
        <v>122</v>
      </c>
      <c r="Q4920">
        <v>24</v>
      </c>
      <c r="R4920">
        <v>44</v>
      </c>
      <c r="S4920">
        <v>27</v>
      </c>
      <c r="T4920">
        <v>0.2</v>
      </c>
      <c r="U4920">
        <v>290</v>
      </c>
      <c r="V4920">
        <v>3.4</v>
      </c>
      <c r="W4920">
        <v>66</v>
      </c>
      <c r="X4920">
        <v>3</v>
      </c>
      <c r="Y4920">
        <v>11.6</v>
      </c>
    </row>
    <row r="4921" spans="1:25" hidden="1" x14ac:dyDescent="0.25">
      <c r="A4921" t="s">
        <v>18726</v>
      </c>
      <c r="B4921" t="s">
        <v>18727</v>
      </c>
      <c r="C4921" s="1" t="str">
        <f t="shared" si="796"/>
        <v>21:0444</v>
      </c>
      <c r="D4921" s="1" t="str">
        <f t="shared" si="793"/>
        <v>21:0146</v>
      </c>
      <c r="E4921" t="s">
        <v>18728</v>
      </c>
      <c r="F4921" t="s">
        <v>18729</v>
      </c>
      <c r="H4921">
        <v>69.092373899999998</v>
      </c>
      <c r="I4921">
        <v>-72.143242900000004</v>
      </c>
      <c r="J4921" s="1" t="str">
        <f t="shared" si="794"/>
        <v>NGR lake sediment grab sample</v>
      </c>
      <c r="K4921" s="1" t="str">
        <f t="shared" si="795"/>
        <v>&lt;177 micron (NGR)</v>
      </c>
      <c r="L4921">
        <v>40</v>
      </c>
      <c r="M4921" t="s">
        <v>97</v>
      </c>
      <c r="N4921">
        <v>775</v>
      </c>
      <c r="O4921">
        <v>150</v>
      </c>
      <c r="P4921">
        <v>174</v>
      </c>
      <c r="Q4921">
        <v>20</v>
      </c>
      <c r="R4921">
        <v>66</v>
      </c>
      <c r="S4921">
        <v>14</v>
      </c>
      <c r="T4921">
        <v>0.4</v>
      </c>
      <c r="U4921">
        <v>190</v>
      </c>
      <c r="V4921">
        <v>2.8</v>
      </c>
      <c r="W4921">
        <v>34</v>
      </c>
      <c r="X4921">
        <v>2</v>
      </c>
      <c r="Y4921">
        <v>18.399999999999999</v>
      </c>
    </row>
    <row r="4922" spans="1:25" hidden="1" x14ac:dyDescent="0.25">
      <c r="A4922" t="s">
        <v>18730</v>
      </c>
      <c r="B4922" t="s">
        <v>18731</v>
      </c>
      <c r="C4922" s="1" t="str">
        <f t="shared" si="796"/>
        <v>21:0444</v>
      </c>
      <c r="D4922" s="1" t="str">
        <f t="shared" si="793"/>
        <v>21:0146</v>
      </c>
      <c r="E4922" t="s">
        <v>18732</v>
      </c>
      <c r="F4922" t="s">
        <v>18733</v>
      </c>
      <c r="H4922">
        <v>69.110342799999998</v>
      </c>
      <c r="I4922">
        <v>-72.207546699999995</v>
      </c>
      <c r="J4922" s="1" t="str">
        <f t="shared" si="794"/>
        <v>NGR lake sediment grab sample</v>
      </c>
      <c r="K4922" s="1" t="str">
        <f t="shared" si="795"/>
        <v>&lt;177 micron (NGR)</v>
      </c>
      <c r="L4922">
        <v>40</v>
      </c>
      <c r="M4922" t="s">
        <v>107</v>
      </c>
      <c r="N4922">
        <v>776</v>
      </c>
      <c r="O4922">
        <v>124</v>
      </c>
      <c r="P4922">
        <v>122</v>
      </c>
      <c r="Q4922">
        <v>15</v>
      </c>
      <c r="R4922">
        <v>68</v>
      </c>
      <c r="S4922">
        <v>12</v>
      </c>
      <c r="T4922">
        <v>0.2</v>
      </c>
      <c r="U4922">
        <v>190</v>
      </c>
      <c r="V4922">
        <v>2.9</v>
      </c>
      <c r="W4922">
        <v>40</v>
      </c>
      <c r="X4922">
        <v>1</v>
      </c>
      <c r="Y4922">
        <v>12</v>
      </c>
    </row>
    <row r="4923" spans="1:25" hidden="1" x14ac:dyDescent="0.25">
      <c r="A4923" t="s">
        <v>18734</v>
      </c>
      <c r="B4923" t="s">
        <v>18735</v>
      </c>
      <c r="C4923" s="1" t="str">
        <f t="shared" si="796"/>
        <v>21:0444</v>
      </c>
      <c r="D4923" s="1" t="str">
        <f t="shared" si="793"/>
        <v>21:0146</v>
      </c>
      <c r="E4923" t="s">
        <v>18736</v>
      </c>
      <c r="F4923" t="s">
        <v>18737</v>
      </c>
      <c r="H4923">
        <v>69.177928399999999</v>
      </c>
      <c r="I4923">
        <v>-72.455269099999995</v>
      </c>
      <c r="J4923" s="1" t="str">
        <f t="shared" si="794"/>
        <v>NGR lake sediment grab sample</v>
      </c>
      <c r="K4923" s="1" t="str">
        <f t="shared" si="795"/>
        <v>&lt;177 micron (NGR)</v>
      </c>
      <c r="L4923">
        <v>40</v>
      </c>
      <c r="M4923" t="s">
        <v>112</v>
      </c>
      <c r="N4923">
        <v>777</v>
      </c>
      <c r="O4923">
        <v>108</v>
      </c>
      <c r="P4923">
        <v>144</v>
      </c>
      <c r="Q4923">
        <v>9</v>
      </c>
      <c r="R4923">
        <v>79</v>
      </c>
      <c r="S4923">
        <v>29</v>
      </c>
      <c r="T4923">
        <v>0.3</v>
      </c>
      <c r="U4923">
        <v>190</v>
      </c>
      <c r="V4923">
        <v>4.0999999999999996</v>
      </c>
      <c r="W4923">
        <v>80</v>
      </c>
      <c r="X4923">
        <v>4</v>
      </c>
      <c r="Y4923">
        <v>9.4</v>
      </c>
    </row>
    <row r="4924" spans="1:25" hidden="1" x14ac:dyDescent="0.25">
      <c r="A4924" t="s">
        <v>18738</v>
      </c>
      <c r="B4924" t="s">
        <v>18739</v>
      </c>
      <c r="C4924" s="1" t="str">
        <f t="shared" si="796"/>
        <v>21:0444</v>
      </c>
      <c r="D4924" s="1" t="str">
        <f t="shared" si="793"/>
        <v>21:0146</v>
      </c>
      <c r="E4924" t="s">
        <v>18740</v>
      </c>
      <c r="F4924" t="s">
        <v>18741</v>
      </c>
      <c r="H4924">
        <v>69.207841599999995</v>
      </c>
      <c r="I4924">
        <v>-72.573644999999999</v>
      </c>
      <c r="J4924" s="1" t="str">
        <f t="shared" si="794"/>
        <v>NGR lake sediment grab sample</v>
      </c>
      <c r="K4924" s="1" t="str">
        <f t="shared" si="795"/>
        <v>&lt;177 micron (NGR)</v>
      </c>
      <c r="L4924">
        <v>40</v>
      </c>
      <c r="M4924" t="s">
        <v>117</v>
      </c>
      <c r="N4924">
        <v>778</v>
      </c>
      <c r="O4924">
        <v>94</v>
      </c>
      <c r="P4924">
        <v>60</v>
      </c>
      <c r="Q4924">
        <v>9</v>
      </c>
      <c r="R4924">
        <v>21</v>
      </c>
      <c r="S4924">
        <v>8</v>
      </c>
      <c r="T4924">
        <v>0.2</v>
      </c>
      <c r="U4924">
        <v>230</v>
      </c>
      <c r="V4924">
        <v>4.5999999999999996</v>
      </c>
      <c r="W4924">
        <v>20</v>
      </c>
      <c r="X4924">
        <v>6</v>
      </c>
      <c r="Y4924">
        <v>4.2</v>
      </c>
    </row>
    <row r="4925" spans="1:25" hidden="1" x14ac:dyDescent="0.25">
      <c r="A4925" t="s">
        <v>18742</v>
      </c>
      <c r="B4925" t="s">
        <v>18743</v>
      </c>
      <c r="C4925" s="1" t="str">
        <f t="shared" si="796"/>
        <v>21:0444</v>
      </c>
      <c r="D4925" s="1" t="str">
        <f t="shared" si="793"/>
        <v>21:0146</v>
      </c>
      <c r="E4925" t="s">
        <v>18744</v>
      </c>
      <c r="F4925" t="s">
        <v>18745</v>
      </c>
      <c r="H4925">
        <v>69.220527700000005</v>
      </c>
      <c r="I4925">
        <v>-72.705235099999996</v>
      </c>
      <c r="J4925" s="1" t="str">
        <f t="shared" si="794"/>
        <v>NGR lake sediment grab sample</v>
      </c>
      <c r="K4925" s="1" t="str">
        <f t="shared" si="795"/>
        <v>&lt;177 micron (NGR)</v>
      </c>
      <c r="L4925">
        <v>40</v>
      </c>
      <c r="M4925" t="s">
        <v>122</v>
      </c>
      <c r="N4925">
        <v>779</v>
      </c>
      <c r="O4925">
        <v>350</v>
      </c>
      <c r="P4925">
        <v>94</v>
      </c>
      <c r="Q4925">
        <v>12</v>
      </c>
      <c r="R4925">
        <v>89</v>
      </c>
      <c r="S4925">
        <v>32</v>
      </c>
      <c r="T4925">
        <v>0.1</v>
      </c>
      <c r="U4925">
        <v>210</v>
      </c>
      <c r="V4925">
        <v>3.95</v>
      </c>
      <c r="W4925">
        <v>17</v>
      </c>
      <c r="X4925">
        <v>3</v>
      </c>
      <c r="Y4925">
        <v>18</v>
      </c>
    </row>
    <row r="4926" spans="1:25" hidden="1" x14ac:dyDescent="0.25">
      <c r="A4926" t="s">
        <v>18746</v>
      </c>
      <c r="B4926" t="s">
        <v>18747</v>
      </c>
      <c r="C4926" s="1" t="str">
        <f t="shared" si="796"/>
        <v>21:0444</v>
      </c>
      <c r="D4926" s="1" t="str">
        <f>HYPERLINK("http://geochem.nrcan.gc.ca/cdogs/content/svy/svy_e.htm", "")</f>
        <v/>
      </c>
      <c r="G4926" s="1" t="str">
        <f>HYPERLINK("http://geochem.nrcan.gc.ca/cdogs/content/cr_/cr_00022_e.htm", "22")</f>
        <v>22</v>
      </c>
      <c r="J4926" t="s">
        <v>100</v>
      </c>
      <c r="K4926" t="s">
        <v>101</v>
      </c>
      <c r="L4926">
        <v>40</v>
      </c>
      <c r="M4926" t="s">
        <v>102</v>
      </c>
      <c r="N4926">
        <v>780</v>
      </c>
      <c r="O4926">
        <v>82</v>
      </c>
      <c r="P4926">
        <v>18</v>
      </c>
      <c r="Q4926">
        <v>17</v>
      </c>
      <c r="R4926">
        <v>8</v>
      </c>
      <c r="S4926">
        <v>5</v>
      </c>
      <c r="T4926">
        <v>0.1</v>
      </c>
      <c r="U4926">
        <v>930</v>
      </c>
      <c r="V4926">
        <v>1.7</v>
      </c>
      <c r="W4926">
        <v>15</v>
      </c>
      <c r="X4926">
        <v>5</v>
      </c>
      <c r="Y4926">
        <v>22.2</v>
      </c>
    </row>
    <row r="4927" spans="1:25" hidden="1" x14ac:dyDescent="0.25">
      <c r="A4927" t="s">
        <v>18748</v>
      </c>
      <c r="B4927" t="s">
        <v>18749</v>
      </c>
      <c r="C4927" s="1" t="str">
        <f t="shared" si="796"/>
        <v>21:0444</v>
      </c>
      <c r="D4927" s="1" t="str">
        <f t="shared" ref="D4927:D4933" si="797">HYPERLINK("http://geochem.nrcan.gc.ca/cdogs/content/svy/svy210146_e.htm", "21:0146")</f>
        <v>21:0146</v>
      </c>
      <c r="E4927" t="s">
        <v>18750</v>
      </c>
      <c r="F4927" t="s">
        <v>18751</v>
      </c>
      <c r="H4927">
        <v>69.325041100000007</v>
      </c>
      <c r="I4927">
        <v>-73.064144099999993</v>
      </c>
      <c r="J4927" s="1" t="str">
        <f t="shared" ref="J4927:J4933" si="798">HYPERLINK("http://geochem.nrcan.gc.ca/cdogs/content/kwd/kwd020027_e.htm", "NGR lake sediment grab sample")</f>
        <v>NGR lake sediment grab sample</v>
      </c>
      <c r="K4927" s="1" t="str">
        <f t="shared" ref="K4927:K4933" si="799">HYPERLINK("http://geochem.nrcan.gc.ca/cdogs/content/kwd/kwd080006_e.htm", "&lt;177 micron (NGR)")</f>
        <v>&lt;177 micron (NGR)</v>
      </c>
      <c r="L4927">
        <v>41</v>
      </c>
      <c r="M4927" t="s">
        <v>29</v>
      </c>
      <c r="N4927">
        <v>781</v>
      </c>
      <c r="O4927">
        <v>200</v>
      </c>
      <c r="P4927">
        <v>78</v>
      </c>
      <c r="Q4927">
        <v>85</v>
      </c>
      <c r="R4927">
        <v>31</v>
      </c>
      <c r="S4927">
        <v>20</v>
      </c>
      <c r="T4927">
        <v>0.1</v>
      </c>
      <c r="U4927">
        <v>670</v>
      </c>
      <c r="V4927">
        <v>6.35</v>
      </c>
      <c r="W4927">
        <v>19</v>
      </c>
      <c r="X4927">
        <v>30</v>
      </c>
      <c r="Y4927">
        <v>8</v>
      </c>
    </row>
    <row r="4928" spans="1:25" hidden="1" x14ac:dyDescent="0.25">
      <c r="A4928" t="s">
        <v>18752</v>
      </c>
      <c r="B4928" t="s">
        <v>18753</v>
      </c>
      <c r="C4928" s="1" t="str">
        <f t="shared" si="796"/>
        <v>21:0444</v>
      </c>
      <c r="D4928" s="1" t="str">
        <f t="shared" si="797"/>
        <v>21:0146</v>
      </c>
      <c r="E4928" t="s">
        <v>18754</v>
      </c>
      <c r="F4928" t="s">
        <v>18755</v>
      </c>
      <c r="H4928">
        <v>69.240774400000006</v>
      </c>
      <c r="I4928">
        <v>-72.797113899999999</v>
      </c>
      <c r="J4928" s="1" t="str">
        <f t="shared" si="798"/>
        <v>NGR lake sediment grab sample</v>
      </c>
      <c r="K4928" s="1" t="str">
        <f t="shared" si="799"/>
        <v>&lt;177 micron (NGR)</v>
      </c>
      <c r="L4928">
        <v>41</v>
      </c>
      <c r="M4928" t="s">
        <v>34</v>
      </c>
      <c r="N4928">
        <v>782</v>
      </c>
      <c r="O4928">
        <v>172</v>
      </c>
      <c r="P4928">
        <v>86</v>
      </c>
      <c r="Q4928">
        <v>9</v>
      </c>
      <c r="R4928">
        <v>79</v>
      </c>
      <c r="S4928">
        <v>22</v>
      </c>
      <c r="T4928">
        <v>0.3</v>
      </c>
      <c r="U4928">
        <v>200</v>
      </c>
      <c r="V4928">
        <v>5.2</v>
      </c>
      <c r="W4928">
        <v>26</v>
      </c>
      <c r="X4928">
        <v>4</v>
      </c>
      <c r="Y4928">
        <v>7.4</v>
      </c>
    </row>
    <row r="4929" spans="1:25" hidden="1" x14ac:dyDescent="0.25">
      <c r="A4929" t="s">
        <v>18756</v>
      </c>
      <c r="B4929" t="s">
        <v>18757</v>
      </c>
      <c r="C4929" s="1" t="str">
        <f t="shared" si="796"/>
        <v>21:0444</v>
      </c>
      <c r="D4929" s="1" t="str">
        <f t="shared" si="797"/>
        <v>21:0146</v>
      </c>
      <c r="E4929" t="s">
        <v>18758</v>
      </c>
      <c r="F4929" t="s">
        <v>18759</v>
      </c>
      <c r="H4929">
        <v>69.235839999999996</v>
      </c>
      <c r="I4929">
        <v>-72.8318783</v>
      </c>
      <c r="J4929" s="1" t="str">
        <f t="shared" si="798"/>
        <v>NGR lake sediment grab sample</v>
      </c>
      <c r="K4929" s="1" t="str">
        <f t="shared" si="799"/>
        <v>&lt;177 micron (NGR)</v>
      </c>
      <c r="L4929">
        <v>41</v>
      </c>
      <c r="M4929" t="s">
        <v>39</v>
      </c>
      <c r="N4929">
        <v>783</v>
      </c>
      <c r="O4929">
        <v>106</v>
      </c>
      <c r="P4929">
        <v>42</v>
      </c>
      <c r="Q4929">
        <v>5</v>
      </c>
      <c r="R4929">
        <v>32</v>
      </c>
      <c r="S4929">
        <v>7</v>
      </c>
      <c r="T4929">
        <v>0.1</v>
      </c>
      <c r="U4929">
        <v>210</v>
      </c>
      <c r="V4929">
        <v>4</v>
      </c>
      <c r="W4929">
        <v>18</v>
      </c>
      <c r="X4929">
        <v>3</v>
      </c>
      <c r="Y4929">
        <v>16.8</v>
      </c>
    </row>
    <row r="4930" spans="1:25" hidden="1" x14ac:dyDescent="0.25">
      <c r="A4930" t="s">
        <v>18760</v>
      </c>
      <c r="B4930" t="s">
        <v>18761</v>
      </c>
      <c r="C4930" s="1" t="str">
        <f t="shared" si="796"/>
        <v>21:0444</v>
      </c>
      <c r="D4930" s="1" t="str">
        <f t="shared" si="797"/>
        <v>21:0146</v>
      </c>
      <c r="E4930" t="s">
        <v>18762</v>
      </c>
      <c r="F4930" t="s">
        <v>18763</v>
      </c>
      <c r="H4930">
        <v>69.266936200000004</v>
      </c>
      <c r="I4930">
        <v>-72.878682900000001</v>
      </c>
      <c r="J4930" s="1" t="str">
        <f t="shared" si="798"/>
        <v>NGR lake sediment grab sample</v>
      </c>
      <c r="K4930" s="1" t="str">
        <f t="shared" si="799"/>
        <v>&lt;177 micron (NGR)</v>
      </c>
      <c r="L4930">
        <v>41</v>
      </c>
      <c r="M4930" t="s">
        <v>44</v>
      </c>
      <c r="N4930">
        <v>784</v>
      </c>
      <c r="O4930">
        <v>106</v>
      </c>
      <c r="P4930">
        <v>94</v>
      </c>
      <c r="Q4930">
        <v>16</v>
      </c>
      <c r="R4930">
        <v>35</v>
      </c>
      <c r="S4930">
        <v>9</v>
      </c>
      <c r="T4930">
        <v>1</v>
      </c>
      <c r="U4930">
        <v>170</v>
      </c>
      <c r="V4930">
        <v>3.85</v>
      </c>
      <c r="W4930">
        <v>22</v>
      </c>
      <c r="X4930">
        <v>8</v>
      </c>
      <c r="Y4930">
        <v>11.8</v>
      </c>
    </row>
    <row r="4931" spans="1:25" hidden="1" x14ac:dyDescent="0.25">
      <c r="A4931" t="s">
        <v>18764</v>
      </c>
      <c r="B4931" t="s">
        <v>18765</v>
      </c>
      <c r="C4931" s="1" t="str">
        <f t="shared" si="796"/>
        <v>21:0444</v>
      </c>
      <c r="D4931" s="1" t="str">
        <f t="shared" si="797"/>
        <v>21:0146</v>
      </c>
      <c r="E4931" t="s">
        <v>18766</v>
      </c>
      <c r="F4931" t="s">
        <v>18767</v>
      </c>
      <c r="H4931">
        <v>69.315036800000001</v>
      </c>
      <c r="I4931">
        <v>-72.923863400000002</v>
      </c>
      <c r="J4931" s="1" t="str">
        <f t="shared" si="798"/>
        <v>NGR lake sediment grab sample</v>
      </c>
      <c r="K4931" s="1" t="str">
        <f t="shared" si="799"/>
        <v>&lt;177 micron (NGR)</v>
      </c>
      <c r="L4931">
        <v>41</v>
      </c>
      <c r="M4931" t="s">
        <v>62</v>
      </c>
      <c r="N4931">
        <v>785</v>
      </c>
      <c r="O4931">
        <v>128</v>
      </c>
      <c r="P4931">
        <v>48</v>
      </c>
      <c r="Q4931">
        <v>20</v>
      </c>
      <c r="R4931">
        <v>20</v>
      </c>
      <c r="S4931">
        <v>5</v>
      </c>
      <c r="T4931">
        <v>0.5</v>
      </c>
      <c r="U4931">
        <v>210</v>
      </c>
      <c r="V4931">
        <v>2.7</v>
      </c>
      <c r="W4931">
        <v>12</v>
      </c>
      <c r="X4931">
        <v>10</v>
      </c>
      <c r="Y4931">
        <v>7.6</v>
      </c>
    </row>
    <row r="4932" spans="1:25" hidden="1" x14ac:dyDescent="0.25">
      <c r="A4932" t="s">
        <v>18768</v>
      </c>
      <c r="B4932" t="s">
        <v>18769</v>
      </c>
      <c r="C4932" s="1" t="str">
        <f t="shared" si="796"/>
        <v>21:0444</v>
      </c>
      <c r="D4932" s="1" t="str">
        <f t="shared" si="797"/>
        <v>21:0146</v>
      </c>
      <c r="E4932" t="s">
        <v>18770</v>
      </c>
      <c r="F4932" t="s">
        <v>18771</v>
      </c>
      <c r="H4932">
        <v>69.327659999999995</v>
      </c>
      <c r="I4932">
        <v>-73.018051999999997</v>
      </c>
      <c r="J4932" s="1" t="str">
        <f t="shared" si="798"/>
        <v>NGR lake sediment grab sample</v>
      </c>
      <c r="K4932" s="1" t="str">
        <f t="shared" si="799"/>
        <v>&lt;177 micron (NGR)</v>
      </c>
      <c r="L4932">
        <v>41</v>
      </c>
      <c r="M4932" t="s">
        <v>49</v>
      </c>
      <c r="N4932">
        <v>786</v>
      </c>
      <c r="O4932">
        <v>240</v>
      </c>
      <c r="P4932">
        <v>100</v>
      </c>
      <c r="Q4932">
        <v>92</v>
      </c>
      <c r="R4932">
        <v>39</v>
      </c>
      <c r="S4932">
        <v>17</v>
      </c>
      <c r="T4932">
        <v>0.3</v>
      </c>
      <c r="U4932">
        <v>470</v>
      </c>
      <c r="V4932">
        <v>12.8</v>
      </c>
      <c r="W4932">
        <v>39</v>
      </c>
      <c r="X4932">
        <v>45</v>
      </c>
      <c r="Y4932">
        <v>12.4</v>
      </c>
    </row>
    <row r="4933" spans="1:25" hidden="1" x14ac:dyDescent="0.25">
      <c r="A4933" t="s">
        <v>18772</v>
      </c>
      <c r="B4933" t="s">
        <v>18773</v>
      </c>
      <c r="C4933" s="1" t="str">
        <f t="shared" si="796"/>
        <v>21:0444</v>
      </c>
      <c r="D4933" s="1" t="str">
        <f t="shared" si="797"/>
        <v>21:0146</v>
      </c>
      <c r="E4933" t="s">
        <v>18750</v>
      </c>
      <c r="F4933" t="s">
        <v>18774</v>
      </c>
      <c r="H4933">
        <v>69.325041100000007</v>
      </c>
      <c r="I4933">
        <v>-73.064144099999993</v>
      </c>
      <c r="J4933" s="1" t="str">
        <f t="shared" si="798"/>
        <v>NGR lake sediment grab sample</v>
      </c>
      <c r="K4933" s="1" t="str">
        <f t="shared" si="799"/>
        <v>&lt;177 micron (NGR)</v>
      </c>
      <c r="L4933">
        <v>41</v>
      </c>
      <c r="M4933" t="s">
        <v>53</v>
      </c>
      <c r="N4933">
        <v>787</v>
      </c>
      <c r="O4933">
        <v>240</v>
      </c>
      <c r="P4933">
        <v>84</v>
      </c>
      <c r="Q4933">
        <v>90</v>
      </c>
      <c r="R4933">
        <v>35</v>
      </c>
      <c r="S4933">
        <v>19</v>
      </c>
      <c r="T4933">
        <v>0.1</v>
      </c>
      <c r="U4933">
        <v>750</v>
      </c>
      <c r="V4933">
        <v>7</v>
      </c>
      <c r="W4933">
        <v>16</v>
      </c>
      <c r="X4933">
        <v>26</v>
      </c>
      <c r="Y4933">
        <v>8.6</v>
      </c>
    </row>
    <row r="4934" spans="1:25" hidden="1" x14ac:dyDescent="0.25">
      <c r="A4934" t="s">
        <v>18775</v>
      </c>
      <c r="B4934" t="s">
        <v>18776</v>
      </c>
      <c r="C4934" s="1" t="str">
        <f t="shared" si="796"/>
        <v>21:0444</v>
      </c>
      <c r="D4934" s="1" t="str">
        <f>HYPERLINK("http://geochem.nrcan.gc.ca/cdogs/content/svy/svy_e.htm", "")</f>
        <v/>
      </c>
      <c r="G4934" s="1" t="str">
        <f>HYPERLINK("http://geochem.nrcan.gc.ca/cdogs/content/cr_/cr_00022_e.htm", "22")</f>
        <v>22</v>
      </c>
      <c r="J4934" t="s">
        <v>100</v>
      </c>
      <c r="K4934" t="s">
        <v>101</v>
      </c>
      <c r="L4934">
        <v>41</v>
      </c>
      <c r="M4934" t="s">
        <v>102</v>
      </c>
      <c r="N4934">
        <v>788</v>
      </c>
      <c r="O4934">
        <v>90</v>
      </c>
      <c r="P4934">
        <v>20</v>
      </c>
      <c r="Q4934">
        <v>23</v>
      </c>
      <c r="R4934">
        <v>8</v>
      </c>
      <c r="S4934">
        <v>6</v>
      </c>
      <c r="T4934">
        <v>0.1</v>
      </c>
      <c r="U4934">
        <v>1000</v>
      </c>
      <c r="V4934">
        <v>1.9</v>
      </c>
      <c r="W4934">
        <v>14</v>
      </c>
      <c r="X4934">
        <v>5</v>
      </c>
    </row>
    <row r="4935" spans="1:25" hidden="1" x14ac:dyDescent="0.25">
      <c r="A4935" t="s">
        <v>18777</v>
      </c>
      <c r="B4935" t="s">
        <v>18778</v>
      </c>
      <c r="C4935" s="1" t="str">
        <f t="shared" si="796"/>
        <v>21:0444</v>
      </c>
      <c r="D4935" s="1" t="str">
        <f t="shared" ref="D4935:D4965" si="800">HYPERLINK("http://geochem.nrcan.gc.ca/cdogs/content/svy/svy210146_e.htm", "21:0146")</f>
        <v>21:0146</v>
      </c>
      <c r="E4935" t="s">
        <v>18750</v>
      </c>
      <c r="F4935" t="s">
        <v>18779</v>
      </c>
      <c r="H4935">
        <v>69.325041100000007</v>
      </c>
      <c r="I4935">
        <v>-73.064144099999993</v>
      </c>
      <c r="J4935" s="1" t="str">
        <f t="shared" ref="J4935:J4965" si="801">HYPERLINK("http://geochem.nrcan.gc.ca/cdogs/content/kwd/kwd020027_e.htm", "NGR lake sediment grab sample")</f>
        <v>NGR lake sediment grab sample</v>
      </c>
      <c r="K4935" s="1" t="str">
        <f t="shared" ref="K4935:K4965" si="802">HYPERLINK("http://geochem.nrcan.gc.ca/cdogs/content/kwd/kwd080006_e.htm", "&lt;177 micron (NGR)")</f>
        <v>&lt;177 micron (NGR)</v>
      </c>
      <c r="L4935">
        <v>41</v>
      </c>
      <c r="M4935" t="s">
        <v>57</v>
      </c>
      <c r="N4935">
        <v>789</v>
      </c>
      <c r="O4935">
        <v>200</v>
      </c>
      <c r="P4935">
        <v>84</v>
      </c>
      <c r="Q4935">
        <v>90</v>
      </c>
      <c r="R4935">
        <v>33</v>
      </c>
      <c r="S4935">
        <v>23</v>
      </c>
      <c r="T4935">
        <v>0.1</v>
      </c>
      <c r="U4935">
        <v>690</v>
      </c>
      <c r="V4935">
        <v>6.7</v>
      </c>
      <c r="W4935">
        <v>14</v>
      </c>
      <c r="X4935">
        <v>28</v>
      </c>
      <c r="Y4935">
        <v>6.8</v>
      </c>
    </row>
    <row r="4936" spans="1:25" hidden="1" x14ac:dyDescent="0.25">
      <c r="A4936" t="s">
        <v>18780</v>
      </c>
      <c r="B4936" t="s">
        <v>18781</v>
      </c>
      <c r="C4936" s="1" t="str">
        <f t="shared" si="796"/>
        <v>21:0444</v>
      </c>
      <c r="D4936" s="1" t="str">
        <f t="shared" si="800"/>
        <v>21:0146</v>
      </c>
      <c r="E4936" t="s">
        <v>18782</v>
      </c>
      <c r="F4936" t="s">
        <v>18783</v>
      </c>
      <c r="H4936">
        <v>69.329938299999995</v>
      </c>
      <c r="I4936">
        <v>-73.138541500000002</v>
      </c>
      <c r="J4936" s="1" t="str">
        <f t="shared" si="801"/>
        <v>NGR lake sediment grab sample</v>
      </c>
      <c r="K4936" s="1" t="str">
        <f t="shared" si="802"/>
        <v>&lt;177 micron (NGR)</v>
      </c>
      <c r="L4936">
        <v>41</v>
      </c>
      <c r="M4936" t="s">
        <v>67</v>
      </c>
      <c r="N4936">
        <v>790</v>
      </c>
      <c r="O4936">
        <v>220</v>
      </c>
      <c r="P4936">
        <v>76</v>
      </c>
      <c r="Q4936">
        <v>39</v>
      </c>
      <c r="R4936">
        <v>36</v>
      </c>
      <c r="S4936">
        <v>13</v>
      </c>
      <c r="T4936">
        <v>0.2</v>
      </c>
      <c r="U4936">
        <v>420</v>
      </c>
      <c r="V4936">
        <v>4.8</v>
      </c>
      <c r="W4936">
        <v>8</v>
      </c>
      <c r="X4936">
        <v>15</v>
      </c>
      <c r="Y4936">
        <v>7.4</v>
      </c>
    </row>
    <row r="4937" spans="1:25" hidden="1" x14ac:dyDescent="0.25">
      <c r="A4937" t="s">
        <v>18784</v>
      </c>
      <c r="B4937" t="s">
        <v>18785</v>
      </c>
      <c r="C4937" s="1" t="str">
        <f t="shared" si="796"/>
        <v>21:0444</v>
      </c>
      <c r="D4937" s="1" t="str">
        <f t="shared" si="800"/>
        <v>21:0146</v>
      </c>
      <c r="E4937" t="s">
        <v>18786</v>
      </c>
      <c r="F4937" t="s">
        <v>18787</v>
      </c>
      <c r="H4937">
        <v>69.338443699999999</v>
      </c>
      <c r="I4937">
        <v>-73.153711700000002</v>
      </c>
      <c r="J4937" s="1" t="str">
        <f t="shared" si="801"/>
        <v>NGR lake sediment grab sample</v>
      </c>
      <c r="K4937" s="1" t="str">
        <f t="shared" si="802"/>
        <v>&lt;177 micron (NGR)</v>
      </c>
      <c r="L4937">
        <v>41</v>
      </c>
      <c r="M4937" t="s">
        <v>72</v>
      </c>
      <c r="N4937">
        <v>791</v>
      </c>
      <c r="O4937">
        <v>565</v>
      </c>
      <c r="P4937">
        <v>102</v>
      </c>
      <c r="Q4937">
        <v>44</v>
      </c>
      <c r="R4937">
        <v>72</v>
      </c>
      <c r="S4937">
        <v>9</v>
      </c>
      <c r="T4937">
        <v>1</v>
      </c>
      <c r="U4937">
        <v>250</v>
      </c>
      <c r="V4937">
        <v>2.2999999999999998</v>
      </c>
      <c r="W4937">
        <v>5</v>
      </c>
      <c r="X4937">
        <v>11</v>
      </c>
      <c r="Y4937">
        <v>17.2</v>
      </c>
    </row>
    <row r="4938" spans="1:25" hidden="1" x14ac:dyDescent="0.25">
      <c r="A4938" t="s">
        <v>18788</v>
      </c>
      <c r="B4938" t="s">
        <v>18789</v>
      </c>
      <c r="C4938" s="1" t="str">
        <f t="shared" si="796"/>
        <v>21:0444</v>
      </c>
      <c r="D4938" s="1" t="str">
        <f t="shared" si="800"/>
        <v>21:0146</v>
      </c>
      <c r="E4938" t="s">
        <v>18790</v>
      </c>
      <c r="F4938" t="s">
        <v>18791</v>
      </c>
      <c r="H4938">
        <v>69.339184500000002</v>
      </c>
      <c r="I4938">
        <v>-73.216751500000001</v>
      </c>
      <c r="J4938" s="1" t="str">
        <f t="shared" si="801"/>
        <v>NGR lake sediment grab sample</v>
      </c>
      <c r="K4938" s="1" t="str">
        <f t="shared" si="802"/>
        <v>&lt;177 micron (NGR)</v>
      </c>
      <c r="L4938">
        <v>41</v>
      </c>
      <c r="M4938" t="s">
        <v>77</v>
      </c>
      <c r="N4938">
        <v>792</v>
      </c>
      <c r="O4938">
        <v>520</v>
      </c>
      <c r="P4938">
        <v>200</v>
      </c>
      <c r="Q4938">
        <v>55</v>
      </c>
      <c r="R4938">
        <v>88</v>
      </c>
      <c r="S4938">
        <v>19</v>
      </c>
      <c r="T4938">
        <v>0.1</v>
      </c>
      <c r="U4938">
        <v>410</v>
      </c>
      <c r="V4938">
        <v>6.3</v>
      </c>
      <c r="W4938">
        <v>10</v>
      </c>
      <c r="X4938">
        <v>34</v>
      </c>
      <c r="Y4938">
        <v>15</v>
      </c>
    </row>
    <row r="4939" spans="1:25" hidden="1" x14ac:dyDescent="0.25">
      <c r="A4939" t="s">
        <v>18792</v>
      </c>
      <c r="B4939" t="s">
        <v>18793</v>
      </c>
      <c r="C4939" s="1" t="str">
        <f t="shared" si="796"/>
        <v>21:0444</v>
      </c>
      <c r="D4939" s="1" t="str">
        <f t="shared" si="800"/>
        <v>21:0146</v>
      </c>
      <c r="E4939" t="s">
        <v>18794</v>
      </c>
      <c r="F4939" t="s">
        <v>18795</v>
      </c>
      <c r="H4939">
        <v>69.346476600000003</v>
      </c>
      <c r="I4939">
        <v>-73.328290699999997</v>
      </c>
      <c r="J4939" s="1" t="str">
        <f t="shared" si="801"/>
        <v>NGR lake sediment grab sample</v>
      </c>
      <c r="K4939" s="1" t="str">
        <f t="shared" si="802"/>
        <v>&lt;177 micron (NGR)</v>
      </c>
      <c r="L4939">
        <v>41</v>
      </c>
      <c r="M4939" t="s">
        <v>82</v>
      </c>
      <c r="N4939">
        <v>793</v>
      </c>
      <c r="O4939">
        <v>134</v>
      </c>
      <c r="P4939">
        <v>68</v>
      </c>
      <c r="Q4939">
        <v>32</v>
      </c>
      <c r="R4939">
        <v>24</v>
      </c>
      <c r="S4939">
        <v>9</v>
      </c>
      <c r="T4939">
        <v>0.1</v>
      </c>
      <c r="U4939">
        <v>295</v>
      </c>
      <c r="V4939">
        <v>3.1</v>
      </c>
      <c r="W4939">
        <v>3</v>
      </c>
      <c r="X4939">
        <v>13</v>
      </c>
      <c r="Y4939">
        <v>14.4</v>
      </c>
    </row>
    <row r="4940" spans="1:25" hidden="1" x14ac:dyDescent="0.25">
      <c r="A4940" t="s">
        <v>18796</v>
      </c>
      <c r="B4940" t="s">
        <v>18797</v>
      </c>
      <c r="C4940" s="1" t="str">
        <f t="shared" si="796"/>
        <v>21:0444</v>
      </c>
      <c r="D4940" s="1" t="str">
        <f t="shared" si="800"/>
        <v>21:0146</v>
      </c>
      <c r="E4940" t="s">
        <v>18798</v>
      </c>
      <c r="F4940" t="s">
        <v>18799</v>
      </c>
      <c r="H4940">
        <v>69.346610200000001</v>
      </c>
      <c r="I4940">
        <v>-73.388834299999999</v>
      </c>
      <c r="J4940" s="1" t="str">
        <f t="shared" si="801"/>
        <v>NGR lake sediment grab sample</v>
      </c>
      <c r="K4940" s="1" t="str">
        <f t="shared" si="802"/>
        <v>&lt;177 micron (NGR)</v>
      </c>
      <c r="L4940">
        <v>41</v>
      </c>
      <c r="M4940" t="s">
        <v>87</v>
      </c>
      <c r="N4940">
        <v>794</v>
      </c>
      <c r="O4940">
        <v>192</v>
      </c>
      <c r="P4940">
        <v>100</v>
      </c>
      <c r="Q4940">
        <v>30</v>
      </c>
      <c r="R4940">
        <v>59</v>
      </c>
      <c r="S4940">
        <v>18</v>
      </c>
      <c r="T4940">
        <v>0.1</v>
      </c>
      <c r="U4940">
        <v>230</v>
      </c>
      <c r="V4940">
        <v>13.6</v>
      </c>
      <c r="W4940">
        <v>10</v>
      </c>
      <c r="X4940">
        <v>15</v>
      </c>
      <c r="Y4940">
        <v>10.199999999999999</v>
      </c>
    </row>
    <row r="4941" spans="1:25" hidden="1" x14ac:dyDescent="0.25">
      <c r="A4941" t="s">
        <v>18800</v>
      </c>
      <c r="B4941" t="s">
        <v>18801</v>
      </c>
      <c r="C4941" s="1" t="str">
        <f t="shared" si="796"/>
        <v>21:0444</v>
      </c>
      <c r="D4941" s="1" t="str">
        <f t="shared" si="800"/>
        <v>21:0146</v>
      </c>
      <c r="E4941" t="s">
        <v>18802</v>
      </c>
      <c r="F4941" t="s">
        <v>18803</v>
      </c>
      <c r="H4941">
        <v>69.366362699999996</v>
      </c>
      <c r="I4941">
        <v>-72.331123700000006</v>
      </c>
      <c r="J4941" s="1" t="str">
        <f t="shared" si="801"/>
        <v>NGR lake sediment grab sample</v>
      </c>
      <c r="K4941" s="1" t="str">
        <f t="shared" si="802"/>
        <v>&lt;177 micron (NGR)</v>
      </c>
      <c r="L4941">
        <v>41</v>
      </c>
      <c r="M4941" t="s">
        <v>92</v>
      </c>
      <c r="N4941">
        <v>795</v>
      </c>
      <c r="O4941">
        <v>122</v>
      </c>
      <c r="P4941">
        <v>58</v>
      </c>
      <c r="Q4941">
        <v>18</v>
      </c>
      <c r="R4941">
        <v>35</v>
      </c>
      <c r="S4941">
        <v>15</v>
      </c>
      <c r="T4941">
        <v>0.1</v>
      </c>
      <c r="U4941">
        <v>350</v>
      </c>
      <c r="V4941">
        <v>4.0999999999999996</v>
      </c>
      <c r="W4941">
        <v>18</v>
      </c>
      <c r="X4941">
        <v>5</v>
      </c>
      <c r="Y4941">
        <v>8</v>
      </c>
    </row>
    <row r="4942" spans="1:25" hidden="1" x14ac:dyDescent="0.25">
      <c r="A4942" t="s">
        <v>18804</v>
      </c>
      <c r="B4942" t="s">
        <v>18805</v>
      </c>
      <c r="C4942" s="1" t="str">
        <f t="shared" si="796"/>
        <v>21:0444</v>
      </c>
      <c r="D4942" s="1" t="str">
        <f t="shared" si="800"/>
        <v>21:0146</v>
      </c>
      <c r="E4942" t="s">
        <v>18806</v>
      </c>
      <c r="F4942" t="s">
        <v>18807</v>
      </c>
      <c r="H4942">
        <v>69.351204100000004</v>
      </c>
      <c r="I4942">
        <v>-72.254114299999998</v>
      </c>
      <c r="J4942" s="1" t="str">
        <f t="shared" si="801"/>
        <v>NGR lake sediment grab sample</v>
      </c>
      <c r="K4942" s="1" t="str">
        <f t="shared" si="802"/>
        <v>&lt;177 micron (NGR)</v>
      </c>
      <c r="L4942">
        <v>41</v>
      </c>
      <c r="M4942" t="s">
        <v>97</v>
      </c>
      <c r="N4942">
        <v>796</v>
      </c>
      <c r="O4942">
        <v>120</v>
      </c>
      <c r="P4942">
        <v>62</v>
      </c>
      <c r="Q4942">
        <v>17</v>
      </c>
      <c r="R4942">
        <v>33</v>
      </c>
      <c r="S4942">
        <v>14</v>
      </c>
      <c r="T4942">
        <v>0.1</v>
      </c>
      <c r="U4942">
        <v>250</v>
      </c>
      <c r="V4942">
        <v>4.45</v>
      </c>
      <c r="W4942">
        <v>28</v>
      </c>
      <c r="X4942">
        <v>5</v>
      </c>
      <c r="Y4942">
        <v>3.4</v>
      </c>
    </row>
    <row r="4943" spans="1:25" hidden="1" x14ac:dyDescent="0.25">
      <c r="A4943" t="s">
        <v>18808</v>
      </c>
      <c r="B4943" t="s">
        <v>18809</v>
      </c>
      <c r="C4943" s="1" t="str">
        <f t="shared" si="796"/>
        <v>21:0444</v>
      </c>
      <c r="D4943" s="1" t="str">
        <f t="shared" si="800"/>
        <v>21:0146</v>
      </c>
      <c r="E4943" t="s">
        <v>18810</v>
      </c>
      <c r="F4943" t="s">
        <v>18811</v>
      </c>
      <c r="H4943">
        <v>69.362914599999996</v>
      </c>
      <c r="I4943">
        <v>-72.244914699999995</v>
      </c>
      <c r="J4943" s="1" t="str">
        <f t="shared" si="801"/>
        <v>NGR lake sediment grab sample</v>
      </c>
      <c r="K4943" s="1" t="str">
        <f t="shared" si="802"/>
        <v>&lt;177 micron (NGR)</v>
      </c>
      <c r="L4943">
        <v>41</v>
      </c>
      <c r="M4943" t="s">
        <v>107</v>
      </c>
      <c r="N4943">
        <v>797</v>
      </c>
      <c r="O4943">
        <v>172</v>
      </c>
      <c r="P4943">
        <v>94</v>
      </c>
      <c r="Q4943">
        <v>22</v>
      </c>
      <c r="R4943">
        <v>64</v>
      </c>
      <c r="S4943">
        <v>20</v>
      </c>
      <c r="T4943">
        <v>0.2</v>
      </c>
      <c r="U4943">
        <v>350</v>
      </c>
      <c r="V4943">
        <v>4.6500000000000004</v>
      </c>
      <c r="W4943">
        <v>32</v>
      </c>
      <c r="X4943">
        <v>10</v>
      </c>
      <c r="Y4943">
        <v>10.6</v>
      </c>
    </row>
    <row r="4944" spans="1:25" hidden="1" x14ac:dyDescent="0.25">
      <c r="A4944" t="s">
        <v>18812</v>
      </c>
      <c r="B4944" t="s">
        <v>18813</v>
      </c>
      <c r="C4944" s="1" t="str">
        <f t="shared" si="796"/>
        <v>21:0444</v>
      </c>
      <c r="D4944" s="1" t="str">
        <f t="shared" si="800"/>
        <v>21:0146</v>
      </c>
      <c r="E4944" t="s">
        <v>18814</v>
      </c>
      <c r="F4944" t="s">
        <v>18815</v>
      </c>
      <c r="H4944">
        <v>69.360601700000004</v>
      </c>
      <c r="I4944">
        <v>-72.176999699999996</v>
      </c>
      <c r="J4944" s="1" t="str">
        <f t="shared" si="801"/>
        <v>NGR lake sediment grab sample</v>
      </c>
      <c r="K4944" s="1" t="str">
        <f t="shared" si="802"/>
        <v>&lt;177 micron (NGR)</v>
      </c>
      <c r="L4944">
        <v>41</v>
      </c>
      <c r="M4944" t="s">
        <v>112</v>
      </c>
      <c r="N4944">
        <v>798</v>
      </c>
      <c r="O4944">
        <v>118</v>
      </c>
      <c r="P4944">
        <v>58</v>
      </c>
      <c r="Q4944">
        <v>11</v>
      </c>
      <c r="R4944">
        <v>21</v>
      </c>
      <c r="S4944">
        <v>7</v>
      </c>
      <c r="T4944">
        <v>0.1</v>
      </c>
      <c r="U4944">
        <v>130</v>
      </c>
      <c r="V4944">
        <v>2.4</v>
      </c>
      <c r="W4944">
        <v>15</v>
      </c>
      <c r="X4944">
        <v>5</v>
      </c>
      <c r="Y4944">
        <v>11.4</v>
      </c>
    </row>
    <row r="4945" spans="1:25" hidden="1" x14ac:dyDescent="0.25">
      <c r="A4945" t="s">
        <v>18816</v>
      </c>
      <c r="B4945" t="s">
        <v>18817</v>
      </c>
      <c r="C4945" s="1" t="str">
        <f t="shared" si="796"/>
        <v>21:0444</v>
      </c>
      <c r="D4945" s="1" t="str">
        <f t="shared" si="800"/>
        <v>21:0146</v>
      </c>
      <c r="E4945" t="s">
        <v>18818</v>
      </c>
      <c r="F4945" t="s">
        <v>18819</v>
      </c>
      <c r="H4945">
        <v>69.4140278</v>
      </c>
      <c r="I4945">
        <v>-72.312462199999999</v>
      </c>
      <c r="J4945" s="1" t="str">
        <f t="shared" si="801"/>
        <v>NGR lake sediment grab sample</v>
      </c>
      <c r="K4945" s="1" t="str">
        <f t="shared" si="802"/>
        <v>&lt;177 micron (NGR)</v>
      </c>
      <c r="L4945">
        <v>41</v>
      </c>
      <c r="M4945" t="s">
        <v>117</v>
      </c>
      <c r="N4945">
        <v>799</v>
      </c>
      <c r="O4945">
        <v>184</v>
      </c>
      <c r="P4945">
        <v>124</v>
      </c>
      <c r="Q4945">
        <v>10</v>
      </c>
      <c r="R4945">
        <v>19</v>
      </c>
      <c r="S4945">
        <v>7</v>
      </c>
      <c r="T4945">
        <v>0.1</v>
      </c>
      <c r="U4945">
        <v>160</v>
      </c>
      <c r="V4945">
        <v>9</v>
      </c>
      <c r="W4945">
        <v>30</v>
      </c>
      <c r="X4945">
        <v>9</v>
      </c>
      <c r="Y4945">
        <v>3.8</v>
      </c>
    </row>
    <row r="4946" spans="1:25" hidden="1" x14ac:dyDescent="0.25">
      <c r="A4946" t="s">
        <v>18820</v>
      </c>
      <c r="B4946" t="s">
        <v>18821</v>
      </c>
      <c r="C4946" s="1" t="str">
        <f t="shared" si="796"/>
        <v>21:0444</v>
      </c>
      <c r="D4946" s="1" t="str">
        <f t="shared" si="800"/>
        <v>21:0146</v>
      </c>
      <c r="E4946" t="s">
        <v>18822</v>
      </c>
      <c r="F4946" t="s">
        <v>18823</v>
      </c>
      <c r="H4946">
        <v>69.418148299999999</v>
      </c>
      <c r="I4946">
        <v>-72.407066</v>
      </c>
      <c r="J4946" s="1" t="str">
        <f t="shared" si="801"/>
        <v>NGR lake sediment grab sample</v>
      </c>
      <c r="K4946" s="1" t="str">
        <f t="shared" si="802"/>
        <v>&lt;177 micron (NGR)</v>
      </c>
      <c r="L4946">
        <v>41</v>
      </c>
      <c r="M4946" t="s">
        <v>122</v>
      </c>
      <c r="N4946">
        <v>800</v>
      </c>
      <c r="O4946">
        <v>132</v>
      </c>
      <c r="P4946">
        <v>104</v>
      </c>
      <c r="Q4946">
        <v>21</v>
      </c>
      <c r="R4946">
        <v>24</v>
      </c>
      <c r="S4946">
        <v>10</v>
      </c>
      <c r="T4946">
        <v>0.7</v>
      </c>
      <c r="U4946">
        <v>210</v>
      </c>
      <c r="V4946">
        <v>9.6</v>
      </c>
      <c r="W4946">
        <v>60</v>
      </c>
      <c r="X4946">
        <v>15</v>
      </c>
      <c r="Y4946">
        <v>8.4</v>
      </c>
    </row>
    <row r="4947" spans="1:25" hidden="1" x14ac:dyDescent="0.25">
      <c r="A4947" t="s">
        <v>18824</v>
      </c>
      <c r="B4947" t="s">
        <v>18825</v>
      </c>
      <c r="C4947" s="1" t="str">
        <f t="shared" si="796"/>
        <v>21:0444</v>
      </c>
      <c r="D4947" s="1" t="str">
        <f t="shared" si="800"/>
        <v>21:0146</v>
      </c>
      <c r="E4947" t="s">
        <v>18826</v>
      </c>
      <c r="F4947" t="s">
        <v>18827</v>
      </c>
      <c r="H4947">
        <v>69.354827499999999</v>
      </c>
      <c r="I4947">
        <v>-72.967023999999995</v>
      </c>
      <c r="J4947" s="1" t="str">
        <f t="shared" si="801"/>
        <v>NGR lake sediment grab sample</v>
      </c>
      <c r="K4947" s="1" t="str">
        <f t="shared" si="802"/>
        <v>&lt;177 micron (NGR)</v>
      </c>
      <c r="L4947">
        <v>42</v>
      </c>
      <c r="M4947" t="s">
        <v>29</v>
      </c>
      <c r="N4947">
        <v>801</v>
      </c>
    </row>
    <row r="4948" spans="1:25" hidden="1" x14ac:dyDescent="0.25">
      <c r="A4948" t="s">
        <v>18828</v>
      </c>
      <c r="B4948" t="s">
        <v>18829</v>
      </c>
      <c r="C4948" s="1" t="str">
        <f t="shared" si="796"/>
        <v>21:0444</v>
      </c>
      <c r="D4948" s="1" t="str">
        <f t="shared" si="800"/>
        <v>21:0146</v>
      </c>
      <c r="E4948" t="s">
        <v>18830</v>
      </c>
      <c r="F4948" t="s">
        <v>18831</v>
      </c>
      <c r="H4948">
        <v>69.428377600000005</v>
      </c>
      <c r="I4948">
        <v>-72.331621400000003</v>
      </c>
      <c r="J4948" s="1" t="str">
        <f t="shared" si="801"/>
        <v>NGR lake sediment grab sample</v>
      </c>
      <c r="K4948" s="1" t="str">
        <f t="shared" si="802"/>
        <v>&lt;177 micron (NGR)</v>
      </c>
      <c r="L4948">
        <v>42</v>
      </c>
      <c r="M4948" t="s">
        <v>34</v>
      </c>
      <c r="N4948">
        <v>802</v>
      </c>
      <c r="O4948">
        <v>98</v>
      </c>
      <c r="P4948">
        <v>220</v>
      </c>
      <c r="Q4948">
        <v>7</v>
      </c>
      <c r="R4948">
        <v>11</v>
      </c>
      <c r="S4948">
        <v>4</v>
      </c>
      <c r="T4948">
        <v>1</v>
      </c>
      <c r="U4948">
        <v>110</v>
      </c>
      <c r="V4948">
        <v>14.6</v>
      </c>
      <c r="W4948">
        <v>72</v>
      </c>
      <c r="X4948">
        <v>9</v>
      </c>
      <c r="Y4948">
        <v>11.4</v>
      </c>
    </row>
    <row r="4949" spans="1:25" hidden="1" x14ac:dyDescent="0.25">
      <c r="A4949" t="s">
        <v>18832</v>
      </c>
      <c r="B4949" t="s">
        <v>18833</v>
      </c>
      <c r="C4949" s="1" t="str">
        <f t="shared" si="796"/>
        <v>21:0444</v>
      </c>
      <c r="D4949" s="1" t="str">
        <f t="shared" si="800"/>
        <v>21:0146</v>
      </c>
      <c r="E4949" t="s">
        <v>18834</v>
      </c>
      <c r="F4949" t="s">
        <v>18835</v>
      </c>
      <c r="H4949">
        <v>69.4688692</v>
      </c>
      <c r="I4949">
        <v>-72.560983100000001</v>
      </c>
      <c r="J4949" s="1" t="str">
        <f t="shared" si="801"/>
        <v>NGR lake sediment grab sample</v>
      </c>
      <c r="K4949" s="1" t="str">
        <f t="shared" si="802"/>
        <v>&lt;177 micron (NGR)</v>
      </c>
      <c r="L4949">
        <v>42</v>
      </c>
      <c r="M4949" t="s">
        <v>39</v>
      </c>
      <c r="N4949">
        <v>803</v>
      </c>
      <c r="O4949">
        <v>130</v>
      </c>
      <c r="P4949">
        <v>44</v>
      </c>
      <c r="Q4949">
        <v>31</v>
      </c>
      <c r="R4949">
        <v>18</v>
      </c>
      <c r="S4949">
        <v>10</v>
      </c>
      <c r="T4949">
        <v>0.1</v>
      </c>
      <c r="U4949">
        <v>340</v>
      </c>
      <c r="V4949">
        <v>5.5</v>
      </c>
      <c r="W4949">
        <v>13</v>
      </c>
      <c r="X4949">
        <v>11</v>
      </c>
      <c r="Y4949">
        <v>6.2</v>
      </c>
    </row>
    <row r="4950" spans="1:25" hidden="1" x14ac:dyDescent="0.25">
      <c r="A4950" t="s">
        <v>18836</v>
      </c>
      <c r="B4950" t="s">
        <v>18837</v>
      </c>
      <c r="C4950" s="1" t="str">
        <f t="shared" si="796"/>
        <v>21:0444</v>
      </c>
      <c r="D4950" s="1" t="str">
        <f t="shared" si="800"/>
        <v>21:0146</v>
      </c>
      <c r="E4950" t="s">
        <v>18838</v>
      </c>
      <c r="F4950" t="s">
        <v>18839</v>
      </c>
      <c r="H4950">
        <v>69.4560508</v>
      </c>
      <c r="I4950">
        <v>-72.5955254</v>
      </c>
      <c r="J4950" s="1" t="str">
        <f t="shared" si="801"/>
        <v>NGR lake sediment grab sample</v>
      </c>
      <c r="K4950" s="1" t="str">
        <f t="shared" si="802"/>
        <v>&lt;177 micron (NGR)</v>
      </c>
      <c r="L4950">
        <v>42</v>
      </c>
      <c r="M4950" t="s">
        <v>44</v>
      </c>
      <c r="N4950">
        <v>804</v>
      </c>
      <c r="O4950">
        <v>132</v>
      </c>
      <c r="P4950">
        <v>56</v>
      </c>
      <c r="Q4950">
        <v>30</v>
      </c>
      <c r="R4950">
        <v>29</v>
      </c>
      <c r="S4950">
        <v>14</v>
      </c>
      <c r="T4950">
        <v>0.2</v>
      </c>
      <c r="U4950">
        <v>320</v>
      </c>
      <c r="V4950">
        <v>8.5</v>
      </c>
      <c r="W4950">
        <v>10</v>
      </c>
      <c r="X4950">
        <v>15</v>
      </c>
      <c r="Y4950">
        <v>8.4</v>
      </c>
    </row>
    <row r="4951" spans="1:25" hidden="1" x14ac:dyDescent="0.25">
      <c r="A4951" t="s">
        <v>18840</v>
      </c>
      <c r="B4951" t="s">
        <v>18841</v>
      </c>
      <c r="C4951" s="1" t="str">
        <f t="shared" si="796"/>
        <v>21:0444</v>
      </c>
      <c r="D4951" s="1" t="str">
        <f t="shared" si="800"/>
        <v>21:0146</v>
      </c>
      <c r="E4951" t="s">
        <v>18842</v>
      </c>
      <c r="F4951" t="s">
        <v>18843</v>
      </c>
      <c r="H4951">
        <v>69.399834299999995</v>
      </c>
      <c r="I4951">
        <v>-72.701078600000002</v>
      </c>
      <c r="J4951" s="1" t="str">
        <f t="shared" si="801"/>
        <v>NGR lake sediment grab sample</v>
      </c>
      <c r="K4951" s="1" t="str">
        <f t="shared" si="802"/>
        <v>&lt;177 micron (NGR)</v>
      </c>
      <c r="L4951">
        <v>42</v>
      </c>
      <c r="M4951" t="s">
        <v>62</v>
      </c>
      <c r="N4951">
        <v>805</v>
      </c>
      <c r="O4951">
        <v>220</v>
      </c>
      <c r="P4951">
        <v>84</v>
      </c>
      <c r="Q4951">
        <v>55</v>
      </c>
      <c r="R4951">
        <v>57</v>
      </c>
      <c r="S4951">
        <v>12</v>
      </c>
      <c r="T4951">
        <v>0.3</v>
      </c>
      <c r="U4951">
        <v>285</v>
      </c>
      <c r="V4951">
        <v>3.8</v>
      </c>
      <c r="W4951">
        <v>19</v>
      </c>
      <c r="X4951">
        <v>19</v>
      </c>
      <c r="Y4951">
        <v>19.8</v>
      </c>
    </row>
    <row r="4952" spans="1:25" hidden="1" x14ac:dyDescent="0.25">
      <c r="A4952" t="s">
        <v>18844</v>
      </c>
      <c r="B4952" t="s">
        <v>18845</v>
      </c>
      <c r="C4952" s="1" t="str">
        <f t="shared" si="796"/>
        <v>21:0444</v>
      </c>
      <c r="D4952" s="1" t="str">
        <f t="shared" si="800"/>
        <v>21:0146</v>
      </c>
      <c r="E4952" t="s">
        <v>18846</v>
      </c>
      <c r="F4952" t="s">
        <v>18847</v>
      </c>
      <c r="H4952">
        <v>69.343180000000004</v>
      </c>
      <c r="I4952">
        <v>-73.018763199999995</v>
      </c>
      <c r="J4952" s="1" t="str">
        <f t="shared" si="801"/>
        <v>NGR lake sediment grab sample</v>
      </c>
      <c r="K4952" s="1" t="str">
        <f t="shared" si="802"/>
        <v>&lt;177 micron (NGR)</v>
      </c>
      <c r="L4952">
        <v>42</v>
      </c>
      <c r="M4952" t="s">
        <v>67</v>
      </c>
      <c r="N4952">
        <v>806</v>
      </c>
      <c r="O4952">
        <v>180</v>
      </c>
      <c r="P4952">
        <v>80</v>
      </c>
      <c r="Q4952">
        <v>78</v>
      </c>
      <c r="R4952">
        <v>31</v>
      </c>
      <c r="S4952">
        <v>17</v>
      </c>
      <c r="T4952">
        <v>0.1</v>
      </c>
      <c r="U4952">
        <v>640</v>
      </c>
      <c r="V4952">
        <v>7.4</v>
      </c>
      <c r="W4952">
        <v>21</v>
      </c>
      <c r="X4952">
        <v>28</v>
      </c>
      <c r="Y4952">
        <v>8.1999999999999993</v>
      </c>
    </row>
    <row r="4953" spans="1:25" hidden="1" x14ac:dyDescent="0.25">
      <c r="A4953" t="s">
        <v>18848</v>
      </c>
      <c r="B4953" t="s">
        <v>18849</v>
      </c>
      <c r="C4953" s="1" t="str">
        <f t="shared" si="796"/>
        <v>21:0444</v>
      </c>
      <c r="D4953" s="1" t="str">
        <f t="shared" si="800"/>
        <v>21:0146</v>
      </c>
      <c r="E4953" t="s">
        <v>18850</v>
      </c>
      <c r="F4953" t="s">
        <v>18851</v>
      </c>
      <c r="H4953">
        <v>69.354895900000002</v>
      </c>
      <c r="I4953">
        <v>-72.9944761</v>
      </c>
      <c r="J4953" s="1" t="str">
        <f t="shared" si="801"/>
        <v>NGR lake sediment grab sample</v>
      </c>
      <c r="K4953" s="1" t="str">
        <f t="shared" si="802"/>
        <v>&lt;177 micron (NGR)</v>
      </c>
      <c r="L4953">
        <v>42</v>
      </c>
      <c r="M4953" t="s">
        <v>49</v>
      </c>
      <c r="N4953">
        <v>807</v>
      </c>
      <c r="O4953">
        <v>126</v>
      </c>
      <c r="P4953">
        <v>56</v>
      </c>
      <c r="Q4953">
        <v>49</v>
      </c>
      <c r="R4953">
        <v>20</v>
      </c>
      <c r="S4953">
        <v>10</v>
      </c>
      <c r="T4953">
        <v>0.1</v>
      </c>
      <c r="U4953">
        <v>420</v>
      </c>
      <c r="V4953">
        <v>5.75</v>
      </c>
      <c r="W4953">
        <v>25</v>
      </c>
      <c r="X4953">
        <v>20</v>
      </c>
      <c r="Y4953">
        <v>7.6</v>
      </c>
    </row>
    <row r="4954" spans="1:25" hidden="1" x14ac:dyDescent="0.25">
      <c r="A4954" t="s">
        <v>18852</v>
      </c>
      <c r="B4954" t="s">
        <v>18853</v>
      </c>
      <c r="C4954" s="1" t="str">
        <f t="shared" si="796"/>
        <v>21:0444</v>
      </c>
      <c r="D4954" s="1" t="str">
        <f t="shared" si="800"/>
        <v>21:0146</v>
      </c>
      <c r="E4954" t="s">
        <v>18826</v>
      </c>
      <c r="F4954" t="s">
        <v>18854</v>
      </c>
      <c r="H4954">
        <v>69.354827499999999</v>
      </c>
      <c r="I4954">
        <v>-72.967023999999995</v>
      </c>
      <c r="J4954" s="1" t="str">
        <f t="shared" si="801"/>
        <v>NGR lake sediment grab sample</v>
      </c>
      <c r="K4954" s="1" t="str">
        <f t="shared" si="802"/>
        <v>&lt;177 micron (NGR)</v>
      </c>
      <c r="L4954">
        <v>42</v>
      </c>
      <c r="M4954" t="s">
        <v>57</v>
      </c>
      <c r="N4954">
        <v>808</v>
      </c>
      <c r="O4954">
        <v>128</v>
      </c>
      <c r="P4954">
        <v>48</v>
      </c>
      <c r="Q4954">
        <v>28</v>
      </c>
      <c r="R4954">
        <v>23</v>
      </c>
      <c r="S4954">
        <v>4</v>
      </c>
      <c r="T4954">
        <v>0.6</v>
      </c>
      <c r="U4954">
        <v>130</v>
      </c>
      <c r="V4954">
        <v>1.6</v>
      </c>
      <c r="W4954">
        <v>8</v>
      </c>
      <c r="X4954">
        <v>15</v>
      </c>
      <c r="Y4954">
        <v>26.2</v>
      </c>
    </row>
    <row r="4955" spans="1:25" hidden="1" x14ac:dyDescent="0.25">
      <c r="A4955" t="s">
        <v>18855</v>
      </c>
      <c r="B4955" t="s">
        <v>18856</v>
      </c>
      <c r="C4955" s="1" t="str">
        <f t="shared" si="796"/>
        <v>21:0444</v>
      </c>
      <c r="D4955" s="1" t="str">
        <f t="shared" si="800"/>
        <v>21:0146</v>
      </c>
      <c r="E4955" t="s">
        <v>18826</v>
      </c>
      <c r="F4955" t="s">
        <v>18857</v>
      </c>
      <c r="H4955">
        <v>69.354827499999999</v>
      </c>
      <c r="I4955">
        <v>-72.967023999999995</v>
      </c>
      <c r="J4955" s="1" t="str">
        <f t="shared" si="801"/>
        <v>NGR lake sediment grab sample</v>
      </c>
      <c r="K4955" s="1" t="str">
        <f t="shared" si="802"/>
        <v>&lt;177 micron (NGR)</v>
      </c>
      <c r="L4955">
        <v>42</v>
      </c>
      <c r="M4955" t="s">
        <v>53</v>
      </c>
      <c r="N4955">
        <v>809</v>
      </c>
      <c r="O4955">
        <v>82</v>
      </c>
      <c r="P4955">
        <v>30</v>
      </c>
      <c r="Q4955">
        <v>24</v>
      </c>
      <c r="R4955">
        <v>15</v>
      </c>
      <c r="S4955">
        <v>4</v>
      </c>
      <c r="T4955">
        <v>0.1</v>
      </c>
      <c r="U4955">
        <v>120</v>
      </c>
      <c r="V4955">
        <v>1.6</v>
      </c>
      <c r="W4955">
        <v>3</v>
      </c>
      <c r="X4955">
        <v>4</v>
      </c>
      <c r="Y4955">
        <v>19.399999999999999</v>
      </c>
    </row>
    <row r="4956" spans="1:25" hidden="1" x14ac:dyDescent="0.25">
      <c r="A4956" t="s">
        <v>18858</v>
      </c>
      <c r="B4956" t="s">
        <v>18859</v>
      </c>
      <c r="C4956" s="1" t="str">
        <f t="shared" si="796"/>
        <v>21:0444</v>
      </c>
      <c r="D4956" s="1" t="str">
        <f t="shared" si="800"/>
        <v>21:0146</v>
      </c>
      <c r="E4956" t="s">
        <v>18860</v>
      </c>
      <c r="F4956" t="s">
        <v>18861</v>
      </c>
      <c r="H4956">
        <v>69.342769200000006</v>
      </c>
      <c r="I4956">
        <v>-72.908188800000005</v>
      </c>
      <c r="J4956" s="1" t="str">
        <f t="shared" si="801"/>
        <v>NGR lake sediment grab sample</v>
      </c>
      <c r="K4956" s="1" t="str">
        <f t="shared" si="802"/>
        <v>&lt;177 micron (NGR)</v>
      </c>
      <c r="L4956">
        <v>42</v>
      </c>
      <c r="M4956" t="s">
        <v>72</v>
      </c>
      <c r="N4956">
        <v>810</v>
      </c>
      <c r="O4956">
        <v>168</v>
      </c>
      <c r="P4956">
        <v>86</v>
      </c>
      <c r="Q4956">
        <v>32</v>
      </c>
      <c r="R4956">
        <v>35</v>
      </c>
      <c r="S4956">
        <v>7</v>
      </c>
      <c r="T4956">
        <v>1</v>
      </c>
      <c r="U4956">
        <v>130</v>
      </c>
      <c r="V4956">
        <v>6.2</v>
      </c>
      <c r="W4956">
        <v>15</v>
      </c>
      <c r="X4956">
        <v>23</v>
      </c>
      <c r="Y4956">
        <v>12.8</v>
      </c>
    </row>
    <row r="4957" spans="1:25" hidden="1" x14ac:dyDescent="0.25">
      <c r="A4957" t="s">
        <v>18862</v>
      </c>
      <c r="B4957" t="s">
        <v>18863</v>
      </c>
      <c r="C4957" s="1" t="str">
        <f t="shared" si="796"/>
        <v>21:0444</v>
      </c>
      <c r="D4957" s="1" t="str">
        <f t="shared" si="800"/>
        <v>21:0146</v>
      </c>
      <c r="E4957" t="s">
        <v>18864</v>
      </c>
      <c r="F4957" t="s">
        <v>18865</v>
      </c>
      <c r="H4957">
        <v>69.298011900000006</v>
      </c>
      <c r="I4957">
        <v>-72.820584600000004</v>
      </c>
      <c r="J4957" s="1" t="str">
        <f t="shared" si="801"/>
        <v>NGR lake sediment grab sample</v>
      </c>
      <c r="K4957" s="1" t="str">
        <f t="shared" si="802"/>
        <v>&lt;177 micron (NGR)</v>
      </c>
      <c r="L4957">
        <v>42</v>
      </c>
      <c r="M4957" t="s">
        <v>77</v>
      </c>
      <c r="N4957">
        <v>811</v>
      </c>
      <c r="O4957">
        <v>70</v>
      </c>
      <c r="P4957">
        <v>44</v>
      </c>
      <c r="Q4957">
        <v>11</v>
      </c>
      <c r="R4957">
        <v>19</v>
      </c>
      <c r="S4957">
        <v>5</v>
      </c>
      <c r="T4957">
        <v>0.2</v>
      </c>
      <c r="U4957">
        <v>155</v>
      </c>
      <c r="V4957">
        <v>2.8</v>
      </c>
      <c r="W4957">
        <v>8</v>
      </c>
      <c r="X4957">
        <v>7</v>
      </c>
      <c r="Y4957">
        <v>2.8</v>
      </c>
    </row>
    <row r="4958" spans="1:25" hidden="1" x14ac:dyDescent="0.25">
      <c r="A4958" t="s">
        <v>18866</v>
      </c>
      <c r="B4958" t="s">
        <v>18867</v>
      </c>
      <c r="C4958" s="1" t="str">
        <f t="shared" si="796"/>
        <v>21:0444</v>
      </c>
      <c r="D4958" s="1" t="str">
        <f t="shared" si="800"/>
        <v>21:0146</v>
      </c>
      <c r="E4958" t="s">
        <v>18868</v>
      </c>
      <c r="F4958" t="s">
        <v>18869</v>
      </c>
      <c r="H4958">
        <v>69.277271499999998</v>
      </c>
      <c r="I4958">
        <v>-72.756365200000005</v>
      </c>
      <c r="J4958" s="1" t="str">
        <f t="shared" si="801"/>
        <v>NGR lake sediment grab sample</v>
      </c>
      <c r="K4958" s="1" t="str">
        <f t="shared" si="802"/>
        <v>&lt;177 micron (NGR)</v>
      </c>
      <c r="L4958">
        <v>42</v>
      </c>
      <c r="M4958" t="s">
        <v>82</v>
      </c>
      <c r="N4958">
        <v>812</v>
      </c>
      <c r="O4958">
        <v>130</v>
      </c>
      <c r="P4958">
        <v>74</v>
      </c>
      <c r="Q4958">
        <v>18</v>
      </c>
      <c r="R4958">
        <v>27</v>
      </c>
      <c r="S4958">
        <v>10</v>
      </c>
      <c r="T4958">
        <v>0.2</v>
      </c>
      <c r="U4958">
        <v>265</v>
      </c>
      <c r="V4958">
        <v>6</v>
      </c>
      <c r="W4958">
        <v>17</v>
      </c>
      <c r="X4958">
        <v>12</v>
      </c>
      <c r="Y4958">
        <v>3.6</v>
      </c>
    </row>
    <row r="4959" spans="1:25" hidden="1" x14ac:dyDescent="0.25">
      <c r="A4959" t="s">
        <v>18870</v>
      </c>
      <c r="B4959" t="s">
        <v>18871</v>
      </c>
      <c r="C4959" s="1" t="str">
        <f t="shared" si="796"/>
        <v>21:0444</v>
      </c>
      <c r="D4959" s="1" t="str">
        <f t="shared" si="800"/>
        <v>21:0146</v>
      </c>
      <c r="E4959" t="s">
        <v>18872</v>
      </c>
      <c r="F4959" t="s">
        <v>18873</v>
      </c>
      <c r="H4959">
        <v>69.271519100000006</v>
      </c>
      <c r="I4959">
        <v>-72.729502800000006</v>
      </c>
      <c r="J4959" s="1" t="str">
        <f t="shared" si="801"/>
        <v>NGR lake sediment grab sample</v>
      </c>
      <c r="K4959" s="1" t="str">
        <f t="shared" si="802"/>
        <v>&lt;177 micron (NGR)</v>
      </c>
      <c r="L4959">
        <v>42</v>
      </c>
      <c r="M4959" t="s">
        <v>87</v>
      </c>
      <c r="N4959">
        <v>813</v>
      </c>
      <c r="O4959">
        <v>130</v>
      </c>
      <c r="P4959">
        <v>68</v>
      </c>
      <c r="Q4959">
        <v>19</v>
      </c>
      <c r="R4959">
        <v>29</v>
      </c>
      <c r="S4959">
        <v>9</v>
      </c>
      <c r="T4959">
        <v>0.2</v>
      </c>
      <c r="U4959">
        <v>280</v>
      </c>
      <c r="V4959">
        <v>5.45</v>
      </c>
      <c r="W4959">
        <v>15</v>
      </c>
      <c r="X4959">
        <v>10</v>
      </c>
      <c r="Y4959">
        <v>2.2000000000000002</v>
      </c>
    </row>
    <row r="4960" spans="1:25" hidden="1" x14ac:dyDescent="0.25">
      <c r="A4960" t="s">
        <v>18874</v>
      </c>
      <c r="B4960" t="s">
        <v>18875</v>
      </c>
      <c r="C4960" s="1" t="str">
        <f t="shared" si="796"/>
        <v>21:0444</v>
      </c>
      <c r="D4960" s="1" t="str">
        <f t="shared" si="800"/>
        <v>21:0146</v>
      </c>
      <c r="E4960" t="s">
        <v>18876</v>
      </c>
      <c r="F4960" t="s">
        <v>18877</v>
      </c>
      <c r="H4960">
        <v>69.2554102</v>
      </c>
      <c r="I4960">
        <v>-72.684032400000007</v>
      </c>
      <c r="J4960" s="1" t="str">
        <f t="shared" si="801"/>
        <v>NGR lake sediment grab sample</v>
      </c>
      <c r="K4960" s="1" t="str">
        <f t="shared" si="802"/>
        <v>&lt;177 micron (NGR)</v>
      </c>
      <c r="L4960">
        <v>42</v>
      </c>
      <c r="M4960" t="s">
        <v>92</v>
      </c>
      <c r="N4960">
        <v>814</v>
      </c>
      <c r="O4960">
        <v>100</v>
      </c>
      <c r="P4960">
        <v>62</v>
      </c>
      <c r="Q4960">
        <v>7</v>
      </c>
      <c r="R4960">
        <v>25</v>
      </c>
      <c r="S4960">
        <v>8</v>
      </c>
      <c r="T4960">
        <v>0.2</v>
      </c>
      <c r="U4960">
        <v>175</v>
      </c>
      <c r="V4960">
        <v>3.4</v>
      </c>
      <c r="W4960">
        <v>5</v>
      </c>
      <c r="X4960">
        <v>6</v>
      </c>
      <c r="Y4960">
        <v>6.6</v>
      </c>
    </row>
    <row r="4961" spans="1:25" hidden="1" x14ac:dyDescent="0.25">
      <c r="A4961" t="s">
        <v>18878</v>
      </c>
      <c r="B4961" t="s">
        <v>18879</v>
      </c>
      <c r="C4961" s="1" t="str">
        <f t="shared" si="796"/>
        <v>21:0444</v>
      </c>
      <c r="D4961" s="1" t="str">
        <f t="shared" si="800"/>
        <v>21:0146</v>
      </c>
      <c r="E4961" t="s">
        <v>18880</v>
      </c>
      <c r="F4961" t="s">
        <v>18881</v>
      </c>
      <c r="H4961">
        <v>69.257665900000006</v>
      </c>
      <c r="I4961">
        <v>-72.594328500000003</v>
      </c>
      <c r="J4961" s="1" t="str">
        <f t="shared" si="801"/>
        <v>NGR lake sediment grab sample</v>
      </c>
      <c r="K4961" s="1" t="str">
        <f t="shared" si="802"/>
        <v>&lt;177 micron (NGR)</v>
      </c>
      <c r="L4961">
        <v>42</v>
      </c>
      <c r="M4961" t="s">
        <v>97</v>
      </c>
      <c r="N4961">
        <v>815</v>
      </c>
      <c r="O4961">
        <v>180</v>
      </c>
      <c r="P4961">
        <v>82</v>
      </c>
      <c r="Q4961">
        <v>11</v>
      </c>
      <c r="R4961">
        <v>27</v>
      </c>
      <c r="S4961">
        <v>9</v>
      </c>
      <c r="T4961">
        <v>0.1</v>
      </c>
      <c r="U4961">
        <v>250</v>
      </c>
      <c r="V4961">
        <v>3.8</v>
      </c>
      <c r="W4961">
        <v>9</v>
      </c>
      <c r="X4961">
        <v>7</v>
      </c>
      <c r="Y4961">
        <v>5.6</v>
      </c>
    </row>
    <row r="4962" spans="1:25" hidden="1" x14ac:dyDescent="0.25">
      <c r="A4962" t="s">
        <v>18882</v>
      </c>
      <c r="B4962" t="s">
        <v>18883</v>
      </c>
      <c r="C4962" s="1" t="str">
        <f t="shared" si="796"/>
        <v>21:0444</v>
      </c>
      <c r="D4962" s="1" t="str">
        <f t="shared" si="800"/>
        <v>21:0146</v>
      </c>
      <c r="E4962" t="s">
        <v>18884</v>
      </c>
      <c r="F4962" t="s">
        <v>18885</v>
      </c>
      <c r="H4962">
        <v>69.216418000000004</v>
      </c>
      <c r="I4962">
        <v>-72.541785399999995</v>
      </c>
      <c r="J4962" s="1" t="str">
        <f t="shared" si="801"/>
        <v>NGR lake sediment grab sample</v>
      </c>
      <c r="K4962" s="1" t="str">
        <f t="shared" si="802"/>
        <v>&lt;177 micron (NGR)</v>
      </c>
      <c r="L4962">
        <v>42</v>
      </c>
      <c r="M4962" t="s">
        <v>107</v>
      </c>
      <c r="N4962">
        <v>816</v>
      </c>
      <c r="O4962">
        <v>94</v>
      </c>
      <c r="P4962">
        <v>88</v>
      </c>
      <c r="Q4962">
        <v>9</v>
      </c>
      <c r="R4962">
        <v>15</v>
      </c>
      <c r="S4962">
        <v>5</v>
      </c>
      <c r="T4962">
        <v>0.2</v>
      </c>
      <c r="U4962">
        <v>185</v>
      </c>
      <c r="V4962">
        <v>7</v>
      </c>
      <c r="W4962">
        <v>14</v>
      </c>
      <c r="X4962">
        <v>10</v>
      </c>
      <c r="Y4962">
        <v>6.4</v>
      </c>
    </row>
    <row r="4963" spans="1:25" hidden="1" x14ac:dyDescent="0.25">
      <c r="A4963" t="s">
        <v>18886</v>
      </c>
      <c r="B4963" t="s">
        <v>18887</v>
      </c>
      <c r="C4963" s="1" t="str">
        <f t="shared" si="796"/>
        <v>21:0444</v>
      </c>
      <c r="D4963" s="1" t="str">
        <f t="shared" si="800"/>
        <v>21:0146</v>
      </c>
      <c r="E4963" t="s">
        <v>18888</v>
      </c>
      <c r="F4963" t="s">
        <v>18889</v>
      </c>
      <c r="H4963">
        <v>69.203782700000005</v>
      </c>
      <c r="I4963">
        <v>-72.368549400000006</v>
      </c>
      <c r="J4963" s="1" t="str">
        <f t="shared" si="801"/>
        <v>NGR lake sediment grab sample</v>
      </c>
      <c r="K4963" s="1" t="str">
        <f t="shared" si="802"/>
        <v>&lt;177 micron (NGR)</v>
      </c>
      <c r="L4963">
        <v>42</v>
      </c>
      <c r="M4963" t="s">
        <v>112</v>
      </c>
      <c r="N4963">
        <v>817</v>
      </c>
      <c r="O4963">
        <v>82</v>
      </c>
      <c r="P4963">
        <v>80</v>
      </c>
      <c r="Q4963">
        <v>5</v>
      </c>
      <c r="R4963">
        <v>34</v>
      </c>
      <c r="S4963">
        <v>8</v>
      </c>
      <c r="T4963">
        <v>0.1</v>
      </c>
      <c r="U4963">
        <v>180</v>
      </c>
      <c r="V4963">
        <v>3.35</v>
      </c>
      <c r="W4963">
        <v>15</v>
      </c>
      <c r="X4963">
        <v>6</v>
      </c>
      <c r="Y4963">
        <v>3.4</v>
      </c>
    </row>
    <row r="4964" spans="1:25" hidden="1" x14ac:dyDescent="0.25">
      <c r="A4964" t="s">
        <v>18890</v>
      </c>
      <c r="B4964" t="s">
        <v>18891</v>
      </c>
      <c r="C4964" s="1" t="str">
        <f t="shared" si="796"/>
        <v>21:0444</v>
      </c>
      <c r="D4964" s="1" t="str">
        <f t="shared" si="800"/>
        <v>21:0146</v>
      </c>
      <c r="E4964" t="s">
        <v>18892</v>
      </c>
      <c r="F4964" t="s">
        <v>18893</v>
      </c>
      <c r="H4964">
        <v>69.242358199999998</v>
      </c>
      <c r="I4964">
        <v>-72.436058900000006</v>
      </c>
      <c r="J4964" s="1" t="str">
        <f t="shared" si="801"/>
        <v>NGR lake sediment grab sample</v>
      </c>
      <c r="K4964" s="1" t="str">
        <f t="shared" si="802"/>
        <v>&lt;177 micron (NGR)</v>
      </c>
      <c r="L4964">
        <v>42</v>
      </c>
      <c r="M4964" t="s">
        <v>117</v>
      </c>
      <c r="N4964">
        <v>818</v>
      </c>
      <c r="O4964">
        <v>118</v>
      </c>
      <c r="P4964">
        <v>150</v>
      </c>
      <c r="Q4964">
        <v>8</v>
      </c>
      <c r="R4964">
        <v>58</v>
      </c>
      <c r="S4964">
        <v>12</v>
      </c>
      <c r="T4964">
        <v>0.2</v>
      </c>
      <c r="U4964">
        <v>180</v>
      </c>
      <c r="V4964">
        <v>5.5</v>
      </c>
      <c r="W4964">
        <v>62</v>
      </c>
      <c r="X4964">
        <v>6</v>
      </c>
      <c r="Y4964">
        <v>8</v>
      </c>
    </row>
    <row r="4965" spans="1:25" hidden="1" x14ac:dyDescent="0.25">
      <c r="A4965" t="s">
        <v>18894</v>
      </c>
      <c r="B4965" t="s">
        <v>18895</v>
      </c>
      <c r="C4965" s="1" t="str">
        <f t="shared" si="796"/>
        <v>21:0444</v>
      </c>
      <c r="D4965" s="1" t="str">
        <f t="shared" si="800"/>
        <v>21:0146</v>
      </c>
      <c r="E4965" t="s">
        <v>18896</v>
      </c>
      <c r="F4965" t="s">
        <v>18897</v>
      </c>
      <c r="H4965">
        <v>69.281216000000001</v>
      </c>
      <c r="I4965">
        <v>-72.586849299999997</v>
      </c>
      <c r="J4965" s="1" t="str">
        <f t="shared" si="801"/>
        <v>NGR lake sediment grab sample</v>
      </c>
      <c r="K4965" s="1" t="str">
        <f t="shared" si="802"/>
        <v>&lt;177 micron (NGR)</v>
      </c>
      <c r="L4965">
        <v>42</v>
      </c>
      <c r="M4965" t="s">
        <v>122</v>
      </c>
      <c r="N4965">
        <v>819</v>
      </c>
      <c r="O4965">
        <v>118</v>
      </c>
      <c r="P4965">
        <v>52</v>
      </c>
      <c r="Q4965">
        <v>62</v>
      </c>
      <c r="R4965">
        <v>21</v>
      </c>
      <c r="S4965">
        <v>8</v>
      </c>
      <c r="T4965">
        <v>0.1</v>
      </c>
      <c r="U4965">
        <v>340</v>
      </c>
      <c r="V4965">
        <v>3.75</v>
      </c>
      <c r="W4965">
        <v>9</v>
      </c>
      <c r="X4965">
        <v>8</v>
      </c>
      <c r="Y4965">
        <v>4</v>
      </c>
    </row>
    <row r="4966" spans="1:25" hidden="1" x14ac:dyDescent="0.25">
      <c r="A4966" t="s">
        <v>18898</v>
      </c>
      <c r="B4966" t="s">
        <v>18899</v>
      </c>
      <c r="C4966" s="1" t="str">
        <f t="shared" si="796"/>
        <v>21:0444</v>
      </c>
      <c r="D4966" s="1" t="str">
        <f>HYPERLINK("http://geochem.nrcan.gc.ca/cdogs/content/svy/svy_e.htm", "")</f>
        <v/>
      </c>
      <c r="G4966" s="1" t="str">
        <f>HYPERLINK("http://geochem.nrcan.gc.ca/cdogs/content/cr_/cr_00022_e.htm", "22")</f>
        <v>22</v>
      </c>
      <c r="J4966" t="s">
        <v>100</v>
      </c>
      <c r="K4966" t="s">
        <v>101</v>
      </c>
      <c r="L4966">
        <v>42</v>
      </c>
      <c r="M4966" t="s">
        <v>102</v>
      </c>
      <c r="N4966">
        <v>820</v>
      </c>
      <c r="O4966">
        <v>88</v>
      </c>
      <c r="P4966">
        <v>20</v>
      </c>
      <c r="Q4966">
        <v>22</v>
      </c>
      <c r="R4966">
        <v>10</v>
      </c>
      <c r="S4966">
        <v>5</v>
      </c>
      <c r="T4966">
        <v>0.1</v>
      </c>
      <c r="U4966">
        <v>1000</v>
      </c>
      <c r="V4966">
        <v>1.7</v>
      </c>
      <c r="W4966">
        <v>14</v>
      </c>
      <c r="X4966">
        <v>5</v>
      </c>
      <c r="Y4966">
        <v>19.8</v>
      </c>
    </row>
    <row r="4967" spans="1:25" hidden="1" x14ac:dyDescent="0.25">
      <c r="A4967" t="s">
        <v>18900</v>
      </c>
      <c r="B4967" t="s">
        <v>18901</v>
      </c>
      <c r="C4967" s="1" t="str">
        <f t="shared" si="796"/>
        <v>21:0444</v>
      </c>
      <c r="D4967" s="1" t="str">
        <f t="shared" ref="D4967:D4974" si="803">HYPERLINK("http://geochem.nrcan.gc.ca/cdogs/content/svy/svy210146_e.htm", "21:0146")</f>
        <v>21:0146</v>
      </c>
      <c r="E4967" t="s">
        <v>18902</v>
      </c>
      <c r="F4967" t="s">
        <v>18903</v>
      </c>
      <c r="H4967">
        <v>69.311041299999999</v>
      </c>
      <c r="I4967">
        <v>-72.593726200000006</v>
      </c>
      <c r="J4967" s="1" t="str">
        <f t="shared" ref="J4967:J4974" si="804">HYPERLINK("http://geochem.nrcan.gc.ca/cdogs/content/kwd/kwd020027_e.htm", "NGR lake sediment grab sample")</f>
        <v>NGR lake sediment grab sample</v>
      </c>
      <c r="K4967" s="1" t="str">
        <f t="shared" ref="K4967:K4974" si="805">HYPERLINK("http://geochem.nrcan.gc.ca/cdogs/content/kwd/kwd080006_e.htm", "&lt;177 micron (NGR)")</f>
        <v>&lt;177 micron (NGR)</v>
      </c>
      <c r="L4967">
        <v>43</v>
      </c>
      <c r="M4967" t="s">
        <v>29</v>
      </c>
      <c r="N4967">
        <v>821</v>
      </c>
      <c r="O4967">
        <v>134</v>
      </c>
      <c r="P4967">
        <v>60</v>
      </c>
      <c r="Q4967">
        <v>11</v>
      </c>
      <c r="R4967">
        <v>31</v>
      </c>
      <c r="S4967">
        <v>15</v>
      </c>
      <c r="T4967">
        <v>0.1</v>
      </c>
      <c r="U4967">
        <v>280</v>
      </c>
      <c r="V4967">
        <v>4.5</v>
      </c>
      <c r="W4967">
        <v>15</v>
      </c>
      <c r="X4967">
        <v>5</v>
      </c>
      <c r="Y4967">
        <v>4.8</v>
      </c>
    </row>
    <row r="4968" spans="1:25" hidden="1" x14ac:dyDescent="0.25">
      <c r="A4968" t="s">
        <v>18904</v>
      </c>
      <c r="B4968" t="s">
        <v>18905</v>
      </c>
      <c r="C4968" s="1" t="str">
        <f t="shared" si="796"/>
        <v>21:0444</v>
      </c>
      <c r="D4968" s="1" t="str">
        <f t="shared" si="803"/>
        <v>21:0146</v>
      </c>
      <c r="E4968" t="s">
        <v>18906</v>
      </c>
      <c r="F4968" t="s">
        <v>18907</v>
      </c>
      <c r="H4968">
        <v>69.294969499999993</v>
      </c>
      <c r="I4968">
        <v>-72.583415299999999</v>
      </c>
      <c r="J4968" s="1" t="str">
        <f t="shared" si="804"/>
        <v>NGR lake sediment grab sample</v>
      </c>
      <c r="K4968" s="1" t="str">
        <f t="shared" si="805"/>
        <v>&lt;177 micron (NGR)</v>
      </c>
      <c r="L4968">
        <v>43</v>
      </c>
      <c r="M4968" t="s">
        <v>49</v>
      </c>
      <c r="N4968">
        <v>822</v>
      </c>
      <c r="O4968">
        <v>72</v>
      </c>
      <c r="P4968">
        <v>24</v>
      </c>
      <c r="Q4968">
        <v>10</v>
      </c>
      <c r="R4968">
        <v>15</v>
      </c>
      <c r="S4968">
        <v>5</v>
      </c>
      <c r="T4968">
        <v>0.1</v>
      </c>
      <c r="U4968">
        <v>245</v>
      </c>
      <c r="V4968">
        <v>3</v>
      </c>
      <c r="W4968">
        <v>13</v>
      </c>
      <c r="X4968">
        <v>3</v>
      </c>
      <c r="Y4968">
        <v>2</v>
      </c>
    </row>
    <row r="4969" spans="1:25" hidden="1" x14ac:dyDescent="0.25">
      <c r="A4969" t="s">
        <v>18908</v>
      </c>
      <c r="B4969" t="s">
        <v>18909</v>
      </c>
      <c r="C4969" s="1" t="str">
        <f t="shared" si="796"/>
        <v>21:0444</v>
      </c>
      <c r="D4969" s="1" t="str">
        <f t="shared" si="803"/>
        <v>21:0146</v>
      </c>
      <c r="E4969" t="s">
        <v>18902</v>
      </c>
      <c r="F4969" t="s">
        <v>18910</v>
      </c>
      <c r="H4969">
        <v>69.311041299999999</v>
      </c>
      <c r="I4969">
        <v>-72.593726200000006</v>
      </c>
      <c r="J4969" s="1" t="str">
        <f t="shared" si="804"/>
        <v>NGR lake sediment grab sample</v>
      </c>
      <c r="K4969" s="1" t="str">
        <f t="shared" si="805"/>
        <v>&lt;177 micron (NGR)</v>
      </c>
      <c r="L4969">
        <v>43</v>
      </c>
      <c r="M4969" t="s">
        <v>53</v>
      </c>
      <c r="N4969">
        <v>823</v>
      </c>
      <c r="O4969">
        <v>126</v>
      </c>
      <c r="P4969">
        <v>52</v>
      </c>
      <c r="Q4969">
        <v>10</v>
      </c>
      <c r="R4969">
        <v>29</v>
      </c>
      <c r="S4969">
        <v>11</v>
      </c>
      <c r="T4969">
        <v>0.1</v>
      </c>
      <c r="U4969">
        <v>275</v>
      </c>
      <c r="V4969">
        <v>4</v>
      </c>
      <c r="W4969">
        <v>14</v>
      </c>
      <c r="X4969">
        <v>3</v>
      </c>
      <c r="Y4969">
        <v>5</v>
      </c>
    </row>
    <row r="4970" spans="1:25" hidden="1" x14ac:dyDescent="0.25">
      <c r="A4970" t="s">
        <v>18911</v>
      </c>
      <c r="B4970" t="s">
        <v>18912</v>
      </c>
      <c r="C4970" s="1" t="str">
        <f t="shared" si="796"/>
        <v>21:0444</v>
      </c>
      <c r="D4970" s="1" t="str">
        <f t="shared" si="803"/>
        <v>21:0146</v>
      </c>
      <c r="E4970" t="s">
        <v>18902</v>
      </c>
      <c r="F4970" t="s">
        <v>18913</v>
      </c>
      <c r="H4970">
        <v>69.311041299999999</v>
      </c>
      <c r="I4970">
        <v>-72.593726200000006</v>
      </c>
      <c r="J4970" s="1" t="str">
        <f t="shared" si="804"/>
        <v>NGR lake sediment grab sample</v>
      </c>
      <c r="K4970" s="1" t="str">
        <f t="shared" si="805"/>
        <v>&lt;177 micron (NGR)</v>
      </c>
      <c r="L4970">
        <v>43</v>
      </c>
      <c r="M4970" t="s">
        <v>57</v>
      </c>
      <c r="N4970">
        <v>824</v>
      </c>
      <c r="O4970">
        <v>134</v>
      </c>
      <c r="P4970">
        <v>62</v>
      </c>
      <c r="Q4970">
        <v>13</v>
      </c>
      <c r="R4970">
        <v>29</v>
      </c>
      <c r="S4970">
        <v>15</v>
      </c>
      <c r="T4970">
        <v>0.1</v>
      </c>
      <c r="U4970">
        <v>280</v>
      </c>
      <c r="V4970">
        <v>4.4000000000000004</v>
      </c>
      <c r="W4970">
        <v>13</v>
      </c>
      <c r="X4970">
        <v>2</v>
      </c>
      <c r="Y4970">
        <v>5.6</v>
      </c>
    </row>
    <row r="4971" spans="1:25" hidden="1" x14ac:dyDescent="0.25">
      <c r="A4971" t="s">
        <v>18914</v>
      </c>
      <c r="B4971" t="s">
        <v>18915</v>
      </c>
      <c r="C4971" s="1" t="str">
        <f t="shared" si="796"/>
        <v>21:0444</v>
      </c>
      <c r="D4971" s="1" t="str">
        <f t="shared" si="803"/>
        <v>21:0146</v>
      </c>
      <c r="E4971" t="s">
        <v>18916</v>
      </c>
      <c r="F4971" t="s">
        <v>18917</v>
      </c>
      <c r="H4971">
        <v>69.290642399999996</v>
      </c>
      <c r="I4971">
        <v>-72.4987055</v>
      </c>
      <c r="J4971" s="1" t="str">
        <f t="shared" si="804"/>
        <v>NGR lake sediment grab sample</v>
      </c>
      <c r="K4971" s="1" t="str">
        <f t="shared" si="805"/>
        <v>&lt;177 micron (NGR)</v>
      </c>
      <c r="L4971">
        <v>43</v>
      </c>
      <c r="M4971" t="s">
        <v>34</v>
      </c>
      <c r="N4971">
        <v>825</v>
      </c>
      <c r="O4971">
        <v>86</v>
      </c>
      <c r="P4971">
        <v>40</v>
      </c>
      <c r="Q4971">
        <v>9</v>
      </c>
      <c r="R4971">
        <v>15</v>
      </c>
      <c r="S4971">
        <v>5</v>
      </c>
      <c r="T4971">
        <v>0.1</v>
      </c>
      <c r="U4971">
        <v>185</v>
      </c>
      <c r="V4971">
        <v>2.9</v>
      </c>
      <c r="W4971">
        <v>10</v>
      </c>
      <c r="X4971">
        <v>2</v>
      </c>
      <c r="Y4971">
        <v>3</v>
      </c>
    </row>
    <row r="4972" spans="1:25" hidden="1" x14ac:dyDescent="0.25">
      <c r="A4972" t="s">
        <v>18918</v>
      </c>
      <c r="B4972" t="s">
        <v>18919</v>
      </c>
      <c r="C4972" s="1" t="str">
        <f t="shared" si="796"/>
        <v>21:0444</v>
      </c>
      <c r="D4972" s="1" t="str">
        <f t="shared" si="803"/>
        <v>21:0146</v>
      </c>
      <c r="E4972" t="s">
        <v>18920</v>
      </c>
      <c r="F4972" t="s">
        <v>18921</v>
      </c>
      <c r="H4972">
        <v>69.303883999999996</v>
      </c>
      <c r="I4972">
        <v>-72.262477399999995</v>
      </c>
      <c r="J4972" s="1" t="str">
        <f t="shared" si="804"/>
        <v>NGR lake sediment grab sample</v>
      </c>
      <c r="K4972" s="1" t="str">
        <f t="shared" si="805"/>
        <v>&lt;177 micron (NGR)</v>
      </c>
      <c r="L4972">
        <v>43</v>
      </c>
      <c r="M4972" t="s">
        <v>39</v>
      </c>
      <c r="N4972">
        <v>826</v>
      </c>
      <c r="O4972">
        <v>102</v>
      </c>
      <c r="P4972">
        <v>68</v>
      </c>
      <c r="Q4972">
        <v>11</v>
      </c>
      <c r="R4972">
        <v>27</v>
      </c>
      <c r="S4972">
        <v>7</v>
      </c>
      <c r="T4972">
        <v>0.1</v>
      </c>
      <c r="U4972">
        <v>210</v>
      </c>
      <c r="V4972">
        <v>3.7</v>
      </c>
      <c r="W4972">
        <v>8</v>
      </c>
      <c r="X4972">
        <v>2</v>
      </c>
      <c r="Y4972">
        <v>9.8000000000000007</v>
      </c>
    </row>
    <row r="4973" spans="1:25" hidden="1" x14ac:dyDescent="0.25">
      <c r="A4973" t="s">
        <v>18922</v>
      </c>
      <c r="B4973" t="s">
        <v>18923</v>
      </c>
      <c r="C4973" s="1" t="str">
        <f t="shared" si="796"/>
        <v>21:0444</v>
      </c>
      <c r="D4973" s="1" t="str">
        <f t="shared" si="803"/>
        <v>21:0146</v>
      </c>
      <c r="E4973" t="s">
        <v>18924</v>
      </c>
      <c r="F4973" t="s">
        <v>18925</v>
      </c>
      <c r="H4973">
        <v>69.331709000000004</v>
      </c>
      <c r="I4973">
        <v>-72.480846299999996</v>
      </c>
      <c r="J4973" s="1" t="str">
        <f t="shared" si="804"/>
        <v>NGR lake sediment grab sample</v>
      </c>
      <c r="K4973" s="1" t="str">
        <f t="shared" si="805"/>
        <v>&lt;177 micron (NGR)</v>
      </c>
      <c r="L4973">
        <v>43</v>
      </c>
      <c r="M4973" t="s">
        <v>44</v>
      </c>
      <c r="N4973">
        <v>827</v>
      </c>
      <c r="O4973">
        <v>122</v>
      </c>
      <c r="P4973">
        <v>58</v>
      </c>
      <c r="Q4973">
        <v>15</v>
      </c>
      <c r="R4973">
        <v>29</v>
      </c>
      <c r="S4973">
        <v>10</v>
      </c>
      <c r="T4973">
        <v>0.1</v>
      </c>
      <c r="U4973">
        <v>280</v>
      </c>
      <c r="V4973">
        <v>3.1</v>
      </c>
      <c r="W4973">
        <v>8</v>
      </c>
      <c r="X4973">
        <v>3</v>
      </c>
      <c r="Y4973">
        <v>7</v>
      </c>
    </row>
    <row r="4974" spans="1:25" hidden="1" x14ac:dyDescent="0.25">
      <c r="A4974" t="s">
        <v>18926</v>
      </c>
      <c r="B4974" t="s">
        <v>18927</v>
      </c>
      <c r="C4974" s="1" t="str">
        <f t="shared" si="796"/>
        <v>21:0444</v>
      </c>
      <c r="D4974" s="1" t="str">
        <f t="shared" si="803"/>
        <v>21:0146</v>
      </c>
      <c r="E4974" t="s">
        <v>18928</v>
      </c>
      <c r="F4974" t="s">
        <v>18929</v>
      </c>
      <c r="H4974">
        <v>69.349553700000001</v>
      </c>
      <c r="I4974">
        <v>-72.560834799999995</v>
      </c>
      <c r="J4974" s="1" t="str">
        <f t="shared" si="804"/>
        <v>NGR lake sediment grab sample</v>
      </c>
      <c r="K4974" s="1" t="str">
        <f t="shared" si="805"/>
        <v>&lt;177 micron (NGR)</v>
      </c>
      <c r="L4974">
        <v>43</v>
      </c>
      <c r="M4974" t="s">
        <v>62</v>
      </c>
      <c r="N4974">
        <v>828</v>
      </c>
      <c r="O4974">
        <v>168</v>
      </c>
      <c r="P4974">
        <v>80</v>
      </c>
      <c r="Q4974">
        <v>15</v>
      </c>
      <c r="R4974">
        <v>34</v>
      </c>
      <c r="S4974">
        <v>10</v>
      </c>
      <c r="T4974">
        <v>0.1</v>
      </c>
      <c r="U4974">
        <v>270</v>
      </c>
      <c r="V4974">
        <v>4.2</v>
      </c>
      <c r="W4974">
        <v>23</v>
      </c>
      <c r="X4974">
        <v>8</v>
      </c>
      <c r="Y4974">
        <v>3.2</v>
      </c>
    </row>
    <row r="4975" spans="1:25" hidden="1" x14ac:dyDescent="0.25">
      <c r="A4975" t="s">
        <v>18930</v>
      </c>
      <c r="B4975" t="s">
        <v>18931</v>
      </c>
      <c r="C4975" s="1" t="str">
        <f t="shared" si="796"/>
        <v>21:0444</v>
      </c>
      <c r="D4975" s="1" t="str">
        <f>HYPERLINK("http://geochem.nrcan.gc.ca/cdogs/content/svy/svy_e.htm", "")</f>
        <v/>
      </c>
      <c r="G4975" s="1" t="str">
        <f>HYPERLINK("http://geochem.nrcan.gc.ca/cdogs/content/cr_/cr_00033_e.htm", "33")</f>
        <v>33</v>
      </c>
      <c r="J4975" t="s">
        <v>100</v>
      </c>
      <c r="K4975" t="s">
        <v>101</v>
      </c>
      <c r="L4975">
        <v>43</v>
      </c>
      <c r="M4975" t="s">
        <v>102</v>
      </c>
      <c r="N4975">
        <v>829</v>
      </c>
      <c r="O4975">
        <v>170</v>
      </c>
      <c r="P4975">
        <v>20</v>
      </c>
      <c r="Q4975">
        <v>22</v>
      </c>
      <c r="R4975">
        <v>14</v>
      </c>
      <c r="S4975">
        <v>9</v>
      </c>
      <c r="T4975">
        <v>0.1</v>
      </c>
      <c r="U4975">
        <v>2700</v>
      </c>
      <c r="V4975">
        <v>3.6</v>
      </c>
      <c r="W4975">
        <v>2</v>
      </c>
      <c r="X4975">
        <v>1</v>
      </c>
      <c r="Y4975">
        <v>11.2</v>
      </c>
    </row>
    <row r="4976" spans="1:25" hidden="1" x14ac:dyDescent="0.25">
      <c r="A4976" t="s">
        <v>18932</v>
      </c>
      <c r="B4976" t="s">
        <v>18933</v>
      </c>
      <c r="C4976" s="1" t="str">
        <f t="shared" si="796"/>
        <v>21:0444</v>
      </c>
      <c r="D4976" s="1" t="str">
        <f t="shared" ref="D4976:D4988" si="806">HYPERLINK("http://geochem.nrcan.gc.ca/cdogs/content/svy/svy210146_e.htm", "21:0146")</f>
        <v>21:0146</v>
      </c>
      <c r="E4976" t="s">
        <v>18934</v>
      </c>
      <c r="F4976" t="s">
        <v>18935</v>
      </c>
      <c r="H4976">
        <v>69.340452600000006</v>
      </c>
      <c r="I4976">
        <v>-72.653651699999998</v>
      </c>
      <c r="J4976" s="1" t="str">
        <f t="shared" ref="J4976:J4988" si="807">HYPERLINK("http://geochem.nrcan.gc.ca/cdogs/content/kwd/kwd020027_e.htm", "NGR lake sediment grab sample")</f>
        <v>NGR lake sediment grab sample</v>
      </c>
      <c r="K4976" s="1" t="str">
        <f t="shared" ref="K4976:K4988" si="808">HYPERLINK("http://geochem.nrcan.gc.ca/cdogs/content/kwd/kwd080006_e.htm", "&lt;177 micron (NGR)")</f>
        <v>&lt;177 micron (NGR)</v>
      </c>
      <c r="L4976">
        <v>43</v>
      </c>
      <c r="M4976" t="s">
        <v>67</v>
      </c>
      <c r="N4976">
        <v>830</v>
      </c>
      <c r="O4976">
        <v>102</v>
      </c>
      <c r="P4976">
        <v>54</v>
      </c>
      <c r="Q4976">
        <v>15</v>
      </c>
      <c r="R4976">
        <v>19</v>
      </c>
      <c r="S4976">
        <v>8</v>
      </c>
      <c r="T4976">
        <v>0.2</v>
      </c>
      <c r="U4976">
        <v>240</v>
      </c>
      <c r="V4976">
        <v>3.4</v>
      </c>
      <c r="W4976">
        <v>14</v>
      </c>
      <c r="X4976">
        <v>5</v>
      </c>
      <c r="Y4976">
        <v>1.4</v>
      </c>
    </row>
    <row r="4977" spans="1:25" hidden="1" x14ac:dyDescent="0.25">
      <c r="A4977" t="s">
        <v>18936</v>
      </c>
      <c r="B4977" t="s">
        <v>18937</v>
      </c>
      <c r="C4977" s="1" t="str">
        <f t="shared" si="796"/>
        <v>21:0444</v>
      </c>
      <c r="D4977" s="1" t="str">
        <f t="shared" si="806"/>
        <v>21:0146</v>
      </c>
      <c r="E4977" t="s">
        <v>18938</v>
      </c>
      <c r="F4977" t="s">
        <v>18939</v>
      </c>
      <c r="H4977">
        <v>69.371809499999998</v>
      </c>
      <c r="I4977">
        <v>-72.969953200000006</v>
      </c>
      <c r="J4977" s="1" t="str">
        <f t="shared" si="807"/>
        <v>NGR lake sediment grab sample</v>
      </c>
      <c r="K4977" s="1" t="str">
        <f t="shared" si="808"/>
        <v>&lt;177 micron (NGR)</v>
      </c>
      <c r="L4977">
        <v>43</v>
      </c>
      <c r="M4977" t="s">
        <v>72</v>
      </c>
      <c r="N4977">
        <v>831</v>
      </c>
      <c r="O4977">
        <v>190</v>
      </c>
      <c r="P4977">
        <v>118</v>
      </c>
      <c r="Q4977">
        <v>38</v>
      </c>
      <c r="R4977">
        <v>41</v>
      </c>
      <c r="S4977">
        <v>15</v>
      </c>
      <c r="T4977">
        <v>1</v>
      </c>
      <c r="U4977">
        <v>210</v>
      </c>
      <c r="V4977">
        <v>25</v>
      </c>
      <c r="W4977">
        <v>30</v>
      </c>
      <c r="X4977">
        <v>30</v>
      </c>
      <c r="Y4977">
        <v>16.399999999999999</v>
      </c>
    </row>
    <row r="4978" spans="1:25" hidden="1" x14ac:dyDescent="0.25">
      <c r="A4978" t="s">
        <v>18940</v>
      </c>
      <c r="B4978" t="s">
        <v>18941</v>
      </c>
      <c r="C4978" s="1" t="str">
        <f t="shared" si="796"/>
        <v>21:0444</v>
      </c>
      <c r="D4978" s="1" t="str">
        <f t="shared" si="806"/>
        <v>21:0146</v>
      </c>
      <c r="E4978" t="s">
        <v>18942</v>
      </c>
      <c r="F4978" t="s">
        <v>18943</v>
      </c>
      <c r="H4978">
        <v>69.364602700000006</v>
      </c>
      <c r="I4978">
        <v>-73.058307600000006</v>
      </c>
      <c r="J4978" s="1" t="str">
        <f t="shared" si="807"/>
        <v>NGR lake sediment grab sample</v>
      </c>
      <c r="K4978" s="1" t="str">
        <f t="shared" si="808"/>
        <v>&lt;177 micron (NGR)</v>
      </c>
      <c r="L4978">
        <v>43</v>
      </c>
      <c r="M4978" t="s">
        <v>77</v>
      </c>
      <c r="N4978">
        <v>832</v>
      </c>
      <c r="O4978">
        <v>182</v>
      </c>
      <c r="P4978">
        <v>80</v>
      </c>
      <c r="Q4978">
        <v>56</v>
      </c>
      <c r="R4978">
        <v>33</v>
      </c>
      <c r="S4978">
        <v>14</v>
      </c>
      <c r="T4978">
        <v>0.1</v>
      </c>
      <c r="U4978">
        <v>520</v>
      </c>
      <c r="V4978">
        <v>7.9</v>
      </c>
      <c r="W4978">
        <v>31</v>
      </c>
      <c r="X4978">
        <v>20</v>
      </c>
      <c r="Y4978">
        <v>7.4</v>
      </c>
    </row>
    <row r="4979" spans="1:25" hidden="1" x14ac:dyDescent="0.25">
      <c r="A4979" t="s">
        <v>18944</v>
      </c>
      <c r="B4979" t="s">
        <v>18945</v>
      </c>
      <c r="C4979" s="1" t="str">
        <f t="shared" ref="C4979:C5002" si="809">HYPERLINK("http://geochem.nrcan.gc.ca/cdogs/content/bdl/bdl210444_e.htm", "21:0444")</f>
        <v>21:0444</v>
      </c>
      <c r="D4979" s="1" t="str">
        <f t="shared" si="806"/>
        <v>21:0146</v>
      </c>
      <c r="E4979" t="s">
        <v>18946</v>
      </c>
      <c r="F4979" t="s">
        <v>18947</v>
      </c>
      <c r="H4979">
        <v>69.023808799999998</v>
      </c>
      <c r="I4979">
        <v>-73.091906800000004</v>
      </c>
      <c r="J4979" s="1" t="str">
        <f t="shared" si="807"/>
        <v>NGR lake sediment grab sample</v>
      </c>
      <c r="K4979" s="1" t="str">
        <f t="shared" si="808"/>
        <v>&lt;177 micron (NGR)</v>
      </c>
      <c r="L4979">
        <v>43</v>
      </c>
      <c r="M4979" t="s">
        <v>82</v>
      </c>
      <c r="N4979">
        <v>833</v>
      </c>
      <c r="O4979">
        <v>84</v>
      </c>
      <c r="P4979">
        <v>62</v>
      </c>
      <c r="Q4979">
        <v>9</v>
      </c>
      <c r="R4979">
        <v>29</v>
      </c>
      <c r="S4979">
        <v>7</v>
      </c>
      <c r="T4979">
        <v>0.1</v>
      </c>
      <c r="U4979">
        <v>220</v>
      </c>
      <c r="V4979">
        <v>3.8</v>
      </c>
      <c r="W4979">
        <v>26</v>
      </c>
      <c r="X4979">
        <v>2</v>
      </c>
      <c r="Y4979">
        <v>2.6</v>
      </c>
    </row>
    <row r="4980" spans="1:25" hidden="1" x14ac:dyDescent="0.25">
      <c r="A4980" t="s">
        <v>18948</v>
      </c>
      <c r="B4980" t="s">
        <v>18949</v>
      </c>
      <c r="C4980" s="1" t="str">
        <f t="shared" si="809"/>
        <v>21:0444</v>
      </c>
      <c r="D4980" s="1" t="str">
        <f t="shared" si="806"/>
        <v>21:0146</v>
      </c>
      <c r="E4980" t="s">
        <v>18950</v>
      </c>
      <c r="F4980" t="s">
        <v>18951</v>
      </c>
      <c r="H4980">
        <v>69.061413000000002</v>
      </c>
      <c r="I4980">
        <v>-73.1746938</v>
      </c>
      <c r="J4980" s="1" t="str">
        <f t="shared" si="807"/>
        <v>NGR lake sediment grab sample</v>
      </c>
      <c r="K4980" s="1" t="str">
        <f t="shared" si="808"/>
        <v>&lt;177 micron (NGR)</v>
      </c>
      <c r="L4980">
        <v>43</v>
      </c>
      <c r="M4980" t="s">
        <v>87</v>
      </c>
      <c r="N4980">
        <v>834</v>
      </c>
      <c r="O4980">
        <v>275</v>
      </c>
      <c r="P4980">
        <v>172</v>
      </c>
      <c r="Q4980">
        <v>7</v>
      </c>
      <c r="R4980">
        <v>74</v>
      </c>
      <c r="S4980">
        <v>18</v>
      </c>
      <c r="T4980">
        <v>0.2</v>
      </c>
      <c r="U4980">
        <v>210</v>
      </c>
      <c r="V4980">
        <v>2.2999999999999998</v>
      </c>
      <c r="W4980">
        <v>20</v>
      </c>
      <c r="X4980">
        <v>1</v>
      </c>
      <c r="Y4980">
        <v>7.8</v>
      </c>
    </row>
    <row r="4981" spans="1:25" hidden="1" x14ac:dyDescent="0.25">
      <c r="A4981" t="s">
        <v>18952</v>
      </c>
      <c r="B4981" t="s">
        <v>18953</v>
      </c>
      <c r="C4981" s="1" t="str">
        <f t="shared" si="809"/>
        <v>21:0444</v>
      </c>
      <c r="D4981" s="1" t="str">
        <f t="shared" si="806"/>
        <v>21:0146</v>
      </c>
      <c r="E4981" t="s">
        <v>18954</v>
      </c>
      <c r="F4981" t="s">
        <v>18955</v>
      </c>
      <c r="H4981">
        <v>69.0768475</v>
      </c>
      <c r="I4981">
        <v>-73.241201599999997</v>
      </c>
      <c r="J4981" s="1" t="str">
        <f t="shared" si="807"/>
        <v>NGR lake sediment grab sample</v>
      </c>
      <c r="K4981" s="1" t="str">
        <f t="shared" si="808"/>
        <v>&lt;177 micron (NGR)</v>
      </c>
      <c r="L4981">
        <v>43</v>
      </c>
      <c r="M4981" t="s">
        <v>92</v>
      </c>
      <c r="N4981">
        <v>835</v>
      </c>
      <c r="O4981">
        <v>124</v>
      </c>
      <c r="P4981">
        <v>124</v>
      </c>
      <c r="Q4981">
        <v>8</v>
      </c>
      <c r="R4981">
        <v>45</v>
      </c>
      <c r="S4981">
        <v>10</v>
      </c>
      <c r="T4981">
        <v>0.2</v>
      </c>
      <c r="U4981">
        <v>220</v>
      </c>
      <c r="V4981">
        <v>2.8</v>
      </c>
      <c r="W4981">
        <v>29</v>
      </c>
      <c r="X4981">
        <v>1</v>
      </c>
      <c r="Y4981">
        <v>8</v>
      </c>
    </row>
    <row r="4982" spans="1:25" hidden="1" x14ac:dyDescent="0.25">
      <c r="A4982" t="s">
        <v>18956</v>
      </c>
      <c r="B4982" t="s">
        <v>18957</v>
      </c>
      <c r="C4982" s="1" t="str">
        <f t="shared" si="809"/>
        <v>21:0444</v>
      </c>
      <c r="D4982" s="1" t="str">
        <f t="shared" si="806"/>
        <v>21:0146</v>
      </c>
      <c r="E4982" t="s">
        <v>18958</v>
      </c>
      <c r="F4982" t="s">
        <v>18959</v>
      </c>
      <c r="H4982">
        <v>69.094983400000004</v>
      </c>
      <c r="I4982">
        <v>-73.3642605</v>
      </c>
      <c r="J4982" s="1" t="str">
        <f t="shared" si="807"/>
        <v>NGR lake sediment grab sample</v>
      </c>
      <c r="K4982" s="1" t="str">
        <f t="shared" si="808"/>
        <v>&lt;177 micron (NGR)</v>
      </c>
      <c r="L4982">
        <v>43</v>
      </c>
      <c r="M4982" t="s">
        <v>97</v>
      </c>
      <c r="N4982">
        <v>836</v>
      </c>
      <c r="O4982">
        <v>88</v>
      </c>
      <c r="P4982">
        <v>96</v>
      </c>
      <c r="Q4982">
        <v>7</v>
      </c>
      <c r="R4982">
        <v>39</v>
      </c>
      <c r="S4982">
        <v>7</v>
      </c>
      <c r="T4982">
        <v>0.1</v>
      </c>
      <c r="U4982">
        <v>210</v>
      </c>
      <c r="V4982">
        <v>2.7</v>
      </c>
      <c r="W4982">
        <v>21</v>
      </c>
      <c r="X4982">
        <v>1</v>
      </c>
      <c r="Y4982">
        <v>6.6</v>
      </c>
    </row>
    <row r="4983" spans="1:25" hidden="1" x14ac:dyDescent="0.25">
      <c r="A4983" t="s">
        <v>18960</v>
      </c>
      <c r="B4983" t="s">
        <v>18961</v>
      </c>
      <c r="C4983" s="1" t="str">
        <f t="shared" si="809"/>
        <v>21:0444</v>
      </c>
      <c r="D4983" s="1" t="str">
        <f t="shared" si="806"/>
        <v>21:0146</v>
      </c>
      <c r="E4983" t="s">
        <v>18962</v>
      </c>
      <c r="F4983" t="s">
        <v>18963</v>
      </c>
      <c r="H4983">
        <v>69.094329700000003</v>
      </c>
      <c r="I4983">
        <v>-73.459428799999998</v>
      </c>
      <c r="J4983" s="1" t="str">
        <f t="shared" si="807"/>
        <v>NGR lake sediment grab sample</v>
      </c>
      <c r="K4983" s="1" t="str">
        <f t="shared" si="808"/>
        <v>&lt;177 micron (NGR)</v>
      </c>
      <c r="L4983">
        <v>43</v>
      </c>
      <c r="M4983" t="s">
        <v>107</v>
      </c>
      <c r="N4983">
        <v>837</v>
      </c>
      <c r="O4983">
        <v>90</v>
      </c>
      <c r="P4983">
        <v>78</v>
      </c>
      <c r="Q4983">
        <v>8</v>
      </c>
      <c r="R4983">
        <v>30</v>
      </c>
      <c r="S4983">
        <v>32</v>
      </c>
      <c r="T4983">
        <v>0.1</v>
      </c>
      <c r="U4983">
        <v>750</v>
      </c>
      <c r="V4983">
        <v>4.8499999999999996</v>
      </c>
      <c r="W4983">
        <v>80</v>
      </c>
      <c r="X4983">
        <v>1</v>
      </c>
      <c r="Y4983">
        <v>3</v>
      </c>
    </row>
    <row r="4984" spans="1:25" hidden="1" x14ac:dyDescent="0.25">
      <c r="A4984" t="s">
        <v>18964</v>
      </c>
      <c r="B4984" t="s">
        <v>18965</v>
      </c>
      <c r="C4984" s="1" t="str">
        <f t="shared" si="809"/>
        <v>21:0444</v>
      </c>
      <c r="D4984" s="1" t="str">
        <f t="shared" si="806"/>
        <v>21:0146</v>
      </c>
      <c r="E4984" t="s">
        <v>18966</v>
      </c>
      <c r="F4984" t="s">
        <v>18967</v>
      </c>
      <c r="H4984">
        <v>69.135408799999993</v>
      </c>
      <c r="I4984">
        <v>-73.435068000000001</v>
      </c>
      <c r="J4984" s="1" t="str">
        <f t="shared" si="807"/>
        <v>NGR lake sediment grab sample</v>
      </c>
      <c r="K4984" s="1" t="str">
        <f t="shared" si="808"/>
        <v>&lt;177 micron (NGR)</v>
      </c>
      <c r="L4984">
        <v>43</v>
      </c>
      <c r="M4984" t="s">
        <v>112</v>
      </c>
      <c r="N4984">
        <v>838</v>
      </c>
      <c r="O4984">
        <v>130</v>
      </c>
      <c r="P4984">
        <v>52</v>
      </c>
      <c r="Q4984">
        <v>8</v>
      </c>
      <c r="R4984">
        <v>35</v>
      </c>
      <c r="S4984">
        <v>15</v>
      </c>
      <c r="T4984">
        <v>0.1</v>
      </c>
      <c r="U4984">
        <v>520</v>
      </c>
      <c r="V4984">
        <v>6.5</v>
      </c>
      <c r="W4984">
        <v>26</v>
      </c>
      <c r="X4984">
        <v>2</v>
      </c>
      <c r="Y4984">
        <v>2.4</v>
      </c>
    </row>
    <row r="4985" spans="1:25" hidden="1" x14ac:dyDescent="0.25">
      <c r="A4985" t="s">
        <v>18968</v>
      </c>
      <c r="B4985" t="s">
        <v>18969</v>
      </c>
      <c r="C4985" s="1" t="str">
        <f t="shared" si="809"/>
        <v>21:0444</v>
      </c>
      <c r="D4985" s="1" t="str">
        <f t="shared" si="806"/>
        <v>21:0146</v>
      </c>
      <c r="E4985" t="s">
        <v>18970</v>
      </c>
      <c r="F4985" t="s">
        <v>18971</v>
      </c>
      <c r="H4985">
        <v>69.141687899999994</v>
      </c>
      <c r="I4985">
        <v>-73.532760499999995</v>
      </c>
      <c r="J4985" s="1" t="str">
        <f t="shared" si="807"/>
        <v>NGR lake sediment grab sample</v>
      </c>
      <c r="K4985" s="1" t="str">
        <f t="shared" si="808"/>
        <v>&lt;177 micron (NGR)</v>
      </c>
      <c r="L4985">
        <v>43</v>
      </c>
      <c r="M4985" t="s">
        <v>117</v>
      </c>
      <c r="N4985">
        <v>839</v>
      </c>
      <c r="O4985">
        <v>86</v>
      </c>
      <c r="P4985">
        <v>66</v>
      </c>
      <c r="Q4985">
        <v>9</v>
      </c>
      <c r="R4985">
        <v>27</v>
      </c>
      <c r="S4985">
        <v>7</v>
      </c>
      <c r="T4985">
        <v>0.1</v>
      </c>
      <c r="U4985">
        <v>270</v>
      </c>
      <c r="V4985">
        <v>4.0999999999999996</v>
      </c>
      <c r="W4985">
        <v>18</v>
      </c>
      <c r="X4985">
        <v>3</v>
      </c>
      <c r="Y4985">
        <v>1.4</v>
      </c>
    </row>
    <row r="4986" spans="1:25" hidden="1" x14ac:dyDescent="0.25">
      <c r="A4986" t="s">
        <v>18972</v>
      </c>
      <c r="B4986" t="s">
        <v>18973</v>
      </c>
      <c r="C4986" s="1" t="str">
        <f t="shared" si="809"/>
        <v>21:0444</v>
      </c>
      <c r="D4986" s="1" t="str">
        <f t="shared" si="806"/>
        <v>21:0146</v>
      </c>
      <c r="E4986" t="s">
        <v>18974</v>
      </c>
      <c r="F4986" t="s">
        <v>18975</v>
      </c>
      <c r="H4986">
        <v>69.160501600000003</v>
      </c>
      <c r="I4986">
        <v>-73.520612600000007</v>
      </c>
      <c r="J4986" s="1" t="str">
        <f t="shared" si="807"/>
        <v>NGR lake sediment grab sample</v>
      </c>
      <c r="K4986" s="1" t="str">
        <f t="shared" si="808"/>
        <v>&lt;177 micron (NGR)</v>
      </c>
      <c r="L4986">
        <v>43</v>
      </c>
      <c r="M4986" t="s">
        <v>122</v>
      </c>
      <c r="N4986">
        <v>840</v>
      </c>
      <c r="O4986">
        <v>210</v>
      </c>
      <c r="P4986">
        <v>118</v>
      </c>
      <c r="Q4986">
        <v>12</v>
      </c>
      <c r="R4986">
        <v>86</v>
      </c>
      <c r="S4986">
        <v>30</v>
      </c>
      <c r="T4986">
        <v>0.1</v>
      </c>
      <c r="U4986">
        <v>310</v>
      </c>
      <c r="V4986">
        <v>6</v>
      </c>
      <c r="W4986">
        <v>25</v>
      </c>
      <c r="X4986">
        <v>6</v>
      </c>
      <c r="Y4986">
        <v>9</v>
      </c>
    </row>
    <row r="4987" spans="1:25" hidden="1" x14ac:dyDescent="0.25">
      <c r="A4987" t="s">
        <v>18976</v>
      </c>
      <c r="B4987" t="s">
        <v>18977</v>
      </c>
      <c r="C4987" s="1" t="str">
        <f t="shared" si="809"/>
        <v>21:0444</v>
      </c>
      <c r="D4987" s="1" t="str">
        <f t="shared" si="806"/>
        <v>21:0146</v>
      </c>
      <c r="E4987" t="s">
        <v>18978</v>
      </c>
      <c r="F4987" t="s">
        <v>18979</v>
      </c>
      <c r="H4987">
        <v>69.1545287</v>
      </c>
      <c r="I4987">
        <v>-72.808340900000005</v>
      </c>
      <c r="J4987" s="1" t="str">
        <f t="shared" si="807"/>
        <v>NGR lake sediment grab sample</v>
      </c>
      <c r="K4987" s="1" t="str">
        <f t="shared" si="808"/>
        <v>&lt;177 micron (NGR)</v>
      </c>
      <c r="L4987">
        <v>44</v>
      </c>
      <c r="M4987" t="s">
        <v>29</v>
      </c>
      <c r="N4987">
        <v>841</v>
      </c>
      <c r="O4987">
        <v>100</v>
      </c>
      <c r="P4987">
        <v>88</v>
      </c>
      <c r="Q4987">
        <v>15</v>
      </c>
      <c r="R4987">
        <v>32</v>
      </c>
      <c r="S4987">
        <v>15</v>
      </c>
      <c r="T4987">
        <v>0.1</v>
      </c>
      <c r="U4987">
        <v>230</v>
      </c>
      <c r="V4987">
        <v>3.3</v>
      </c>
      <c r="W4987">
        <v>22</v>
      </c>
      <c r="X4987">
        <v>3</v>
      </c>
      <c r="Y4987">
        <v>1.6</v>
      </c>
    </row>
    <row r="4988" spans="1:25" hidden="1" x14ac:dyDescent="0.25">
      <c r="A4988" t="s">
        <v>18980</v>
      </c>
      <c r="B4988" t="s">
        <v>18981</v>
      </c>
      <c r="C4988" s="1" t="str">
        <f t="shared" si="809"/>
        <v>21:0444</v>
      </c>
      <c r="D4988" s="1" t="str">
        <f t="shared" si="806"/>
        <v>21:0146</v>
      </c>
      <c r="E4988" t="s">
        <v>18982</v>
      </c>
      <c r="F4988" t="s">
        <v>18983</v>
      </c>
      <c r="H4988">
        <v>69.152164099999993</v>
      </c>
      <c r="I4988">
        <v>-73.596120900000003</v>
      </c>
      <c r="J4988" s="1" t="str">
        <f t="shared" si="807"/>
        <v>NGR lake sediment grab sample</v>
      </c>
      <c r="K4988" s="1" t="str">
        <f t="shared" si="808"/>
        <v>&lt;177 micron (NGR)</v>
      </c>
      <c r="L4988">
        <v>44</v>
      </c>
      <c r="M4988" t="s">
        <v>34</v>
      </c>
      <c r="N4988">
        <v>842</v>
      </c>
      <c r="O4988">
        <v>140</v>
      </c>
      <c r="P4988">
        <v>70</v>
      </c>
      <c r="Q4988">
        <v>13</v>
      </c>
      <c r="R4988">
        <v>32</v>
      </c>
      <c r="S4988">
        <v>15</v>
      </c>
      <c r="T4988">
        <v>0.1</v>
      </c>
      <c r="U4988">
        <v>430</v>
      </c>
      <c r="V4988">
        <v>5.3</v>
      </c>
      <c r="W4988">
        <v>14</v>
      </c>
      <c r="X4988">
        <v>5</v>
      </c>
      <c r="Y4988">
        <v>3.6</v>
      </c>
    </row>
    <row r="4989" spans="1:25" hidden="1" x14ac:dyDescent="0.25">
      <c r="A4989" t="s">
        <v>18984</v>
      </c>
      <c r="B4989" t="s">
        <v>18985</v>
      </c>
      <c r="C4989" s="1" t="str">
        <f t="shared" si="809"/>
        <v>21:0444</v>
      </c>
      <c r="D4989" s="1" t="str">
        <f>HYPERLINK("http://geochem.nrcan.gc.ca/cdogs/content/svy/svy_e.htm", "")</f>
        <v/>
      </c>
      <c r="G4989" s="1" t="str">
        <f>HYPERLINK("http://geochem.nrcan.gc.ca/cdogs/content/cr_/cr_00035_e.htm", "35")</f>
        <v>35</v>
      </c>
      <c r="J4989" t="s">
        <v>100</v>
      </c>
      <c r="K4989" t="s">
        <v>101</v>
      </c>
      <c r="L4989">
        <v>44</v>
      </c>
      <c r="M4989" t="s">
        <v>102</v>
      </c>
      <c r="N4989">
        <v>843</v>
      </c>
      <c r="O4989">
        <v>114</v>
      </c>
      <c r="P4989">
        <v>66</v>
      </c>
      <c r="Q4989">
        <v>8</v>
      </c>
      <c r="R4989">
        <v>29</v>
      </c>
      <c r="S4989">
        <v>9</v>
      </c>
      <c r="T4989">
        <v>0.1</v>
      </c>
      <c r="U4989">
        <v>320</v>
      </c>
      <c r="V4989">
        <v>2.5</v>
      </c>
      <c r="W4989">
        <v>19</v>
      </c>
      <c r="X4989">
        <v>1</v>
      </c>
      <c r="Y4989">
        <v>9</v>
      </c>
    </row>
    <row r="4990" spans="1:25" hidden="1" x14ac:dyDescent="0.25">
      <c r="A4990" t="s">
        <v>18986</v>
      </c>
      <c r="B4990" t="s">
        <v>18987</v>
      </c>
      <c r="C4990" s="1" t="str">
        <f t="shared" si="809"/>
        <v>21:0444</v>
      </c>
      <c r="D4990" s="1" t="str">
        <f t="shared" ref="D4990:D5002" si="810">HYPERLINK("http://geochem.nrcan.gc.ca/cdogs/content/svy/svy210146_e.htm", "21:0146")</f>
        <v>21:0146</v>
      </c>
      <c r="E4990" t="s">
        <v>18988</v>
      </c>
      <c r="F4990" t="s">
        <v>18989</v>
      </c>
      <c r="H4990">
        <v>69.201209899999995</v>
      </c>
      <c r="I4990">
        <v>-73.641923000000006</v>
      </c>
      <c r="J4990" s="1" t="str">
        <f t="shared" ref="J4990:J5006" si="811">HYPERLINK("http://geochem.nrcan.gc.ca/cdogs/content/kwd/kwd020027_e.htm", "NGR lake sediment grab sample")</f>
        <v>NGR lake sediment grab sample</v>
      </c>
      <c r="K4990" s="1" t="str">
        <f t="shared" ref="K4990:K5006" si="812">HYPERLINK("http://geochem.nrcan.gc.ca/cdogs/content/kwd/kwd080006_e.htm", "&lt;177 micron (NGR)")</f>
        <v>&lt;177 micron (NGR)</v>
      </c>
      <c r="L4990">
        <v>44</v>
      </c>
      <c r="M4990" t="s">
        <v>39</v>
      </c>
      <c r="N4990">
        <v>844</v>
      </c>
      <c r="O4990">
        <v>235</v>
      </c>
      <c r="P4990">
        <v>70</v>
      </c>
      <c r="Q4990">
        <v>29</v>
      </c>
      <c r="R4990">
        <v>35</v>
      </c>
      <c r="S4990">
        <v>22</v>
      </c>
      <c r="T4990">
        <v>0.1</v>
      </c>
      <c r="U4990">
        <v>790</v>
      </c>
      <c r="V4990">
        <v>5.9</v>
      </c>
      <c r="W4990">
        <v>9</v>
      </c>
      <c r="X4990">
        <v>10</v>
      </c>
      <c r="Y4990">
        <v>3.4</v>
      </c>
    </row>
    <row r="4991" spans="1:25" hidden="1" x14ac:dyDescent="0.25">
      <c r="A4991" t="s">
        <v>18990</v>
      </c>
      <c r="B4991" t="s">
        <v>18991</v>
      </c>
      <c r="C4991" s="1" t="str">
        <f t="shared" si="809"/>
        <v>21:0444</v>
      </c>
      <c r="D4991" s="1" t="str">
        <f t="shared" si="810"/>
        <v>21:0146</v>
      </c>
      <c r="E4991" t="s">
        <v>18992</v>
      </c>
      <c r="F4991" t="s">
        <v>18993</v>
      </c>
      <c r="H4991">
        <v>69.2262901</v>
      </c>
      <c r="I4991">
        <v>-73.083275099999994</v>
      </c>
      <c r="J4991" s="1" t="str">
        <f t="shared" si="811"/>
        <v>NGR lake sediment grab sample</v>
      </c>
      <c r="K4991" s="1" t="str">
        <f t="shared" si="812"/>
        <v>&lt;177 micron (NGR)</v>
      </c>
      <c r="L4991">
        <v>44</v>
      </c>
      <c r="M4991" t="s">
        <v>44</v>
      </c>
      <c r="N4991">
        <v>845</v>
      </c>
      <c r="O4991">
        <v>78</v>
      </c>
      <c r="P4991">
        <v>110</v>
      </c>
      <c r="Q4991">
        <v>7</v>
      </c>
      <c r="R4991">
        <v>13</v>
      </c>
      <c r="S4991">
        <v>7</v>
      </c>
      <c r="T4991">
        <v>0.1</v>
      </c>
      <c r="U4991">
        <v>190</v>
      </c>
      <c r="V4991">
        <v>8.8000000000000007</v>
      </c>
      <c r="W4991">
        <v>52</v>
      </c>
      <c r="X4991">
        <v>5</v>
      </c>
      <c r="Y4991">
        <v>6</v>
      </c>
    </row>
    <row r="4992" spans="1:25" hidden="1" x14ac:dyDescent="0.25">
      <c r="A4992" t="s">
        <v>18994</v>
      </c>
      <c r="B4992" t="s">
        <v>18995</v>
      </c>
      <c r="C4992" s="1" t="str">
        <f t="shared" si="809"/>
        <v>21:0444</v>
      </c>
      <c r="D4992" s="1" t="str">
        <f t="shared" si="810"/>
        <v>21:0146</v>
      </c>
      <c r="E4992" t="s">
        <v>18996</v>
      </c>
      <c r="F4992" t="s">
        <v>18997</v>
      </c>
      <c r="H4992">
        <v>69.191685399999997</v>
      </c>
      <c r="I4992">
        <v>-72.949074600000003</v>
      </c>
      <c r="J4992" s="1" t="str">
        <f t="shared" si="811"/>
        <v>NGR lake sediment grab sample</v>
      </c>
      <c r="K4992" s="1" t="str">
        <f t="shared" si="812"/>
        <v>&lt;177 micron (NGR)</v>
      </c>
      <c r="L4992">
        <v>44</v>
      </c>
      <c r="M4992" t="s">
        <v>62</v>
      </c>
      <c r="N4992">
        <v>846</v>
      </c>
      <c r="O4992">
        <v>80</v>
      </c>
      <c r="P4992">
        <v>64</v>
      </c>
      <c r="Q4992">
        <v>7</v>
      </c>
      <c r="R4992">
        <v>17</v>
      </c>
      <c r="S4992">
        <v>9</v>
      </c>
      <c r="T4992">
        <v>0.1</v>
      </c>
      <c r="U4992">
        <v>180</v>
      </c>
      <c r="V4992">
        <v>4</v>
      </c>
      <c r="W4992">
        <v>36</v>
      </c>
      <c r="X4992">
        <v>1</v>
      </c>
      <c r="Y4992">
        <v>4</v>
      </c>
    </row>
    <row r="4993" spans="1:25" hidden="1" x14ac:dyDescent="0.25">
      <c r="A4993" t="s">
        <v>18998</v>
      </c>
      <c r="B4993" t="s">
        <v>18999</v>
      </c>
      <c r="C4993" s="1" t="str">
        <f t="shared" si="809"/>
        <v>21:0444</v>
      </c>
      <c r="D4993" s="1" t="str">
        <f t="shared" si="810"/>
        <v>21:0146</v>
      </c>
      <c r="E4993" t="s">
        <v>19000</v>
      </c>
      <c r="F4993" t="s">
        <v>19001</v>
      </c>
      <c r="H4993">
        <v>69.185125299999996</v>
      </c>
      <c r="I4993">
        <v>-72.8851358</v>
      </c>
      <c r="J4993" s="1" t="str">
        <f t="shared" si="811"/>
        <v>NGR lake sediment grab sample</v>
      </c>
      <c r="K4993" s="1" t="str">
        <f t="shared" si="812"/>
        <v>&lt;177 micron (NGR)</v>
      </c>
      <c r="L4993">
        <v>44</v>
      </c>
      <c r="M4993" t="s">
        <v>67</v>
      </c>
      <c r="N4993">
        <v>847</v>
      </c>
      <c r="O4993">
        <v>94</v>
      </c>
      <c r="P4993">
        <v>38</v>
      </c>
      <c r="Q4993">
        <v>5</v>
      </c>
      <c r="R4993">
        <v>22</v>
      </c>
      <c r="S4993">
        <v>7</v>
      </c>
      <c r="T4993">
        <v>0.1</v>
      </c>
      <c r="U4993">
        <v>190</v>
      </c>
      <c r="V4993">
        <v>2.5</v>
      </c>
      <c r="W4993">
        <v>12</v>
      </c>
      <c r="X4993">
        <v>1</v>
      </c>
      <c r="Y4993">
        <v>5.6</v>
      </c>
    </row>
    <row r="4994" spans="1:25" hidden="1" x14ac:dyDescent="0.25">
      <c r="A4994" t="s">
        <v>19002</v>
      </c>
      <c r="B4994" t="s">
        <v>19003</v>
      </c>
      <c r="C4994" s="1" t="str">
        <f t="shared" si="809"/>
        <v>21:0444</v>
      </c>
      <c r="D4994" s="1" t="str">
        <f t="shared" si="810"/>
        <v>21:0146</v>
      </c>
      <c r="E4994" t="s">
        <v>19004</v>
      </c>
      <c r="F4994" t="s">
        <v>19005</v>
      </c>
      <c r="H4994">
        <v>69.159334799999996</v>
      </c>
      <c r="I4994">
        <v>-72.879698399999995</v>
      </c>
      <c r="J4994" s="1" t="str">
        <f t="shared" si="811"/>
        <v>NGR lake sediment grab sample</v>
      </c>
      <c r="K4994" s="1" t="str">
        <f t="shared" si="812"/>
        <v>&lt;177 micron (NGR)</v>
      </c>
      <c r="L4994">
        <v>44</v>
      </c>
      <c r="M4994" t="s">
        <v>72</v>
      </c>
      <c r="N4994">
        <v>848</v>
      </c>
      <c r="O4994">
        <v>118</v>
      </c>
      <c r="P4994">
        <v>118</v>
      </c>
      <c r="Q4994">
        <v>12</v>
      </c>
      <c r="R4994">
        <v>45</v>
      </c>
      <c r="S4994">
        <v>26</v>
      </c>
      <c r="T4994">
        <v>0.3</v>
      </c>
      <c r="U4994">
        <v>225</v>
      </c>
      <c r="V4994">
        <v>10</v>
      </c>
      <c r="W4994">
        <v>66</v>
      </c>
      <c r="X4994">
        <v>5</v>
      </c>
      <c r="Y4994">
        <v>5.6</v>
      </c>
    </row>
    <row r="4995" spans="1:25" hidden="1" x14ac:dyDescent="0.25">
      <c r="A4995" t="s">
        <v>19006</v>
      </c>
      <c r="B4995" t="s">
        <v>19007</v>
      </c>
      <c r="C4995" s="1" t="str">
        <f t="shared" si="809"/>
        <v>21:0444</v>
      </c>
      <c r="D4995" s="1" t="str">
        <f t="shared" si="810"/>
        <v>21:0146</v>
      </c>
      <c r="E4995" t="s">
        <v>19008</v>
      </c>
      <c r="F4995" t="s">
        <v>19009</v>
      </c>
      <c r="H4995">
        <v>69.163760100000005</v>
      </c>
      <c r="I4995">
        <v>-72.832314699999998</v>
      </c>
      <c r="J4995" s="1" t="str">
        <f t="shared" si="811"/>
        <v>NGR lake sediment grab sample</v>
      </c>
      <c r="K4995" s="1" t="str">
        <f t="shared" si="812"/>
        <v>&lt;177 micron (NGR)</v>
      </c>
      <c r="L4995">
        <v>44</v>
      </c>
      <c r="M4995" t="s">
        <v>49</v>
      </c>
      <c r="N4995">
        <v>849</v>
      </c>
      <c r="O4995">
        <v>122</v>
      </c>
      <c r="P4995">
        <v>108</v>
      </c>
      <c r="Q4995">
        <v>22</v>
      </c>
      <c r="R4995">
        <v>39</v>
      </c>
      <c r="S4995">
        <v>17</v>
      </c>
      <c r="T4995">
        <v>0.2</v>
      </c>
      <c r="U4995">
        <v>270</v>
      </c>
      <c r="V4995">
        <v>7.1</v>
      </c>
      <c r="W4995">
        <v>65</v>
      </c>
      <c r="X4995">
        <v>5</v>
      </c>
      <c r="Y4995">
        <v>6.8</v>
      </c>
    </row>
    <row r="4996" spans="1:25" hidden="1" x14ac:dyDescent="0.25">
      <c r="A4996" t="s">
        <v>19010</v>
      </c>
      <c r="B4996" t="s">
        <v>19011</v>
      </c>
      <c r="C4996" s="1" t="str">
        <f t="shared" si="809"/>
        <v>21:0444</v>
      </c>
      <c r="D4996" s="1" t="str">
        <f t="shared" si="810"/>
        <v>21:0146</v>
      </c>
      <c r="E4996" t="s">
        <v>18978</v>
      </c>
      <c r="F4996" t="s">
        <v>19012</v>
      </c>
      <c r="H4996">
        <v>69.1545287</v>
      </c>
      <c r="I4996">
        <v>-72.808340900000005</v>
      </c>
      <c r="J4996" s="1" t="str">
        <f t="shared" si="811"/>
        <v>NGR lake sediment grab sample</v>
      </c>
      <c r="K4996" s="1" t="str">
        <f t="shared" si="812"/>
        <v>&lt;177 micron (NGR)</v>
      </c>
      <c r="L4996">
        <v>44</v>
      </c>
      <c r="M4996" t="s">
        <v>53</v>
      </c>
      <c r="N4996">
        <v>850</v>
      </c>
      <c r="O4996">
        <v>108</v>
      </c>
      <c r="P4996">
        <v>100</v>
      </c>
      <c r="Q4996">
        <v>14</v>
      </c>
      <c r="R4996">
        <v>39</v>
      </c>
      <c r="S4996">
        <v>19</v>
      </c>
      <c r="T4996">
        <v>0.2</v>
      </c>
      <c r="U4996">
        <v>240</v>
      </c>
      <c r="V4996">
        <v>3.7</v>
      </c>
      <c r="W4996">
        <v>33</v>
      </c>
      <c r="X4996">
        <v>3</v>
      </c>
      <c r="Y4996">
        <v>5.2</v>
      </c>
    </row>
    <row r="4997" spans="1:25" hidden="1" x14ac:dyDescent="0.25">
      <c r="A4997" t="s">
        <v>19013</v>
      </c>
      <c r="B4997" t="s">
        <v>19014</v>
      </c>
      <c r="C4997" s="1" t="str">
        <f t="shared" si="809"/>
        <v>21:0444</v>
      </c>
      <c r="D4997" s="1" t="str">
        <f t="shared" si="810"/>
        <v>21:0146</v>
      </c>
      <c r="E4997" t="s">
        <v>18978</v>
      </c>
      <c r="F4997" t="s">
        <v>19015</v>
      </c>
      <c r="H4997">
        <v>69.1545287</v>
      </c>
      <c r="I4997">
        <v>-72.808340900000005</v>
      </c>
      <c r="J4997" s="1" t="str">
        <f t="shared" si="811"/>
        <v>NGR lake sediment grab sample</v>
      </c>
      <c r="K4997" s="1" t="str">
        <f t="shared" si="812"/>
        <v>&lt;177 micron (NGR)</v>
      </c>
      <c r="L4997">
        <v>44</v>
      </c>
      <c r="M4997" t="s">
        <v>57</v>
      </c>
      <c r="N4997">
        <v>851</v>
      </c>
      <c r="O4997">
        <v>102</v>
      </c>
      <c r="P4997">
        <v>82</v>
      </c>
      <c r="Q4997">
        <v>12</v>
      </c>
      <c r="R4997">
        <v>33</v>
      </c>
      <c r="S4997">
        <v>15</v>
      </c>
      <c r="T4997">
        <v>0.2</v>
      </c>
      <c r="U4997">
        <v>235</v>
      </c>
      <c r="V4997">
        <v>3.5</v>
      </c>
      <c r="W4997">
        <v>20</v>
      </c>
      <c r="X4997">
        <v>2</v>
      </c>
      <c r="Y4997">
        <v>5.6</v>
      </c>
    </row>
    <row r="4998" spans="1:25" hidden="1" x14ac:dyDescent="0.25">
      <c r="A4998" t="s">
        <v>19016</v>
      </c>
      <c r="B4998" t="s">
        <v>19017</v>
      </c>
      <c r="C4998" s="1" t="str">
        <f t="shared" si="809"/>
        <v>21:0444</v>
      </c>
      <c r="D4998" s="1" t="str">
        <f t="shared" si="810"/>
        <v>21:0146</v>
      </c>
      <c r="E4998" t="s">
        <v>19018</v>
      </c>
      <c r="F4998" t="s">
        <v>19019</v>
      </c>
      <c r="H4998">
        <v>69.160280599999993</v>
      </c>
      <c r="I4998">
        <v>-72.739017000000004</v>
      </c>
      <c r="J4998" s="1" t="str">
        <f t="shared" si="811"/>
        <v>NGR lake sediment grab sample</v>
      </c>
      <c r="K4998" s="1" t="str">
        <f t="shared" si="812"/>
        <v>&lt;177 micron (NGR)</v>
      </c>
      <c r="L4998">
        <v>44</v>
      </c>
      <c r="M4998" t="s">
        <v>77</v>
      </c>
      <c r="N4998">
        <v>852</v>
      </c>
      <c r="O4998">
        <v>102</v>
      </c>
      <c r="P4998">
        <v>54</v>
      </c>
      <c r="Q4998">
        <v>11</v>
      </c>
      <c r="R4998">
        <v>22</v>
      </c>
      <c r="S4998">
        <v>10</v>
      </c>
      <c r="T4998">
        <v>0.1</v>
      </c>
      <c r="U4998">
        <v>270</v>
      </c>
      <c r="V4998">
        <v>4.4000000000000004</v>
      </c>
      <c r="W4998">
        <v>48</v>
      </c>
      <c r="X4998">
        <v>5</v>
      </c>
      <c r="Y4998">
        <v>2.8</v>
      </c>
    </row>
    <row r="4999" spans="1:25" hidden="1" x14ac:dyDescent="0.25">
      <c r="A4999" t="s">
        <v>19020</v>
      </c>
      <c r="B4999" t="s">
        <v>19021</v>
      </c>
      <c r="C4999" s="1" t="str">
        <f t="shared" si="809"/>
        <v>21:0444</v>
      </c>
      <c r="D4999" s="1" t="str">
        <f t="shared" si="810"/>
        <v>21:0146</v>
      </c>
      <c r="E4999" t="s">
        <v>19022</v>
      </c>
      <c r="F4999" t="s">
        <v>19023</v>
      </c>
      <c r="H4999">
        <v>69.087258399999996</v>
      </c>
      <c r="I4999">
        <v>-72.411372</v>
      </c>
      <c r="J4999" s="1" t="str">
        <f t="shared" si="811"/>
        <v>NGR lake sediment grab sample</v>
      </c>
      <c r="K4999" s="1" t="str">
        <f t="shared" si="812"/>
        <v>&lt;177 micron (NGR)</v>
      </c>
      <c r="L4999">
        <v>44</v>
      </c>
      <c r="M4999" t="s">
        <v>82</v>
      </c>
      <c r="N4999">
        <v>853</v>
      </c>
      <c r="O4999">
        <v>90</v>
      </c>
      <c r="P4999">
        <v>78</v>
      </c>
      <c r="Q4999">
        <v>8</v>
      </c>
      <c r="R4999">
        <v>43</v>
      </c>
      <c r="S4999">
        <v>15</v>
      </c>
      <c r="T4999">
        <v>0.1</v>
      </c>
      <c r="U4999">
        <v>210</v>
      </c>
      <c r="V4999">
        <v>3.25</v>
      </c>
      <c r="W4999">
        <v>27</v>
      </c>
      <c r="X4999">
        <v>2</v>
      </c>
      <c r="Y4999">
        <v>2.4</v>
      </c>
    </row>
    <row r="5000" spans="1:25" hidden="1" x14ac:dyDescent="0.25">
      <c r="A5000" t="s">
        <v>19024</v>
      </c>
      <c r="B5000" t="s">
        <v>19025</v>
      </c>
      <c r="C5000" s="1" t="str">
        <f t="shared" si="809"/>
        <v>21:0444</v>
      </c>
      <c r="D5000" s="1" t="str">
        <f t="shared" si="810"/>
        <v>21:0146</v>
      </c>
      <c r="E5000" t="s">
        <v>19026</v>
      </c>
      <c r="F5000" t="s">
        <v>19027</v>
      </c>
      <c r="H5000">
        <v>69.077474100000003</v>
      </c>
      <c r="I5000">
        <v>-72.354196799999997</v>
      </c>
      <c r="J5000" s="1" t="str">
        <f t="shared" si="811"/>
        <v>NGR lake sediment grab sample</v>
      </c>
      <c r="K5000" s="1" t="str">
        <f t="shared" si="812"/>
        <v>&lt;177 micron (NGR)</v>
      </c>
      <c r="L5000">
        <v>44</v>
      </c>
      <c r="M5000" t="s">
        <v>87</v>
      </c>
      <c r="N5000">
        <v>854</v>
      </c>
      <c r="O5000">
        <v>110</v>
      </c>
      <c r="P5000">
        <v>134</v>
      </c>
      <c r="Q5000">
        <v>10</v>
      </c>
      <c r="R5000">
        <v>57</v>
      </c>
      <c r="S5000">
        <v>14</v>
      </c>
      <c r="T5000">
        <v>0.2</v>
      </c>
      <c r="U5000">
        <v>190</v>
      </c>
      <c r="V5000">
        <v>3.1</v>
      </c>
      <c r="W5000">
        <v>68</v>
      </c>
      <c r="X5000">
        <v>2</v>
      </c>
      <c r="Y5000">
        <v>7.2</v>
      </c>
    </row>
    <row r="5001" spans="1:25" hidden="1" x14ac:dyDescent="0.25">
      <c r="A5001" t="s">
        <v>19028</v>
      </c>
      <c r="B5001" t="s">
        <v>19029</v>
      </c>
      <c r="C5001" s="1" t="str">
        <f t="shared" si="809"/>
        <v>21:0444</v>
      </c>
      <c r="D5001" s="1" t="str">
        <f t="shared" si="810"/>
        <v>21:0146</v>
      </c>
      <c r="E5001" t="s">
        <v>19030</v>
      </c>
      <c r="F5001" t="s">
        <v>19031</v>
      </c>
      <c r="H5001">
        <v>69.056535199999999</v>
      </c>
      <c r="I5001">
        <v>-72.371097599999999</v>
      </c>
      <c r="J5001" s="1" t="str">
        <f t="shared" si="811"/>
        <v>NGR lake sediment grab sample</v>
      </c>
      <c r="K5001" s="1" t="str">
        <f t="shared" si="812"/>
        <v>&lt;177 micron (NGR)</v>
      </c>
      <c r="L5001">
        <v>44</v>
      </c>
      <c r="M5001" t="s">
        <v>92</v>
      </c>
      <c r="N5001">
        <v>855</v>
      </c>
      <c r="O5001">
        <v>80</v>
      </c>
      <c r="P5001">
        <v>72</v>
      </c>
      <c r="Q5001">
        <v>7</v>
      </c>
      <c r="R5001">
        <v>29</v>
      </c>
      <c r="S5001">
        <v>13</v>
      </c>
      <c r="T5001">
        <v>0.1</v>
      </c>
      <c r="U5001">
        <v>240</v>
      </c>
      <c r="V5001">
        <v>3.8</v>
      </c>
      <c r="W5001">
        <v>48</v>
      </c>
      <c r="X5001">
        <v>1</v>
      </c>
      <c r="Y5001">
        <v>2.4</v>
      </c>
    </row>
    <row r="5002" spans="1:25" hidden="1" x14ac:dyDescent="0.25">
      <c r="A5002" t="s">
        <v>19032</v>
      </c>
      <c r="B5002" t="s">
        <v>19033</v>
      </c>
      <c r="C5002" s="1" t="str">
        <f t="shared" si="809"/>
        <v>21:0444</v>
      </c>
      <c r="D5002" s="1" t="str">
        <f t="shared" si="810"/>
        <v>21:0146</v>
      </c>
      <c r="E5002" t="s">
        <v>19034</v>
      </c>
      <c r="F5002" t="s">
        <v>19035</v>
      </c>
      <c r="H5002">
        <v>69.017118499999995</v>
      </c>
      <c r="I5002">
        <v>-72.250124900000003</v>
      </c>
      <c r="J5002" s="1" t="str">
        <f t="shared" si="811"/>
        <v>NGR lake sediment grab sample</v>
      </c>
      <c r="K5002" s="1" t="str">
        <f t="shared" si="812"/>
        <v>&lt;177 micron (NGR)</v>
      </c>
      <c r="L5002">
        <v>44</v>
      </c>
      <c r="M5002" t="s">
        <v>97</v>
      </c>
      <c r="N5002">
        <v>856</v>
      </c>
      <c r="O5002">
        <v>60</v>
      </c>
      <c r="P5002">
        <v>22</v>
      </c>
      <c r="Q5002">
        <v>2</v>
      </c>
      <c r="R5002">
        <v>18</v>
      </c>
      <c r="S5002">
        <v>8</v>
      </c>
      <c r="T5002">
        <v>0.1</v>
      </c>
      <c r="U5002">
        <v>180</v>
      </c>
      <c r="V5002">
        <v>2.5</v>
      </c>
      <c r="W5002">
        <v>22</v>
      </c>
      <c r="X5002">
        <v>2</v>
      </c>
      <c r="Y5002">
        <v>1</v>
      </c>
    </row>
    <row r="5003" spans="1:25" hidden="1" x14ac:dyDescent="0.25">
      <c r="A5003" t="s">
        <v>19036</v>
      </c>
      <c r="B5003" t="s">
        <v>19037</v>
      </c>
      <c r="C5003" s="1" t="str">
        <f t="shared" ref="C5003:C5066" si="813">HYPERLINK("http://geochem.nrcan.gc.ca/cdogs/content/bdl/bdl210447_e.htm", "21:0447")</f>
        <v>21:0447</v>
      </c>
      <c r="D5003" s="1" t="str">
        <f>HYPERLINK("http://geochem.nrcan.gc.ca/cdogs/content/svy/svy210147_e.htm", "21:0147")</f>
        <v>21:0147</v>
      </c>
      <c r="E5003" t="s">
        <v>19038</v>
      </c>
      <c r="F5003" t="s">
        <v>19039</v>
      </c>
      <c r="H5003">
        <v>48.771006700000001</v>
      </c>
      <c r="I5003">
        <v>-91.481972099999993</v>
      </c>
      <c r="J5003" s="1" t="str">
        <f t="shared" si="811"/>
        <v>NGR lake sediment grab sample</v>
      </c>
      <c r="K5003" s="1" t="str">
        <f t="shared" si="812"/>
        <v>&lt;177 micron (NGR)</v>
      </c>
      <c r="L5003">
        <v>1</v>
      </c>
      <c r="M5003" t="s">
        <v>29</v>
      </c>
      <c r="N5003">
        <v>1</v>
      </c>
      <c r="O5003">
        <v>77</v>
      </c>
      <c r="P5003">
        <v>57</v>
      </c>
      <c r="Q5003">
        <v>23</v>
      </c>
      <c r="R5003">
        <v>12</v>
      </c>
      <c r="S5003">
        <v>9</v>
      </c>
      <c r="T5003">
        <v>0.1</v>
      </c>
      <c r="U5003">
        <v>220</v>
      </c>
      <c r="V5003">
        <v>1.2</v>
      </c>
      <c r="W5003">
        <v>6.5</v>
      </c>
      <c r="X5003">
        <v>16</v>
      </c>
      <c r="Y5003">
        <v>43.2</v>
      </c>
    </row>
    <row r="5004" spans="1:25" hidden="1" x14ac:dyDescent="0.25">
      <c r="A5004" t="s">
        <v>19040</v>
      </c>
      <c r="B5004" t="s">
        <v>19041</v>
      </c>
      <c r="C5004" s="1" t="str">
        <f t="shared" si="813"/>
        <v>21:0447</v>
      </c>
      <c r="D5004" s="1" t="str">
        <f>HYPERLINK("http://geochem.nrcan.gc.ca/cdogs/content/svy/svy210147_e.htm", "21:0147")</f>
        <v>21:0147</v>
      </c>
      <c r="E5004" t="s">
        <v>19042</v>
      </c>
      <c r="F5004" t="s">
        <v>19043</v>
      </c>
      <c r="H5004">
        <v>48.723033200000003</v>
      </c>
      <c r="I5004">
        <v>-91.472103899999993</v>
      </c>
      <c r="J5004" s="1" t="str">
        <f t="shared" si="811"/>
        <v>NGR lake sediment grab sample</v>
      </c>
      <c r="K5004" s="1" t="str">
        <f t="shared" si="812"/>
        <v>&lt;177 micron (NGR)</v>
      </c>
      <c r="L5004">
        <v>1</v>
      </c>
      <c r="M5004" t="s">
        <v>34</v>
      </c>
      <c r="N5004">
        <v>2</v>
      </c>
      <c r="O5004">
        <v>54</v>
      </c>
      <c r="P5004">
        <v>52</v>
      </c>
      <c r="Q5004">
        <v>4</v>
      </c>
      <c r="R5004">
        <v>24</v>
      </c>
      <c r="S5004">
        <v>12</v>
      </c>
      <c r="T5004">
        <v>0.1</v>
      </c>
      <c r="U5004">
        <v>335</v>
      </c>
      <c r="V5004">
        <v>2.95</v>
      </c>
      <c r="W5004">
        <v>1.5</v>
      </c>
      <c r="X5004">
        <v>1</v>
      </c>
      <c r="Y5004">
        <v>61</v>
      </c>
    </row>
    <row r="5005" spans="1:25" hidden="1" x14ac:dyDescent="0.25">
      <c r="A5005" t="s">
        <v>19044</v>
      </c>
      <c r="B5005" t="s">
        <v>19045</v>
      </c>
      <c r="C5005" s="1" t="str">
        <f t="shared" si="813"/>
        <v>21:0447</v>
      </c>
      <c r="D5005" s="1" t="str">
        <f>HYPERLINK("http://geochem.nrcan.gc.ca/cdogs/content/svy/svy210147_e.htm", "21:0147")</f>
        <v>21:0147</v>
      </c>
      <c r="E5005" t="s">
        <v>19046</v>
      </c>
      <c r="F5005" t="s">
        <v>19047</v>
      </c>
      <c r="H5005">
        <v>48.751247399999997</v>
      </c>
      <c r="I5005">
        <v>-91.477642700000004</v>
      </c>
      <c r="J5005" s="1" t="str">
        <f t="shared" si="811"/>
        <v>NGR lake sediment grab sample</v>
      </c>
      <c r="K5005" s="1" t="str">
        <f t="shared" si="812"/>
        <v>&lt;177 micron (NGR)</v>
      </c>
      <c r="L5005">
        <v>1</v>
      </c>
      <c r="M5005" t="s">
        <v>49</v>
      </c>
      <c r="N5005">
        <v>3</v>
      </c>
      <c r="O5005">
        <v>112</v>
      </c>
      <c r="P5005">
        <v>33</v>
      </c>
      <c r="Q5005">
        <v>7</v>
      </c>
      <c r="R5005">
        <v>25</v>
      </c>
      <c r="S5005">
        <v>10</v>
      </c>
      <c r="T5005">
        <v>0.1</v>
      </c>
      <c r="U5005">
        <v>475</v>
      </c>
      <c r="V5005">
        <v>2.75</v>
      </c>
      <c r="W5005">
        <v>3</v>
      </c>
      <c r="X5005">
        <v>1</v>
      </c>
      <c r="Y5005">
        <v>36.200000000000003</v>
      </c>
    </row>
    <row r="5006" spans="1:25" hidden="1" x14ac:dyDescent="0.25">
      <c r="A5006" t="s">
        <v>19048</v>
      </c>
      <c r="B5006" t="s">
        <v>19049</v>
      </c>
      <c r="C5006" s="1" t="str">
        <f t="shared" si="813"/>
        <v>21:0447</v>
      </c>
      <c r="D5006" s="1" t="str">
        <f>HYPERLINK("http://geochem.nrcan.gc.ca/cdogs/content/svy/svy210147_e.htm", "21:0147")</f>
        <v>21:0147</v>
      </c>
      <c r="E5006" t="s">
        <v>19038</v>
      </c>
      <c r="F5006" t="s">
        <v>19050</v>
      </c>
      <c r="H5006">
        <v>48.771006700000001</v>
      </c>
      <c r="I5006">
        <v>-91.481972099999993</v>
      </c>
      <c r="J5006" s="1" t="str">
        <f t="shared" si="811"/>
        <v>NGR lake sediment grab sample</v>
      </c>
      <c r="K5006" s="1" t="str">
        <f t="shared" si="812"/>
        <v>&lt;177 micron (NGR)</v>
      </c>
      <c r="L5006">
        <v>1</v>
      </c>
      <c r="M5006" t="s">
        <v>57</v>
      </c>
      <c r="N5006">
        <v>4</v>
      </c>
      <c r="O5006">
        <v>63</v>
      </c>
      <c r="P5006">
        <v>50</v>
      </c>
      <c r="Q5006">
        <v>19</v>
      </c>
      <c r="R5006">
        <v>12</v>
      </c>
      <c r="S5006">
        <v>8</v>
      </c>
      <c r="T5006">
        <v>0.1</v>
      </c>
      <c r="U5006">
        <v>210</v>
      </c>
      <c r="V5006">
        <v>1.1000000000000001</v>
      </c>
      <c r="W5006">
        <v>7</v>
      </c>
      <c r="X5006">
        <v>15</v>
      </c>
      <c r="Y5006">
        <v>42.6</v>
      </c>
    </row>
    <row r="5007" spans="1:25" hidden="1" x14ac:dyDescent="0.25">
      <c r="A5007" t="s">
        <v>19051</v>
      </c>
      <c r="B5007" t="s">
        <v>19052</v>
      </c>
      <c r="C5007" s="1" t="str">
        <f t="shared" si="813"/>
        <v>21:0447</v>
      </c>
      <c r="D5007" s="1" t="str">
        <f>HYPERLINK("http://geochem.nrcan.gc.ca/cdogs/content/svy/svy_e.htm", "")</f>
        <v/>
      </c>
      <c r="G5007" s="1" t="str">
        <f>HYPERLINK("http://geochem.nrcan.gc.ca/cdogs/content/cr_/cr_00035_e.htm", "35")</f>
        <v>35</v>
      </c>
      <c r="J5007" t="s">
        <v>100</v>
      </c>
      <c r="K5007" t="s">
        <v>101</v>
      </c>
      <c r="L5007">
        <v>1</v>
      </c>
      <c r="M5007" t="s">
        <v>102</v>
      </c>
      <c r="N5007">
        <v>5</v>
      </c>
      <c r="O5007">
        <v>108</v>
      </c>
      <c r="P5007">
        <v>69</v>
      </c>
      <c r="Q5007">
        <v>8</v>
      </c>
      <c r="R5007">
        <v>32</v>
      </c>
      <c r="S5007">
        <v>10</v>
      </c>
      <c r="T5007">
        <v>0.2</v>
      </c>
      <c r="U5007">
        <v>315</v>
      </c>
      <c r="V5007">
        <v>2.85</v>
      </c>
      <c r="W5007">
        <v>14</v>
      </c>
      <c r="X5007">
        <v>1</v>
      </c>
      <c r="Y5007">
        <v>8.1999999999999993</v>
      </c>
    </row>
    <row r="5008" spans="1:25" hidden="1" x14ac:dyDescent="0.25">
      <c r="A5008" t="s">
        <v>19053</v>
      </c>
      <c r="B5008" t="s">
        <v>19054</v>
      </c>
      <c r="C5008" s="1" t="str">
        <f t="shared" si="813"/>
        <v>21:0447</v>
      </c>
      <c r="D5008" s="1" t="str">
        <f t="shared" ref="D5008:D5038" si="814">HYPERLINK("http://geochem.nrcan.gc.ca/cdogs/content/svy/svy210147_e.htm", "21:0147")</f>
        <v>21:0147</v>
      </c>
      <c r="E5008" t="s">
        <v>19038</v>
      </c>
      <c r="F5008" t="s">
        <v>19055</v>
      </c>
      <c r="H5008">
        <v>48.771006700000001</v>
      </c>
      <c r="I5008">
        <v>-91.481972099999993</v>
      </c>
      <c r="J5008" s="1" t="str">
        <f t="shared" ref="J5008:J5038" si="815">HYPERLINK("http://geochem.nrcan.gc.ca/cdogs/content/kwd/kwd020027_e.htm", "NGR lake sediment grab sample")</f>
        <v>NGR lake sediment grab sample</v>
      </c>
      <c r="K5008" s="1" t="str">
        <f t="shared" ref="K5008:K5038" si="816">HYPERLINK("http://geochem.nrcan.gc.ca/cdogs/content/kwd/kwd080006_e.htm", "&lt;177 micron (NGR)")</f>
        <v>&lt;177 micron (NGR)</v>
      </c>
      <c r="L5008">
        <v>1</v>
      </c>
      <c r="M5008" t="s">
        <v>53</v>
      </c>
      <c r="N5008">
        <v>6</v>
      </c>
      <c r="O5008">
        <v>40</v>
      </c>
      <c r="P5008">
        <v>30</v>
      </c>
      <c r="Q5008">
        <v>2</v>
      </c>
      <c r="R5008">
        <v>12</v>
      </c>
      <c r="S5008">
        <v>7</v>
      </c>
      <c r="T5008">
        <v>0.1</v>
      </c>
      <c r="U5008">
        <v>205</v>
      </c>
      <c r="V5008">
        <v>0.95</v>
      </c>
      <c r="W5008">
        <v>9.5</v>
      </c>
      <c r="X5008">
        <v>1</v>
      </c>
      <c r="Y5008">
        <v>41</v>
      </c>
    </row>
    <row r="5009" spans="1:25" hidden="1" x14ac:dyDescent="0.25">
      <c r="A5009" t="s">
        <v>19056</v>
      </c>
      <c r="B5009" t="s">
        <v>19057</v>
      </c>
      <c r="C5009" s="1" t="str">
        <f t="shared" si="813"/>
        <v>21:0447</v>
      </c>
      <c r="D5009" s="1" t="str">
        <f t="shared" si="814"/>
        <v>21:0147</v>
      </c>
      <c r="E5009" t="s">
        <v>19058</v>
      </c>
      <c r="F5009" t="s">
        <v>19059</v>
      </c>
      <c r="H5009">
        <v>48.803106200000002</v>
      </c>
      <c r="I5009">
        <v>-91.467738299999994</v>
      </c>
      <c r="J5009" s="1" t="str">
        <f t="shared" si="815"/>
        <v>NGR lake sediment grab sample</v>
      </c>
      <c r="K5009" s="1" t="str">
        <f t="shared" si="816"/>
        <v>&lt;177 micron (NGR)</v>
      </c>
      <c r="L5009">
        <v>1</v>
      </c>
      <c r="M5009" t="s">
        <v>39</v>
      </c>
      <c r="N5009">
        <v>7</v>
      </c>
      <c r="O5009">
        <v>90</v>
      </c>
      <c r="P5009">
        <v>21</v>
      </c>
      <c r="Q5009">
        <v>4</v>
      </c>
      <c r="R5009">
        <v>6</v>
      </c>
      <c r="S5009">
        <v>4</v>
      </c>
      <c r="T5009">
        <v>0.1</v>
      </c>
      <c r="U5009">
        <v>130</v>
      </c>
      <c r="V5009">
        <v>0.45</v>
      </c>
      <c r="W5009">
        <v>1.5</v>
      </c>
      <c r="X5009">
        <v>1</v>
      </c>
      <c r="Y5009">
        <v>74</v>
      </c>
    </row>
    <row r="5010" spans="1:25" hidden="1" x14ac:dyDescent="0.25">
      <c r="A5010" t="s">
        <v>19060</v>
      </c>
      <c r="B5010" t="s">
        <v>19061</v>
      </c>
      <c r="C5010" s="1" t="str">
        <f t="shared" si="813"/>
        <v>21:0447</v>
      </c>
      <c r="D5010" s="1" t="str">
        <f t="shared" si="814"/>
        <v>21:0147</v>
      </c>
      <c r="E5010" t="s">
        <v>19062</v>
      </c>
      <c r="F5010" t="s">
        <v>19063</v>
      </c>
      <c r="H5010">
        <v>48.735489299999998</v>
      </c>
      <c r="I5010">
        <v>-91.425048500000003</v>
      </c>
      <c r="J5010" s="1" t="str">
        <f t="shared" si="815"/>
        <v>NGR lake sediment grab sample</v>
      </c>
      <c r="K5010" s="1" t="str">
        <f t="shared" si="816"/>
        <v>&lt;177 micron (NGR)</v>
      </c>
      <c r="L5010">
        <v>1</v>
      </c>
      <c r="M5010" t="s">
        <v>44</v>
      </c>
      <c r="N5010">
        <v>8</v>
      </c>
      <c r="O5010">
        <v>88</v>
      </c>
      <c r="P5010">
        <v>27</v>
      </c>
      <c r="Q5010">
        <v>7</v>
      </c>
      <c r="R5010">
        <v>20</v>
      </c>
      <c r="S5010">
        <v>6</v>
      </c>
      <c r="T5010">
        <v>0.1</v>
      </c>
      <c r="U5010">
        <v>170</v>
      </c>
      <c r="V5010">
        <v>0.9</v>
      </c>
      <c r="W5010">
        <v>1</v>
      </c>
      <c r="X5010">
        <v>1</v>
      </c>
      <c r="Y5010">
        <v>59.8</v>
      </c>
    </row>
    <row r="5011" spans="1:25" hidden="1" x14ac:dyDescent="0.25">
      <c r="A5011" t="s">
        <v>19064</v>
      </c>
      <c r="B5011" t="s">
        <v>19065</v>
      </c>
      <c r="C5011" s="1" t="str">
        <f t="shared" si="813"/>
        <v>21:0447</v>
      </c>
      <c r="D5011" s="1" t="str">
        <f t="shared" si="814"/>
        <v>21:0147</v>
      </c>
      <c r="E5011" t="s">
        <v>19066</v>
      </c>
      <c r="F5011" t="s">
        <v>19067</v>
      </c>
      <c r="H5011">
        <v>48.755250699999998</v>
      </c>
      <c r="I5011">
        <v>-91.437315699999999</v>
      </c>
      <c r="J5011" s="1" t="str">
        <f t="shared" si="815"/>
        <v>NGR lake sediment grab sample</v>
      </c>
      <c r="K5011" s="1" t="str">
        <f t="shared" si="816"/>
        <v>&lt;177 micron (NGR)</v>
      </c>
      <c r="L5011">
        <v>1</v>
      </c>
      <c r="M5011" t="s">
        <v>62</v>
      </c>
      <c r="N5011">
        <v>9</v>
      </c>
      <c r="O5011">
        <v>51</v>
      </c>
      <c r="P5011">
        <v>12</v>
      </c>
      <c r="Q5011">
        <v>3</v>
      </c>
      <c r="R5011">
        <v>10</v>
      </c>
      <c r="S5011">
        <v>1</v>
      </c>
      <c r="T5011">
        <v>0.1</v>
      </c>
      <c r="U5011">
        <v>50</v>
      </c>
      <c r="V5011">
        <v>0.6</v>
      </c>
      <c r="W5011">
        <v>19</v>
      </c>
      <c r="X5011">
        <v>1</v>
      </c>
      <c r="Y5011">
        <v>53.8</v>
      </c>
    </row>
    <row r="5012" spans="1:25" hidden="1" x14ac:dyDescent="0.25">
      <c r="A5012" t="s">
        <v>19068</v>
      </c>
      <c r="B5012" t="s">
        <v>19069</v>
      </c>
      <c r="C5012" s="1" t="str">
        <f t="shared" si="813"/>
        <v>21:0447</v>
      </c>
      <c r="D5012" s="1" t="str">
        <f t="shared" si="814"/>
        <v>21:0147</v>
      </c>
      <c r="E5012" t="s">
        <v>19070</v>
      </c>
      <c r="F5012" t="s">
        <v>19071</v>
      </c>
      <c r="H5012">
        <v>48.785455300000002</v>
      </c>
      <c r="I5012">
        <v>-91.418461300000004</v>
      </c>
      <c r="J5012" s="1" t="str">
        <f t="shared" si="815"/>
        <v>NGR lake sediment grab sample</v>
      </c>
      <c r="K5012" s="1" t="str">
        <f t="shared" si="816"/>
        <v>&lt;177 micron (NGR)</v>
      </c>
      <c r="L5012">
        <v>1</v>
      </c>
      <c r="M5012" t="s">
        <v>67</v>
      </c>
      <c r="N5012">
        <v>10</v>
      </c>
      <c r="O5012">
        <v>45</v>
      </c>
      <c r="P5012">
        <v>17</v>
      </c>
      <c r="Q5012">
        <v>1</v>
      </c>
      <c r="R5012">
        <v>5</v>
      </c>
      <c r="S5012">
        <v>1</v>
      </c>
      <c r="T5012">
        <v>0.1</v>
      </c>
      <c r="U5012">
        <v>60</v>
      </c>
      <c r="V5012">
        <v>0.55000000000000004</v>
      </c>
      <c r="W5012">
        <v>9</v>
      </c>
      <c r="X5012">
        <v>1</v>
      </c>
      <c r="Y5012">
        <v>42.4</v>
      </c>
    </row>
    <row r="5013" spans="1:25" hidden="1" x14ac:dyDescent="0.25">
      <c r="A5013" t="s">
        <v>19072</v>
      </c>
      <c r="B5013" t="s">
        <v>19073</v>
      </c>
      <c r="C5013" s="1" t="str">
        <f t="shared" si="813"/>
        <v>21:0447</v>
      </c>
      <c r="D5013" s="1" t="str">
        <f t="shared" si="814"/>
        <v>21:0147</v>
      </c>
      <c r="E5013" t="s">
        <v>19074</v>
      </c>
      <c r="F5013" t="s">
        <v>19075</v>
      </c>
      <c r="H5013">
        <v>48.819726199999998</v>
      </c>
      <c r="I5013">
        <v>-91.4102307</v>
      </c>
      <c r="J5013" s="1" t="str">
        <f t="shared" si="815"/>
        <v>NGR lake sediment grab sample</v>
      </c>
      <c r="K5013" s="1" t="str">
        <f t="shared" si="816"/>
        <v>&lt;177 micron (NGR)</v>
      </c>
      <c r="L5013">
        <v>1</v>
      </c>
      <c r="M5013" t="s">
        <v>72</v>
      </c>
      <c r="N5013">
        <v>11</v>
      </c>
      <c r="O5013">
        <v>124</v>
      </c>
      <c r="P5013">
        <v>21</v>
      </c>
      <c r="Q5013">
        <v>3</v>
      </c>
      <c r="R5013">
        <v>10</v>
      </c>
      <c r="S5013">
        <v>7</v>
      </c>
      <c r="T5013">
        <v>0.1</v>
      </c>
      <c r="U5013">
        <v>365</v>
      </c>
      <c r="V5013">
        <v>0.9</v>
      </c>
      <c r="W5013">
        <v>2</v>
      </c>
      <c r="X5013">
        <v>1</v>
      </c>
      <c r="Y5013">
        <v>53.8</v>
      </c>
    </row>
    <row r="5014" spans="1:25" hidden="1" x14ac:dyDescent="0.25">
      <c r="A5014" t="s">
        <v>19076</v>
      </c>
      <c r="B5014" t="s">
        <v>19077</v>
      </c>
      <c r="C5014" s="1" t="str">
        <f t="shared" si="813"/>
        <v>21:0447</v>
      </c>
      <c r="D5014" s="1" t="str">
        <f t="shared" si="814"/>
        <v>21:0147</v>
      </c>
      <c r="E5014" t="s">
        <v>19078</v>
      </c>
      <c r="F5014" t="s">
        <v>19079</v>
      </c>
      <c r="H5014">
        <v>48.837260200000003</v>
      </c>
      <c r="I5014">
        <v>-91.450533399999998</v>
      </c>
      <c r="J5014" s="1" t="str">
        <f t="shared" si="815"/>
        <v>NGR lake sediment grab sample</v>
      </c>
      <c r="K5014" s="1" t="str">
        <f t="shared" si="816"/>
        <v>&lt;177 micron (NGR)</v>
      </c>
      <c r="L5014">
        <v>1</v>
      </c>
      <c r="M5014" t="s">
        <v>77</v>
      </c>
      <c r="N5014">
        <v>12</v>
      </c>
      <c r="O5014">
        <v>73</v>
      </c>
      <c r="P5014">
        <v>38</v>
      </c>
      <c r="Q5014">
        <v>4</v>
      </c>
      <c r="R5014">
        <v>18</v>
      </c>
      <c r="S5014">
        <v>10</v>
      </c>
      <c r="T5014">
        <v>0.1</v>
      </c>
      <c r="U5014">
        <v>550</v>
      </c>
      <c r="V5014">
        <v>1.8</v>
      </c>
      <c r="W5014">
        <v>1</v>
      </c>
      <c r="X5014">
        <v>1</v>
      </c>
      <c r="Y5014">
        <v>23.2</v>
      </c>
    </row>
    <row r="5015" spans="1:25" hidden="1" x14ac:dyDescent="0.25">
      <c r="A5015" t="s">
        <v>19080</v>
      </c>
      <c r="B5015" t="s">
        <v>19081</v>
      </c>
      <c r="C5015" s="1" t="str">
        <f t="shared" si="813"/>
        <v>21:0447</v>
      </c>
      <c r="D5015" s="1" t="str">
        <f t="shared" si="814"/>
        <v>21:0147</v>
      </c>
      <c r="E5015" t="s">
        <v>19082</v>
      </c>
      <c r="F5015" t="s">
        <v>19083</v>
      </c>
      <c r="H5015">
        <v>48.856046399999997</v>
      </c>
      <c r="I5015">
        <v>-91.445331800000005</v>
      </c>
      <c r="J5015" s="1" t="str">
        <f t="shared" si="815"/>
        <v>NGR lake sediment grab sample</v>
      </c>
      <c r="K5015" s="1" t="str">
        <f t="shared" si="816"/>
        <v>&lt;177 micron (NGR)</v>
      </c>
      <c r="L5015">
        <v>1</v>
      </c>
      <c r="M5015" t="s">
        <v>82</v>
      </c>
      <c r="N5015">
        <v>13</v>
      </c>
      <c r="O5015">
        <v>87</v>
      </c>
      <c r="P5015">
        <v>36</v>
      </c>
      <c r="Q5015">
        <v>3</v>
      </c>
      <c r="R5015">
        <v>14</v>
      </c>
      <c r="S5015">
        <v>8</v>
      </c>
      <c r="T5015">
        <v>0.1</v>
      </c>
      <c r="U5015">
        <v>565</v>
      </c>
      <c r="V5015">
        <v>2.6</v>
      </c>
      <c r="W5015">
        <v>5.5</v>
      </c>
      <c r="X5015">
        <v>1</v>
      </c>
      <c r="Y5015">
        <v>28.4</v>
      </c>
    </row>
    <row r="5016" spans="1:25" hidden="1" x14ac:dyDescent="0.25">
      <c r="A5016" t="s">
        <v>19084</v>
      </c>
      <c r="B5016" t="s">
        <v>19085</v>
      </c>
      <c r="C5016" s="1" t="str">
        <f t="shared" si="813"/>
        <v>21:0447</v>
      </c>
      <c r="D5016" s="1" t="str">
        <f t="shared" si="814"/>
        <v>21:0147</v>
      </c>
      <c r="E5016" t="s">
        <v>19086</v>
      </c>
      <c r="F5016" t="s">
        <v>19087</v>
      </c>
      <c r="H5016">
        <v>48.891056599999999</v>
      </c>
      <c r="I5016">
        <v>-91.467944000000003</v>
      </c>
      <c r="J5016" s="1" t="str">
        <f t="shared" si="815"/>
        <v>NGR lake sediment grab sample</v>
      </c>
      <c r="K5016" s="1" t="str">
        <f t="shared" si="816"/>
        <v>&lt;177 micron (NGR)</v>
      </c>
      <c r="L5016">
        <v>1</v>
      </c>
      <c r="M5016" t="s">
        <v>87</v>
      </c>
      <c r="N5016">
        <v>14</v>
      </c>
      <c r="O5016">
        <v>120</v>
      </c>
      <c r="P5016">
        <v>37</v>
      </c>
      <c r="Q5016">
        <v>2</v>
      </c>
      <c r="R5016">
        <v>13</v>
      </c>
      <c r="S5016">
        <v>7</v>
      </c>
      <c r="T5016">
        <v>0.1</v>
      </c>
      <c r="U5016">
        <v>425</v>
      </c>
      <c r="V5016">
        <v>2.2000000000000002</v>
      </c>
      <c r="W5016">
        <v>1</v>
      </c>
      <c r="X5016">
        <v>1</v>
      </c>
      <c r="Y5016">
        <v>42.8</v>
      </c>
    </row>
    <row r="5017" spans="1:25" hidden="1" x14ac:dyDescent="0.25">
      <c r="A5017" t="s">
        <v>19088</v>
      </c>
      <c r="B5017" t="s">
        <v>19089</v>
      </c>
      <c r="C5017" s="1" t="str">
        <f t="shared" si="813"/>
        <v>21:0447</v>
      </c>
      <c r="D5017" s="1" t="str">
        <f t="shared" si="814"/>
        <v>21:0147</v>
      </c>
      <c r="E5017" t="s">
        <v>19090</v>
      </c>
      <c r="F5017" t="s">
        <v>19091</v>
      </c>
      <c r="H5017">
        <v>48.892010999999997</v>
      </c>
      <c r="I5017">
        <v>-91.497397699999993</v>
      </c>
      <c r="J5017" s="1" t="str">
        <f t="shared" si="815"/>
        <v>NGR lake sediment grab sample</v>
      </c>
      <c r="K5017" s="1" t="str">
        <f t="shared" si="816"/>
        <v>&lt;177 micron (NGR)</v>
      </c>
      <c r="L5017">
        <v>1</v>
      </c>
      <c r="M5017" t="s">
        <v>92</v>
      </c>
      <c r="N5017">
        <v>15</v>
      </c>
      <c r="O5017">
        <v>71</v>
      </c>
      <c r="P5017">
        <v>31</v>
      </c>
      <c r="Q5017">
        <v>1</v>
      </c>
      <c r="R5017">
        <v>17</v>
      </c>
      <c r="S5017">
        <v>15</v>
      </c>
      <c r="T5017">
        <v>0.2</v>
      </c>
      <c r="U5017">
        <v>1140</v>
      </c>
      <c r="V5017">
        <v>8.8000000000000007</v>
      </c>
      <c r="W5017">
        <v>2</v>
      </c>
      <c r="X5017">
        <v>1</v>
      </c>
      <c r="Y5017">
        <v>20.2</v>
      </c>
    </row>
    <row r="5018" spans="1:25" hidden="1" x14ac:dyDescent="0.25">
      <c r="A5018" t="s">
        <v>19092</v>
      </c>
      <c r="B5018" t="s">
        <v>19093</v>
      </c>
      <c r="C5018" s="1" t="str">
        <f t="shared" si="813"/>
        <v>21:0447</v>
      </c>
      <c r="D5018" s="1" t="str">
        <f t="shared" si="814"/>
        <v>21:0147</v>
      </c>
      <c r="E5018" t="s">
        <v>19094</v>
      </c>
      <c r="F5018" t="s">
        <v>19095</v>
      </c>
      <c r="H5018">
        <v>48.925867599999997</v>
      </c>
      <c r="I5018">
        <v>-91.519959499999999</v>
      </c>
      <c r="J5018" s="1" t="str">
        <f t="shared" si="815"/>
        <v>NGR lake sediment grab sample</v>
      </c>
      <c r="K5018" s="1" t="str">
        <f t="shared" si="816"/>
        <v>&lt;177 micron (NGR)</v>
      </c>
      <c r="L5018">
        <v>1</v>
      </c>
      <c r="M5018" t="s">
        <v>97</v>
      </c>
      <c r="N5018">
        <v>16</v>
      </c>
      <c r="O5018">
        <v>62</v>
      </c>
      <c r="P5018">
        <v>28</v>
      </c>
      <c r="Q5018">
        <v>4</v>
      </c>
      <c r="R5018">
        <v>10</v>
      </c>
      <c r="S5018">
        <v>4</v>
      </c>
      <c r="T5018">
        <v>0.1</v>
      </c>
      <c r="U5018">
        <v>150</v>
      </c>
      <c r="V5018">
        <v>0.9</v>
      </c>
      <c r="W5018">
        <v>1</v>
      </c>
      <c r="X5018">
        <v>1</v>
      </c>
      <c r="Y5018">
        <v>57.6</v>
      </c>
    </row>
    <row r="5019" spans="1:25" hidden="1" x14ac:dyDescent="0.25">
      <c r="A5019" t="s">
        <v>19096</v>
      </c>
      <c r="B5019" t="s">
        <v>19097</v>
      </c>
      <c r="C5019" s="1" t="str">
        <f t="shared" si="813"/>
        <v>21:0447</v>
      </c>
      <c r="D5019" s="1" t="str">
        <f t="shared" si="814"/>
        <v>21:0147</v>
      </c>
      <c r="E5019" t="s">
        <v>19098</v>
      </c>
      <c r="F5019" t="s">
        <v>19099</v>
      </c>
      <c r="H5019">
        <v>48.940888700000002</v>
      </c>
      <c r="I5019">
        <v>-91.512782599999994</v>
      </c>
      <c r="J5019" s="1" t="str">
        <f t="shared" si="815"/>
        <v>NGR lake sediment grab sample</v>
      </c>
      <c r="K5019" s="1" t="str">
        <f t="shared" si="816"/>
        <v>&lt;177 micron (NGR)</v>
      </c>
      <c r="L5019">
        <v>1</v>
      </c>
      <c r="M5019" t="s">
        <v>107</v>
      </c>
      <c r="N5019">
        <v>17</v>
      </c>
      <c r="O5019">
        <v>60</v>
      </c>
      <c r="P5019">
        <v>41</v>
      </c>
      <c r="Q5019">
        <v>4</v>
      </c>
      <c r="R5019">
        <v>16</v>
      </c>
      <c r="S5019">
        <v>5</v>
      </c>
      <c r="T5019">
        <v>0.1</v>
      </c>
      <c r="U5019">
        <v>385</v>
      </c>
      <c r="V5019">
        <v>1.9</v>
      </c>
      <c r="W5019">
        <v>1</v>
      </c>
      <c r="X5019">
        <v>1</v>
      </c>
      <c r="Y5019">
        <v>28.8</v>
      </c>
    </row>
    <row r="5020" spans="1:25" hidden="1" x14ac:dyDescent="0.25">
      <c r="A5020" t="s">
        <v>19100</v>
      </c>
      <c r="B5020" t="s">
        <v>19101</v>
      </c>
      <c r="C5020" s="1" t="str">
        <f t="shared" si="813"/>
        <v>21:0447</v>
      </c>
      <c r="D5020" s="1" t="str">
        <f t="shared" si="814"/>
        <v>21:0147</v>
      </c>
      <c r="E5020" t="s">
        <v>19102</v>
      </c>
      <c r="F5020" t="s">
        <v>19103</v>
      </c>
      <c r="H5020">
        <v>48.963032400000003</v>
      </c>
      <c r="I5020">
        <v>-91.543424799999997</v>
      </c>
      <c r="J5020" s="1" t="str">
        <f t="shared" si="815"/>
        <v>NGR lake sediment grab sample</v>
      </c>
      <c r="K5020" s="1" t="str">
        <f t="shared" si="816"/>
        <v>&lt;177 micron (NGR)</v>
      </c>
      <c r="L5020">
        <v>1</v>
      </c>
      <c r="M5020" t="s">
        <v>112</v>
      </c>
      <c r="N5020">
        <v>18</v>
      </c>
      <c r="O5020">
        <v>79</v>
      </c>
      <c r="P5020">
        <v>24</v>
      </c>
      <c r="Q5020">
        <v>4</v>
      </c>
      <c r="R5020">
        <v>11</v>
      </c>
      <c r="S5020">
        <v>14</v>
      </c>
      <c r="T5020">
        <v>0.1</v>
      </c>
      <c r="U5020">
        <v>500</v>
      </c>
      <c r="V5020">
        <v>2.6</v>
      </c>
      <c r="W5020">
        <v>1</v>
      </c>
      <c r="X5020">
        <v>1</v>
      </c>
      <c r="Y5020">
        <v>41.2</v>
      </c>
    </row>
    <row r="5021" spans="1:25" hidden="1" x14ac:dyDescent="0.25">
      <c r="A5021" t="s">
        <v>19104</v>
      </c>
      <c r="B5021" t="s">
        <v>19105</v>
      </c>
      <c r="C5021" s="1" t="str">
        <f t="shared" si="813"/>
        <v>21:0447</v>
      </c>
      <c r="D5021" s="1" t="str">
        <f t="shared" si="814"/>
        <v>21:0147</v>
      </c>
      <c r="E5021" t="s">
        <v>19106</v>
      </c>
      <c r="F5021" t="s">
        <v>19107</v>
      </c>
      <c r="H5021">
        <v>48.989088199999998</v>
      </c>
      <c r="I5021">
        <v>-91.514054599999994</v>
      </c>
      <c r="J5021" s="1" t="str">
        <f t="shared" si="815"/>
        <v>NGR lake sediment grab sample</v>
      </c>
      <c r="K5021" s="1" t="str">
        <f t="shared" si="816"/>
        <v>&lt;177 micron (NGR)</v>
      </c>
      <c r="L5021">
        <v>1</v>
      </c>
      <c r="M5021" t="s">
        <v>117</v>
      </c>
      <c r="N5021">
        <v>19</v>
      </c>
      <c r="O5021">
        <v>49</v>
      </c>
      <c r="P5021">
        <v>14</v>
      </c>
      <c r="Q5021">
        <v>9</v>
      </c>
      <c r="R5021">
        <v>9</v>
      </c>
      <c r="S5021">
        <v>4</v>
      </c>
      <c r="T5021">
        <v>0.1</v>
      </c>
      <c r="U5021">
        <v>55</v>
      </c>
      <c r="V5021">
        <v>0.8</v>
      </c>
      <c r="W5021">
        <v>1</v>
      </c>
      <c r="X5021">
        <v>2</v>
      </c>
      <c r="Y5021">
        <v>36.6</v>
      </c>
    </row>
    <row r="5022" spans="1:25" hidden="1" x14ac:dyDescent="0.25">
      <c r="A5022" t="s">
        <v>19108</v>
      </c>
      <c r="B5022" t="s">
        <v>19109</v>
      </c>
      <c r="C5022" s="1" t="str">
        <f t="shared" si="813"/>
        <v>21:0447</v>
      </c>
      <c r="D5022" s="1" t="str">
        <f t="shared" si="814"/>
        <v>21:0147</v>
      </c>
      <c r="E5022" t="s">
        <v>19110</v>
      </c>
      <c r="F5022" t="s">
        <v>19111</v>
      </c>
      <c r="H5022">
        <v>48.984200800000004</v>
      </c>
      <c r="I5022">
        <v>-91.475258999999994</v>
      </c>
      <c r="J5022" s="1" t="str">
        <f t="shared" si="815"/>
        <v>NGR lake sediment grab sample</v>
      </c>
      <c r="K5022" s="1" t="str">
        <f t="shared" si="816"/>
        <v>&lt;177 micron (NGR)</v>
      </c>
      <c r="L5022">
        <v>1</v>
      </c>
      <c r="M5022" t="s">
        <v>122</v>
      </c>
      <c r="N5022">
        <v>20</v>
      </c>
      <c r="O5022">
        <v>98</v>
      </c>
      <c r="P5022">
        <v>48</v>
      </c>
      <c r="Q5022">
        <v>3</v>
      </c>
      <c r="R5022">
        <v>14</v>
      </c>
      <c r="S5022">
        <v>6</v>
      </c>
      <c r="T5022">
        <v>0.2</v>
      </c>
      <c r="U5022">
        <v>350</v>
      </c>
      <c r="V5022">
        <v>1.4</v>
      </c>
      <c r="W5022">
        <v>1</v>
      </c>
      <c r="X5022">
        <v>1</v>
      </c>
      <c r="Y5022">
        <v>51.4</v>
      </c>
    </row>
    <row r="5023" spans="1:25" hidden="1" x14ac:dyDescent="0.25">
      <c r="A5023" t="s">
        <v>19112</v>
      </c>
      <c r="B5023" t="s">
        <v>19113</v>
      </c>
      <c r="C5023" s="1" t="str">
        <f t="shared" si="813"/>
        <v>21:0447</v>
      </c>
      <c r="D5023" s="1" t="str">
        <f t="shared" si="814"/>
        <v>21:0147</v>
      </c>
      <c r="E5023" t="s">
        <v>19114</v>
      </c>
      <c r="F5023" t="s">
        <v>19115</v>
      </c>
      <c r="H5023">
        <v>48.888544000000003</v>
      </c>
      <c r="I5023">
        <v>-91.419099599999996</v>
      </c>
      <c r="J5023" s="1" t="str">
        <f t="shared" si="815"/>
        <v>NGR lake sediment grab sample</v>
      </c>
      <c r="K5023" s="1" t="str">
        <f t="shared" si="816"/>
        <v>&lt;177 micron (NGR)</v>
      </c>
      <c r="L5023">
        <v>2</v>
      </c>
      <c r="M5023" t="s">
        <v>29</v>
      </c>
      <c r="N5023">
        <v>21</v>
      </c>
      <c r="O5023">
        <v>104</v>
      </c>
      <c r="P5023">
        <v>39</v>
      </c>
      <c r="Q5023">
        <v>2</v>
      </c>
      <c r="R5023">
        <v>8</v>
      </c>
      <c r="S5023">
        <v>4</v>
      </c>
      <c r="T5023">
        <v>0.2</v>
      </c>
      <c r="U5023">
        <v>585</v>
      </c>
      <c r="V5023">
        <v>2.4500000000000002</v>
      </c>
      <c r="W5023">
        <v>3</v>
      </c>
      <c r="X5023">
        <v>2</v>
      </c>
      <c r="Y5023">
        <v>63.8</v>
      </c>
    </row>
    <row r="5024" spans="1:25" hidden="1" x14ac:dyDescent="0.25">
      <c r="A5024" t="s">
        <v>19116</v>
      </c>
      <c r="B5024" t="s">
        <v>19117</v>
      </c>
      <c r="C5024" s="1" t="str">
        <f t="shared" si="813"/>
        <v>21:0447</v>
      </c>
      <c r="D5024" s="1" t="str">
        <f t="shared" si="814"/>
        <v>21:0147</v>
      </c>
      <c r="E5024" t="s">
        <v>19118</v>
      </c>
      <c r="F5024" t="s">
        <v>19119</v>
      </c>
      <c r="H5024">
        <v>48.964443299999999</v>
      </c>
      <c r="I5024">
        <v>-91.456173300000003</v>
      </c>
      <c r="J5024" s="1" t="str">
        <f t="shared" si="815"/>
        <v>NGR lake sediment grab sample</v>
      </c>
      <c r="K5024" s="1" t="str">
        <f t="shared" si="816"/>
        <v>&lt;177 micron (NGR)</v>
      </c>
      <c r="L5024">
        <v>2</v>
      </c>
      <c r="M5024" t="s">
        <v>34</v>
      </c>
      <c r="N5024">
        <v>22</v>
      </c>
      <c r="O5024">
        <v>83</v>
      </c>
      <c r="P5024">
        <v>31</v>
      </c>
      <c r="Q5024">
        <v>1</v>
      </c>
      <c r="R5024">
        <v>21</v>
      </c>
      <c r="S5024">
        <v>16</v>
      </c>
      <c r="T5024">
        <v>0.1</v>
      </c>
      <c r="U5024">
        <v>2750</v>
      </c>
      <c r="V5024">
        <v>8.1999999999999993</v>
      </c>
      <c r="W5024">
        <v>1</v>
      </c>
      <c r="X5024">
        <v>1</v>
      </c>
      <c r="Y5024">
        <v>17.8</v>
      </c>
    </row>
    <row r="5025" spans="1:25" hidden="1" x14ac:dyDescent="0.25">
      <c r="A5025" t="s">
        <v>19120</v>
      </c>
      <c r="B5025" t="s">
        <v>19121</v>
      </c>
      <c r="C5025" s="1" t="str">
        <f t="shared" si="813"/>
        <v>21:0447</v>
      </c>
      <c r="D5025" s="1" t="str">
        <f t="shared" si="814"/>
        <v>21:0147</v>
      </c>
      <c r="E5025" t="s">
        <v>19122</v>
      </c>
      <c r="F5025" t="s">
        <v>19123</v>
      </c>
      <c r="H5025">
        <v>48.9258381</v>
      </c>
      <c r="I5025">
        <v>-91.452613099999994</v>
      </c>
      <c r="J5025" s="1" t="str">
        <f t="shared" si="815"/>
        <v>NGR lake sediment grab sample</v>
      </c>
      <c r="K5025" s="1" t="str">
        <f t="shared" si="816"/>
        <v>&lt;177 micron (NGR)</v>
      </c>
      <c r="L5025">
        <v>2</v>
      </c>
      <c r="M5025" t="s">
        <v>39</v>
      </c>
      <c r="N5025">
        <v>23</v>
      </c>
      <c r="O5025">
        <v>124</v>
      </c>
      <c r="P5025">
        <v>31</v>
      </c>
      <c r="Q5025">
        <v>3</v>
      </c>
      <c r="R5025">
        <v>20</v>
      </c>
      <c r="S5025">
        <v>33</v>
      </c>
      <c r="T5025">
        <v>0.1</v>
      </c>
      <c r="U5025">
        <v>1160</v>
      </c>
      <c r="V5025">
        <v>11</v>
      </c>
      <c r="W5025">
        <v>1</v>
      </c>
      <c r="X5025">
        <v>1</v>
      </c>
      <c r="Y5025">
        <v>19.399999999999999</v>
      </c>
    </row>
    <row r="5026" spans="1:25" hidden="1" x14ac:dyDescent="0.25">
      <c r="A5026" t="s">
        <v>19124</v>
      </c>
      <c r="B5026" t="s">
        <v>19125</v>
      </c>
      <c r="C5026" s="1" t="str">
        <f t="shared" si="813"/>
        <v>21:0447</v>
      </c>
      <c r="D5026" s="1" t="str">
        <f t="shared" si="814"/>
        <v>21:0147</v>
      </c>
      <c r="E5026" t="s">
        <v>19126</v>
      </c>
      <c r="F5026" t="s">
        <v>19127</v>
      </c>
      <c r="H5026">
        <v>48.895391799999999</v>
      </c>
      <c r="I5026">
        <v>-91.426456099999996</v>
      </c>
      <c r="J5026" s="1" t="str">
        <f t="shared" si="815"/>
        <v>NGR lake sediment grab sample</v>
      </c>
      <c r="K5026" s="1" t="str">
        <f t="shared" si="816"/>
        <v>&lt;177 micron (NGR)</v>
      </c>
      <c r="L5026">
        <v>2</v>
      </c>
      <c r="M5026" t="s">
        <v>49</v>
      </c>
      <c r="N5026">
        <v>24</v>
      </c>
      <c r="O5026">
        <v>106</v>
      </c>
      <c r="P5026">
        <v>38</v>
      </c>
      <c r="Q5026">
        <v>2</v>
      </c>
      <c r="R5026">
        <v>11</v>
      </c>
      <c r="S5026">
        <v>8</v>
      </c>
      <c r="T5026">
        <v>0.1</v>
      </c>
      <c r="U5026">
        <v>400</v>
      </c>
      <c r="V5026">
        <v>1.4</v>
      </c>
      <c r="W5026">
        <v>1</v>
      </c>
      <c r="X5026">
        <v>1</v>
      </c>
      <c r="Y5026">
        <v>54.4</v>
      </c>
    </row>
    <row r="5027" spans="1:25" hidden="1" x14ac:dyDescent="0.25">
      <c r="A5027" t="s">
        <v>19128</v>
      </c>
      <c r="B5027" t="s">
        <v>19129</v>
      </c>
      <c r="C5027" s="1" t="str">
        <f t="shared" si="813"/>
        <v>21:0447</v>
      </c>
      <c r="D5027" s="1" t="str">
        <f t="shared" si="814"/>
        <v>21:0147</v>
      </c>
      <c r="E5027" t="s">
        <v>19114</v>
      </c>
      <c r="F5027" t="s">
        <v>19130</v>
      </c>
      <c r="H5027">
        <v>48.888544000000003</v>
      </c>
      <c r="I5027">
        <v>-91.419099599999996</v>
      </c>
      <c r="J5027" s="1" t="str">
        <f t="shared" si="815"/>
        <v>NGR lake sediment grab sample</v>
      </c>
      <c r="K5027" s="1" t="str">
        <f t="shared" si="816"/>
        <v>&lt;177 micron (NGR)</v>
      </c>
      <c r="L5027">
        <v>2</v>
      </c>
      <c r="M5027" t="s">
        <v>53</v>
      </c>
      <c r="N5027">
        <v>25</v>
      </c>
      <c r="O5027">
        <v>97</v>
      </c>
      <c r="P5027">
        <v>36</v>
      </c>
      <c r="Q5027">
        <v>2</v>
      </c>
      <c r="R5027">
        <v>8</v>
      </c>
      <c r="S5027">
        <v>5</v>
      </c>
      <c r="T5027">
        <v>0.1</v>
      </c>
      <c r="U5027">
        <v>425</v>
      </c>
      <c r="V5027">
        <v>1.4</v>
      </c>
      <c r="W5027">
        <v>1</v>
      </c>
      <c r="X5027">
        <v>1</v>
      </c>
      <c r="Y5027">
        <v>62.6</v>
      </c>
    </row>
    <row r="5028" spans="1:25" hidden="1" x14ac:dyDescent="0.25">
      <c r="A5028" t="s">
        <v>19131</v>
      </c>
      <c r="B5028" t="s">
        <v>19132</v>
      </c>
      <c r="C5028" s="1" t="str">
        <f t="shared" si="813"/>
        <v>21:0447</v>
      </c>
      <c r="D5028" s="1" t="str">
        <f t="shared" si="814"/>
        <v>21:0147</v>
      </c>
      <c r="E5028" t="s">
        <v>19114</v>
      </c>
      <c r="F5028" t="s">
        <v>19133</v>
      </c>
      <c r="H5028">
        <v>48.888544000000003</v>
      </c>
      <c r="I5028">
        <v>-91.419099599999996</v>
      </c>
      <c r="J5028" s="1" t="str">
        <f t="shared" si="815"/>
        <v>NGR lake sediment grab sample</v>
      </c>
      <c r="K5028" s="1" t="str">
        <f t="shared" si="816"/>
        <v>&lt;177 micron (NGR)</v>
      </c>
      <c r="L5028">
        <v>2</v>
      </c>
      <c r="M5028" t="s">
        <v>57</v>
      </c>
      <c r="N5028">
        <v>26</v>
      </c>
      <c r="O5028">
        <v>108</v>
      </c>
      <c r="P5028">
        <v>39</v>
      </c>
      <c r="Q5028">
        <v>1</v>
      </c>
      <c r="R5028">
        <v>8</v>
      </c>
      <c r="S5028">
        <v>4</v>
      </c>
      <c r="T5028">
        <v>0.1</v>
      </c>
      <c r="U5028">
        <v>560</v>
      </c>
      <c r="V5028">
        <v>2.4</v>
      </c>
      <c r="W5028">
        <v>4</v>
      </c>
      <c r="X5028">
        <v>1</v>
      </c>
      <c r="Y5028">
        <v>63.6</v>
      </c>
    </row>
    <row r="5029" spans="1:25" hidden="1" x14ac:dyDescent="0.25">
      <c r="A5029" t="s">
        <v>19134</v>
      </c>
      <c r="B5029" t="s">
        <v>19135</v>
      </c>
      <c r="C5029" s="1" t="str">
        <f t="shared" si="813"/>
        <v>21:0447</v>
      </c>
      <c r="D5029" s="1" t="str">
        <f t="shared" si="814"/>
        <v>21:0147</v>
      </c>
      <c r="E5029" t="s">
        <v>19136</v>
      </c>
      <c r="F5029" t="s">
        <v>19137</v>
      </c>
      <c r="H5029">
        <v>48.851812899999999</v>
      </c>
      <c r="I5029">
        <v>-91.400244599999994</v>
      </c>
      <c r="J5029" s="1" t="str">
        <f t="shared" si="815"/>
        <v>NGR lake sediment grab sample</v>
      </c>
      <c r="K5029" s="1" t="str">
        <f t="shared" si="816"/>
        <v>&lt;177 micron (NGR)</v>
      </c>
      <c r="L5029">
        <v>2</v>
      </c>
      <c r="M5029" t="s">
        <v>44</v>
      </c>
      <c r="N5029">
        <v>27</v>
      </c>
      <c r="O5029">
        <v>93</v>
      </c>
      <c r="P5029">
        <v>36</v>
      </c>
      <c r="Q5029">
        <v>2</v>
      </c>
      <c r="R5029">
        <v>8</v>
      </c>
      <c r="S5029">
        <v>9</v>
      </c>
      <c r="T5029">
        <v>0.1</v>
      </c>
      <c r="U5029">
        <v>300</v>
      </c>
      <c r="V5029">
        <v>1</v>
      </c>
      <c r="W5029">
        <v>14</v>
      </c>
      <c r="X5029">
        <v>1</v>
      </c>
      <c r="Y5029">
        <v>57.4</v>
      </c>
    </row>
    <row r="5030" spans="1:25" hidden="1" x14ac:dyDescent="0.25">
      <c r="A5030" t="s">
        <v>19138</v>
      </c>
      <c r="B5030" t="s">
        <v>19139</v>
      </c>
      <c r="C5030" s="1" t="str">
        <f t="shared" si="813"/>
        <v>21:0447</v>
      </c>
      <c r="D5030" s="1" t="str">
        <f t="shared" si="814"/>
        <v>21:0147</v>
      </c>
      <c r="E5030" t="s">
        <v>19140</v>
      </c>
      <c r="F5030" t="s">
        <v>19141</v>
      </c>
      <c r="H5030">
        <v>48.846255800000002</v>
      </c>
      <c r="I5030">
        <v>-91.369615999999994</v>
      </c>
      <c r="J5030" s="1" t="str">
        <f t="shared" si="815"/>
        <v>NGR lake sediment grab sample</v>
      </c>
      <c r="K5030" s="1" t="str">
        <f t="shared" si="816"/>
        <v>&lt;177 micron (NGR)</v>
      </c>
      <c r="L5030">
        <v>2</v>
      </c>
      <c r="M5030" t="s">
        <v>62</v>
      </c>
      <c r="N5030">
        <v>28</v>
      </c>
      <c r="O5030">
        <v>11</v>
      </c>
      <c r="P5030">
        <v>2</v>
      </c>
      <c r="Q5030">
        <v>4</v>
      </c>
      <c r="R5030">
        <v>7</v>
      </c>
      <c r="S5030">
        <v>4</v>
      </c>
      <c r="T5030">
        <v>0.1</v>
      </c>
      <c r="U5030">
        <v>175</v>
      </c>
      <c r="V5030">
        <v>1.2</v>
      </c>
      <c r="W5030">
        <v>1</v>
      </c>
      <c r="X5030">
        <v>1</v>
      </c>
      <c r="Y5030">
        <v>8.1999999999999993</v>
      </c>
    </row>
    <row r="5031" spans="1:25" hidden="1" x14ac:dyDescent="0.25">
      <c r="A5031" t="s">
        <v>19142</v>
      </c>
      <c r="B5031" t="s">
        <v>19143</v>
      </c>
      <c r="C5031" s="1" t="str">
        <f t="shared" si="813"/>
        <v>21:0447</v>
      </c>
      <c r="D5031" s="1" t="str">
        <f t="shared" si="814"/>
        <v>21:0147</v>
      </c>
      <c r="E5031" t="s">
        <v>19144</v>
      </c>
      <c r="F5031" t="s">
        <v>19145</v>
      </c>
      <c r="H5031">
        <v>48.8177102</v>
      </c>
      <c r="I5031">
        <v>-91.385582200000002</v>
      </c>
      <c r="J5031" s="1" t="str">
        <f t="shared" si="815"/>
        <v>NGR lake sediment grab sample</v>
      </c>
      <c r="K5031" s="1" t="str">
        <f t="shared" si="816"/>
        <v>&lt;177 micron (NGR)</v>
      </c>
      <c r="L5031">
        <v>2</v>
      </c>
      <c r="M5031" t="s">
        <v>67</v>
      </c>
      <c r="N5031">
        <v>29</v>
      </c>
      <c r="O5031">
        <v>85</v>
      </c>
      <c r="P5031">
        <v>25</v>
      </c>
      <c r="Q5031">
        <v>2</v>
      </c>
      <c r="R5031">
        <v>8</v>
      </c>
      <c r="S5031">
        <v>8</v>
      </c>
      <c r="T5031">
        <v>0.1</v>
      </c>
      <c r="U5031">
        <v>295</v>
      </c>
      <c r="V5031">
        <v>1.45</v>
      </c>
      <c r="W5031">
        <v>25</v>
      </c>
      <c r="X5031">
        <v>1</v>
      </c>
      <c r="Y5031">
        <v>48.4</v>
      </c>
    </row>
    <row r="5032" spans="1:25" hidden="1" x14ac:dyDescent="0.25">
      <c r="A5032" t="s">
        <v>19146</v>
      </c>
      <c r="B5032" t="s">
        <v>19147</v>
      </c>
      <c r="C5032" s="1" t="str">
        <f t="shared" si="813"/>
        <v>21:0447</v>
      </c>
      <c r="D5032" s="1" t="str">
        <f t="shared" si="814"/>
        <v>21:0147</v>
      </c>
      <c r="E5032" t="s">
        <v>19148</v>
      </c>
      <c r="F5032" t="s">
        <v>19149</v>
      </c>
      <c r="H5032">
        <v>48.798748099999997</v>
      </c>
      <c r="I5032">
        <v>-91.376781100000002</v>
      </c>
      <c r="J5032" s="1" t="str">
        <f t="shared" si="815"/>
        <v>NGR lake sediment grab sample</v>
      </c>
      <c r="K5032" s="1" t="str">
        <f t="shared" si="816"/>
        <v>&lt;177 micron (NGR)</v>
      </c>
      <c r="L5032">
        <v>2</v>
      </c>
      <c r="M5032" t="s">
        <v>72</v>
      </c>
      <c r="N5032">
        <v>30</v>
      </c>
      <c r="O5032">
        <v>70</v>
      </c>
      <c r="P5032">
        <v>27</v>
      </c>
      <c r="Q5032">
        <v>2</v>
      </c>
      <c r="R5032">
        <v>9</v>
      </c>
      <c r="S5032">
        <v>7</v>
      </c>
      <c r="T5032">
        <v>0.1</v>
      </c>
      <c r="U5032">
        <v>270</v>
      </c>
      <c r="V5032">
        <v>1.4</v>
      </c>
      <c r="W5032">
        <v>9</v>
      </c>
      <c r="X5032">
        <v>2</v>
      </c>
      <c r="Y5032">
        <v>41.4</v>
      </c>
    </row>
    <row r="5033" spans="1:25" hidden="1" x14ac:dyDescent="0.25">
      <c r="A5033" t="s">
        <v>19150</v>
      </c>
      <c r="B5033" t="s">
        <v>19151</v>
      </c>
      <c r="C5033" s="1" t="str">
        <f t="shared" si="813"/>
        <v>21:0447</v>
      </c>
      <c r="D5033" s="1" t="str">
        <f t="shared" si="814"/>
        <v>21:0147</v>
      </c>
      <c r="E5033" t="s">
        <v>19152</v>
      </c>
      <c r="F5033" t="s">
        <v>19153</v>
      </c>
      <c r="H5033">
        <v>48.770758800000003</v>
      </c>
      <c r="I5033">
        <v>-91.372852100000003</v>
      </c>
      <c r="J5033" s="1" t="str">
        <f t="shared" si="815"/>
        <v>NGR lake sediment grab sample</v>
      </c>
      <c r="K5033" s="1" t="str">
        <f t="shared" si="816"/>
        <v>&lt;177 micron (NGR)</v>
      </c>
      <c r="L5033">
        <v>2</v>
      </c>
      <c r="M5033" t="s">
        <v>77</v>
      </c>
      <c r="N5033">
        <v>31</v>
      </c>
      <c r="O5033">
        <v>27</v>
      </c>
      <c r="P5033">
        <v>8</v>
      </c>
      <c r="Q5033">
        <v>1</v>
      </c>
      <c r="R5033">
        <v>8</v>
      </c>
      <c r="S5033">
        <v>7</v>
      </c>
      <c r="T5033">
        <v>0.1</v>
      </c>
      <c r="U5033">
        <v>295</v>
      </c>
      <c r="V5033">
        <v>1.75</v>
      </c>
      <c r="W5033">
        <v>2</v>
      </c>
      <c r="X5033">
        <v>1</v>
      </c>
      <c r="Y5033">
        <v>7.2</v>
      </c>
    </row>
    <row r="5034" spans="1:25" hidden="1" x14ac:dyDescent="0.25">
      <c r="A5034" t="s">
        <v>19154</v>
      </c>
      <c r="B5034" t="s">
        <v>19155</v>
      </c>
      <c r="C5034" s="1" t="str">
        <f t="shared" si="813"/>
        <v>21:0447</v>
      </c>
      <c r="D5034" s="1" t="str">
        <f t="shared" si="814"/>
        <v>21:0147</v>
      </c>
      <c r="E5034" t="s">
        <v>19156</v>
      </c>
      <c r="F5034" t="s">
        <v>19157</v>
      </c>
      <c r="H5034">
        <v>48.742439400000002</v>
      </c>
      <c r="I5034">
        <v>-91.385750799999997</v>
      </c>
      <c r="J5034" s="1" t="str">
        <f t="shared" si="815"/>
        <v>NGR lake sediment grab sample</v>
      </c>
      <c r="K5034" s="1" t="str">
        <f t="shared" si="816"/>
        <v>&lt;177 micron (NGR)</v>
      </c>
      <c r="L5034">
        <v>2</v>
      </c>
      <c r="M5034" t="s">
        <v>82</v>
      </c>
      <c r="N5034">
        <v>32</v>
      </c>
      <c r="O5034">
        <v>124</v>
      </c>
      <c r="P5034">
        <v>45</v>
      </c>
      <c r="Q5034">
        <v>3</v>
      </c>
      <c r="R5034">
        <v>30</v>
      </c>
      <c r="S5034">
        <v>17</v>
      </c>
      <c r="T5034">
        <v>0.1</v>
      </c>
      <c r="U5034">
        <v>745</v>
      </c>
      <c r="V5034">
        <v>3.6</v>
      </c>
      <c r="W5034">
        <v>5</v>
      </c>
      <c r="X5034">
        <v>1</v>
      </c>
      <c r="Y5034">
        <v>39.6</v>
      </c>
    </row>
    <row r="5035" spans="1:25" hidden="1" x14ac:dyDescent="0.25">
      <c r="A5035" t="s">
        <v>19158</v>
      </c>
      <c r="B5035" t="s">
        <v>19159</v>
      </c>
      <c r="C5035" s="1" t="str">
        <f t="shared" si="813"/>
        <v>21:0447</v>
      </c>
      <c r="D5035" s="1" t="str">
        <f t="shared" si="814"/>
        <v>21:0147</v>
      </c>
      <c r="E5035" t="s">
        <v>19160</v>
      </c>
      <c r="F5035" t="s">
        <v>19161</v>
      </c>
      <c r="H5035">
        <v>48.7900846</v>
      </c>
      <c r="I5035">
        <v>-91.323374299999998</v>
      </c>
      <c r="J5035" s="1" t="str">
        <f t="shared" si="815"/>
        <v>NGR lake sediment grab sample</v>
      </c>
      <c r="K5035" s="1" t="str">
        <f t="shared" si="816"/>
        <v>&lt;177 micron (NGR)</v>
      </c>
      <c r="L5035">
        <v>2</v>
      </c>
      <c r="M5035" t="s">
        <v>87</v>
      </c>
      <c r="N5035">
        <v>33</v>
      </c>
      <c r="O5035">
        <v>116</v>
      </c>
      <c r="P5035">
        <v>33</v>
      </c>
      <c r="Q5035">
        <v>1</v>
      </c>
      <c r="R5035">
        <v>7</v>
      </c>
      <c r="S5035">
        <v>7</v>
      </c>
      <c r="T5035">
        <v>0.1</v>
      </c>
      <c r="U5035">
        <v>225</v>
      </c>
      <c r="V5035">
        <v>1.8</v>
      </c>
      <c r="W5035">
        <v>14</v>
      </c>
      <c r="X5035">
        <v>1</v>
      </c>
      <c r="Y5035">
        <v>66.599999999999994</v>
      </c>
    </row>
    <row r="5036" spans="1:25" hidden="1" x14ac:dyDescent="0.25">
      <c r="A5036" t="s">
        <v>19162</v>
      </c>
      <c r="B5036" t="s">
        <v>19163</v>
      </c>
      <c r="C5036" s="1" t="str">
        <f t="shared" si="813"/>
        <v>21:0447</v>
      </c>
      <c r="D5036" s="1" t="str">
        <f t="shared" si="814"/>
        <v>21:0147</v>
      </c>
      <c r="E5036" t="s">
        <v>19164</v>
      </c>
      <c r="F5036" t="s">
        <v>19165</v>
      </c>
      <c r="H5036">
        <v>48.820701999999997</v>
      </c>
      <c r="I5036">
        <v>-91.3278842</v>
      </c>
      <c r="J5036" s="1" t="str">
        <f t="shared" si="815"/>
        <v>NGR lake sediment grab sample</v>
      </c>
      <c r="K5036" s="1" t="str">
        <f t="shared" si="816"/>
        <v>&lt;177 micron (NGR)</v>
      </c>
      <c r="L5036">
        <v>2</v>
      </c>
      <c r="M5036" t="s">
        <v>92</v>
      </c>
      <c r="N5036">
        <v>34</v>
      </c>
      <c r="O5036">
        <v>44</v>
      </c>
      <c r="P5036">
        <v>12</v>
      </c>
      <c r="Q5036">
        <v>1</v>
      </c>
      <c r="R5036">
        <v>10</v>
      </c>
      <c r="S5036">
        <v>10</v>
      </c>
      <c r="T5036">
        <v>0.1</v>
      </c>
      <c r="U5036">
        <v>340</v>
      </c>
      <c r="V5036">
        <v>3</v>
      </c>
      <c r="W5036">
        <v>1</v>
      </c>
      <c r="X5036">
        <v>1</v>
      </c>
      <c r="Y5036">
        <v>10.4</v>
      </c>
    </row>
    <row r="5037" spans="1:25" hidden="1" x14ac:dyDescent="0.25">
      <c r="A5037" t="s">
        <v>19166</v>
      </c>
      <c r="B5037" t="s">
        <v>19167</v>
      </c>
      <c r="C5037" s="1" t="str">
        <f t="shared" si="813"/>
        <v>21:0447</v>
      </c>
      <c r="D5037" s="1" t="str">
        <f t="shared" si="814"/>
        <v>21:0147</v>
      </c>
      <c r="E5037" t="s">
        <v>19168</v>
      </c>
      <c r="F5037" t="s">
        <v>19169</v>
      </c>
      <c r="H5037">
        <v>48.8578033</v>
      </c>
      <c r="I5037">
        <v>-91.313082499999993</v>
      </c>
      <c r="J5037" s="1" t="str">
        <f t="shared" si="815"/>
        <v>NGR lake sediment grab sample</v>
      </c>
      <c r="K5037" s="1" t="str">
        <f t="shared" si="816"/>
        <v>&lt;177 micron (NGR)</v>
      </c>
      <c r="L5037">
        <v>2</v>
      </c>
      <c r="M5037" t="s">
        <v>97</v>
      </c>
      <c r="N5037">
        <v>35</v>
      </c>
      <c r="O5037">
        <v>59</v>
      </c>
      <c r="P5037">
        <v>19</v>
      </c>
      <c r="Q5037">
        <v>1</v>
      </c>
      <c r="R5037">
        <v>11</v>
      </c>
      <c r="S5037">
        <v>16</v>
      </c>
      <c r="T5037">
        <v>0.1</v>
      </c>
      <c r="U5037">
        <v>920</v>
      </c>
      <c r="V5037">
        <v>8.65</v>
      </c>
      <c r="W5037">
        <v>1</v>
      </c>
      <c r="X5037">
        <v>1</v>
      </c>
      <c r="Y5037">
        <v>24.6</v>
      </c>
    </row>
    <row r="5038" spans="1:25" hidden="1" x14ac:dyDescent="0.25">
      <c r="A5038" t="s">
        <v>19170</v>
      </c>
      <c r="B5038" t="s">
        <v>19171</v>
      </c>
      <c r="C5038" s="1" t="str">
        <f t="shared" si="813"/>
        <v>21:0447</v>
      </c>
      <c r="D5038" s="1" t="str">
        <f t="shared" si="814"/>
        <v>21:0147</v>
      </c>
      <c r="E5038" t="s">
        <v>19172</v>
      </c>
      <c r="F5038" t="s">
        <v>19173</v>
      </c>
      <c r="H5038">
        <v>48.884255500000002</v>
      </c>
      <c r="I5038">
        <v>-91.326870600000007</v>
      </c>
      <c r="J5038" s="1" t="str">
        <f t="shared" si="815"/>
        <v>NGR lake sediment grab sample</v>
      </c>
      <c r="K5038" s="1" t="str">
        <f t="shared" si="816"/>
        <v>&lt;177 micron (NGR)</v>
      </c>
      <c r="L5038">
        <v>2</v>
      </c>
      <c r="M5038" t="s">
        <v>107</v>
      </c>
      <c r="N5038">
        <v>36</v>
      </c>
      <c r="O5038">
        <v>89</v>
      </c>
      <c r="P5038">
        <v>19</v>
      </c>
      <c r="Q5038">
        <v>13</v>
      </c>
      <c r="R5038">
        <v>10</v>
      </c>
      <c r="S5038">
        <v>7</v>
      </c>
      <c r="T5038">
        <v>0.1</v>
      </c>
      <c r="U5038">
        <v>330</v>
      </c>
      <c r="V5038">
        <v>0.85</v>
      </c>
      <c r="W5038">
        <v>4</v>
      </c>
      <c r="X5038">
        <v>1</v>
      </c>
      <c r="Y5038">
        <v>44</v>
      </c>
    </row>
    <row r="5039" spans="1:25" hidden="1" x14ac:dyDescent="0.25">
      <c r="A5039" t="s">
        <v>19174</v>
      </c>
      <c r="B5039" t="s">
        <v>19175</v>
      </c>
      <c r="C5039" s="1" t="str">
        <f t="shared" si="813"/>
        <v>21:0447</v>
      </c>
      <c r="D5039" s="1" t="str">
        <f>HYPERLINK("http://geochem.nrcan.gc.ca/cdogs/content/svy/svy_e.htm", "")</f>
        <v/>
      </c>
      <c r="G5039" s="1" t="str">
        <f>HYPERLINK("http://geochem.nrcan.gc.ca/cdogs/content/cr_/cr_00035_e.htm", "35")</f>
        <v>35</v>
      </c>
      <c r="J5039" t="s">
        <v>100</v>
      </c>
      <c r="K5039" t="s">
        <v>101</v>
      </c>
      <c r="L5039">
        <v>2</v>
      </c>
      <c r="M5039" t="s">
        <v>102</v>
      </c>
      <c r="N5039">
        <v>37</v>
      </c>
      <c r="O5039">
        <v>97</v>
      </c>
      <c r="P5039">
        <v>61</v>
      </c>
      <c r="Q5039">
        <v>7</v>
      </c>
      <c r="R5039">
        <v>27</v>
      </c>
      <c r="S5039">
        <v>10</v>
      </c>
      <c r="T5039">
        <v>0.1</v>
      </c>
      <c r="U5039">
        <v>295</v>
      </c>
      <c r="V5039">
        <v>2.4500000000000002</v>
      </c>
      <c r="W5039">
        <v>11</v>
      </c>
      <c r="X5039">
        <v>1</v>
      </c>
      <c r="Y5039">
        <v>8.4</v>
      </c>
    </row>
    <row r="5040" spans="1:25" hidden="1" x14ac:dyDescent="0.25">
      <c r="A5040" t="s">
        <v>19176</v>
      </c>
      <c r="B5040" t="s">
        <v>19177</v>
      </c>
      <c r="C5040" s="1" t="str">
        <f t="shared" si="813"/>
        <v>21:0447</v>
      </c>
      <c r="D5040" s="1" t="str">
        <f t="shared" ref="D5040:D5059" si="817">HYPERLINK("http://geochem.nrcan.gc.ca/cdogs/content/svy/svy210147_e.htm", "21:0147")</f>
        <v>21:0147</v>
      </c>
      <c r="E5040" t="s">
        <v>19178</v>
      </c>
      <c r="F5040" t="s">
        <v>19179</v>
      </c>
      <c r="H5040">
        <v>48.896683600000003</v>
      </c>
      <c r="I5040">
        <v>-91.368590100000006</v>
      </c>
      <c r="J5040" s="1" t="str">
        <f t="shared" ref="J5040:J5059" si="818">HYPERLINK("http://geochem.nrcan.gc.ca/cdogs/content/kwd/kwd020027_e.htm", "NGR lake sediment grab sample")</f>
        <v>NGR lake sediment grab sample</v>
      </c>
      <c r="K5040" s="1" t="str">
        <f t="shared" ref="K5040:K5059" si="819">HYPERLINK("http://geochem.nrcan.gc.ca/cdogs/content/kwd/kwd080006_e.htm", "&lt;177 micron (NGR)")</f>
        <v>&lt;177 micron (NGR)</v>
      </c>
      <c r="L5040">
        <v>2</v>
      </c>
      <c r="M5040" t="s">
        <v>112</v>
      </c>
      <c r="N5040">
        <v>38</v>
      </c>
      <c r="O5040">
        <v>106</v>
      </c>
      <c r="P5040">
        <v>25</v>
      </c>
      <c r="Q5040">
        <v>3</v>
      </c>
      <c r="R5040">
        <v>16</v>
      </c>
      <c r="S5040">
        <v>19</v>
      </c>
      <c r="T5040">
        <v>0.1</v>
      </c>
      <c r="U5040">
        <v>600</v>
      </c>
      <c r="V5040">
        <v>6.95</v>
      </c>
      <c r="W5040">
        <v>1</v>
      </c>
      <c r="X5040">
        <v>1</v>
      </c>
      <c r="Y5040">
        <v>20.8</v>
      </c>
    </row>
    <row r="5041" spans="1:25" hidden="1" x14ac:dyDescent="0.25">
      <c r="A5041" t="s">
        <v>19180</v>
      </c>
      <c r="B5041" t="s">
        <v>19181</v>
      </c>
      <c r="C5041" s="1" t="str">
        <f t="shared" si="813"/>
        <v>21:0447</v>
      </c>
      <c r="D5041" s="1" t="str">
        <f t="shared" si="817"/>
        <v>21:0147</v>
      </c>
      <c r="E5041" t="s">
        <v>19182</v>
      </c>
      <c r="F5041" t="s">
        <v>19183</v>
      </c>
      <c r="H5041">
        <v>48.931198100000003</v>
      </c>
      <c r="I5041">
        <v>-91.4193231</v>
      </c>
      <c r="J5041" s="1" t="str">
        <f t="shared" si="818"/>
        <v>NGR lake sediment grab sample</v>
      </c>
      <c r="K5041" s="1" t="str">
        <f t="shared" si="819"/>
        <v>&lt;177 micron (NGR)</v>
      </c>
      <c r="L5041">
        <v>2</v>
      </c>
      <c r="M5041" t="s">
        <v>117</v>
      </c>
      <c r="N5041">
        <v>39</v>
      </c>
      <c r="O5041">
        <v>69</v>
      </c>
      <c r="P5041">
        <v>9</v>
      </c>
      <c r="Q5041">
        <v>1</v>
      </c>
      <c r="R5041">
        <v>9</v>
      </c>
      <c r="S5041">
        <v>24</v>
      </c>
      <c r="T5041">
        <v>0.1</v>
      </c>
      <c r="U5041">
        <v>2000</v>
      </c>
      <c r="V5041">
        <v>10.6</v>
      </c>
      <c r="W5041">
        <v>5.5</v>
      </c>
      <c r="X5041">
        <v>1</v>
      </c>
      <c r="Y5041">
        <v>8.8000000000000007</v>
      </c>
    </row>
    <row r="5042" spans="1:25" hidden="1" x14ac:dyDescent="0.25">
      <c r="A5042" t="s">
        <v>19184</v>
      </c>
      <c r="B5042" t="s">
        <v>19185</v>
      </c>
      <c r="C5042" s="1" t="str">
        <f t="shared" si="813"/>
        <v>21:0447</v>
      </c>
      <c r="D5042" s="1" t="str">
        <f t="shared" si="817"/>
        <v>21:0147</v>
      </c>
      <c r="E5042" t="s">
        <v>19186</v>
      </c>
      <c r="F5042" t="s">
        <v>19187</v>
      </c>
      <c r="H5042">
        <v>48.955400699999998</v>
      </c>
      <c r="I5042">
        <v>-91.4142145</v>
      </c>
      <c r="J5042" s="1" t="str">
        <f t="shared" si="818"/>
        <v>NGR lake sediment grab sample</v>
      </c>
      <c r="K5042" s="1" t="str">
        <f t="shared" si="819"/>
        <v>&lt;177 micron (NGR)</v>
      </c>
      <c r="L5042">
        <v>2</v>
      </c>
      <c r="M5042" t="s">
        <v>122</v>
      </c>
      <c r="N5042">
        <v>40</v>
      </c>
      <c r="O5042">
        <v>52</v>
      </c>
      <c r="P5042">
        <v>35</v>
      </c>
      <c r="Q5042">
        <v>3</v>
      </c>
      <c r="R5042">
        <v>27</v>
      </c>
      <c r="S5042">
        <v>16</v>
      </c>
      <c r="T5042">
        <v>0.1</v>
      </c>
      <c r="U5042">
        <v>435</v>
      </c>
      <c r="V5042">
        <v>2.85</v>
      </c>
      <c r="W5042">
        <v>1</v>
      </c>
      <c r="X5042">
        <v>1</v>
      </c>
      <c r="Y5042">
        <v>1.2</v>
      </c>
    </row>
    <row r="5043" spans="1:25" hidden="1" x14ac:dyDescent="0.25">
      <c r="A5043" t="s">
        <v>19188</v>
      </c>
      <c r="B5043" t="s">
        <v>19189</v>
      </c>
      <c r="C5043" s="1" t="str">
        <f t="shared" si="813"/>
        <v>21:0447</v>
      </c>
      <c r="D5043" s="1" t="str">
        <f t="shared" si="817"/>
        <v>21:0147</v>
      </c>
      <c r="E5043" t="s">
        <v>19190</v>
      </c>
      <c r="F5043" t="s">
        <v>19191</v>
      </c>
      <c r="H5043">
        <v>48.962715199999998</v>
      </c>
      <c r="I5043">
        <v>-91.344640799999993</v>
      </c>
      <c r="J5043" s="1" t="str">
        <f t="shared" si="818"/>
        <v>NGR lake sediment grab sample</v>
      </c>
      <c r="K5043" s="1" t="str">
        <f t="shared" si="819"/>
        <v>&lt;177 micron (NGR)</v>
      </c>
      <c r="L5043">
        <v>3</v>
      </c>
      <c r="M5043" t="s">
        <v>29</v>
      </c>
      <c r="N5043">
        <v>41</v>
      </c>
      <c r="O5043">
        <v>85</v>
      </c>
      <c r="P5043">
        <v>34</v>
      </c>
      <c r="Q5043">
        <v>2</v>
      </c>
      <c r="R5043">
        <v>10</v>
      </c>
      <c r="S5043">
        <v>9</v>
      </c>
      <c r="T5043">
        <v>0.1</v>
      </c>
      <c r="U5043">
        <v>280</v>
      </c>
      <c r="V5043">
        <v>1.05</v>
      </c>
      <c r="W5043">
        <v>1</v>
      </c>
      <c r="X5043">
        <v>1</v>
      </c>
      <c r="Y5043">
        <v>46.6</v>
      </c>
    </row>
    <row r="5044" spans="1:25" hidden="1" x14ac:dyDescent="0.25">
      <c r="A5044" t="s">
        <v>19192</v>
      </c>
      <c r="B5044" t="s">
        <v>19193</v>
      </c>
      <c r="C5044" s="1" t="str">
        <f t="shared" si="813"/>
        <v>21:0447</v>
      </c>
      <c r="D5044" s="1" t="str">
        <f t="shared" si="817"/>
        <v>21:0147</v>
      </c>
      <c r="E5044" t="s">
        <v>19194</v>
      </c>
      <c r="F5044" t="s">
        <v>19195</v>
      </c>
      <c r="H5044">
        <v>48.973004199999998</v>
      </c>
      <c r="I5044">
        <v>-91.405854599999998</v>
      </c>
      <c r="J5044" s="1" t="str">
        <f t="shared" si="818"/>
        <v>NGR lake sediment grab sample</v>
      </c>
      <c r="K5044" s="1" t="str">
        <f t="shared" si="819"/>
        <v>&lt;177 micron (NGR)</v>
      </c>
      <c r="L5044">
        <v>3</v>
      </c>
      <c r="M5044" t="s">
        <v>34</v>
      </c>
      <c r="N5044">
        <v>42</v>
      </c>
      <c r="O5044">
        <v>39</v>
      </c>
      <c r="P5044">
        <v>9</v>
      </c>
      <c r="Q5044">
        <v>7</v>
      </c>
      <c r="R5044">
        <v>9</v>
      </c>
      <c r="S5044">
        <v>22</v>
      </c>
      <c r="T5044">
        <v>0.1</v>
      </c>
      <c r="U5044">
        <v>595</v>
      </c>
      <c r="V5044">
        <v>1.65</v>
      </c>
      <c r="W5044">
        <v>1</v>
      </c>
      <c r="X5044">
        <v>2</v>
      </c>
      <c r="Y5044">
        <v>8.1999999999999993</v>
      </c>
    </row>
    <row r="5045" spans="1:25" hidden="1" x14ac:dyDescent="0.25">
      <c r="A5045" t="s">
        <v>19196</v>
      </c>
      <c r="B5045" t="s">
        <v>19197</v>
      </c>
      <c r="C5045" s="1" t="str">
        <f t="shared" si="813"/>
        <v>21:0447</v>
      </c>
      <c r="D5045" s="1" t="str">
        <f t="shared" si="817"/>
        <v>21:0147</v>
      </c>
      <c r="E5045" t="s">
        <v>19198</v>
      </c>
      <c r="F5045" t="s">
        <v>19199</v>
      </c>
      <c r="H5045">
        <v>48.975406399999997</v>
      </c>
      <c r="I5045">
        <v>-91.351642600000005</v>
      </c>
      <c r="J5045" s="1" t="str">
        <f t="shared" si="818"/>
        <v>NGR lake sediment grab sample</v>
      </c>
      <c r="K5045" s="1" t="str">
        <f t="shared" si="819"/>
        <v>&lt;177 micron (NGR)</v>
      </c>
      <c r="L5045">
        <v>3</v>
      </c>
      <c r="M5045" t="s">
        <v>39</v>
      </c>
      <c r="N5045">
        <v>43</v>
      </c>
      <c r="O5045">
        <v>106</v>
      </c>
      <c r="P5045">
        <v>35</v>
      </c>
      <c r="Q5045">
        <v>3</v>
      </c>
      <c r="R5045">
        <v>14</v>
      </c>
      <c r="S5045">
        <v>8</v>
      </c>
      <c r="T5045">
        <v>0.1</v>
      </c>
      <c r="U5045">
        <v>350</v>
      </c>
      <c r="V5045">
        <v>1.75</v>
      </c>
      <c r="W5045">
        <v>1</v>
      </c>
      <c r="X5045">
        <v>1</v>
      </c>
      <c r="Y5045">
        <v>33.6</v>
      </c>
    </row>
    <row r="5046" spans="1:25" hidden="1" x14ac:dyDescent="0.25">
      <c r="A5046" t="s">
        <v>19200</v>
      </c>
      <c r="B5046" t="s">
        <v>19201</v>
      </c>
      <c r="C5046" s="1" t="str">
        <f t="shared" si="813"/>
        <v>21:0447</v>
      </c>
      <c r="D5046" s="1" t="str">
        <f t="shared" si="817"/>
        <v>21:0147</v>
      </c>
      <c r="E5046" t="s">
        <v>19202</v>
      </c>
      <c r="F5046" t="s">
        <v>19203</v>
      </c>
      <c r="H5046">
        <v>48.964271400000001</v>
      </c>
      <c r="I5046">
        <v>-91.359548599999997</v>
      </c>
      <c r="J5046" s="1" t="str">
        <f t="shared" si="818"/>
        <v>NGR lake sediment grab sample</v>
      </c>
      <c r="K5046" s="1" t="str">
        <f t="shared" si="819"/>
        <v>&lt;177 micron (NGR)</v>
      </c>
      <c r="L5046">
        <v>3</v>
      </c>
      <c r="M5046" t="s">
        <v>49</v>
      </c>
      <c r="N5046">
        <v>44</v>
      </c>
      <c r="O5046">
        <v>98</v>
      </c>
      <c r="P5046">
        <v>34</v>
      </c>
      <c r="Q5046">
        <v>4</v>
      </c>
      <c r="R5046">
        <v>11</v>
      </c>
      <c r="S5046">
        <v>8</v>
      </c>
      <c r="T5046">
        <v>0.1</v>
      </c>
      <c r="U5046">
        <v>665</v>
      </c>
      <c r="V5046">
        <v>3.3</v>
      </c>
      <c r="W5046">
        <v>1</v>
      </c>
      <c r="X5046">
        <v>1</v>
      </c>
      <c r="Y5046">
        <v>36.200000000000003</v>
      </c>
    </row>
    <row r="5047" spans="1:25" hidden="1" x14ac:dyDescent="0.25">
      <c r="A5047" t="s">
        <v>19204</v>
      </c>
      <c r="B5047" t="s">
        <v>19205</v>
      </c>
      <c r="C5047" s="1" t="str">
        <f t="shared" si="813"/>
        <v>21:0447</v>
      </c>
      <c r="D5047" s="1" t="str">
        <f t="shared" si="817"/>
        <v>21:0147</v>
      </c>
      <c r="E5047" t="s">
        <v>19190</v>
      </c>
      <c r="F5047" t="s">
        <v>19206</v>
      </c>
      <c r="H5047">
        <v>48.962715199999998</v>
      </c>
      <c r="I5047">
        <v>-91.344640799999993</v>
      </c>
      <c r="J5047" s="1" t="str">
        <f t="shared" si="818"/>
        <v>NGR lake sediment grab sample</v>
      </c>
      <c r="K5047" s="1" t="str">
        <f t="shared" si="819"/>
        <v>&lt;177 micron (NGR)</v>
      </c>
      <c r="L5047">
        <v>3</v>
      </c>
      <c r="M5047" t="s">
        <v>57</v>
      </c>
      <c r="N5047">
        <v>45</v>
      </c>
      <c r="O5047">
        <v>87</v>
      </c>
      <c r="P5047">
        <v>36</v>
      </c>
      <c r="Q5047">
        <v>4</v>
      </c>
      <c r="R5047">
        <v>10</v>
      </c>
      <c r="S5047">
        <v>9</v>
      </c>
      <c r="T5047">
        <v>0.1</v>
      </c>
      <c r="U5047">
        <v>270</v>
      </c>
      <c r="V5047">
        <v>1</v>
      </c>
      <c r="W5047">
        <v>1</v>
      </c>
      <c r="X5047">
        <v>1</v>
      </c>
      <c r="Y5047">
        <v>46.6</v>
      </c>
    </row>
    <row r="5048" spans="1:25" hidden="1" x14ac:dyDescent="0.25">
      <c r="A5048" t="s">
        <v>19207</v>
      </c>
      <c r="B5048" t="s">
        <v>19208</v>
      </c>
      <c r="C5048" s="1" t="str">
        <f t="shared" si="813"/>
        <v>21:0447</v>
      </c>
      <c r="D5048" s="1" t="str">
        <f t="shared" si="817"/>
        <v>21:0147</v>
      </c>
      <c r="E5048" t="s">
        <v>19190</v>
      </c>
      <c r="F5048" t="s">
        <v>19209</v>
      </c>
      <c r="H5048">
        <v>48.962715199999998</v>
      </c>
      <c r="I5048">
        <v>-91.344640799999993</v>
      </c>
      <c r="J5048" s="1" t="str">
        <f t="shared" si="818"/>
        <v>NGR lake sediment grab sample</v>
      </c>
      <c r="K5048" s="1" t="str">
        <f t="shared" si="819"/>
        <v>&lt;177 micron (NGR)</v>
      </c>
      <c r="L5048">
        <v>3</v>
      </c>
      <c r="M5048" t="s">
        <v>53</v>
      </c>
      <c r="N5048">
        <v>46</v>
      </c>
      <c r="O5048">
        <v>82</v>
      </c>
      <c r="P5048">
        <v>35</v>
      </c>
      <c r="Q5048">
        <v>4</v>
      </c>
      <c r="R5048">
        <v>10</v>
      </c>
      <c r="S5048">
        <v>8</v>
      </c>
      <c r="T5048">
        <v>0.1</v>
      </c>
      <c r="U5048">
        <v>270</v>
      </c>
      <c r="V5048">
        <v>1.1000000000000001</v>
      </c>
      <c r="W5048">
        <v>1</v>
      </c>
      <c r="X5048">
        <v>1</v>
      </c>
      <c r="Y5048">
        <v>45.8</v>
      </c>
    </row>
    <row r="5049" spans="1:25" hidden="1" x14ac:dyDescent="0.25">
      <c r="A5049" t="s">
        <v>19210</v>
      </c>
      <c r="B5049" t="s">
        <v>19211</v>
      </c>
      <c r="C5049" s="1" t="str">
        <f t="shared" si="813"/>
        <v>21:0447</v>
      </c>
      <c r="D5049" s="1" t="str">
        <f t="shared" si="817"/>
        <v>21:0147</v>
      </c>
      <c r="E5049" t="s">
        <v>19212</v>
      </c>
      <c r="F5049" t="s">
        <v>19213</v>
      </c>
      <c r="H5049">
        <v>48.9800781</v>
      </c>
      <c r="I5049">
        <v>-91.317190100000005</v>
      </c>
      <c r="J5049" s="1" t="str">
        <f t="shared" si="818"/>
        <v>NGR lake sediment grab sample</v>
      </c>
      <c r="K5049" s="1" t="str">
        <f t="shared" si="819"/>
        <v>&lt;177 micron (NGR)</v>
      </c>
      <c r="L5049">
        <v>3</v>
      </c>
      <c r="M5049" t="s">
        <v>44</v>
      </c>
      <c r="N5049">
        <v>47</v>
      </c>
      <c r="O5049">
        <v>70</v>
      </c>
      <c r="P5049">
        <v>41</v>
      </c>
      <c r="Q5049">
        <v>3</v>
      </c>
      <c r="R5049">
        <v>11</v>
      </c>
      <c r="S5049">
        <v>6</v>
      </c>
      <c r="T5049">
        <v>0.1</v>
      </c>
      <c r="U5049">
        <v>345</v>
      </c>
      <c r="V5049">
        <v>2.15</v>
      </c>
      <c r="W5049">
        <v>1</v>
      </c>
      <c r="X5049">
        <v>1</v>
      </c>
      <c r="Y5049">
        <v>36.200000000000003</v>
      </c>
    </row>
    <row r="5050" spans="1:25" hidden="1" x14ac:dyDescent="0.25">
      <c r="A5050" t="s">
        <v>19214</v>
      </c>
      <c r="B5050" t="s">
        <v>19215</v>
      </c>
      <c r="C5050" s="1" t="str">
        <f t="shared" si="813"/>
        <v>21:0447</v>
      </c>
      <c r="D5050" s="1" t="str">
        <f t="shared" si="817"/>
        <v>21:0147</v>
      </c>
      <c r="E5050" t="s">
        <v>19216</v>
      </c>
      <c r="F5050" t="s">
        <v>19217</v>
      </c>
      <c r="H5050">
        <v>48.974702899999997</v>
      </c>
      <c r="I5050">
        <v>-91.250497100000004</v>
      </c>
      <c r="J5050" s="1" t="str">
        <f t="shared" si="818"/>
        <v>NGR lake sediment grab sample</v>
      </c>
      <c r="K5050" s="1" t="str">
        <f t="shared" si="819"/>
        <v>&lt;177 micron (NGR)</v>
      </c>
      <c r="L5050">
        <v>3</v>
      </c>
      <c r="M5050" t="s">
        <v>62</v>
      </c>
      <c r="N5050">
        <v>48</v>
      </c>
      <c r="O5050">
        <v>110</v>
      </c>
      <c r="P5050">
        <v>42</v>
      </c>
      <c r="Q5050">
        <v>4</v>
      </c>
      <c r="R5050">
        <v>15</v>
      </c>
      <c r="S5050">
        <v>10</v>
      </c>
      <c r="T5050">
        <v>0.1</v>
      </c>
      <c r="U5050">
        <v>390</v>
      </c>
      <c r="V5050">
        <v>2.2999999999999998</v>
      </c>
      <c r="W5050">
        <v>1</v>
      </c>
      <c r="X5050">
        <v>1</v>
      </c>
      <c r="Y5050">
        <v>37.200000000000003</v>
      </c>
    </row>
    <row r="5051" spans="1:25" hidden="1" x14ac:dyDescent="0.25">
      <c r="A5051" t="s">
        <v>19218</v>
      </c>
      <c r="B5051" t="s">
        <v>19219</v>
      </c>
      <c r="C5051" s="1" t="str">
        <f t="shared" si="813"/>
        <v>21:0447</v>
      </c>
      <c r="D5051" s="1" t="str">
        <f t="shared" si="817"/>
        <v>21:0147</v>
      </c>
      <c r="E5051" t="s">
        <v>19220</v>
      </c>
      <c r="F5051" t="s">
        <v>19221</v>
      </c>
      <c r="H5051">
        <v>48.986687600000003</v>
      </c>
      <c r="I5051">
        <v>-91.202815799999996</v>
      </c>
      <c r="J5051" s="1" t="str">
        <f t="shared" si="818"/>
        <v>NGR lake sediment grab sample</v>
      </c>
      <c r="K5051" s="1" t="str">
        <f t="shared" si="819"/>
        <v>&lt;177 micron (NGR)</v>
      </c>
      <c r="L5051">
        <v>3</v>
      </c>
      <c r="M5051" t="s">
        <v>67</v>
      </c>
      <c r="N5051">
        <v>49</v>
      </c>
      <c r="O5051">
        <v>106</v>
      </c>
      <c r="P5051">
        <v>44</v>
      </c>
      <c r="Q5051">
        <v>5</v>
      </c>
      <c r="R5051">
        <v>11</v>
      </c>
      <c r="S5051">
        <v>10</v>
      </c>
      <c r="T5051">
        <v>0.1</v>
      </c>
      <c r="U5051">
        <v>420</v>
      </c>
      <c r="V5051">
        <v>1.95</v>
      </c>
      <c r="W5051">
        <v>1</v>
      </c>
      <c r="X5051">
        <v>1</v>
      </c>
      <c r="Y5051">
        <v>42.2</v>
      </c>
    </row>
    <row r="5052" spans="1:25" hidden="1" x14ac:dyDescent="0.25">
      <c r="A5052" t="s">
        <v>19222</v>
      </c>
      <c r="B5052" t="s">
        <v>19223</v>
      </c>
      <c r="C5052" s="1" t="str">
        <f t="shared" si="813"/>
        <v>21:0447</v>
      </c>
      <c r="D5052" s="1" t="str">
        <f t="shared" si="817"/>
        <v>21:0147</v>
      </c>
      <c r="E5052" t="s">
        <v>19224</v>
      </c>
      <c r="F5052" t="s">
        <v>19225</v>
      </c>
      <c r="H5052">
        <v>48.979881399999996</v>
      </c>
      <c r="I5052">
        <v>-91.148965099999998</v>
      </c>
      <c r="J5052" s="1" t="str">
        <f t="shared" si="818"/>
        <v>NGR lake sediment grab sample</v>
      </c>
      <c r="K5052" s="1" t="str">
        <f t="shared" si="819"/>
        <v>&lt;177 micron (NGR)</v>
      </c>
      <c r="L5052">
        <v>3</v>
      </c>
      <c r="M5052" t="s">
        <v>72</v>
      </c>
      <c r="N5052">
        <v>50</v>
      </c>
      <c r="O5052">
        <v>60</v>
      </c>
      <c r="P5052">
        <v>26</v>
      </c>
      <c r="Q5052">
        <v>8</v>
      </c>
      <c r="R5052">
        <v>10</v>
      </c>
      <c r="S5052">
        <v>7</v>
      </c>
      <c r="T5052">
        <v>0.1</v>
      </c>
      <c r="U5052">
        <v>130</v>
      </c>
      <c r="V5052">
        <v>0.6</v>
      </c>
      <c r="W5052">
        <v>1</v>
      </c>
      <c r="X5052">
        <v>1</v>
      </c>
      <c r="Y5052">
        <v>38.799999999999997</v>
      </c>
    </row>
    <row r="5053" spans="1:25" hidden="1" x14ac:dyDescent="0.25">
      <c r="A5053" t="s">
        <v>19226</v>
      </c>
      <c r="B5053" t="s">
        <v>19227</v>
      </c>
      <c r="C5053" s="1" t="str">
        <f t="shared" si="813"/>
        <v>21:0447</v>
      </c>
      <c r="D5053" s="1" t="str">
        <f t="shared" si="817"/>
        <v>21:0147</v>
      </c>
      <c r="E5053" t="s">
        <v>19228</v>
      </c>
      <c r="F5053" t="s">
        <v>19229</v>
      </c>
      <c r="H5053">
        <v>48.983046199999997</v>
      </c>
      <c r="I5053">
        <v>-91.132120200000003</v>
      </c>
      <c r="J5053" s="1" t="str">
        <f t="shared" si="818"/>
        <v>NGR lake sediment grab sample</v>
      </c>
      <c r="K5053" s="1" t="str">
        <f t="shared" si="819"/>
        <v>&lt;177 micron (NGR)</v>
      </c>
      <c r="L5053">
        <v>3</v>
      </c>
      <c r="M5053" t="s">
        <v>77</v>
      </c>
      <c r="N5053">
        <v>51</v>
      </c>
      <c r="O5053">
        <v>84</v>
      </c>
      <c r="P5053">
        <v>25</v>
      </c>
      <c r="Q5053">
        <v>4</v>
      </c>
      <c r="R5053">
        <v>9</v>
      </c>
      <c r="S5053">
        <v>7</v>
      </c>
      <c r="T5053">
        <v>0.1</v>
      </c>
      <c r="U5053">
        <v>340</v>
      </c>
      <c r="V5053">
        <v>1</v>
      </c>
      <c r="W5053">
        <v>1</v>
      </c>
      <c r="X5053">
        <v>1</v>
      </c>
      <c r="Y5053">
        <v>36.4</v>
      </c>
    </row>
    <row r="5054" spans="1:25" hidden="1" x14ac:dyDescent="0.25">
      <c r="A5054" t="s">
        <v>19230</v>
      </c>
      <c r="B5054" t="s">
        <v>19231</v>
      </c>
      <c r="C5054" s="1" t="str">
        <f t="shared" si="813"/>
        <v>21:0447</v>
      </c>
      <c r="D5054" s="1" t="str">
        <f t="shared" si="817"/>
        <v>21:0147</v>
      </c>
      <c r="E5054" t="s">
        <v>19232</v>
      </c>
      <c r="F5054" t="s">
        <v>19233</v>
      </c>
      <c r="H5054">
        <v>48.958469700000002</v>
      </c>
      <c r="I5054">
        <v>-91.132964200000004</v>
      </c>
      <c r="J5054" s="1" t="str">
        <f t="shared" si="818"/>
        <v>NGR lake sediment grab sample</v>
      </c>
      <c r="K5054" s="1" t="str">
        <f t="shared" si="819"/>
        <v>&lt;177 micron (NGR)</v>
      </c>
      <c r="L5054">
        <v>3</v>
      </c>
      <c r="M5054" t="s">
        <v>82</v>
      </c>
      <c r="N5054">
        <v>52</v>
      </c>
      <c r="O5054">
        <v>61</v>
      </c>
      <c r="P5054">
        <v>30</v>
      </c>
      <c r="Q5054">
        <v>2</v>
      </c>
      <c r="R5054">
        <v>11</v>
      </c>
      <c r="S5054">
        <v>5</v>
      </c>
      <c r="T5054">
        <v>0.1</v>
      </c>
      <c r="U5054">
        <v>145</v>
      </c>
      <c r="V5054">
        <v>0.9</v>
      </c>
      <c r="W5054">
        <v>1</v>
      </c>
      <c r="X5054">
        <v>1</v>
      </c>
      <c r="Y5054">
        <v>33.200000000000003</v>
      </c>
    </row>
    <row r="5055" spans="1:25" hidden="1" x14ac:dyDescent="0.25">
      <c r="A5055" t="s">
        <v>19234</v>
      </c>
      <c r="B5055" t="s">
        <v>19235</v>
      </c>
      <c r="C5055" s="1" t="str">
        <f t="shared" si="813"/>
        <v>21:0447</v>
      </c>
      <c r="D5055" s="1" t="str">
        <f t="shared" si="817"/>
        <v>21:0147</v>
      </c>
      <c r="E5055" t="s">
        <v>19236</v>
      </c>
      <c r="F5055" t="s">
        <v>19237</v>
      </c>
      <c r="H5055">
        <v>48.942528500000002</v>
      </c>
      <c r="I5055">
        <v>-91.173110699999995</v>
      </c>
      <c r="J5055" s="1" t="str">
        <f t="shared" si="818"/>
        <v>NGR lake sediment grab sample</v>
      </c>
      <c r="K5055" s="1" t="str">
        <f t="shared" si="819"/>
        <v>&lt;177 micron (NGR)</v>
      </c>
      <c r="L5055">
        <v>3</v>
      </c>
      <c r="M5055" t="s">
        <v>87</v>
      </c>
      <c r="N5055">
        <v>53</v>
      </c>
      <c r="O5055">
        <v>66</v>
      </c>
      <c r="P5055">
        <v>21</v>
      </c>
      <c r="Q5055">
        <v>1</v>
      </c>
      <c r="R5055">
        <v>11</v>
      </c>
      <c r="S5055">
        <v>8</v>
      </c>
      <c r="T5055">
        <v>0.1</v>
      </c>
      <c r="U5055">
        <v>275</v>
      </c>
      <c r="V5055">
        <v>2</v>
      </c>
      <c r="W5055">
        <v>1</v>
      </c>
      <c r="X5055">
        <v>1</v>
      </c>
      <c r="Y5055">
        <v>35.6</v>
      </c>
    </row>
    <row r="5056" spans="1:25" hidden="1" x14ac:dyDescent="0.25">
      <c r="A5056" t="s">
        <v>19238</v>
      </c>
      <c r="B5056" t="s">
        <v>19239</v>
      </c>
      <c r="C5056" s="1" t="str">
        <f t="shared" si="813"/>
        <v>21:0447</v>
      </c>
      <c r="D5056" s="1" t="str">
        <f t="shared" si="817"/>
        <v>21:0147</v>
      </c>
      <c r="E5056" t="s">
        <v>19240</v>
      </c>
      <c r="F5056" t="s">
        <v>19241</v>
      </c>
      <c r="H5056">
        <v>48.951844199999996</v>
      </c>
      <c r="I5056">
        <v>-91.227260700000002</v>
      </c>
      <c r="J5056" s="1" t="str">
        <f t="shared" si="818"/>
        <v>NGR lake sediment grab sample</v>
      </c>
      <c r="K5056" s="1" t="str">
        <f t="shared" si="819"/>
        <v>&lt;177 micron (NGR)</v>
      </c>
      <c r="L5056">
        <v>3</v>
      </c>
      <c r="M5056" t="s">
        <v>92</v>
      </c>
      <c r="N5056">
        <v>54</v>
      </c>
      <c r="O5056">
        <v>88</v>
      </c>
      <c r="P5056">
        <v>30</v>
      </c>
      <c r="Q5056">
        <v>3</v>
      </c>
      <c r="R5056">
        <v>15</v>
      </c>
      <c r="S5056">
        <v>11</v>
      </c>
      <c r="T5056">
        <v>0.1</v>
      </c>
      <c r="U5056">
        <v>740</v>
      </c>
      <c r="V5056">
        <v>2.6</v>
      </c>
      <c r="W5056">
        <v>1</v>
      </c>
      <c r="X5056">
        <v>2</v>
      </c>
      <c r="Y5056">
        <v>30.4</v>
      </c>
    </row>
    <row r="5057" spans="1:25" hidden="1" x14ac:dyDescent="0.25">
      <c r="A5057" t="s">
        <v>19242</v>
      </c>
      <c r="B5057" t="s">
        <v>19243</v>
      </c>
      <c r="C5057" s="1" t="str">
        <f t="shared" si="813"/>
        <v>21:0447</v>
      </c>
      <c r="D5057" s="1" t="str">
        <f t="shared" si="817"/>
        <v>21:0147</v>
      </c>
      <c r="E5057" t="s">
        <v>19244</v>
      </c>
      <c r="F5057" t="s">
        <v>19245</v>
      </c>
      <c r="H5057">
        <v>48.942329000000001</v>
      </c>
      <c r="I5057">
        <v>-91.251041999999998</v>
      </c>
      <c r="J5057" s="1" t="str">
        <f t="shared" si="818"/>
        <v>NGR lake sediment grab sample</v>
      </c>
      <c r="K5057" s="1" t="str">
        <f t="shared" si="819"/>
        <v>&lt;177 micron (NGR)</v>
      </c>
      <c r="L5057">
        <v>3</v>
      </c>
      <c r="M5057" t="s">
        <v>97</v>
      </c>
      <c r="N5057">
        <v>55</v>
      </c>
      <c r="O5057">
        <v>61</v>
      </c>
      <c r="P5057">
        <v>21</v>
      </c>
      <c r="Q5057">
        <v>3</v>
      </c>
      <c r="R5057">
        <v>12</v>
      </c>
      <c r="S5057">
        <v>7</v>
      </c>
      <c r="T5057">
        <v>0.1</v>
      </c>
      <c r="U5057">
        <v>295</v>
      </c>
      <c r="V5057">
        <v>1.4</v>
      </c>
      <c r="W5057">
        <v>1</v>
      </c>
      <c r="X5057">
        <v>2</v>
      </c>
      <c r="Y5057">
        <v>26</v>
      </c>
    </row>
    <row r="5058" spans="1:25" hidden="1" x14ac:dyDescent="0.25">
      <c r="A5058" t="s">
        <v>19246</v>
      </c>
      <c r="B5058" t="s">
        <v>19247</v>
      </c>
      <c r="C5058" s="1" t="str">
        <f t="shared" si="813"/>
        <v>21:0447</v>
      </c>
      <c r="D5058" s="1" t="str">
        <f t="shared" si="817"/>
        <v>21:0147</v>
      </c>
      <c r="E5058" t="s">
        <v>19248</v>
      </c>
      <c r="F5058" t="s">
        <v>19249</v>
      </c>
      <c r="H5058">
        <v>48.954411999999998</v>
      </c>
      <c r="I5058">
        <v>-91.318989099999996</v>
      </c>
      <c r="J5058" s="1" t="str">
        <f t="shared" si="818"/>
        <v>NGR lake sediment grab sample</v>
      </c>
      <c r="K5058" s="1" t="str">
        <f t="shared" si="819"/>
        <v>&lt;177 micron (NGR)</v>
      </c>
      <c r="L5058">
        <v>3</v>
      </c>
      <c r="M5058" t="s">
        <v>107</v>
      </c>
      <c r="N5058">
        <v>56</v>
      </c>
      <c r="O5058">
        <v>71</v>
      </c>
      <c r="P5058">
        <v>39</v>
      </c>
      <c r="Q5058">
        <v>3</v>
      </c>
      <c r="R5058">
        <v>13</v>
      </c>
      <c r="S5058">
        <v>9</v>
      </c>
      <c r="T5058">
        <v>0.1</v>
      </c>
      <c r="U5058">
        <v>345</v>
      </c>
      <c r="V5058">
        <v>1.6</v>
      </c>
      <c r="W5058">
        <v>1</v>
      </c>
      <c r="X5058">
        <v>1</v>
      </c>
      <c r="Y5058">
        <v>42.4</v>
      </c>
    </row>
    <row r="5059" spans="1:25" hidden="1" x14ac:dyDescent="0.25">
      <c r="A5059" t="s">
        <v>19250</v>
      </c>
      <c r="B5059" t="s">
        <v>19251</v>
      </c>
      <c r="C5059" s="1" t="str">
        <f t="shared" si="813"/>
        <v>21:0447</v>
      </c>
      <c r="D5059" s="1" t="str">
        <f t="shared" si="817"/>
        <v>21:0147</v>
      </c>
      <c r="E5059" t="s">
        <v>19252</v>
      </c>
      <c r="F5059" t="s">
        <v>19253</v>
      </c>
      <c r="H5059">
        <v>48.9307515</v>
      </c>
      <c r="I5059">
        <v>-91.324938299999999</v>
      </c>
      <c r="J5059" s="1" t="str">
        <f t="shared" si="818"/>
        <v>NGR lake sediment grab sample</v>
      </c>
      <c r="K5059" s="1" t="str">
        <f t="shared" si="819"/>
        <v>&lt;177 micron (NGR)</v>
      </c>
      <c r="L5059">
        <v>3</v>
      </c>
      <c r="M5059" t="s">
        <v>112</v>
      </c>
      <c r="N5059">
        <v>57</v>
      </c>
      <c r="O5059">
        <v>82</v>
      </c>
      <c r="P5059">
        <v>21</v>
      </c>
      <c r="Q5059">
        <v>2</v>
      </c>
      <c r="R5059">
        <v>11</v>
      </c>
      <c r="S5059">
        <v>7</v>
      </c>
      <c r="T5059">
        <v>0.1</v>
      </c>
      <c r="U5059">
        <v>335</v>
      </c>
      <c r="V5059">
        <v>0.9</v>
      </c>
      <c r="W5059">
        <v>1</v>
      </c>
      <c r="X5059">
        <v>1</v>
      </c>
      <c r="Y5059">
        <v>56.8</v>
      </c>
    </row>
    <row r="5060" spans="1:25" hidden="1" x14ac:dyDescent="0.25">
      <c r="A5060" t="s">
        <v>19254</v>
      </c>
      <c r="B5060" t="s">
        <v>19255</v>
      </c>
      <c r="C5060" s="1" t="str">
        <f t="shared" si="813"/>
        <v>21:0447</v>
      </c>
      <c r="D5060" s="1" t="str">
        <f>HYPERLINK("http://geochem.nrcan.gc.ca/cdogs/content/svy/svy_e.htm", "")</f>
        <v/>
      </c>
      <c r="G5060" s="1" t="str">
        <f>HYPERLINK("http://geochem.nrcan.gc.ca/cdogs/content/cr_/cr_00047_e.htm", "47")</f>
        <v>47</v>
      </c>
      <c r="J5060" t="s">
        <v>100</v>
      </c>
      <c r="K5060" t="s">
        <v>101</v>
      </c>
      <c r="L5060">
        <v>3</v>
      </c>
      <c r="M5060" t="s">
        <v>102</v>
      </c>
      <c r="N5060">
        <v>58</v>
      </c>
      <c r="O5060">
        <v>93</v>
      </c>
      <c r="P5060">
        <v>50</v>
      </c>
      <c r="Q5060">
        <v>10</v>
      </c>
      <c r="R5060">
        <v>19</v>
      </c>
      <c r="S5060">
        <v>13</v>
      </c>
      <c r="T5060">
        <v>0.1</v>
      </c>
      <c r="U5060">
        <v>750</v>
      </c>
      <c r="V5060">
        <v>3.4</v>
      </c>
      <c r="W5060">
        <v>27</v>
      </c>
      <c r="X5060">
        <v>4</v>
      </c>
      <c r="Y5060">
        <v>18</v>
      </c>
    </row>
    <row r="5061" spans="1:25" hidden="1" x14ac:dyDescent="0.25">
      <c r="A5061" t="s">
        <v>19256</v>
      </c>
      <c r="B5061" t="s">
        <v>19257</v>
      </c>
      <c r="C5061" s="1" t="str">
        <f t="shared" si="813"/>
        <v>21:0447</v>
      </c>
      <c r="D5061" s="1" t="str">
        <f t="shared" ref="D5061:D5066" si="820">HYPERLINK("http://geochem.nrcan.gc.ca/cdogs/content/svy/svy210147_e.htm", "21:0147")</f>
        <v>21:0147</v>
      </c>
      <c r="E5061" t="s">
        <v>19258</v>
      </c>
      <c r="F5061" t="s">
        <v>19259</v>
      </c>
      <c r="H5061">
        <v>48.923402799999998</v>
      </c>
      <c r="I5061">
        <v>-91.346792699999995</v>
      </c>
      <c r="J5061" s="1" t="str">
        <f t="shared" ref="J5061:J5066" si="821">HYPERLINK("http://geochem.nrcan.gc.ca/cdogs/content/kwd/kwd020027_e.htm", "NGR lake sediment grab sample")</f>
        <v>NGR lake sediment grab sample</v>
      </c>
      <c r="K5061" s="1" t="str">
        <f t="shared" ref="K5061:K5066" si="822">HYPERLINK("http://geochem.nrcan.gc.ca/cdogs/content/kwd/kwd080006_e.htm", "&lt;177 micron (NGR)")</f>
        <v>&lt;177 micron (NGR)</v>
      </c>
      <c r="L5061">
        <v>3</v>
      </c>
      <c r="M5061" t="s">
        <v>117</v>
      </c>
      <c r="N5061">
        <v>59</v>
      </c>
      <c r="O5061">
        <v>29</v>
      </c>
      <c r="P5061">
        <v>20</v>
      </c>
      <c r="Q5061">
        <v>7</v>
      </c>
      <c r="R5061">
        <v>8</v>
      </c>
      <c r="S5061">
        <v>4</v>
      </c>
      <c r="T5061">
        <v>0.1</v>
      </c>
      <c r="U5061">
        <v>160</v>
      </c>
      <c r="V5061">
        <v>0.85</v>
      </c>
      <c r="W5061">
        <v>1</v>
      </c>
      <c r="X5061">
        <v>1</v>
      </c>
      <c r="Y5061">
        <v>50.8</v>
      </c>
    </row>
    <row r="5062" spans="1:25" hidden="1" x14ac:dyDescent="0.25">
      <c r="A5062" t="s">
        <v>19260</v>
      </c>
      <c r="B5062" t="s">
        <v>19261</v>
      </c>
      <c r="C5062" s="1" t="str">
        <f t="shared" si="813"/>
        <v>21:0447</v>
      </c>
      <c r="D5062" s="1" t="str">
        <f t="shared" si="820"/>
        <v>21:0147</v>
      </c>
      <c r="E5062" t="s">
        <v>19262</v>
      </c>
      <c r="F5062" t="s">
        <v>19263</v>
      </c>
      <c r="H5062">
        <v>48.9247625</v>
      </c>
      <c r="I5062">
        <v>-91.241668899999993</v>
      </c>
      <c r="J5062" s="1" t="str">
        <f t="shared" si="821"/>
        <v>NGR lake sediment grab sample</v>
      </c>
      <c r="K5062" s="1" t="str">
        <f t="shared" si="822"/>
        <v>&lt;177 micron (NGR)</v>
      </c>
      <c r="L5062">
        <v>3</v>
      </c>
      <c r="M5062" t="s">
        <v>122</v>
      </c>
      <c r="N5062">
        <v>60</v>
      </c>
      <c r="O5062">
        <v>52</v>
      </c>
      <c r="P5062">
        <v>14</v>
      </c>
      <c r="Q5062">
        <v>1</v>
      </c>
      <c r="R5062">
        <v>10</v>
      </c>
      <c r="S5062">
        <v>4</v>
      </c>
      <c r="T5062">
        <v>0.1</v>
      </c>
      <c r="U5062">
        <v>210</v>
      </c>
      <c r="V5062">
        <v>1.2</v>
      </c>
      <c r="W5062">
        <v>1</v>
      </c>
      <c r="X5062">
        <v>1</v>
      </c>
      <c r="Y5062">
        <v>20.399999999999999</v>
      </c>
    </row>
    <row r="5063" spans="1:25" hidden="1" x14ac:dyDescent="0.25">
      <c r="A5063" t="s">
        <v>19264</v>
      </c>
      <c r="B5063" t="s">
        <v>19265</v>
      </c>
      <c r="C5063" s="1" t="str">
        <f t="shared" si="813"/>
        <v>21:0447</v>
      </c>
      <c r="D5063" s="1" t="str">
        <f t="shared" si="820"/>
        <v>21:0147</v>
      </c>
      <c r="E5063" t="s">
        <v>19266</v>
      </c>
      <c r="F5063" t="s">
        <v>19267</v>
      </c>
      <c r="H5063">
        <v>48.911367900000002</v>
      </c>
      <c r="I5063">
        <v>-91.127887400000006</v>
      </c>
      <c r="J5063" s="1" t="str">
        <f t="shared" si="821"/>
        <v>NGR lake sediment grab sample</v>
      </c>
      <c r="K5063" s="1" t="str">
        <f t="shared" si="822"/>
        <v>&lt;177 micron (NGR)</v>
      </c>
      <c r="L5063">
        <v>4</v>
      </c>
      <c r="M5063" t="s">
        <v>29</v>
      </c>
      <c r="N5063">
        <v>61</v>
      </c>
      <c r="O5063">
        <v>73</v>
      </c>
      <c r="P5063">
        <v>30</v>
      </c>
      <c r="Q5063">
        <v>3</v>
      </c>
      <c r="R5063">
        <v>13</v>
      </c>
      <c r="S5063">
        <v>7</v>
      </c>
      <c r="T5063">
        <v>0.1</v>
      </c>
      <c r="U5063">
        <v>80</v>
      </c>
      <c r="V5063">
        <v>0.55000000000000004</v>
      </c>
      <c r="W5063">
        <v>1</v>
      </c>
      <c r="X5063">
        <v>2</v>
      </c>
      <c r="Y5063">
        <v>56.6</v>
      </c>
    </row>
    <row r="5064" spans="1:25" hidden="1" x14ac:dyDescent="0.25">
      <c r="A5064" t="s">
        <v>19268</v>
      </c>
      <c r="B5064" t="s">
        <v>19269</v>
      </c>
      <c r="C5064" s="1" t="str">
        <f t="shared" si="813"/>
        <v>21:0447</v>
      </c>
      <c r="D5064" s="1" t="str">
        <f t="shared" si="820"/>
        <v>21:0147</v>
      </c>
      <c r="E5064" t="s">
        <v>19270</v>
      </c>
      <c r="F5064" t="s">
        <v>19271</v>
      </c>
      <c r="H5064">
        <v>48.906661499999998</v>
      </c>
      <c r="I5064">
        <v>-91.218173300000004</v>
      </c>
      <c r="J5064" s="1" t="str">
        <f t="shared" si="821"/>
        <v>NGR lake sediment grab sample</v>
      </c>
      <c r="K5064" s="1" t="str">
        <f t="shared" si="822"/>
        <v>&lt;177 micron (NGR)</v>
      </c>
      <c r="L5064">
        <v>4</v>
      </c>
      <c r="M5064" t="s">
        <v>34</v>
      </c>
      <c r="N5064">
        <v>62</v>
      </c>
      <c r="O5064">
        <v>77</v>
      </c>
      <c r="P5064">
        <v>15</v>
      </c>
      <c r="Q5064">
        <v>1</v>
      </c>
      <c r="R5064">
        <v>12</v>
      </c>
      <c r="S5064">
        <v>10</v>
      </c>
      <c r="T5064">
        <v>0.1</v>
      </c>
      <c r="U5064">
        <v>500</v>
      </c>
      <c r="V5064">
        <v>1.85</v>
      </c>
      <c r="W5064">
        <v>1</v>
      </c>
      <c r="X5064">
        <v>1</v>
      </c>
      <c r="Y5064">
        <v>23.2</v>
      </c>
    </row>
    <row r="5065" spans="1:25" hidden="1" x14ac:dyDescent="0.25">
      <c r="A5065" t="s">
        <v>19272</v>
      </c>
      <c r="B5065" t="s">
        <v>19273</v>
      </c>
      <c r="C5065" s="1" t="str">
        <f t="shared" si="813"/>
        <v>21:0447</v>
      </c>
      <c r="D5065" s="1" t="str">
        <f t="shared" si="820"/>
        <v>21:0147</v>
      </c>
      <c r="E5065" t="s">
        <v>19274</v>
      </c>
      <c r="F5065" t="s">
        <v>19275</v>
      </c>
      <c r="H5065">
        <v>48.909578199999999</v>
      </c>
      <c r="I5065">
        <v>-91.189655500000001</v>
      </c>
      <c r="J5065" s="1" t="str">
        <f t="shared" si="821"/>
        <v>NGR lake sediment grab sample</v>
      </c>
      <c r="K5065" s="1" t="str">
        <f t="shared" si="822"/>
        <v>&lt;177 micron (NGR)</v>
      </c>
      <c r="L5065">
        <v>4</v>
      </c>
      <c r="M5065" t="s">
        <v>39</v>
      </c>
      <c r="N5065">
        <v>63</v>
      </c>
      <c r="O5065">
        <v>79</v>
      </c>
      <c r="P5065">
        <v>17</v>
      </c>
      <c r="Q5065">
        <v>3</v>
      </c>
      <c r="R5065">
        <v>14</v>
      </c>
      <c r="S5065">
        <v>8</v>
      </c>
      <c r="T5065">
        <v>0.1</v>
      </c>
      <c r="U5065">
        <v>255</v>
      </c>
      <c r="V5065">
        <v>1.45</v>
      </c>
      <c r="W5065">
        <v>1</v>
      </c>
      <c r="X5065">
        <v>1</v>
      </c>
      <c r="Y5065">
        <v>28.2</v>
      </c>
    </row>
    <row r="5066" spans="1:25" hidden="1" x14ac:dyDescent="0.25">
      <c r="A5066" t="s">
        <v>19276</v>
      </c>
      <c r="B5066" t="s">
        <v>19277</v>
      </c>
      <c r="C5066" s="1" t="str">
        <f t="shared" si="813"/>
        <v>21:0447</v>
      </c>
      <c r="D5066" s="1" t="str">
        <f t="shared" si="820"/>
        <v>21:0147</v>
      </c>
      <c r="E5066" t="s">
        <v>19278</v>
      </c>
      <c r="F5066" t="s">
        <v>19279</v>
      </c>
      <c r="H5066">
        <v>48.920096600000001</v>
      </c>
      <c r="I5066">
        <v>-91.120384999999999</v>
      </c>
      <c r="J5066" s="1" t="str">
        <f t="shared" si="821"/>
        <v>NGR lake sediment grab sample</v>
      </c>
      <c r="K5066" s="1" t="str">
        <f t="shared" si="822"/>
        <v>&lt;177 micron (NGR)</v>
      </c>
      <c r="L5066">
        <v>4</v>
      </c>
      <c r="M5066" t="s">
        <v>49</v>
      </c>
      <c r="N5066">
        <v>64</v>
      </c>
      <c r="O5066">
        <v>82</v>
      </c>
      <c r="P5066">
        <v>29</v>
      </c>
      <c r="Q5066">
        <v>1</v>
      </c>
      <c r="R5066">
        <v>15</v>
      </c>
      <c r="S5066">
        <v>18</v>
      </c>
      <c r="T5066">
        <v>0.1</v>
      </c>
      <c r="U5066">
        <v>435</v>
      </c>
      <c r="V5066">
        <v>3.4</v>
      </c>
      <c r="W5066">
        <v>1</v>
      </c>
      <c r="X5066">
        <v>2</v>
      </c>
      <c r="Y5066">
        <v>36.200000000000003</v>
      </c>
    </row>
    <row r="5067" spans="1:25" hidden="1" x14ac:dyDescent="0.25">
      <c r="A5067" t="s">
        <v>19280</v>
      </c>
      <c r="B5067" t="s">
        <v>19281</v>
      </c>
      <c r="C5067" s="1" t="str">
        <f t="shared" ref="C5067:C5130" si="823">HYPERLINK("http://geochem.nrcan.gc.ca/cdogs/content/bdl/bdl210447_e.htm", "21:0447")</f>
        <v>21:0447</v>
      </c>
      <c r="D5067" s="1" t="str">
        <f>HYPERLINK("http://geochem.nrcan.gc.ca/cdogs/content/svy/svy_e.htm", "")</f>
        <v/>
      </c>
      <c r="G5067" s="1" t="str">
        <f>HYPERLINK("http://geochem.nrcan.gc.ca/cdogs/content/cr_/cr_00047_e.htm", "47")</f>
        <v>47</v>
      </c>
      <c r="J5067" t="s">
        <v>100</v>
      </c>
      <c r="K5067" t="s">
        <v>101</v>
      </c>
      <c r="L5067">
        <v>4</v>
      </c>
      <c r="M5067" t="s">
        <v>102</v>
      </c>
      <c r="N5067">
        <v>65</v>
      </c>
      <c r="O5067">
        <v>92</v>
      </c>
      <c r="P5067">
        <v>49</v>
      </c>
      <c r="Q5067">
        <v>11</v>
      </c>
      <c r="R5067">
        <v>19</v>
      </c>
      <c r="S5067">
        <v>13</v>
      </c>
      <c r="T5067">
        <v>0.1</v>
      </c>
      <c r="U5067">
        <v>750</v>
      </c>
      <c r="V5067">
        <v>3.45</v>
      </c>
      <c r="W5067">
        <v>28</v>
      </c>
      <c r="X5067">
        <v>4</v>
      </c>
      <c r="Y5067">
        <v>18.2</v>
      </c>
    </row>
    <row r="5068" spans="1:25" hidden="1" x14ac:dyDescent="0.25">
      <c r="A5068" t="s">
        <v>19282</v>
      </c>
      <c r="B5068" t="s">
        <v>19283</v>
      </c>
      <c r="C5068" s="1" t="str">
        <f t="shared" si="823"/>
        <v>21:0447</v>
      </c>
      <c r="D5068" s="1" t="str">
        <f t="shared" ref="D5068:D5101" si="824">HYPERLINK("http://geochem.nrcan.gc.ca/cdogs/content/svy/svy210147_e.htm", "21:0147")</f>
        <v>21:0147</v>
      </c>
      <c r="E5068" t="s">
        <v>19266</v>
      </c>
      <c r="F5068" t="s">
        <v>19284</v>
      </c>
      <c r="H5068">
        <v>48.911367900000002</v>
      </c>
      <c r="I5068">
        <v>-91.127887400000006</v>
      </c>
      <c r="J5068" s="1" t="str">
        <f t="shared" ref="J5068:J5101" si="825">HYPERLINK("http://geochem.nrcan.gc.ca/cdogs/content/kwd/kwd020027_e.htm", "NGR lake sediment grab sample")</f>
        <v>NGR lake sediment grab sample</v>
      </c>
      <c r="K5068" s="1" t="str">
        <f t="shared" ref="K5068:K5101" si="826">HYPERLINK("http://geochem.nrcan.gc.ca/cdogs/content/kwd/kwd080006_e.htm", "&lt;177 micron (NGR)")</f>
        <v>&lt;177 micron (NGR)</v>
      </c>
      <c r="L5068">
        <v>4</v>
      </c>
      <c r="M5068" t="s">
        <v>57</v>
      </c>
      <c r="N5068">
        <v>66</v>
      </c>
      <c r="O5068">
        <v>73</v>
      </c>
      <c r="P5068">
        <v>30</v>
      </c>
      <c r="Q5068">
        <v>3</v>
      </c>
      <c r="R5068">
        <v>12</v>
      </c>
      <c r="S5068">
        <v>7</v>
      </c>
      <c r="T5068">
        <v>0.1</v>
      </c>
      <c r="U5068">
        <v>80</v>
      </c>
      <c r="V5068">
        <v>0.55000000000000004</v>
      </c>
      <c r="W5068">
        <v>1</v>
      </c>
      <c r="X5068">
        <v>1</v>
      </c>
      <c r="Y5068">
        <v>56.2</v>
      </c>
    </row>
    <row r="5069" spans="1:25" hidden="1" x14ac:dyDescent="0.25">
      <c r="A5069" t="s">
        <v>19285</v>
      </c>
      <c r="B5069" t="s">
        <v>19286</v>
      </c>
      <c r="C5069" s="1" t="str">
        <f t="shared" si="823"/>
        <v>21:0447</v>
      </c>
      <c r="D5069" s="1" t="str">
        <f t="shared" si="824"/>
        <v>21:0147</v>
      </c>
      <c r="E5069" t="s">
        <v>19266</v>
      </c>
      <c r="F5069" t="s">
        <v>19287</v>
      </c>
      <c r="H5069">
        <v>48.911367900000002</v>
      </c>
      <c r="I5069">
        <v>-91.127887400000006</v>
      </c>
      <c r="J5069" s="1" t="str">
        <f t="shared" si="825"/>
        <v>NGR lake sediment grab sample</v>
      </c>
      <c r="K5069" s="1" t="str">
        <f t="shared" si="826"/>
        <v>&lt;177 micron (NGR)</v>
      </c>
      <c r="L5069">
        <v>4</v>
      </c>
      <c r="M5069" t="s">
        <v>53</v>
      </c>
      <c r="N5069">
        <v>67</v>
      </c>
      <c r="O5069">
        <v>80</v>
      </c>
      <c r="P5069">
        <v>31</v>
      </c>
      <c r="Q5069">
        <v>3</v>
      </c>
      <c r="R5069">
        <v>12</v>
      </c>
      <c r="S5069">
        <v>8</v>
      </c>
      <c r="T5069">
        <v>0.1</v>
      </c>
      <c r="U5069">
        <v>85</v>
      </c>
      <c r="V5069">
        <v>0.55000000000000004</v>
      </c>
      <c r="W5069">
        <v>1</v>
      </c>
      <c r="X5069">
        <v>1</v>
      </c>
      <c r="Y5069">
        <v>58.2</v>
      </c>
    </row>
    <row r="5070" spans="1:25" hidden="1" x14ac:dyDescent="0.25">
      <c r="A5070" t="s">
        <v>19288</v>
      </c>
      <c r="B5070" t="s">
        <v>19289</v>
      </c>
      <c r="C5070" s="1" t="str">
        <f t="shared" si="823"/>
        <v>21:0447</v>
      </c>
      <c r="D5070" s="1" t="str">
        <f t="shared" si="824"/>
        <v>21:0147</v>
      </c>
      <c r="E5070" t="s">
        <v>19290</v>
      </c>
      <c r="F5070" t="s">
        <v>19291</v>
      </c>
      <c r="H5070">
        <v>48.886150000000001</v>
      </c>
      <c r="I5070">
        <v>-91.112214199999997</v>
      </c>
      <c r="J5070" s="1" t="str">
        <f t="shared" si="825"/>
        <v>NGR lake sediment grab sample</v>
      </c>
      <c r="K5070" s="1" t="str">
        <f t="shared" si="826"/>
        <v>&lt;177 micron (NGR)</v>
      </c>
      <c r="L5070">
        <v>4</v>
      </c>
      <c r="M5070" t="s">
        <v>44</v>
      </c>
      <c r="N5070">
        <v>68</v>
      </c>
      <c r="O5070">
        <v>71</v>
      </c>
      <c r="P5070">
        <v>24</v>
      </c>
      <c r="Q5070">
        <v>4</v>
      </c>
      <c r="R5070">
        <v>9</v>
      </c>
      <c r="S5070">
        <v>5</v>
      </c>
      <c r="T5070">
        <v>0.1</v>
      </c>
      <c r="U5070">
        <v>150</v>
      </c>
      <c r="V5070">
        <v>0.85</v>
      </c>
      <c r="W5070">
        <v>1</v>
      </c>
      <c r="X5070">
        <v>1</v>
      </c>
      <c r="Y5070">
        <v>45.2</v>
      </c>
    </row>
    <row r="5071" spans="1:25" hidden="1" x14ac:dyDescent="0.25">
      <c r="A5071" t="s">
        <v>19292</v>
      </c>
      <c r="B5071" t="s">
        <v>19293</v>
      </c>
      <c r="C5071" s="1" t="str">
        <f t="shared" si="823"/>
        <v>21:0447</v>
      </c>
      <c r="D5071" s="1" t="str">
        <f t="shared" si="824"/>
        <v>21:0147</v>
      </c>
      <c r="E5071" t="s">
        <v>19294</v>
      </c>
      <c r="F5071" t="s">
        <v>19295</v>
      </c>
      <c r="H5071">
        <v>48.881579000000002</v>
      </c>
      <c r="I5071">
        <v>-91.151699600000001</v>
      </c>
      <c r="J5071" s="1" t="str">
        <f t="shared" si="825"/>
        <v>NGR lake sediment grab sample</v>
      </c>
      <c r="K5071" s="1" t="str">
        <f t="shared" si="826"/>
        <v>&lt;177 micron (NGR)</v>
      </c>
      <c r="L5071">
        <v>4</v>
      </c>
      <c r="M5071" t="s">
        <v>62</v>
      </c>
      <c r="N5071">
        <v>69</v>
      </c>
      <c r="O5071">
        <v>114</v>
      </c>
      <c r="P5071">
        <v>26</v>
      </c>
      <c r="Q5071">
        <v>3</v>
      </c>
      <c r="R5071">
        <v>14</v>
      </c>
      <c r="S5071">
        <v>13</v>
      </c>
      <c r="T5071">
        <v>0.1</v>
      </c>
      <c r="U5071">
        <v>610</v>
      </c>
      <c r="V5071">
        <v>2.5499999999999998</v>
      </c>
      <c r="W5071">
        <v>1</v>
      </c>
      <c r="X5071">
        <v>1</v>
      </c>
      <c r="Y5071">
        <v>30.6</v>
      </c>
    </row>
    <row r="5072" spans="1:25" hidden="1" x14ac:dyDescent="0.25">
      <c r="A5072" t="s">
        <v>19296</v>
      </c>
      <c r="B5072" t="s">
        <v>19297</v>
      </c>
      <c r="C5072" s="1" t="str">
        <f t="shared" si="823"/>
        <v>21:0447</v>
      </c>
      <c r="D5072" s="1" t="str">
        <f t="shared" si="824"/>
        <v>21:0147</v>
      </c>
      <c r="E5072" t="s">
        <v>19298</v>
      </c>
      <c r="F5072" t="s">
        <v>19299</v>
      </c>
      <c r="H5072">
        <v>48.894266299999998</v>
      </c>
      <c r="I5072">
        <v>-91.219527900000003</v>
      </c>
      <c r="J5072" s="1" t="str">
        <f t="shared" si="825"/>
        <v>NGR lake sediment grab sample</v>
      </c>
      <c r="K5072" s="1" t="str">
        <f t="shared" si="826"/>
        <v>&lt;177 micron (NGR)</v>
      </c>
      <c r="L5072">
        <v>4</v>
      </c>
      <c r="M5072" t="s">
        <v>67</v>
      </c>
      <c r="N5072">
        <v>70</v>
      </c>
      <c r="O5072">
        <v>75</v>
      </c>
      <c r="P5072">
        <v>36</v>
      </c>
      <c r="Q5072">
        <v>1</v>
      </c>
      <c r="R5072">
        <v>11</v>
      </c>
      <c r="S5072">
        <v>8</v>
      </c>
      <c r="T5072">
        <v>0.1</v>
      </c>
      <c r="U5072">
        <v>810</v>
      </c>
      <c r="V5072">
        <v>5</v>
      </c>
      <c r="W5072">
        <v>1</v>
      </c>
      <c r="X5072">
        <v>1</v>
      </c>
      <c r="Y5072">
        <v>52.2</v>
      </c>
    </row>
    <row r="5073" spans="1:25" hidden="1" x14ac:dyDescent="0.25">
      <c r="A5073" t="s">
        <v>19300</v>
      </c>
      <c r="B5073" t="s">
        <v>19301</v>
      </c>
      <c r="C5073" s="1" t="str">
        <f t="shared" si="823"/>
        <v>21:0447</v>
      </c>
      <c r="D5073" s="1" t="str">
        <f t="shared" si="824"/>
        <v>21:0147</v>
      </c>
      <c r="E5073" t="s">
        <v>19302</v>
      </c>
      <c r="F5073" t="s">
        <v>19303</v>
      </c>
      <c r="H5073">
        <v>48.883608500000001</v>
      </c>
      <c r="I5073">
        <v>-91.263052000000002</v>
      </c>
      <c r="J5073" s="1" t="str">
        <f t="shared" si="825"/>
        <v>NGR lake sediment grab sample</v>
      </c>
      <c r="K5073" s="1" t="str">
        <f t="shared" si="826"/>
        <v>&lt;177 micron (NGR)</v>
      </c>
      <c r="L5073">
        <v>4</v>
      </c>
      <c r="M5073" t="s">
        <v>72</v>
      </c>
      <c r="N5073">
        <v>71</v>
      </c>
      <c r="O5073">
        <v>59</v>
      </c>
      <c r="P5073">
        <v>22</v>
      </c>
      <c r="Q5073">
        <v>5</v>
      </c>
      <c r="R5073">
        <v>14</v>
      </c>
      <c r="S5073">
        <v>7</v>
      </c>
      <c r="T5073">
        <v>0.1</v>
      </c>
      <c r="U5073">
        <v>160</v>
      </c>
      <c r="V5073">
        <v>1.35</v>
      </c>
      <c r="W5073">
        <v>1</v>
      </c>
      <c r="X5073">
        <v>1</v>
      </c>
      <c r="Y5073">
        <v>40.799999999999997</v>
      </c>
    </row>
    <row r="5074" spans="1:25" hidden="1" x14ac:dyDescent="0.25">
      <c r="A5074" t="s">
        <v>19304</v>
      </c>
      <c r="B5074" t="s">
        <v>19305</v>
      </c>
      <c r="C5074" s="1" t="str">
        <f t="shared" si="823"/>
        <v>21:0447</v>
      </c>
      <c r="D5074" s="1" t="str">
        <f t="shared" si="824"/>
        <v>21:0147</v>
      </c>
      <c r="E5074" t="s">
        <v>19306</v>
      </c>
      <c r="F5074" t="s">
        <v>19307</v>
      </c>
      <c r="H5074">
        <v>48.792930499999997</v>
      </c>
      <c r="I5074">
        <v>-91.268228199999996</v>
      </c>
      <c r="J5074" s="1" t="str">
        <f t="shared" si="825"/>
        <v>NGR lake sediment grab sample</v>
      </c>
      <c r="K5074" s="1" t="str">
        <f t="shared" si="826"/>
        <v>&lt;177 micron (NGR)</v>
      </c>
      <c r="L5074">
        <v>4</v>
      </c>
      <c r="M5074" t="s">
        <v>77</v>
      </c>
      <c r="N5074">
        <v>72</v>
      </c>
      <c r="O5074">
        <v>88</v>
      </c>
      <c r="P5074">
        <v>42</v>
      </c>
      <c r="Q5074">
        <v>3</v>
      </c>
      <c r="R5074">
        <v>22</v>
      </c>
      <c r="S5074">
        <v>10</v>
      </c>
      <c r="T5074">
        <v>0.1</v>
      </c>
      <c r="U5074">
        <v>345</v>
      </c>
      <c r="V5074">
        <v>2.25</v>
      </c>
      <c r="W5074">
        <v>5.5</v>
      </c>
      <c r="X5074">
        <v>1</v>
      </c>
      <c r="Y5074">
        <v>28.6</v>
      </c>
    </row>
    <row r="5075" spans="1:25" hidden="1" x14ac:dyDescent="0.25">
      <c r="A5075" t="s">
        <v>19308</v>
      </c>
      <c r="B5075" t="s">
        <v>19309</v>
      </c>
      <c r="C5075" s="1" t="str">
        <f t="shared" si="823"/>
        <v>21:0447</v>
      </c>
      <c r="D5075" s="1" t="str">
        <f t="shared" si="824"/>
        <v>21:0147</v>
      </c>
      <c r="E5075" t="s">
        <v>19310</v>
      </c>
      <c r="F5075" t="s">
        <v>19311</v>
      </c>
      <c r="H5075">
        <v>48.826687999999997</v>
      </c>
      <c r="I5075">
        <v>-91.273809499999999</v>
      </c>
      <c r="J5075" s="1" t="str">
        <f t="shared" si="825"/>
        <v>NGR lake sediment grab sample</v>
      </c>
      <c r="K5075" s="1" t="str">
        <f t="shared" si="826"/>
        <v>&lt;177 micron (NGR)</v>
      </c>
      <c r="L5075">
        <v>4</v>
      </c>
      <c r="M5075" t="s">
        <v>82</v>
      </c>
      <c r="N5075">
        <v>73</v>
      </c>
      <c r="O5075">
        <v>52</v>
      </c>
      <c r="P5075">
        <v>13</v>
      </c>
      <c r="Q5075">
        <v>7</v>
      </c>
      <c r="R5075">
        <v>10</v>
      </c>
      <c r="S5075">
        <v>10</v>
      </c>
      <c r="T5075">
        <v>0.1</v>
      </c>
      <c r="U5075">
        <v>320</v>
      </c>
      <c r="V5075">
        <v>2.25</v>
      </c>
      <c r="W5075">
        <v>1</v>
      </c>
      <c r="X5075">
        <v>1</v>
      </c>
      <c r="Y5075">
        <v>12</v>
      </c>
    </row>
    <row r="5076" spans="1:25" hidden="1" x14ac:dyDescent="0.25">
      <c r="A5076" t="s">
        <v>19312</v>
      </c>
      <c r="B5076" t="s">
        <v>19313</v>
      </c>
      <c r="C5076" s="1" t="str">
        <f t="shared" si="823"/>
        <v>21:0447</v>
      </c>
      <c r="D5076" s="1" t="str">
        <f t="shared" si="824"/>
        <v>21:0147</v>
      </c>
      <c r="E5076" t="s">
        <v>19314</v>
      </c>
      <c r="F5076" t="s">
        <v>19315</v>
      </c>
      <c r="H5076">
        <v>48.852652200000001</v>
      </c>
      <c r="I5076">
        <v>-91.262474100000006</v>
      </c>
      <c r="J5076" s="1" t="str">
        <f t="shared" si="825"/>
        <v>NGR lake sediment grab sample</v>
      </c>
      <c r="K5076" s="1" t="str">
        <f t="shared" si="826"/>
        <v>&lt;177 micron (NGR)</v>
      </c>
      <c r="L5076">
        <v>4</v>
      </c>
      <c r="M5076" t="s">
        <v>87</v>
      </c>
      <c r="N5076">
        <v>74</v>
      </c>
      <c r="O5076">
        <v>76</v>
      </c>
      <c r="P5076">
        <v>21</v>
      </c>
      <c r="Q5076">
        <v>3</v>
      </c>
      <c r="R5076">
        <v>11</v>
      </c>
      <c r="S5076">
        <v>7</v>
      </c>
      <c r="T5076">
        <v>0.1</v>
      </c>
      <c r="U5076">
        <v>90</v>
      </c>
      <c r="V5076">
        <v>0.65</v>
      </c>
      <c r="W5076">
        <v>1</v>
      </c>
      <c r="X5076">
        <v>1</v>
      </c>
      <c r="Y5076">
        <v>38.799999999999997</v>
      </c>
    </row>
    <row r="5077" spans="1:25" hidden="1" x14ac:dyDescent="0.25">
      <c r="A5077" t="s">
        <v>19316</v>
      </c>
      <c r="B5077" t="s">
        <v>19317</v>
      </c>
      <c r="C5077" s="1" t="str">
        <f t="shared" si="823"/>
        <v>21:0447</v>
      </c>
      <c r="D5077" s="1" t="str">
        <f t="shared" si="824"/>
        <v>21:0147</v>
      </c>
      <c r="E5077" t="s">
        <v>19318</v>
      </c>
      <c r="F5077" t="s">
        <v>19319</v>
      </c>
      <c r="H5077">
        <v>48.857023400000003</v>
      </c>
      <c r="I5077">
        <v>-91.214591100000007</v>
      </c>
      <c r="J5077" s="1" t="str">
        <f t="shared" si="825"/>
        <v>NGR lake sediment grab sample</v>
      </c>
      <c r="K5077" s="1" t="str">
        <f t="shared" si="826"/>
        <v>&lt;177 micron (NGR)</v>
      </c>
      <c r="L5077">
        <v>4</v>
      </c>
      <c r="M5077" t="s">
        <v>92</v>
      </c>
      <c r="N5077">
        <v>75</v>
      </c>
      <c r="O5077">
        <v>27</v>
      </c>
      <c r="P5077">
        <v>5</v>
      </c>
      <c r="Q5077">
        <v>2</v>
      </c>
      <c r="R5077">
        <v>5</v>
      </c>
      <c r="S5077">
        <v>5</v>
      </c>
      <c r="T5077">
        <v>0.1</v>
      </c>
      <c r="U5077">
        <v>180</v>
      </c>
      <c r="V5077">
        <v>1.45</v>
      </c>
      <c r="W5077">
        <v>1</v>
      </c>
      <c r="X5077">
        <v>1</v>
      </c>
      <c r="Y5077">
        <v>6.6</v>
      </c>
    </row>
    <row r="5078" spans="1:25" hidden="1" x14ac:dyDescent="0.25">
      <c r="A5078" t="s">
        <v>19320</v>
      </c>
      <c r="B5078" t="s">
        <v>19321</v>
      </c>
      <c r="C5078" s="1" t="str">
        <f t="shared" si="823"/>
        <v>21:0447</v>
      </c>
      <c r="D5078" s="1" t="str">
        <f t="shared" si="824"/>
        <v>21:0147</v>
      </c>
      <c r="E5078" t="s">
        <v>19322</v>
      </c>
      <c r="F5078" t="s">
        <v>19323</v>
      </c>
      <c r="H5078">
        <v>48.856912800000003</v>
      </c>
      <c r="I5078">
        <v>-91.163101400000002</v>
      </c>
      <c r="J5078" s="1" t="str">
        <f t="shared" si="825"/>
        <v>NGR lake sediment grab sample</v>
      </c>
      <c r="K5078" s="1" t="str">
        <f t="shared" si="826"/>
        <v>&lt;177 micron (NGR)</v>
      </c>
      <c r="L5078">
        <v>4</v>
      </c>
      <c r="M5078" t="s">
        <v>97</v>
      </c>
      <c r="N5078">
        <v>76</v>
      </c>
      <c r="O5078">
        <v>92</v>
      </c>
      <c r="P5078">
        <v>22</v>
      </c>
      <c r="Q5078">
        <v>2</v>
      </c>
      <c r="R5078">
        <v>14</v>
      </c>
      <c r="S5078">
        <v>11</v>
      </c>
      <c r="T5078">
        <v>0.1</v>
      </c>
      <c r="U5078">
        <v>450</v>
      </c>
      <c r="V5078">
        <v>1.5</v>
      </c>
      <c r="W5078">
        <v>1</v>
      </c>
      <c r="X5078">
        <v>1</v>
      </c>
      <c r="Y5078">
        <v>33.4</v>
      </c>
    </row>
    <row r="5079" spans="1:25" hidden="1" x14ac:dyDescent="0.25">
      <c r="A5079" t="s">
        <v>19324</v>
      </c>
      <c r="B5079" t="s">
        <v>19325</v>
      </c>
      <c r="C5079" s="1" t="str">
        <f t="shared" si="823"/>
        <v>21:0447</v>
      </c>
      <c r="D5079" s="1" t="str">
        <f t="shared" si="824"/>
        <v>21:0147</v>
      </c>
      <c r="E5079" t="s">
        <v>19326</v>
      </c>
      <c r="F5079" t="s">
        <v>19327</v>
      </c>
      <c r="H5079">
        <v>48.854943800000001</v>
      </c>
      <c r="I5079">
        <v>-91.112754600000002</v>
      </c>
      <c r="J5079" s="1" t="str">
        <f t="shared" si="825"/>
        <v>NGR lake sediment grab sample</v>
      </c>
      <c r="K5079" s="1" t="str">
        <f t="shared" si="826"/>
        <v>&lt;177 micron (NGR)</v>
      </c>
      <c r="L5079">
        <v>4</v>
      </c>
      <c r="M5079" t="s">
        <v>107</v>
      </c>
      <c r="N5079">
        <v>77</v>
      </c>
      <c r="O5079">
        <v>95</v>
      </c>
      <c r="P5079">
        <v>28</v>
      </c>
      <c r="Q5079">
        <v>6</v>
      </c>
      <c r="R5079">
        <v>16</v>
      </c>
      <c r="S5079">
        <v>14</v>
      </c>
      <c r="T5079">
        <v>0.1</v>
      </c>
      <c r="U5079">
        <v>600</v>
      </c>
      <c r="V5079">
        <v>3.4</v>
      </c>
      <c r="W5079">
        <v>1</v>
      </c>
      <c r="X5079">
        <v>1</v>
      </c>
      <c r="Y5079">
        <v>25</v>
      </c>
    </row>
    <row r="5080" spans="1:25" hidden="1" x14ac:dyDescent="0.25">
      <c r="A5080" t="s">
        <v>19328</v>
      </c>
      <c r="B5080" t="s">
        <v>19329</v>
      </c>
      <c r="C5080" s="1" t="str">
        <f t="shared" si="823"/>
        <v>21:0447</v>
      </c>
      <c r="D5080" s="1" t="str">
        <f t="shared" si="824"/>
        <v>21:0147</v>
      </c>
      <c r="E5080" t="s">
        <v>19330</v>
      </c>
      <c r="F5080" t="s">
        <v>19331</v>
      </c>
      <c r="H5080">
        <v>48.874377799999998</v>
      </c>
      <c r="I5080">
        <v>-91.086312199999995</v>
      </c>
      <c r="J5080" s="1" t="str">
        <f t="shared" si="825"/>
        <v>NGR lake sediment grab sample</v>
      </c>
      <c r="K5080" s="1" t="str">
        <f t="shared" si="826"/>
        <v>&lt;177 micron (NGR)</v>
      </c>
      <c r="L5080">
        <v>4</v>
      </c>
      <c r="M5080" t="s">
        <v>112</v>
      </c>
      <c r="N5080">
        <v>78</v>
      </c>
      <c r="O5080">
        <v>86</v>
      </c>
      <c r="P5080">
        <v>19</v>
      </c>
      <c r="Q5080">
        <v>1</v>
      </c>
      <c r="R5080">
        <v>18</v>
      </c>
      <c r="S5080">
        <v>25</v>
      </c>
      <c r="T5080">
        <v>0.1</v>
      </c>
      <c r="U5080">
        <v>750</v>
      </c>
      <c r="V5080">
        <v>8</v>
      </c>
      <c r="W5080">
        <v>4.5</v>
      </c>
      <c r="X5080">
        <v>2</v>
      </c>
      <c r="Y5080">
        <v>10.8</v>
      </c>
    </row>
    <row r="5081" spans="1:25" hidden="1" x14ac:dyDescent="0.25">
      <c r="A5081" t="s">
        <v>19332</v>
      </c>
      <c r="B5081" t="s">
        <v>19333</v>
      </c>
      <c r="C5081" s="1" t="str">
        <f t="shared" si="823"/>
        <v>21:0447</v>
      </c>
      <c r="D5081" s="1" t="str">
        <f t="shared" si="824"/>
        <v>21:0147</v>
      </c>
      <c r="E5081" t="s">
        <v>19334</v>
      </c>
      <c r="F5081" t="s">
        <v>19335</v>
      </c>
      <c r="H5081">
        <v>48.920921100000001</v>
      </c>
      <c r="I5081">
        <v>-91.055223799999993</v>
      </c>
      <c r="J5081" s="1" t="str">
        <f t="shared" si="825"/>
        <v>NGR lake sediment grab sample</v>
      </c>
      <c r="K5081" s="1" t="str">
        <f t="shared" si="826"/>
        <v>&lt;177 micron (NGR)</v>
      </c>
      <c r="L5081">
        <v>4</v>
      </c>
      <c r="M5081" t="s">
        <v>117</v>
      </c>
      <c r="N5081">
        <v>79</v>
      </c>
      <c r="O5081">
        <v>138</v>
      </c>
      <c r="P5081">
        <v>24</v>
      </c>
      <c r="Q5081">
        <v>1</v>
      </c>
      <c r="R5081">
        <v>11</v>
      </c>
      <c r="S5081">
        <v>9</v>
      </c>
      <c r="T5081">
        <v>0.1</v>
      </c>
      <c r="U5081">
        <v>215</v>
      </c>
      <c r="V5081">
        <v>2.1</v>
      </c>
      <c r="W5081">
        <v>1</v>
      </c>
      <c r="X5081">
        <v>1</v>
      </c>
      <c r="Y5081">
        <v>52.8</v>
      </c>
    </row>
    <row r="5082" spans="1:25" hidden="1" x14ac:dyDescent="0.25">
      <c r="A5082" t="s">
        <v>19336</v>
      </c>
      <c r="B5082" t="s">
        <v>19337</v>
      </c>
      <c r="C5082" s="1" t="str">
        <f t="shared" si="823"/>
        <v>21:0447</v>
      </c>
      <c r="D5082" s="1" t="str">
        <f t="shared" si="824"/>
        <v>21:0147</v>
      </c>
      <c r="E5082" t="s">
        <v>19338</v>
      </c>
      <c r="F5082" t="s">
        <v>19339</v>
      </c>
      <c r="H5082">
        <v>48.932504799999997</v>
      </c>
      <c r="I5082">
        <v>-91.071077299999999</v>
      </c>
      <c r="J5082" s="1" t="str">
        <f t="shared" si="825"/>
        <v>NGR lake sediment grab sample</v>
      </c>
      <c r="K5082" s="1" t="str">
        <f t="shared" si="826"/>
        <v>&lt;177 micron (NGR)</v>
      </c>
      <c r="L5082">
        <v>4</v>
      </c>
      <c r="M5082" t="s">
        <v>122</v>
      </c>
      <c r="N5082">
        <v>80</v>
      </c>
      <c r="O5082">
        <v>60</v>
      </c>
      <c r="P5082">
        <v>18</v>
      </c>
      <c r="Q5082">
        <v>3</v>
      </c>
      <c r="R5082">
        <v>13</v>
      </c>
      <c r="S5082">
        <v>7</v>
      </c>
      <c r="T5082">
        <v>0.1</v>
      </c>
      <c r="U5082">
        <v>145</v>
      </c>
      <c r="V5082">
        <v>1.25</v>
      </c>
      <c r="W5082">
        <v>1</v>
      </c>
      <c r="X5082">
        <v>1</v>
      </c>
      <c r="Y5082">
        <v>31.6</v>
      </c>
    </row>
    <row r="5083" spans="1:25" hidden="1" x14ac:dyDescent="0.25">
      <c r="A5083" t="s">
        <v>19340</v>
      </c>
      <c r="B5083" t="s">
        <v>19341</v>
      </c>
      <c r="C5083" s="1" t="str">
        <f t="shared" si="823"/>
        <v>21:0447</v>
      </c>
      <c r="D5083" s="1" t="str">
        <f t="shared" si="824"/>
        <v>21:0147</v>
      </c>
      <c r="E5083" t="s">
        <v>19342</v>
      </c>
      <c r="F5083" t="s">
        <v>19343</v>
      </c>
      <c r="H5083">
        <v>48.9787009</v>
      </c>
      <c r="I5083">
        <v>-90.947532699999996</v>
      </c>
      <c r="J5083" s="1" t="str">
        <f t="shared" si="825"/>
        <v>NGR lake sediment grab sample</v>
      </c>
      <c r="K5083" s="1" t="str">
        <f t="shared" si="826"/>
        <v>&lt;177 micron (NGR)</v>
      </c>
      <c r="L5083">
        <v>5</v>
      </c>
      <c r="M5083" t="s">
        <v>29</v>
      </c>
      <c r="N5083">
        <v>81</v>
      </c>
      <c r="O5083">
        <v>85</v>
      </c>
      <c r="P5083">
        <v>41</v>
      </c>
      <c r="Q5083">
        <v>1</v>
      </c>
      <c r="R5083">
        <v>10</v>
      </c>
      <c r="S5083">
        <v>6</v>
      </c>
      <c r="T5083">
        <v>0.1</v>
      </c>
      <c r="U5083">
        <v>140</v>
      </c>
      <c r="V5083">
        <v>1.1000000000000001</v>
      </c>
      <c r="W5083">
        <v>1</v>
      </c>
      <c r="X5083">
        <v>1</v>
      </c>
      <c r="Y5083">
        <v>51.8</v>
      </c>
    </row>
    <row r="5084" spans="1:25" hidden="1" x14ac:dyDescent="0.25">
      <c r="A5084" t="s">
        <v>19344</v>
      </c>
      <c r="B5084" t="s">
        <v>19345</v>
      </c>
      <c r="C5084" s="1" t="str">
        <f t="shared" si="823"/>
        <v>21:0447</v>
      </c>
      <c r="D5084" s="1" t="str">
        <f t="shared" si="824"/>
        <v>21:0147</v>
      </c>
      <c r="E5084" t="s">
        <v>19346</v>
      </c>
      <c r="F5084" t="s">
        <v>19347</v>
      </c>
      <c r="H5084">
        <v>48.970562700000002</v>
      </c>
      <c r="I5084">
        <v>-91.060549100000003</v>
      </c>
      <c r="J5084" s="1" t="str">
        <f t="shared" si="825"/>
        <v>NGR lake sediment grab sample</v>
      </c>
      <c r="K5084" s="1" t="str">
        <f t="shared" si="826"/>
        <v>&lt;177 micron (NGR)</v>
      </c>
      <c r="L5084">
        <v>5</v>
      </c>
      <c r="M5084" t="s">
        <v>34</v>
      </c>
      <c r="N5084">
        <v>82</v>
      </c>
      <c r="O5084">
        <v>59</v>
      </c>
      <c r="P5084">
        <v>26</v>
      </c>
      <c r="Q5084">
        <v>1</v>
      </c>
      <c r="R5084">
        <v>9</v>
      </c>
      <c r="S5084">
        <v>9</v>
      </c>
      <c r="T5084">
        <v>0.1</v>
      </c>
      <c r="U5084">
        <v>290</v>
      </c>
      <c r="V5084">
        <v>0.95</v>
      </c>
      <c r="W5084">
        <v>1</v>
      </c>
      <c r="X5084">
        <v>1</v>
      </c>
      <c r="Y5084">
        <v>38.4</v>
      </c>
    </row>
    <row r="5085" spans="1:25" hidden="1" x14ac:dyDescent="0.25">
      <c r="A5085" t="s">
        <v>19348</v>
      </c>
      <c r="B5085" t="s">
        <v>19349</v>
      </c>
      <c r="C5085" s="1" t="str">
        <f t="shared" si="823"/>
        <v>21:0447</v>
      </c>
      <c r="D5085" s="1" t="str">
        <f t="shared" si="824"/>
        <v>21:0147</v>
      </c>
      <c r="E5085" t="s">
        <v>19350</v>
      </c>
      <c r="F5085" t="s">
        <v>19351</v>
      </c>
      <c r="H5085">
        <v>48.979187799999998</v>
      </c>
      <c r="I5085">
        <v>-90.996715600000002</v>
      </c>
      <c r="J5085" s="1" t="str">
        <f t="shared" si="825"/>
        <v>NGR lake sediment grab sample</v>
      </c>
      <c r="K5085" s="1" t="str">
        <f t="shared" si="826"/>
        <v>&lt;177 micron (NGR)</v>
      </c>
      <c r="L5085">
        <v>5</v>
      </c>
      <c r="M5085" t="s">
        <v>39</v>
      </c>
      <c r="N5085">
        <v>83</v>
      </c>
      <c r="O5085">
        <v>130</v>
      </c>
      <c r="P5085">
        <v>46</v>
      </c>
      <c r="Q5085">
        <v>1</v>
      </c>
      <c r="R5085">
        <v>15</v>
      </c>
      <c r="S5085">
        <v>9</v>
      </c>
      <c r="T5085">
        <v>0.1</v>
      </c>
      <c r="U5085">
        <v>350</v>
      </c>
      <c r="V5085">
        <v>1.5</v>
      </c>
      <c r="W5085">
        <v>1</v>
      </c>
      <c r="X5085">
        <v>2</v>
      </c>
      <c r="Y5085">
        <v>34.4</v>
      </c>
    </row>
    <row r="5086" spans="1:25" hidden="1" x14ac:dyDescent="0.25">
      <c r="A5086" t="s">
        <v>19352</v>
      </c>
      <c r="B5086" t="s">
        <v>19353</v>
      </c>
      <c r="C5086" s="1" t="str">
        <f t="shared" si="823"/>
        <v>21:0447</v>
      </c>
      <c r="D5086" s="1" t="str">
        <f t="shared" si="824"/>
        <v>21:0147</v>
      </c>
      <c r="E5086" t="s">
        <v>19354</v>
      </c>
      <c r="F5086" t="s">
        <v>19355</v>
      </c>
      <c r="H5086">
        <v>48.998268400000001</v>
      </c>
      <c r="I5086">
        <v>-90.970942800000003</v>
      </c>
      <c r="J5086" s="1" t="str">
        <f t="shared" si="825"/>
        <v>NGR lake sediment grab sample</v>
      </c>
      <c r="K5086" s="1" t="str">
        <f t="shared" si="826"/>
        <v>&lt;177 micron (NGR)</v>
      </c>
      <c r="L5086">
        <v>5</v>
      </c>
      <c r="M5086" t="s">
        <v>44</v>
      </c>
      <c r="N5086">
        <v>84</v>
      </c>
      <c r="O5086">
        <v>53</v>
      </c>
      <c r="P5086">
        <v>13</v>
      </c>
      <c r="Q5086">
        <v>3</v>
      </c>
      <c r="R5086">
        <v>10</v>
      </c>
      <c r="S5086">
        <v>6</v>
      </c>
      <c r="T5086">
        <v>0.1</v>
      </c>
      <c r="U5086">
        <v>130</v>
      </c>
      <c r="V5086">
        <v>0.6</v>
      </c>
      <c r="W5086">
        <v>1</v>
      </c>
      <c r="X5086">
        <v>1</v>
      </c>
      <c r="Y5086">
        <v>31.4</v>
      </c>
    </row>
    <row r="5087" spans="1:25" hidden="1" x14ac:dyDescent="0.25">
      <c r="A5087" t="s">
        <v>19356</v>
      </c>
      <c r="B5087" t="s">
        <v>19357</v>
      </c>
      <c r="C5087" s="1" t="str">
        <f t="shared" si="823"/>
        <v>21:0447</v>
      </c>
      <c r="D5087" s="1" t="str">
        <f t="shared" si="824"/>
        <v>21:0147</v>
      </c>
      <c r="E5087" t="s">
        <v>19358</v>
      </c>
      <c r="F5087" t="s">
        <v>19359</v>
      </c>
      <c r="H5087">
        <v>48.983750399999998</v>
      </c>
      <c r="I5087">
        <v>-90.9542553</v>
      </c>
      <c r="J5087" s="1" t="str">
        <f t="shared" si="825"/>
        <v>NGR lake sediment grab sample</v>
      </c>
      <c r="K5087" s="1" t="str">
        <f t="shared" si="826"/>
        <v>&lt;177 micron (NGR)</v>
      </c>
      <c r="L5087">
        <v>5</v>
      </c>
      <c r="M5087" t="s">
        <v>49</v>
      </c>
      <c r="N5087">
        <v>85</v>
      </c>
      <c r="O5087">
        <v>76</v>
      </c>
      <c r="P5087">
        <v>29</v>
      </c>
      <c r="Q5087">
        <v>3</v>
      </c>
      <c r="R5087">
        <v>19</v>
      </c>
      <c r="S5087">
        <v>11</v>
      </c>
      <c r="T5087">
        <v>0.1</v>
      </c>
      <c r="U5087">
        <v>400</v>
      </c>
      <c r="V5087">
        <v>2.0499999999999998</v>
      </c>
      <c r="W5087">
        <v>1</v>
      </c>
      <c r="X5087">
        <v>1</v>
      </c>
      <c r="Y5087">
        <v>25.6</v>
      </c>
    </row>
    <row r="5088" spans="1:25" hidden="1" x14ac:dyDescent="0.25">
      <c r="A5088" t="s">
        <v>19360</v>
      </c>
      <c r="B5088" t="s">
        <v>19361</v>
      </c>
      <c r="C5088" s="1" t="str">
        <f t="shared" si="823"/>
        <v>21:0447</v>
      </c>
      <c r="D5088" s="1" t="str">
        <f t="shared" si="824"/>
        <v>21:0147</v>
      </c>
      <c r="E5088" t="s">
        <v>19342</v>
      </c>
      <c r="F5088" t="s">
        <v>19362</v>
      </c>
      <c r="H5088">
        <v>48.9787009</v>
      </c>
      <c r="I5088">
        <v>-90.947532699999996</v>
      </c>
      <c r="J5088" s="1" t="str">
        <f t="shared" si="825"/>
        <v>NGR lake sediment grab sample</v>
      </c>
      <c r="K5088" s="1" t="str">
        <f t="shared" si="826"/>
        <v>&lt;177 micron (NGR)</v>
      </c>
      <c r="L5088">
        <v>5</v>
      </c>
      <c r="M5088" t="s">
        <v>57</v>
      </c>
      <c r="N5088">
        <v>86</v>
      </c>
      <c r="O5088">
        <v>84</v>
      </c>
      <c r="P5088">
        <v>40</v>
      </c>
      <c r="Q5088">
        <v>2</v>
      </c>
      <c r="R5088">
        <v>9</v>
      </c>
      <c r="S5088">
        <v>6</v>
      </c>
      <c r="T5088">
        <v>0.1</v>
      </c>
      <c r="U5088">
        <v>125</v>
      </c>
      <c r="V5088">
        <v>1.05</v>
      </c>
      <c r="W5088">
        <v>1</v>
      </c>
      <c r="X5088">
        <v>1</v>
      </c>
      <c r="Y5088">
        <v>60.8</v>
      </c>
    </row>
    <row r="5089" spans="1:25" hidden="1" x14ac:dyDescent="0.25">
      <c r="A5089" t="s">
        <v>19363</v>
      </c>
      <c r="B5089" t="s">
        <v>19364</v>
      </c>
      <c r="C5089" s="1" t="str">
        <f t="shared" si="823"/>
        <v>21:0447</v>
      </c>
      <c r="D5089" s="1" t="str">
        <f t="shared" si="824"/>
        <v>21:0147</v>
      </c>
      <c r="E5089" t="s">
        <v>19342</v>
      </c>
      <c r="F5089" t="s">
        <v>19365</v>
      </c>
      <c r="H5089">
        <v>48.9787009</v>
      </c>
      <c r="I5089">
        <v>-90.947532699999996</v>
      </c>
      <c r="J5089" s="1" t="str">
        <f t="shared" si="825"/>
        <v>NGR lake sediment grab sample</v>
      </c>
      <c r="K5089" s="1" t="str">
        <f t="shared" si="826"/>
        <v>&lt;177 micron (NGR)</v>
      </c>
      <c r="L5089">
        <v>5</v>
      </c>
      <c r="M5089" t="s">
        <v>53</v>
      </c>
      <c r="N5089">
        <v>87</v>
      </c>
      <c r="O5089">
        <v>86</v>
      </c>
      <c r="P5089">
        <v>44</v>
      </c>
      <c r="Q5089">
        <v>2</v>
      </c>
      <c r="R5089">
        <v>10</v>
      </c>
      <c r="S5089">
        <v>5</v>
      </c>
      <c r="T5089">
        <v>0.1</v>
      </c>
      <c r="U5089">
        <v>145</v>
      </c>
      <c r="V5089">
        <v>1.4</v>
      </c>
      <c r="W5089">
        <v>1</v>
      </c>
      <c r="X5089">
        <v>2</v>
      </c>
      <c r="Y5089">
        <v>61.6</v>
      </c>
    </row>
    <row r="5090" spans="1:25" hidden="1" x14ac:dyDescent="0.25">
      <c r="A5090" t="s">
        <v>19366</v>
      </c>
      <c r="B5090" t="s">
        <v>19367</v>
      </c>
      <c r="C5090" s="1" t="str">
        <f t="shared" si="823"/>
        <v>21:0447</v>
      </c>
      <c r="D5090" s="1" t="str">
        <f t="shared" si="824"/>
        <v>21:0147</v>
      </c>
      <c r="E5090" t="s">
        <v>19368</v>
      </c>
      <c r="F5090" t="s">
        <v>19369</v>
      </c>
      <c r="H5090">
        <v>48.987614200000003</v>
      </c>
      <c r="I5090">
        <v>-90.924788899999996</v>
      </c>
      <c r="J5090" s="1" t="str">
        <f t="shared" si="825"/>
        <v>NGR lake sediment grab sample</v>
      </c>
      <c r="K5090" s="1" t="str">
        <f t="shared" si="826"/>
        <v>&lt;177 micron (NGR)</v>
      </c>
      <c r="L5090">
        <v>5</v>
      </c>
      <c r="M5090" t="s">
        <v>62</v>
      </c>
      <c r="N5090">
        <v>88</v>
      </c>
      <c r="O5090">
        <v>81</v>
      </c>
      <c r="P5090">
        <v>31</v>
      </c>
      <c r="Q5090">
        <v>11</v>
      </c>
      <c r="R5090">
        <v>15</v>
      </c>
      <c r="S5090">
        <v>10</v>
      </c>
      <c r="T5090">
        <v>0.1</v>
      </c>
      <c r="U5090">
        <v>720</v>
      </c>
      <c r="V5090">
        <v>3.6</v>
      </c>
      <c r="W5090">
        <v>1</v>
      </c>
      <c r="X5090">
        <v>1</v>
      </c>
      <c r="Y5090">
        <v>34.200000000000003</v>
      </c>
    </row>
    <row r="5091" spans="1:25" hidden="1" x14ac:dyDescent="0.25">
      <c r="A5091" t="s">
        <v>19370</v>
      </c>
      <c r="B5091" t="s">
        <v>19371</v>
      </c>
      <c r="C5091" s="1" t="str">
        <f t="shared" si="823"/>
        <v>21:0447</v>
      </c>
      <c r="D5091" s="1" t="str">
        <f t="shared" si="824"/>
        <v>21:0147</v>
      </c>
      <c r="E5091" t="s">
        <v>19372</v>
      </c>
      <c r="F5091" t="s">
        <v>19373</v>
      </c>
      <c r="H5091">
        <v>48.997142500000002</v>
      </c>
      <c r="I5091">
        <v>-90.897526600000006</v>
      </c>
      <c r="J5091" s="1" t="str">
        <f t="shared" si="825"/>
        <v>NGR lake sediment grab sample</v>
      </c>
      <c r="K5091" s="1" t="str">
        <f t="shared" si="826"/>
        <v>&lt;177 micron (NGR)</v>
      </c>
      <c r="L5091">
        <v>5</v>
      </c>
      <c r="M5091" t="s">
        <v>67</v>
      </c>
      <c r="N5091">
        <v>89</v>
      </c>
      <c r="O5091">
        <v>96</v>
      </c>
      <c r="P5091">
        <v>27</v>
      </c>
      <c r="Q5091">
        <v>5</v>
      </c>
      <c r="R5091">
        <v>18</v>
      </c>
      <c r="S5091">
        <v>13</v>
      </c>
      <c r="T5091">
        <v>0.1</v>
      </c>
      <c r="U5091">
        <v>445</v>
      </c>
      <c r="V5091">
        <v>2.4500000000000002</v>
      </c>
      <c r="W5091">
        <v>1</v>
      </c>
      <c r="X5091">
        <v>1</v>
      </c>
      <c r="Y5091">
        <v>27.6</v>
      </c>
    </row>
    <row r="5092" spans="1:25" hidden="1" x14ac:dyDescent="0.25">
      <c r="A5092" t="s">
        <v>19374</v>
      </c>
      <c r="B5092" t="s">
        <v>19375</v>
      </c>
      <c r="C5092" s="1" t="str">
        <f t="shared" si="823"/>
        <v>21:0447</v>
      </c>
      <c r="D5092" s="1" t="str">
        <f t="shared" si="824"/>
        <v>21:0147</v>
      </c>
      <c r="E5092" t="s">
        <v>19376</v>
      </c>
      <c r="F5092" t="s">
        <v>19377</v>
      </c>
      <c r="H5092">
        <v>48.974911800000001</v>
      </c>
      <c r="I5092">
        <v>-90.859348800000006</v>
      </c>
      <c r="J5092" s="1" t="str">
        <f t="shared" si="825"/>
        <v>NGR lake sediment grab sample</v>
      </c>
      <c r="K5092" s="1" t="str">
        <f t="shared" si="826"/>
        <v>&lt;177 micron (NGR)</v>
      </c>
      <c r="L5092">
        <v>5</v>
      </c>
      <c r="M5092" t="s">
        <v>72</v>
      </c>
      <c r="N5092">
        <v>90</v>
      </c>
      <c r="O5092">
        <v>118</v>
      </c>
      <c r="P5092">
        <v>24</v>
      </c>
      <c r="Q5092">
        <v>1</v>
      </c>
      <c r="R5092">
        <v>14</v>
      </c>
      <c r="S5092">
        <v>19</v>
      </c>
      <c r="T5092">
        <v>0.1</v>
      </c>
      <c r="U5092">
        <v>835</v>
      </c>
      <c r="V5092">
        <v>4.9000000000000004</v>
      </c>
      <c r="W5092">
        <v>1</v>
      </c>
      <c r="X5092">
        <v>1</v>
      </c>
      <c r="Y5092">
        <v>29</v>
      </c>
    </row>
    <row r="5093" spans="1:25" hidden="1" x14ac:dyDescent="0.25">
      <c r="A5093" t="s">
        <v>19378</v>
      </c>
      <c r="B5093" t="s">
        <v>19379</v>
      </c>
      <c r="C5093" s="1" t="str">
        <f t="shared" si="823"/>
        <v>21:0447</v>
      </c>
      <c r="D5093" s="1" t="str">
        <f t="shared" si="824"/>
        <v>21:0147</v>
      </c>
      <c r="E5093" t="s">
        <v>19380</v>
      </c>
      <c r="F5093" t="s">
        <v>19381</v>
      </c>
      <c r="H5093">
        <v>48.976170500000002</v>
      </c>
      <c r="I5093">
        <v>-90.806158300000007</v>
      </c>
      <c r="J5093" s="1" t="str">
        <f t="shared" si="825"/>
        <v>NGR lake sediment grab sample</v>
      </c>
      <c r="K5093" s="1" t="str">
        <f t="shared" si="826"/>
        <v>&lt;177 micron (NGR)</v>
      </c>
      <c r="L5093">
        <v>5</v>
      </c>
      <c r="M5093" t="s">
        <v>77</v>
      </c>
      <c r="N5093">
        <v>91</v>
      </c>
      <c r="O5093">
        <v>92</v>
      </c>
      <c r="P5093">
        <v>26</v>
      </c>
      <c r="Q5093">
        <v>2</v>
      </c>
      <c r="R5093">
        <v>12</v>
      </c>
      <c r="S5093">
        <v>10</v>
      </c>
      <c r="T5093">
        <v>0.1</v>
      </c>
      <c r="U5093">
        <v>250</v>
      </c>
      <c r="V5093">
        <v>1.7</v>
      </c>
      <c r="W5093">
        <v>1</v>
      </c>
      <c r="X5093">
        <v>2</v>
      </c>
      <c r="Y5093">
        <v>40.799999999999997</v>
      </c>
    </row>
    <row r="5094" spans="1:25" hidden="1" x14ac:dyDescent="0.25">
      <c r="A5094" t="s">
        <v>19382</v>
      </c>
      <c r="B5094" t="s">
        <v>19383</v>
      </c>
      <c r="C5094" s="1" t="str">
        <f t="shared" si="823"/>
        <v>21:0447</v>
      </c>
      <c r="D5094" s="1" t="str">
        <f t="shared" si="824"/>
        <v>21:0147</v>
      </c>
      <c r="E5094" t="s">
        <v>19384</v>
      </c>
      <c r="F5094" t="s">
        <v>19385</v>
      </c>
      <c r="H5094">
        <v>48.997790999999999</v>
      </c>
      <c r="I5094">
        <v>-90.772462099999998</v>
      </c>
      <c r="J5094" s="1" t="str">
        <f t="shared" si="825"/>
        <v>NGR lake sediment grab sample</v>
      </c>
      <c r="K5094" s="1" t="str">
        <f t="shared" si="826"/>
        <v>&lt;177 micron (NGR)</v>
      </c>
      <c r="L5094">
        <v>5</v>
      </c>
      <c r="M5094" t="s">
        <v>82</v>
      </c>
      <c r="N5094">
        <v>92</v>
      </c>
      <c r="O5094">
        <v>53</v>
      </c>
      <c r="P5094">
        <v>12</v>
      </c>
      <c r="Q5094">
        <v>5</v>
      </c>
      <c r="R5094">
        <v>8</v>
      </c>
      <c r="S5094">
        <v>5</v>
      </c>
      <c r="T5094">
        <v>0.1</v>
      </c>
      <c r="U5094">
        <v>85</v>
      </c>
      <c r="V5094">
        <v>0.7</v>
      </c>
      <c r="W5094">
        <v>1</v>
      </c>
      <c r="X5094">
        <v>1</v>
      </c>
      <c r="Y5094">
        <v>35</v>
      </c>
    </row>
    <row r="5095" spans="1:25" hidden="1" x14ac:dyDescent="0.25">
      <c r="A5095" t="s">
        <v>19386</v>
      </c>
      <c r="B5095" t="s">
        <v>19387</v>
      </c>
      <c r="C5095" s="1" t="str">
        <f t="shared" si="823"/>
        <v>21:0447</v>
      </c>
      <c r="D5095" s="1" t="str">
        <f t="shared" si="824"/>
        <v>21:0147</v>
      </c>
      <c r="E5095" t="s">
        <v>19388</v>
      </c>
      <c r="F5095" t="s">
        <v>19389</v>
      </c>
      <c r="H5095">
        <v>48.9980768</v>
      </c>
      <c r="I5095">
        <v>-90.697220700000003</v>
      </c>
      <c r="J5095" s="1" t="str">
        <f t="shared" si="825"/>
        <v>NGR lake sediment grab sample</v>
      </c>
      <c r="K5095" s="1" t="str">
        <f t="shared" si="826"/>
        <v>&lt;177 micron (NGR)</v>
      </c>
      <c r="L5095">
        <v>5</v>
      </c>
      <c r="M5095" t="s">
        <v>87</v>
      </c>
      <c r="N5095">
        <v>93</v>
      </c>
      <c r="O5095">
        <v>58</v>
      </c>
      <c r="P5095">
        <v>21</v>
      </c>
      <c r="Q5095">
        <v>3</v>
      </c>
      <c r="R5095">
        <v>12</v>
      </c>
      <c r="S5095">
        <v>8</v>
      </c>
      <c r="T5095">
        <v>0.1</v>
      </c>
      <c r="U5095">
        <v>170</v>
      </c>
      <c r="V5095">
        <v>0.95</v>
      </c>
      <c r="W5095">
        <v>1</v>
      </c>
      <c r="X5095">
        <v>1</v>
      </c>
      <c r="Y5095">
        <v>35.200000000000003</v>
      </c>
    </row>
    <row r="5096" spans="1:25" hidden="1" x14ac:dyDescent="0.25">
      <c r="A5096" t="s">
        <v>19390</v>
      </c>
      <c r="B5096" t="s">
        <v>19391</v>
      </c>
      <c r="C5096" s="1" t="str">
        <f t="shared" si="823"/>
        <v>21:0447</v>
      </c>
      <c r="D5096" s="1" t="str">
        <f t="shared" si="824"/>
        <v>21:0147</v>
      </c>
      <c r="E5096" t="s">
        <v>19392</v>
      </c>
      <c r="F5096" t="s">
        <v>19393</v>
      </c>
      <c r="H5096">
        <v>48.9893207</v>
      </c>
      <c r="I5096">
        <v>-90.611704399999994</v>
      </c>
      <c r="J5096" s="1" t="str">
        <f t="shared" si="825"/>
        <v>NGR lake sediment grab sample</v>
      </c>
      <c r="K5096" s="1" t="str">
        <f t="shared" si="826"/>
        <v>&lt;177 micron (NGR)</v>
      </c>
      <c r="L5096">
        <v>5</v>
      </c>
      <c r="M5096" t="s">
        <v>92</v>
      </c>
      <c r="N5096">
        <v>94</v>
      </c>
      <c r="O5096">
        <v>53</v>
      </c>
      <c r="P5096">
        <v>56</v>
      </c>
      <c r="Q5096">
        <v>3</v>
      </c>
      <c r="R5096">
        <v>30</v>
      </c>
      <c r="S5096">
        <v>17</v>
      </c>
      <c r="T5096">
        <v>0.1</v>
      </c>
      <c r="U5096">
        <v>765</v>
      </c>
      <c r="V5096">
        <v>4</v>
      </c>
      <c r="W5096">
        <v>1</v>
      </c>
      <c r="X5096">
        <v>1</v>
      </c>
      <c r="Y5096">
        <v>6.6</v>
      </c>
    </row>
    <row r="5097" spans="1:25" hidden="1" x14ac:dyDescent="0.25">
      <c r="A5097" t="s">
        <v>19394</v>
      </c>
      <c r="B5097" t="s">
        <v>19395</v>
      </c>
      <c r="C5097" s="1" t="str">
        <f t="shared" si="823"/>
        <v>21:0447</v>
      </c>
      <c r="D5097" s="1" t="str">
        <f t="shared" si="824"/>
        <v>21:0147</v>
      </c>
      <c r="E5097" t="s">
        <v>19396</v>
      </c>
      <c r="F5097" t="s">
        <v>19397</v>
      </c>
      <c r="H5097">
        <v>48.978822200000003</v>
      </c>
      <c r="I5097">
        <v>-90.537278799999996</v>
      </c>
      <c r="J5097" s="1" t="str">
        <f t="shared" si="825"/>
        <v>NGR lake sediment grab sample</v>
      </c>
      <c r="K5097" s="1" t="str">
        <f t="shared" si="826"/>
        <v>&lt;177 micron (NGR)</v>
      </c>
      <c r="L5097">
        <v>5</v>
      </c>
      <c r="M5097" t="s">
        <v>97</v>
      </c>
      <c r="N5097">
        <v>95</v>
      </c>
      <c r="O5097">
        <v>66</v>
      </c>
      <c r="P5097">
        <v>12</v>
      </c>
      <c r="Q5097">
        <v>6</v>
      </c>
      <c r="R5097">
        <v>9</v>
      </c>
      <c r="S5097">
        <v>7</v>
      </c>
      <c r="T5097">
        <v>0.1</v>
      </c>
      <c r="U5097">
        <v>115</v>
      </c>
      <c r="V5097">
        <v>0.7</v>
      </c>
      <c r="W5097">
        <v>1</v>
      </c>
      <c r="X5097">
        <v>2</v>
      </c>
      <c r="Y5097">
        <v>54.6</v>
      </c>
    </row>
    <row r="5098" spans="1:25" hidden="1" x14ac:dyDescent="0.25">
      <c r="A5098" t="s">
        <v>19398</v>
      </c>
      <c r="B5098" t="s">
        <v>19399</v>
      </c>
      <c r="C5098" s="1" t="str">
        <f t="shared" si="823"/>
        <v>21:0447</v>
      </c>
      <c r="D5098" s="1" t="str">
        <f t="shared" si="824"/>
        <v>21:0147</v>
      </c>
      <c r="E5098" t="s">
        <v>19400</v>
      </c>
      <c r="F5098" t="s">
        <v>19401</v>
      </c>
      <c r="H5098">
        <v>48.981053899999999</v>
      </c>
      <c r="I5098">
        <v>-90.488481199999995</v>
      </c>
      <c r="J5098" s="1" t="str">
        <f t="shared" si="825"/>
        <v>NGR lake sediment grab sample</v>
      </c>
      <c r="K5098" s="1" t="str">
        <f t="shared" si="826"/>
        <v>&lt;177 micron (NGR)</v>
      </c>
      <c r="L5098">
        <v>5</v>
      </c>
      <c r="M5098" t="s">
        <v>107</v>
      </c>
      <c r="N5098">
        <v>96</v>
      </c>
      <c r="O5098">
        <v>76</v>
      </c>
      <c r="P5098">
        <v>13</v>
      </c>
      <c r="Q5098">
        <v>3</v>
      </c>
      <c r="R5098">
        <v>10</v>
      </c>
      <c r="S5098">
        <v>7</v>
      </c>
      <c r="T5098">
        <v>0.1</v>
      </c>
      <c r="U5098">
        <v>195</v>
      </c>
      <c r="V5098">
        <v>1.45</v>
      </c>
      <c r="W5098">
        <v>1</v>
      </c>
      <c r="X5098">
        <v>1</v>
      </c>
      <c r="Y5098">
        <v>43.6</v>
      </c>
    </row>
    <row r="5099" spans="1:25" hidden="1" x14ac:dyDescent="0.25">
      <c r="A5099" t="s">
        <v>19402</v>
      </c>
      <c r="B5099" t="s">
        <v>19403</v>
      </c>
      <c r="C5099" s="1" t="str">
        <f t="shared" si="823"/>
        <v>21:0447</v>
      </c>
      <c r="D5099" s="1" t="str">
        <f t="shared" si="824"/>
        <v>21:0147</v>
      </c>
      <c r="E5099" t="s">
        <v>19404</v>
      </c>
      <c r="F5099" t="s">
        <v>19405</v>
      </c>
      <c r="H5099">
        <v>48.9974317</v>
      </c>
      <c r="I5099">
        <v>-90.453365199999993</v>
      </c>
      <c r="J5099" s="1" t="str">
        <f t="shared" si="825"/>
        <v>NGR lake sediment grab sample</v>
      </c>
      <c r="K5099" s="1" t="str">
        <f t="shared" si="826"/>
        <v>&lt;177 micron (NGR)</v>
      </c>
      <c r="L5099">
        <v>5</v>
      </c>
      <c r="M5099" t="s">
        <v>112</v>
      </c>
      <c r="N5099">
        <v>97</v>
      </c>
      <c r="O5099">
        <v>89</v>
      </c>
      <c r="P5099">
        <v>21</v>
      </c>
      <c r="Q5099">
        <v>1</v>
      </c>
      <c r="R5099">
        <v>8</v>
      </c>
      <c r="S5099">
        <v>6</v>
      </c>
      <c r="T5099">
        <v>0.1</v>
      </c>
      <c r="U5099">
        <v>470</v>
      </c>
      <c r="V5099">
        <v>18</v>
      </c>
      <c r="W5099">
        <v>1</v>
      </c>
      <c r="X5099">
        <v>1</v>
      </c>
      <c r="Y5099">
        <v>63.8</v>
      </c>
    </row>
    <row r="5100" spans="1:25" hidden="1" x14ac:dyDescent="0.25">
      <c r="A5100" t="s">
        <v>19406</v>
      </c>
      <c r="B5100" t="s">
        <v>19407</v>
      </c>
      <c r="C5100" s="1" t="str">
        <f t="shared" si="823"/>
        <v>21:0447</v>
      </c>
      <c r="D5100" s="1" t="str">
        <f t="shared" si="824"/>
        <v>21:0147</v>
      </c>
      <c r="E5100" t="s">
        <v>19408</v>
      </c>
      <c r="F5100" t="s">
        <v>19409</v>
      </c>
      <c r="H5100">
        <v>48.984034800000003</v>
      </c>
      <c r="I5100">
        <v>-90.397333500000002</v>
      </c>
      <c r="J5100" s="1" t="str">
        <f t="shared" si="825"/>
        <v>NGR lake sediment grab sample</v>
      </c>
      <c r="K5100" s="1" t="str">
        <f t="shared" si="826"/>
        <v>&lt;177 micron (NGR)</v>
      </c>
      <c r="L5100">
        <v>5</v>
      </c>
      <c r="M5100" t="s">
        <v>117</v>
      </c>
      <c r="N5100">
        <v>98</v>
      </c>
      <c r="O5100">
        <v>166</v>
      </c>
      <c r="P5100">
        <v>14</v>
      </c>
      <c r="Q5100">
        <v>2</v>
      </c>
      <c r="R5100">
        <v>13</v>
      </c>
      <c r="S5100">
        <v>12</v>
      </c>
      <c r="T5100">
        <v>0.1</v>
      </c>
      <c r="U5100">
        <v>400</v>
      </c>
      <c r="V5100">
        <v>4.3</v>
      </c>
      <c r="W5100">
        <v>1</v>
      </c>
      <c r="X5100">
        <v>1</v>
      </c>
      <c r="Y5100">
        <v>55</v>
      </c>
    </row>
    <row r="5101" spans="1:25" hidden="1" x14ac:dyDescent="0.25">
      <c r="A5101" t="s">
        <v>19410</v>
      </c>
      <c r="B5101" t="s">
        <v>19411</v>
      </c>
      <c r="C5101" s="1" t="str">
        <f t="shared" si="823"/>
        <v>21:0447</v>
      </c>
      <c r="D5101" s="1" t="str">
        <f t="shared" si="824"/>
        <v>21:0147</v>
      </c>
      <c r="E5101" t="s">
        <v>19412</v>
      </c>
      <c r="F5101" t="s">
        <v>19413</v>
      </c>
      <c r="H5101">
        <v>48.9886664</v>
      </c>
      <c r="I5101">
        <v>-90.349080000000001</v>
      </c>
      <c r="J5101" s="1" t="str">
        <f t="shared" si="825"/>
        <v>NGR lake sediment grab sample</v>
      </c>
      <c r="K5101" s="1" t="str">
        <f t="shared" si="826"/>
        <v>&lt;177 micron (NGR)</v>
      </c>
      <c r="L5101">
        <v>5</v>
      </c>
      <c r="M5101" t="s">
        <v>122</v>
      </c>
      <c r="N5101">
        <v>99</v>
      </c>
      <c r="O5101">
        <v>98</v>
      </c>
      <c r="P5101">
        <v>12</v>
      </c>
      <c r="Q5101">
        <v>5</v>
      </c>
      <c r="R5101">
        <v>10</v>
      </c>
      <c r="S5101">
        <v>8</v>
      </c>
      <c r="T5101">
        <v>0.1</v>
      </c>
      <c r="U5101">
        <v>250</v>
      </c>
      <c r="V5101">
        <v>1.2</v>
      </c>
      <c r="W5101">
        <v>1</v>
      </c>
      <c r="X5101">
        <v>1</v>
      </c>
      <c r="Y5101">
        <v>25.8</v>
      </c>
    </row>
    <row r="5102" spans="1:25" hidden="1" x14ac:dyDescent="0.25">
      <c r="A5102" t="s">
        <v>19414</v>
      </c>
      <c r="B5102" t="s">
        <v>19415</v>
      </c>
      <c r="C5102" s="1" t="str">
        <f t="shared" si="823"/>
        <v>21:0447</v>
      </c>
      <c r="D5102" s="1" t="str">
        <f>HYPERLINK("http://geochem.nrcan.gc.ca/cdogs/content/svy/svy_e.htm", "")</f>
        <v/>
      </c>
      <c r="G5102" s="1" t="str">
        <f>HYPERLINK("http://geochem.nrcan.gc.ca/cdogs/content/cr_/cr_00033_e.htm", "33")</f>
        <v>33</v>
      </c>
      <c r="J5102" t="s">
        <v>100</v>
      </c>
      <c r="K5102" t="s">
        <v>101</v>
      </c>
      <c r="L5102">
        <v>5</v>
      </c>
      <c r="M5102" t="s">
        <v>102</v>
      </c>
      <c r="N5102">
        <v>100</v>
      </c>
      <c r="O5102">
        <v>154</v>
      </c>
      <c r="P5102">
        <v>19</v>
      </c>
      <c r="Q5102">
        <v>32</v>
      </c>
      <c r="R5102">
        <v>14</v>
      </c>
      <c r="S5102">
        <v>13</v>
      </c>
      <c r="T5102">
        <v>0.1</v>
      </c>
      <c r="U5102">
        <v>2700</v>
      </c>
      <c r="V5102">
        <v>3.9</v>
      </c>
      <c r="W5102">
        <v>2</v>
      </c>
      <c r="X5102">
        <v>1</v>
      </c>
      <c r="Y5102">
        <v>13.4</v>
      </c>
    </row>
    <row r="5103" spans="1:25" hidden="1" x14ac:dyDescent="0.25">
      <c r="A5103" t="s">
        <v>19416</v>
      </c>
      <c r="B5103" t="s">
        <v>19417</v>
      </c>
      <c r="C5103" s="1" t="str">
        <f t="shared" si="823"/>
        <v>21:0447</v>
      </c>
      <c r="D5103" s="1" t="str">
        <f>HYPERLINK("http://geochem.nrcan.gc.ca/cdogs/content/svy/svy210147_e.htm", "21:0147")</f>
        <v>21:0147</v>
      </c>
      <c r="E5103" t="s">
        <v>19418</v>
      </c>
      <c r="F5103" t="s">
        <v>19419</v>
      </c>
      <c r="H5103">
        <v>48.989234000000003</v>
      </c>
      <c r="I5103">
        <v>-90.086259400000003</v>
      </c>
      <c r="J5103" s="1" t="str">
        <f>HYPERLINK("http://geochem.nrcan.gc.ca/cdogs/content/kwd/kwd020027_e.htm", "NGR lake sediment grab sample")</f>
        <v>NGR lake sediment grab sample</v>
      </c>
      <c r="K5103" s="1" t="str">
        <f>HYPERLINK("http://geochem.nrcan.gc.ca/cdogs/content/kwd/kwd080006_e.htm", "&lt;177 micron (NGR)")</f>
        <v>&lt;177 micron (NGR)</v>
      </c>
      <c r="L5103">
        <v>6</v>
      </c>
      <c r="M5103" t="s">
        <v>29</v>
      </c>
      <c r="N5103">
        <v>101</v>
      </c>
      <c r="O5103">
        <v>134</v>
      </c>
      <c r="P5103">
        <v>31</v>
      </c>
      <c r="Q5103">
        <v>2</v>
      </c>
      <c r="R5103">
        <v>14</v>
      </c>
      <c r="S5103">
        <v>7</v>
      </c>
      <c r="T5103">
        <v>0.1</v>
      </c>
      <c r="U5103">
        <v>85</v>
      </c>
      <c r="V5103">
        <v>0.6</v>
      </c>
      <c r="W5103">
        <v>1</v>
      </c>
      <c r="X5103">
        <v>2</v>
      </c>
      <c r="Y5103">
        <v>68.400000000000006</v>
      </c>
    </row>
    <row r="5104" spans="1:25" hidden="1" x14ac:dyDescent="0.25">
      <c r="A5104" t="s">
        <v>19420</v>
      </c>
      <c r="B5104" t="s">
        <v>19421</v>
      </c>
      <c r="C5104" s="1" t="str">
        <f t="shared" si="823"/>
        <v>21:0447</v>
      </c>
      <c r="D5104" s="1" t="str">
        <f>HYPERLINK("http://geochem.nrcan.gc.ca/cdogs/content/svy/svy210147_e.htm", "21:0147")</f>
        <v>21:0147</v>
      </c>
      <c r="E5104" t="s">
        <v>19422</v>
      </c>
      <c r="F5104" t="s">
        <v>19423</v>
      </c>
      <c r="H5104">
        <v>48.999517500000003</v>
      </c>
      <c r="I5104">
        <v>-90.197665099999995</v>
      </c>
      <c r="J5104" s="1" t="str">
        <f>HYPERLINK("http://geochem.nrcan.gc.ca/cdogs/content/kwd/kwd020027_e.htm", "NGR lake sediment grab sample")</f>
        <v>NGR lake sediment grab sample</v>
      </c>
      <c r="K5104" s="1" t="str">
        <f>HYPERLINK("http://geochem.nrcan.gc.ca/cdogs/content/kwd/kwd080006_e.htm", "&lt;177 micron (NGR)")</f>
        <v>&lt;177 micron (NGR)</v>
      </c>
      <c r="L5104">
        <v>6</v>
      </c>
      <c r="M5104" t="s">
        <v>34</v>
      </c>
      <c r="N5104">
        <v>102</v>
      </c>
      <c r="O5104">
        <v>116</v>
      </c>
      <c r="P5104">
        <v>6</v>
      </c>
      <c r="Q5104">
        <v>4</v>
      </c>
      <c r="R5104">
        <v>10</v>
      </c>
      <c r="S5104">
        <v>8</v>
      </c>
      <c r="T5104">
        <v>0.1</v>
      </c>
      <c r="U5104">
        <v>215</v>
      </c>
      <c r="V5104">
        <v>0.7</v>
      </c>
      <c r="W5104">
        <v>1</v>
      </c>
      <c r="X5104">
        <v>1</v>
      </c>
      <c r="Y5104">
        <v>63.8</v>
      </c>
    </row>
    <row r="5105" spans="1:25" hidden="1" x14ac:dyDescent="0.25">
      <c r="A5105" t="s">
        <v>19424</v>
      </c>
      <c r="B5105" t="s">
        <v>19425</v>
      </c>
      <c r="C5105" s="1" t="str">
        <f t="shared" si="823"/>
        <v>21:0447</v>
      </c>
      <c r="D5105" s="1" t="str">
        <f>HYPERLINK("http://geochem.nrcan.gc.ca/cdogs/content/svy/svy210147_e.htm", "21:0147")</f>
        <v>21:0147</v>
      </c>
      <c r="E5105" t="s">
        <v>19426</v>
      </c>
      <c r="F5105" t="s">
        <v>19427</v>
      </c>
      <c r="H5105">
        <v>48.998572500000002</v>
      </c>
      <c r="I5105">
        <v>-90.103012100000001</v>
      </c>
      <c r="J5105" s="1" t="str">
        <f>HYPERLINK("http://geochem.nrcan.gc.ca/cdogs/content/kwd/kwd020027_e.htm", "NGR lake sediment grab sample")</f>
        <v>NGR lake sediment grab sample</v>
      </c>
      <c r="K5105" s="1" t="str">
        <f>HYPERLINK("http://geochem.nrcan.gc.ca/cdogs/content/kwd/kwd080006_e.htm", "&lt;177 micron (NGR)")</f>
        <v>&lt;177 micron (NGR)</v>
      </c>
      <c r="L5105">
        <v>6</v>
      </c>
      <c r="M5105" t="s">
        <v>49</v>
      </c>
      <c r="N5105">
        <v>103</v>
      </c>
      <c r="O5105">
        <v>62</v>
      </c>
      <c r="P5105">
        <v>15</v>
      </c>
      <c r="Q5105">
        <v>2</v>
      </c>
      <c r="R5105">
        <v>15</v>
      </c>
      <c r="S5105">
        <v>20</v>
      </c>
      <c r="T5105">
        <v>0.1</v>
      </c>
      <c r="U5105">
        <v>450</v>
      </c>
      <c r="V5105">
        <v>2.9</v>
      </c>
      <c r="W5105">
        <v>1</v>
      </c>
      <c r="X5105">
        <v>1</v>
      </c>
      <c r="Y5105">
        <v>11.4</v>
      </c>
    </row>
    <row r="5106" spans="1:25" hidden="1" x14ac:dyDescent="0.25">
      <c r="A5106" t="s">
        <v>19428</v>
      </c>
      <c r="B5106" t="s">
        <v>19429</v>
      </c>
      <c r="C5106" s="1" t="str">
        <f t="shared" si="823"/>
        <v>21:0447</v>
      </c>
      <c r="D5106" s="1" t="str">
        <f>HYPERLINK("http://geochem.nrcan.gc.ca/cdogs/content/svy/svy210147_e.htm", "21:0147")</f>
        <v>21:0147</v>
      </c>
      <c r="E5106" t="s">
        <v>19418</v>
      </c>
      <c r="F5106" t="s">
        <v>19430</v>
      </c>
      <c r="H5106">
        <v>48.989234000000003</v>
      </c>
      <c r="I5106">
        <v>-90.086259400000003</v>
      </c>
      <c r="J5106" s="1" t="str">
        <f>HYPERLINK("http://geochem.nrcan.gc.ca/cdogs/content/kwd/kwd020027_e.htm", "NGR lake sediment grab sample")</f>
        <v>NGR lake sediment grab sample</v>
      </c>
      <c r="K5106" s="1" t="str">
        <f>HYPERLINK("http://geochem.nrcan.gc.ca/cdogs/content/kwd/kwd080006_e.htm", "&lt;177 micron (NGR)")</f>
        <v>&lt;177 micron (NGR)</v>
      </c>
      <c r="L5106">
        <v>6</v>
      </c>
      <c r="M5106" t="s">
        <v>53</v>
      </c>
      <c r="N5106">
        <v>104</v>
      </c>
      <c r="O5106">
        <v>148</v>
      </c>
      <c r="P5106">
        <v>31</v>
      </c>
      <c r="Q5106">
        <v>1</v>
      </c>
      <c r="R5106">
        <v>15</v>
      </c>
      <c r="S5106">
        <v>8</v>
      </c>
      <c r="T5106">
        <v>0.1</v>
      </c>
      <c r="U5106">
        <v>85</v>
      </c>
      <c r="V5106">
        <v>0.6</v>
      </c>
      <c r="W5106">
        <v>1</v>
      </c>
      <c r="X5106">
        <v>1</v>
      </c>
      <c r="Y5106">
        <v>67.8</v>
      </c>
    </row>
    <row r="5107" spans="1:25" hidden="1" x14ac:dyDescent="0.25">
      <c r="A5107" t="s">
        <v>19431</v>
      </c>
      <c r="B5107" t="s">
        <v>19432</v>
      </c>
      <c r="C5107" s="1" t="str">
        <f t="shared" si="823"/>
        <v>21:0447</v>
      </c>
      <c r="D5107" s="1" t="str">
        <f>HYPERLINK("http://geochem.nrcan.gc.ca/cdogs/content/svy/svy_e.htm", "")</f>
        <v/>
      </c>
      <c r="G5107" s="1" t="str">
        <f>HYPERLINK("http://geochem.nrcan.gc.ca/cdogs/content/cr_/cr_00033_e.htm", "33")</f>
        <v>33</v>
      </c>
      <c r="J5107" t="s">
        <v>100</v>
      </c>
      <c r="K5107" t="s">
        <v>101</v>
      </c>
      <c r="L5107">
        <v>6</v>
      </c>
      <c r="M5107" t="s">
        <v>102</v>
      </c>
      <c r="N5107">
        <v>105</v>
      </c>
      <c r="O5107">
        <v>158</v>
      </c>
      <c r="P5107">
        <v>16</v>
      </c>
      <c r="Q5107">
        <v>26</v>
      </c>
      <c r="R5107">
        <v>13</v>
      </c>
      <c r="S5107">
        <v>14</v>
      </c>
      <c r="T5107">
        <v>0.1</v>
      </c>
      <c r="U5107">
        <v>2700</v>
      </c>
      <c r="V5107">
        <v>4</v>
      </c>
      <c r="W5107">
        <v>1</v>
      </c>
      <c r="X5107">
        <v>1</v>
      </c>
      <c r="Y5107">
        <v>13.6</v>
      </c>
    </row>
    <row r="5108" spans="1:25" hidden="1" x14ac:dyDescent="0.25">
      <c r="A5108" t="s">
        <v>19433</v>
      </c>
      <c r="B5108" t="s">
        <v>19434</v>
      </c>
      <c r="C5108" s="1" t="str">
        <f t="shared" si="823"/>
        <v>21:0447</v>
      </c>
      <c r="D5108" s="1" t="str">
        <f t="shared" ref="D5108:D5138" si="827">HYPERLINK("http://geochem.nrcan.gc.ca/cdogs/content/svy/svy210147_e.htm", "21:0147")</f>
        <v>21:0147</v>
      </c>
      <c r="E5108" t="s">
        <v>19418</v>
      </c>
      <c r="F5108" t="s">
        <v>19435</v>
      </c>
      <c r="H5108">
        <v>48.989234000000003</v>
      </c>
      <c r="I5108">
        <v>-90.086259400000003</v>
      </c>
      <c r="J5108" s="1" t="str">
        <f t="shared" ref="J5108:J5138" si="828">HYPERLINK("http://geochem.nrcan.gc.ca/cdogs/content/kwd/kwd020027_e.htm", "NGR lake sediment grab sample")</f>
        <v>NGR lake sediment grab sample</v>
      </c>
      <c r="K5108" s="1" t="str">
        <f t="shared" ref="K5108:K5138" si="829">HYPERLINK("http://geochem.nrcan.gc.ca/cdogs/content/kwd/kwd080006_e.htm", "&lt;177 micron (NGR)")</f>
        <v>&lt;177 micron (NGR)</v>
      </c>
      <c r="L5108">
        <v>6</v>
      </c>
      <c r="M5108" t="s">
        <v>57</v>
      </c>
      <c r="N5108">
        <v>106</v>
      </c>
      <c r="O5108">
        <v>140</v>
      </c>
      <c r="P5108">
        <v>31</v>
      </c>
      <c r="Q5108">
        <v>2</v>
      </c>
      <c r="R5108">
        <v>13</v>
      </c>
      <c r="S5108">
        <v>8</v>
      </c>
      <c r="T5108">
        <v>0.1</v>
      </c>
      <c r="U5108">
        <v>80</v>
      </c>
      <c r="V5108">
        <v>0.5</v>
      </c>
      <c r="W5108">
        <v>1</v>
      </c>
      <c r="X5108">
        <v>1</v>
      </c>
      <c r="Y5108">
        <v>69</v>
      </c>
    </row>
    <row r="5109" spans="1:25" hidden="1" x14ac:dyDescent="0.25">
      <c r="A5109" t="s">
        <v>19436</v>
      </c>
      <c r="B5109" t="s">
        <v>19437</v>
      </c>
      <c r="C5109" s="1" t="str">
        <f t="shared" si="823"/>
        <v>21:0447</v>
      </c>
      <c r="D5109" s="1" t="str">
        <f t="shared" si="827"/>
        <v>21:0147</v>
      </c>
      <c r="E5109" t="s">
        <v>19438</v>
      </c>
      <c r="F5109" t="s">
        <v>19439</v>
      </c>
      <c r="H5109">
        <v>48.986417199999998</v>
      </c>
      <c r="I5109">
        <v>-90.041734099999999</v>
      </c>
      <c r="J5109" s="1" t="str">
        <f t="shared" si="828"/>
        <v>NGR lake sediment grab sample</v>
      </c>
      <c r="K5109" s="1" t="str">
        <f t="shared" si="829"/>
        <v>&lt;177 micron (NGR)</v>
      </c>
      <c r="L5109">
        <v>6</v>
      </c>
      <c r="M5109" t="s">
        <v>39</v>
      </c>
      <c r="N5109">
        <v>107</v>
      </c>
      <c r="O5109">
        <v>35</v>
      </c>
      <c r="P5109">
        <v>14</v>
      </c>
      <c r="Q5109">
        <v>3</v>
      </c>
      <c r="R5109">
        <v>11</v>
      </c>
      <c r="S5109">
        <v>8</v>
      </c>
      <c r="T5109">
        <v>0.1</v>
      </c>
      <c r="U5109">
        <v>340</v>
      </c>
      <c r="V5109">
        <v>1.7</v>
      </c>
      <c r="W5109">
        <v>1</v>
      </c>
      <c r="X5109">
        <v>2</v>
      </c>
      <c r="Y5109">
        <v>8.4</v>
      </c>
    </row>
    <row r="5110" spans="1:25" hidden="1" x14ac:dyDescent="0.25">
      <c r="A5110" t="s">
        <v>19440</v>
      </c>
      <c r="B5110" t="s">
        <v>19441</v>
      </c>
      <c r="C5110" s="1" t="str">
        <f t="shared" si="823"/>
        <v>21:0447</v>
      </c>
      <c r="D5110" s="1" t="str">
        <f t="shared" si="827"/>
        <v>21:0147</v>
      </c>
      <c r="E5110" t="s">
        <v>19442</v>
      </c>
      <c r="F5110" t="s">
        <v>19443</v>
      </c>
      <c r="H5110">
        <v>48.967578699999997</v>
      </c>
      <c r="I5110">
        <v>-90.004544800000005</v>
      </c>
      <c r="J5110" s="1" t="str">
        <f t="shared" si="828"/>
        <v>NGR lake sediment grab sample</v>
      </c>
      <c r="K5110" s="1" t="str">
        <f t="shared" si="829"/>
        <v>&lt;177 micron (NGR)</v>
      </c>
      <c r="L5110">
        <v>6</v>
      </c>
      <c r="M5110" t="s">
        <v>44</v>
      </c>
      <c r="N5110">
        <v>108</v>
      </c>
      <c r="O5110">
        <v>106</v>
      </c>
      <c r="P5110">
        <v>8</v>
      </c>
      <c r="Q5110">
        <v>3</v>
      </c>
      <c r="R5110">
        <v>10</v>
      </c>
      <c r="S5110">
        <v>5</v>
      </c>
      <c r="T5110">
        <v>0.1</v>
      </c>
      <c r="U5110">
        <v>80</v>
      </c>
      <c r="V5110">
        <v>0.5</v>
      </c>
      <c r="W5110">
        <v>1</v>
      </c>
      <c r="X5110">
        <v>1</v>
      </c>
      <c r="Y5110">
        <v>55</v>
      </c>
    </row>
    <row r="5111" spans="1:25" hidden="1" x14ac:dyDescent="0.25">
      <c r="A5111" t="s">
        <v>19444</v>
      </c>
      <c r="B5111" t="s">
        <v>19445</v>
      </c>
      <c r="C5111" s="1" t="str">
        <f t="shared" si="823"/>
        <v>21:0447</v>
      </c>
      <c r="D5111" s="1" t="str">
        <f t="shared" si="827"/>
        <v>21:0147</v>
      </c>
      <c r="E5111" t="s">
        <v>19446</v>
      </c>
      <c r="F5111" t="s">
        <v>19447</v>
      </c>
      <c r="H5111">
        <v>48.958120299999997</v>
      </c>
      <c r="I5111">
        <v>-90.076610299999999</v>
      </c>
      <c r="J5111" s="1" t="str">
        <f t="shared" si="828"/>
        <v>NGR lake sediment grab sample</v>
      </c>
      <c r="K5111" s="1" t="str">
        <f t="shared" si="829"/>
        <v>&lt;177 micron (NGR)</v>
      </c>
      <c r="L5111">
        <v>6</v>
      </c>
      <c r="M5111" t="s">
        <v>62</v>
      </c>
      <c r="N5111">
        <v>109</v>
      </c>
      <c r="O5111">
        <v>106</v>
      </c>
      <c r="P5111">
        <v>1</v>
      </c>
      <c r="Q5111">
        <v>2</v>
      </c>
      <c r="R5111">
        <v>4</v>
      </c>
      <c r="S5111">
        <v>7</v>
      </c>
      <c r="T5111">
        <v>0.1</v>
      </c>
      <c r="U5111">
        <v>370</v>
      </c>
      <c r="V5111">
        <v>0.6</v>
      </c>
      <c r="W5111">
        <v>1</v>
      </c>
      <c r="X5111">
        <v>2</v>
      </c>
      <c r="Y5111">
        <v>64.599999999999994</v>
      </c>
    </row>
    <row r="5112" spans="1:25" hidden="1" x14ac:dyDescent="0.25">
      <c r="A5112" t="s">
        <v>19448</v>
      </c>
      <c r="B5112" t="s">
        <v>19449</v>
      </c>
      <c r="C5112" s="1" t="str">
        <f t="shared" si="823"/>
        <v>21:0447</v>
      </c>
      <c r="D5112" s="1" t="str">
        <f t="shared" si="827"/>
        <v>21:0147</v>
      </c>
      <c r="E5112" t="s">
        <v>19450</v>
      </c>
      <c r="F5112" t="s">
        <v>19451</v>
      </c>
      <c r="H5112">
        <v>48.9334931</v>
      </c>
      <c r="I5112">
        <v>-90.005097699999993</v>
      </c>
      <c r="J5112" s="1" t="str">
        <f t="shared" si="828"/>
        <v>NGR lake sediment grab sample</v>
      </c>
      <c r="K5112" s="1" t="str">
        <f t="shared" si="829"/>
        <v>&lt;177 micron (NGR)</v>
      </c>
      <c r="L5112">
        <v>6</v>
      </c>
      <c r="M5112" t="s">
        <v>67</v>
      </c>
      <c r="N5112">
        <v>110</v>
      </c>
      <c r="O5112">
        <v>104</v>
      </c>
      <c r="P5112">
        <v>26</v>
      </c>
      <c r="Q5112">
        <v>2</v>
      </c>
      <c r="R5112">
        <v>17</v>
      </c>
      <c r="S5112">
        <v>9</v>
      </c>
      <c r="T5112">
        <v>0.1</v>
      </c>
      <c r="U5112">
        <v>190</v>
      </c>
      <c r="V5112">
        <v>1.95</v>
      </c>
      <c r="W5112">
        <v>1</v>
      </c>
      <c r="X5112">
        <v>2</v>
      </c>
      <c r="Y5112">
        <v>41.6</v>
      </c>
    </row>
    <row r="5113" spans="1:25" hidden="1" x14ac:dyDescent="0.25">
      <c r="A5113" t="s">
        <v>19452</v>
      </c>
      <c r="B5113" t="s">
        <v>19453</v>
      </c>
      <c r="C5113" s="1" t="str">
        <f t="shared" si="823"/>
        <v>21:0447</v>
      </c>
      <c r="D5113" s="1" t="str">
        <f t="shared" si="827"/>
        <v>21:0147</v>
      </c>
      <c r="E5113" t="s">
        <v>19454</v>
      </c>
      <c r="F5113" t="s">
        <v>19455</v>
      </c>
      <c r="H5113">
        <v>48.9227986</v>
      </c>
      <c r="I5113">
        <v>-90.017015499999999</v>
      </c>
      <c r="J5113" s="1" t="str">
        <f t="shared" si="828"/>
        <v>NGR lake sediment grab sample</v>
      </c>
      <c r="K5113" s="1" t="str">
        <f t="shared" si="829"/>
        <v>&lt;177 micron (NGR)</v>
      </c>
      <c r="L5113">
        <v>6</v>
      </c>
      <c r="M5113" t="s">
        <v>72</v>
      </c>
      <c r="N5113">
        <v>111</v>
      </c>
      <c r="O5113">
        <v>136</v>
      </c>
      <c r="P5113">
        <v>49</v>
      </c>
      <c r="Q5113">
        <v>6</v>
      </c>
      <c r="R5113">
        <v>24</v>
      </c>
      <c r="S5113">
        <v>16</v>
      </c>
      <c r="T5113">
        <v>0.1</v>
      </c>
      <c r="U5113">
        <v>375</v>
      </c>
      <c r="V5113">
        <v>3.5</v>
      </c>
      <c r="W5113">
        <v>1</v>
      </c>
      <c r="X5113">
        <v>1</v>
      </c>
      <c r="Y5113">
        <v>40.200000000000003</v>
      </c>
    </row>
    <row r="5114" spans="1:25" hidden="1" x14ac:dyDescent="0.25">
      <c r="A5114" t="s">
        <v>19456</v>
      </c>
      <c r="B5114" t="s">
        <v>19457</v>
      </c>
      <c r="C5114" s="1" t="str">
        <f t="shared" si="823"/>
        <v>21:0447</v>
      </c>
      <c r="D5114" s="1" t="str">
        <f t="shared" si="827"/>
        <v>21:0147</v>
      </c>
      <c r="E5114" t="s">
        <v>19458</v>
      </c>
      <c r="F5114" t="s">
        <v>19459</v>
      </c>
      <c r="H5114">
        <v>48.848963300000001</v>
      </c>
      <c r="I5114">
        <v>-90.039636299999998</v>
      </c>
      <c r="J5114" s="1" t="str">
        <f t="shared" si="828"/>
        <v>NGR lake sediment grab sample</v>
      </c>
      <c r="K5114" s="1" t="str">
        <f t="shared" si="829"/>
        <v>&lt;177 micron (NGR)</v>
      </c>
      <c r="L5114">
        <v>6</v>
      </c>
      <c r="M5114" t="s">
        <v>77</v>
      </c>
      <c r="N5114">
        <v>112</v>
      </c>
      <c r="O5114">
        <v>104</v>
      </c>
      <c r="P5114">
        <v>5</v>
      </c>
      <c r="Q5114">
        <v>6</v>
      </c>
      <c r="R5114">
        <v>6</v>
      </c>
      <c r="S5114">
        <v>4</v>
      </c>
      <c r="T5114">
        <v>0.1</v>
      </c>
      <c r="U5114">
        <v>190</v>
      </c>
      <c r="V5114">
        <v>0.5</v>
      </c>
      <c r="W5114">
        <v>1</v>
      </c>
      <c r="X5114">
        <v>1</v>
      </c>
      <c r="Y5114">
        <v>75.400000000000006</v>
      </c>
    </row>
    <row r="5115" spans="1:25" hidden="1" x14ac:dyDescent="0.25">
      <c r="A5115" t="s">
        <v>19460</v>
      </c>
      <c r="B5115" t="s">
        <v>19461</v>
      </c>
      <c r="C5115" s="1" t="str">
        <f t="shared" si="823"/>
        <v>21:0447</v>
      </c>
      <c r="D5115" s="1" t="str">
        <f t="shared" si="827"/>
        <v>21:0147</v>
      </c>
      <c r="E5115" t="s">
        <v>19462</v>
      </c>
      <c r="F5115" t="s">
        <v>19463</v>
      </c>
      <c r="H5115">
        <v>48.836669700000002</v>
      </c>
      <c r="I5115">
        <v>-90.047585400000003</v>
      </c>
      <c r="J5115" s="1" t="str">
        <f t="shared" si="828"/>
        <v>NGR lake sediment grab sample</v>
      </c>
      <c r="K5115" s="1" t="str">
        <f t="shared" si="829"/>
        <v>&lt;177 micron (NGR)</v>
      </c>
      <c r="L5115">
        <v>6</v>
      </c>
      <c r="M5115" t="s">
        <v>82</v>
      </c>
      <c r="N5115">
        <v>113</v>
      </c>
      <c r="O5115">
        <v>94</v>
      </c>
      <c r="P5115">
        <v>7</v>
      </c>
      <c r="Q5115">
        <v>22</v>
      </c>
      <c r="R5115">
        <v>6</v>
      </c>
      <c r="S5115">
        <v>5</v>
      </c>
      <c r="T5115">
        <v>0.1</v>
      </c>
      <c r="U5115">
        <v>325</v>
      </c>
      <c r="V5115">
        <v>0.65</v>
      </c>
      <c r="W5115">
        <v>1</v>
      </c>
      <c r="X5115">
        <v>1</v>
      </c>
      <c r="Y5115">
        <v>80.2</v>
      </c>
    </row>
    <row r="5116" spans="1:25" hidden="1" x14ac:dyDescent="0.25">
      <c r="A5116" t="s">
        <v>19464</v>
      </c>
      <c r="B5116" t="s">
        <v>19465</v>
      </c>
      <c r="C5116" s="1" t="str">
        <f t="shared" si="823"/>
        <v>21:0447</v>
      </c>
      <c r="D5116" s="1" t="str">
        <f t="shared" si="827"/>
        <v>21:0147</v>
      </c>
      <c r="E5116" t="s">
        <v>19466</v>
      </c>
      <c r="F5116" t="s">
        <v>19467</v>
      </c>
      <c r="H5116">
        <v>48.791235100000002</v>
      </c>
      <c r="I5116">
        <v>-90.002104099999997</v>
      </c>
      <c r="J5116" s="1" t="str">
        <f t="shared" si="828"/>
        <v>NGR lake sediment grab sample</v>
      </c>
      <c r="K5116" s="1" t="str">
        <f t="shared" si="829"/>
        <v>&lt;177 micron (NGR)</v>
      </c>
      <c r="L5116">
        <v>6</v>
      </c>
      <c r="M5116" t="s">
        <v>87</v>
      </c>
      <c r="N5116">
        <v>114</v>
      </c>
      <c r="O5116">
        <v>75</v>
      </c>
      <c r="P5116">
        <v>14</v>
      </c>
      <c r="Q5116">
        <v>6</v>
      </c>
      <c r="R5116">
        <v>14</v>
      </c>
      <c r="S5116">
        <v>9</v>
      </c>
      <c r="T5116">
        <v>0.1</v>
      </c>
      <c r="U5116">
        <v>320</v>
      </c>
      <c r="V5116">
        <v>1.05</v>
      </c>
      <c r="W5116">
        <v>1</v>
      </c>
      <c r="X5116">
        <v>3</v>
      </c>
      <c r="Y5116">
        <v>21.2</v>
      </c>
    </row>
    <row r="5117" spans="1:25" hidden="1" x14ac:dyDescent="0.25">
      <c r="A5117" t="s">
        <v>19468</v>
      </c>
      <c r="B5117" t="s">
        <v>19469</v>
      </c>
      <c r="C5117" s="1" t="str">
        <f t="shared" si="823"/>
        <v>21:0447</v>
      </c>
      <c r="D5117" s="1" t="str">
        <f t="shared" si="827"/>
        <v>21:0147</v>
      </c>
      <c r="E5117" t="s">
        <v>19470</v>
      </c>
      <c r="F5117" t="s">
        <v>19471</v>
      </c>
      <c r="H5117">
        <v>48.763206799999999</v>
      </c>
      <c r="I5117">
        <v>-90.030205499999994</v>
      </c>
      <c r="J5117" s="1" t="str">
        <f t="shared" si="828"/>
        <v>NGR lake sediment grab sample</v>
      </c>
      <c r="K5117" s="1" t="str">
        <f t="shared" si="829"/>
        <v>&lt;177 micron (NGR)</v>
      </c>
      <c r="L5117">
        <v>6</v>
      </c>
      <c r="M5117" t="s">
        <v>92</v>
      </c>
      <c r="N5117">
        <v>115</v>
      </c>
      <c r="O5117">
        <v>84</v>
      </c>
      <c r="P5117">
        <v>33</v>
      </c>
      <c r="Q5117">
        <v>2</v>
      </c>
      <c r="R5117">
        <v>17</v>
      </c>
      <c r="S5117">
        <v>7</v>
      </c>
      <c r="T5117">
        <v>0.1</v>
      </c>
      <c r="U5117">
        <v>265</v>
      </c>
      <c r="V5117">
        <v>1.6</v>
      </c>
      <c r="W5117">
        <v>1</v>
      </c>
      <c r="X5117">
        <v>1</v>
      </c>
      <c r="Y5117">
        <v>42.6</v>
      </c>
    </row>
    <row r="5118" spans="1:25" hidden="1" x14ac:dyDescent="0.25">
      <c r="A5118" t="s">
        <v>19472</v>
      </c>
      <c r="B5118" t="s">
        <v>19473</v>
      </c>
      <c r="C5118" s="1" t="str">
        <f t="shared" si="823"/>
        <v>21:0447</v>
      </c>
      <c r="D5118" s="1" t="str">
        <f t="shared" si="827"/>
        <v>21:0147</v>
      </c>
      <c r="E5118" t="s">
        <v>19474</v>
      </c>
      <c r="F5118" t="s">
        <v>19475</v>
      </c>
      <c r="H5118">
        <v>48.749938899999997</v>
      </c>
      <c r="I5118">
        <v>-90.042581100000007</v>
      </c>
      <c r="J5118" s="1" t="str">
        <f t="shared" si="828"/>
        <v>NGR lake sediment grab sample</v>
      </c>
      <c r="K5118" s="1" t="str">
        <f t="shared" si="829"/>
        <v>&lt;177 micron (NGR)</v>
      </c>
      <c r="L5118">
        <v>6</v>
      </c>
      <c r="M5118" t="s">
        <v>97</v>
      </c>
      <c r="N5118">
        <v>116</v>
      </c>
      <c r="O5118">
        <v>95</v>
      </c>
      <c r="P5118">
        <v>31</v>
      </c>
      <c r="Q5118">
        <v>4</v>
      </c>
      <c r="R5118">
        <v>17</v>
      </c>
      <c r="S5118">
        <v>6</v>
      </c>
      <c r="T5118">
        <v>0.1</v>
      </c>
      <c r="U5118">
        <v>150</v>
      </c>
      <c r="V5118">
        <v>1</v>
      </c>
      <c r="W5118">
        <v>1</v>
      </c>
      <c r="X5118">
        <v>1</v>
      </c>
      <c r="Y5118">
        <v>42.4</v>
      </c>
    </row>
    <row r="5119" spans="1:25" hidden="1" x14ac:dyDescent="0.25">
      <c r="A5119" t="s">
        <v>19476</v>
      </c>
      <c r="B5119" t="s">
        <v>19477</v>
      </c>
      <c r="C5119" s="1" t="str">
        <f t="shared" si="823"/>
        <v>21:0447</v>
      </c>
      <c r="D5119" s="1" t="str">
        <f t="shared" si="827"/>
        <v>21:0147</v>
      </c>
      <c r="E5119" t="s">
        <v>19478</v>
      </c>
      <c r="F5119" t="s">
        <v>19479</v>
      </c>
      <c r="H5119">
        <v>48.718257299999998</v>
      </c>
      <c r="I5119">
        <v>-90.001867500000003</v>
      </c>
      <c r="J5119" s="1" t="str">
        <f t="shared" si="828"/>
        <v>NGR lake sediment grab sample</v>
      </c>
      <c r="K5119" s="1" t="str">
        <f t="shared" si="829"/>
        <v>&lt;177 micron (NGR)</v>
      </c>
      <c r="L5119">
        <v>6</v>
      </c>
      <c r="M5119" t="s">
        <v>107</v>
      </c>
      <c r="N5119">
        <v>117</v>
      </c>
      <c r="O5119">
        <v>132</v>
      </c>
      <c r="P5119">
        <v>35</v>
      </c>
      <c r="Q5119">
        <v>3</v>
      </c>
      <c r="R5119">
        <v>17</v>
      </c>
      <c r="S5119">
        <v>10</v>
      </c>
      <c r="T5119">
        <v>0.1</v>
      </c>
      <c r="U5119">
        <v>465</v>
      </c>
      <c r="V5119">
        <v>1.55</v>
      </c>
      <c r="W5119">
        <v>1</v>
      </c>
      <c r="X5119">
        <v>3</v>
      </c>
      <c r="Y5119">
        <v>47.2</v>
      </c>
    </row>
    <row r="5120" spans="1:25" hidden="1" x14ac:dyDescent="0.25">
      <c r="A5120" t="s">
        <v>19480</v>
      </c>
      <c r="B5120" t="s">
        <v>19481</v>
      </c>
      <c r="C5120" s="1" t="str">
        <f t="shared" si="823"/>
        <v>21:0447</v>
      </c>
      <c r="D5120" s="1" t="str">
        <f t="shared" si="827"/>
        <v>21:0147</v>
      </c>
      <c r="E5120" t="s">
        <v>19482</v>
      </c>
      <c r="F5120" t="s">
        <v>19483</v>
      </c>
      <c r="H5120">
        <v>48.707031800000003</v>
      </c>
      <c r="I5120">
        <v>-90.022111899999999</v>
      </c>
      <c r="J5120" s="1" t="str">
        <f t="shared" si="828"/>
        <v>NGR lake sediment grab sample</v>
      </c>
      <c r="K5120" s="1" t="str">
        <f t="shared" si="829"/>
        <v>&lt;177 micron (NGR)</v>
      </c>
      <c r="L5120">
        <v>6</v>
      </c>
      <c r="M5120" t="s">
        <v>112</v>
      </c>
      <c r="N5120">
        <v>118</v>
      </c>
      <c r="O5120">
        <v>90</v>
      </c>
      <c r="P5120">
        <v>33</v>
      </c>
      <c r="Q5120">
        <v>2</v>
      </c>
      <c r="R5120">
        <v>16</v>
      </c>
      <c r="S5120">
        <v>9</v>
      </c>
      <c r="T5120">
        <v>0.1</v>
      </c>
      <c r="U5120">
        <v>255</v>
      </c>
      <c r="V5120">
        <v>1.4</v>
      </c>
      <c r="W5120">
        <v>1</v>
      </c>
      <c r="X5120">
        <v>1</v>
      </c>
      <c r="Y5120">
        <v>40.799999999999997</v>
      </c>
    </row>
    <row r="5121" spans="1:25" hidden="1" x14ac:dyDescent="0.25">
      <c r="A5121" t="s">
        <v>19484</v>
      </c>
      <c r="B5121" t="s">
        <v>19485</v>
      </c>
      <c r="C5121" s="1" t="str">
        <f t="shared" si="823"/>
        <v>21:0447</v>
      </c>
      <c r="D5121" s="1" t="str">
        <f t="shared" si="827"/>
        <v>21:0147</v>
      </c>
      <c r="E5121" t="s">
        <v>19486</v>
      </c>
      <c r="F5121" t="s">
        <v>19487</v>
      </c>
      <c r="H5121">
        <v>48.694841099999998</v>
      </c>
      <c r="I5121">
        <v>-90.052570000000003</v>
      </c>
      <c r="J5121" s="1" t="str">
        <f t="shared" si="828"/>
        <v>NGR lake sediment grab sample</v>
      </c>
      <c r="K5121" s="1" t="str">
        <f t="shared" si="829"/>
        <v>&lt;177 micron (NGR)</v>
      </c>
      <c r="L5121">
        <v>6</v>
      </c>
      <c r="M5121" t="s">
        <v>117</v>
      </c>
      <c r="N5121">
        <v>119</v>
      </c>
      <c r="O5121">
        <v>120</v>
      </c>
      <c r="P5121">
        <v>33</v>
      </c>
      <c r="Q5121">
        <v>5</v>
      </c>
      <c r="R5121">
        <v>28</v>
      </c>
      <c r="S5121">
        <v>16</v>
      </c>
      <c r="T5121">
        <v>0.1</v>
      </c>
      <c r="U5121">
        <v>430</v>
      </c>
      <c r="V5121">
        <v>2.2999999999999998</v>
      </c>
      <c r="W5121">
        <v>1</v>
      </c>
      <c r="X5121">
        <v>1</v>
      </c>
      <c r="Y5121">
        <v>34.200000000000003</v>
      </c>
    </row>
    <row r="5122" spans="1:25" hidden="1" x14ac:dyDescent="0.25">
      <c r="A5122" t="s">
        <v>19488</v>
      </c>
      <c r="B5122" t="s">
        <v>19489</v>
      </c>
      <c r="C5122" s="1" t="str">
        <f t="shared" si="823"/>
        <v>21:0447</v>
      </c>
      <c r="D5122" s="1" t="str">
        <f t="shared" si="827"/>
        <v>21:0147</v>
      </c>
      <c r="E5122" t="s">
        <v>19490</v>
      </c>
      <c r="F5122" t="s">
        <v>19491</v>
      </c>
      <c r="H5122">
        <v>48.690798700000002</v>
      </c>
      <c r="I5122">
        <v>-90.077173500000001</v>
      </c>
      <c r="J5122" s="1" t="str">
        <f t="shared" si="828"/>
        <v>NGR lake sediment grab sample</v>
      </c>
      <c r="K5122" s="1" t="str">
        <f t="shared" si="829"/>
        <v>&lt;177 micron (NGR)</v>
      </c>
      <c r="L5122">
        <v>6</v>
      </c>
      <c r="M5122" t="s">
        <v>122</v>
      </c>
      <c r="N5122">
        <v>120</v>
      </c>
      <c r="O5122">
        <v>112</v>
      </c>
      <c r="P5122">
        <v>39</v>
      </c>
      <c r="Q5122">
        <v>2</v>
      </c>
      <c r="R5122">
        <v>19</v>
      </c>
      <c r="S5122">
        <v>15</v>
      </c>
      <c r="T5122">
        <v>0.1</v>
      </c>
      <c r="U5122">
        <v>585</v>
      </c>
      <c r="V5122">
        <v>2.9</v>
      </c>
      <c r="W5122">
        <v>1</v>
      </c>
      <c r="X5122">
        <v>2</v>
      </c>
      <c r="Y5122">
        <v>43.6</v>
      </c>
    </row>
    <row r="5123" spans="1:25" hidden="1" x14ac:dyDescent="0.25">
      <c r="A5123" t="s">
        <v>19492</v>
      </c>
      <c r="B5123" t="s">
        <v>19493</v>
      </c>
      <c r="C5123" s="1" t="str">
        <f t="shared" si="823"/>
        <v>21:0447</v>
      </c>
      <c r="D5123" s="1" t="str">
        <f t="shared" si="827"/>
        <v>21:0147</v>
      </c>
      <c r="E5123" t="s">
        <v>19494</v>
      </c>
      <c r="F5123" t="s">
        <v>19495</v>
      </c>
      <c r="H5123">
        <v>48.661129500000001</v>
      </c>
      <c r="I5123">
        <v>-90.294071400000007</v>
      </c>
      <c r="J5123" s="1" t="str">
        <f t="shared" si="828"/>
        <v>NGR lake sediment grab sample</v>
      </c>
      <c r="K5123" s="1" t="str">
        <f t="shared" si="829"/>
        <v>&lt;177 micron (NGR)</v>
      </c>
      <c r="L5123">
        <v>7</v>
      </c>
      <c r="M5123" t="s">
        <v>29</v>
      </c>
      <c r="N5123">
        <v>121</v>
      </c>
      <c r="O5123">
        <v>98</v>
      </c>
      <c r="P5123">
        <v>43</v>
      </c>
      <c r="Q5123">
        <v>1</v>
      </c>
      <c r="R5123">
        <v>12</v>
      </c>
      <c r="S5123">
        <v>6</v>
      </c>
      <c r="T5123">
        <v>0.1</v>
      </c>
      <c r="U5123">
        <v>195</v>
      </c>
      <c r="V5123">
        <v>1.05</v>
      </c>
      <c r="W5123">
        <v>1</v>
      </c>
      <c r="X5123">
        <v>2</v>
      </c>
      <c r="Y5123">
        <v>69.599999999999994</v>
      </c>
    </row>
    <row r="5124" spans="1:25" hidden="1" x14ac:dyDescent="0.25">
      <c r="A5124" t="s">
        <v>19496</v>
      </c>
      <c r="B5124" t="s">
        <v>19497</v>
      </c>
      <c r="C5124" s="1" t="str">
        <f t="shared" si="823"/>
        <v>21:0447</v>
      </c>
      <c r="D5124" s="1" t="str">
        <f t="shared" si="827"/>
        <v>21:0147</v>
      </c>
      <c r="E5124" t="s">
        <v>19498</v>
      </c>
      <c r="F5124" t="s">
        <v>19499</v>
      </c>
      <c r="H5124">
        <v>48.658834300000002</v>
      </c>
      <c r="I5124">
        <v>-90.434365099999994</v>
      </c>
      <c r="J5124" s="1" t="str">
        <f t="shared" si="828"/>
        <v>NGR lake sediment grab sample</v>
      </c>
      <c r="K5124" s="1" t="str">
        <f t="shared" si="829"/>
        <v>&lt;177 micron (NGR)</v>
      </c>
      <c r="L5124">
        <v>7</v>
      </c>
      <c r="M5124" t="s">
        <v>34</v>
      </c>
      <c r="N5124">
        <v>122</v>
      </c>
      <c r="O5124">
        <v>120</v>
      </c>
      <c r="P5124">
        <v>36</v>
      </c>
      <c r="Q5124">
        <v>1</v>
      </c>
      <c r="R5124">
        <v>15</v>
      </c>
      <c r="S5124">
        <v>20</v>
      </c>
      <c r="T5124">
        <v>0.1</v>
      </c>
      <c r="U5124">
        <v>1200</v>
      </c>
      <c r="V5124">
        <v>8</v>
      </c>
      <c r="W5124">
        <v>1</v>
      </c>
      <c r="X5124">
        <v>2</v>
      </c>
      <c r="Y5124">
        <v>41.2</v>
      </c>
    </row>
    <row r="5125" spans="1:25" hidden="1" x14ac:dyDescent="0.25">
      <c r="A5125" t="s">
        <v>19500</v>
      </c>
      <c r="B5125" t="s">
        <v>19501</v>
      </c>
      <c r="C5125" s="1" t="str">
        <f t="shared" si="823"/>
        <v>21:0447</v>
      </c>
      <c r="D5125" s="1" t="str">
        <f t="shared" si="827"/>
        <v>21:0147</v>
      </c>
      <c r="E5125" t="s">
        <v>19502</v>
      </c>
      <c r="F5125" t="s">
        <v>19503</v>
      </c>
      <c r="H5125">
        <v>48.674096200000001</v>
      </c>
      <c r="I5125">
        <v>-90.4098288</v>
      </c>
      <c r="J5125" s="1" t="str">
        <f t="shared" si="828"/>
        <v>NGR lake sediment grab sample</v>
      </c>
      <c r="K5125" s="1" t="str">
        <f t="shared" si="829"/>
        <v>&lt;177 micron (NGR)</v>
      </c>
      <c r="L5125">
        <v>7</v>
      </c>
      <c r="M5125" t="s">
        <v>39</v>
      </c>
      <c r="N5125">
        <v>123</v>
      </c>
      <c r="O5125">
        <v>62</v>
      </c>
      <c r="P5125">
        <v>15</v>
      </c>
      <c r="Q5125">
        <v>3</v>
      </c>
      <c r="R5125">
        <v>14</v>
      </c>
      <c r="S5125">
        <v>9</v>
      </c>
      <c r="T5125">
        <v>0.1</v>
      </c>
      <c r="U5125">
        <v>270</v>
      </c>
      <c r="V5125">
        <v>1.6</v>
      </c>
      <c r="W5125">
        <v>1</v>
      </c>
      <c r="X5125">
        <v>1</v>
      </c>
      <c r="Y5125">
        <v>11.4</v>
      </c>
    </row>
    <row r="5126" spans="1:25" hidden="1" x14ac:dyDescent="0.25">
      <c r="A5126" t="s">
        <v>19504</v>
      </c>
      <c r="B5126" t="s">
        <v>19505</v>
      </c>
      <c r="C5126" s="1" t="str">
        <f t="shared" si="823"/>
        <v>21:0447</v>
      </c>
      <c r="D5126" s="1" t="str">
        <f t="shared" si="827"/>
        <v>21:0147</v>
      </c>
      <c r="E5126" t="s">
        <v>19506</v>
      </c>
      <c r="F5126" t="s">
        <v>19507</v>
      </c>
      <c r="H5126">
        <v>48.662108799999999</v>
      </c>
      <c r="I5126">
        <v>-90.336027999999999</v>
      </c>
      <c r="J5126" s="1" t="str">
        <f t="shared" si="828"/>
        <v>NGR lake sediment grab sample</v>
      </c>
      <c r="K5126" s="1" t="str">
        <f t="shared" si="829"/>
        <v>&lt;177 micron (NGR)</v>
      </c>
      <c r="L5126">
        <v>7</v>
      </c>
      <c r="M5126" t="s">
        <v>44</v>
      </c>
      <c r="N5126">
        <v>124</v>
      </c>
      <c r="O5126">
        <v>92</v>
      </c>
      <c r="P5126">
        <v>100</v>
      </c>
      <c r="Q5126">
        <v>1</v>
      </c>
      <c r="R5126">
        <v>17</v>
      </c>
      <c r="S5126">
        <v>6</v>
      </c>
      <c r="T5126">
        <v>0.1</v>
      </c>
      <c r="U5126">
        <v>220</v>
      </c>
      <c r="V5126">
        <v>0.7</v>
      </c>
      <c r="W5126">
        <v>1</v>
      </c>
      <c r="X5126">
        <v>11</v>
      </c>
      <c r="Y5126">
        <v>63.4</v>
      </c>
    </row>
    <row r="5127" spans="1:25" hidden="1" x14ac:dyDescent="0.25">
      <c r="A5127" t="s">
        <v>19508</v>
      </c>
      <c r="B5127" t="s">
        <v>19509</v>
      </c>
      <c r="C5127" s="1" t="str">
        <f t="shared" si="823"/>
        <v>21:0447</v>
      </c>
      <c r="D5127" s="1" t="str">
        <f t="shared" si="827"/>
        <v>21:0147</v>
      </c>
      <c r="E5127" t="s">
        <v>19510</v>
      </c>
      <c r="F5127" t="s">
        <v>19511</v>
      </c>
      <c r="H5127">
        <v>48.6678414</v>
      </c>
      <c r="I5127">
        <v>-90.309006600000004</v>
      </c>
      <c r="J5127" s="1" t="str">
        <f t="shared" si="828"/>
        <v>NGR lake sediment grab sample</v>
      </c>
      <c r="K5127" s="1" t="str">
        <f t="shared" si="829"/>
        <v>&lt;177 micron (NGR)</v>
      </c>
      <c r="L5127">
        <v>7</v>
      </c>
      <c r="M5127" t="s">
        <v>49</v>
      </c>
      <c r="N5127">
        <v>125</v>
      </c>
      <c r="O5127">
        <v>90</v>
      </c>
      <c r="P5127">
        <v>40</v>
      </c>
      <c r="Q5127">
        <v>12</v>
      </c>
      <c r="R5127">
        <v>14</v>
      </c>
      <c r="S5127">
        <v>8</v>
      </c>
      <c r="T5127">
        <v>0.1</v>
      </c>
      <c r="U5127">
        <v>640</v>
      </c>
      <c r="V5127">
        <v>0.85</v>
      </c>
      <c r="W5127">
        <v>1</v>
      </c>
      <c r="X5127">
        <v>1</v>
      </c>
      <c r="Y5127">
        <v>68.8</v>
      </c>
    </row>
    <row r="5128" spans="1:25" hidden="1" x14ac:dyDescent="0.25">
      <c r="A5128" t="s">
        <v>19512</v>
      </c>
      <c r="B5128" t="s">
        <v>19513</v>
      </c>
      <c r="C5128" s="1" t="str">
        <f t="shared" si="823"/>
        <v>21:0447</v>
      </c>
      <c r="D5128" s="1" t="str">
        <f t="shared" si="827"/>
        <v>21:0147</v>
      </c>
      <c r="E5128" t="s">
        <v>19494</v>
      </c>
      <c r="F5128" t="s">
        <v>19514</v>
      </c>
      <c r="H5128">
        <v>48.661129500000001</v>
      </c>
      <c r="I5128">
        <v>-90.294071400000007</v>
      </c>
      <c r="J5128" s="1" t="str">
        <f t="shared" si="828"/>
        <v>NGR lake sediment grab sample</v>
      </c>
      <c r="K5128" s="1" t="str">
        <f t="shared" si="829"/>
        <v>&lt;177 micron (NGR)</v>
      </c>
      <c r="L5128">
        <v>7</v>
      </c>
      <c r="M5128" t="s">
        <v>53</v>
      </c>
      <c r="N5128">
        <v>126</v>
      </c>
      <c r="O5128">
        <v>102</v>
      </c>
      <c r="P5128">
        <v>39</v>
      </c>
      <c r="Q5128">
        <v>2</v>
      </c>
      <c r="R5128">
        <v>11</v>
      </c>
      <c r="S5128">
        <v>8</v>
      </c>
      <c r="T5128">
        <v>0.1</v>
      </c>
      <c r="U5128">
        <v>185</v>
      </c>
      <c r="V5128">
        <v>0.95</v>
      </c>
      <c r="W5128">
        <v>1</v>
      </c>
      <c r="X5128">
        <v>2</v>
      </c>
      <c r="Y5128">
        <v>67.8</v>
      </c>
    </row>
    <row r="5129" spans="1:25" hidden="1" x14ac:dyDescent="0.25">
      <c r="A5129" t="s">
        <v>19515</v>
      </c>
      <c r="B5129" t="s">
        <v>19516</v>
      </c>
      <c r="C5129" s="1" t="str">
        <f t="shared" si="823"/>
        <v>21:0447</v>
      </c>
      <c r="D5129" s="1" t="str">
        <f t="shared" si="827"/>
        <v>21:0147</v>
      </c>
      <c r="E5129" t="s">
        <v>19494</v>
      </c>
      <c r="F5129" t="s">
        <v>19517</v>
      </c>
      <c r="H5129">
        <v>48.661129500000001</v>
      </c>
      <c r="I5129">
        <v>-90.294071400000007</v>
      </c>
      <c r="J5129" s="1" t="str">
        <f t="shared" si="828"/>
        <v>NGR lake sediment grab sample</v>
      </c>
      <c r="K5129" s="1" t="str">
        <f t="shared" si="829"/>
        <v>&lt;177 micron (NGR)</v>
      </c>
      <c r="L5129">
        <v>7</v>
      </c>
      <c r="M5129" t="s">
        <v>57</v>
      </c>
      <c r="N5129">
        <v>127</v>
      </c>
      <c r="O5129">
        <v>92</v>
      </c>
      <c r="P5129">
        <v>40</v>
      </c>
      <c r="Q5129">
        <v>1</v>
      </c>
      <c r="R5129">
        <v>11</v>
      </c>
      <c r="S5129">
        <v>7</v>
      </c>
      <c r="T5129">
        <v>0.1</v>
      </c>
      <c r="U5129">
        <v>180</v>
      </c>
      <c r="V5129">
        <v>0.95</v>
      </c>
      <c r="W5129">
        <v>1</v>
      </c>
      <c r="X5129">
        <v>1</v>
      </c>
      <c r="Y5129">
        <v>68</v>
      </c>
    </row>
    <row r="5130" spans="1:25" hidden="1" x14ac:dyDescent="0.25">
      <c r="A5130" t="s">
        <v>19518</v>
      </c>
      <c r="B5130" t="s">
        <v>19519</v>
      </c>
      <c r="C5130" s="1" t="str">
        <f t="shared" si="823"/>
        <v>21:0447</v>
      </c>
      <c r="D5130" s="1" t="str">
        <f t="shared" si="827"/>
        <v>21:0147</v>
      </c>
      <c r="E5130" t="s">
        <v>19520</v>
      </c>
      <c r="F5130" t="s">
        <v>19521</v>
      </c>
      <c r="H5130">
        <v>48.667587300000001</v>
      </c>
      <c r="I5130">
        <v>-90.233061000000006</v>
      </c>
      <c r="J5130" s="1" t="str">
        <f t="shared" si="828"/>
        <v>NGR lake sediment grab sample</v>
      </c>
      <c r="K5130" s="1" t="str">
        <f t="shared" si="829"/>
        <v>&lt;177 micron (NGR)</v>
      </c>
      <c r="L5130">
        <v>7</v>
      </c>
      <c r="M5130" t="s">
        <v>62</v>
      </c>
      <c r="N5130">
        <v>128</v>
      </c>
      <c r="O5130">
        <v>98</v>
      </c>
      <c r="P5130">
        <v>29</v>
      </c>
      <c r="Q5130">
        <v>3</v>
      </c>
      <c r="R5130">
        <v>14</v>
      </c>
      <c r="S5130">
        <v>7</v>
      </c>
      <c r="T5130">
        <v>0.1</v>
      </c>
      <c r="U5130">
        <v>150</v>
      </c>
      <c r="V5130">
        <v>1.7</v>
      </c>
      <c r="W5130">
        <v>1</v>
      </c>
      <c r="X5130">
        <v>1</v>
      </c>
      <c r="Y5130">
        <v>55</v>
      </c>
    </row>
    <row r="5131" spans="1:25" hidden="1" x14ac:dyDescent="0.25">
      <c r="A5131" t="s">
        <v>19522</v>
      </c>
      <c r="B5131" t="s">
        <v>19523</v>
      </c>
      <c r="C5131" s="1" t="str">
        <f t="shared" ref="C5131:C5194" si="830">HYPERLINK("http://geochem.nrcan.gc.ca/cdogs/content/bdl/bdl210447_e.htm", "21:0447")</f>
        <v>21:0447</v>
      </c>
      <c r="D5131" s="1" t="str">
        <f t="shared" si="827"/>
        <v>21:0147</v>
      </c>
      <c r="E5131" t="s">
        <v>19524</v>
      </c>
      <c r="F5131" t="s">
        <v>19525</v>
      </c>
      <c r="H5131">
        <v>48.679145400000003</v>
      </c>
      <c r="I5131">
        <v>-90.197943600000002</v>
      </c>
      <c r="J5131" s="1" t="str">
        <f t="shared" si="828"/>
        <v>NGR lake sediment grab sample</v>
      </c>
      <c r="K5131" s="1" t="str">
        <f t="shared" si="829"/>
        <v>&lt;177 micron (NGR)</v>
      </c>
      <c r="L5131">
        <v>7</v>
      </c>
      <c r="M5131" t="s">
        <v>67</v>
      </c>
      <c r="N5131">
        <v>129</v>
      </c>
      <c r="O5131">
        <v>95</v>
      </c>
      <c r="P5131">
        <v>62</v>
      </c>
      <c r="Q5131">
        <v>2</v>
      </c>
      <c r="R5131">
        <v>21</v>
      </c>
      <c r="S5131">
        <v>11</v>
      </c>
      <c r="T5131">
        <v>0.1</v>
      </c>
      <c r="U5131">
        <v>480</v>
      </c>
      <c r="V5131">
        <v>2.4</v>
      </c>
      <c r="W5131">
        <v>1</v>
      </c>
      <c r="X5131">
        <v>1</v>
      </c>
      <c r="Y5131">
        <v>32.6</v>
      </c>
    </row>
    <row r="5132" spans="1:25" hidden="1" x14ac:dyDescent="0.25">
      <c r="A5132" t="s">
        <v>19526</v>
      </c>
      <c r="B5132" t="s">
        <v>19527</v>
      </c>
      <c r="C5132" s="1" t="str">
        <f t="shared" si="830"/>
        <v>21:0447</v>
      </c>
      <c r="D5132" s="1" t="str">
        <f t="shared" si="827"/>
        <v>21:0147</v>
      </c>
      <c r="E5132" t="s">
        <v>19528</v>
      </c>
      <c r="F5132" t="s">
        <v>19529</v>
      </c>
      <c r="H5132">
        <v>48.658930699999999</v>
      </c>
      <c r="I5132">
        <v>-90.130520300000001</v>
      </c>
      <c r="J5132" s="1" t="str">
        <f t="shared" si="828"/>
        <v>NGR lake sediment grab sample</v>
      </c>
      <c r="K5132" s="1" t="str">
        <f t="shared" si="829"/>
        <v>&lt;177 micron (NGR)</v>
      </c>
      <c r="L5132">
        <v>7</v>
      </c>
      <c r="M5132" t="s">
        <v>72</v>
      </c>
      <c r="N5132">
        <v>130</v>
      </c>
      <c r="O5132">
        <v>57</v>
      </c>
      <c r="P5132">
        <v>28</v>
      </c>
      <c r="Q5132">
        <v>1</v>
      </c>
      <c r="R5132">
        <v>12</v>
      </c>
      <c r="S5132">
        <v>7</v>
      </c>
      <c r="T5132">
        <v>0.1</v>
      </c>
      <c r="U5132">
        <v>185</v>
      </c>
      <c r="V5132">
        <v>0.45</v>
      </c>
      <c r="W5132">
        <v>1</v>
      </c>
      <c r="X5132">
        <v>1</v>
      </c>
      <c r="Y5132">
        <v>56</v>
      </c>
    </row>
    <row r="5133" spans="1:25" hidden="1" x14ac:dyDescent="0.25">
      <c r="A5133" t="s">
        <v>19530</v>
      </c>
      <c r="B5133" t="s">
        <v>19531</v>
      </c>
      <c r="C5133" s="1" t="str">
        <f t="shared" si="830"/>
        <v>21:0447</v>
      </c>
      <c r="D5133" s="1" t="str">
        <f t="shared" si="827"/>
        <v>21:0147</v>
      </c>
      <c r="E5133" t="s">
        <v>19532</v>
      </c>
      <c r="F5133" t="s">
        <v>19533</v>
      </c>
      <c r="H5133">
        <v>48.674750199999998</v>
      </c>
      <c r="I5133">
        <v>-90.096145399999997</v>
      </c>
      <c r="J5133" s="1" t="str">
        <f t="shared" si="828"/>
        <v>NGR lake sediment grab sample</v>
      </c>
      <c r="K5133" s="1" t="str">
        <f t="shared" si="829"/>
        <v>&lt;177 micron (NGR)</v>
      </c>
      <c r="L5133">
        <v>7</v>
      </c>
      <c r="M5133" t="s">
        <v>77</v>
      </c>
      <c r="N5133">
        <v>131</v>
      </c>
      <c r="O5133">
        <v>114</v>
      </c>
      <c r="P5133">
        <v>38</v>
      </c>
      <c r="Q5133">
        <v>1</v>
      </c>
      <c r="R5133">
        <v>24</v>
      </c>
      <c r="S5133">
        <v>14</v>
      </c>
      <c r="T5133">
        <v>0.1</v>
      </c>
      <c r="U5133">
        <v>415</v>
      </c>
      <c r="V5133">
        <v>2.6</v>
      </c>
      <c r="W5133">
        <v>1</v>
      </c>
      <c r="X5133">
        <v>1</v>
      </c>
      <c r="Y5133">
        <v>34.4</v>
      </c>
    </row>
    <row r="5134" spans="1:25" hidden="1" x14ac:dyDescent="0.25">
      <c r="A5134" t="s">
        <v>19534</v>
      </c>
      <c r="B5134" t="s">
        <v>19535</v>
      </c>
      <c r="C5134" s="1" t="str">
        <f t="shared" si="830"/>
        <v>21:0447</v>
      </c>
      <c r="D5134" s="1" t="str">
        <f t="shared" si="827"/>
        <v>21:0147</v>
      </c>
      <c r="E5134" t="s">
        <v>19536</v>
      </c>
      <c r="F5134" t="s">
        <v>19537</v>
      </c>
      <c r="H5134">
        <v>48.7493987</v>
      </c>
      <c r="I5134">
        <v>-90.067539199999999</v>
      </c>
      <c r="J5134" s="1" t="str">
        <f t="shared" si="828"/>
        <v>NGR lake sediment grab sample</v>
      </c>
      <c r="K5134" s="1" t="str">
        <f t="shared" si="829"/>
        <v>&lt;177 micron (NGR)</v>
      </c>
      <c r="L5134">
        <v>7</v>
      </c>
      <c r="M5134" t="s">
        <v>82</v>
      </c>
      <c r="N5134">
        <v>132</v>
      </c>
      <c r="O5134">
        <v>64</v>
      </c>
      <c r="P5134">
        <v>26</v>
      </c>
      <c r="Q5134">
        <v>1</v>
      </c>
      <c r="R5134">
        <v>17</v>
      </c>
      <c r="S5134">
        <v>10</v>
      </c>
      <c r="T5134">
        <v>0.1</v>
      </c>
      <c r="U5134">
        <v>120</v>
      </c>
      <c r="V5134">
        <v>0.9</v>
      </c>
      <c r="W5134">
        <v>1</v>
      </c>
      <c r="X5134">
        <v>1</v>
      </c>
      <c r="Y5134">
        <v>22</v>
      </c>
    </row>
    <row r="5135" spans="1:25" hidden="1" x14ac:dyDescent="0.25">
      <c r="A5135" t="s">
        <v>19538</v>
      </c>
      <c r="B5135" t="s">
        <v>19539</v>
      </c>
      <c r="C5135" s="1" t="str">
        <f t="shared" si="830"/>
        <v>21:0447</v>
      </c>
      <c r="D5135" s="1" t="str">
        <f t="shared" si="827"/>
        <v>21:0147</v>
      </c>
      <c r="E5135" t="s">
        <v>19540</v>
      </c>
      <c r="F5135" t="s">
        <v>19541</v>
      </c>
      <c r="H5135">
        <v>48.778129999999997</v>
      </c>
      <c r="I5135">
        <v>-90.123599900000002</v>
      </c>
      <c r="J5135" s="1" t="str">
        <f t="shared" si="828"/>
        <v>NGR lake sediment grab sample</v>
      </c>
      <c r="K5135" s="1" t="str">
        <f t="shared" si="829"/>
        <v>&lt;177 micron (NGR)</v>
      </c>
      <c r="L5135">
        <v>7</v>
      </c>
      <c r="M5135" t="s">
        <v>87</v>
      </c>
      <c r="N5135">
        <v>133</v>
      </c>
      <c r="O5135">
        <v>99</v>
      </c>
      <c r="P5135">
        <v>34</v>
      </c>
      <c r="Q5135">
        <v>1</v>
      </c>
      <c r="R5135">
        <v>16</v>
      </c>
      <c r="S5135">
        <v>10</v>
      </c>
      <c r="T5135">
        <v>0.1</v>
      </c>
      <c r="U5135">
        <v>270</v>
      </c>
      <c r="V5135">
        <v>1.95</v>
      </c>
      <c r="W5135">
        <v>1</v>
      </c>
      <c r="X5135">
        <v>1</v>
      </c>
      <c r="Y5135">
        <v>36.799999999999997</v>
      </c>
    </row>
    <row r="5136" spans="1:25" hidden="1" x14ac:dyDescent="0.25">
      <c r="A5136" t="s">
        <v>19542</v>
      </c>
      <c r="B5136" t="s">
        <v>19543</v>
      </c>
      <c r="C5136" s="1" t="str">
        <f t="shared" si="830"/>
        <v>21:0447</v>
      </c>
      <c r="D5136" s="1" t="str">
        <f t="shared" si="827"/>
        <v>21:0147</v>
      </c>
      <c r="E5136" t="s">
        <v>19544</v>
      </c>
      <c r="F5136" t="s">
        <v>19545</v>
      </c>
      <c r="H5136">
        <v>48.785952700000003</v>
      </c>
      <c r="I5136">
        <v>-90.133854400000004</v>
      </c>
      <c r="J5136" s="1" t="str">
        <f t="shared" si="828"/>
        <v>NGR lake sediment grab sample</v>
      </c>
      <c r="K5136" s="1" t="str">
        <f t="shared" si="829"/>
        <v>&lt;177 micron (NGR)</v>
      </c>
      <c r="L5136">
        <v>7</v>
      </c>
      <c r="M5136" t="s">
        <v>92</v>
      </c>
      <c r="N5136">
        <v>134</v>
      </c>
      <c r="O5136">
        <v>88</v>
      </c>
      <c r="P5136">
        <v>30</v>
      </c>
      <c r="Q5136">
        <v>2</v>
      </c>
      <c r="R5136">
        <v>19</v>
      </c>
      <c r="S5136">
        <v>11</v>
      </c>
      <c r="T5136">
        <v>0.1</v>
      </c>
      <c r="U5136">
        <v>375</v>
      </c>
      <c r="V5136">
        <v>2.4500000000000002</v>
      </c>
      <c r="W5136">
        <v>1</v>
      </c>
      <c r="X5136">
        <v>1</v>
      </c>
      <c r="Y5136">
        <v>28</v>
      </c>
    </row>
    <row r="5137" spans="1:25" hidden="1" x14ac:dyDescent="0.25">
      <c r="A5137" t="s">
        <v>19546</v>
      </c>
      <c r="B5137" t="s">
        <v>19547</v>
      </c>
      <c r="C5137" s="1" t="str">
        <f t="shared" si="830"/>
        <v>21:0447</v>
      </c>
      <c r="D5137" s="1" t="str">
        <f t="shared" si="827"/>
        <v>21:0147</v>
      </c>
      <c r="E5137" t="s">
        <v>19548</v>
      </c>
      <c r="F5137" t="s">
        <v>19549</v>
      </c>
      <c r="H5137">
        <v>48.788799500000003</v>
      </c>
      <c r="I5137">
        <v>-90.113471399999995</v>
      </c>
      <c r="J5137" s="1" t="str">
        <f t="shared" si="828"/>
        <v>NGR lake sediment grab sample</v>
      </c>
      <c r="K5137" s="1" t="str">
        <f t="shared" si="829"/>
        <v>&lt;177 micron (NGR)</v>
      </c>
      <c r="L5137">
        <v>7</v>
      </c>
      <c r="M5137" t="s">
        <v>97</v>
      </c>
      <c r="N5137">
        <v>135</v>
      </c>
      <c r="O5137">
        <v>138</v>
      </c>
      <c r="P5137">
        <v>39</v>
      </c>
      <c r="Q5137">
        <v>3</v>
      </c>
      <c r="R5137">
        <v>26</v>
      </c>
      <c r="S5137">
        <v>20</v>
      </c>
      <c r="T5137">
        <v>0.1</v>
      </c>
      <c r="U5137">
        <v>725</v>
      </c>
      <c r="V5137">
        <v>4.3</v>
      </c>
      <c r="W5137">
        <v>1</v>
      </c>
      <c r="X5137">
        <v>2</v>
      </c>
      <c r="Y5137">
        <v>30.4</v>
      </c>
    </row>
    <row r="5138" spans="1:25" hidden="1" x14ac:dyDescent="0.25">
      <c r="A5138" t="s">
        <v>19550</v>
      </c>
      <c r="B5138" t="s">
        <v>19551</v>
      </c>
      <c r="C5138" s="1" t="str">
        <f t="shared" si="830"/>
        <v>21:0447</v>
      </c>
      <c r="D5138" s="1" t="str">
        <f t="shared" si="827"/>
        <v>21:0147</v>
      </c>
      <c r="E5138" t="s">
        <v>19552</v>
      </c>
      <c r="F5138" t="s">
        <v>19553</v>
      </c>
      <c r="H5138">
        <v>48.783994</v>
      </c>
      <c r="I5138">
        <v>-90.092697900000005</v>
      </c>
      <c r="J5138" s="1" t="str">
        <f t="shared" si="828"/>
        <v>NGR lake sediment grab sample</v>
      </c>
      <c r="K5138" s="1" t="str">
        <f t="shared" si="829"/>
        <v>&lt;177 micron (NGR)</v>
      </c>
      <c r="L5138">
        <v>7</v>
      </c>
      <c r="M5138" t="s">
        <v>107</v>
      </c>
      <c r="N5138">
        <v>136</v>
      </c>
      <c r="O5138">
        <v>63</v>
      </c>
      <c r="P5138">
        <v>37</v>
      </c>
      <c r="Q5138">
        <v>3</v>
      </c>
      <c r="R5138">
        <v>17</v>
      </c>
      <c r="S5138">
        <v>7</v>
      </c>
      <c r="T5138">
        <v>0.1</v>
      </c>
      <c r="U5138">
        <v>100</v>
      </c>
      <c r="V5138">
        <v>0.4</v>
      </c>
      <c r="W5138">
        <v>1</v>
      </c>
      <c r="X5138">
        <v>2</v>
      </c>
      <c r="Y5138">
        <v>56.8</v>
      </c>
    </row>
    <row r="5139" spans="1:25" hidden="1" x14ac:dyDescent="0.25">
      <c r="A5139" t="s">
        <v>19554</v>
      </c>
      <c r="B5139" t="s">
        <v>19555</v>
      </c>
      <c r="C5139" s="1" t="str">
        <f t="shared" si="830"/>
        <v>21:0447</v>
      </c>
      <c r="D5139" s="1" t="str">
        <f>HYPERLINK("http://geochem.nrcan.gc.ca/cdogs/content/svy/svy_e.htm", "")</f>
        <v/>
      </c>
      <c r="G5139" s="1" t="str">
        <f>HYPERLINK("http://geochem.nrcan.gc.ca/cdogs/content/cr_/cr_00033_e.htm", "33")</f>
        <v>33</v>
      </c>
      <c r="J5139" t="s">
        <v>100</v>
      </c>
      <c r="K5139" t="s">
        <v>101</v>
      </c>
      <c r="L5139">
        <v>7</v>
      </c>
      <c r="M5139" t="s">
        <v>102</v>
      </c>
      <c r="N5139">
        <v>137</v>
      </c>
      <c r="O5139">
        <v>152</v>
      </c>
      <c r="P5139">
        <v>18</v>
      </c>
      <c r="Q5139">
        <v>23</v>
      </c>
      <c r="R5139">
        <v>12</v>
      </c>
      <c r="S5139">
        <v>12</v>
      </c>
      <c r="T5139">
        <v>0.1</v>
      </c>
      <c r="U5139">
        <v>2700</v>
      </c>
      <c r="V5139">
        <v>3.9</v>
      </c>
      <c r="W5139">
        <v>1</v>
      </c>
      <c r="X5139">
        <v>1</v>
      </c>
      <c r="Y5139">
        <v>13.8</v>
      </c>
    </row>
    <row r="5140" spans="1:25" hidden="1" x14ac:dyDescent="0.25">
      <c r="A5140" t="s">
        <v>19556</v>
      </c>
      <c r="B5140" t="s">
        <v>19557</v>
      </c>
      <c r="C5140" s="1" t="str">
        <f t="shared" si="830"/>
        <v>21:0447</v>
      </c>
      <c r="D5140" s="1" t="str">
        <f t="shared" ref="D5140:D5154" si="831">HYPERLINK("http://geochem.nrcan.gc.ca/cdogs/content/svy/svy210147_e.htm", "21:0147")</f>
        <v>21:0147</v>
      </c>
      <c r="E5140" t="s">
        <v>19558</v>
      </c>
      <c r="F5140" t="s">
        <v>19559</v>
      </c>
      <c r="H5140">
        <v>48.789340899999999</v>
      </c>
      <c r="I5140">
        <v>-90.061954900000003</v>
      </c>
      <c r="J5140" s="1" t="str">
        <f t="shared" ref="J5140:J5154" si="832">HYPERLINK("http://geochem.nrcan.gc.ca/cdogs/content/kwd/kwd020027_e.htm", "NGR lake sediment grab sample")</f>
        <v>NGR lake sediment grab sample</v>
      </c>
      <c r="K5140" s="1" t="str">
        <f t="shared" ref="K5140:K5154" si="833">HYPERLINK("http://geochem.nrcan.gc.ca/cdogs/content/kwd/kwd080006_e.htm", "&lt;177 micron (NGR)")</f>
        <v>&lt;177 micron (NGR)</v>
      </c>
      <c r="L5140">
        <v>7</v>
      </c>
      <c r="M5140" t="s">
        <v>112</v>
      </c>
      <c r="N5140">
        <v>138</v>
      </c>
      <c r="O5140">
        <v>43</v>
      </c>
      <c r="P5140">
        <v>14</v>
      </c>
      <c r="Q5140">
        <v>2</v>
      </c>
      <c r="R5140">
        <v>11</v>
      </c>
      <c r="S5140">
        <v>5</v>
      </c>
      <c r="T5140">
        <v>0.1</v>
      </c>
      <c r="U5140">
        <v>140</v>
      </c>
      <c r="V5140">
        <v>0.6</v>
      </c>
      <c r="W5140">
        <v>1</v>
      </c>
      <c r="X5140">
        <v>1</v>
      </c>
      <c r="Y5140">
        <v>39.4</v>
      </c>
    </row>
    <row r="5141" spans="1:25" hidden="1" x14ac:dyDescent="0.25">
      <c r="A5141" t="s">
        <v>19560</v>
      </c>
      <c r="B5141" t="s">
        <v>19561</v>
      </c>
      <c r="C5141" s="1" t="str">
        <f t="shared" si="830"/>
        <v>21:0447</v>
      </c>
      <c r="D5141" s="1" t="str">
        <f t="shared" si="831"/>
        <v>21:0147</v>
      </c>
      <c r="E5141" t="s">
        <v>19562</v>
      </c>
      <c r="F5141" t="s">
        <v>19563</v>
      </c>
      <c r="H5141">
        <v>48.825607699999999</v>
      </c>
      <c r="I5141">
        <v>-90.101258000000001</v>
      </c>
      <c r="J5141" s="1" t="str">
        <f t="shared" si="832"/>
        <v>NGR lake sediment grab sample</v>
      </c>
      <c r="K5141" s="1" t="str">
        <f t="shared" si="833"/>
        <v>&lt;177 micron (NGR)</v>
      </c>
      <c r="L5141">
        <v>7</v>
      </c>
      <c r="M5141" t="s">
        <v>117</v>
      </c>
      <c r="N5141">
        <v>139</v>
      </c>
      <c r="O5141">
        <v>146</v>
      </c>
      <c r="P5141">
        <v>50</v>
      </c>
      <c r="Q5141">
        <v>2</v>
      </c>
      <c r="R5141">
        <v>23</v>
      </c>
      <c r="S5141">
        <v>12</v>
      </c>
      <c r="T5141">
        <v>0.1</v>
      </c>
      <c r="U5141">
        <v>700</v>
      </c>
      <c r="V5141">
        <v>3.25</v>
      </c>
      <c r="W5141">
        <v>1</v>
      </c>
      <c r="X5141">
        <v>1</v>
      </c>
      <c r="Y5141">
        <v>38.6</v>
      </c>
    </row>
    <row r="5142" spans="1:25" hidden="1" x14ac:dyDescent="0.25">
      <c r="A5142" t="s">
        <v>19564</v>
      </c>
      <c r="B5142" t="s">
        <v>19565</v>
      </c>
      <c r="C5142" s="1" t="str">
        <f t="shared" si="830"/>
        <v>21:0447</v>
      </c>
      <c r="D5142" s="1" t="str">
        <f t="shared" si="831"/>
        <v>21:0147</v>
      </c>
      <c r="E5142" t="s">
        <v>19566</v>
      </c>
      <c r="F5142" t="s">
        <v>19567</v>
      </c>
      <c r="H5142">
        <v>48.854331700000003</v>
      </c>
      <c r="I5142">
        <v>-90.136657</v>
      </c>
      <c r="J5142" s="1" t="str">
        <f t="shared" si="832"/>
        <v>NGR lake sediment grab sample</v>
      </c>
      <c r="K5142" s="1" t="str">
        <f t="shared" si="833"/>
        <v>&lt;177 micron (NGR)</v>
      </c>
      <c r="L5142">
        <v>7</v>
      </c>
      <c r="M5142" t="s">
        <v>122</v>
      </c>
      <c r="N5142">
        <v>140</v>
      </c>
      <c r="O5142">
        <v>62</v>
      </c>
      <c r="P5142">
        <v>25</v>
      </c>
      <c r="Q5142">
        <v>1</v>
      </c>
      <c r="R5142">
        <v>16</v>
      </c>
      <c r="S5142">
        <v>7</v>
      </c>
      <c r="T5142">
        <v>0.1</v>
      </c>
      <c r="U5142">
        <v>155</v>
      </c>
      <c r="V5142">
        <v>0.6</v>
      </c>
      <c r="W5142">
        <v>1</v>
      </c>
      <c r="X5142">
        <v>1</v>
      </c>
      <c r="Y5142">
        <v>42.8</v>
      </c>
    </row>
    <row r="5143" spans="1:25" hidden="1" x14ac:dyDescent="0.25">
      <c r="A5143" t="s">
        <v>19568</v>
      </c>
      <c r="B5143" t="s">
        <v>19569</v>
      </c>
      <c r="C5143" s="1" t="str">
        <f t="shared" si="830"/>
        <v>21:0447</v>
      </c>
      <c r="D5143" s="1" t="str">
        <f t="shared" si="831"/>
        <v>21:0147</v>
      </c>
      <c r="E5143" t="s">
        <v>19570</v>
      </c>
      <c r="F5143" t="s">
        <v>19571</v>
      </c>
      <c r="H5143">
        <v>48.822209299999997</v>
      </c>
      <c r="I5143">
        <v>-90.129019299999996</v>
      </c>
      <c r="J5143" s="1" t="str">
        <f t="shared" si="832"/>
        <v>NGR lake sediment grab sample</v>
      </c>
      <c r="K5143" s="1" t="str">
        <f t="shared" si="833"/>
        <v>&lt;177 micron (NGR)</v>
      </c>
      <c r="L5143">
        <v>8</v>
      </c>
      <c r="M5143" t="s">
        <v>29</v>
      </c>
      <c r="N5143">
        <v>141</v>
      </c>
      <c r="O5143">
        <v>110</v>
      </c>
      <c r="P5143">
        <v>35</v>
      </c>
      <c r="Q5143">
        <v>1</v>
      </c>
      <c r="R5143">
        <v>15</v>
      </c>
      <c r="S5143">
        <v>11</v>
      </c>
      <c r="T5143">
        <v>0.1</v>
      </c>
      <c r="U5143">
        <v>395</v>
      </c>
      <c r="V5143">
        <v>2.6</v>
      </c>
      <c r="W5143">
        <v>1</v>
      </c>
      <c r="X5143">
        <v>1</v>
      </c>
      <c r="Y5143">
        <v>45.6</v>
      </c>
    </row>
    <row r="5144" spans="1:25" hidden="1" x14ac:dyDescent="0.25">
      <c r="A5144" t="s">
        <v>19572</v>
      </c>
      <c r="B5144" t="s">
        <v>19573</v>
      </c>
      <c r="C5144" s="1" t="str">
        <f t="shared" si="830"/>
        <v>21:0447</v>
      </c>
      <c r="D5144" s="1" t="str">
        <f t="shared" si="831"/>
        <v>21:0147</v>
      </c>
      <c r="E5144" t="s">
        <v>19574</v>
      </c>
      <c r="F5144" t="s">
        <v>19575</v>
      </c>
      <c r="H5144">
        <v>48.830035299999999</v>
      </c>
      <c r="I5144">
        <v>-90.159425200000001</v>
      </c>
      <c r="J5144" s="1" t="str">
        <f t="shared" si="832"/>
        <v>NGR lake sediment grab sample</v>
      </c>
      <c r="K5144" s="1" t="str">
        <f t="shared" si="833"/>
        <v>&lt;177 micron (NGR)</v>
      </c>
      <c r="L5144">
        <v>8</v>
      </c>
      <c r="M5144" t="s">
        <v>49</v>
      </c>
      <c r="N5144">
        <v>142</v>
      </c>
      <c r="O5144">
        <v>104</v>
      </c>
      <c r="P5144">
        <v>44</v>
      </c>
      <c r="Q5144">
        <v>1</v>
      </c>
      <c r="R5144">
        <v>22</v>
      </c>
      <c r="S5144">
        <v>10</v>
      </c>
      <c r="T5144">
        <v>0.1</v>
      </c>
      <c r="U5144">
        <v>385</v>
      </c>
      <c r="V5144">
        <v>2.2000000000000002</v>
      </c>
      <c r="W5144">
        <v>1</v>
      </c>
      <c r="X5144">
        <v>1</v>
      </c>
      <c r="Y5144">
        <v>32.200000000000003</v>
      </c>
    </row>
    <row r="5145" spans="1:25" hidden="1" x14ac:dyDescent="0.25">
      <c r="A5145" t="s">
        <v>19576</v>
      </c>
      <c r="B5145" t="s">
        <v>19577</v>
      </c>
      <c r="C5145" s="1" t="str">
        <f t="shared" si="830"/>
        <v>21:0447</v>
      </c>
      <c r="D5145" s="1" t="str">
        <f t="shared" si="831"/>
        <v>21:0147</v>
      </c>
      <c r="E5145" t="s">
        <v>19570</v>
      </c>
      <c r="F5145" t="s">
        <v>19578</v>
      </c>
      <c r="H5145">
        <v>48.822209299999997</v>
      </c>
      <c r="I5145">
        <v>-90.129019299999996</v>
      </c>
      <c r="J5145" s="1" t="str">
        <f t="shared" si="832"/>
        <v>NGR lake sediment grab sample</v>
      </c>
      <c r="K5145" s="1" t="str">
        <f t="shared" si="833"/>
        <v>&lt;177 micron (NGR)</v>
      </c>
      <c r="L5145">
        <v>8</v>
      </c>
      <c r="M5145" t="s">
        <v>57</v>
      </c>
      <c r="N5145">
        <v>143</v>
      </c>
      <c r="O5145">
        <v>112</v>
      </c>
      <c r="P5145">
        <v>34</v>
      </c>
      <c r="Q5145">
        <v>1</v>
      </c>
      <c r="R5145">
        <v>15</v>
      </c>
      <c r="S5145">
        <v>10</v>
      </c>
      <c r="T5145">
        <v>0.1</v>
      </c>
      <c r="U5145">
        <v>390</v>
      </c>
      <c r="V5145">
        <v>2.5</v>
      </c>
      <c r="W5145">
        <v>1</v>
      </c>
      <c r="X5145">
        <v>1</v>
      </c>
      <c r="Y5145">
        <v>46.8</v>
      </c>
    </row>
    <row r="5146" spans="1:25" hidden="1" x14ac:dyDescent="0.25">
      <c r="A5146" t="s">
        <v>19579</v>
      </c>
      <c r="B5146" t="s">
        <v>19580</v>
      </c>
      <c r="C5146" s="1" t="str">
        <f t="shared" si="830"/>
        <v>21:0447</v>
      </c>
      <c r="D5146" s="1" t="str">
        <f t="shared" si="831"/>
        <v>21:0147</v>
      </c>
      <c r="E5146" t="s">
        <v>19570</v>
      </c>
      <c r="F5146" t="s">
        <v>19581</v>
      </c>
      <c r="H5146">
        <v>48.822209299999997</v>
      </c>
      <c r="I5146">
        <v>-90.129019299999996</v>
      </c>
      <c r="J5146" s="1" t="str">
        <f t="shared" si="832"/>
        <v>NGR lake sediment grab sample</v>
      </c>
      <c r="K5146" s="1" t="str">
        <f t="shared" si="833"/>
        <v>&lt;177 micron (NGR)</v>
      </c>
      <c r="L5146">
        <v>8</v>
      </c>
      <c r="M5146" t="s">
        <v>53</v>
      </c>
      <c r="N5146">
        <v>144</v>
      </c>
      <c r="O5146">
        <v>106</v>
      </c>
      <c r="P5146">
        <v>34</v>
      </c>
      <c r="Q5146">
        <v>1</v>
      </c>
      <c r="R5146">
        <v>14</v>
      </c>
      <c r="S5146">
        <v>9</v>
      </c>
      <c r="T5146">
        <v>0.1</v>
      </c>
      <c r="U5146">
        <v>395</v>
      </c>
      <c r="V5146">
        <v>2.5499999999999998</v>
      </c>
      <c r="W5146">
        <v>1</v>
      </c>
      <c r="X5146">
        <v>2</v>
      </c>
      <c r="Y5146">
        <v>46</v>
      </c>
    </row>
    <row r="5147" spans="1:25" hidden="1" x14ac:dyDescent="0.25">
      <c r="A5147" t="s">
        <v>19582</v>
      </c>
      <c r="B5147" t="s">
        <v>19583</v>
      </c>
      <c r="C5147" s="1" t="str">
        <f t="shared" si="830"/>
        <v>21:0447</v>
      </c>
      <c r="D5147" s="1" t="str">
        <f t="shared" si="831"/>
        <v>21:0147</v>
      </c>
      <c r="E5147" t="s">
        <v>19584</v>
      </c>
      <c r="F5147" t="s">
        <v>19585</v>
      </c>
      <c r="H5147">
        <v>48.809194699999999</v>
      </c>
      <c r="I5147">
        <v>-90.180192599999998</v>
      </c>
      <c r="J5147" s="1" t="str">
        <f t="shared" si="832"/>
        <v>NGR lake sediment grab sample</v>
      </c>
      <c r="K5147" s="1" t="str">
        <f t="shared" si="833"/>
        <v>&lt;177 micron (NGR)</v>
      </c>
      <c r="L5147">
        <v>8</v>
      </c>
      <c r="M5147" t="s">
        <v>34</v>
      </c>
      <c r="N5147">
        <v>145</v>
      </c>
      <c r="O5147">
        <v>72</v>
      </c>
      <c r="P5147">
        <v>19</v>
      </c>
      <c r="Q5147">
        <v>3</v>
      </c>
      <c r="R5147">
        <v>11</v>
      </c>
      <c r="S5147">
        <v>6</v>
      </c>
      <c r="T5147">
        <v>0.1</v>
      </c>
      <c r="U5147">
        <v>65</v>
      </c>
      <c r="V5147">
        <v>0.35</v>
      </c>
      <c r="W5147">
        <v>1</v>
      </c>
      <c r="X5147">
        <v>1</v>
      </c>
      <c r="Y5147">
        <v>65.8</v>
      </c>
    </row>
    <row r="5148" spans="1:25" hidden="1" x14ac:dyDescent="0.25">
      <c r="A5148" t="s">
        <v>19586</v>
      </c>
      <c r="B5148" t="s">
        <v>19587</v>
      </c>
      <c r="C5148" s="1" t="str">
        <f t="shared" si="830"/>
        <v>21:0447</v>
      </c>
      <c r="D5148" s="1" t="str">
        <f t="shared" si="831"/>
        <v>21:0147</v>
      </c>
      <c r="E5148" t="s">
        <v>19588</v>
      </c>
      <c r="F5148" t="s">
        <v>19589</v>
      </c>
      <c r="H5148">
        <v>48.776181000000001</v>
      </c>
      <c r="I5148">
        <v>-90.194840299999996</v>
      </c>
      <c r="J5148" s="1" t="str">
        <f t="shared" si="832"/>
        <v>NGR lake sediment grab sample</v>
      </c>
      <c r="K5148" s="1" t="str">
        <f t="shared" si="833"/>
        <v>&lt;177 micron (NGR)</v>
      </c>
      <c r="L5148">
        <v>8</v>
      </c>
      <c r="M5148" t="s">
        <v>39</v>
      </c>
      <c r="N5148">
        <v>146</v>
      </c>
      <c r="O5148">
        <v>40</v>
      </c>
      <c r="P5148">
        <v>39</v>
      </c>
      <c r="Q5148">
        <v>1</v>
      </c>
      <c r="R5148">
        <v>23</v>
      </c>
      <c r="S5148">
        <v>14</v>
      </c>
      <c r="T5148">
        <v>0.1</v>
      </c>
      <c r="U5148">
        <v>380</v>
      </c>
      <c r="V5148">
        <v>2.5</v>
      </c>
      <c r="W5148">
        <v>1</v>
      </c>
      <c r="X5148">
        <v>1</v>
      </c>
      <c r="Y5148">
        <v>23.6</v>
      </c>
    </row>
    <row r="5149" spans="1:25" hidden="1" x14ac:dyDescent="0.25">
      <c r="A5149" t="s">
        <v>19590</v>
      </c>
      <c r="B5149" t="s">
        <v>19591</v>
      </c>
      <c r="C5149" s="1" t="str">
        <f t="shared" si="830"/>
        <v>21:0447</v>
      </c>
      <c r="D5149" s="1" t="str">
        <f t="shared" si="831"/>
        <v>21:0147</v>
      </c>
      <c r="E5149" t="s">
        <v>19592</v>
      </c>
      <c r="F5149" t="s">
        <v>19593</v>
      </c>
      <c r="H5149">
        <v>48.7475497</v>
      </c>
      <c r="I5149">
        <v>-90.246584999999996</v>
      </c>
      <c r="J5149" s="1" t="str">
        <f t="shared" si="832"/>
        <v>NGR lake sediment grab sample</v>
      </c>
      <c r="K5149" s="1" t="str">
        <f t="shared" si="833"/>
        <v>&lt;177 micron (NGR)</v>
      </c>
      <c r="L5149">
        <v>8</v>
      </c>
      <c r="M5149" t="s">
        <v>44</v>
      </c>
      <c r="N5149">
        <v>147</v>
      </c>
      <c r="O5149">
        <v>66</v>
      </c>
      <c r="P5149">
        <v>49</v>
      </c>
      <c r="Q5149">
        <v>3</v>
      </c>
      <c r="R5149">
        <v>20</v>
      </c>
      <c r="S5149">
        <v>9</v>
      </c>
      <c r="T5149">
        <v>0.1</v>
      </c>
      <c r="U5149">
        <v>200</v>
      </c>
      <c r="V5149">
        <v>1.8</v>
      </c>
      <c r="W5149">
        <v>1</v>
      </c>
      <c r="X5149">
        <v>1</v>
      </c>
      <c r="Y5149">
        <v>11.2</v>
      </c>
    </row>
    <row r="5150" spans="1:25" hidden="1" x14ac:dyDescent="0.25">
      <c r="A5150" t="s">
        <v>19594</v>
      </c>
      <c r="B5150" t="s">
        <v>19595</v>
      </c>
      <c r="C5150" s="1" t="str">
        <f t="shared" si="830"/>
        <v>21:0447</v>
      </c>
      <c r="D5150" s="1" t="str">
        <f t="shared" si="831"/>
        <v>21:0147</v>
      </c>
      <c r="E5150" t="s">
        <v>19596</v>
      </c>
      <c r="F5150" t="s">
        <v>19597</v>
      </c>
      <c r="H5150">
        <v>48.729674600000003</v>
      </c>
      <c r="I5150">
        <v>-90.291465000000002</v>
      </c>
      <c r="J5150" s="1" t="str">
        <f t="shared" si="832"/>
        <v>NGR lake sediment grab sample</v>
      </c>
      <c r="K5150" s="1" t="str">
        <f t="shared" si="833"/>
        <v>&lt;177 micron (NGR)</v>
      </c>
      <c r="L5150">
        <v>8</v>
      </c>
      <c r="M5150" t="s">
        <v>62</v>
      </c>
      <c r="N5150">
        <v>148</v>
      </c>
      <c r="O5150">
        <v>43</v>
      </c>
      <c r="P5150">
        <v>25</v>
      </c>
      <c r="Q5150">
        <v>3</v>
      </c>
      <c r="R5150">
        <v>12</v>
      </c>
      <c r="S5150">
        <v>5</v>
      </c>
      <c r="T5150">
        <v>0.1</v>
      </c>
      <c r="U5150">
        <v>115</v>
      </c>
      <c r="V5150">
        <v>0.7</v>
      </c>
      <c r="W5150">
        <v>1</v>
      </c>
      <c r="X5150">
        <v>1</v>
      </c>
      <c r="Y5150">
        <v>36.6</v>
      </c>
    </row>
    <row r="5151" spans="1:25" hidden="1" x14ac:dyDescent="0.25">
      <c r="A5151" t="s">
        <v>19598</v>
      </c>
      <c r="B5151" t="s">
        <v>19599</v>
      </c>
      <c r="C5151" s="1" t="str">
        <f t="shared" si="830"/>
        <v>21:0447</v>
      </c>
      <c r="D5151" s="1" t="str">
        <f t="shared" si="831"/>
        <v>21:0147</v>
      </c>
      <c r="E5151" t="s">
        <v>19600</v>
      </c>
      <c r="F5151" t="s">
        <v>19601</v>
      </c>
      <c r="H5151">
        <v>48.714351299999997</v>
      </c>
      <c r="I5151">
        <v>-90.289147999999997</v>
      </c>
      <c r="J5151" s="1" t="str">
        <f t="shared" si="832"/>
        <v>NGR lake sediment grab sample</v>
      </c>
      <c r="K5151" s="1" t="str">
        <f t="shared" si="833"/>
        <v>&lt;177 micron (NGR)</v>
      </c>
      <c r="L5151">
        <v>8</v>
      </c>
      <c r="M5151" t="s">
        <v>67</v>
      </c>
      <c r="N5151">
        <v>149</v>
      </c>
      <c r="O5151">
        <v>78</v>
      </c>
      <c r="P5151">
        <v>30</v>
      </c>
      <c r="Q5151">
        <v>4</v>
      </c>
      <c r="R5151">
        <v>12</v>
      </c>
      <c r="S5151">
        <v>7</v>
      </c>
      <c r="T5151">
        <v>0.1</v>
      </c>
      <c r="U5151">
        <v>200</v>
      </c>
      <c r="V5151">
        <v>1.2</v>
      </c>
      <c r="W5151">
        <v>1</v>
      </c>
      <c r="X5151">
        <v>1</v>
      </c>
      <c r="Y5151">
        <v>44.6</v>
      </c>
    </row>
    <row r="5152" spans="1:25" hidden="1" x14ac:dyDescent="0.25">
      <c r="A5152" t="s">
        <v>19602</v>
      </c>
      <c r="B5152" t="s">
        <v>19603</v>
      </c>
      <c r="C5152" s="1" t="str">
        <f t="shared" si="830"/>
        <v>21:0447</v>
      </c>
      <c r="D5152" s="1" t="str">
        <f t="shared" si="831"/>
        <v>21:0147</v>
      </c>
      <c r="E5152" t="s">
        <v>19604</v>
      </c>
      <c r="F5152" t="s">
        <v>19605</v>
      </c>
      <c r="H5152">
        <v>48.699517700000001</v>
      </c>
      <c r="I5152">
        <v>-90.330464000000006</v>
      </c>
      <c r="J5152" s="1" t="str">
        <f t="shared" si="832"/>
        <v>NGR lake sediment grab sample</v>
      </c>
      <c r="K5152" s="1" t="str">
        <f t="shared" si="833"/>
        <v>&lt;177 micron (NGR)</v>
      </c>
      <c r="L5152">
        <v>8</v>
      </c>
      <c r="M5152" t="s">
        <v>72</v>
      </c>
      <c r="N5152">
        <v>150</v>
      </c>
      <c r="O5152">
        <v>71</v>
      </c>
      <c r="P5152">
        <v>23</v>
      </c>
      <c r="Q5152">
        <v>5</v>
      </c>
      <c r="R5152">
        <v>13</v>
      </c>
      <c r="S5152">
        <v>10</v>
      </c>
      <c r="T5152">
        <v>0.1</v>
      </c>
      <c r="U5152">
        <v>315</v>
      </c>
      <c r="V5152">
        <v>2</v>
      </c>
      <c r="W5152">
        <v>1</v>
      </c>
      <c r="X5152">
        <v>1</v>
      </c>
      <c r="Y5152">
        <v>39.200000000000003</v>
      </c>
    </row>
    <row r="5153" spans="1:25" hidden="1" x14ac:dyDescent="0.25">
      <c r="A5153" t="s">
        <v>19606</v>
      </c>
      <c r="B5153" t="s">
        <v>19607</v>
      </c>
      <c r="C5153" s="1" t="str">
        <f t="shared" si="830"/>
        <v>21:0447</v>
      </c>
      <c r="D5153" s="1" t="str">
        <f t="shared" si="831"/>
        <v>21:0147</v>
      </c>
      <c r="E5153" t="s">
        <v>19608</v>
      </c>
      <c r="F5153" t="s">
        <v>19609</v>
      </c>
      <c r="H5153">
        <v>48.708492</v>
      </c>
      <c r="I5153">
        <v>-90.257175799999999</v>
      </c>
      <c r="J5153" s="1" t="str">
        <f t="shared" si="832"/>
        <v>NGR lake sediment grab sample</v>
      </c>
      <c r="K5153" s="1" t="str">
        <f t="shared" si="833"/>
        <v>&lt;177 micron (NGR)</v>
      </c>
      <c r="L5153">
        <v>8</v>
      </c>
      <c r="M5153" t="s">
        <v>77</v>
      </c>
      <c r="N5153">
        <v>151</v>
      </c>
      <c r="O5153">
        <v>114</v>
      </c>
      <c r="P5153">
        <v>36</v>
      </c>
      <c r="Q5153">
        <v>1</v>
      </c>
      <c r="R5153">
        <v>18</v>
      </c>
      <c r="S5153">
        <v>8</v>
      </c>
      <c r="T5153">
        <v>0.1</v>
      </c>
      <c r="U5153">
        <v>245</v>
      </c>
      <c r="V5153">
        <v>2.1</v>
      </c>
      <c r="W5153">
        <v>1</v>
      </c>
      <c r="X5153">
        <v>1</v>
      </c>
      <c r="Y5153">
        <v>39.4</v>
      </c>
    </row>
    <row r="5154" spans="1:25" hidden="1" x14ac:dyDescent="0.25">
      <c r="A5154" t="s">
        <v>19610</v>
      </c>
      <c r="B5154" t="s">
        <v>19611</v>
      </c>
      <c r="C5154" s="1" t="str">
        <f t="shared" si="830"/>
        <v>21:0447</v>
      </c>
      <c r="D5154" s="1" t="str">
        <f t="shared" si="831"/>
        <v>21:0147</v>
      </c>
      <c r="E5154" t="s">
        <v>19612</v>
      </c>
      <c r="F5154" t="s">
        <v>19613</v>
      </c>
      <c r="H5154">
        <v>48.717329700000001</v>
      </c>
      <c r="I5154">
        <v>-90.206752300000005</v>
      </c>
      <c r="J5154" s="1" t="str">
        <f t="shared" si="832"/>
        <v>NGR lake sediment grab sample</v>
      </c>
      <c r="K5154" s="1" t="str">
        <f t="shared" si="833"/>
        <v>&lt;177 micron (NGR)</v>
      </c>
      <c r="L5154">
        <v>8</v>
      </c>
      <c r="M5154" t="s">
        <v>82</v>
      </c>
      <c r="N5154">
        <v>152</v>
      </c>
      <c r="O5154">
        <v>102</v>
      </c>
      <c r="P5154">
        <v>43</v>
      </c>
      <c r="Q5154">
        <v>1</v>
      </c>
      <c r="R5154">
        <v>20</v>
      </c>
      <c r="S5154">
        <v>12</v>
      </c>
      <c r="T5154">
        <v>0.1</v>
      </c>
      <c r="U5154">
        <v>500</v>
      </c>
      <c r="V5154">
        <v>3.7</v>
      </c>
      <c r="W5154">
        <v>1</v>
      </c>
      <c r="X5154">
        <v>1</v>
      </c>
      <c r="Y5154">
        <v>25</v>
      </c>
    </row>
    <row r="5155" spans="1:25" hidden="1" x14ac:dyDescent="0.25">
      <c r="A5155" t="s">
        <v>19614</v>
      </c>
      <c r="B5155" t="s">
        <v>19615</v>
      </c>
      <c r="C5155" s="1" t="str">
        <f t="shared" si="830"/>
        <v>21:0447</v>
      </c>
      <c r="D5155" s="1" t="str">
        <f>HYPERLINK("http://geochem.nrcan.gc.ca/cdogs/content/svy/svy_e.htm", "")</f>
        <v/>
      </c>
      <c r="G5155" s="1" t="str">
        <f>HYPERLINK("http://geochem.nrcan.gc.ca/cdogs/content/cr_/cr_00033_e.htm", "33")</f>
        <v>33</v>
      </c>
      <c r="J5155" t="s">
        <v>100</v>
      </c>
      <c r="K5155" t="s">
        <v>101</v>
      </c>
      <c r="L5155">
        <v>8</v>
      </c>
      <c r="M5155" t="s">
        <v>102</v>
      </c>
      <c r="N5155">
        <v>153</v>
      </c>
      <c r="O5155">
        <v>152</v>
      </c>
      <c r="P5155">
        <v>20</v>
      </c>
      <c r="Q5155">
        <v>24</v>
      </c>
      <c r="R5155">
        <v>13</v>
      </c>
      <c r="S5155">
        <v>12</v>
      </c>
      <c r="T5155">
        <v>0.1</v>
      </c>
      <c r="U5155">
        <v>2700</v>
      </c>
      <c r="V5155">
        <v>4</v>
      </c>
      <c r="W5155">
        <v>1</v>
      </c>
      <c r="X5155">
        <v>2</v>
      </c>
      <c r="Y5155">
        <v>13</v>
      </c>
    </row>
    <row r="5156" spans="1:25" hidden="1" x14ac:dyDescent="0.25">
      <c r="A5156" t="s">
        <v>19616</v>
      </c>
      <c r="B5156" t="s">
        <v>19617</v>
      </c>
      <c r="C5156" s="1" t="str">
        <f t="shared" si="830"/>
        <v>21:0447</v>
      </c>
      <c r="D5156" s="1" t="str">
        <f t="shared" ref="D5156:D5170" si="834">HYPERLINK("http://geochem.nrcan.gc.ca/cdogs/content/svy/svy210147_e.htm", "21:0147")</f>
        <v>21:0147</v>
      </c>
      <c r="E5156" t="s">
        <v>19618</v>
      </c>
      <c r="F5156" t="s">
        <v>19619</v>
      </c>
      <c r="H5156">
        <v>48.729432500000001</v>
      </c>
      <c r="I5156">
        <v>-90.164844400000007</v>
      </c>
      <c r="J5156" s="1" t="str">
        <f t="shared" ref="J5156:J5170" si="835">HYPERLINK("http://geochem.nrcan.gc.ca/cdogs/content/kwd/kwd020027_e.htm", "NGR lake sediment grab sample")</f>
        <v>NGR lake sediment grab sample</v>
      </c>
      <c r="K5156" s="1" t="str">
        <f t="shared" ref="K5156:K5170" si="836">HYPERLINK("http://geochem.nrcan.gc.ca/cdogs/content/kwd/kwd080006_e.htm", "&lt;177 micron (NGR)")</f>
        <v>&lt;177 micron (NGR)</v>
      </c>
      <c r="L5156">
        <v>8</v>
      </c>
      <c r="M5156" t="s">
        <v>87</v>
      </c>
      <c r="N5156">
        <v>154</v>
      </c>
      <c r="O5156">
        <v>92</v>
      </c>
      <c r="P5156">
        <v>29</v>
      </c>
      <c r="Q5156">
        <v>1</v>
      </c>
      <c r="R5156">
        <v>12</v>
      </c>
      <c r="S5156">
        <v>9</v>
      </c>
      <c r="T5156">
        <v>0.1</v>
      </c>
      <c r="U5156">
        <v>350</v>
      </c>
      <c r="V5156">
        <v>1.75</v>
      </c>
      <c r="W5156">
        <v>1</v>
      </c>
      <c r="X5156">
        <v>1</v>
      </c>
      <c r="Y5156">
        <v>39.200000000000003</v>
      </c>
    </row>
    <row r="5157" spans="1:25" hidden="1" x14ac:dyDescent="0.25">
      <c r="A5157" t="s">
        <v>19620</v>
      </c>
      <c r="B5157" t="s">
        <v>19621</v>
      </c>
      <c r="C5157" s="1" t="str">
        <f t="shared" si="830"/>
        <v>21:0447</v>
      </c>
      <c r="D5157" s="1" t="str">
        <f t="shared" si="834"/>
        <v>21:0147</v>
      </c>
      <c r="E5157" t="s">
        <v>19622</v>
      </c>
      <c r="F5157" t="s">
        <v>19623</v>
      </c>
      <c r="H5157">
        <v>48.745056699999999</v>
      </c>
      <c r="I5157">
        <v>-90.205118400000003</v>
      </c>
      <c r="J5157" s="1" t="str">
        <f t="shared" si="835"/>
        <v>NGR lake sediment grab sample</v>
      </c>
      <c r="K5157" s="1" t="str">
        <f t="shared" si="836"/>
        <v>&lt;177 micron (NGR)</v>
      </c>
      <c r="L5157">
        <v>8</v>
      </c>
      <c r="M5157" t="s">
        <v>92</v>
      </c>
      <c r="N5157">
        <v>155</v>
      </c>
      <c r="O5157">
        <v>79</v>
      </c>
      <c r="P5157">
        <v>45</v>
      </c>
      <c r="Q5157">
        <v>1</v>
      </c>
      <c r="R5157">
        <v>18</v>
      </c>
      <c r="S5157">
        <v>10</v>
      </c>
      <c r="T5157">
        <v>0.1</v>
      </c>
      <c r="U5157">
        <v>315</v>
      </c>
      <c r="V5157">
        <v>1.8</v>
      </c>
      <c r="W5157">
        <v>4.5</v>
      </c>
      <c r="X5157">
        <v>1</v>
      </c>
      <c r="Y5157">
        <v>31.2</v>
      </c>
    </row>
    <row r="5158" spans="1:25" hidden="1" x14ac:dyDescent="0.25">
      <c r="A5158" t="s">
        <v>19624</v>
      </c>
      <c r="B5158" t="s">
        <v>19625</v>
      </c>
      <c r="C5158" s="1" t="str">
        <f t="shared" si="830"/>
        <v>21:0447</v>
      </c>
      <c r="D5158" s="1" t="str">
        <f t="shared" si="834"/>
        <v>21:0147</v>
      </c>
      <c r="E5158" t="s">
        <v>19626</v>
      </c>
      <c r="F5158" t="s">
        <v>19627</v>
      </c>
      <c r="H5158">
        <v>48.761034100000003</v>
      </c>
      <c r="I5158">
        <v>-90.2472219</v>
      </c>
      <c r="J5158" s="1" t="str">
        <f t="shared" si="835"/>
        <v>NGR lake sediment grab sample</v>
      </c>
      <c r="K5158" s="1" t="str">
        <f t="shared" si="836"/>
        <v>&lt;177 micron (NGR)</v>
      </c>
      <c r="L5158">
        <v>8</v>
      </c>
      <c r="M5158" t="s">
        <v>97</v>
      </c>
      <c r="N5158">
        <v>156</v>
      </c>
      <c r="O5158">
        <v>89</v>
      </c>
      <c r="P5158">
        <v>55</v>
      </c>
      <c r="Q5158">
        <v>1</v>
      </c>
      <c r="R5158">
        <v>27</v>
      </c>
      <c r="S5158">
        <v>15</v>
      </c>
      <c r="T5158">
        <v>0.1</v>
      </c>
      <c r="U5158">
        <v>415</v>
      </c>
      <c r="V5158">
        <v>3.9</v>
      </c>
      <c r="W5158">
        <v>1.5</v>
      </c>
      <c r="X5158">
        <v>1</v>
      </c>
      <c r="Y5158">
        <v>20.399999999999999</v>
      </c>
    </row>
    <row r="5159" spans="1:25" hidden="1" x14ac:dyDescent="0.25">
      <c r="A5159" t="s">
        <v>19628</v>
      </c>
      <c r="B5159" t="s">
        <v>19629</v>
      </c>
      <c r="C5159" s="1" t="str">
        <f t="shared" si="830"/>
        <v>21:0447</v>
      </c>
      <c r="D5159" s="1" t="str">
        <f t="shared" si="834"/>
        <v>21:0147</v>
      </c>
      <c r="E5159" t="s">
        <v>19630</v>
      </c>
      <c r="F5159" t="s">
        <v>19631</v>
      </c>
      <c r="H5159">
        <v>48.7747028</v>
      </c>
      <c r="I5159">
        <v>-90.352816599999997</v>
      </c>
      <c r="J5159" s="1" t="str">
        <f t="shared" si="835"/>
        <v>NGR lake sediment grab sample</v>
      </c>
      <c r="K5159" s="1" t="str">
        <f t="shared" si="836"/>
        <v>&lt;177 micron (NGR)</v>
      </c>
      <c r="L5159">
        <v>8</v>
      </c>
      <c r="M5159" t="s">
        <v>107</v>
      </c>
      <c r="N5159">
        <v>157</v>
      </c>
      <c r="O5159">
        <v>84</v>
      </c>
      <c r="P5159">
        <v>64</v>
      </c>
      <c r="Q5159">
        <v>1</v>
      </c>
      <c r="R5159">
        <v>20</v>
      </c>
      <c r="S5159">
        <v>12</v>
      </c>
      <c r="T5159">
        <v>0.1</v>
      </c>
      <c r="U5159">
        <v>410</v>
      </c>
      <c r="V5159">
        <v>1.45</v>
      </c>
      <c r="W5159">
        <v>1</v>
      </c>
      <c r="X5159">
        <v>1</v>
      </c>
      <c r="Y5159">
        <v>38.6</v>
      </c>
    </row>
    <row r="5160" spans="1:25" hidden="1" x14ac:dyDescent="0.25">
      <c r="A5160" t="s">
        <v>19632</v>
      </c>
      <c r="B5160" t="s">
        <v>19633</v>
      </c>
      <c r="C5160" s="1" t="str">
        <f t="shared" si="830"/>
        <v>21:0447</v>
      </c>
      <c r="D5160" s="1" t="str">
        <f t="shared" si="834"/>
        <v>21:0147</v>
      </c>
      <c r="E5160" t="s">
        <v>19634</v>
      </c>
      <c r="F5160" t="s">
        <v>19635</v>
      </c>
      <c r="H5160">
        <v>48.807125599999999</v>
      </c>
      <c r="I5160">
        <v>-90.299197800000002</v>
      </c>
      <c r="J5160" s="1" t="str">
        <f t="shared" si="835"/>
        <v>NGR lake sediment grab sample</v>
      </c>
      <c r="K5160" s="1" t="str">
        <f t="shared" si="836"/>
        <v>&lt;177 micron (NGR)</v>
      </c>
      <c r="L5160">
        <v>8</v>
      </c>
      <c r="M5160" t="s">
        <v>112</v>
      </c>
      <c r="N5160">
        <v>158</v>
      </c>
      <c r="O5160">
        <v>99</v>
      </c>
      <c r="P5160">
        <v>70</v>
      </c>
      <c r="Q5160">
        <v>1</v>
      </c>
      <c r="R5160">
        <v>23</v>
      </c>
      <c r="S5160">
        <v>12</v>
      </c>
      <c r="T5160">
        <v>0.1</v>
      </c>
      <c r="U5160">
        <v>290</v>
      </c>
      <c r="V5160">
        <v>2.75</v>
      </c>
      <c r="W5160">
        <v>1</v>
      </c>
      <c r="X5160">
        <v>1</v>
      </c>
      <c r="Y5160">
        <v>41.2</v>
      </c>
    </row>
    <row r="5161" spans="1:25" hidden="1" x14ac:dyDescent="0.25">
      <c r="A5161" t="s">
        <v>19636</v>
      </c>
      <c r="B5161" t="s">
        <v>19637</v>
      </c>
      <c r="C5161" s="1" t="str">
        <f t="shared" si="830"/>
        <v>21:0447</v>
      </c>
      <c r="D5161" s="1" t="str">
        <f t="shared" si="834"/>
        <v>21:0147</v>
      </c>
      <c r="E5161" t="s">
        <v>19638</v>
      </c>
      <c r="F5161" t="s">
        <v>19639</v>
      </c>
      <c r="H5161">
        <v>48.8183674</v>
      </c>
      <c r="I5161">
        <v>-90.315542399999998</v>
      </c>
      <c r="J5161" s="1" t="str">
        <f t="shared" si="835"/>
        <v>NGR lake sediment grab sample</v>
      </c>
      <c r="K5161" s="1" t="str">
        <f t="shared" si="836"/>
        <v>&lt;177 micron (NGR)</v>
      </c>
      <c r="L5161">
        <v>8</v>
      </c>
      <c r="M5161" t="s">
        <v>117</v>
      </c>
      <c r="N5161">
        <v>159</v>
      </c>
      <c r="O5161">
        <v>87</v>
      </c>
      <c r="P5161">
        <v>20</v>
      </c>
      <c r="Q5161">
        <v>1</v>
      </c>
      <c r="R5161">
        <v>11</v>
      </c>
      <c r="S5161">
        <v>6</v>
      </c>
      <c r="T5161">
        <v>0.1</v>
      </c>
      <c r="U5161">
        <v>400</v>
      </c>
      <c r="V5161">
        <v>0.7</v>
      </c>
      <c r="W5161">
        <v>1</v>
      </c>
      <c r="X5161">
        <v>2</v>
      </c>
      <c r="Y5161">
        <v>49.6</v>
      </c>
    </row>
    <row r="5162" spans="1:25" hidden="1" x14ac:dyDescent="0.25">
      <c r="A5162" t="s">
        <v>19640</v>
      </c>
      <c r="B5162" t="s">
        <v>19641</v>
      </c>
      <c r="C5162" s="1" t="str">
        <f t="shared" si="830"/>
        <v>21:0447</v>
      </c>
      <c r="D5162" s="1" t="str">
        <f t="shared" si="834"/>
        <v>21:0147</v>
      </c>
      <c r="E5162" t="s">
        <v>19642</v>
      </c>
      <c r="F5162" t="s">
        <v>19643</v>
      </c>
      <c r="H5162">
        <v>48.840898099999997</v>
      </c>
      <c r="I5162">
        <v>-90.349027699999994</v>
      </c>
      <c r="J5162" s="1" t="str">
        <f t="shared" si="835"/>
        <v>NGR lake sediment grab sample</v>
      </c>
      <c r="K5162" s="1" t="str">
        <f t="shared" si="836"/>
        <v>&lt;177 micron (NGR)</v>
      </c>
      <c r="L5162">
        <v>8</v>
      </c>
      <c r="M5162" t="s">
        <v>122</v>
      </c>
      <c r="N5162">
        <v>160</v>
      </c>
      <c r="O5162">
        <v>87</v>
      </c>
      <c r="P5162">
        <v>30</v>
      </c>
      <c r="Q5162">
        <v>1</v>
      </c>
      <c r="R5162">
        <v>19</v>
      </c>
      <c r="S5162">
        <v>9</v>
      </c>
      <c r="T5162">
        <v>0.1</v>
      </c>
      <c r="U5162">
        <v>265</v>
      </c>
      <c r="V5162">
        <v>1.6</v>
      </c>
      <c r="W5162">
        <v>3</v>
      </c>
      <c r="X5162">
        <v>1</v>
      </c>
      <c r="Y5162">
        <v>29.2</v>
      </c>
    </row>
    <row r="5163" spans="1:25" hidden="1" x14ac:dyDescent="0.25">
      <c r="A5163" t="s">
        <v>19644</v>
      </c>
      <c r="B5163" t="s">
        <v>19645</v>
      </c>
      <c r="C5163" s="1" t="str">
        <f t="shared" si="830"/>
        <v>21:0447</v>
      </c>
      <c r="D5163" s="1" t="str">
        <f t="shared" si="834"/>
        <v>21:0147</v>
      </c>
      <c r="E5163" t="s">
        <v>19646</v>
      </c>
      <c r="F5163" t="s">
        <v>19647</v>
      </c>
      <c r="H5163">
        <v>48.8924649</v>
      </c>
      <c r="I5163">
        <v>-90.450517700000006</v>
      </c>
      <c r="J5163" s="1" t="str">
        <f t="shared" si="835"/>
        <v>NGR lake sediment grab sample</v>
      </c>
      <c r="K5163" s="1" t="str">
        <f t="shared" si="836"/>
        <v>&lt;177 micron (NGR)</v>
      </c>
      <c r="L5163">
        <v>9</v>
      </c>
      <c r="M5163" t="s">
        <v>29</v>
      </c>
      <c r="N5163">
        <v>161</v>
      </c>
      <c r="O5163">
        <v>33</v>
      </c>
      <c r="P5163">
        <v>35</v>
      </c>
      <c r="Q5163">
        <v>1</v>
      </c>
      <c r="R5163">
        <v>19</v>
      </c>
      <c r="S5163">
        <v>12</v>
      </c>
      <c r="T5163">
        <v>0.1</v>
      </c>
      <c r="U5163">
        <v>740</v>
      </c>
      <c r="V5163">
        <v>2.4500000000000002</v>
      </c>
      <c r="W5163">
        <v>1</v>
      </c>
      <c r="X5163">
        <v>2</v>
      </c>
      <c r="Y5163">
        <v>2.2000000000000002</v>
      </c>
    </row>
    <row r="5164" spans="1:25" hidden="1" x14ac:dyDescent="0.25">
      <c r="A5164" t="s">
        <v>19648</v>
      </c>
      <c r="B5164" t="s">
        <v>19649</v>
      </c>
      <c r="C5164" s="1" t="str">
        <f t="shared" si="830"/>
        <v>21:0447</v>
      </c>
      <c r="D5164" s="1" t="str">
        <f t="shared" si="834"/>
        <v>21:0147</v>
      </c>
      <c r="E5164" t="s">
        <v>19650</v>
      </c>
      <c r="F5164" t="s">
        <v>19651</v>
      </c>
      <c r="H5164">
        <v>48.869088499999997</v>
      </c>
      <c r="I5164">
        <v>-90.323834399999996</v>
      </c>
      <c r="J5164" s="1" t="str">
        <f t="shared" si="835"/>
        <v>NGR lake sediment grab sample</v>
      </c>
      <c r="K5164" s="1" t="str">
        <f t="shared" si="836"/>
        <v>&lt;177 micron (NGR)</v>
      </c>
      <c r="L5164">
        <v>9</v>
      </c>
      <c r="M5164" t="s">
        <v>34</v>
      </c>
      <c r="N5164">
        <v>162</v>
      </c>
      <c r="O5164">
        <v>55</v>
      </c>
      <c r="P5164">
        <v>9</v>
      </c>
      <c r="Q5164">
        <v>3</v>
      </c>
      <c r="R5164">
        <v>12</v>
      </c>
      <c r="S5164">
        <v>10</v>
      </c>
      <c r="T5164">
        <v>0.1</v>
      </c>
      <c r="U5164">
        <v>275</v>
      </c>
      <c r="V5164">
        <v>1.5</v>
      </c>
      <c r="W5164">
        <v>1</v>
      </c>
      <c r="X5164">
        <v>1</v>
      </c>
      <c r="Y5164">
        <v>6.4</v>
      </c>
    </row>
    <row r="5165" spans="1:25" hidden="1" x14ac:dyDescent="0.25">
      <c r="A5165" t="s">
        <v>19652</v>
      </c>
      <c r="B5165" t="s">
        <v>19653</v>
      </c>
      <c r="C5165" s="1" t="str">
        <f t="shared" si="830"/>
        <v>21:0447</v>
      </c>
      <c r="D5165" s="1" t="str">
        <f t="shared" si="834"/>
        <v>21:0147</v>
      </c>
      <c r="E5165" t="s">
        <v>19654</v>
      </c>
      <c r="F5165" t="s">
        <v>19655</v>
      </c>
      <c r="H5165">
        <v>48.897067999999997</v>
      </c>
      <c r="I5165">
        <v>-90.317577600000007</v>
      </c>
      <c r="J5165" s="1" t="str">
        <f t="shared" si="835"/>
        <v>NGR lake sediment grab sample</v>
      </c>
      <c r="K5165" s="1" t="str">
        <f t="shared" si="836"/>
        <v>&lt;177 micron (NGR)</v>
      </c>
      <c r="L5165">
        <v>9</v>
      </c>
      <c r="M5165" t="s">
        <v>39</v>
      </c>
      <c r="N5165">
        <v>163</v>
      </c>
      <c r="O5165">
        <v>47</v>
      </c>
      <c r="P5165">
        <v>10</v>
      </c>
      <c r="Q5165">
        <v>2</v>
      </c>
      <c r="R5165">
        <v>12</v>
      </c>
      <c r="S5165">
        <v>10</v>
      </c>
      <c r="T5165">
        <v>0.1</v>
      </c>
      <c r="U5165">
        <v>300</v>
      </c>
      <c r="V5165">
        <v>1.6</v>
      </c>
      <c r="W5165">
        <v>1</v>
      </c>
      <c r="X5165">
        <v>1</v>
      </c>
      <c r="Y5165">
        <v>4.4000000000000004</v>
      </c>
    </row>
    <row r="5166" spans="1:25" hidden="1" x14ac:dyDescent="0.25">
      <c r="A5166" t="s">
        <v>19656</v>
      </c>
      <c r="B5166" t="s">
        <v>19657</v>
      </c>
      <c r="C5166" s="1" t="str">
        <f t="shared" si="830"/>
        <v>21:0447</v>
      </c>
      <c r="D5166" s="1" t="str">
        <f t="shared" si="834"/>
        <v>21:0147</v>
      </c>
      <c r="E5166" t="s">
        <v>19658</v>
      </c>
      <c r="F5166" t="s">
        <v>19659</v>
      </c>
      <c r="H5166">
        <v>48.878633399999998</v>
      </c>
      <c r="I5166">
        <v>-90.360850900000003</v>
      </c>
      <c r="J5166" s="1" t="str">
        <f t="shared" si="835"/>
        <v>NGR lake sediment grab sample</v>
      </c>
      <c r="K5166" s="1" t="str">
        <f t="shared" si="836"/>
        <v>&lt;177 micron (NGR)</v>
      </c>
      <c r="L5166">
        <v>9</v>
      </c>
      <c r="M5166" t="s">
        <v>44</v>
      </c>
      <c r="N5166">
        <v>164</v>
      </c>
      <c r="O5166">
        <v>59</v>
      </c>
      <c r="P5166">
        <v>9</v>
      </c>
      <c r="Q5166">
        <v>2</v>
      </c>
      <c r="R5166">
        <v>14</v>
      </c>
      <c r="S5166">
        <v>10</v>
      </c>
      <c r="T5166">
        <v>0.1</v>
      </c>
      <c r="U5166">
        <v>350</v>
      </c>
      <c r="V5166">
        <v>1.9</v>
      </c>
      <c r="W5166">
        <v>1</v>
      </c>
      <c r="X5166">
        <v>1</v>
      </c>
      <c r="Y5166">
        <v>4.4000000000000004</v>
      </c>
    </row>
    <row r="5167" spans="1:25" hidden="1" x14ac:dyDescent="0.25">
      <c r="A5167" t="s">
        <v>19660</v>
      </c>
      <c r="B5167" t="s">
        <v>19661</v>
      </c>
      <c r="C5167" s="1" t="str">
        <f t="shared" si="830"/>
        <v>21:0447</v>
      </c>
      <c r="D5167" s="1" t="str">
        <f t="shared" si="834"/>
        <v>21:0147</v>
      </c>
      <c r="E5167" t="s">
        <v>19662</v>
      </c>
      <c r="F5167" t="s">
        <v>19663</v>
      </c>
      <c r="H5167">
        <v>48.901401399999997</v>
      </c>
      <c r="I5167">
        <v>-90.396293799999995</v>
      </c>
      <c r="J5167" s="1" t="str">
        <f t="shared" si="835"/>
        <v>NGR lake sediment grab sample</v>
      </c>
      <c r="K5167" s="1" t="str">
        <f t="shared" si="836"/>
        <v>&lt;177 micron (NGR)</v>
      </c>
      <c r="L5167">
        <v>9</v>
      </c>
      <c r="M5167" t="s">
        <v>62</v>
      </c>
      <c r="N5167">
        <v>165</v>
      </c>
      <c r="O5167">
        <v>40</v>
      </c>
      <c r="P5167">
        <v>45</v>
      </c>
      <c r="Q5167">
        <v>1</v>
      </c>
      <c r="R5167">
        <v>21</v>
      </c>
      <c r="S5167">
        <v>12</v>
      </c>
      <c r="T5167">
        <v>0.1</v>
      </c>
      <c r="U5167">
        <v>295</v>
      </c>
      <c r="V5167">
        <v>2.25</v>
      </c>
      <c r="W5167">
        <v>1</v>
      </c>
      <c r="X5167">
        <v>1</v>
      </c>
      <c r="Y5167">
        <v>1.6</v>
      </c>
    </row>
    <row r="5168" spans="1:25" hidden="1" x14ac:dyDescent="0.25">
      <c r="A5168" t="s">
        <v>19664</v>
      </c>
      <c r="B5168" t="s">
        <v>19665</v>
      </c>
      <c r="C5168" s="1" t="str">
        <f t="shared" si="830"/>
        <v>21:0447</v>
      </c>
      <c r="D5168" s="1" t="str">
        <f t="shared" si="834"/>
        <v>21:0147</v>
      </c>
      <c r="E5168" t="s">
        <v>19666</v>
      </c>
      <c r="F5168" t="s">
        <v>19667</v>
      </c>
      <c r="H5168">
        <v>48.914403100000001</v>
      </c>
      <c r="I5168">
        <v>-90.432842699999995</v>
      </c>
      <c r="J5168" s="1" t="str">
        <f t="shared" si="835"/>
        <v>NGR lake sediment grab sample</v>
      </c>
      <c r="K5168" s="1" t="str">
        <f t="shared" si="836"/>
        <v>&lt;177 micron (NGR)</v>
      </c>
      <c r="L5168">
        <v>9</v>
      </c>
      <c r="M5168" t="s">
        <v>49</v>
      </c>
      <c r="N5168">
        <v>166</v>
      </c>
      <c r="O5168">
        <v>95</v>
      </c>
      <c r="P5168">
        <v>17</v>
      </c>
      <c r="Q5168">
        <v>1</v>
      </c>
      <c r="R5168">
        <v>14</v>
      </c>
      <c r="S5168">
        <v>12</v>
      </c>
      <c r="T5168">
        <v>0.1</v>
      </c>
      <c r="U5168">
        <v>560</v>
      </c>
      <c r="V5168">
        <v>3.2</v>
      </c>
      <c r="W5168">
        <v>2</v>
      </c>
      <c r="X5168">
        <v>1</v>
      </c>
      <c r="Y5168">
        <v>19</v>
      </c>
    </row>
    <row r="5169" spans="1:25" hidden="1" x14ac:dyDescent="0.25">
      <c r="A5169" t="s">
        <v>19668</v>
      </c>
      <c r="B5169" t="s">
        <v>19669</v>
      </c>
      <c r="C5169" s="1" t="str">
        <f t="shared" si="830"/>
        <v>21:0447</v>
      </c>
      <c r="D5169" s="1" t="str">
        <f t="shared" si="834"/>
        <v>21:0147</v>
      </c>
      <c r="E5169" t="s">
        <v>19646</v>
      </c>
      <c r="F5169" t="s">
        <v>19670</v>
      </c>
      <c r="H5169">
        <v>48.8924649</v>
      </c>
      <c r="I5169">
        <v>-90.450517700000006</v>
      </c>
      <c r="J5169" s="1" t="str">
        <f t="shared" si="835"/>
        <v>NGR lake sediment grab sample</v>
      </c>
      <c r="K5169" s="1" t="str">
        <f t="shared" si="836"/>
        <v>&lt;177 micron (NGR)</v>
      </c>
      <c r="L5169">
        <v>9</v>
      </c>
      <c r="M5169" t="s">
        <v>57</v>
      </c>
      <c r="N5169">
        <v>167</v>
      </c>
      <c r="O5169">
        <v>35</v>
      </c>
      <c r="P5169">
        <v>36</v>
      </c>
      <c r="Q5169">
        <v>2</v>
      </c>
      <c r="R5169">
        <v>20</v>
      </c>
      <c r="S5169">
        <v>12</v>
      </c>
      <c r="T5169">
        <v>0.1</v>
      </c>
      <c r="U5169">
        <v>725</v>
      </c>
      <c r="V5169">
        <v>2.5</v>
      </c>
      <c r="W5169">
        <v>1</v>
      </c>
      <c r="X5169">
        <v>2</v>
      </c>
      <c r="Y5169">
        <v>2.4</v>
      </c>
    </row>
    <row r="5170" spans="1:25" hidden="1" x14ac:dyDescent="0.25">
      <c r="A5170" t="s">
        <v>19671</v>
      </c>
      <c r="B5170" t="s">
        <v>19672</v>
      </c>
      <c r="C5170" s="1" t="str">
        <f t="shared" si="830"/>
        <v>21:0447</v>
      </c>
      <c r="D5170" s="1" t="str">
        <f t="shared" si="834"/>
        <v>21:0147</v>
      </c>
      <c r="E5170" t="s">
        <v>19646</v>
      </c>
      <c r="F5170" t="s">
        <v>19673</v>
      </c>
      <c r="H5170">
        <v>48.8924649</v>
      </c>
      <c r="I5170">
        <v>-90.450517700000006</v>
      </c>
      <c r="J5170" s="1" t="str">
        <f t="shared" si="835"/>
        <v>NGR lake sediment grab sample</v>
      </c>
      <c r="K5170" s="1" t="str">
        <f t="shared" si="836"/>
        <v>&lt;177 micron (NGR)</v>
      </c>
      <c r="L5170">
        <v>9</v>
      </c>
      <c r="M5170" t="s">
        <v>53</v>
      </c>
      <c r="N5170">
        <v>168</v>
      </c>
      <c r="O5170">
        <v>25</v>
      </c>
      <c r="P5170">
        <v>15</v>
      </c>
      <c r="Q5170">
        <v>4</v>
      </c>
      <c r="R5170">
        <v>10</v>
      </c>
      <c r="S5170">
        <v>7</v>
      </c>
      <c r="T5170">
        <v>0.1</v>
      </c>
      <c r="U5170">
        <v>660</v>
      </c>
      <c r="V5170">
        <v>1.6</v>
      </c>
      <c r="W5170">
        <v>1</v>
      </c>
      <c r="X5170">
        <v>2</v>
      </c>
      <c r="Y5170">
        <v>2.4</v>
      </c>
    </row>
    <row r="5171" spans="1:25" hidden="1" x14ac:dyDescent="0.25">
      <c r="A5171" t="s">
        <v>19674</v>
      </c>
      <c r="B5171" t="s">
        <v>19675</v>
      </c>
      <c r="C5171" s="1" t="str">
        <f t="shared" si="830"/>
        <v>21:0447</v>
      </c>
      <c r="D5171" s="1" t="str">
        <f>HYPERLINK("http://geochem.nrcan.gc.ca/cdogs/content/svy/svy_e.htm", "")</f>
        <v/>
      </c>
      <c r="G5171" s="1" t="str">
        <f>HYPERLINK("http://geochem.nrcan.gc.ca/cdogs/content/cr_/cr_00047_e.htm", "47")</f>
        <v>47</v>
      </c>
      <c r="J5171" t="s">
        <v>100</v>
      </c>
      <c r="K5171" t="s">
        <v>101</v>
      </c>
      <c r="L5171">
        <v>9</v>
      </c>
      <c r="M5171" t="s">
        <v>102</v>
      </c>
      <c r="N5171">
        <v>169</v>
      </c>
      <c r="O5171">
        <v>96</v>
      </c>
      <c r="P5171">
        <v>50</v>
      </c>
      <c r="Q5171">
        <v>12</v>
      </c>
      <c r="R5171">
        <v>19</v>
      </c>
      <c r="S5171">
        <v>12</v>
      </c>
      <c r="T5171">
        <v>0.1</v>
      </c>
      <c r="U5171">
        <v>750</v>
      </c>
      <c r="V5171">
        <v>3.1</v>
      </c>
      <c r="W5171">
        <v>27</v>
      </c>
      <c r="X5171">
        <v>5</v>
      </c>
      <c r="Y5171">
        <v>17.8</v>
      </c>
    </row>
    <row r="5172" spans="1:25" hidden="1" x14ac:dyDescent="0.25">
      <c r="A5172" t="s">
        <v>19676</v>
      </c>
      <c r="B5172" t="s">
        <v>19677</v>
      </c>
      <c r="C5172" s="1" t="str">
        <f t="shared" si="830"/>
        <v>21:0447</v>
      </c>
      <c r="D5172" s="1" t="str">
        <f t="shared" ref="D5172:D5187" si="837">HYPERLINK("http://geochem.nrcan.gc.ca/cdogs/content/svy/svy210147_e.htm", "21:0147")</f>
        <v>21:0147</v>
      </c>
      <c r="E5172" t="s">
        <v>19678</v>
      </c>
      <c r="F5172" t="s">
        <v>19679</v>
      </c>
      <c r="H5172">
        <v>48.896964400000002</v>
      </c>
      <c r="I5172">
        <v>-90.476324700000006</v>
      </c>
      <c r="J5172" s="1" t="str">
        <f t="shared" ref="J5172:J5187" si="838">HYPERLINK("http://geochem.nrcan.gc.ca/cdogs/content/kwd/kwd020027_e.htm", "NGR lake sediment grab sample")</f>
        <v>NGR lake sediment grab sample</v>
      </c>
      <c r="K5172" s="1" t="str">
        <f t="shared" ref="K5172:K5187" si="839">HYPERLINK("http://geochem.nrcan.gc.ca/cdogs/content/kwd/kwd080006_e.htm", "&lt;177 micron (NGR)")</f>
        <v>&lt;177 micron (NGR)</v>
      </c>
      <c r="L5172">
        <v>9</v>
      </c>
      <c r="M5172" t="s">
        <v>67</v>
      </c>
      <c r="N5172">
        <v>170</v>
      </c>
      <c r="O5172">
        <v>90</v>
      </c>
      <c r="P5172">
        <v>36</v>
      </c>
      <c r="Q5172">
        <v>1</v>
      </c>
      <c r="R5172">
        <v>13</v>
      </c>
      <c r="S5172">
        <v>9</v>
      </c>
      <c r="T5172">
        <v>0.1</v>
      </c>
      <c r="U5172">
        <v>290</v>
      </c>
      <c r="V5172">
        <v>1.5</v>
      </c>
      <c r="W5172">
        <v>1</v>
      </c>
      <c r="X5172">
        <v>1</v>
      </c>
      <c r="Y5172">
        <v>55.6</v>
      </c>
    </row>
    <row r="5173" spans="1:25" hidden="1" x14ac:dyDescent="0.25">
      <c r="A5173" t="s">
        <v>19680</v>
      </c>
      <c r="B5173" t="s">
        <v>19681</v>
      </c>
      <c r="C5173" s="1" t="str">
        <f t="shared" si="830"/>
        <v>21:0447</v>
      </c>
      <c r="D5173" s="1" t="str">
        <f t="shared" si="837"/>
        <v>21:0147</v>
      </c>
      <c r="E5173" t="s">
        <v>19682</v>
      </c>
      <c r="F5173" t="s">
        <v>19683</v>
      </c>
      <c r="H5173">
        <v>48.883024599999999</v>
      </c>
      <c r="I5173">
        <v>-90.468364100000002</v>
      </c>
      <c r="J5173" s="1" t="str">
        <f t="shared" si="838"/>
        <v>NGR lake sediment grab sample</v>
      </c>
      <c r="K5173" s="1" t="str">
        <f t="shared" si="839"/>
        <v>&lt;177 micron (NGR)</v>
      </c>
      <c r="L5173">
        <v>9</v>
      </c>
      <c r="M5173" t="s">
        <v>72</v>
      </c>
      <c r="N5173">
        <v>171</v>
      </c>
      <c r="O5173">
        <v>50</v>
      </c>
      <c r="P5173">
        <v>16</v>
      </c>
      <c r="Q5173">
        <v>1</v>
      </c>
      <c r="R5173">
        <v>15</v>
      </c>
      <c r="S5173">
        <v>15</v>
      </c>
      <c r="T5173">
        <v>0.1</v>
      </c>
      <c r="U5173">
        <v>1960</v>
      </c>
      <c r="V5173">
        <v>8.4</v>
      </c>
      <c r="W5173">
        <v>5</v>
      </c>
      <c r="X5173">
        <v>1</v>
      </c>
      <c r="Y5173">
        <v>7</v>
      </c>
    </row>
    <row r="5174" spans="1:25" hidden="1" x14ac:dyDescent="0.25">
      <c r="A5174" t="s">
        <v>19684</v>
      </c>
      <c r="B5174" t="s">
        <v>19685</v>
      </c>
      <c r="C5174" s="1" t="str">
        <f t="shared" si="830"/>
        <v>21:0447</v>
      </c>
      <c r="D5174" s="1" t="str">
        <f t="shared" si="837"/>
        <v>21:0147</v>
      </c>
      <c r="E5174" t="s">
        <v>19686</v>
      </c>
      <c r="F5174" t="s">
        <v>19687</v>
      </c>
      <c r="H5174">
        <v>48.879800799999998</v>
      </c>
      <c r="I5174">
        <v>-90.419951100000006</v>
      </c>
      <c r="J5174" s="1" t="str">
        <f t="shared" si="838"/>
        <v>NGR lake sediment grab sample</v>
      </c>
      <c r="K5174" s="1" t="str">
        <f t="shared" si="839"/>
        <v>&lt;177 micron (NGR)</v>
      </c>
      <c r="L5174">
        <v>9</v>
      </c>
      <c r="M5174" t="s">
        <v>77</v>
      </c>
      <c r="N5174">
        <v>172</v>
      </c>
      <c r="O5174">
        <v>100</v>
      </c>
      <c r="P5174">
        <v>25</v>
      </c>
      <c r="Q5174">
        <v>3</v>
      </c>
      <c r="R5174">
        <v>23</v>
      </c>
      <c r="S5174">
        <v>16</v>
      </c>
      <c r="T5174">
        <v>0.1</v>
      </c>
      <c r="U5174">
        <v>460</v>
      </c>
      <c r="V5174">
        <v>2.9</v>
      </c>
      <c r="W5174">
        <v>1</v>
      </c>
      <c r="X5174">
        <v>1</v>
      </c>
      <c r="Y5174">
        <v>13.2</v>
      </c>
    </row>
    <row r="5175" spans="1:25" hidden="1" x14ac:dyDescent="0.25">
      <c r="A5175" t="s">
        <v>19688</v>
      </c>
      <c r="B5175" t="s">
        <v>19689</v>
      </c>
      <c r="C5175" s="1" t="str">
        <f t="shared" si="830"/>
        <v>21:0447</v>
      </c>
      <c r="D5175" s="1" t="str">
        <f t="shared" si="837"/>
        <v>21:0147</v>
      </c>
      <c r="E5175" t="s">
        <v>19690</v>
      </c>
      <c r="F5175" t="s">
        <v>19691</v>
      </c>
      <c r="H5175">
        <v>48.853292699999997</v>
      </c>
      <c r="I5175">
        <v>-90.463593000000003</v>
      </c>
      <c r="J5175" s="1" t="str">
        <f t="shared" si="838"/>
        <v>NGR lake sediment grab sample</v>
      </c>
      <c r="K5175" s="1" t="str">
        <f t="shared" si="839"/>
        <v>&lt;177 micron (NGR)</v>
      </c>
      <c r="L5175">
        <v>9</v>
      </c>
      <c r="M5175" t="s">
        <v>82</v>
      </c>
      <c r="N5175">
        <v>173</v>
      </c>
      <c r="O5175">
        <v>75</v>
      </c>
      <c r="P5175">
        <v>16</v>
      </c>
      <c r="Q5175">
        <v>1</v>
      </c>
      <c r="R5175">
        <v>17</v>
      </c>
      <c r="S5175">
        <v>13</v>
      </c>
      <c r="T5175">
        <v>0.1</v>
      </c>
      <c r="U5175">
        <v>525</v>
      </c>
      <c r="V5175">
        <v>2.5499999999999998</v>
      </c>
      <c r="W5175">
        <v>1</v>
      </c>
      <c r="X5175">
        <v>1</v>
      </c>
      <c r="Y5175">
        <v>10</v>
      </c>
    </row>
    <row r="5176" spans="1:25" hidden="1" x14ac:dyDescent="0.25">
      <c r="A5176" t="s">
        <v>19692</v>
      </c>
      <c r="B5176" t="s">
        <v>19693</v>
      </c>
      <c r="C5176" s="1" t="str">
        <f t="shared" si="830"/>
        <v>21:0447</v>
      </c>
      <c r="D5176" s="1" t="str">
        <f t="shared" si="837"/>
        <v>21:0147</v>
      </c>
      <c r="E5176" t="s">
        <v>19694</v>
      </c>
      <c r="F5176" t="s">
        <v>19695</v>
      </c>
      <c r="H5176">
        <v>48.8366677</v>
      </c>
      <c r="I5176">
        <v>-90.416675799999993</v>
      </c>
      <c r="J5176" s="1" t="str">
        <f t="shared" si="838"/>
        <v>NGR lake sediment grab sample</v>
      </c>
      <c r="K5176" s="1" t="str">
        <f t="shared" si="839"/>
        <v>&lt;177 micron (NGR)</v>
      </c>
      <c r="L5176">
        <v>9</v>
      </c>
      <c r="M5176" t="s">
        <v>87</v>
      </c>
      <c r="N5176">
        <v>174</v>
      </c>
      <c r="O5176">
        <v>100</v>
      </c>
      <c r="P5176">
        <v>14</v>
      </c>
      <c r="Q5176">
        <v>1</v>
      </c>
      <c r="R5176">
        <v>16</v>
      </c>
      <c r="S5176">
        <v>22</v>
      </c>
      <c r="T5176">
        <v>0.1</v>
      </c>
      <c r="U5176">
        <v>1940</v>
      </c>
      <c r="V5176">
        <v>14.4</v>
      </c>
      <c r="W5176">
        <v>14</v>
      </c>
      <c r="X5176">
        <v>1</v>
      </c>
      <c r="Y5176">
        <v>11.8</v>
      </c>
    </row>
    <row r="5177" spans="1:25" hidden="1" x14ac:dyDescent="0.25">
      <c r="A5177" t="s">
        <v>19696</v>
      </c>
      <c r="B5177" t="s">
        <v>19697</v>
      </c>
      <c r="C5177" s="1" t="str">
        <f t="shared" si="830"/>
        <v>21:0447</v>
      </c>
      <c r="D5177" s="1" t="str">
        <f t="shared" si="837"/>
        <v>21:0147</v>
      </c>
      <c r="E5177" t="s">
        <v>19698</v>
      </c>
      <c r="F5177" t="s">
        <v>19699</v>
      </c>
      <c r="H5177">
        <v>48.827552599999997</v>
      </c>
      <c r="I5177">
        <v>-90.387901299999996</v>
      </c>
      <c r="J5177" s="1" t="str">
        <f t="shared" si="838"/>
        <v>NGR lake sediment grab sample</v>
      </c>
      <c r="K5177" s="1" t="str">
        <f t="shared" si="839"/>
        <v>&lt;177 micron (NGR)</v>
      </c>
      <c r="L5177">
        <v>9</v>
      </c>
      <c r="M5177" t="s">
        <v>92</v>
      </c>
      <c r="N5177">
        <v>175</v>
      </c>
      <c r="O5177">
        <v>102</v>
      </c>
      <c r="P5177">
        <v>28</v>
      </c>
      <c r="Q5177">
        <v>4</v>
      </c>
      <c r="R5177">
        <v>24</v>
      </c>
      <c r="S5177">
        <v>16</v>
      </c>
      <c r="T5177">
        <v>0.1</v>
      </c>
      <c r="U5177">
        <v>355</v>
      </c>
      <c r="V5177">
        <v>2.8</v>
      </c>
      <c r="W5177">
        <v>1</v>
      </c>
      <c r="X5177">
        <v>1</v>
      </c>
      <c r="Y5177">
        <v>13.8</v>
      </c>
    </row>
    <row r="5178" spans="1:25" hidden="1" x14ac:dyDescent="0.25">
      <c r="A5178" t="s">
        <v>19700</v>
      </c>
      <c r="B5178" t="s">
        <v>19701</v>
      </c>
      <c r="C5178" s="1" t="str">
        <f t="shared" si="830"/>
        <v>21:0447</v>
      </c>
      <c r="D5178" s="1" t="str">
        <f t="shared" si="837"/>
        <v>21:0147</v>
      </c>
      <c r="E5178" t="s">
        <v>19702</v>
      </c>
      <c r="F5178" t="s">
        <v>19703</v>
      </c>
      <c r="H5178">
        <v>48.806846100000001</v>
      </c>
      <c r="I5178">
        <v>-90.364813499999997</v>
      </c>
      <c r="J5178" s="1" t="str">
        <f t="shared" si="838"/>
        <v>NGR lake sediment grab sample</v>
      </c>
      <c r="K5178" s="1" t="str">
        <f t="shared" si="839"/>
        <v>&lt;177 micron (NGR)</v>
      </c>
      <c r="L5178">
        <v>9</v>
      </c>
      <c r="M5178" t="s">
        <v>97</v>
      </c>
      <c r="N5178">
        <v>176</v>
      </c>
      <c r="O5178">
        <v>96</v>
      </c>
      <c r="P5178">
        <v>56</v>
      </c>
      <c r="Q5178">
        <v>4</v>
      </c>
      <c r="R5178">
        <v>36</v>
      </c>
      <c r="S5178">
        <v>28</v>
      </c>
      <c r="T5178">
        <v>0.1</v>
      </c>
      <c r="U5178">
        <v>3250</v>
      </c>
      <c r="V5178">
        <v>8.8000000000000007</v>
      </c>
      <c r="W5178">
        <v>5</v>
      </c>
      <c r="X5178">
        <v>1</v>
      </c>
      <c r="Y5178">
        <v>9</v>
      </c>
    </row>
    <row r="5179" spans="1:25" hidden="1" x14ac:dyDescent="0.25">
      <c r="A5179" t="s">
        <v>19704</v>
      </c>
      <c r="B5179" t="s">
        <v>19705</v>
      </c>
      <c r="C5179" s="1" t="str">
        <f t="shared" si="830"/>
        <v>21:0447</v>
      </c>
      <c r="D5179" s="1" t="str">
        <f t="shared" si="837"/>
        <v>21:0147</v>
      </c>
      <c r="E5179" t="s">
        <v>19706</v>
      </c>
      <c r="F5179" t="s">
        <v>19707</v>
      </c>
      <c r="H5179">
        <v>48.771432900000001</v>
      </c>
      <c r="I5179">
        <v>-90.400833899999995</v>
      </c>
      <c r="J5179" s="1" t="str">
        <f t="shared" si="838"/>
        <v>NGR lake sediment grab sample</v>
      </c>
      <c r="K5179" s="1" t="str">
        <f t="shared" si="839"/>
        <v>&lt;177 micron (NGR)</v>
      </c>
      <c r="L5179">
        <v>9</v>
      </c>
      <c r="M5179" t="s">
        <v>107</v>
      </c>
      <c r="N5179">
        <v>177</v>
      </c>
      <c r="O5179">
        <v>106</v>
      </c>
      <c r="P5179">
        <v>42</v>
      </c>
      <c r="Q5179">
        <v>2</v>
      </c>
      <c r="R5179">
        <v>17</v>
      </c>
      <c r="S5179">
        <v>9</v>
      </c>
      <c r="T5179">
        <v>0.1</v>
      </c>
      <c r="U5179">
        <v>380</v>
      </c>
      <c r="V5179">
        <v>2.2999999999999998</v>
      </c>
      <c r="W5179">
        <v>1</v>
      </c>
      <c r="X5179">
        <v>1</v>
      </c>
      <c r="Y5179">
        <v>39</v>
      </c>
    </row>
    <row r="5180" spans="1:25" hidden="1" x14ac:dyDescent="0.25">
      <c r="A5180" t="s">
        <v>19708</v>
      </c>
      <c r="B5180" t="s">
        <v>19709</v>
      </c>
      <c r="C5180" s="1" t="str">
        <f t="shared" si="830"/>
        <v>21:0447</v>
      </c>
      <c r="D5180" s="1" t="str">
        <f t="shared" si="837"/>
        <v>21:0147</v>
      </c>
      <c r="E5180" t="s">
        <v>19710</v>
      </c>
      <c r="F5180" t="s">
        <v>19711</v>
      </c>
      <c r="H5180">
        <v>48.764171300000001</v>
      </c>
      <c r="I5180">
        <v>-90.426033000000004</v>
      </c>
      <c r="J5180" s="1" t="str">
        <f t="shared" si="838"/>
        <v>NGR lake sediment grab sample</v>
      </c>
      <c r="K5180" s="1" t="str">
        <f t="shared" si="839"/>
        <v>&lt;177 micron (NGR)</v>
      </c>
      <c r="L5180">
        <v>9</v>
      </c>
      <c r="M5180" t="s">
        <v>112</v>
      </c>
      <c r="N5180">
        <v>178</v>
      </c>
      <c r="O5180">
        <v>81</v>
      </c>
      <c r="P5180">
        <v>20</v>
      </c>
      <c r="Q5180">
        <v>3</v>
      </c>
      <c r="R5180">
        <v>9</v>
      </c>
      <c r="S5180">
        <v>7</v>
      </c>
      <c r="T5180">
        <v>0.1</v>
      </c>
      <c r="U5180">
        <v>235</v>
      </c>
      <c r="V5180">
        <v>1.1499999999999999</v>
      </c>
      <c r="W5180">
        <v>1</v>
      </c>
      <c r="X5180">
        <v>1</v>
      </c>
      <c r="Y5180">
        <v>57.2</v>
      </c>
    </row>
    <row r="5181" spans="1:25" hidden="1" x14ac:dyDescent="0.25">
      <c r="A5181" t="s">
        <v>19712</v>
      </c>
      <c r="B5181" t="s">
        <v>19713</v>
      </c>
      <c r="C5181" s="1" t="str">
        <f t="shared" si="830"/>
        <v>21:0447</v>
      </c>
      <c r="D5181" s="1" t="str">
        <f t="shared" si="837"/>
        <v>21:0147</v>
      </c>
      <c r="E5181" t="s">
        <v>19714</v>
      </c>
      <c r="F5181" t="s">
        <v>19715</v>
      </c>
      <c r="H5181">
        <v>48.749425899999999</v>
      </c>
      <c r="I5181">
        <v>-90.418038199999998</v>
      </c>
      <c r="J5181" s="1" t="str">
        <f t="shared" si="838"/>
        <v>NGR lake sediment grab sample</v>
      </c>
      <c r="K5181" s="1" t="str">
        <f t="shared" si="839"/>
        <v>&lt;177 micron (NGR)</v>
      </c>
      <c r="L5181">
        <v>9</v>
      </c>
      <c r="M5181" t="s">
        <v>117</v>
      </c>
      <c r="N5181">
        <v>179</v>
      </c>
      <c r="O5181">
        <v>69</v>
      </c>
      <c r="P5181">
        <v>38</v>
      </c>
      <c r="Q5181">
        <v>3</v>
      </c>
      <c r="R5181">
        <v>14</v>
      </c>
      <c r="S5181">
        <v>7</v>
      </c>
      <c r="T5181">
        <v>0.1</v>
      </c>
      <c r="U5181">
        <v>395</v>
      </c>
      <c r="V5181">
        <v>2</v>
      </c>
      <c r="W5181">
        <v>1</v>
      </c>
      <c r="X5181">
        <v>1</v>
      </c>
      <c r="Y5181">
        <v>30.6</v>
      </c>
    </row>
    <row r="5182" spans="1:25" hidden="1" x14ac:dyDescent="0.25">
      <c r="A5182" t="s">
        <v>19716</v>
      </c>
      <c r="B5182" t="s">
        <v>19717</v>
      </c>
      <c r="C5182" s="1" t="str">
        <f t="shared" si="830"/>
        <v>21:0447</v>
      </c>
      <c r="D5182" s="1" t="str">
        <f t="shared" si="837"/>
        <v>21:0147</v>
      </c>
      <c r="E5182" t="s">
        <v>19718</v>
      </c>
      <c r="F5182" t="s">
        <v>19719</v>
      </c>
      <c r="H5182">
        <v>48.713169499999999</v>
      </c>
      <c r="I5182">
        <v>-90.444408699999997</v>
      </c>
      <c r="J5182" s="1" t="str">
        <f t="shared" si="838"/>
        <v>NGR lake sediment grab sample</v>
      </c>
      <c r="K5182" s="1" t="str">
        <f t="shared" si="839"/>
        <v>&lt;177 micron (NGR)</v>
      </c>
      <c r="L5182">
        <v>9</v>
      </c>
      <c r="M5182" t="s">
        <v>122</v>
      </c>
      <c r="N5182">
        <v>180</v>
      </c>
      <c r="O5182">
        <v>66</v>
      </c>
      <c r="P5182">
        <v>33</v>
      </c>
      <c r="Q5182">
        <v>2</v>
      </c>
      <c r="R5182">
        <v>17</v>
      </c>
      <c r="S5182">
        <v>10</v>
      </c>
      <c r="T5182">
        <v>0.1</v>
      </c>
      <c r="U5182">
        <v>185</v>
      </c>
      <c r="V5182">
        <v>1.4</v>
      </c>
      <c r="W5182">
        <v>1</v>
      </c>
      <c r="X5182">
        <v>1</v>
      </c>
      <c r="Y5182">
        <v>41</v>
      </c>
    </row>
    <row r="5183" spans="1:25" hidden="1" x14ac:dyDescent="0.25">
      <c r="A5183" t="s">
        <v>19720</v>
      </c>
      <c r="B5183" t="s">
        <v>19721</v>
      </c>
      <c r="C5183" s="1" t="str">
        <f t="shared" si="830"/>
        <v>21:0447</v>
      </c>
      <c r="D5183" s="1" t="str">
        <f t="shared" si="837"/>
        <v>21:0147</v>
      </c>
      <c r="E5183" t="s">
        <v>19722</v>
      </c>
      <c r="F5183" t="s">
        <v>19723</v>
      </c>
      <c r="H5183">
        <v>48.6890243</v>
      </c>
      <c r="I5183">
        <v>-90.425560099999998</v>
      </c>
      <c r="J5183" s="1" t="str">
        <f t="shared" si="838"/>
        <v>NGR lake sediment grab sample</v>
      </c>
      <c r="K5183" s="1" t="str">
        <f t="shared" si="839"/>
        <v>&lt;177 micron (NGR)</v>
      </c>
      <c r="L5183">
        <v>10</v>
      </c>
      <c r="M5183" t="s">
        <v>29</v>
      </c>
      <c r="N5183">
        <v>181</v>
      </c>
      <c r="O5183">
        <v>35</v>
      </c>
      <c r="P5183">
        <v>2</v>
      </c>
      <c r="Q5183">
        <v>2</v>
      </c>
      <c r="R5183">
        <v>8</v>
      </c>
      <c r="S5183">
        <v>8</v>
      </c>
      <c r="T5183">
        <v>0.1</v>
      </c>
      <c r="U5183">
        <v>120</v>
      </c>
      <c r="V5183">
        <v>1.1000000000000001</v>
      </c>
      <c r="W5183">
        <v>1</v>
      </c>
      <c r="X5183">
        <v>1</v>
      </c>
      <c r="Y5183">
        <v>4.9000000000000004</v>
      </c>
    </row>
    <row r="5184" spans="1:25" hidden="1" x14ac:dyDescent="0.25">
      <c r="A5184" t="s">
        <v>19724</v>
      </c>
      <c r="B5184" t="s">
        <v>19725</v>
      </c>
      <c r="C5184" s="1" t="str">
        <f t="shared" si="830"/>
        <v>21:0447</v>
      </c>
      <c r="D5184" s="1" t="str">
        <f t="shared" si="837"/>
        <v>21:0147</v>
      </c>
      <c r="E5184" t="s">
        <v>19726</v>
      </c>
      <c r="F5184" t="s">
        <v>19727</v>
      </c>
      <c r="H5184">
        <v>48.686673900000002</v>
      </c>
      <c r="I5184">
        <v>-90.444500399999995</v>
      </c>
      <c r="J5184" s="1" t="str">
        <f t="shared" si="838"/>
        <v>NGR lake sediment grab sample</v>
      </c>
      <c r="K5184" s="1" t="str">
        <f t="shared" si="839"/>
        <v>&lt;177 micron (NGR)</v>
      </c>
      <c r="L5184">
        <v>10</v>
      </c>
      <c r="M5184" t="s">
        <v>49</v>
      </c>
      <c r="N5184">
        <v>182</v>
      </c>
      <c r="O5184">
        <v>96</v>
      </c>
      <c r="P5184">
        <v>36</v>
      </c>
      <c r="Q5184">
        <v>1</v>
      </c>
      <c r="R5184">
        <v>14</v>
      </c>
      <c r="S5184">
        <v>10</v>
      </c>
      <c r="T5184">
        <v>0.1</v>
      </c>
      <c r="U5184">
        <v>265</v>
      </c>
      <c r="V5184">
        <v>2.0499999999999998</v>
      </c>
      <c r="W5184">
        <v>1</v>
      </c>
      <c r="X5184">
        <v>1</v>
      </c>
      <c r="Y5184">
        <v>47.8</v>
      </c>
    </row>
    <row r="5185" spans="1:25" hidden="1" x14ac:dyDescent="0.25">
      <c r="A5185" t="s">
        <v>19728</v>
      </c>
      <c r="B5185" t="s">
        <v>19729</v>
      </c>
      <c r="C5185" s="1" t="str">
        <f t="shared" si="830"/>
        <v>21:0447</v>
      </c>
      <c r="D5185" s="1" t="str">
        <f t="shared" si="837"/>
        <v>21:0147</v>
      </c>
      <c r="E5185" t="s">
        <v>19722</v>
      </c>
      <c r="F5185" t="s">
        <v>19730</v>
      </c>
      <c r="H5185">
        <v>48.6890243</v>
      </c>
      <c r="I5185">
        <v>-90.425560099999998</v>
      </c>
      <c r="J5185" s="1" t="str">
        <f t="shared" si="838"/>
        <v>NGR lake sediment grab sample</v>
      </c>
      <c r="K5185" s="1" t="str">
        <f t="shared" si="839"/>
        <v>&lt;177 micron (NGR)</v>
      </c>
      <c r="L5185">
        <v>10</v>
      </c>
      <c r="M5185" t="s">
        <v>57</v>
      </c>
      <c r="N5185">
        <v>183</v>
      </c>
      <c r="O5185">
        <v>36</v>
      </c>
      <c r="P5185">
        <v>2</v>
      </c>
      <c r="Q5185">
        <v>3</v>
      </c>
      <c r="R5185">
        <v>6</v>
      </c>
      <c r="S5185">
        <v>6</v>
      </c>
      <c r="T5185">
        <v>0.1</v>
      </c>
      <c r="U5185">
        <v>125</v>
      </c>
      <c r="V5185">
        <v>1.1000000000000001</v>
      </c>
      <c r="W5185">
        <v>1</v>
      </c>
      <c r="X5185">
        <v>2</v>
      </c>
      <c r="Y5185">
        <v>4.2</v>
      </c>
    </row>
    <row r="5186" spans="1:25" hidden="1" x14ac:dyDescent="0.25">
      <c r="A5186" t="s">
        <v>19731</v>
      </c>
      <c r="B5186" t="s">
        <v>19732</v>
      </c>
      <c r="C5186" s="1" t="str">
        <f t="shared" si="830"/>
        <v>21:0447</v>
      </c>
      <c r="D5186" s="1" t="str">
        <f t="shared" si="837"/>
        <v>21:0147</v>
      </c>
      <c r="E5186" t="s">
        <v>19722</v>
      </c>
      <c r="F5186" t="s">
        <v>19733</v>
      </c>
      <c r="H5186">
        <v>48.6890243</v>
      </c>
      <c r="I5186">
        <v>-90.425560099999998</v>
      </c>
      <c r="J5186" s="1" t="str">
        <f t="shared" si="838"/>
        <v>NGR lake sediment grab sample</v>
      </c>
      <c r="K5186" s="1" t="str">
        <f t="shared" si="839"/>
        <v>&lt;177 micron (NGR)</v>
      </c>
      <c r="L5186">
        <v>10</v>
      </c>
      <c r="M5186" t="s">
        <v>53</v>
      </c>
      <c r="N5186">
        <v>184</v>
      </c>
      <c r="O5186">
        <v>34</v>
      </c>
      <c r="P5186">
        <v>2</v>
      </c>
      <c r="Q5186">
        <v>2</v>
      </c>
      <c r="R5186">
        <v>8</v>
      </c>
      <c r="S5186">
        <v>8</v>
      </c>
      <c r="T5186">
        <v>0.1</v>
      </c>
      <c r="U5186">
        <v>120</v>
      </c>
      <c r="V5186">
        <v>0.95</v>
      </c>
      <c r="W5186">
        <v>1</v>
      </c>
      <c r="X5186">
        <v>1</v>
      </c>
      <c r="Y5186">
        <v>4.5999999999999996</v>
      </c>
    </row>
    <row r="5187" spans="1:25" hidden="1" x14ac:dyDescent="0.25">
      <c r="A5187" t="s">
        <v>19734</v>
      </c>
      <c r="B5187" t="s">
        <v>19735</v>
      </c>
      <c r="C5187" s="1" t="str">
        <f t="shared" si="830"/>
        <v>21:0447</v>
      </c>
      <c r="D5187" s="1" t="str">
        <f t="shared" si="837"/>
        <v>21:0147</v>
      </c>
      <c r="E5187" t="s">
        <v>19736</v>
      </c>
      <c r="F5187" t="s">
        <v>19737</v>
      </c>
      <c r="H5187">
        <v>48.676244500000003</v>
      </c>
      <c r="I5187">
        <v>-90.473069499999994</v>
      </c>
      <c r="J5187" s="1" t="str">
        <f t="shared" si="838"/>
        <v>NGR lake sediment grab sample</v>
      </c>
      <c r="K5187" s="1" t="str">
        <f t="shared" si="839"/>
        <v>&lt;177 micron (NGR)</v>
      </c>
      <c r="L5187">
        <v>10</v>
      </c>
      <c r="M5187" t="s">
        <v>34</v>
      </c>
      <c r="N5187">
        <v>185</v>
      </c>
      <c r="O5187">
        <v>99</v>
      </c>
      <c r="P5187">
        <v>25</v>
      </c>
      <c r="Q5187">
        <v>2</v>
      </c>
      <c r="R5187">
        <v>15</v>
      </c>
      <c r="S5187">
        <v>7</v>
      </c>
      <c r="T5187">
        <v>0.1</v>
      </c>
      <c r="U5187">
        <v>175</v>
      </c>
      <c r="V5187">
        <v>1.65</v>
      </c>
      <c r="W5187">
        <v>1</v>
      </c>
      <c r="X5187">
        <v>1</v>
      </c>
      <c r="Y5187">
        <v>33.4</v>
      </c>
    </row>
    <row r="5188" spans="1:25" hidden="1" x14ac:dyDescent="0.25">
      <c r="A5188" t="s">
        <v>19738</v>
      </c>
      <c r="B5188" t="s">
        <v>19739</v>
      </c>
      <c r="C5188" s="1" t="str">
        <f t="shared" si="830"/>
        <v>21:0447</v>
      </c>
      <c r="D5188" s="1" t="str">
        <f>HYPERLINK("http://geochem.nrcan.gc.ca/cdogs/content/svy/svy_e.htm", "")</f>
        <v/>
      </c>
      <c r="G5188" s="1" t="str">
        <f>HYPERLINK("http://geochem.nrcan.gc.ca/cdogs/content/cr_/cr_00047_e.htm", "47")</f>
        <v>47</v>
      </c>
      <c r="J5188" t="s">
        <v>100</v>
      </c>
      <c r="K5188" t="s">
        <v>101</v>
      </c>
      <c r="L5188">
        <v>10</v>
      </c>
      <c r="M5188" t="s">
        <v>102</v>
      </c>
      <c r="N5188">
        <v>186</v>
      </c>
      <c r="O5188">
        <v>100</v>
      </c>
      <c r="P5188">
        <v>51</v>
      </c>
      <c r="Q5188">
        <v>12</v>
      </c>
      <c r="R5188">
        <v>19</v>
      </c>
      <c r="S5188">
        <v>13</v>
      </c>
      <c r="T5188">
        <v>0.1</v>
      </c>
      <c r="U5188">
        <v>765</v>
      </c>
      <c r="V5188">
        <v>3.35</v>
      </c>
      <c r="W5188">
        <v>28</v>
      </c>
      <c r="X5188">
        <v>5</v>
      </c>
      <c r="Y5188">
        <v>18.2</v>
      </c>
    </row>
    <row r="5189" spans="1:25" hidden="1" x14ac:dyDescent="0.25">
      <c r="A5189" t="s">
        <v>19740</v>
      </c>
      <c r="B5189" t="s">
        <v>19741</v>
      </c>
      <c r="C5189" s="1" t="str">
        <f t="shared" si="830"/>
        <v>21:0447</v>
      </c>
      <c r="D5189" s="1" t="str">
        <f t="shared" ref="D5189:D5219" si="840">HYPERLINK("http://geochem.nrcan.gc.ca/cdogs/content/svy/svy210147_e.htm", "21:0147")</f>
        <v>21:0147</v>
      </c>
      <c r="E5189" t="s">
        <v>19742</v>
      </c>
      <c r="F5189" t="s">
        <v>19743</v>
      </c>
      <c r="H5189">
        <v>48.712618399999997</v>
      </c>
      <c r="I5189">
        <v>-90.487303800000007</v>
      </c>
      <c r="J5189" s="1" t="str">
        <f t="shared" ref="J5189:J5219" si="841">HYPERLINK("http://geochem.nrcan.gc.ca/cdogs/content/kwd/kwd020027_e.htm", "NGR lake sediment grab sample")</f>
        <v>NGR lake sediment grab sample</v>
      </c>
      <c r="K5189" s="1" t="str">
        <f t="shared" ref="K5189:K5219" si="842">HYPERLINK("http://geochem.nrcan.gc.ca/cdogs/content/kwd/kwd080006_e.htm", "&lt;177 micron (NGR)")</f>
        <v>&lt;177 micron (NGR)</v>
      </c>
      <c r="L5189">
        <v>10</v>
      </c>
      <c r="M5189" t="s">
        <v>39</v>
      </c>
      <c r="N5189">
        <v>187</v>
      </c>
      <c r="O5189">
        <v>77</v>
      </c>
      <c r="P5189">
        <v>20</v>
      </c>
      <c r="Q5189">
        <v>1</v>
      </c>
      <c r="R5189">
        <v>12</v>
      </c>
      <c r="S5189">
        <v>11</v>
      </c>
      <c r="T5189">
        <v>0.1</v>
      </c>
      <c r="U5189">
        <v>1100</v>
      </c>
      <c r="V5189">
        <v>11.2</v>
      </c>
      <c r="W5189">
        <v>1</v>
      </c>
      <c r="X5189">
        <v>1</v>
      </c>
      <c r="Y5189">
        <v>28.4</v>
      </c>
    </row>
    <row r="5190" spans="1:25" hidden="1" x14ac:dyDescent="0.25">
      <c r="A5190" t="s">
        <v>19744</v>
      </c>
      <c r="B5190" t="s">
        <v>19745</v>
      </c>
      <c r="C5190" s="1" t="str">
        <f t="shared" si="830"/>
        <v>21:0447</v>
      </c>
      <c r="D5190" s="1" t="str">
        <f t="shared" si="840"/>
        <v>21:0147</v>
      </c>
      <c r="E5190" t="s">
        <v>19746</v>
      </c>
      <c r="F5190" t="s">
        <v>19747</v>
      </c>
      <c r="H5190">
        <v>48.739489800000001</v>
      </c>
      <c r="I5190">
        <v>-90.483773900000003</v>
      </c>
      <c r="J5190" s="1" t="str">
        <f t="shared" si="841"/>
        <v>NGR lake sediment grab sample</v>
      </c>
      <c r="K5190" s="1" t="str">
        <f t="shared" si="842"/>
        <v>&lt;177 micron (NGR)</v>
      </c>
      <c r="L5190">
        <v>10</v>
      </c>
      <c r="M5190" t="s">
        <v>44</v>
      </c>
      <c r="N5190">
        <v>188</v>
      </c>
      <c r="O5190">
        <v>100</v>
      </c>
      <c r="P5190">
        <v>21</v>
      </c>
      <c r="Q5190">
        <v>1</v>
      </c>
      <c r="R5190">
        <v>13</v>
      </c>
      <c r="S5190">
        <v>18</v>
      </c>
      <c r="T5190">
        <v>0.1</v>
      </c>
      <c r="U5190">
        <v>8000</v>
      </c>
      <c r="V5190">
        <v>20</v>
      </c>
      <c r="W5190">
        <v>1.5</v>
      </c>
      <c r="X5190">
        <v>1</v>
      </c>
      <c r="Y5190">
        <v>30.8</v>
      </c>
    </row>
    <row r="5191" spans="1:25" hidden="1" x14ac:dyDescent="0.25">
      <c r="A5191" t="s">
        <v>19748</v>
      </c>
      <c r="B5191" t="s">
        <v>19749</v>
      </c>
      <c r="C5191" s="1" t="str">
        <f t="shared" si="830"/>
        <v>21:0447</v>
      </c>
      <c r="D5191" s="1" t="str">
        <f t="shared" si="840"/>
        <v>21:0147</v>
      </c>
      <c r="E5191" t="s">
        <v>19750</v>
      </c>
      <c r="F5191" t="s">
        <v>19751</v>
      </c>
      <c r="H5191">
        <v>48.7904695</v>
      </c>
      <c r="I5191">
        <v>-90.482190900000006</v>
      </c>
      <c r="J5191" s="1" t="str">
        <f t="shared" si="841"/>
        <v>NGR lake sediment grab sample</v>
      </c>
      <c r="K5191" s="1" t="str">
        <f t="shared" si="842"/>
        <v>&lt;177 micron (NGR)</v>
      </c>
      <c r="L5191">
        <v>10</v>
      </c>
      <c r="M5191" t="s">
        <v>62</v>
      </c>
      <c r="N5191">
        <v>189</v>
      </c>
      <c r="O5191">
        <v>36</v>
      </c>
      <c r="P5191">
        <v>20</v>
      </c>
      <c r="Q5191">
        <v>4</v>
      </c>
      <c r="R5191">
        <v>12</v>
      </c>
      <c r="S5191">
        <v>10</v>
      </c>
      <c r="T5191">
        <v>0.1</v>
      </c>
      <c r="U5191">
        <v>1140</v>
      </c>
      <c r="V5191">
        <v>1.65</v>
      </c>
      <c r="W5191">
        <v>4.5</v>
      </c>
      <c r="X5191">
        <v>1</v>
      </c>
      <c r="Y5191">
        <v>17.8</v>
      </c>
    </row>
    <row r="5192" spans="1:25" hidden="1" x14ac:dyDescent="0.25">
      <c r="A5192" t="s">
        <v>19752</v>
      </c>
      <c r="B5192" t="s">
        <v>19753</v>
      </c>
      <c r="C5192" s="1" t="str">
        <f t="shared" si="830"/>
        <v>21:0447</v>
      </c>
      <c r="D5192" s="1" t="str">
        <f t="shared" si="840"/>
        <v>21:0147</v>
      </c>
      <c r="E5192" t="s">
        <v>19754</v>
      </c>
      <c r="F5192" t="s">
        <v>19755</v>
      </c>
      <c r="H5192">
        <v>48.802129700000002</v>
      </c>
      <c r="I5192">
        <v>-90.444192999999999</v>
      </c>
      <c r="J5192" s="1" t="str">
        <f t="shared" si="841"/>
        <v>NGR lake sediment grab sample</v>
      </c>
      <c r="K5192" s="1" t="str">
        <f t="shared" si="842"/>
        <v>&lt;177 micron (NGR)</v>
      </c>
      <c r="L5192">
        <v>10</v>
      </c>
      <c r="M5192" t="s">
        <v>67</v>
      </c>
      <c r="N5192">
        <v>190</v>
      </c>
      <c r="O5192">
        <v>81</v>
      </c>
      <c r="P5192">
        <v>19</v>
      </c>
      <c r="Q5192">
        <v>1</v>
      </c>
      <c r="R5192">
        <v>9</v>
      </c>
      <c r="S5192">
        <v>6</v>
      </c>
      <c r="T5192">
        <v>0.1</v>
      </c>
      <c r="U5192">
        <v>120</v>
      </c>
      <c r="V5192">
        <v>0.6</v>
      </c>
      <c r="W5192">
        <v>1</v>
      </c>
      <c r="X5192">
        <v>1</v>
      </c>
      <c r="Y5192">
        <v>61.2</v>
      </c>
    </row>
    <row r="5193" spans="1:25" hidden="1" x14ac:dyDescent="0.25">
      <c r="A5193" t="s">
        <v>19756</v>
      </c>
      <c r="B5193" t="s">
        <v>19757</v>
      </c>
      <c r="C5193" s="1" t="str">
        <f t="shared" si="830"/>
        <v>21:0447</v>
      </c>
      <c r="D5193" s="1" t="str">
        <f t="shared" si="840"/>
        <v>21:0147</v>
      </c>
      <c r="E5193" t="s">
        <v>19758</v>
      </c>
      <c r="F5193" t="s">
        <v>19759</v>
      </c>
      <c r="H5193">
        <v>48.808880199999997</v>
      </c>
      <c r="I5193">
        <v>-90.465494699999994</v>
      </c>
      <c r="J5193" s="1" t="str">
        <f t="shared" si="841"/>
        <v>NGR lake sediment grab sample</v>
      </c>
      <c r="K5193" s="1" t="str">
        <f t="shared" si="842"/>
        <v>&lt;177 micron (NGR)</v>
      </c>
      <c r="L5193">
        <v>10</v>
      </c>
      <c r="M5193" t="s">
        <v>72</v>
      </c>
      <c r="N5193">
        <v>191</v>
      </c>
      <c r="O5193">
        <v>126</v>
      </c>
      <c r="P5193">
        <v>47</v>
      </c>
      <c r="Q5193">
        <v>1</v>
      </c>
      <c r="R5193">
        <v>33</v>
      </c>
      <c r="S5193">
        <v>19</v>
      </c>
      <c r="T5193">
        <v>0.1</v>
      </c>
      <c r="U5193">
        <v>765</v>
      </c>
      <c r="V5193">
        <v>4.4000000000000004</v>
      </c>
      <c r="W5193">
        <v>1</v>
      </c>
      <c r="X5193">
        <v>1</v>
      </c>
      <c r="Y5193">
        <v>18.8</v>
      </c>
    </row>
    <row r="5194" spans="1:25" hidden="1" x14ac:dyDescent="0.25">
      <c r="A5194" t="s">
        <v>19760</v>
      </c>
      <c r="B5194" t="s">
        <v>19761</v>
      </c>
      <c r="C5194" s="1" t="str">
        <f t="shared" si="830"/>
        <v>21:0447</v>
      </c>
      <c r="D5194" s="1" t="str">
        <f t="shared" si="840"/>
        <v>21:0147</v>
      </c>
      <c r="E5194" t="s">
        <v>19762</v>
      </c>
      <c r="F5194" t="s">
        <v>19763</v>
      </c>
      <c r="H5194">
        <v>48.846913499999999</v>
      </c>
      <c r="I5194">
        <v>-90.528176799999997</v>
      </c>
      <c r="J5194" s="1" t="str">
        <f t="shared" si="841"/>
        <v>NGR lake sediment grab sample</v>
      </c>
      <c r="K5194" s="1" t="str">
        <f t="shared" si="842"/>
        <v>&lt;177 micron (NGR)</v>
      </c>
      <c r="L5194">
        <v>10</v>
      </c>
      <c r="M5194" t="s">
        <v>77</v>
      </c>
      <c r="N5194">
        <v>192</v>
      </c>
      <c r="O5194">
        <v>29</v>
      </c>
      <c r="P5194">
        <v>11</v>
      </c>
      <c r="Q5194">
        <v>2</v>
      </c>
      <c r="R5194">
        <v>9</v>
      </c>
      <c r="S5194">
        <v>7</v>
      </c>
      <c r="T5194">
        <v>0.1</v>
      </c>
      <c r="U5194">
        <v>320</v>
      </c>
      <c r="V5194">
        <v>1</v>
      </c>
      <c r="W5194">
        <v>1</v>
      </c>
      <c r="X5194">
        <v>1</v>
      </c>
      <c r="Y5194">
        <v>7.8</v>
      </c>
    </row>
    <row r="5195" spans="1:25" hidden="1" x14ac:dyDescent="0.25">
      <c r="A5195" t="s">
        <v>19764</v>
      </c>
      <c r="B5195" t="s">
        <v>19765</v>
      </c>
      <c r="C5195" s="1" t="str">
        <f t="shared" ref="C5195:C5258" si="843">HYPERLINK("http://geochem.nrcan.gc.ca/cdogs/content/bdl/bdl210447_e.htm", "21:0447")</f>
        <v>21:0447</v>
      </c>
      <c r="D5195" s="1" t="str">
        <f t="shared" si="840"/>
        <v>21:0147</v>
      </c>
      <c r="E5195" t="s">
        <v>19766</v>
      </c>
      <c r="F5195" t="s">
        <v>19767</v>
      </c>
      <c r="H5195">
        <v>48.879560400000003</v>
      </c>
      <c r="I5195">
        <v>-90.541504200000006</v>
      </c>
      <c r="J5195" s="1" t="str">
        <f t="shared" si="841"/>
        <v>NGR lake sediment grab sample</v>
      </c>
      <c r="K5195" s="1" t="str">
        <f t="shared" si="842"/>
        <v>&lt;177 micron (NGR)</v>
      </c>
      <c r="L5195">
        <v>10</v>
      </c>
      <c r="M5195" t="s">
        <v>82</v>
      </c>
      <c r="N5195">
        <v>193</v>
      </c>
      <c r="O5195">
        <v>28</v>
      </c>
      <c r="P5195">
        <v>37</v>
      </c>
      <c r="Q5195">
        <v>2</v>
      </c>
      <c r="R5195">
        <v>13</v>
      </c>
      <c r="S5195">
        <v>5</v>
      </c>
      <c r="T5195">
        <v>0.1</v>
      </c>
      <c r="U5195">
        <v>675</v>
      </c>
      <c r="V5195">
        <v>1.3</v>
      </c>
      <c r="W5195">
        <v>1</v>
      </c>
      <c r="X5195">
        <v>2</v>
      </c>
      <c r="Y5195">
        <v>13.8</v>
      </c>
    </row>
    <row r="5196" spans="1:25" hidden="1" x14ac:dyDescent="0.25">
      <c r="A5196" t="s">
        <v>19768</v>
      </c>
      <c r="B5196" t="s">
        <v>19769</v>
      </c>
      <c r="C5196" s="1" t="str">
        <f t="shared" si="843"/>
        <v>21:0447</v>
      </c>
      <c r="D5196" s="1" t="str">
        <f t="shared" si="840"/>
        <v>21:0147</v>
      </c>
      <c r="E5196" t="s">
        <v>19770</v>
      </c>
      <c r="F5196" t="s">
        <v>19771</v>
      </c>
      <c r="H5196">
        <v>48.911063400000003</v>
      </c>
      <c r="I5196">
        <v>-90.545963599999993</v>
      </c>
      <c r="J5196" s="1" t="str">
        <f t="shared" si="841"/>
        <v>NGR lake sediment grab sample</v>
      </c>
      <c r="K5196" s="1" t="str">
        <f t="shared" si="842"/>
        <v>&lt;177 micron (NGR)</v>
      </c>
      <c r="L5196">
        <v>10</v>
      </c>
      <c r="M5196" t="s">
        <v>87</v>
      </c>
      <c r="N5196">
        <v>194</v>
      </c>
      <c r="O5196">
        <v>102</v>
      </c>
      <c r="P5196">
        <v>30</v>
      </c>
      <c r="Q5196">
        <v>5</v>
      </c>
      <c r="R5196">
        <v>24</v>
      </c>
      <c r="S5196">
        <v>12</v>
      </c>
      <c r="T5196">
        <v>0.1</v>
      </c>
      <c r="U5196">
        <v>395</v>
      </c>
      <c r="V5196">
        <v>2.8</v>
      </c>
      <c r="W5196">
        <v>1</v>
      </c>
      <c r="X5196">
        <v>1</v>
      </c>
      <c r="Y5196">
        <v>24.8</v>
      </c>
    </row>
    <row r="5197" spans="1:25" hidden="1" x14ac:dyDescent="0.25">
      <c r="A5197" t="s">
        <v>19772</v>
      </c>
      <c r="B5197" t="s">
        <v>19773</v>
      </c>
      <c r="C5197" s="1" t="str">
        <f t="shared" si="843"/>
        <v>21:0447</v>
      </c>
      <c r="D5197" s="1" t="str">
        <f t="shared" si="840"/>
        <v>21:0147</v>
      </c>
      <c r="E5197" t="s">
        <v>19774</v>
      </c>
      <c r="F5197" t="s">
        <v>19775</v>
      </c>
      <c r="H5197">
        <v>48.893447600000002</v>
      </c>
      <c r="I5197">
        <v>-90.602837500000007</v>
      </c>
      <c r="J5197" s="1" t="str">
        <f t="shared" si="841"/>
        <v>NGR lake sediment grab sample</v>
      </c>
      <c r="K5197" s="1" t="str">
        <f t="shared" si="842"/>
        <v>&lt;177 micron (NGR)</v>
      </c>
      <c r="L5197">
        <v>10</v>
      </c>
      <c r="M5197" t="s">
        <v>92</v>
      </c>
      <c r="N5197">
        <v>195</v>
      </c>
      <c r="O5197">
        <v>58</v>
      </c>
      <c r="P5197">
        <v>23</v>
      </c>
      <c r="Q5197">
        <v>1</v>
      </c>
      <c r="R5197">
        <v>14</v>
      </c>
      <c r="S5197">
        <v>9</v>
      </c>
      <c r="T5197">
        <v>0.1</v>
      </c>
      <c r="U5197">
        <v>350</v>
      </c>
      <c r="V5197">
        <v>2.2000000000000002</v>
      </c>
      <c r="W5197">
        <v>1</v>
      </c>
      <c r="X5197">
        <v>1</v>
      </c>
      <c r="Y5197">
        <v>12.6</v>
      </c>
    </row>
    <row r="5198" spans="1:25" hidden="1" x14ac:dyDescent="0.25">
      <c r="A5198" t="s">
        <v>19776</v>
      </c>
      <c r="B5198" t="s">
        <v>19777</v>
      </c>
      <c r="C5198" s="1" t="str">
        <f t="shared" si="843"/>
        <v>21:0447</v>
      </c>
      <c r="D5198" s="1" t="str">
        <f t="shared" si="840"/>
        <v>21:0147</v>
      </c>
      <c r="E5198" t="s">
        <v>19778</v>
      </c>
      <c r="F5198" t="s">
        <v>19779</v>
      </c>
      <c r="H5198">
        <v>48.9011827</v>
      </c>
      <c r="I5198">
        <v>-90.638480700000002</v>
      </c>
      <c r="J5198" s="1" t="str">
        <f t="shared" si="841"/>
        <v>NGR lake sediment grab sample</v>
      </c>
      <c r="K5198" s="1" t="str">
        <f t="shared" si="842"/>
        <v>&lt;177 micron (NGR)</v>
      </c>
      <c r="L5198">
        <v>10</v>
      </c>
      <c r="M5198" t="s">
        <v>97</v>
      </c>
      <c r="N5198">
        <v>196</v>
      </c>
      <c r="O5198">
        <v>114</v>
      </c>
      <c r="P5198">
        <v>32</v>
      </c>
      <c r="Q5198">
        <v>5</v>
      </c>
      <c r="R5198">
        <v>27</v>
      </c>
      <c r="S5198">
        <v>15</v>
      </c>
      <c r="T5198">
        <v>0.1</v>
      </c>
      <c r="U5198">
        <v>345</v>
      </c>
      <c r="V5198">
        <v>2.1</v>
      </c>
      <c r="W5198">
        <v>1</v>
      </c>
      <c r="X5198">
        <v>1</v>
      </c>
      <c r="Y5198">
        <v>33.200000000000003</v>
      </c>
    </row>
    <row r="5199" spans="1:25" hidden="1" x14ac:dyDescent="0.25">
      <c r="A5199" t="s">
        <v>19780</v>
      </c>
      <c r="B5199" t="s">
        <v>19781</v>
      </c>
      <c r="C5199" s="1" t="str">
        <f t="shared" si="843"/>
        <v>21:0447</v>
      </c>
      <c r="D5199" s="1" t="str">
        <f t="shared" si="840"/>
        <v>21:0147</v>
      </c>
      <c r="E5199" t="s">
        <v>19782</v>
      </c>
      <c r="F5199" t="s">
        <v>19783</v>
      </c>
      <c r="H5199">
        <v>48.901087699999998</v>
      </c>
      <c r="I5199">
        <v>-90.667402199999998</v>
      </c>
      <c r="J5199" s="1" t="str">
        <f t="shared" si="841"/>
        <v>NGR lake sediment grab sample</v>
      </c>
      <c r="K5199" s="1" t="str">
        <f t="shared" si="842"/>
        <v>&lt;177 micron (NGR)</v>
      </c>
      <c r="L5199">
        <v>10</v>
      </c>
      <c r="M5199" t="s">
        <v>107</v>
      </c>
      <c r="N5199">
        <v>197</v>
      </c>
      <c r="O5199">
        <v>41</v>
      </c>
      <c r="P5199">
        <v>22</v>
      </c>
      <c r="Q5199">
        <v>2</v>
      </c>
      <c r="R5199">
        <v>10</v>
      </c>
      <c r="S5199">
        <v>5</v>
      </c>
      <c r="T5199">
        <v>0.1</v>
      </c>
      <c r="U5199">
        <v>165</v>
      </c>
      <c r="V5199">
        <v>0.9</v>
      </c>
      <c r="W5199">
        <v>1</v>
      </c>
      <c r="X5199">
        <v>1</v>
      </c>
      <c r="Y5199">
        <v>47.2</v>
      </c>
    </row>
    <row r="5200" spans="1:25" hidden="1" x14ac:dyDescent="0.25">
      <c r="A5200" t="s">
        <v>19784</v>
      </c>
      <c r="B5200" t="s">
        <v>19785</v>
      </c>
      <c r="C5200" s="1" t="str">
        <f t="shared" si="843"/>
        <v>21:0447</v>
      </c>
      <c r="D5200" s="1" t="str">
        <f t="shared" si="840"/>
        <v>21:0147</v>
      </c>
      <c r="E5200" t="s">
        <v>19786</v>
      </c>
      <c r="F5200" t="s">
        <v>19787</v>
      </c>
      <c r="H5200">
        <v>48.9366372</v>
      </c>
      <c r="I5200">
        <v>-90.672477900000004</v>
      </c>
      <c r="J5200" s="1" t="str">
        <f t="shared" si="841"/>
        <v>NGR lake sediment grab sample</v>
      </c>
      <c r="K5200" s="1" t="str">
        <f t="shared" si="842"/>
        <v>&lt;177 micron (NGR)</v>
      </c>
      <c r="L5200">
        <v>10</v>
      </c>
      <c r="M5200" t="s">
        <v>112</v>
      </c>
      <c r="N5200">
        <v>198</v>
      </c>
      <c r="O5200">
        <v>33</v>
      </c>
      <c r="P5200">
        <v>9</v>
      </c>
      <c r="Q5200">
        <v>2</v>
      </c>
      <c r="R5200">
        <v>8</v>
      </c>
      <c r="S5200">
        <v>7</v>
      </c>
      <c r="T5200">
        <v>0.1</v>
      </c>
      <c r="U5200">
        <v>245</v>
      </c>
      <c r="V5200">
        <v>1.1000000000000001</v>
      </c>
      <c r="W5200">
        <v>1</v>
      </c>
      <c r="X5200">
        <v>1</v>
      </c>
      <c r="Y5200">
        <v>6.6</v>
      </c>
    </row>
    <row r="5201" spans="1:25" hidden="1" x14ac:dyDescent="0.25">
      <c r="A5201" t="s">
        <v>19788</v>
      </c>
      <c r="B5201" t="s">
        <v>19789</v>
      </c>
      <c r="C5201" s="1" t="str">
        <f t="shared" si="843"/>
        <v>21:0447</v>
      </c>
      <c r="D5201" s="1" t="str">
        <f t="shared" si="840"/>
        <v>21:0147</v>
      </c>
      <c r="E5201" t="s">
        <v>19790</v>
      </c>
      <c r="F5201" t="s">
        <v>19791</v>
      </c>
      <c r="H5201">
        <v>48.934233200000001</v>
      </c>
      <c r="I5201">
        <v>-90.714211800000001</v>
      </c>
      <c r="J5201" s="1" t="str">
        <f t="shared" si="841"/>
        <v>NGR lake sediment grab sample</v>
      </c>
      <c r="K5201" s="1" t="str">
        <f t="shared" si="842"/>
        <v>&lt;177 micron (NGR)</v>
      </c>
      <c r="L5201">
        <v>10</v>
      </c>
      <c r="M5201" t="s">
        <v>117</v>
      </c>
      <c r="N5201">
        <v>199</v>
      </c>
      <c r="O5201">
        <v>71</v>
      </c>
      <c r="P5201">
        <v>21</v>
      </c>
      <c r="Q5201">
        <v>2</v>
      </c>
      <c r="R5201">
        <v>14</v>
      </c>
      <c r="S5201">
        <v>8</v>
      </c>
      <c r="T5201">
        <v>0.1</v>
      </c>
      <c r="U5201">
        <v>190</v>
      </c>
      <c r="V5201">
        <v>1.6</v>
      </c>
      <c r="W5201">
        <v>1</v>
      </c>
      <c r="X5201">
        <v>2</v>
      </c>
      <c r="Y5201">
        <v>35.6</v>
      </c>
    </row>
    <row r="5202" spans="1:25" hidden="1" x14ac:dyDescent="0.25">
      <c r="A5202" t="s">
        <v>19792</v>
      </c>
      <c r="B5202" t="s">
        <v>19793</v>
      </c>
      <c r="C5202" s="1" t="str">
        <f t="shared" si="843"/>
        <v>21:0447</v>
      </c>
      <c r="D5202" s="1" t="str">
        <f t="shared" si="840"/>
        <v>21:0147</v>
      </c>
      <c r="E5202" t="s">
        <v>19794</v>
      </c>
      <c r="F5202" t="s">
        <v>19795</v>
      </c>
      <c r="H5202">
        <v>48.938245700000003</v>
      </c>
      <c r="I5202">
        <v>-90.764694300000002</v>
      </c>
      <c r="J5202" s="1" t="str">
        <f t="shared" si="841"/>
        <v>NGR lake sediment grab sample</v>
      </c>
      <c r="K5202" s="1" t="str">
        <f t="shared" si="842"/>
        <v>&lt;177 micron (NGR)</v>
      </c>
      <c r="L5202">
        <v>10</v>
      </c>
      <c r="M5202" t="s">
        <v>122</v>
      </c>
      <c r="N5202">
        <v>200</v>
      </c>
      <c r="O5202">
        <v>100</v>
      </c>
      <c r="P5202">
        <v>36</v>
      </c>
      <c r="Q5202">
        <v>1</v>
      </c>
      <c r="R5202">
        <v>14</v>
      </c>
      <c r="S5202">
        <v>12</v>
      </c>
      <c r="T5202">
        <v>0.1</v>
      </c>
      <c r="U5202">
        <v>760</v>
      </c>
      <c r="V5202">
        <v>4.55</v>
      </c>
      <c r="W5202">
        <v>1</v>
      </c>
      <c r="X5202">
        <v>2</v>
      </c>
      <c r="Y5202">
        <v>35.799999999999997</v>
      </c>
    </row>
    <row r="5203" spans="1:25" hidden="1" x14ac:dyDescent="0.25">
      <c r="A5203" t="s">
        <v>19796</v>
      </c>
      <c r="B5203" t="s">
        <v>19797</v>
      </c>
      <c r="C5203" s="1" t="str">
        <f t="shared" si="843"/>
        <v>21:0447</v>
      </c>
      <c r="D5203" s="1" t="str">
        <f t="shared" si="840"/>
        <v>21:0147</v>
      </c>
      <c r="E5203" t="s">
        <v>19798</v>
      </c>
      <c r="F5203" t="s">
        <v>19799</v>
      </c>
      <c r="H5203">
        <v>48.840285000000002</v>
      </c>
      <c r="I5203">
        <v>-91.028765199999995</v>
      </c>
      <c r="J5203" s="1" t="str">
        <f t="shared" si="841"/>
        <v>NGR lake sediment grab sample</v>
      </c>
      <c r="K5203" s="1" t="str">
        <f t="shared" si="842"/>
        <v>&lt;177 micron (NGR)</v>
      </c>
      <c r="L5203">
        <v>11</v>
      </c>
      <c r="M5203" t="s">
        <v>29</v>
      </c>
      <c r="N5203">
        <v>201</v>
      </c>
      <c r="O5203">
        <v>100</v>
      </c>
      <c r="P5203">
        <v>35</v>
      </c>
      <c r="Q5203">
        <v>2</v>
      </c>
      <c r="R5203">
        <v>15</v>
      </c>
      <c r="S5203">
        <v>9</v>
      </c>
      <c r="T5203">
        <v>0.1</v>
      </c>
      <c r="U5203">
        <v>235</v>
      </c>
      <c r="V5203">
        <v>1.85</v>
      </c>
      <c r="W5203">
        <v>0.5</v>
      </c>
      <c r="X5203">
        <v>2</v>
      </c>
      <c r="Y5203">
        <v>41.8</v>
      </c>
    </row>
    <row r="5204" spans="1:25" hidden="1" x14ac:dyDescent="0.25">
      <c r="A5204" t="s">
        <v>19800</v>
      </c>
      <c r="B5204" t="s">
        <v>19801</v>
      </c>
      <c r="C5204" s="1" t="str">
        <f t="shared" si="843"/>
        <v>21:0447</v>
      </c>
      <c r="D5204" s="1" t="str">
        <f t="shared" si="840"/>
        <v>21:0147</v>
      </c>
      <c r="E5204" t="s">
        <v>19802</v>
      </c>
      <c r="F5204" t="s">
        <v>19803</v>
      </c>
      <c r="H5204">
        <v>48.937238399999998</v>
      </c>
      <c r="I5204">
        <v>-90.808302699999999</v>
      </c>
      <c r="J5204" s="1" t="str">
        <f t="shared" si="841"/>
        <v>NGR lake sediment grab sample</v>
      </c>
      <c r="K5204" s="1" t="str">
        <f t="shared" si="842"/>
        <v>&lt;177 micron (NGR)</v>
      </c>
      <c r="L5204">
        <v>11</v>
      </c>
      <c r="M5204" t="s">
        <v>34</v>
      </c>
      <c r="N5204">
        <v>202</v>
      </c>
      <c r="O5204">
        <v>108</v>
      </c>
      <c r="P5204">
        <v>28</v>
      </c>
      <c r="Q5204">
        <v>2</v>
      </c>
      <c r="R5204">
        <v>24</v>
      </c>
      <c r="S5204">
        <v>17</v>
      </c>
      <c r="T5204">
        <v>0.1</v>
      </c>
      <c r="U5204">
        <v>320</v>
      </c>
      <c r="V5204">
        <v>3</v>
      </c>
      <c r="W5204">
        <v>0.5</v>
      </c>
      <c r="X5204">
        <v>1</v>
      </c>
      <c r="Y5204">
        <v>33.4</v>
      </c>
    </row>
    <row r="5205" spans="1:25" hidden="1" x14ac:dyDescent="0.25">
      <c r="A5205" t="s">
        <v>19804</v>
      </c>
      <c r="B5205" t="s">
        <v>19805</v>
      </c>
      <c r="C5205" s="1" t="str">
        <f t="shared" si="843"/>
        <v>21:0447</v>
      </c>
      <c r="D5205" s="1" t="str">
        <f t="shared" si="840"/>
        <v>21:0147</v>
      </c>
      <c r="E5205" t="s">
        <v>19806</v>
      </c>
      <c r="F5205" t="s">
        <v>19807</v>
      </c>
      <c r="H5205">
        <v>48.928245699999998</v>
      </c>
      <c r="I5205">
        <v>-90.867530400000007</v>
      </c>
      <c r="J5205" s="1" t="str">
        <f t="shared" si="841"/>
        <v>NGR lake sediment grab sample</v>
      </c>
      <c r="K5205" s="1" t="str">
        <f t="shared" si="842"/>
        <v>&lt;177 micron (NGR)</v>
      </c>
      <c r="L5205">
        <v>11</v>
      </c>
      <c r="M5205" t="s">
        <v>39</v>
      </c>
      <c r="N5205">
        <v>203</v>
      </c>
      <c r="O5205">
        <v>112</v>
      </c>
      <c r="P5205">
        <v>29</v>
      </c>
      <c r="Q5205">
        <v>1</v>
      </c>
      <c r="R5205">
        <v>14</v>
      </c>
      <c r="S5205">
        <v>10</v>
      </c>
      <c r="T5205">
        <v>0.1</v>
      </c>
      <c r="U5205">
        <v>290</v>
      </c>
      <c r="V5205">
        <v>2.5</v>
      </c>
      <c r="W5205">
        <v>0.5</v>
      </c>
      <c r="X5205">
        <v>1</v>
      </c>
      <c r="Y5205">
        <v>31.6</v>
      </c>
    </row>
    <row r="5206" spans="1:25" hidden="1" x14ac:dyDescent="0.25">
      <c r="A5206" t="s">
        <v>19808</v>
      </c>
      <c r="B5206" t="s">
        <v>19809</v>
      </c>
      <c r="C5206" s="1" t="str">
        <f t="shared" si="843"/>
        <v>21:0447</v>
      </c>
      <c r="D5206" s="1" t="str">
        <f t="shared" si="840"/>
        <v>21:0147</v>
      </c>
      <c r="E5206" t="s">
        <v>19810</v>
      </c>
      <c r="F5206" t="s">
        <v>19811</v>
      </c>
      <c r="H5206">
        <v>48.919753700000001</v>
      </c>
      <c r="I5206">
        <v>-90.906361599999997</v>
      </c>
      <c r="J5206" s="1" t="str">
        <f t="shared" si="841"/>
        <v>NGR lake sediment grab sample</v>
      </c>
      <c r="K5206" s="1" t="str">
        <f t="shared" si="842"/>
        <v>&lt;177 micron (NGR)</v>
      </c>
      <c r="L5206">
        <v>11</v>
      </c>
      <c r="M5206" t="s">
        <v>44</v>
      </c>
      <c r="N5206">
        <v>204</v>
      </c>
      <c r="O5206">
        <v>120</v>
      </c>
      <c r="P5206">
        <v>44</v>
      </c>
      <c r="Q5206">
        <v>1</v>
      </c>
      <c r="R5206">
        <v>10</v>
      </c>
      <c r="S5206">
        <v>39</v>
      </c>
      <c r="T5206">
        <v>0.1</v>
      </c>
      <c r="U5206">
        <v>1100</v>
      </c>
      <c r="V5206">
        <v>4.9000000000000004</v>
      </c>
      <c r="W5206">
        <v>0.5</v>
      </c>
      <c r="X5206">
        <v>2</v>
      </c>
      <c r="Y5206">
        <v>47</v>
      </c>
    </row>
    <row r="5207" spans="1:25" hidden="1" x14ac:dyDescent="0.25">
      <c r="A5207" t="s">
        <v>19812</v>
      </c>
      <c r="B5207" t="s">
        <v>19813</v>
      </c>
      <c r="C5207" s="1" t="str">
        <f t="shared" si="843"/>
        <v>21:0447</v>
      </c>
      <c r="D5207" s="1" t="str">
        <f t="shared" si="840"/>
        <v>21:0147</v>
      </c>
      <c r="E5207" t="s">
        <v>19814</v>
      </c>
      <c r="F5207" t="s">
        <v>19815</v>
      </c>
      <c r="H5207">
        <v>48.902476</v>
      </c>
      <c r="I5207">
        <v>-90.963375799999994</v>
      </c>
      <c r="J5207" s="1" t="str">
        <f t="shared" si="841"/>
        <v>NGR lake sediment grab sample</v>
      </c>
      <c r="K5207" s="1" t="str">
        <f t="shared" si="842"/>
        <v>&lt;177 micron (NGR)</v>
      </c>
      <c r="L5207">
        <v>11</v>
      </c>
      <c r="M5207" t="s">
        <v>62</v>
      </c>
      <c r="N5207">
        <v>205</v>
      </c>
      <c r="O5207">
        <v>68</v>
      </c>
      <c r="P5207">
        <v>23</v>
      </c>
      <c r="Q5207">
        <v>1</v>
      </c>
      <c r="R5207">
        <v>9</v>
      </c>
      <c r="S5207">
        <v>9</v>
      </c>
      <c r="T5207">
        <v>0.1</v>
      </c>
      <c r="U5207">
        <v>285</v>
      </c>
      <c r="V5207">
        <v>2.5</v>
      </c>
      <c r="W5207">
        <v>0.5</v>
      </c>
      <c r="X5207">
        <v>1</v>
      </c>
      <c r="Y5207">
        <v>39.799999999999997</v>
      </c>
    </row>
    <row r="5208" spans="1:25" hidden="1" x14ac:dyDescent="0.25">
      <c r="A5208" t="s">
        <v>19816</v>
      </c>
      <c r="B5208" t="s">
        <v>19817</v>
      </c>
      <c r="C5208" s="1" t="str">
        <f t="shared" si="843"/>
        <v>21:0447</v>
      </c>
      <c r="D5208" s="1" t="str">
        <f t="shared" si="840"/>
        <v>21:0147</v>
      </c>
      <c r="E5208" t="s">
        <v>19818</v>
      </c>
      <c r="F5208" t="s">
        <v>19819</v>
      </c>
      <c r="H5208">
        <v>48.8727923</v>
      </c>
      <c r="I5208">
        <v>-90.979501999999997</v>
      </c>
      <c r="J5208" s="1" t="str">
        <f t="shared" si="841"/>
        <v>NGR lake sediment grab sample</v>
      </c>
      <c r="K5208" s="1" t="str">
        <f t="shared" si="842"/>
        <v>&lt;177 micron (NGR)</v>
      </c>
      <c r="L5208">
        <v>11</v>
      </c>
      <c r="M5208" t="s">
        <v>67</v>
      </c>
      <c r="N5208">
        <v>206</v>
      </c>
      <c r="O5208">
        <v>94</v>
      </c>
      <c r="P5208">
        <v>17</v>
      </c>
      <c r="Q5208">
        <v>1</v>
      </c>
      <c r="R5208">
        <v>8</v>
      </c>
      <c r="S5208">
        <v>20</v>
      </c>
      <c r="T5208">
        <v>0.1</v>
      </c>
      <c r="U5208">
        <v>840</v>
      </c>
      <c r="V5208">
        <v>5.3</v>
      </c>
      <c r="W5208">
        <v>0.5</v>
      </c>
      <c r="X5208">
        <v>1</v>
      </c>
      <c r="Y5208">
        <v>17.2</v>
      </c>
    </row>
    <row r="5209" spans="1:25" hidden="1" x14ac:dyDescent="0.25">
      <c r="A5209" t="s">
        <v>19820</v>
      </c>
      <c r="B5209" t="s">
        <v>19821</v>
      </c>
      <c r="C5209" s="1" t="str">
        <f t="shared" si="843"/>
        <v>21:0447</v>
      </c>
      <c r="D5209" s="1" t="str">
        <f t="shared" si="840"/>
        <v>21:0147</v>
      </c>
      <c r="E5209" t="s">
        <v>19822</v>
      </c>
      <c r="F5209" t="s">
        <v>19823</v>
      </c>
      <c r="H5209">
        <v>48.843602699999998</v>
      </c>
      <c r="I5209">
        <v>-91.010838500000006</v>
      </c>
      <c r="J5209" s="1" t="str">
        <f t="shared" si="841"/>
        <v>NGR lake sediment grab sample</v>
      </c>
      <c r="K5209" s="1" t="str">
        <f t="shared" si="842"/>
        <v>&lt;177 micron (NGR)</v>
      </c>
      <c r="L5209">
        <v>11</v>
      </c>
      <c r="M5209" t="s">
        <v>49</v>
      </c>
      <c r="N5209">
        <v>207</v>
      </c>
      <c r="O5209">
        <v>84</v>
      </c>
      <c r="P5209">
        <v>29</v>
      </c>
      <c r="Q5209">
        <v>1</v>
      </c>
      <c r="R5209">
        <v>13</v>
      </c>
      <c r="S5209">
        <v>8</v>
      </c>
      <c r="T5209">
        <v>0.1</v>
      </c>
      <c r="U5209">
        <v>500</v>
      </c>
      <c r="V5209">
        <v>2.8</v>
      </c>
      <c r="W5209">
        <v>0.5</v>
      </c>
      <c r="X5209">
        <v>1</v>
      </c>
      <c r="Y5209">
        <v>29</v>
      </c>
    </row>
    <row r="5210" spans="1:25" hidden="1" x14ac:dyDescent="0.25">
      <c r="A5210" t="s">
        <v>19824</v>
      </c>
      <c r="B5210" t="s">
        <v>19825</v>
      </c>
      <c r="C5210" s="1" t="str">
        <f t="shared" si="843"/>
        <v>21:0447</v>
      </c>
      <c r="D5210" s="1" t="str">
        <f t="shared" si="840"/>
        <v>21:0147</v>
      </c>
      <c r="E5210" t="s">
        <v>19798</v>
      </c>
      <c r="F5210" t="s">
        <v>19826</v>
      </c>
      <c r="H5210">
        <v>48.840285000000002</v>
      </c>
      <c r="I5210">
        <v>-91.028765199999995</v>
      </c>
      <c r="J5210" s="1" t="str">
        <f t="shared" si="841"/>
        <v>NGR lake sediment grab sample</v>
      </c>
      <c r="K5210" s="1" t="str">
        <f t="shared" si="842"/>
        <v>&lt;177 micron (NGR)</v>
      </c>
      <c r="L5210">
        <v>11</v>
      </c>
      <c r="M5210" t="s">
        <v>53</v>
      </c>
      <c r="N5210">
        <v>208</v>
      </c>
      <c r="O5210">
        <v>86</v>
      </c>
      <c r="P5210">
        <v>36</v>
      </c>
      <c r="Q5210">
        <v>2</v>
      </c>
      <c r="R5210">
        <v>15</v>
      </c>
      <c r="S5210">
        <v>8</v>
      </c>
      <c r="T5210">
        <v>0.1</v>
      </c>
      <c r="U5210">
        <v>200</v>
      </c>
      <c r="V5210">
        <v>1.7</v>
      </c>
      <c r="W5210">
        <v>0.5</v>
      </c>
      <c r="X5210">
        <v>1</v>
      </c>
      <c r="Y5210">
        <v>42</v>
      </c>
    </row>
    <row r="5211" spans="1:25" hidden="1" x14ac:dyDescent="0.25">
      <c r="A5211" t="s">
        <v>19827</v>
      </c>
      <c r="B5211" t="s">
        <v>19828</v>
      </c>
      <c r="C5211" s="1" t="str">
        <f t="shared" si="843"/>
        <v>21:0447</v>
      </c>
      <c r="D5211" s="1" t="str">
        <f t="shared" si="840"/>
        <v>21:0147</v>
      </c>
      <c r="E5211" t="s">
        <v>19798</v>
      </c>
      <c r="F5211" t="s">
        <v>19829</v>
      </c>
      <c r="H5211">
        <v>48.840285000000002</v>
      </c>
      <c r="I5211">
        <v>-91.028765199999995</v>
      </c>
      <c r="J5211" s="1" t="str">
        <f t="shared" si="841"/>
        <v>NGR lake sediment grab sample</v>
      </c>
      <c r="K5211" s="1" t="str">
        <f t="shared" si="842"/>
        <v>&lt;177 micron (NGR)</v>
      </c>
      <c r="L5211">
        <v>11</v>
      </c>
      <c r="M5211" t="s">
        <v>57</v>
      </c>
      <c r="N5211">
        <v>209</v>
      </c>
      <c r="O5211">
        <v>84</v>
      </c>
      <c r="P5211">
        <v>35</v>
      </c>
      <c r="Q5211">
        <v>3</v>
      </c>
      <c r="R5211">
        <v>15</v>
      </c>
      <c r="S5211">
        <v>9</v>
      </c>
      <c r="T5211">
        <v>0.1</v>
      </c>
      <c r="U5211">
        <v>195</v>
      </c>
      <c r="V5211">
        <v>1.7</v>
      </c>
      <c r="W5211">
        <v>0.5</v>
      </c>
      <c r="X5211">
        <v>1</v>
      </c>
      <c r="Y5211">
        <v>42.4</v>
      </c>
    </row>
    <row r="5212" spans="1:25" hidden="1" x14ac:dyDescent="0.25">
      <c r="A5212" t="s">
        <v>19830</v>
      </c>
      <c r="B5212" t="s">
        <v>19831</v>
      </c>
      <c r="C5212" s="1" t="str">
        <f t="shared" si="843"/>
        <v>21:0447</v>
      </c>
      <c r="D5212" s="1" t="str">
        <f t="shared" si="840"/>
        <v>21:0147</v>
      </c>
      <c r="E5212" t="s">
        <v>19832</v>
      </c>
      <c r="F5212" t="s">
        <v>19833</v>
      </c>
      <c r="H5212">
        <v>48.815561899999999</v>
      </c>
      <c r="I5212">
        <v>-91.062430000000006</v>
      </c>
      <c r="J5212" s="1" t="str">
        <f t="shared" si="841"/>
        <v>NGR lake sediment grab sample</v>
      </c>
      <c r="K5212" s="1" t="str">
        <f t="shared" si="842"/>
        <v>&lt;177 micron (NGR)</v>
      </c>
      <c r="L5212">
        <v>11</v>
      </c>
      <c r="M5212" t="s">
        <v>72</v>
      </c>
      <c r="N5212">
        <v>210</v>
      </c>
      <c r="O5212">
        <v>110</v>
      </c>
      <c r="P5212">
        <v>33</v>
      </c>
      <c r="Q5212">
        <v>1</v>
      </c>
      <c r="R5212">
        <v>14</v>
      </c>
      <c r="S5212">
        <v>13</v>
      </c>
      <c r="T5212">
        <v>0.1</v>
      </c>
      <c r="U5212">
        <v>510</v>
      </c>
      <c r="V5212">
        <v>5.3</v>
      </c>
      <c r="W5212">
        <v>0.5</v>
      </c>
      <c r="X5212">
        <v>1</v>
      </c>
      <c r="Y5212">
        <v>20.399999999999999</v>
      </c>
    </row>
    <row r="5213" spans="1:25" hidden="1" x14ac:dyDescent="0.25">
      <c r="A5213" t="s">
        <v>19834</v>
      </c>
      <c r="B5213" t="s">
        <v>19835</v>
      </c>
      <c r="C5213" s="1" t="str">
        <f t="shared" si="843"/>
        <v>21:0447</v>
      </c>
      <c r="D5213" s="1" t="str">
        <f t="shared" si="840"/>
        <v>21:0147</v>
      </c>
      <c r="E5213" t="s">
        <v>19836</v>
      </c>
      <c r="F5213" t="s">
        <v>19837</v>
      </c>
      <c r="H5213">
        <v>48.818543900000002</v>
      </c>
      <c r="I5213">
        <v>-91.114715200000006</v>
      </c>
      <c r="J5213" s="1" t="str">
        <f t="shared" si="841"/>
        <v>NGR lake sediment grab sample</v>
      </c>
      <c r="K5213" s="1" t="str">
        <f t="shared" si="842"/>
        <v>&lt;177 micron (NGR)</v>
      </c>
      <c r="L5213">
        <v>11</v>
      </c>
      <c r="M5213" t="s">
        <v>77</v>
      </c>
      <c r="N5213">
        <v>211</v>
      </c>
      <c r="O5213">
        <v>92</v>
      </c>
      <c r="P5213">
        <v>33</v>
      </c>
      <c r="Q5213">
        <v>1</v>
      </c>
      <c r="R5213">
        <v>15</v>
      </c>
      <c r="S5213">
        <v>13</v>
      </c>
      <c r="T5213">
        <v>0.1</v>
      </c>
      <c r="U5213">
        <v>620</v>
      </c>
      <c r="V5213">
        <v>5.55</v>
      </c>
      <c r="W5213">
        <v>0.5</v>
      </c>
      <c r="X5213">
        <v>1</v>
      </c>
      <c r="Y5213">
        <v>19</v>
      </c>
    </row>
    <row r="5214" spans="1:25" hidden="1" x14ac:dyDescent="0.25">
      <c r="A5214" t="s">
        <v>19838</v>
      </c>
      <c r="B5214" t="s">
        <v>19839</v>
      </c>
      <c r="C5214" s="1" t="str">
        <f t="shared" si="843"/>
        <v>21:0447</v>
      </c>
      <c r="D5214" s="1" t="str">
        <f t="shared" si="840"/>
        <v>21:0147</v>
      </c>
      <c r="E5214" t="s">
        <v>19840</v>
      </c>
      <c r="F5214" t="s">
        <v>19841</v>
      </c>
      <c r="H5214">
        <v>48.787790700000002</v>
      </c>
      <c r="I5214">
        <v>-91.179907</v>
      </c>
      <c r="J5214" s="1" t="str">
        <f t="shared" si="841"/>
        <v>NGR lake sediment grab sample</v>
      </c>
      <c r="K5214" s="1" t="str">
        <f t="shared" si="842"/>
        <v>&lt;177 micron (NGR)</v>
      </c>
      <c r="L5214">
        <v>11</v>
      </c>
      <c r="M5214" t="s">
        <v>82</v>
      </c>
      <c r="N5214">
        <v>212</v>
      </c>
      <c r="O5214">
        <v>48</v>
      </c>
      <c r="P5214">
        <v>81</v>
      </c>
      <c r="Q5214">
        <v>1</v>
      </c>
      <c r="R5214">
        <v>40</v>
      </c>
      <c r="S5214">
        <v>6</v>
      </c>
      <c r="T5214">
        <v>0.1</v>
      </c>
      <c r="U5214">
        <v>205</v>
      </c>
      <c r="V5214">
        <v>2.2000000000000002</v>
      </c>
      <c r="W5214">
        <v>10</v>
      </c>
      <c r="X5214">
        <v>2</v>
      </c>
      <c r="Y5214">
        <v>40.200000000000003</v>
      </c>
    </row>
    <row r="5215" spans="1:25" hidden="1" x14ac:dyDescent="0.25">
      <c r="A5215" t="s">
        <v>19842</v>
      </c>
      <c r="B5215" t="s">
        <v>19843</v>
      </c>
      <c r="C5215" s="1" t="str">
        <f t="shared" si="843"/>
        <v>21:0447</v>
      </c>
      <c r="D5215" s="1" t="str">
        <f t="shared" si="840"/>
        <v>21:0147</v>
      </c>
      <c r="E5215" t="s">
        <v>19844</v>
      </c>
      <c r="F5215" t="s">
        <v>19845</v>
      </c>
      <c r="H5215">
        <v>48.759648400000003</v>
      </c>
      <c r="I5215">
        <v>-91.212017599999996</v>
      </c>
      <c r="J5215" s="1" t="str">
        <f t="shared" si="841"/>
        <v>NGR lake sediment grab sample</v>
      </c>
      <c r="K5215" s="1" t="str">
        <f t="shared" si="842"/>
        <v>&lt;177 micron (NGR)</v>
      </c>
      <c r="L5215">
        <v>11</v>
      </c>
      <c r="M5215" t="s">
        <v>87</v>
      </c>
      <c r="N5215">
        <v>213</v>
      </c>
      <c r="O5215">
        <v>144</v>
      </c>
      <c r="P5215">
        <v>40</v>
      </c>
      <c r="Q5215">
        <v>1</v>
      </c>
      <c r="R5215">
        <v>30</v>
      </c>
      <c r="S5215">
        <v>15</v>
      </c>
      <c r="T5215">
        <v>0.1</v>
      </c>
      <c r="U5215">
        <v>770</v>
      </c>
      <c r="V5215">
        <v>4.6500000000000004</v>
      </c>
      <c r="W5215">
        <v>0.5</v>
      </c>
      <c r="X5215">
        <v>1</v>
      </c>
      <c r="Y5215">
        <v>38.4</v>
      </c>
    </row>
    <row r="5216" spans="1:25" hidden="1" x14ac:dyDescent="0.25">
      <c r="A5216" t="s">
        <v>19846</v>
      </c>
      <c r="B5216" t="s">
        <v>19847</v>
      </c>
      <c r="C5216" s="1" t="str">
        <f t="shared" si="843"/>
        <v>21:0447</v>
      </c>
      <c r="D5216" s="1" t="str">
        <f t="shared" si="840"/>
        <v>21:0147</v>
      </c>
      <c r="E5216" t="s">
        <v>19848</v>
      </c>
      <c r="F5216" t="s">
        <v>19849</v>
      </c>
      <c r="H5216">
        <v>48.727507199999998</v>
      </c>
      <c r="I5216">
        <v>-91.285027499999998</v>
      </c>
      <c r="J5216" s="1" t="str">
        <f t="shared" si="841"/>
        <v>NGR lake sediment grab sample</v>
      </c>
      <c r="K5216" s="1" t="str">
        <f t="shared" si="842"/>
        <v>&lt;177 micron (NGR)</v>
      </c>
      <c r="L5216">
        <v>11</v>
      </c>
      <c r="M5216" t="s">
        <v>92</v>
      </c>
      <c r="N5216">
        <v>214</v>
      </c>
      <c r="O5216">
        <v>58</v>
      </c>
      <c r="P5216">
        <v>10</v>
      </c>
      <c r="Q5216">
        <v>6</v>
      </c>
      <c r="R5216">
        <v>10</v>
      </c>
      <c r="S5216">
        <v>10</v>
      </c>
      <c r="T5216">
        <v>0.1</v>
      </c>
      <c r="U5216">
        <v>220</v>
      </c>
      <c r="V5216">
        <v>1.3</v>
      </c>
      <c r="W5216">
        <v>0.5</v>
      </c>
      <c r="X5216">
        <v>1</v>
      </c>
      <c r="Y5216">
        <v>15.2</v>
      </c>
    </row>
    <row r="5217" spans="1:25" hidden="1" x14ac:dyDescent="0.25">
      <c r="A5217" t="s">
        <v>19850</v>
      </c>
      <c r="B5217" t="s">
        <v>19851</v>
      </c>
      <c r="C5217" s="1" t="str">
        <f t="shared" si="843"/>
        <v>21:0447</v>
      </c>
      <c r="D5217" s="1" t="str">
        <f t="shared" si="840"/>
        <v>21:0147</v>
      </c>
      <c r="E5217" t="s">
        <v>19852</v>
      </c>
      <c r="F5217" t="s">
        <v>19853</v>
      </c>
      <c r="H5217">
        <v>48.659627800000003</v>
      </c>
      <c r="I5217">
        <v>-90.530711699999998</v>
      </c>
      <c r="J5217" s="1" t="str">
        <f t="shared" si="841"/>
        <v>NGR lake sediment grab sample</v>
      </c>
      <c r="K5217" s="1" t="str">
        <f t="shared" si="842"/>
        <v>&lt;177 micron (NGR)</v>
      </c>
      <c r="L5217">
        <v>11</v>
      </c>
      <c r="M5217" t="s">
        <v>97</v>
      </c>
      <c r="N5217">
        <v>215</v>
      </c>
      <c r="O5217">
        <v>104</v>
      </c>
      <c r="P5217">
        <v>26</v>
      </c>
      <c r="Q5217">
        <v>11</v>
      </c>
      <c r="R5217">
        <v>15</v>
      </c>
      <c r="S5217">
        <v>8</v>
      </c>
      <c r="T5217">
        <v>0.1</v>
      </c>
      <c r="U5217">
        <v>260</v>
      </c>
      <c r="V5217">
        <v>2.9</v>
      </c>
      <c r="W5217">
        <v>0.5</v>
      </c>
      <c r="X5217">
        <v>1</v>
      </c>
      <c r="Y5217">
        <v>37.4</v>
      </c>
    </row>
    <row r="5218" spans="1:25" hidden="1" x14ac:dyDescent="0.25">
      <c r="A5218" t="s">
        <v>19854</v>
      </c>
      <c r="B5218" t="s">
        <v>19855</v>
      </c>
      <c r="C5218" s="1" t="str">
        <f t="shared" si="843"/>
        <v>21:0447</v>
      </c>
      <c r="D5218" s="1" t="str">
        <f t="shared" si="840"/>
        <v>21:0147</v>
      </c>
      <c r="E5218" t="s">
        <v>19856</v>
      </c>
      <c r="F5218" t="s">
        <v>19857</v>
      </c>
      <c r="H5218">
        <v>48.676455400000002</v>
      </c>
      <c r="I5218">
        <v>-90.580427999999998</v>
      </c>
      <c r="J5218" s="1" t="str">
        <f t="shared" si="841"/>
        <v>NGR lake sediment grab sample</v>
      </c>
      <c r="K5218" s="1" t="str">
        <f t="shared" si="842"/>
        <v>&lt;177 micron (NGR)</v>
      </c>
      <c r="L5218">
        <v>11</v>
      </c>
      <c r="M5218" t="s">
        <v>107</v>
      </c>
      <c r="N5218">
        <v>216</v>
      </c>
      <c r="O5218">
        <v>100</v>
      </c>
      <c r="P5218">
        <v>26</v>
      </c>
      <c r="Q5218">
        <v>10</v>
      </c>
      <c r="R5218">
        <v>20</v>
      </c>
      <c r="S5218">
        <v>7</v>
      </c>
      <c r="T5218">
        <v>0.1</v>
      </c>
      <c r="U5218">
        <v>275</v>
      </c>
      <c r="V5218">
        <v>2.35</v>
      </c>
      <c r="W5218">
        <v>0.5</v>
      </c>
      <c r="X5218">
        <v>1</v>
      </c>
      <c r="Y5218">
        <v>32.799999999999997</v>
      </c>
    </row>
    <row r="5219" spans="1:25" hidden="1" x14ac:dyDescent="0.25">
      <c r="A5219" t="s">
        <v>19858</v>
      </c>
      <c r="B5219" t="s">
        <v>19859</v>
      </c>
      <c r="C5219" s="1" t="str">
        <f t="shared" si="843"/>
        <v>21:0447</v>
      </c>
      <c r="D5219" s="1" t="str">
        <f t="shared" si="840"/>
        <v>21:0147</v>
      </c>
      <c r="E5219" t="s">
        <v>19860</v>
      </c>
      <c r="F5219" t="s">
        <v>19861</v>
      </c>
      <c r="H5219">
        <v>48.695322599999997</v>
      </c>
      <c r="I5219">
        <v>-90.638847600000005</v>
      </c>
      <c r="J5219" s="1" t="str">
        <f t="shared" si="841"/>
        <v>NGR lake sediment grab sample</v>
      </c>
      <c r="K5219" s="1" t="str">
        <f t="shared" si="842"/>
        <v>&lt;177 micron (NGR)</v>
      </c>
      <c r="L5219">
        <v>11</v>
      </c>
      <c r="M5219" t="s">
        <v>112</v>
      </c>
      <c r="N5219">
        <v>217</v>
      </c>
      <c r="O5219">
        <v>116</v>
      </c>
      <c r="P5219">
        <v>27</v>
      </c>
      <c r="Q5219">
        <v>1</v>
      </c>
      <c r="R5219">
        <v>13</v>
      </c>
      <c r="S5219">
        <v>12</v>
      </c>
      <c r="T5219">
        <v>0.1</v>
      </c>
      <c r="U5219">
        <v>520</v>
      </c>
      <c r="V5219">
        <v>7.2</v>
      </c>
      <c r="W5219">
        <v>0.5</v>
      </c>
      <c r="X5219">
        <v>1</v>
      </c>
      <c r="Y5219">
        <v>27.4</v>
      </c>
    </row>
    <row r="5220" spans="1:25" hidden="1" x14ac:dyDescent="0.25">
      <c r="A5220" t="s">
        <v>19862</v>
      </c>
      <c r="B5220" t="s">
        <v>19863</v>
      </c>
      <c r="C5220" s="1" t="str">
        <f t="shared" si="843"/>
        <v>21:0447</v>
      </c>
      <c r="D5220" s="1" t="str">
        <f>HYPERLINK("http://geochem.nrcan.gc.ca/cdogs/content/svy/svy_e.htm", "")</f>
        <v/>
      </c>
      <c r="G5220" s="1" t="str">
        <f>HYPERLINK("http://geochem.nrcan.gc.ca/cdogs/content/cr_/cr_00033_e.htm", "33")</f>
        <v>33</v>
      </c>
      <c r="J5220" t="s">
        <v>100</v>
      </c>
      <c r="K5220" t="s">
        <v>101</v>
      </c>
      <c r="L5220">
        <v>11</v>
      </c>
      <c r="M5220" t="s">
        <v>102</v>
      </c>
      <c r="N5220">
        <v>218</v>
      </c>
      <c r="O5220">
        <v>154</v>
      </c>
      <c r="P5220">
        <v>21</v>
      </c>
      <c r="Q5220">
        <v>27</v>
      </c>
      <c r="R5220">
        <v>12</v>
      </c>
      <c r="S5220">
        <v>11</v>
      </c>
      <c r="T5220">
        <v>0.1</v>
      </c>
      <c r="U5220">
        <v>2650</v>
      </c>
      <c r="V5220">
        <v>4.4000000000000004</v>
      </c>
      <c r="W5220">
        <v>0.5</v>
      </c>
      <c r="X5220">
        <v>1</v>
      </c>
      <c r="Y5220">
        <v>13.2</v>
      </c>
    </row>
    <row r="5221" spans="1:25" hidden="1" x14ac:dyDescent="0.25">
      <c r="A5221" t="s">
        <v>19864</v>
      </c>
      <c r="B5221" t="s">
        <v>19865</v>
      </c>
      <c r="C5221" s="1" t="str">
        <f t="shared" si="843"/>
        <v>21:0447</v>
      </c>
      <c r="D5221" s="1" t="str">
        <f t="shared" ref="D5221:D5240" si="844">HYPERLINK("http://geochem.nrcan.gc.ca/cdogs/content/svy/svy210147_e.htm", "21:0147")</f>
        <v>21:0147</v>
      </c>
      <c r="E5221" t="s">
        <v>19866</v>
      </c>
      <c r="F5221" t="s">
        <v>19867</v>
      </c>
      <c r="H5221">
        <v>48.717154999999998</v>
      </c>
      <c r="I5221">
        <v>-90.593704099999997</v>
      </c>
      <c r="J5221" s="1" t="str">
        <f t="shared" ref="J5221:J5240" si="845">HYPERLINK("http://geochem.nrcan.gc.ca/cdogs/content/kwd/kwd020027_e.htm", "NGR lake sediment grab sample")</f>
        <v>NGR lake sediment grab sample</v>
      </c>
      <c r="K5221" s="1" t="str">
        <f t="shared" ref="K5221:K5240" si="846">HYPERLINK("http://geochem.nrcan.gc.ca/cdogs/content/kwd/kwd080006_e.htm", "&lt;177 micron (NGR)")</f>
        <v>&lt;177 micron (NGR)</v>
      </c>
      <c r="L5221">
        <v>11</v>
      </c>
      <c r="M5221" t="s">
        <v>117</v>
      </c>
      <c r="N5221">
        <v>219</v>
      </c>
      <c r="O5221">
        <v>110</v>
      </c>
      <c r="P5221">
        <v>28</v>
      </c>
      <c r="Q5221">
        <v>1</v>
      </c>
      <c r="R5221">
        <v>9</v>
      </c>
      <c r="S5221">
        <v>14</v>
      </c>
      <c r="T5221">
        <v>0.1</v>
      </c>
      <c r="U5221">
        <v>480</v>
      </c>
      <c r="V5221">
        <v>6.7</v>
      </c>
      <c r="W5221">
        <v>0.5</v>
      </c>
      <c r="X5221">
        <v>1</v>
      </c>
      <c r="Y5221">
        <v>44.4</v>
      </c>
    </row>
    <row r="5222" spans="1:25" hidden="1" x14ac:dyDescent="0.25">
      <c r="A5222" t="s">
        <v>19868</v>
      </c>
      <c r="B5222" t="s">
        <v>19869</v>
      </c>
      <c r="C5222" s="1" t="str">
        <f t="shared" si="843"/>
        <v>21:0447</v>
      </c>
      <c r="D5222" s="1" t="str">
        <f t="shared" si="844"/>
        <v>21:0147</v>
      </c>
      <c r="E5222" t="s">
        <v>19870</v>
      </c>
      <c r="F5222" t="s">
        <v>19871</v>
      </c>
      <c r="H5222">
        <v>48.734014199999997</v>
      </c>
      <c r="I5222">
        <v>-90.602569700000004</v>
      </c>
      <c r="J5222" s="1" t="str">
        <f t="shared" si="845"/>
        <v>NGR lake sediment grab sample</v>
      </c>
      <c r="K5222" s="1" t="str">
        <f t="shared" si="846"/>
        <v>&lt;177 micron (NGR)</v>
      </c>
      <c r="L5222">
        <v>11</v>
      </c>
      <c r="M5222" t="s">
        <v>122</v>
      </c>
      <c r="N5222">
        <v>220</v>
      </c>
      <c r="O5222">
        <v>128</v>
      </c>
      <c r="P5222">
        <v>48</v>
      </c>
      <c r="Q5222">
        <v>2</v>
      </c>
      <c r="R5222">
        <v>19</v>
      </c>
      <c r="S5222">
        <v>16</v>
      </c>
      <c r="T5222">
        <v>0.1</v>
      </c>
      <c r="U5222">
        <v>810</v>
      </c>
      <c r="V5222">
        <v>5.55</v>
      </c>
      <c r="W5222">
        <v>0.5</v>
      </c>
      <c r="X5222">
        <v>1</v>
      </c>
      <c r="Y5222">
        <v>49.8</v>
      </c>
    </row>
    <row r="5223" spans="1:25" hidden="1" x14ac:dyDescent="0.25">
      <c r="A5223" t="s">
        <v>19872</v>
      </c>
      <c r="B5223" t="s">
        <v>19873</v>
      </c>
      <c r="C5223" s="1" t="str">
        <f t="shared" si="843"/>
        <v>21:0447</v>
      </c>
      <c r="D5223" s="1" t="str">
        <f t="shared" si="844"/>
        <v>21:0147</v>
      </c>
      <c r="E5223" t="s">
        <v>19874</v>
      </c>
      <c r="F5223" t="s">
        <v>19875</v>
      </c>
      <c r="H5223">
        <v>48.781140000000001</v>
      </c>
      <c r="I5223">
        <v>-90.574049599999995</v>
      </c>
      <c r="J5223" s="1" t="str">
        <f t="shared" si="845"/>
        <v>NGR lake sediment grab sample</v>
      </c>
      <c r="K5223" s="1" t="str">
        <f t="shared" si="846"/>
        <v>&lt;177 micron (NGR)</v>
      </c>
      <c r="L5223">
        <v>12</v>
      </c>
      <c r="M5223" t="s">
        <v>29</v>
      </c>
      <c r="N5223">
        <v>221</v>
      </c>
      <c r="O5223">
        <v>46</v>
      </c>
      <c r="P5223">
        <v>11</v>
      </c>
      <c r="Q5223">
        <v>4</v>
      </c>
      <c r="R5223">
        <v>8</v>
      </c>
      <c r="S5223">
        <v>3</v>
      </c>
      <c r="T5223">
        <v>0.1</v>
      </c>
      <c r="U5223">
        <v>65</v>
      </c>
      <c r="V5223">
        <v>0.5</v>
      </c>
      <c r="W5223">
        <v>0.5</v>
      </c>
      <c r="X5223">
        <v>1</v>
      </c>
      <c r="Y5223">
        <v>30.8</v>
      </c>
    </row>
    <row r="5224" spans="1:25" hidden="1" x14ac:dyDescent="0.25">
      <c r="A5224" t="s">
        <v>19876</v>
      </c>
      <c r="B5224" t="s">
        <v>19877</v>
      </c>
      <c r="C5224" s="1" t="str">
        <f t="shared" si="843"/>
        <v>21:0447</v>
      </c>
      <c r="D5224" s="1" t="str">
        <f t="shared" si="844"/>
        <v>21:0147</v>
      </c>
      <c r="E5224" t="s">
        <v>19878</v>
      </c>
      <c r="F5224" t="s">
        <v>19879</v>
      </c>
      <c r="H5224">
        <v>48.7403002</v>
      </c>
      <c r="I5224">
        <v>-90.619301500000006</v>
      </c>
      <c r="J5224" s="1" t="str">
        <f t="shared" si="845"/>
        <v>NGR lake sediment grab sample</v>
      </c>
      <c r="K5224" s="1" t="str">
        <f t="shared" si="846"/>
        <v>&lt;177 micron (NGR)</v>
      </c>
      <c r="L5224">
        <v>12</v>
      </c>
      <c r="M5224" t="s">
        <v>34</v>
      </c>
      <c r="N5224">
        <v>222</v>
      </c>
      <c r="O5224">
        <v>76</v>
      </c>
      <c r="P5224">
        <v>51</v>
      </c>
      <c r="Q5224">
        <v>1</v>
      </c>
      <c r="R5224">
        <v>12</v>
      </c>
      <c r="S5224">
        <v>19</v>
      </c>
      <c r="T5224">
        <v>0.1</v>
      </c>
      <c r="U5224">
        <v>940</v>
      </c>
      <c r="V5224">
        <v>14.2</v>
      </c>
      <c r="W5224">
        <v>0.5</v>
      </c>
      <c r="X5224">
        <v>1</v>
      </c>
      <c r="Y5224">
        <v>35.200000000000003</v>
      </c>
    </row>
    <row r="5225" spans="1:25" hidden="1" x14ac:dyDescent="0.25">
      <c r="A5225" t="s">
        <v>19880</v>
      </c>
      <c r="B5225" t="s">
        <v>19881</v>
      </c>
      <c r="C5225" s="1" t="str">
        <f t="shared" si="843"/>
        <v>21:0447</v>
      </c>
      <c r="D5225" s="1" t="str">
        <f t="shared" si="844"/>
        <v>21:0147</v>
      </c>
      <c r="E5225" t="s">
        <v>19882</v>
      </c>
      <c r="F5225" t="s">
        <v>19883</v>
      </c>
      <c r="H5225">
        <v>48.768364300000002</v>
      </c>
      <c r="I5225">
        <v>-90.591202300000006</v>
      </c>
      <c r="J5225" s="1" t="str">
        <f t="shared" si="845"/>
        <v>NGR lake sediment grab sample</v>
      </c>
      <c r="K5225" s="1" t="str">
        <f t="shared" si="846"/>
        <v>&lt;177 micron (NGR)</v>
      </c>
      <c r="L5225">
        <v>12</v>
      </c>
      <c r="M5225" t="s">
        <v>49</v>
      </c>
      <c r="N5225">
        <v>223</v>
      </c>
      <c r="O5225">
        <v>152</v>
      </c>
      <c r="P5225">
        <v>61</v>
      </c>
      <c r="Q5225">
        <v>1</v>
      </c>
      <c r="R5225">
        <v>18</v>
      </c>
      <c r="S5225">
        <v>28</v>
      </c>
      <c r="T5225">
        <v>0.1</v>
      </c>
      <c r="U5225">
        <v>2950</v>
      </c>
      <c r="V5225">
        <v>18</v>
      </c>
      <c r="W5225">
        <v>4</v>
      </c>
      <c r="X5225">
        <v>2</v>
      </c>
      <c r="Y5225">
        <v>40.4</v>
      </c>
    </row>
    <row r="5226" spans="1:25" hidden="1" x14ac:dyDescent="0.25">
      <c r="A5226" t="s">
        <v>19884</v>
      </c>
      <c r="B5226" t="s">
        <v>19885</v>
      </c>
      <c r="C5226" s="1" t="str">
        <f t="shared" si="843"/>
        <v>21:0447</v>
      </c>
      <c r="D5226" s="1" t="str">
        <f t="shared" si="844"/>
        <v>21:0147</v>
      </c>
      <c r="E5226" t="s">
        <v>19874</v>
      </c>
      <c r="F5226" t="s">
        <v>19886</v>
      </c>
      <c r="H5226">
        <v>48.781140000000001</v>
      </c>
      <c r="I5226">
        <v>-90.574049599999995</v>
      </c>
      <c r="J5226" s="1" t="str">
        <f t="shared" si="845"/>
        <v>NGR lake sediment grab sample</v>
      </c>
      <c r="K5226" s="1" t="str">
        <f t="shared" si="846"/>
        <v>&lt;177 micron (NGR)</v>
      </c>
      <c r="L5226">
        <v>12</v>
      </c>
      <c r="M5226" t="s">
        <v>57</v>
      </c>
      <c r="N5226">
        <v>224</v>
      </c>
      <c r="O5226">
        <v>52</v>
      </c>
      <c r="P5226">
        <v>12</v>
      </c>
      <c r="Q5226">
        <v>4</v>
      </c>
      <c r="R5226">
        <v>7</v>
      </c>
      <c r="S5226">
        <v>3</v>
      </c>
      <c r="T5226">
        <v>0.1</v>
      </c>
      <c r="U5226">
        <v>60</v>
      </c>
      <c r="V5226">
        <v>0.5</v>
      </c>
      <c r="W5226">
        <v>0.5</v>
      </c>
      <c r="X5226">
        <v>1</v>
      </c>
      <c r="Y5226">
        <v>29.6</v>
      </c>
    </row>
    <row r="5227" spans="1:25" hidden="1" x14ac:dyDescent="0.25">
      <c r="A5227" t="s">
        <v>19887</v>
      </c>
      <c r="B5227" t="s">
        <v>19888</v>
      </c>
      <c r="C5227" s="1" t="str">
        <f t="shared" si="843"/>
        <v>21:0447</v>
      </c>
      <c r="D5227" s="1" t="str">
        <f t="shared" si="844"/>
        <v>21:0147</v>
      </c>
      <c r="E5227" t="s">
        <v>19874</v>
      </c>
      <c r="F5227" t="s">
        <v>19889</v>
      </c>
      <c r="H5227">
        <v>48.781140000000001</v>
      </c>
      <c r="I5227">
        <v>-90.574049599999995</v>
      </c>
      <c r="J5227" s="1" t="str">
        <f t="shared" si="845"/>
        <v>NGR lake sediment grab sample</v>
      </c>
      <c r="K5227" s="1" t="str">
        <f t="shared" si="846"/>
        <v>&lt;177 micron (NGR)</v>
      </c>
      <c r="L5227">
        <v>12</v>
      </c>
      <c r="M5227" t="s">
        <v>53</v>
      </c>
      <c r="N5227">
        <v>225</v>
      </c>
      <c r="O5227">
        <v>52</v>
      </c>
      <c r="P5227">
        <v>11</v>
      </c>
      <c r="Q5227">
        <v>3</v>
      </c>
      <c r="R5227">
        <v>7</v>
      </c>
      <c r="S5227">
        <v>2</v>
      </c>
      <c r="T5227">
        <v>0.1</v>
      </c>
      <c r="U5227">
        <v>60</v>
      </c>
      <c r="V5227">
        <v>0.5</v>
      </c>
      <c r="W5227">
        <v>0.5</v>
      </c>
      <c r="X5227">
        <v>1</v>
      </c>
      <c r="Y5227">
        <v>32.200000000000003</v>
      </c>
    </row>
    <row r="5228" spans="1:25" hidden="1" x14ac:dyDescent="0.25">
      <c r="A5228" t="s">
        <v>19890</v>
      </c>
      <c r="B5228" t="s">
        <v>19891</v>
      </c>
      <c r="C5228" s="1" t="str">
        <f t="shared" si="843"/>
        <v>21:0447</v>
      </c>
      <c r="D5228" s="1" t="str">
        <f t="shared" si="844"/>
        <v>21:0147</v>
      </c>
      <c r="E5228" t="s">
        <v>19892</v>
      </c>
      <c r="F5228" t="s">
        <v>19893</v>
      </c>
      <c r="H5228">
        <v>48.782539499999999</v>
      </c>
      <c r="I5228">
        <v>-90.633123100000006</v>
      </c>
      <c r="J5228" s="1" t="str">
        <f t="shared" si="845"/>
        <v>NGR lake sediment grab sample</v>
      </c>
      <c r="K5228" s="1" t="str">
        <f t="shared" si="846"/>
        <v>&lt;177 micron (NGR)</v>
      </c>
      <c r="L5228">
        <v>12</v>
      </c>
      <c r="M5228" t="s">
        <v>39</v>
      </c>
      <c r="N5228">
        <v>226</v>
      </c>
      <c r="O5228">
        <v>82</v>
      </c>
      <c r="P5228">
        <v>28</v>
      </c>
      <c r="Q5228">
        <v>2</v>
      </c>
      <c r="R5228">
        <v>12</v>
      </c>
      <c r="S5228">
        <v>8</v>
      </c>
      <c r="T5228">
        <v>0.1</v>
      </c>
      <c r="U5228">
        <v>155</v>
      </c>
      <c r="V5228">
        <v>1.9</v>
      </c>
      <c r="W5228">
        <v>0.5</v>
      </c>
      <c r="X5228">
        <v>1</v>
      </c>
      <c r="Y5228">
        <v>58.8</v>
      </c>
    </row>
    <row r="5229" spans="1:25" hidden="1" x14ac:dyDescent="0.25">
      <c r="A5229" t="s">
        <v>19894</v>
      </c>
      <c r="B5229" t="s">
        <v>19895</v>
      </c>
      <c r="C5229" s="1" t="str">
        <f t="shared" si="843"/>
        <v>21:0447</v>
      </c>
      <c r="D5229" s="1" t="str">
        <f t="shared" si="844"/>
        <v>21:0147</v>
      </c>
      <c r="E5229" t="s">
        <v>19896</v>
      </c>
      <c r="F5229" t="s">
        <v>19897</v>
      </c>
      <c r="H5229">
        <v>48.806069800000003</v>
      </c>
      <c r="I5229">
        <v>-90.593754500000003</v>
      </c>
      <c r="J5229" s="1" t="str">
        <f t="shared" si="845"/>
        <v>NGR lake sediment grab sample</v>
      </c>
      <c r="K5229" s="1" t="str">
        <f t="shared" si="846"/>
        <v>&lt;177 micron (NGR)</v>
      </c>
      <c r="L5229">
        <v>12</v>
      </c>
      <c r="M5229" t="s">
        <v>44</v>
      </c>
      <c r="N5229">
        <v>227</v>
      </c>
      <c r="O5229">
        <v>98</v>
      </c>
      <c r="P5229">
        <v>55</v>
      </c>
      <c r="Q5229">
        <v>3</v>
      </c>
      <c r="R5229">
        <v>23</v>
      </c>
      <c r="S5229">
        <v>10</v>
      </c>
      <c r="T5229">
        <v>0.1</v>
      </c>
      <c r="U5229">
        <v>460</v>
      </c>
      <c r="V5229">
        <v>3</v>
      </c>
      <c r="W5229">
        <v>0.5</v>
      </c>
      <c r="X5229">
        <v>1</v>
      </c>
      <c r="Y5229">
        <v>41.4</v>
      </c>
    </row>
    <row r="5230" spans="1:25" hidden="1" x14ac:dyDescent="0.25">
      <c r="A5230" t="s">
        <v>19898</v>
      </c>
      <c r="B5230" t="s">
        <v>19899</v>
      </c>
      <c r="C5230" s="1" t="str">
        <f t="shared" si="843"/>
        <v>21:0447</v>
      </c>
      <c r="D5230" s="1" t="str">
        <f t="shared" si="844"/>
        <v>21:0147</v>
      </c>
      <c r="E5230" t="s">
        <v>19900</v>
      </c>
      <c r="F5230" t="s">
        <v>19901</v>
      </c>
      <c r="H5230">
        <v>48.811952900000001</v>
      </c>
      <c r="I5230">
        <v>-90.633685999999997</v>
      </c>
      <c r="J5230" s="1" t="str">
        <f t="shared" si="845"/>
        <v>NGR lake sediment grab sample</v>
      </c>
      <c r="K5230" s="1" t="str">
        <f t="shared" si="846"/>
        <v>&lt;177 micron (NGR)</v>
      </c>
      <c r="L5230">
        <v>12</v>
      </c>
      <c r="M5230" t="s">
        <v>62</v>
      </c>
      <c r="N5230">
        <v>228</v>
      </c>
      <c r="O5230">
        <v>80</v>
      </c>
      <c r="P5230">
        <v>75</v>
      </c>
      <c r="Q5230">
        <v>2</v>
      </c>
      <c r="R5230">
        <v>17</v>
      </c>
      <c r="S5230">
        <v>7</v>
      </c>
      <c r="T5230">
        <v>0.1</v>
      </c>
      <c r="U5230">
        <v>165</v>
      </c>
      <c r="V5230">
        <v>1.1000000000000001</v>
      </c>
      <c r="W5230">
        <v>16</v>
      </c>
      <c r="X5230">
        <v>1</v>
      </c>
      <c r="Y5230">
        <v>44.8</v>
      </c>
    </row>
    <row r="5231" spans="1:25" hidden="1" x14ac:dyDescent="0.25">
      <c r="A5231" t="s">
        <v>19902</v>
      </c>
      <c r="B5231" t="s">
        <v>19903</v>
      </c>
      <c r="C5231" s="1" t="str">
        <f t="shared" si="843"/>
        <v>21:0447</v>
      </c>
      <c r="D5231" s="1" t="str">
        <f t="shared" si="844"/>
        <v>21:0147</v>
      </c>
      <c r="E5231" t="s">
        <v>19904</v>
      </c>
      <c r="F5231" t="s">
        <v>19905</v>
      </c>
      <c r="H5231">
        <v>48.842918099999999</v>
      </c>
      <c r="I5231">
        <v>-90.620040799999998</v>
      </c>
      <c r="J5231" s="1" t="str">
        <f t="shared" si="845"/>
        <v>NGR lake sediment grab sample</v>
      </c>
      <c r="K5231" s="1" t="str">
        <f t="shared" si="846"/>
        <v>&lt;177 micron (NGR)</v>
      </c>
      <c r="L5231">
        <v>12</v>
      </c>
      <c r="M5231" t="s">
        <v>67</v>
      </c>
      <c r="N5231">
        <v>229</v>
      </c>
      <c r="O5231">
        <v>134</v>
      </c>
      <c r="P5231">
        <v>52</v>
      </c>
      <c r="Q5231">
        <v>3</v>
      </c>
      <c r="R5231">
        <v>26</v>
      </c>
      <c r="S5231">
        <v>12</v>
      </c>
      <c r="T5231">
        <v>0.1</v>
      </c>
      <c r="U5231">
        <v>460</v>
      </c>
      <c r="V5231">
        <v>5</v>
      </c>
      <c r="W5231">
        <v>0.5</v>
      </c>
      <c r="X5231">
        <v>1</v>
      </c>
      <c r="Y5231">
        <v>31</v>
      </c>
    </row>
    <row r="5232" spans="1:25" hidden="1" x14ac:dyDescent="0.25">
      <c r="A5232" t="s">
        <v>19906</v>
      </c>
      <c r="B5232" t="s">
        <v>19907</v>
      </c>
      <c r="C5232" s="1" t="str">
        <f t="shared" si="843"/>
        <v>21:0447</v>
      </c>
      <c r="D5232" s="1" t="str">
        <f t="shared" si="844"/>
        <v>21:0147</v>
      </c>
      <c r="E5232" t="s">
        <v>19908</v>
      </c>
      <c r="F5232" t="s">
        <v>19909</v>
      </c>
      <c r="H5232">
        <v>48.848768700000001</v>
      </c>
      <c r="I5232">
        <v>-90.664150199999995</v>
      </c>
      <c r="J5232" s="1" t="str">
        <f t="shared" si="845"/>
        <v>NGR lake sediment grab sample</v>
      </c>
      <c r="K5232" s="1" t="str">
        <f t="shared" si="846"/>
        <v>&lt;177 micron (NGR)</v>
      </c>
      <c r="L5232">
        <v>12</v>
      </c>
      <c r="M5232" t="s">
        <v>72</v>
      </c>
      <c r="N5232">
        <v>230</v>
      </c>
      <c r="O5232">
        <v>88</v>
      </c>
      <c r="P5232">
        <v>53</v>
      </c>
      <c r="Q5232">
        <v>2</v>
      </c>
      <c r="R5232">
        <v>26</v>
      </c>
      <c r="S5232">
        <v>10</v>
      </c>
      <c r="T5232">
        <v>0.1</v>
      </c>
      <c r="U5232">
        <v>505</v>
      </c>
      <c r="V5232">
        <v>3.1</v>
      </c>
      <c r="W5232">
        <v>0.5</v>
      </c>
      <c r="X5232">
        <v>1</v>
      </c>
      <c r="Y5232">
        <v>36.799999999999997</v>
      </c>
    </row>
    <row r="5233" spans="1:25" hidden="1" x14ac:dyDescent="0.25">
      <c r="A5233" t="s">
        <v>19910</v>
      </c>
      <c r="B5233" t="s">
        <v>19911</v>
      </c>
      <c r="C5233" s="1" t="str">
        <f t="shared" si="843"/>
        <v>21:0447</v>
      </c>
      <c r="D5233" s="1" t="str">
        <f t="shared" si="844"/>
        <v>21:0147</v>
      </c>
      <c r="E5233" t="s">
        <v>19912</v>
      </c>
      <c r="F5233" t="s">
        <v>19913</v>
      </c>
      <c r="H5233">
        <v>48.8508511</v>
      </c>
      <c r="I5233">
        <v>-90.740178799999995</v>
      </c>
      <c r="J5233" s="1" t="str">
        <f t="shared" si="845"/>
        <v>NGR lake sediment grab sample</v>
      </c>
      <c r="K5233" s="1" t="str">
        <f t="shared" si="846"/>
        <v>&lt;177 micron (NGR)</v>
      </c>
      <c r="L5233">
        <v>12</v>
      </c>
      <c r="M5233" t="s">
        <v>77</v>
      </c>
      <c r="N5233">
        <v>231</v>
      </c>
      <c r="O5233">
        <v>72</v>
      </c>
      <c r="P5233">
        <v>32</v>
      </c>
      <c r="Q5233">
        <v>2</v>
      </c>
      <c r="R5233">
        <v>12</v>
      </c>
      <c r="S5233">
        <v>7</v>
      </c>
      <c r="T5233">
        <v>0.1</v>
      </c>
      <c r="U5233">
        <v>285</v>
      </c>
      <c r="V5233">
        <v>1.3</v>
      </c>
      <c r="W5233">
        <v>0.5</v>
      </c>
      <c r="X5233">
        <v>1</v>
      </c>
      <c r="Y5233">
        <v>46.8</v>
      </c>
    </row>
    <row r="5234" spans="1:25" hidden="1" x14ac:dyDescent="0.25">
      <c r="A5234" t="s">
        <v>19914</v>
      </c>
      <c r="B5234" t="s">
        <v>19915</v>
      </c>
      <c r="C5234" s="1" t="str">
        <f t="shared" si="843"/>
        <v>21:0447</v>
      </c>
      <c r="D5234" s="1" t="str">
        <f t="shared" si="844"/>
        <v>21:0147</v>
      </c>
      <c r="E5234" t="s">
        <v>19916</v>
      </c>
      <c r="F5234" t="s">
        <v>19917</v>
      </c>
      <c r="H5234">
        <v>48.8485662</v>
      </c>
      <c r="I5234">
        <v>-90.769290799999993</v>
      </c>
      <c r="J5234" s="1" t="str">
        <f t="shared" si="845"/>
        <v>NGR lake sediment grab sample</v>
      </c>
      <c r="K5234" s="1" t="str">
        <f t="shared" si="846"/>
        <v>&lt;177 micron (NGR)</v>
      </c>
      <c r="L5234">
        <v>12</v>
      </c>
      <c r="M5234" t="s">
        <v>82</v>
      </c>
      <c r="N5234">
        <v>232</v>
      </c>
      <c r="O5234">
        <v>126</v>
      </c>
      <c r="P5234">
        <v>34</v>
      </c>
      <c r="Q5234">
        <v>6</v>
      </c>
      <c r="R5234">
        <v>18</v>
      </c>
      <c r="S5234">
        <v>11</v>
      </c>
      <c r="T5234">
        <v>0.1</v>
      </c>
      <c r="U5234">
        <v>340</v>
      </c>
      <c r="V5234">
        <v>2.8</v>
      </c>
      <c r="W5234">
        <v>3</v>
      </c>
      <c r="X5234">
        <v>1</v>
      </c>
      <c r="Y5234">
        <v>35.6</v>
      </c>
    </row>
    <row r="5235" spans="1:25" hidden="1" x14ac:dyDescent="0.25">
      <c r="A5235" t="s">
        <v>19918</v>
      </c>
      <c r="B5235" t="s">
        <v>19919</v>
      </c>
      <c r="C5235" s="1" t="str">
        <f t="shared" si="843"/>
        <v>21:0447</v>
      </c>
      <c r="D5235" s="1" t="str">
        <f t="shared" si="844"/>
        <v>21:0147</v>
      </c>
      <c r="E5235" t="s">
        <v>19920</v>
      </c>
      <c r="F5235" t="s">
        <v>19921</v>
      </c>
      <c r="H5235">
        <v>48.876156000000002</v>
      </c>
      <c r="I5235">
        <v>-90.740948099999997</v>
      </c>
      <c r="J5235" s="1" t="str">
        <f t="shared" si="845"/>
        <v>NGR lake sediment grab sample</v>
      </c>
      <c r="K5235" s="1" t="str">
        <f t="shared" si="846"/>
        <v>&lt;177 micron (NGR)</v>
      </c>
      <c r="L5235">
        <v>12</v>
      </c>
      <c r="M5235" t="s">
        <v>87</v>
      </c>
      <c r="N5235">
        <v>233</v>
      </c>
      <c r="O5235">
        <v>100</v>
      </c>
      <c r="P5235">
        <v>28</v>
      </c>
      <c r="Q5235">
        <v>3</v>
      </c>
      <c r="R5235">
        <v>15</v>
      </c>
      <c r="S5235">
        <v>10</v>
      </c>
      <c r="T5235">
        <v>0.1</v>
      </c>
      <c r="U5235">
        <v>280</v>
      </c>
      <c r="V5235">
        <v>1.9</v>
      </c>
      <c r="W5235">
        <v>0.5</v>
      </c>
      <c r="X5235">
        <v>1</v>
      </c>
      <c r="Y5235">
        <v>34.4</v>
      </c>
    </row>
    <row r="5236" spans="1:25" hidden="1" x14ac:dyDescent="0.25">
      <c r="A5236" t="s">
        <v>19922</v>
      </c>
      <c r="B5236" t="s">
        <v>19923</v>
      </c>
      <c r="C5236" s="1" t="str">
        <f t="shared" si="843"/>
        <v>21:0447</v>
      </c>
      <c r="D5236" s="1" t="str">
        <f t="shared" si="844"/>
        <v>21:0147</v>
      </c>
      <c r="E5236" t="s">
        <v>19924</v>
      </c>
      <c r="F5236" t="s">
        <v>19925</v>
      </c>
      <c r="H5236">
        <v>48.870018799999997</v>
      </c>
      <c r="I5236">
        <v>-90.784920499999998</v>
      </c>
      <c r="J5236" s="1" t="str">
        <f t="shared" si="845"/>
        <v>NGR lake sediment grab sample</v>
      </c>
      <c r="K5236" s="1" t="str">
        <f t="shared" si="846"/>
        <v>&lt;177 micron (NGR)</v>
      </c>
      <c r="L5236">
        <v>12</v>
      </c>
      <c r="M5236" t="s">
        <v>92</v>
      </c>
      <c r="N5236">
        <v>234</v>
      </c>
      <c r="O5236">
        <v>48</v>
      </c>
      <c r="P5236">
        <v>12</v>
      </c>
      <c r="Q5236">
        <v>1</v>
      </c>
      <c r="R5236">
        <v>10</v>
      </c>
      <c r="S5236">
        <v>7</v>
      </c>
      <c r="T5236">
        <v>0.1</v>
      </c>
      <c r="U5236">
        <v>230</v>
      </c>
      <c r="V5236">
        <v>1.75</v>
      </c>
      <c r="W5236">
        <v>0.5</v>
      </c>
      <c r="X5236">
        <v>1</v>
      </c>
      <c r="Y5236">
        <v>5.6</v>
      </c>
    </row>
    <row r="5237" spans="1:25" hidden="1" x14ac:dyDescent="0.25">
      <c r="A5237" t="s">
        <v>19926</v>
      </c>
      <c r="B5237" t="s">
        <v>19927</v>
      </c>
      <c r="C5237" s="1" t="str">
        <f t="shared" si="843"/>
        <v>21:0447</v>
      </c>
      <c r="D5237" s="1" t="str">
        <f t="shared" si="844"/>
        <v>21:0147</v>
      </c>
      <c r="E5237" t="s">
        <v>19928</v>
      </c>
      <c r="F5237" t="s">
        <v>19929</v>
      </c>
      <c r="H5237">
        <v>48.848519799999998</v>
      </c>
      <c r="I5237">
        <v>-90.832886400000007</v>
      </c>
      <c r="J5237" s="1" t="str">
        <f t="shared" si="845"/>
        <v>NGR lake sediment grab sample</v>
      </c>
      <c r="K5237" s="1" t="str">
        <f t="shared" si="846"/>
        <v>&lt;177 micron (NGR)</v>
      </c>
      <c r="L5237">
        <v>12</v>
      </c>
      <c r="M5237" t="s">
        <v>97</v>
      </c>
      <c r="N5237">
        <v>235</v>
      </c>
      <c r="O5237">
        <v>76</v>
      </c>
      <c r="P5237">
        <v>24</v>
      </c>
      <c r="Q5237">
        <v>8</v>
      </c>
      <c r="R5237">
        <v>18</v>
      </c>
      <c r="S5237">
        <v>9</v>
      </c>
      <c r="T5237">
        <v>0.1</v>
      </c>
      <c r="U5237">
        <v>200</v>
      </c>
      <c r="V5237">
        <v>1.95</v>
      </c>
      <c r="W5237">
        <v>0.5</v>
      </c>
      <c r="X5237">
        <v>1</v>
      </c>
      <c r="Y5237">
        <v>17.8</v>
      </c>
    </row>
    <row r="5238" spans="1:25" hidden="1" x14ac:dyDescent="0.25">
      <c r="A5238" t="s">
        <v>19930</v>
      </c>
      <c r="B5238" t="s">
        <v>19931</v>
      </c>
      <c r="C5238" s="1" t="str">
        <f t="shared" si="843"/>
        <v>21:0447</v>
      </c>
      <c r="D5238" s="1" t="str">
        <f t="shared" si="844"/>
        <v>21:0147</v>
      </c>
      <c r="E5238" t="s">
        <v>19932</v>
      </c>
      <c r="F5238" t="s">
        <v>19933</v>
      </c>
      <c r="H5238">
        <v>48.867109999999997</v>
      </c>
      <c r="I5238">
        <v>-90.838806399999996</v>
      </c>
      <c r="J5238" s="1" t="str">
        <f t="shared" si="845"/>
        <v>NGR lake sediment grab sample</v>
      </c>
      <c r="K5238" s="1" t="str">
        <f t="shared" si="846"/>
        <v>&lt;177 micron (NGR)</v>
      </c>
      <c r="L5238">
        <v>12</v>
      </c>
      <c r="M5238" t="s">
        <v>107</v>
      </c>
      <c r="N5238">
        <v>236</v>
      </c>
      <c r="O5238">
        <v>102</v>
      </c>
      <c r="P5238">
        <v>26</v>
      </c>
      <c r="Q5238">
        <v>7</v>
      </c>
      <c r="R5238">
        <v>17</v>
      </c>
      <c r="S5238">
        <v>14</v>
      </c>
      <c r="T5238">
        <v>0.1</v>
      </c>
      <c r="U5238">
        <v>350</v>
      </c>
      <c r="V5238">
        <v>4.2</v>
      </c>
      <c r="W5238">
        <v>0.5</v>
      </c>
      <c r="X5238">
        <v>1</v>
      </c>
      <c r="Y5238">
        <v>18.2</v>
      </c>
    </row>
    <row r="5239" spans="1:25" hidden="1" x14ac:dyDescent="0.25">
      <c r="A5239" t="s">
        <v>19934</v>
      </c>
      <c r="B5239" t="s">
        <v>19935</v>
      </c>
      <c r="C5239" s="1" t="str">
        <f t="shared" si="843"/>
        <v>21:0447</v>
      </c>
      <c r="D5239" s="1" t="str">
        <f t="shared" si="844"/>
        <v>21:0147</v>
      </c>
      <c r="E5239" t="s">
        <v>19936</v>
      </c>
      <c r="F5239" t="s">
        <v>19937</v>
      </c>
      <c r="H5239">
        <v>48.8509198</v>
      </c>
      <c r="I5239">
        <v>-90.889017300000006</v>
      </c>
      <c r="J5239" s="1" t="str">
        <f t="shared" si="845"/>
        <v>NGR lake sediment grab sample</v>
      </c>
      <c r="K5239" s="1" t="str">
        <f t="shared" si="846"/>
        <v>&lt;177 micron (NGR)</v>
      </c>
      <c r="L5239">
        <v>12</v>
      </c>
      <c r="M5239" t="s">
        <v>112</v>
      </c>
      <c r="N5239">
        <v>237</v>
      </c>
      <c r="O5239">
        <v>78</v>
      </c>
      <c r="P5239">
        <v>19</v>
      </c>
      <c r="Q5239">
        <v>3</v>
      </c>
      <c r="R5239">
        <v>13</v>
      </c>
      <c r="S5239">
        <v>10</v>
      </c>
      <c r="T5239">
        <v>0.1</v>
      </c>
      <c r="U5239">
        <v>430</v>
      </c>
      <c r="V5239">
        <v>3.6</v>
      </c>
      <c r="W5239">
        <v>0.5</v>
      </c>
      <c r="X5239">
        <v>1</v>
      </c>
      <c r="Y5239">
        <v>13.4</v>
      </c>
    </row>
    <row r="5240" spans="1:25" hidden="1" x14ac:dyDescent="0.25">
      <c r="A5240" t="s">
        <v>19938</v>
      </c>
      <c r="B5240" t="s">
        <v>19939</v>
      </c>
      <c r="C5240" s="1" t="str">
        <f t="shared" si="843"/>
        <v>21:0447</v>
      </c>
      <c r="D5240" s="1" t="str">
        <f t="shared" si="844"/>
        <v>21:0147</v>
      </c>
      <c r="E5240" t="s">
        <v>19940</v>
      </c>
      <c r="F5240" t="s">
        <v>19941</v>
      </c>
      <c r="H5240">
        <v>48.817554700000002</v>
      </c>
      <c r="I5240">
        <v>-90.922420799999998</v>
      </c>
      <c r="J5240" s="1" t="str">
        <f t="shared" si="845"/>
        <v>NGR lake sediment grab sample</v>
      </c>
      <c r="K5240" s="1" t="str">
        <f t="shared" si="846"/>
        <v>&lt;177 micron (NGR)</v>
      </c>
      <c r="L5240">
        <v>12</v>
      </c>
      <c r="M5240" t="s">
        <v>117</v>
      </c>
      <c r="N5240">
        <v>238</v>
      </c>
      <c r="O5240">
        <v>148</v>
      </c>
      <c r="P5240">
        <v>52</v>
      </c>
      <c r="Q5240">
        <v>7</v>
      </c>
      <c r="R5240">
        <v>12</v>
      </c>
      <c r="S5240">
        <v>9</v>
      </c>
      <c r="T5240">
        <v>0.1</v>
      </c>
      <c r="U5240">
        <v>415</v>
      </c>
      <c r="V5240">
        <v>2.2000000000000002</v>
      </c>
      <c r="W5240">
        <v>4</v>
      </c>
      <c r="X5240">
        <v>1</v>
      </c>
      <c r="Y5240">
        <v>48</v>
      </c>
    </row>
    <row r="5241" spans="1:25" hidden="1" x14ac:dyDescent="0.25">
      <c r="A5241" t="s">
        <v>19942</v>
      </c>
      <c r="B5241" t="s">
        <v>19943</v>
      </c>
      <c r="C5241" s="1" t="str">
        <f t="shared" si="843"/>
        <v>21:0447</v>
      </c>
      <c r="D5241" s="1" t="str">
        <f>HYPERLINK("http://geochem.nrcan.gc.ca/cdogs/content/svy/svy_e.htm", "")</f>
        <v/>
      </c>
      <c r="G5241" s="1" t="str">
        <f>HYPERLINK("http://geochem.nrcan.gc.ca/cdogs/content/cr_/cr_00033_e.htm", "33")</f>
        <v>33</v>
      </c>
      <c r="J5241" t="s">
        <v>100</v>
      </c>
      <c r="K5241" t="s">
        <v>101</v>
      </c>
      <c r="L5241">
        <v>12</v>
      </c>
      <c r="M5241" t="s">
        <v>102</v>
      </c>
      <c r="N5241">
        <v>239</v>
      </c>
      <c r="O5241">
        <v>142</v>
      </c>
      <c r="P5241">
        <v>21</v>
      </c>
      <c r="Q5241">
        <v>27</v>
      </c>
      <c r="R5241">
        <v>12</v>
      </c>
      <c r="S5241">
        <v>11</v>
      </c>
      <c r="T5241">
        <v>0.1</v>
      </c>
      <c r="U5241">
        <v>2600</v>
      </c>
      <c r="V5241">
        <v>4.1500000000000004</v>
      </c>
      <c r="W5241">
        <v>0.5</v>
      </c>
      <c r="X5241">
        <v>1</v>
      </c>
      <c r="Y5241">
        <v>13.2</v>
      </c>
    </row>
    <row r="5242" spans="1:25" hidden="1" x14ac:dyDescent="0.25">
      <c r="A5242" t="s">
        <v>19944</v>
      </c>
      <c r="B5242" t="s">
        <v>19945</v>
      </c>
      <c r="C5242" s="1" t="str">
        <f t="shared" si="843"/>
        <v>21:0447</v>
      </c>
      <c r="D5242" s="1" t="str">
        <f t="shared" ref="D5242:D5258" si="847">HYPERLINK("http://geochem.nrcan.gc.ca/cdogs/content/svy/svy210147_e.htm", "21:0147")</f>
        <v>21:0147</v>
      </c>
      <c r="E5242" t="s">
        <v>19946</v>
      </c>
      <c r="F5242" t="s">
        <v>19947</v>
      </c>
      <c r="H5242">
        <v>48.796126100000002</v>
      </c>
      <c r="I5242">
        <v>-90.978221099999999</v>
      </c>
      <c r="J5242" s="1" t="str">
        <f t="shared" ref="J5242:J5258" si="848">HYPERLINK("http://geochem.nrcan.gc.ca/cdogs/content/kwd/kwd020027_e.htm", "NGR lake sediment grab sample")</f>
        <v>NGR lake sediment grab sample</v>
      </c>
      <c r="K5242" s="1" t="str">
        <f t="shared" ref="K5242:K5258" si="849">HYPERLINK("http://geochem.nrcan.gc.ca/cdogs/content/kwd/kwd080006_e.htm", "&lt;177 micron (NGR)")</f>
        <v>&lt;177 micron (NGR)</v>
      </c>
      <c r="L5242">
        <v>12</v>
      </c>
      <c r="M5242" t="s">
        <v>122</v>
      </c>
      <c r="N5242">
        <v>240</v>
      </c>
      <c r="O5242">
        <v>120</v>
      </c>
      <c r="P5242">
        <v>46</v>
      </c>
      <c r="Q5242">
        <v>1</v>
      </c>
      <c r="R5242">
        <v>14</v>
      </c>
      <c r="S5242">
        <v>10</v>
      </c>
      <c r="T5242">
        <v>0.1</v>
      </c>
      <c r="U5242">
        <v>265</v>
      </c>
      <c r="V5242">
        <v>5.55</v>
      </c>
      <c r="W5242">
        <v>11</v>
      </c>
      <c r="X5242">
        <v>1</v>
      </c>
      <c r="Y5242">
        <v>50.2</v>
      </c>
    </row>
    <row r="5243" spans="1:25" hidden="1" x14ac:dyDescent="0.25">
      <c r="A5243" t="s">
        <v>19948</v>
      </c>
      <c r="B5243" t="s">
        <v>19949</v>
      </c>
      <c r="C5243" s="1" t="str">
        <f t="shared" si="843"/>
        <v>21:0447</v>
      </c>
      <c r="D5243" s="1" t="str">
        <f t="shared" si="847"/>
        <v>21:0147</v>
      </c>
      <c r="E5243" t="s">
        <v>19950</v>
      </c>
      <c r="F5243" t="s">
        <v>19951</v>
      </c>
      <c r="H5243">
        <v>48.761793099999998</v>
      </c>
      <c r="I5243">
        <v>-91.037185699999995</v>
      </c>
      <c r="J5243" s="1" t="str">
        <f t="shared" si="848"/>
        <v>NGR lake sediment grab sample</v>
      </c>
      <c r="K5243" s="1" t="str">
        <f t="shared" si="849"/>
        <v>&lt;177 micron (NGR)</v>
      </c>
      <c r="L5243">
        <v>13</v>
      </c>
      <c r="M5243" t="s">
        <v>29</v>
      </c>
      <c r="N5243">
        <v>241</v>
      </c>
      <c r="O5243">
        <v>108</v>
      </c>
      <c r="P5243">
        <v>53</v>
      </c>
      <c r="Q5243">
        <v>3</v>
      </c>
      <c r="R5243">
        <v>38</v>
      </c>
      <c r="S5243">
        <v>14</v>
      </c>
      <c r="T5243">
        <v>0.1</v>
      </c>
      <c r="U5243">
        <v>120</v>
      </c>
      <c r="V5243">
        <v>1.2</v>
      </c>
      <c r="W5243">
        <v>0.5</v>
      </c>
      <c r="X5243">
        <v>1</v>
      </c>
      <c r="Y5243">
        <v>53.8</v>
      </c>
    </row>
    <row r="5244" spans="1:25" hidden="1" x14ac:dyDescent="0.25">
      <c r="A5244" t="s">
        <v>19952</v>
      </c>
      <c r="B5244" t="s">
        <v>19953</v>
      </c>
      <c r="C5244" s="1" t="str">
        <f t="shared" si="843"/>
        <v>21:0447</v>
      </c>
      <c r="D5244" s="1" t="str">
        <f t="shared" si="847"/>
        <v>21:0147</v>
      </c>
      <c r="E5244" t="s">
        <v>19954</v>
      </c>
      <c r="F5244" t="s">
        <v>19955</v>
      </c>
      <c r="H5244">
        <v>48.763954599999998</v>
      </c>
      <c r="I5244">
        <v>-90.992598099999995</v>
      </c>
      <c r="J5244" s="1" t="str">
        <f t="shared" si="848"/>
        <v>NGR lake sediment grab sample</v>
      </c>
      <c r="K5244" s="1" t="str">
        <f t="shared" si="849"/>
        <v>&lt;177 micron (NGR)</v>
      </c>
      <c r="L5244">
        <v>13</v>
      </c>
      <c r="M5244" t="s">
        <v>34</v>
      </c>
      <c r="N5244">
        <v>242</v>
      </c>
      <c r="O5244">
        <v>56</v>
      </c>
      <c r="P5244">
        <v>140</v>
      </c>
      <c r="Q5244">
        <v>2</v>
      </c>
      <c r="R5244">
        <v>45</v>
      </c>
      <c r="S5244">
        <v>11</v>
      </c>
      <c r="T5244">
        <v>0.1</v>
      </c>
      <c r="U5244">
        <v>240</v>
      </c>
      <c r="V5244">
        <v>0.9</v>
      </c>
      <c r="W5244">
        <v>0.5</v>
      </c>
      <c r="X5244">
        <v>1</v>
      </c>
      <c r="Y5244">
        <v>52.4</v>
      </c>
    </row>
    <row r="5245" spans="1:25" hidden="1" x14ac:dyDescent="0.25">
      <c r="A5245" t="s">
        <v>19956</v>
      </c>
      <c r="B5245" t="s">
        <v>19957</v>
      </c>
      <c r="C5245" s="1" t="str">
        <f t="shared" si="843"/>
        <v>21:0447</v>
      </c>
      <c r="D5245" s="1" t="str">
        <f t="shared" si="847"/>
        <v>21:0147</v>
      </c>
      <c r="E5245" t="s">
        <v>19958</v>
      </c>
      <c r="F5245" t="s">
        <v>19959</v>
      </c>
      <c r="H5245">
        <v>48.762766999999997</v>
      </c>
      <c r="I5245">
        <v>-91.015584000000004</v>
      </c>
      <c r="J5245" s="1" t="str">
        <f t="shared" si="848"/>
        <v>NGR lake sediment grab sample</v>
      </c>
      <c r="K5245" s="1" t="str">
        <f t="shared" si="849"/>
        <v>&lt;177 micron (NGR)</v>
      </c>
      <c r="L5245">
        <v>13</v>
      </c>
      <c r="M5245" t="s">
        <v>49</v>
      </c>
      <c r="N5245">
        <v>243</v>
      </c>
      <c r="O5245">
        <v>76</v>
      </c>
      <c r="P5245">
        <v>43</v>
      </c>
      <c r="Q5245">
        <v>1</v>
      </c>
      <c r="R5245">
        <v>27</v>
      </c>
      <c r="S5245">
        <v>13</v>
      </c>
      <c r="T5245">
        <v>0.1</v>
      </c>
      <c r="U5245">
        <v>200</v>
      </c>
      <c r="V5245">
        <v>1.6</v>
      </c>
      <c r="W5245">
        <v>0.5</v>
      </c>
      <c r="X5245">
        <v>1</v>
      </c>
      <c r="Y5245">
        <v>45</v>
      </c>
    </row>
    <row r="5246" spans="1:25" hidden="1" x14ac:dyDescent="0.25">
      <c r="A5246" t="s">
        <v>19960</v>
      </c>
      <c r="B5246" t="s">
        <v>19961</v>
      </c>
      <c r="C5246" s="1" t="str">
        <f t="shared" si="843"/>
        <v>21:0447</v>
      </c>
      <c r="D5246" s="1" t="str">
        <f t="shared" si="847"/>
        <v>21:0147</v>
      </c>
      <c r="E5246" t="s">
        <v>19950</v>
      </c>
      <c r="F5246" t="s">
        <v>19962</v>
      </c>
      <c r="H5246">
        <v>48.761793099999998</v>
      </c>
      <c r="I5246">
        <v>-91.037185699999995</v>
      </c>
      <c r="J5246" s="1" t="str">
        <f t="shared" si="848"/>
        <v>NGR lake sediment grab sample</v>
      </c>
      <c r="K5246" s="1" t="str">
        <f t="shared" si="849"/>
        <v>&lt;177 micron (NGR)</v>
      </c>
      <c r="L5246">
        <v>13</v>
      </c>
      <c r="M5246" t="s">
        <v>57</v>
      </c>
      <c r="N5246">
        <v>244</v>
      </c>
      <c r="O5246">
        <v>114</v>
      </c>
      <c r="P5246">
        <v>54</v>
      </c>
      <c r="Q5246">
        <v>3</v>
      </c>
      <c r="R5246">
        <v>38</v>
      </c>
      <c r="S5246">
        <v>15</v>
      </c>
      <c r="T5246">
        <v>0.1</v>
      </c>
      <c r="U5246">
        <v>120</v>
      </c>
      <c r="V5246">
        <v>1.2</v>
      </c>
      <c r="W5246">
        <v>0.5</v>
      </c>
      <c r="X5246">
        <v>1</v>
      </c>
      <c r="Y5246">
        <v>54.8</v>
      </c>
    </row>
    <row r="5247" spans="1:25" hidden="1" x14ac:dyDescent="0.25">
      <c r="A5247" t="s">
        <v>19963</v>
      </c>
      <c r="B5247" t="s">
        <v>19964</v>
      </c>
      <c r="C5247" s="1" t="str">
        <f t="shared" si="843"/>
        <v>21:0447</v>
      </c>
      <c r="D5247" s="1" t="str">
        <f t="shared" si="847"/>
        <v>21:0147</v>
      </c>
      <c r="E5247" t="s">
        <v>19950</v>
      </c>
      <c r="F5247" t="s">
        <v>19965</v>
      </c>
      <c r="H5247">
        <v>48.761793099999998</v>
      </c>
      <c r="I5247">
        <v>-91.037185699999995</v>
      </c>
      <c r="J5247" s="1" t="str">
        <f t="shared" si="848"/>
        <v>NGR lake sediment grab sample</v>
      </c>
      <c r="K5247" s="1" t="str">
        <f t="shared" si="849"/>
        <v>&lt;177 micron (NGR)</v>
      </c>
      <c r="L5247">
        <v>13</v>
      </c>
      <c r="M5247" t="s">
        <v>53</v>
      </c>
      <c r="N5247">
        <v>245</v>
      </c>
      <c r="O5247">
        <v>122</v>
      </c>
      <c r="P5247">
        <v>48</v>
      </c>
      <c r="Q5247">
        <v>4</v>
      </c>
      <c r="R5247">
        <v>34</v>
      </c>
      <c r="S5247">
        <v>12</v>
      </c>
      <c r="T5247">
        <v>0.1</v>
      </c>
      <c r="U5247">
        <v>110</v>
      </c>
      <c r="V5247">
        <v>1</v>
      </c>
      <c r="W5247">
        <v>0.5</v>
      </c>
      <c r="X5247">
        <v>2</v>
      </c>
      <c r="Y5247">
        <v>54.6</v>
      </c>
    </row>
    <row r="5248" spans="1:25" hidden="1" x14ac:dyDescent="0.25">
      <c r="A5248" t="s">
        <v>19966</v>
      </c>
      <c r="B5248" t="s">
        <v>19967</v>
      </c>
      <c r="C5248" s="1" t="str">
        <f t="shared" si="843"/>
        <v>21:0447</v>
      </c>
      <c r="D5248" s="1" t="str">
        <f t="shared" si="847"/>
        <v>21:0147</v>
      </c>
      <c r="E5248" t="s">
        <v>19968</v>
      </c>
      <c r="F5248" t="s">
        <v>19969</v>
      </c>
      <c r="H5248">
        <v>48.760672800000002</v>
      </c>
      <c r="I5248">
        <v>-91.071389800000006</v>
      </c>
      <c r="J5248" s="1" t="str">
        <f t="shared" si="848"/>
        <v>NGR lake sediment grab sample</v>
      </c>
      <c r="K5248" s="1" t="str">
        <f t="shared" si="849"/>
        <v>&lt;177 micron (NGR)</v>
      </c>
      <c r="L5248">
        <v>13</v>
      </c>
      <c r="M5248" t="s">
        <v>39</v>
      </c>
      <c r="N5248">
        <v>246</v>
      </c>
      <c r="O5248">
        <v>132</v>
      </c>
      <c r="P5248">
        <v>85</v>
      </c>
      <c r="Q5248">
        <v>2</v>
      </c>
      <c r="R5248">
        <v>25</v>
      </c>
      <c r="S5248">
        <v>28</v>
      </c>
      <c r="T5248">
        <v>0.1</v>
      </c>
      <c r="U5248">
        <v>950</v>
      </c>
      <c r="V5248">
        <v>8.6</v>
      </c>
      <c r="W5248">
        <v>0.5</v>
      </c>
      <c r="X5248">
        <v>2</v>
      </c>
      <c r="Y5248">
        <v>39.4</v>
      </c>
    </row>
    <row r="5249" spans="1:25" hidden="1" x14ac:dyDescent="0.25">
      <c r="A5249" t="s">
        <v>19970</v>
      </c>
      <c r="B5249" t="s">
        <v>19971</v>
      </c>
      <c r="C5249" s="1" t="str">
        <f t="shared" si="843"/>
        <v>21:0447</v>
      </c>
      <c r="D5249" s="1" t="str">
        <f t="shared" si="847"/>
        <v>21:0147</v>
      </c>
      <c r="E5249" t="s">
        <v>19972</v>
      </c>
      <c r="F5249" t="s">
        <v>19973</v>
      </c>
      <c r="H5249">
        <v>48.742786099999996</v>
      </c>
      <c r="I5249">
        <v>-91.131351899999999</v>
      </c>
      <c r="J5249" s="1" t="str">
        <f t="shared" si="848"/>
        <v>NGR lake sediment grab sample</v>
      </c>
      <c r="K5249" s="1" t="str">
        <f t="shared" si="849"/>
        <v>&lt;177 micron (NGR)</v>
      </c>
      <c r="L5249">
        <v>13</v>
      </c>
      <c r="M5249" t="s">
        <v>44</v>
      </c>
      <c r="N5249">
        <v>247</v>
      </c>
      <c r="O5249">
        <v>102</v>
      </c>
      <c r="P5249">
        <v>36</v>
      </c>
      <c r="Q5249">
        <v>3</v>
      </c>
      <c r="R5249">
        <v>24</v>
      </c>
      <c r="S5249">
        <v>11</v>
      </c>
      <c r="T5249">
        <v>0.1</v>
      </c>
      <c r="U5249">
        <v>365</v>
      </c>
      <c r="V5249">
        <v>2.5</v>
      </c>
      <c r="W5249">
        <v>0.5</v>
      </c>
      <c r="X5249">
        <v>1</v>
      </c>
      <c r="Y5249">
        <v>37.4</v>
      </c>
    </row>
    <row r="5250" spans="1:25" hidden="1" x14ac:dyDescent="0.25">
      <c r="A5250" t="s">
        <v>19974</v>
      </c>
      <c r="B5250" t="s">
        <v>19975</v>
      </c>
      <c r="C5250" s="1" t="str">
        <f t="shared" si="843"/>
        <v>21:0447</v>
      </c>
      <c r="D5250" s="1" t="str">
        <f t="shared" si="847"/>
        <v>21:0147</v>
      </c>
      <c r="E5250" t="s">
        <v>19976</v>
      </c>
      <c r="F5250" t="s">
        <v>19977</v>
      </c>
      <c r="H5250">
        <v>48.731688400000003</v>
      </c>
      <c r="I5250">
        <v>-91.1691498</v>
      </c>
      <c r="J5250" s="1" t="str">
        <f t="shared" si="848"/>
        <v>NGR lake sediment grab sample</v>
      </c>
      <c r="K5250" s="1" t="str">
        <f t="shared" si="849"/>
        <v>&lt;177 micron (NGR)</v>
      </c>
      <c r="L5250">
        <v>13</v>
      </c>
      <c r="M5250" t="s">
        <v>62</v>
      </c>
      <c r="N5250">
        <v>248</v>
      </c>
      <c r="O5250">
        <v>70</v>
      </c>
      <c r="P5250">
        <v>15</v>
      </c>
      <c r="Q5250">
        <v>1</v>
      </c>
      <c r="R5250">
        <v>16</v>
      </c>
      <c r="S5250">
        <v>8</v>
      </c>
      <c r="T5250">
        <v>0.1</v>
      </c>
      <c r="U5250">
        <v>325</v>
      </c>
      <c r="V5250">
        <v>2.2000000000000002</v>
      </c>
      <c r="W5250">
        <v>0.5</v>
      </c>
      <c r="X5250">
        <v>2</v>
      </c>
      <c r="Y5250">
        <v>8.4</v>
      </c>
    </row>
    <row r="5251" spans="1:25" hidden="1" x14ac:dyDescent="0.25">
      <c r="A5251" t="s">
        <v>19978</v>
      </c>
      <c r="B5251" t="s">
        <v>19979</v>
      </c>
      <c r="C5251" s="1" t="str">
        <f t="shared" si="843"/>
        <v>21:0447</v>
      </c>
      <c r="D5251" s="1" t="str">
        <f t="shared" si="847"/>
        <v>21:0147</v>
      </c>
      <c r="E5251" t="s">
        <v>19980</v>
      </c>
      <c r="F5251" t="s">
        <v>19981</v>
      </c>
      <c r="H5251">
        <v>48.6920511</v>
      </c>
      <c r="I5251">
        <v>-91.222689299999999</v>
      </c>
      <c r="J5251" s="1" t="str">
        <f t="shared" si="848"/>
        <v>NGR lake sediment grab sample</v>
      </c>
      <c r="K5251" s="1" t="str">
        <f t="shared" si="849"/>
        <v>&lt;177 micron (NGR)</v>
      </c>
      <c r="L5251">
        <v>13</v>
      </c>
      <c r="M5251" t="s">
        <v>67</v>
      </c>
      <c r="N5251">
        <v>249</v>
      </c>
      <c r="O5251">
        <v>44</v>
      </c>
      <c r="P5251">
        <v>5</v>
      </c>
      <c r="Q5251">
        <v>4</v>
      </c>
      <c r="R5251">
        <v>6</v>
      </c>
      <c r="S5251">
        <v>4</v>
      </c>
      <c r="T5251">
        <v>0.1</v>
      </c>
      <c r="U5251">
        <v>120</v>
      </c>
      <c r="V5251">
        <v>0.95</v>
      </c>
      <c r="W5251">
        <v>0.5</v>
      </c>
      <c r="X5251">
        <v>1</v>
      </c>
      <c r="Y5251">
        <v>5</v>
      </c>
    </row>
    <row r="5252" spans="1:25" hidden="1" x14ac:dyDescent="0.25">
      <c r="A5252" t="s">
        <v>19982</v>
      </c>
      <c r="B5252" t="s">
        <v>19983</v>
      </c>
      <c r="C5252" s="1" t="str">
        <f t="shared" si="843"/>
        <v>21:0447</v>
      </c>
      <c r="D5252" s="1" t="str">
        <f t="shared" si="847"/>
        <v>21:0147</v>
      </c>
      <c r="E5252" t="s">
        <v>19984</v>
      </c>
      <c r="F5252" t="s">
        <v>19985</v>
      </c>
      <c r="H5252">
        <v>48.686364599999997</v>
      </c>
      <c r="I5252">
        <v>-91.272307900000001</v>
      </c>
      <c r="J5252" s="1" t="str">
        <f t="shared" si="848"/>
        <v>NGR lake sediment grab sample</v>
      </c>
      <c r="K5252" s="1" t="str">
        <f t="shared" si="849"/>
        <v>&lt;177 micron (NGR)</v>
      </c>
      <c r="L5252">
        <v>13</v>
      </c>
      <c r="M5252" t="s">
        <v>72</v>
      </c>
      <c r="N5252">
        <v>250</v>
      </c>
      <c r="O5252">
        <v>90</v>
      </c>
      <c r="P5252">
        <v>25</v>
      </c>
      <c r="Q5252">
        <v>4</v>
      </c>
      <c r="R5252">
        <v>17</v>
      </c>
      <c r="S5252">
        <v>10</v>
      </c>
      <c r="T5252">
        <v>0.1</v>
      </c>
      <c r="U5252">
        <v>270</v>
      </c>
      <c r="V5252">
        <v>1.5</v>
      </c>
      <c r="W5252">
        <v>0.5</v>
      </c>
      <c r="X5252">
        <v>1</v>
      </c>
      <c r="Y5252">
        <v>35.200000000000003</v>
      </c>
    </row>
    <row r="5253" spans="1:25" hidden="1" x14ac:dyDescent="0.25">
      <c r="A5253" t="s">
        <v>19986</v>
      </c>
      <c r="B5253" t="s">
        <v>19987</v>
      </c>
      <c r="C5253" s="1" t="str">
        <f t="shared" si="843"/>
        <v>21:0447</v>
      </c>
      <c r="D5253" s="1" t="str">
        <f t="shared" si="847"/>
        <v>21:0147</v>
      </c>
      <c r="E5253" t="s">
        <v>19988</v>
      </c>
      <c r="F5253" t="s">
        <v>19989</v>
      </c>
      <c r="H5253">
        <v>48.698151699999997</v>
      </c>
      <c r="I5253">
        <v>-91.335332800000003</v>
      </c>
      <c r="J5253" s="1" t="str">
        <f t="shared" si="848"/>
        <v>NGR lake sediment grab sample</v>
      </c>
      <c r="K5253" s="1" t="str">
        <f t="shared" si="849"/>
        <v>&lt;177 micron (NGR)</v>
      </c>
      <c r="L5253">
        <v>13</v>
      </c>
      <c r="M5253" t="s">
        <v>77</v>
      </c>
      <c r="N5253">
        <v>251</v>
      </c>
      <c r="O5253">
        <v>80</v>
      </c>
      <c r="P5253">
        <v>21</v>
      </c>
      <c r="Q5253">
        <v>9</v>
      </c>
      <c r="R5253">
        <v>22</v>
      </c>
      <c r="S5253">
        <v>7</v>
      </c>
      <c r="T5253">
        <v>0.1</v>
      </c>
      <c r="U5253">
        <v>235</v>
      </c>
      <c r="V5253">
        <v>1.2</v>
      </c>
      <c r="W5253">
        <v>0.5</v>
      </c>
      <c r="X5253">
        <v>1</v>
      </c>
      <c r="Y5253">
        <v>25.8</v>
      </c>
    </row>
    <row r="5254" spans="1:25" hidden="1" x14ac:dyDescent="0.25">
      <c r="A5254" t="s">
        <v>19990</v>
      </c>
      <c r="B5254" t="s">
        <v>19991</v>
      </c>
      <c r="C5254" s="1" t="str">
        <f t="shared" si="843"/>
        <v>21:0447</v>
      </c>
      <c r="D5254" s="1" t="str">
        <f t="shared" si="847"/>
        <v>21:0147</v>
      </c>
      <c r="E5254" t="s">
        <v>19992</v>
      </c>
      <c r="F5254" t="s">
        <v>19993</v>
      </c>
      <c r="H5254">
        <v>48.694801900000002</v>
      </c>
      <c r="I5254">
        <v>-91.367175599999996</v>
      </c>
      <c r="J5254" s="1" t="str">
        <f t="shared" si="848"/>
        <v>NGR lake sediment grab sample</v>
      </c>
      <c r="K5254" s="1" t="str">
        <f t="shared" si="849"/>
        <v>&lt;177 micron (NGR)</v>
      </c>
      <c r="L5254">
        <v>13</v>
      </c>
      <c r="M5254" t="s">
        <v>82</v>
      </c>
      <c r="N5254">
        <v>252</v>
      </c>
      <c r="O5254">
        <v>124</v>
      </c>
      <c r="P5254">
        <v>27</v>
      </c>
      <c r="Q5254">
        <v>4</v>
      </c>
      <c r="R5254">
        <v>35</v>
      </c>
      <c r="S5254">
        <v>20</v>
      </c>
      <c r="T5254">
        <v>0.1</v>
      </c>
      <c r="U5254">
        <v>280</v>
      </c>
      <c r="V5254">
        <v>2.25</v>
      </c>
      <c r="W5254">
        <v>0.5</v>
      </c>
      <c r="X5254">
        <v>1</v>
      </c>
      <c r="Y5254">
        <v>24</v>
      </c>
    </row>
    <row r="5255" spans="1:25" hidden="1" x14ac:dyDescent="0.25">
      <c r="A5255" t="s">
        <v>19994</v>
      </c>
      <c r="B5255" t="s">
        <v>19995</v>
      </c>
      <c r="C5255" s="1" t="str">
        <f t="shared" si="843"/>
        <v>21:0447</v>
      </c>
      <c r="D5255" s="1" t="str">
        <f t="shared" si="847"/>
        <v>21:0147</v>
      </c>
      <c r="E5255" t="s">
        <v>19996</v>
      </c>
      <c r="F5255" t="s">
        <v>19997</v>
      </c>
      <c r="H5255">
        <v>48.6971031</v>
      </c>
      <c r="I5255">
        <v>-91.405562200000006</v>
      </c>
      <c r="J5255" s="1" t="str">
        <f t="shared" si="848"/>
        <v>NGR lake sediment grab sample</v>
      </c>
      <c r="K5255" s="1" t="str">
        <f t="shared" si="849"/>
        <v>&lt;177 micron (NGR)</v>
      </c>
      <c r="L5255">
        <v>13</v>
      </c>
      <c r="M5255" t="s">
        <v>87</v>
      </c>
      <c r="N5255">
        <v>253</v>
      </c>
      <c r="O5255">
        <v>144</v>
      </c>
      <c r="P5255">
        <v>45</v>
      </c>
      <c r="Q5255">
        <v>6</v>
      </c>
      <c r="R5255">
        <v>38</v>
      </c>
      <c r="S5255">
        <v>19</v>
      </c>
      <c r="T5255">
        <v>0.1</v>
      </c>
      <c r="U5255">
        <v>925</v>
      </c>
      <c r="V5255">
        <v>3</v>
      </c>
      <c r="W5255">
        <v>0.5</v>
      </c>
      <c r="X5255">
        <v>1</v>
      </c>
      <c r="Y5255">
        <v>27.6</v>
      </c>
    </row>
    <row r="5256" spans="1:25" hidden="1" x14ac:dyDescent="0.25">
      <c r="A5256" t="s">
        <v>19998</v>
      </c>
      <c r="B5256" t="s">
        <v>19999</v>
      </c>
      <c r="C5256" s="1" t="str">
        <f t="shared" si="843"/>
        <v>21:0447</v>
      </c>
      <c r="D5256" s="1" t="str">
        <f t="shared" si="847"/>
        <v>21:0147</v>
      </c>
      <c r="E5256" t="s">
        <v>20000</v>
      </c>
      <c r="F5256" t="s">
        <v>20001</v>
      </c>
      <c r="H5256">
        <v>48.707100400000002</v>
      </c>
      <c r="I5256">
        <v>-91.457253499999993</v>
      </c>
      <c r="J5256" s="1" t="str">
        <f t="shared" si="848"/>
        <v>NGR lake sediment grab sample</v>
      </c>
      <c r="K5256" s="1" t="str">
        <f t="shared" si="849"/>
        <v>&lt;177 micron (NGR)</v>
      </c>
      <c r="L5256">
        <v>13</v>
      </c>
      <c r="M5256" t="s">
        <v>92</v>
      </c>
      <c r="N5256">
        <v>254</v>
      </c>
      <c r="O5256">
        <v>124</v>
      </c>
      <c r="P5256">
        <v>44</v>
      </c>
      <c r="Q5256">
        <v>3</v>
      </c>
      <c r="R5256">
        <v>29</v>
      </c>
      <c r="S5256">
        <v>17</v>
      </c>
      <c r="T5256">
        <v>0.1</v>
      </c>
      <c r="U5256">
        <v>620</v>
      </c>
      <c r="V5256">
        <v>3.75</v>
      </c>
      <c r="W5256">
        <v>3</v>
      </c>
      <c r="X5256">
        <v>1</v>
      </c>
      <c r="Y5256">
        <v>29.4</v>
      </c>
    </row>
    <row r="5257" spans="1:25" hidden="1" x14ac:dyDescent="0.25">
      <c r="A5257" t="s">
        <v>20002</v>
      </c>
      <c r="B5257" t="s">
        <v>20003</v>
      </c>
      <c r="C5257" s="1" t="str">
        <f t="shared" si="843"/>
        <v>21:0447</v>
      </c>
      <c r="D5257" s="1" t="str">
        <f t="shared" si="847"/>
        <v>21:0147</v>
      </c>
      <c r="E5257" t="s">
        <v>20004</v>
      </c>
      <c r="F5257" t="s">
        <v>20005</v>
      </c>
      <c r="H5257">
        <v>48.698210400000001</v>
      </c>
      <c r="I5257">
        <v>-91.188399899999993</v>
      </c>
      <c r="J5257" s="1" t="str">
        <f t="shared" si="848"/>
        <v>NGR lake sediment grab sample</v>
      </c>
      <c r="K5257" s="1" t="str">
        <f t="shared" si="849"/>
        <v>&lt;177 micron (NGR)</v>
      </c>
      <c r="L5257">
        <v>13</v>
      </c>
      <c r="M5257" t="s">
        <v>97</v>
      </c>
      <c r="N5257">
        <v>255</v>
      </c>
      <c r="O5257">
        <v>98</v>
      </c>
      <c r="P5257">
        <v>22</v>
      </c>
      <c r="Q5257">
        <v>1</v>
      </c>
      <c r="R5257">
        <v>17</v>
      </c>
      <c r="S5257">
        <v>9</v>
      </c>
      <c r="T5257">
        <v>0.1</v>
      </c>
      <c r="U5257">
        <v>295</v>
      </c>
      <c r="V5257">
        <v>2.6</v>
      </c>
      <c r="W5257">
        <v>2</v>
      </c>
      <c r="X5257">
        <v>1</v>
      </c>
      <c r="Y5257">
        <v>15</v>
      </c>
    </row>
    <row r="5258" spans="1:25" hidden="1" x14ac:dyDescent="0.25">
      <c r="A5258" t="s">
        <v>20006</v>
      </c>
      <c r="B5258" t="s">
        <v>20007</v>
      </c>
      <c r="C5258" s="1" t="str">
        <f t="shared" si="843"/>
        <v>21:0447</v>
      </c>
      <c r="D5258" s="1" t="str">
        <f t="shared" si="847"/>
        <v>21:0147</v>
      </c>
      <c r="E5258" t="s">
        <v>20008</v>
      </c>
      <c r="F5258" t="s">
        <v>20009</v>
      </c>
      <c r="H5258">
        <v>48.682299100000002</v>
      </c>
      <c r="I5258">
        <v>-91.108619200000007</v>
      </c>
      <c r="J5258" s="1" t="str">
        <f t="shared" si="848"/>
        <v>NGR lake sediment grab sample</v>
      </c>
      <c r="K5258" s="1" t="str">
        <f t="shared" si="849"/>
        <v>&lt;177 micron (NGR)</v>
      </c>
      <c r="L5258">
        <v>13</v>
      </c>
      <c r="M5258" t="s">
        <v>107</v>
      </c>
      <c r="N5258">
        <v>256</v>
      </c>
      <c r="O5258">
        <v>98</v>
      </c>
      <c r="P5258">
        <v>33</v>
      </c>
      <c r="Q5258">
        <v>4</v>
      </c>
      <c r="R5258">
        <v>26</v>
      </c>
      <c r="S5258">
        <v>11</v>
      </c>
      <c r="T5258">
        <v>0.1</v>
      </c>
      <c r="U5258">
        <v>145</v>
      </c>
      <c r="V5258">
        <v>1.3</v>
      </c>
      <c r="W5258">
        <v>0.5</v>
      </c>
      <c r="X5258">
        <v>1</v>
      </c>
      <c r="Y5258">
        <v>34.4</v>
      </c>
    </row>
    <row r="5259" spans="1:25" hidden="1" x14ac:dyDescent="0.25">
      <c r="A5259" t="s">
        <v>20010</v>
      </c>
      <c r="B5259" t="s">
        <v>20011</v>
      </c>
      <c r="C5259" s="1" t="str">
        <f t="shared" ref="C5259:C5322" si="850">HYPERLINK("http://geochem.nrcan.gc.ca/cdogs/content/bdl/bdl210447_e.htm", "21:0447")</f>
        <v>21:0447</v>
      </c>
      <c r="D5259" s="1" t="str">
        <f>HYPERLINK("http://geochem.nrcan.gc.ca/cdogs/content/svy/svy_e.htm", "")</f>
        <v/>
      </c>
      <c r="G5259" s="1" t="str">
        <f>HYPERLINK("http://geochem.nrcan.gc.ca/cdogs/content/cr_/cr_00033_e.htm", "33")</f>
        <v>33</v>
      </c>
      <c r="J5259" t="s">
        <v>100</v>
      </c>
      <c r="K5259" t="s">
        <v>101</v>
      </c>
      <c r="L5259">
        <v>13</v>
      </c>
      <c r="M5259" t="s">
        <v>102</v>
      </c>
      <c r="N5259">
        <v>257</v>
      </c>
      <c r="O5259">
        <v>144</v>
      </c>
      <c r="P5259">
        <v>18</v>
      </c>
      <c r="Q5259">
        <v>24</v>
      </c>
      <c r="R5259">
        <v>13</v>
      </c>
      <c r="S5259">
        <v>10</v>
      </c>
      <c r="T5259">
        <v>0.1</v>
      </c>
      <c r="U5259">
        <v>2600</v>
      </c>
      <c r="V5259">
        <v>3.45</v>
      </c>
      <c r="W5259">
        <v>0.5</v>
      </c>
      <c r="X5259">
        <v>1</v>
      </c>
      <c r="Y5259">
        <v>13.2</v>
      </c>
    </row>
    <row r="5260" spans="1:25" hidden="1" x14ac:dyDescent="0.25">
      <c r="A5260" t="s">
        <v>20012</v>
      </c>
      <c r="B5260" t="s">
        <v>20013</v>
      </c>
      <c r="C5260" s="1" t="str">
        <f t="shared" si="850"/>
        <v>21:0447</v>
      </c>
      <c r="D5260" s="1" t="str">
        <f t="shared" ref="D5260:D5280" si="851">HYPERLINK("http://geochem.nrcan.gc.ca/cdogs/content/svy/svy210147_e.htm", "21:0147")</f>
        <v>21:0147</v>
      </c>
      <c r="E5260" t="s">
        <v>20014</v>
      </c>
      <c r="F5260" t="s">
        <v>20015</v>
      </c>
      <c r="H5260">
        <v>48.691515899999999</v>
      </c>
      <c r="I5260">
        <v>-91.076122600000005</v>
      </c>
      <c r="J5260" s="1" t="str">
        <f t="shared" ref="J5260:J5280" si="852">HYPERLINK("http://geochem.nrcan.gc.ca/cdogs/content/kwd/kwd020027_e.htm", "NGR lake sediment grab sample")</f>
        <v>NGR lake sediment grab sample</v>
      </c>
      <c r="K5260" s="1" t="str">
        <f t="shared" ref="K5260:K5280" si="853">HYPERLINK("http://geochem.nrcan.gc.ca/cdogs/content/kwd/kwd080006_e.htm", "&lt;177 micron (NGR)")</f>
        <v>&lt;177 micron (NGR)</v>
      </c>
      <c r="L5260">
        <v>13</v>
      </c>
      <c r="M5260" t="s">
        <v>112</v>
      </c>
      <c r="N5260">
        <v>258</v>
      </c>
      <c r="O5260">
        <v>46</v>
      </c>
      <c r="P5260">
        <v>27</v>
      </c>
      <c r="Q5260">
        <v>5</v>
      </c>
      <c r="R5260">
        <v>13</v>
      </c>
      <c r="S5260">
        <v>5</v>
      </c>
      <c r="T5260">
        <v>0.1</v>
      </c>
      <c r="U5260">
        <v>65</v>
      </c>
      <c r="V5260">
        <v>0.5</v>
      </c>
      <c r="W5260">
        <v>0.5</v>
      </c>
      <c r="X5260">
        <v>2</v>
      </c>
      <c r="Y5260">
        <v>41.4</v>
      </c>
    </row>
    <row r="5261" spans="1:25" hidden="1" x14ac:dyDescent="0.25">
      <c r="A5261" t="s">
        <v>20016</v>
      </c>
      <c r="B5261" t="s">
        <v>20017</v>
      </c>
      <c r="C5261" s="1" t="str">
        <f t="shared" si="850"/>
        <v>21:0447</v>
      </c>
      <c r="D5261" s="1" t="str">
        <f t="shared" si="851"/>
        <v>21:0147</v>
      </c>
      <c r="E5261" t="s">
        <v>20018</v>
      </c>
      <c r="F5261" t="s">
        <v>20019</v>
      </c>
      <c r="H5261">
        <v>48.683403400000003</v>
      </c>
      <c r="I5261">
        <v>-91.020214199999998</v>
      </c>
      <c r="J5261" s="1" t="str">
        <f t="shared" si="852"/>
        <v>NGR lake sediment grab sample</v>
      </c>
      <c r="K5261" s="1" t="str">
        <f t="shared" si="853"/>
        <v>&lt;177 micron (NGR)</v>
      </c>
      <c r="L5261">
        <v>13</v>
      </c>
      <c r="M5261" t="s">
        <v>117</v>
      </c>
      <c r="N5261">
        <v>259</v>
      </c>
      <c r="O5261">
        <v>114</v>
      </c>
      <c r="P5261">
        <v>29</v>
      </c>
      <c r="Q5261">
        <v>1</v>
      </c>
      <c r="R5261">
        <v>20</v>
      </c>
      <c r="S5261">
        <v>14</v>
      </c>
      <c r="T5261">
        <v>0.1</v>
      </c>
      <c r="U5261">
        <v>330</v>
      </c>
      <c r="V5261">
        <v>5</v>
      </c>
      <c r="W5261">
        <v>0.5</v>
      </c>
      <c r="X5261">
        <v>1</v>
      </c>
      <c r="Y5261">
        <v>21</v>
      </c>
    </row>
    <row r="5262" spans="1:25" hidden="1" x14ac:dyDescent="0.25">
      <c r="A5262" t="s">
        <v>20020</v>
      </c>
      <c r="B5262" t="s">
        <v>20021</v>
      </c>
      <c r="C5262" s="1" t="str">
        <f t="shared" si="850"/>
        <v>21:0447</v>
      </c>
      <c r="D5262" s="1" t="str">
        <f t="shared" si="851"/>
        <v>21:0147</v>
      </c>
      <c r="E5262" t="s">
        <v>20022</v>
      </c>
      <c r="F5262" t="s">
        <v>20023</v>
      </c>
      <c r="H5262">
        <v>48.686784199999998</v>
      </c>
      <c r="I5262">
        <v>-90.966898</v>
      </c>
      <c r="J5262" s="1" t="str">
        <f t="shared" si="852"/>
        <v>NGR lake sediment grab sample</v>
      </c>
      <c r="K5262" s="1" t="str">
        <f t="shared" si="853"/>
        <v>&lt;177 micron (NGR)</v>
      </c>
      <c r="L5262">
        <v>13</v>
      </c>
      <c r="M5262" t="s">
        <v>122</v>
      </c>
      <c r="N5262">
        <v>260</v>
      </c>
      <c r="O5262">
        <v>140</v>
      </c>
      <c r="P5262">
        <v>20</v>
      </c>
      <c r="Q5262">
        <v>6</v>
      </c>
      <c r="R5262">
        <v>23</v>
      </c>
      <c r="S5262">
        <v>8</v>
      </c>
      <c r="T5262">
        <v>0.1</v>
      </c>
      <c r="U5262">
        <v>160</v>
      </c>
      <c r="V5262">
        <v>1.5</v>
      </c>
      <c r="W5262">
        <v>0.5</v>
      </c>
      <c r="X5262">
        <v>1</v>
      </c>
      <c r="Y5262">
        <v>35.799999999999997</v>
      </c>
    </row>
    <row r="5263" spans="1:25" hidden="1" x14ac:dyDescent="0.25">
      <c r="A5263" t="s">
        <v>20024</v>
      </c>
      <c r="B5263" t="s">
        <v>20025</v>
      </c>
      <c r="C5263" s="1" t="str">
        <f t="shared" si="850"/>
        <v>21:0447</v>
      </c>
      <c r="D5263" s="1" t="str">
        <f t="shared" si="851"/>
        <v>21:0147</v>
      </c>
      <c r="E5263" t="s">
        <v>20026</v>
      </c>
      <c r="F5263" t="s">
        <v>20027</v>
      </c>
      <c r="H5263">
        <v>48.684240199999998</v>
      </c>
      <c r="I5263">
        <v>-90.859988599999994</v>
      </c>
      <c r="J5263" s="1" t="str">
        <f t="shared" si="852"/>
        <v>NGR lake sediment grab sample</v>
      </c>
      <c r="K5263" s="1" t="str">
        <f t="shared" si="853"/>
        <v>&lt;177 micron (NGR)</v>
      </c>
      <c r="L5263">
        <v>14</v>
      </c>
      <c r="M5263" t="s">
        <v>29</v>
      </c>
      <c r="N5263">
        <v>261</v>
      </c>
      <c r="O5263">
        <v>104</v>
      </c>
      <c r="P5263">
        <v>31</v>
      </c>
      <c r="Q5263">
        <v>6</v>
      </c>
      <c r="R5263">
        <v>12</v>
      </c>
      <c r="S5263">
        <v>13</v>
      </c>
      <c r="T5263">
        <v>0.1</v>
      </c>
      <c r="U5263">
        <v>100</v>
      </c>
      <c r="V5263">
        <v>1</v>
      </c>
      <c r="W5263">
        <v>0.5</v>
      </c>
      <c r="X5263">
        <v>1</v>
      </c>
      <c r="Y5263">
        <v>57.8</v>
      </c>
    </row>
    <row r="5264" spans="1:25" hidden="1" x14ac:dyDescent="0.25">
      <c r="A5264" t="s">
        <v>20028</v>
      </c>
      <c r="B5264" t="s">
        <v>20029</v>
      </c>
      <c r="C5264" s="1" t="str">
        <f t="shared" si="850"/>
        <v>21:0447</v>
      </c>
      <c r="D5264" s="1" t="str">
        <f t="shared" si="851"/>
        <v>21:0147</v>
      </c>
      <c r="E5264" t="s">
        <v>20030</v>
      </c>
      <c r="F5264" t="s">
        <v>20031</v>
      </c>
      <c r="H5264">
        <v>48.685935499999999</v>
      </c>
      <c r="I5264">
        <v>-90.932240100000001</v>
      </c>
      <c r="J5264" s="1" t="str">
        <f t="shared" si="852"/>
        <v>NGR lake sediment grab sample</v>
      </c>
      <c r="K5264" s="1" t="str">
        <f t="shared" si="853"/>
        <v>&lt;177 micron (NGR)</v>
      </c>
      <c r="L5264">
        <v>14</v>
      </c>
      <c r="M5264" t="s">
        <v>34</v>
      </c>
      <c r="N5264">
        <v>262</v>
      </c>
      <c r="O5264">
        <v>128</v>
      </c>
      <c r="P5264">
        <v>19</v>
      </c>
      <c r="Q5264">
        <v>7</v>
      </c>
      <c r="R5264">
        <v>15</v>
      </c>
      <c r="S5264">
        <v>8</v>
      </c>
      <c r="T5264">
        <v>0.1</v>
      </c>
      <c r="U5264">
        <v>245</v>
      </c>
      <c r="V5264">
        <v>1.3</v>
      </c>
      <c r="W5264">
        <v>0.5</v>
      </c>
      <c r="X5264">
        <v>2</v>
      </c>
      <c r="Y5264">
        <v>40.200000000000003</v>
      </c>
    </row>
    <row r="5265" spans="1:25" hidden="1" x14ac:dyDescent="0.25">
      <c r="A5265" t="s">
        <v>20032</v>
      </c>
      <c r="B5265" t="s">
        <v>20033</v>
      </c>
      <c r="C5265" s="1" t="str">
        <f t="shared" si="850"/>
        <v>21:0447</v>
      </c>
      <c r="D5265" s="1" t="str">
        <f t="shared" si="851"/>
        <v>21:0147</v>
      </c>
      <c r="E5265" t="s">
        <v>20034</v>
      </c>
      <c r="F5265" t="s">
        <v>20035</v>
      </c>
      <c r="H5265">
        <v>48.6929655</v>
      </c>
      <c r="I5265">
        <v>-90.892057600000001</v>
      </c>
      <c r="J5265" s="1" t="str">
        <f t="shared" si="852"/>
        <v>NGR lake sediment grab sample</v>
      </c>
      <c r="K5265" s="1" t="str">
        <f t="shared" si="853"/>
        <v>&lt;177 micron (NGR)</v>
      </c>
      <c r="L5265">
        <v>14</v>
      </c>
      <c r="M5265" t="s">
        <v>49</v>
      </c>
      <c r="N5265">
        <v>263</v>
      </c>
      <c r="O5265">
        <v>80</v>
      </c>
      <c r="P5265">
        <v>28</v>
      </c>
      <c r="Q5265">
        <v>1</v>
      </c>
      <c r="R5265">
        <v>22</v>
      </c>
      <c r="S5265">
        <v>11</v>
      </c>
      <c r="T5265">
        <v>0.1</v>
      </c>
      <c r="U5265">
        <v>190</v>
      </c>
      <c r="V5265">
        <v>1.2</v>
      </c>
      <c r="W5265">
        <v>0.5</v>
      </c>
      <c r="X5265">
        <v>1</v>
      </c>
      <c r="Y5265">
        <v>41.6</v>
      </c>
    </row>
    <row r="5266" spans="1:25" hidden="1" x14ac:dyDescent="0.25">
      <c r="A5266" t="s">
        <v>20036</v>
      </c>
      <c r="B5266" t="s">
        <v>20037</v>
      </c>
      <c r="C5266" s="1" t="str">
        <f t="shared" si="850"/>
        <v>21:0447</v>
      </c>
      <c r="D5266" s="1" t="str">
        <f t="shared" si="851"/>
        <v>21:0147</v>
      </c>
      <c r="E5266" t="s">
        <v>20026</v>
      </c>
      <c r="F5266" t="s">
        <v>20038</v>
      </c>
      <c r="H5266">
        <v>48.684240199999998</v>
      </c>
      <c r="I5266">
        <v>-90.859988599999994</v>
      </c>
      <c r="J5266" s="1" t="str">
        <f t="shared" si="852"/>
        <v>NGR lake sediment grab sample</v>
      </c>
      <c r="K5266" s="1" t="str">
        <f t="shared" si="853"/>
        <v>&lt;177 micron (NGR)</v>
      </c>
      <c r="L5266">
        <v>14</v>
      </c>
      <c r="M5266" t="s">
        <v>53</v>
      </c>
      <c r="N5266">
        <v>264</v>
      </c>
      <c r="O5266">
        <v>78</v>
      </c>
      <c r="P5266">
        <v>29</v>
      </c>
      <c r="Q5266">
        <v>2</v>
      </c>
      <c r="R5266">
        <v>22</v>
      </c>
      <c r="S5266">
        <v>13</v>
      </c>
      <c r="T5266">
        <v>0.1</v>
      </c>
      <c r="U5266">
        <v>105</v>
      </c>
      <c r="V5266">
        <v>1</v>
      </c>
      <c r="W5266">
        <v>0.5</v>
      </c>
      <c r="X5266">
        <v>1</v>
      </c>
      <c r="Y5266">
        <v>57.6</v>
      </c>
    </row>
    <row r="5267" spans="1:25" hidden="1" x14ac:dyDescent="0.25">
      <c r="A5267" t="s">
        <v>20039</v>
      </c>
      <c r="B5267" t="s">
        <v>20040</v>
      </c>
      <c r="C5267" s="1" t="str">
        <f t="shared" si="850"/>
        <v>21:0447</v>
      </c>
      <c r="D5267" s="1" t="str">
        <f t="shared" si="851"/>
        <v>21:0147</v>
      </c>
      <c r="E5267" t="s">
        <v>20026</v>
      </c>
      <c r="F5267" t="s">
        <v>20041</v>
      </c>
      <c r="H5267">
        <v>48.684240199999998</v>
      </c>
      <c r="I5267">
        <v>-90.859988599999994</v>
      </c>
      <c r="J5267" s="1" t="str">
        <f t="shared" si="852"/>
        <v>NGR lake sediment grab sample</v>
      </c>
      <c r="K5267" s="1" t="str">
        <f t="shared" si="853"/>
        <v>&lt;177 micron (NGR)</v>
      </c>
      <c r="L5267">
        <v>14</v>
      </c>
      <c r="M5267" t="s">
        <v>57</v>
      </c>
      <c r="N5267">
        <v>265</v>
      </c>
      <c r="O5267">
        <v>124</v>
      </c>
      <c r="P5267">
        <v>28</v>
      </c>
      <c r="Q5267">
        <v>6</v>
      </c>
      <c r="R5267">
        <v>14</v>
      </c>
      <c r="S5267">
        <v>12</v>
      </c>
      <c r="T5267">
        <v>0.1</v>
      </c>
      <c r="U5267">
        <v>95</v>
      </c>
      <c r="V5267">
        <v>0.9</v>
      </c>
      <c r="W5267">
        <v>0.5</v>
      </c>
      <c r="X5267">
        <v>1</v>
      </c>
      <c r="Y5267">
        <v>57.4</v>
      </c>
    </row>
    <row r="5268" spans="1:25" hidden="1" x14ac:dyDescent="0.25">
      <c r="A5268" t="s">
        <v>20042</v>
      </c>
      <c r="B5268" t="s">
        <v>20043</v>
      </c>
      <c r="C5268" s="1" t="str">
        <f t="shared" si="850"/>
        <v>21:0447</v>
      </c>
      <c r="D5268" s="1" t="str">
        <f t="shared" si="851"/>
        <v>21:0147</v>
      </c>
      <c r="E5268" t="s">
        <v>20044</v>
      </c>
      <c r="F5268" t="s">
        <v>20045</v>
      </c>
      <c r="H5268">
        <v>48.695315100000002</v>
      </c>
      <c r="I5268">
        <v>-90.847695400000006</v>
      </c>
      <c r="J5268" s="1" t="str">
        <f t="shared" si="852"/>
        <v>NGR lake sediment grab sample</v>
      </c>
      <c r="K5268" s="1" t="str">
        <f t="shared" si="853"/>
        <v>&lt;177 micron (NGR)</v>
      </c>
      <c r="L5268">
        <v>14</v>
      </c>
      <c r="M5268" t="s">
        <v>39</v>
      </c>
      <c r="N5268">
        <v>266</v>
      </c>
      <c r="O5268">
        <v>104</v>
      </c>
      <c r="P5268">
        <v>22</v>
      </c>
      <c r="Q5268">
        <v>3</v>
      </c>
      <c r="R5268">
        <v>19</v>
      </c>
      <c r="S5268">
        <v>8</v>
      </c>
      <c r="T5268">
        <v>0.1</v>
      </c>
      <c r="U5268">
        <v>135</v>
      </c>
      <c r="V5268">
        <v>0.9</v>
      </c>
      <c r="W5268">
        <v>0.5</v>
      </c>
      <c r="X5268">
        <v>1</v>
      </c>
      <c r="Y5268">
        <v>38.4</v>
      </c>
    </row>
    <row r="5269" spans="1:25" hidden="1" x14ac:dyDescent="0.25">
      <c r="A5269" t="s">
        <v>20046</v>
      </c>
      <c r="B5269" t="s">
        <v>20047</v>
      </c>
      <c r="C5269" s="1" t="str">
        <f t="shared" si="850"/>
        <v>21:0447</v>
      </c>
      <c r="D5269" s="1" t="str">
        <f t="shared" si="851"/>
        <v>21:0147</v>
      </c>
      <c r="E5269" t="s">
        <v>20048</v>
      </c>
      <c r="F5269" t="s">
        <v>20049</v>
      </c>
      <c r="H5269">
        <v>48.682159800000001</v>
      </c>
      <c r="I5269">
        <v>-90.780239699999996</v>
      </c>
      <c r="J5269" s="1" t="str">
        <f t="shared" si="852"/>
        <v>NGR lake sediment grab sample</v>
      </c>
      <c r="K5269" s="1" t="str">
        <f t="shared" si="853"/>
        <v>&lt;177 micron (NGR)</v>
      </c>
      <c r="L5269">
        <v>14</v>
      </c>
      <c r="M5269" t="s">
        <v>44</v>
      </c>
      <c r="N5269">
        <v>267</v>
      </c>
      <c r="O5269">
        <v>98</v>
      </c>
      <c r="P5269">
        <v>38</v>
      </c>
      <c r="Q5269">
        <v>2</v>
      </c>
      <c r="R5269">
        <v>11</v>
      </c>
      <c r="S5269">
        <v>6</v>
      </c>
      <c r="T5269">
        <v>0.1</v>
      </c>
      <c r="U5269">
        <v>210</v>
      </c>
      <c r="V5269">
        <v>1.2</v>
      </c>
      <c r="W5269">
        <v>0.5</v>
      </c>
      <c r="X5269">
        <v>1</v>
      </c>
      <c r="Y5269">
        <v>40.200000000000003</v>
      </c>
    </row>
    <row r="5270" spans="1:25" hidden="1" x14ac:dyDescent="0.25">
      <c r="A5270" t="s">
        <v>20050</v>
      </c>
      <c r="B5270" t="s">
        <v>20051</v>
      </c>
      <c r="C5270" s="1" t="str">
        <f t="shared" si="850"/>
        <v>21:0447</v>
      </c>
      <c r="D5270" s="1" t="str">
        <f t="shared" si="851"/>
        <v>21:0147</v>
      </c>
      <c r="E5270" t="s">
        <v>20052</v>
      </c>
      <c r="F5270" t="s">
        <v>20053</v>
      </c>
      <c r="H5270">
        <v>48.672888200000003</v>
      </c>
      <c r="I5270">
        <v>-90.727843899999996</v>
      </c>
      <c r="J5270" s="1" t="str">
        <f t="shared" si="852"/>
        <v>NGR lake sediment grab sample</v>
      </c>
      <c r="K5270" s="1" t="str">
        <f t="shared" si="853"/>
        <v>&lt;177 micron (NGR)</v>
      </c>
      <c r="L5270">
        <v>14</v>
      </c>
      <c r="M5270" t="s">
        <v>62</v>
      </c>
      <c r="N5270">
        <v>268</v>
      </c>
      <c r="O5270">
        <v>78</v>
      </c>
      <c r="P5270">
        <v>24</v>
      </c>
      <c r="Q5270">
        <v>7</v>
      </c>
      <c r="R5270">
        <v>10</v>
      </c>
      <c r="S5270">
        <v>3</v>
      </c>
      <c r="T5270">
        <v>0.1</v>
      </c>
      <c r="U5270">
        <v>60</v>
      </c>
      <c r="V5270">
        <v>0.6</v>
      </c>
      <c r="W5270">
        <v>0.5</v>
      </c>
      <c r="X5270">
        <v>1</v>
      </c>
      <c r="Y5270">
        <v>41</v>
      </c>
    </row>
    <row r="5271" spans="1:25" hidden="1" x14ac:dyDescent="0.25">
      <c r="A5271" t="s">
        <v>20054</v>
      </c>
      <c r="B5271" t="s">
        <v>20055</v>
      </c>
      <c r="C5271" s="1" t="str">
        <f t="shared" si="850"/>
        <v>21:0447</v>
      </c>
      <c r="D5271" s="1" t="str">
        <f t="shared" si="851"/>
        <v>21:0147</v>
      </c>
      <c r="E5271" t="s">
        <v>20056</v>
      </c>
      <c r="F5271" t="s">
        <v>20057</v>
      </c>
      <c r="H5271">
        <v>48.663014199999999</v>
      </c>
      <c r="I5271">
        <v>-90.675046499999993</v>
      </c>
      <c r="J5271" s="1" t="str">
        <f t="shared" si="852"/>
        <v>NGR lake sediment grab sample</v>
      </c>
      <c r="K5271" s="1" t="str">
        <f t="shared" si="853"/>
        <v>&lt;177 micron (NGR)</v>
      </c>
      <c r="L5271">
        <v>14</v>
      </c>
      <c r="M5271" t="s">
        <v>67</v>
      </c>
      <c r="N5271">
        <v>269</v>
      </c>
      <c r="O5271">
        <v>128</v>
      </c>
      <c r="P5271">
        <v>39</v>
      </c>
      <c r="Q5271">
        <v>2</v>
      </c>
      <c r="R5271">
        <v>14</v>
      </c>
      <c r="S5271">
        <v>10</v>
      </c>
      <c r="T5271">
        <v>0.1</v>
      </c>
      <c r="U5271">
        <v>550</v>
      </c>
      <c r="V5271">
        <v>4.0999999999999996</v>
      </c>
      <c r="W5271">
        <v>0.5</v>
      </c>
      <c r="X5271">
        <v>1</v>
      </c>
      <c r="Y5271">
        <v>38.6</v>
      </c>
    </row>
    <row r="5272" spans="1:25" hidden="1" x14ac:dyDescent="0.25">
      <c r="A5272" t="s">
        <v>20058</v>
      </c>
      <c r="B5272" t="s">
        <v>20059</v>
      </c>
      <c r="C5272" s="1" t="str">
        <f t="shared" si="850"/>
        <v>21:0447</v>
      </c>
      <c r="D5272" s="1" t="str">
        <f t="shared" si="851"/>
        <v>21:0147</v>
      </c>
      <c r="E5272" t="s">
        <v>20060</v>
      </c>
      <c r="F5272" t="s">
        <v>20061</v>
      </c>
      <c r="H5272">
        <v>48.658642499999999</v>
      </c>
      <c r="I5272">
        <v>-90.638049499999994</v>
      </c>
      <c r="J5272" s="1" t="str">
        <f t="shared" si="852"/>
        <v>NGR lake sediment grab sample</v>
      </c>
      <c r="K5272" s="1" t="str">
        <f t="shared" si="853"/>
        <v>&lt;177 micron (NGR)</v>
      </c>
      <c r="L5272">
        <v>14</v>
      </c>
      <c r="M5272" t="s">
        <v>72</v>
      </c>
      <c r="N5272">
        <v>270</v>
      </c>
      <c r="O5272">
        <v>190</v>
      </c>
      <c r="P5272">
        <v>47</v>
      </c>
      <c r="Q5272">
        <v>2</v>
      </c>
      <c r="R5272">
        <v>14</v>
      </c>
      <c r="S5272">
        <v>8</v>
      </c>
      <c r="T5272">
        <v>0.1</v>
      </c>
      <c r="U5272">
        <v>410</v>
      </c>
      <c r="V5272">
        <v>3.35</v>
      </c>
      <c r="W5272">
        <v>0.5</v>
      </c>
      <c r="X5272">
        <v>1</v>
      </c>
      <c r="Y5272">
        <v>57.2</v>
      </c>
    </row>
    <row r="5273" spans="1:25" hidden="1" x14ac:dyDescent="0.25">
      <c r="A5273" t="s">
        <v>20062</v>
      </c>
      <c r="B5273" t="s">
        <v>20063</v>
      </c>
      <c r="C5273" s="1" t="str">
        <f t="shared" si="850"/>
        <v>21:0447</v>
      </c>
      <c r="D5273" s="1" t="str">
        <f t="shared" si="851"/>
        <v>21:0147</v>
      </c>
      <c r="E5273" t="s">
        <v>20064</v>
      </c>
      <c r="F5273" t="s">
        <v>20065</v>
      </c>
      <c r="H5273">
        <v>48.649819800000003</v>
      </c>
      <c r="I5273">
        <v>-90.578987600000005</v>
      </c>
      <c r="J5273" s="1" t="str">
        <f t="shared" si="852"/>
        <v>NGR lake sediment grab sample</v>
      </c>
      <c r="K5273" s="1" t="str">
        <f t="shared" si="853"/>
        <v>&lt;177 micron (NGR)</v>
      </c>
      <c r="L5273">
        <v>14</v>
      </c>
      <c r="M5273" t="s">
        <v>77</v>
      </c>
      <c r="N5273">
        <v>271</v>
      </c>
      <c r="O5273">
        <v>102</v>
      </c>
      <c r="P5273">
        <v>30</v>
      </c>
      <c r="Q5273">
        <v>5</v>
      </c>
      <c r="R5273">
        <v>20</v>
      </c>
      <c r="S5273">
        <v>9</v>
      </c>
      <c r="T5273">
        <v>0.1</v>
      </c>
      <c r="U5273">
        <v>120</v>
      </c>
      <c r="V5273">
        <v>1</v>
      </c>
      <c r="W5273">
        <v>0.5</v>
      </c>
      <c r="X5273">
        <v>1</v>
      </c>
      <c r="Y5273">
        <v>46.2</v>
      </c>
    </row>
    <row r="5274" spans="1:25" hidden="1" x14ac:dyDescent="0.25">
      <c r="A5274" t="s">
        <v>20066</v>
      </c>
      <c r="B5274" t="s">
        <v>20067</v>
      </c>
      <c r="C5274" s="1" t="str">
        <f t="shared" si="850"/>
        <v>21:0447</v>
      </c>
      <c r="D5274" s="1" t="str">
        <f t="shared" si="851"/>
        <v>21:0147</v>
      </c>
      <c r="E5274" t="s">
        <v>20068</v>
      </c>
      <c r="F5274" t="s">
        <v>20069</v>
      </c>
      <c r="H5274">
        <v>48.590432800000002</v>
      </c>
      <c r="I5274">
        <v>-90.451628099999994</v>
      </c>
      <c r="J5274" s="1" t="str">
        <f t="shared" si="852"/>
        <v>NGR lake sediment grab sample</v>
      </c>
      <c r="K5274" s="1" t="str">
        <f t="shared" si="853"/>
        <v>&lt;177 micron (NGR)</v>
      </c>
      <c r="L5274">
        <v>14</v>
      </c>
      <c r="M5274" t="s">
        <v>82</v>
      </c>
      <c r="N5274">
        <v>272</v>
      </c>
      <c r="O5274">
        <v>98</v>
      </c>
      <c r="P5274">
        <v>35</v>
      </c>
      <c r="Q5274">
        <v>2</v>
      </c>
      <c r="R5274">
        <v>24</v>
      </c>
      <c r="S5274">
        <v>12</v>
      </c>
      <c r="T5274">
        <v>0.1</v>
      </c>
      <c r="U5274">
        <v>1300</v>
      </c>
      <c r="V5274">
        <v>1.75</v>
      </c>
      <c r="W5274">
        <v>0.5</v>
      </c>
      <c r="X5274">
        <v>1</v>
      </c>
      <c r="Y5274">
        <v>8.8000000000000007</v>
      </c>
    </row>
    <row r="5275" spans="1:25" hidden="1" x14ac:dyDescent="0.25">
      <c r="A5275" t="s">
        <v>20070</v>
      </c>
      <c r="B5275" t="s">
        <v>20071</v>
      </c>
      <c r="C5275" s="1" t="str">
        <f t="shared" si="850"/>
        <v>21:0447</v>
      </c>
      <c r="D5275" s="1" t="str">
        <f t="shared" si="851"/>
        <v>21:0147</v>
      </c>
      <c r="E5275" t="s">
        <v>20072</v>
      </c>
      <c r="F5275" t="s">
        <v>20073</v>
      </c>
      <c r="H5275">
        <v>48.572572100000002</v>
      </c>
      <c r="I5275">
        <v>-90.390892600000001</v>
      </c>
      <c r="J5275" s="1" t="str">
        <f t="shared" si="852"/>
        <v>NGR lake sediment grab sample</v>
      </c>
      <c r="K5275" s="1" t="str">
        <f t="shared" si="853"/>
        <v>&lt;177 micron (NGR)</v>
      </c>
      <c r="L5275">
        <v>14</v>
      </c>
      <c r="M5275" t="s">
        <v>87</v>
      </c>
      <c r="N5275">
        <v>273</v>
      </c>
      <c r="O5275">
        <v>92</v>
      </c>
      <c r="P5275">
        <v>56</v>
      </c>
      <c r="Q5275">
        <v>1</v>
      </c>
      <c r="R5275">
        <v>25</v>
      </c>
      <c r="S5275">
        <v>12</v>
      </c>
      <c r="T5275">
        <v>0.1</v>
      </c>
      <c r="U5275">
        <v>740</v>
      </c>
      <c r="V5275">
        <v>2.9</v>
      </c>
      <c r="W5275">
        <v>0.5</v>
      </c>
      <c r="X5275">
        <v>1</v>
      </c>
      <c r="Y5275">
        <v>22.4</v>
      </c>
    </row>
    <row r="5276" spans="1:25" hidden="1" x14ac:dyDescent="0.25">
      <c r="A5276" t="s">
        <v>20074</v>
      </c>
      <c r="B5276" t="s">
        <v>20075</v>
      </c>
      <c r="C5276" s="1" t="str">
        <f t="shared" si="850"/>
        <v>21:0447</v>
      </c>
      <c r="D5276" s="1" t="str">
        <f t="shared" si="851"/>
        <v>21:0147</v>
      </c>
      <c r="E5276" t="s">
        <v>20076</v>
      </c>
      <c r="F5276" t="s">
        <v>20077</v>
      </c>
      <c r="H5276">
        <v>48.539519800000001</v>
      </c>
      <c r="I5276">
        <v>-90.448104000000001</v>
      </c>
      <c r="J5276" s="1" t="str">
        <f t="shared" si="852"/>
        <v>NGR lake sediment grab sample</v>
      </c>
      <c r="K5276" s="1" t="str">
        <f t="shared" si="853"/>
        <v>&lt;177 micron (NGR)</v>
      </c>
      <c r="L5276">
        <v>14</v>
      </c>
      <c r="M5276" t="s">
        <v>92</v>
      </c>
      <c r="N5276">
        <v>274</v>
      </c>
      <c r="O5276">
        <v>98</v>
      </c>
      <c r="P5276">
        <v>17</v>
      </c>
      <c r="Q5276">
        <v>5</v>
      </c>
      <c r="R5276">
        <v>14</v>
      </c>
      <c r="S5276">
        <v>6</v>
      </c>
      <c r="T5276">
        <v>0.1</v>
      </c>
      <c r="U5276">
        <v>160</v>
      </c>
      <c r="V5276">
        <v>0.8</v>
      </c>
      <c r="W5276">
        <v>0.5</v>
      </c>
      <c r="X5276">
        <v>1</v>
      </c>
      <c r="Y5276">
        <v>40.799999999999997</v>
      </c>
    </row>
    <row r="5277" spans="1:25" hidden="1" x14ac:dyDescent="0.25">
      <c r="A5277" t="s">
        <v>20078</v>
      </c>
      <c r="B5277" t="s">
        <v>20079</v>
      </c>
      <c r="C5277" s="1" t="str">
        <f t="shared" si="850"/>
        <v>21:0447</v>
      </c>
      <c r="D5277" s="1" t="str">
        <f t="shared" si="851"/>
        <v>21:0147</v>
      </c>
      <c r="E5277" t="s">
        <v>20080</v>
      </c>
      <c r="F5277" t="s">
        <v>20081</v>
      </c>
      <c r="H5277">
        <v>48.5250439</v>
      </c>
      <c r="I5277">
        <v>-90.3937983</v>
      </c>
      <c r="J5277" s="1" t="str">
        <f t="shared" si="852"/>
        <v>NGR lake sediment grab sample</v>
      </c>
      <c r="K5277" s="1" t="str">
        <f t="shared" si="853"/>
        <v>&lt;177 micron (NGR)</v>
      </c>
      <c r="L5277">
        <v>14</v>
      </c>
      <c r="M5277" t="s">
        <v>97</v>
      </c>
      <c r="N5277">
        <v>275</v>
      </c>
      <c r="O5277">
        <v>98</v>
      </c>
      <c r="P5277">
        <v>74</v>
      </c>
      <c r="Q5277">
        <v>1</v>
      </c>
      <c r="R5277">
        <v>41</v>
      </c>
      <c r="S5277">
        <v>7</v>
      </c>
      <c r="T5277">
        <v>0.1</v>
      </c>
      <c r="U5277">
        <v>70</v>
      </c>
      <c r="V5277">
        <v>3</v>
      </c>
      <c r="W5277">
        <v>0.5</v>
      </c>
      <c r="X5277">
        <v>3</v>
      </c>
      <c r="Y5277">
        <v>49.4</v>
      </c>
    </row>
    <row r="5278" spans="1:25" hidden="1" x14ac:dyDescent="0.25">
      <c r="A5278" t="s">
        <v>20082</v>
      </c>
      <c r="B5278" t="s">
        <v>20083</v>
      </c>
      <c r="C5278" s="1" t="str">
        <f t="shared" si="850"/>
        <v>21:0447</v>
      </c>
      <c r="D5278" s="1" t="str">
        <f t="shared" si="851"/>
        <v>21:0147</v>
      </c>
      <c r="E5278" t="s">
        <v>20084</v>
      </c>
      <c r="F5278" t="s">
        <v>20085</v>
      </c>
      <c r="H5278">
        <v>48.516745899999997</v>
      </c>
      <c r="I5278">
        <v>-90.373937100000006</v>
      </c>
      <c r="J5278" s="1" t="str">
        <f t="shared" si="852"/>
        <v>NGR lake sediment grab sample</v>
      </c>
      <c r="K5278" s="1" t="str">
        <f t="shared" si="853"/>
        <v>&lt;177 micron (NGR)</v>
      </c>
      <c r="L5278">
        <v>14</v>
      </c>
      <c r="M5278" t="s">
        <v>107</v>
      </c>
      <c r="N5278">
        <v>276</v>
      </c>
      <c r="O5278">
        <v>124</v>
      </c>
      <c r="P5278">
        <v>89</v>
      </c>
      <c r="Q5278">
        <v>1</v>
      </c>
      <c r="R5278">
        <v>37</v>
      </c>
      <c r="S5278">
        <v>15</v>
      </c>
      <c r="T5278">
        <v>0.1</v>
      </c>
      <c r="U5278">
        <v>650</v>
      </c>
      <c r="V5278">
        <v>3.4</v>
      </c>
      <c r="W5278">
        <v>0.5</v>
      </c>
      <c r="X5278">
        <v>1</v>
      </c>
      <c r="Y5278">
        <v>59.6</v>
      </c>
    </row>
    <row r="5279" spans="1:25" hidden="1" x14ac:dyDescent="0.25">
      <c r="A5279" t="s">
        <v>20086</v>
      </c>
      <c r="B5279" t="s">
        <v>20087</v>
      </c>
      <c r="C5279" s="1" t="str">
        <f t="shared" si="850"/>
        <v>21:0447</v>
      </c>
      <c r="D5279" s="1" t="str">
        <f t="shared" si="851"/>
        <v>21:0147</v>
      </c>
      <c r="E5279" t="s">
        <v>20088</v>
      </c>
      <c r="F5279" t="s">
        <v>20089</v>
      </c>
      <c r="H5279">
        <v>48.5259742</v>
      </c>
      <c r="I5279">
        <v>-90.298336000000006</v>
      </c>
      <c r="J5279" s="1" t="str">
        <f t="shared" si="852"/>
        <v>NGR lake sediment grab sample</v>
      </c>
      <c r="K5279" s="1" t="str">
        <f t="shared" si="853"/>
        <v>&lt;177 micron (NGR)</v>
      </c>
      <c r="L5279">
        <v>14</v>
      </c>
      <c r="M5279" t="s">
        <v>112</v>
      </c>
      <c r="N5279">
        <v>277</v>
      </c>
      <c r="O5279">
        <v>126</v>
      </c>
      <c r="P5279">
        <v>78</v>
      </c>
      <c r="Q5279">
        <v>1</v>
      </c>
      <c r="R5279">
        <v>33</v>
      </c>
      <c r="S5279">
        <v>11</v>
      </c>
      <c r="T5279">
        <v>0.1</v>
      </c>
      <c r="U5279">
        <v>290</v>
      </c>
      <c r="V5279">
        <v>2</v>
      </c>
      <c r="W5279">
        <v>0.5</v>
      </c>
      <c r="X5279">
        <v>1</v>
      </c>
      <c r="Y5279">
        <v>40.200000000000003</v>
      </c>
    </row>
    <row r="5280" spans="1:25" hidden="1" x14ac:dyDescent="0.25">
      <c r="A5280" t="s">
        <v>20090</v>
      </c>
      <c r="B5280" t="s">
        <v>20091</v>
      </c>
      <c r="C5280" s="1" t="str">
        <f t="shared" si="850"/>
        <v>21:0447</v>
      </c>
      <c r="D5280" s="1" t="str">
        <f t="shared" si="851"/>
        <v>21:0147</v>
      </c>
      <c r="E5280" t="s">
        <v>20092</v>
      </c>
      <c r="F5280" t="s">
        <v>20093</v>
      </c>
      <c r="H5280">
        <v>48.505604900000002</v>
      </c>
      <c r="I5280">
        <v>-90.233574300000001</v>
      </c>
      <c r="J5280" s="1" t="str">
        <f t="shared" si="852"/>
        <v>NGR lake sediment grab sample</v>
      </c>
      <c r="K5280" s="1" t="str">
        <f t="shared" si="853"/>
        <v>&lt;177 micron (NGR)</v>
      </c>
      <c r="L5280">
        <v>14</v>
      </c>
      <c r="M5280" t="s">
        <v>117</v>
      </c>
      <c r="N5280">
        <v>278</v>
      </c>
      <c r="O5280">
        <v>104</v>
      </c>
      <c r="P5280">
        <v>48</v>
      </c>
      <c r="Q5280">
        <v>6</v>
      </c>
      <c r="R5280">
        <v>24</v>
      </c>
      <c r="S5280">
        <v>14</v>
      </c>
      <c r="T5280">
        <v>0.1</v>
      </c>
      <c r="U5280">
        <v>470</v>
      </c>
      <c r="V5280">
        <v>2.0499999999999998</v>
      </c>
      <c r="W5280">
        <v>0.5</v>
      </c>
      <c r="X5280">
        <v>2</v>
      </c>
      <c r="Y5280">
        <v>40</v>
      </c>
    </row>
    <row r="5281" spans="1:25" hidden="1" x14ac:dyDescent="0.25">
      <c r="A5281" t="s">
        <v>20094</v>
      </c>
      <c r="B5281" t="s">
        <v>20095</v>
      </c>
      <c r="C5281" s="1" t="str">
        <f t="shared" si="850"/>
        <v>21:0447</v>
      </c>
      <c r="D5281" s="1" t="str">
        <f>HYPERLINK("http://geochem.nrcan.gc.ca/cdogs/content/svy/svy_e.htm", "")</f>
        <v/>
      </c>
      <c r="G5281" s="1" t="str">
        <f>HYPERLINK("http://geochem.nrcan.gc.ca/cdogs/content/cr_/cr_00035_e.htm", "35")</f>
        <v>35</v>
      </c>
      <c r="J5281" t="s">
        <v>100</v>
      </c>
      <c r="K5281" t="s">
        <v>101</v>
      </c>
      <c r="L5281">
        <v>14</v>
      </c>
      <c r="M5281" t="s">
        <v>102</v>
      </c>
      <c r="N5281">
        <v>279</v>
      </c>
      <c r="O5281">
        <v>104</v>
      </c>
      <c r="P5281">
        <v>67</v>
      </c>
      <c r="Q5281">
        <v>8</v>
      </c>
      <c r="R5281">
        <v>29</v>
      </c>
      <c r="S5281">
        <v>11</v>
      </c>
      <c r="T5281">
        <v>0.1</v>
      </c>
      <c r="U5281">
        <v>280</v>
      </c>
      <c r="V5281">
        <v>2.5</v>
      </c>
      <c r="W5281">
        <v>11</v>
      </c>
      <c r="X5281">
        <v>2</v>
      </c>
      <c r="Y5281">
        <v>7.4</v>
      </c>
    </row>
    <row r="5282" spans="1:25" hidden="1" x14ac:dyDescent="0.25">
      <c r="A5282" t="s">
        <v>20096</v>
      </c>
      <c r="B5282" t="s">
        <v>20097</v>
      </c>
      <c r="C5282" s="1" t="str">
        <f t="shared" si="850"/>
        <v>21:0447</v>
      </c>
      <c r="D5282" s="1" t="str">
        <f t="shared" ref="D5282:D5287" si="854">HYPERLINK("http://geochem.nrcan.gc.ca/cdogs/content/svy/svy210147_e.htm", "21:0147")</f>
        <v>21:0147</v>
      </c>
      <c r="E5282" t="s">
        <v>20098</v>
      </c>
      <c r="F5282" t="s">
        <v>20099</v>
      </c>
      <c r="H5282">
        <v>48.475322900000002</v>
      </c>
      <c r="I5282">
        <v>-90.250283899999999</v>
      </c>
      <c r="J5282" s="1" t="str">
        <f t="shared" ref="J5282:J5287" si="855">HYPERLINK("http://geochem.nrcan.gc.ca/cdogs/content/kwd/kwd020027_e.htm", "NGR lake sediment grab sample")</f>
        <v>NGR lake sediment grab sample</v>
      </c>
      <c r="K5282" s="1" t="str">
        <f t="shared" ref="K5282:K5287" si="856">HYPERLINK("http://geochem.nrcan.gc.ca/cdogs/content/kwd/kwd080006_e.htm", "&lt;177 micron (NGR)")</f>
        <v>&lt;177 micron (NGR)</v>
      </c>
      <c r="L5282">
        <v>14</v>
      </c>
      <c r="M5282" t="s">
        <v>122</v>
      </c>
      <c r="N5282">
        <v>280</v>
      </c>
      <c r="O5282">
        <v>76</v>
      </c>
      <c r="P5282">
        <v>32</v>
      </c>
      <c r="Q5282">
        <v>2</v>
      </c>
      <c r="R5282">
        <v>11</v>
      </c>
      <c r="S5282">
        <v>7</v>
      </c>
      <c r="T5282">
        <v>0.1</v>
      </c>
      <c r="U5282">
        <v>345</v>
      </c>
      <c r="V5282">
        <v>1.2</v>
      </c>
      <c r="W5282">
        <v>0.5</v>
      </c>
      <c r="X5282">
        <v>1</v>
      </c>
      <c r="Y5282">
        <v>45.2</v>
      </c>
    </row>
    <row r="5283" spans="1:25" hidden="1" x14ac:dyDescent="0.25">
      <c r="A5283" t="s">
        <v>20100</v>
      </c>
      <c r="B5283" t="s">
        <v>20101</v>
      </c>
      <c r="C5283" s="1" t="str">
        <f t="shared" si="850"/>
        <v>21:0447</v>
      </c>
      <c r="D5283" s="1" t="str">
        <f t="shared" si="854"/>
        <v>21:0147</v>
      </c>
      <c r="E5283" t="s">
        <v>20102</v>
      </c>
      <c r="F5283" t="s">
        <v>20103</v>
      </c>
      <c r="H5283">
        <v>48.467351299999997</v>
      </c>
      <c r="I5283">
        <v>-90.193280299999998</v>
      </c>
      <c r="J5283" s="1" t="str">
        <f t="shared" si="855"/>
        <v>NGR lake sediment grab sample</v>
      </c>
      <c r="K5283" s="1" t="str">
        <f t="shared" si="856"/>
        <v>&lt;177 micron (NGR)</v>
      </c>
      <c r="L5283">
        <v>15</v>
      </c>
      <c r="M5283" t="s">
        <v>29</v>
      </c>
      <c r="N5283">
        <v>281</v>
      </c>
      <c r="O5283">
        <v>104</v>
      </c>
      <c r="P5283">
        <v>35</v>
      </c>
      <c r="Q5283">
        <v>5</v>
      </c>
      <c r="R5283">
        <v>26</v>
      </c>
      <c r="S5283">
        <v>12</v>
      </c>
      <c r="T5283">
        <v>0.1</v>
      </c>
      <c r="U5283">
        <v>200</v>
      </c>
      <c r="V5283">
        <v>1.55</v>
      </c>
      <c r="W5283">
        <v>0.5</v>
      </c>
      <c r="X5283">
        <v>1</v>
      </c>
      <c r="Y5283">
        <v>39.4</v>
      </c>
    </row>
    <row r="5284" spans="1:25" hidden="1" x14ac:dyDescent="0.25">
      <c r="A5284" t="s">
        <v>20104</v>
      </c>
      <c r="B5284" t="s">
        <v>20105</v>
      </c>
      <c r="C5284" s="1" t="str">
        <f t="shared" si="850"/>
        <v>21:0447</v>
      </c>
      <c r="D5284" s="1" t="str">
        <f t="shared" si="854"/>
        <v>21:0147</v>
      </c>
      <c r="E5284" t="s">
        <v>20106</v>
      </c>
      <c r="F5284" t="s">
        <v>20107</v>
      </c>
      <c r="H5284">
        <v>48.4696043</v>
      </c>
      <c r="I5284">
        <v>-90.211692799999994</v>
      </c>
      <c r="J5284" s="1" t="str">
        <f t="shared" si="855"/>
        <v>NGR lake sediment grab sample</v>
      </c>
      <c r="K5284" s="1" t="str">
        <f t="shared" si="856"/>
        <v>&lt;177 micron (NGR)</v>
      </c>
      <c r="L5284">
        <v>15</v>
      </c>
      <c r="M5284" t="s">
        <v>49</v>
      </c>
      <c r="N5284">
        <v>282</v>
      </c>
      <c r="O5284">
        <v>110</v>
      </c>
      <c r="P5284">
        <v>44</v>
      </c>
      <c r="Q5284">
        <v>1</v>
      </c>
      <c r="R5284">
        <v>25</v>
      </c>
      <c r="S5284">
        <v>12</v>
      </c>
      <c r="T5284">
        <v>0.1</v>
      </c>
      <c r="U5284">
        <v>310</v>
      </c>
      <c r="V5284">
        <v>2.2000000000000002</v>
      </c>
      <c r="W5284">
        <v>0.5</v>
      </c>
      <c r="X5284">
        <v>1</v>
      </c>
      <c r="Y5284">
        <v>43</v>
      </c>
    </row>
    <row r="5285" spans="1:25" hidden="1" x14ac:dyDescent="0.25">
      <c r="A5285" t="s">
        <v>20108</v>
      </c>
      <c r="B5285" t="s">
        <v>20109</v>
      </c>
      <c r="C5285" s="1" t="str">
        <f t="shared" si="850"/>
        <v>21:0447</v>
      </c>
      <c r="D5285" s="1" t="str">
        <f t="shared" si="854"/>
        <v>21:0147</v>
      </c>
      <c r="E5285" t="s">
        <v>20102</v>
      </c>
      <c r="F5285" t="s">
        <v>20110</v>
      </c>
      <c r="H5285">
        <v>48.467351299999997</v>
      </c>
      <c r="I5285">
        <v>-90.193280299999998</v>
      </c>
      <c r="J5285" s="1" t="str">
        <f t="shared" si="855"/>
        <v>NGR lake sediment grab sample</v>
      </c>
      <c r="K5285" s="1" t="str">
        <f t="shared" si="856"/>
        <v>&lt;177 micron (NGR)</v>
      </c>
      <c r="L5285">
        <v>15</v>
      </c>
      <c r="M5285" t="s">
        <v>53</v>
      </c>
      <c r="N5285">
        <v>283</v>
      </c>
      <c r="O5285">
        <v>110</v>
      </c>
      <c r="P5285">
        <v>37</v>
      </c>
      <c r="Q5285">
        <v>5</v>
      </c>
      <c r="R5285">
        <v>27</v>
      </c>
      <c r="S5285">
        <v>11</v>
      </c>
      <c r="T5285">
        <v>0.1</v>
      </c>
      <c r="U5285">
        <v>200</v>
      </c>
      <c r="V5285">
        <v>1.6</v>
      </c>
      <c r="W5285">
        <v>0.5</v>
      </c>
      <c r="X5285">
        <v>1</v>
      </c>
      <c r="Y5285">
        <v>38.6</v>
      </c>
    </row>
    <row r="5286" spans="1:25" hidden="1" x14ac:dyDescent="0.25">
      <c r="A5286" t="s">
        <v>20111</v>
      </c>
      <c r="B5286" t="s">
        <v>20112</v>
      </c>
      <c r="C5286" s="1" t="str">
        <f t="shared" si="850"/>
        <v>21:0447</v>
      </c>
      <c r="D5286" s="1" t="str">
        <f t="shared" si="854"/>
        <v>21:0147</v>
      </c>
      <c r="E5286" t="s">
        <v>20102</v>
      </c>
      <c r="F5286" t="s">
        <v>20113</v>
      </c>
      <c r="H5286">
        <v>48.467351299999997</v>
      </c>
      <c r="I5286">
        <v>-90.193280299999998</v>
      </c>
      <c r="J5286" s="1" t="str">
        <f t="shared" si="855"/>
        <v>NGR lake sediment grab sample</v>
      </c>
      <c r="K5286" s="1" t="str">
        <f t="shared" si="856"/>
        <v>&lt;177 micron (NGR)</v>
      </c>
      <c r="L5286">
        <v>15</v>
      </c>
      <c r="M5286" t="s">
        <v>57</v>
      </c>
      <c r="N5286">
        <v>284</v>
      </c>
      <c r="O5286">
        <v>110</v>
      </c>
      <c r="P5286">
        <v>37</v>
      </c>
      <c r="Q5286">
        <v>5</v>
      </c>
      <c r="R5286">
        <v>27</v>
      </c>
      <c r="S5286">
        <v>12</v>
      </c>
      <c r="T5286">
        <v>0.1</v>
      </c>
      <c r="U5286">
        <v>210</v>
      </c>
      <c r="V5286">
        <v>1.6</v>
      </c>
      <c r="W5286">
        <v>0.5</v>
      </c>
      <c r="X5286">
        <v>1</v>
      </c>
      <c r="Y5286">
        <v>38.6</v>
      </c>
    </row>
    <row r="5287" spans="1:25" hidden="1" x14ac:dyDescent="0.25">
      <c r="A5287" t="s">
        <v>20114</v>
      </c>
      <c r="B5287" t="s">
        <v>20115</v>
      </c>
      <c r="C5287" s="1" t="str">
        <f t="shared" si="850"/>
        <v>21:0447</v>
      </c>
      <c r="D5287" s="1" t="str">
        <f t="shared" si="854"/>
        <v>21:0147</v>
      </c>
      <c r="E5287" t="s">
        <v>20116</v>
      </c>
      <c r="F5287" t="s">
        <v>20117</v>
      </c>
      <c r="H5287">
        <v>48.442753000000003</v>
      </c>
      <c r="I5287">
        <v>-90.190891199999996</v>
      </c>
      <c r="J5287" s="1" t="str">
        <f t="shared" si="855"/>
        <v>NGR lake sediment grab sample</v>
      </c>
      <c r="K5287" s="1" t="str">
        <f t="shared" si="856"/>
        <v>&lt;177 micron (NGR)</v>
      </c>
      <c r="L5287">
        <v>15</v>
      </c>
      <c r="M5287" t="s">
        <v>34</v>
      </c>
      <c r="N5287">
        <v>285</v>
      </c>
      <c r="O5287">
        <v>86</v>
      </c>
      <c r="P5287">
        <v>39</v>
      </c>
      <c r="Q5287">
        <v>2</v>
      </c>
      <c r="R5287">
        <v>21</v>
      </c>
      <c r="S5287">
        <v>10</v>
      </c>
      <c r="T5287">
        <v>0.1</v>
      </c>
      <c r="U5287">
        <v>250</v>
      </c>
      <c r="V5287">
        <v>1.6</v>
      </c>
      <c r="W5287">
        <v>0.5</v>
      </c>
      <c r="X5287">
        <v>1</v>
      </c>
      <c r="Y5287">
        <v>35.6</v>
      </c>
    </row>
    <row r="5288" spans="1:25" hidden="1" x14ac:dyDescent="0.25">
      <c r="A5288" t="s">
        <v>20118</v>
      </c>
      <c r="B5288" t="s">
        <v>20119</v>
      </c>
      <c r="C5288" s="1" t="str">
        <f t="shared" si="850"/>
        <v>21:0447</v>
      </c>
      <c r="D5288" s="1" t="str">
        <f>HYPERLINK("http://geochem.nrcan.gc.ca/cdogs/content/svy/svy_e.htm", "")</f>
        <v/>
      </c>
      <c r="G5288" s="1" t="str">
        <f>HYPERLINK("http://geochem.nrcan.gc.ca/cdogs/content/cr_/cr_00033_e.htm", "33")</f>
        <v>33</v>
      </c>
      <c r="J5288" t="s">
        <v>100</v>
      </c>
      <c r="K5288" t="s">
        <v>101</v>
      </c>
      <c r="L5288">
        <v>15</v>
      </c>
      <c r="M5288" t="s">
        <v>102</v>
      </c>
      <c r="N5288">
        <v>286</v>
      </c>
      <c r="O5288">
        <v>170</v>
      </c>
      <c r="P5288">
        <v>22</v>
      </c>
      <c r="Q5288">
        <v>27</v>
      </c>
      <c r="R5288">
        <v>12</v>
      </c>
      <c r="S5288">
        <v>14</v>
      </c>
      <c r="T5288">
        <v>0.1</v>
      </c>
      <c r="U5288">
        <v>2700</v>
      </c>
      <c r="V5288">
        <v>4.4000000000000004</v>
      </c>
      <c r="W5288">
        <v>0.5</v>
      </c>
      <c r="X5288">
        <v>1</v>
      </c>
      <c r="Y5288">
        <v>13.4</v>
      </c>
    </row>
    <row r="5289" spans="1:25" hidden="1" x14ac:dyDescent="0.25">
      <c r="A5289" t="s">
        <v>20120</v>
      </c>
      <c r="B5289" t="s">
        <v>20121</v>
      </c>
      <c r="C5289" s="1" t="str">
        <f t="shared" si="850"/>
        <v>21:0447</v>
      </c>
      <c r="D5289" s="1" t="str">
        <f t="shared" ref="D5289:D5308" si="857">HYPERLINK("http://geochem.nrcan.gc.ca/cdogs/content/svy/svy210147_e.htm", "21:0147")</f>
        <v>21:0147</v>
      </c>
      <c r="E5289" t="s">
        <v>20122</v>
      </c>
      <c r="F5289" t="s">
        <v>20123</v>
      </c>
      <c r="H5289">
        <v>48.416246999999998</v>
      </c>
      <c r="I5289">
        <v>-90.224508599999993</v>
      </c>
      <c r="J5289" s="1" t="str">
        <f t="shared" ref="J5289:J5308" si="858">HYPERLINK("http://geochem.nrcan.gc.ca/cdogs/content/kwd/kwd020027_e.htm", "NGR lake sediment grab sample")</f>
        <v>NGR lake sediment grab sample</v>
      </c>
      <c r="K5289" s="1" t="str">
        <f t="shared" ref="K5289:K5308" si="859">HYPERLINK("http://geochem.nrcan.gc.ca/cdogs/content/kwd/kwd080006_e.htm", "&lt;177 micron (NGR)")</f>
        <v>&lt;177 micron (NGR)</v>
      </c>
      <c r="L5289">
        <v>15</v>
      </c>
      <c r="M5289" t="s">
        <v>39</v>
      </c>
      <c r="N5289">
        <v>287</v>
      </c>
      <c r="O5289">
        <v>90</v>
      </c>
      <c r="P5289">
        <v>32</v>
      </c>
      <c r="Q5289">
        <v>3</v>
      </c>
      <c r="R5289">
        <v>14</v>
      </c>
      <c r="S5289">
        <v>7</v>
      </c>
      <c r="T5289">
        <v>0.1</v>
      </c>
      <c r="U5289">
        <v>130</v>
      </c>
      <c r="V5289">
        <v>0.7</v>
      </c>
      <c r="W5289">
        <v>0.5</v>
      </c>
      <c r="X5289">
        <v>2</v>
      </c>
      <c r="Y5289">
        <v>57.4</v>
      </c>
    </row>
    <row r="5290" spans="1:25" hidden="1" x14ac:dyDescent="0.25">
      <c r="A5290" t="s">
        <v>20124</v>
      </c>
      <c r="B5290" t="s">
        <v>20125</v>
      </c>
      <c r="C5290" s="1" t="str">
        <f t="shared" si="850"/>
        <v>21:0447</v>
      </c>
      <c r="D5290" s="1" t="str">
        <f t="shared" si="857"/>
        <v>21:0147</v>
      </c>
      <c r="E5290" t="s">
        <v>20126</v>
      </c>
      <c r="F5290" t="s">
        <v>20127</v>
      </c>
      <c r="H5290">
        <v>48.3790002</v>
      </c>
      <c r="I5290">
        <v>-90.203129399999995</v>
      </c>
      <c r="J5290" s="1" t="str">
        <f t="shared" si="858"/>
        <v>NGR lake sediment grab sample</v>
      </c>
      <c r="K5290" s="1" t="str">
        <f t="shared" si="859"/>
        <v>&lt;177 micron (NGR)</v>
      </c>
      <c r="L5290">
        <v>15</v>
      </c>
      <c r="M5290" t="s">
        <v>44</v>
      </c>
      <c r="N5290">
        <v>288</v>
      </c>
      <c r="O5290">
        <v>116</v>
      </c>
      <c r="P5290">
        <v>46</v>
      </c>
      <c r="Q5290">
        <v>1</v>
      </c>
      <c r="R5290">
        <v>16</v>
      </c>
      <c r="S5290">
        <v>11</v>
      </c>
      <c r="T5290">
        <v>0.1</v>
      </c>
      <c r="U5290">
        <v>130</v>
      </c>
      <c r="V5290">
        <v>0.8</v>
      </c>
      <c r="W5290">
        <v>0.5</v>
      </c>
      <c r="X5290">
        <v>1</v>
      </c>
      <c r="Y5290">
        <v>47.2</v>
      </c>
    </row>
    <row r="5291" spans="1:25" hidden="1" x14ac:dyDescent="0.25">
      <c r="A5291" t="s">
        <v>20128</v>
      </c>
      <c r="B5291" t="s">
        <v>20129</v>
      </c>
      <c r="C5291" s="1" t="str">
        <f t="shared" si="850"/>
        <v>21:0447</v>
      </c>
      <c r="D5291" s="1" t="str">
        <f t="shared" si="857"/>
        <v>21:0147</v>
      </c>
      <c r="E5291" t="s">
        <v>20130</v>
      </c>
      <c r="F5291" t="s">
        <v>20131</v>
      </c>
      <c r="H5291">
        <v>48.372246199999999</v>
      </c>
      <c r="I5291">
        <v>-90.263635100000002</v>
      </c>
      <c r="J5291" s="1" t="str">
        <f t="shared" si="858"/>
        <v>NGR lake sediment grab sample</v>
      </c>
      <c r="K5291" s="1" t="str">
        <f t="shared" si="859"/>
        <v>&lt;177 micron (NGR)</v>
      </c>
      <c r="L5291">
        <v>15</v>
      </c>
      <c r="M5291" t="s">
        <v>62</v>
      </c>
      <c r="N5291">
        <v>289</v>
      </c>
      <c r="O5291">
        <v>60</v>
      </c>
      <c r="P5291">
        <v>18</v>
      </c>
      <c r="Q5291">
        <v>2</v>
      </c>
      <c r="R5291">
        <v>8</v>
      </c>
      <c r="S5291">
        <v>4</v>
      </c>
      <c r="T5291">
        <v>0.1</v>
      </c>
      <c r="U5291">
        <v>70</v>
      </c>
      <c r="V5291">
        <v>0.8</v>
      </c>
      <c r="W5291">
        <v>0.5</v>
      </c>
      <c r="X5291">
        <v>1</v>
      </c>
      <c r="Y5291">
        <v>43.6</v>
      </c>
    </row>
    <row r="5292" spans="1:25" hidden="1" x14ac:dyDescent="0.25">
      <c r="A5292" t="s">
        <v>20132</v>
      </c>
      <c r="B5292" t="s">
        <v>20133</v>
      </c>
      <c r="C5292" s="1" t="str">
        <f t="shared" si="850"/>
        <v>21:0447</v>
      </c>
      <c r="D5292" s="1" t="str">
        <f t="shared" si="857"/>
        <v>21:0147</v>
      </c>
      <c r="E5292" t="s">
        <v>20134</v>
      </c>
      <c r="F5292" t="s">
        <v>20135</v>
      </c>
      <c r="H5292">
        <v>48.3562637</v>
      </c>
      <c r="I5292">
        <v>-90.246482400000005</v>
      </c>
      <c r="J5292" s="1" t="str">
        <f t="shared" si="858"/>
        <v>NGR lake sediment grab sample</v>
      </c>
      <c r="K5292" s="1" t="str">
        <f t="shared" si="859"/>
        <v>&lt;177 micron (NGR)</v>
      </c>
      <c r="L5292">
        <v>15</v>
      </c>
      <c r="M5292" t="s">
        <v>67</v>
      </c>
      <c r="N5292">
        <v>290</v>
      </c>
      <c r="O5292">
        <v>108</v>
      </c>
      <c r="P5292">
        <v>21</v>
      </c>
      <c r="Q5292">
        <v>1</v>
      </c>
      <c r="R5292">
        <v>18</v>
      </c>
      <c r="S5292">
        <v>14</v>
      </c>
      <c r="T5292">
        <v>0.1</v>
      </c>
      <c r="U5292">
        <v>360</v>
      </c>
      <c r="V5292">
        <v>2.7</v>
      </c>
      <c r="W5292">
        <v>0.5</v>
      </c>
      <c r="X5292">
        <v>1</v>
      </c>
      <c r="Y5292">
        <v>23.2</v>
      </c>
    </row>
    <row r="5293" spans="1:25" hidden="1" x14ac:dyDescent="0.25">
      <c r="A5293" t="s">
        <v>20136</v>
      </c>
      <c r="B5293" t="s">
        <v>20137</v>
      </c>
      <c r="C5293" s="1" t="str">
        <f t="shared" si="850"/>
        <v>21:0447</v>
      </c>
      <c r="D5293" s="1" t="str">
        <f t="shared" si="857"/>
        <v>21:0147</v>
      </c>
      <c r="E5293" t="s">
        <v>20138</v>
      </c>
      <c r="F5293" t="s">
        <v>20139</v>
      </c>
      <c r="H5293">
        <v>48.349421700000001</v>
      </c>
      <c r="I5293">
        <v>-90.2307883</v>
      </c>
      <c r="J5293" s="1" t="str">
        <f t="shared" si="858"/>
        <v>NGR lake sediment grab sample</v>
      </c>
      <c r="K5293" s="1" t="str">
        <f t="shared" si="859"/>
        <v>&lt;177 micron (NGR)</v>
      </c>
      <c r="L5293">
        <v>15</v>
      </c>
      <c r="M5293" t="s">
        <v>72</v>
      </c>
      <c r="N5293">
        <v>291</v>
      </c>
      <c r="O5293">
        <v>78</v>
      </c>
      <c r="P5293">
        <v>14</v>
      </c>
      <c r="Q5293">
        <v>1</v>
      </c>
      <c r="R5293">
        <v>12</v>
      </c>
      <c r="S5293">
        <v>10</v>
      </c>
      <c r="T5293">
        <v>0.1</v>
      </c>
      <c r="U5293">
        <v>280</v>
      </c>
      <c r="V5293">
        <v>2.1</v>
      </c>
      <c r="W5293">
        <v>0.5</v>
      </c>
      <c r="X5293">
        <v>1</v>
      </c>
      <c r="Y5293">
        <v>12.2</v>
      </c>
    </row>
    <row r="5294" spans="1:25" hidden="1" x14ac:dyDescent="0.25">
      <c r="A5294" t="s">
        <v>20140</v>
      </c>
      <c r="B5294" t="s">
        <v>20141</v>
      </c>
      <c r="C5294" s="1" t="str">
        <f t="shared" si="850"/>
        <v>21:0447</v>
      </c>
      <c r="D5294" s="1" t="str">
        <f t="shared" si="857"/>
        <v>21:0147</v>
      </c>
      <c r="E5294" t="s">
        <v>20142</v>
      </c>
      <c r="F5294" t="s">
        <v>20143</v>
      </c>
      <c r="H5294">
        <v>48.305540800000003</v>
      </c>
      <c r="I5294">
        <v>-90.226110500000004</v>
      </c>
      <c r="J5294" s="1" t="str">
        <f t="shared" si="858"/>
        <v>NGR lake sediment grab sample</v>
      </c>
      <c r="K5294" s="1" t="str">
        <f t="shared" si="859"/>
        <v>&lt;177 micron (NGR)</v>
      </c>
      <c r="L5294">
        <v>15</v>
      </c>
      <c r="M5294" t="s">
        <v>77</v>
      </c>
      <c r="N5294">
        <v>292</v>
      </c>
      <c r="O5294">
        <v>54</v>
      </c>
      <c r="P5294">
        <v>16</v>
      </c>
      <c r="Q5294">
        <v>1</v>
      </c>
      <c r="R5294">
        <v>11</v>
      </c>
      <c r="S5294">
        <v>9</v>
      </c>
      <c r="T5294">
        <v>0.1</v>
      </c>
      <c r="U5294">
        <v>215</v>
      </c>
      <c r="V5294">
        <v>1.3</v>
      </c>
      <c r="W5294">
        <v>0.5</v>
      </c>
      <c r="X5294">
        <v>2</v>
      </c>
      <c r="Y5294">
        <v>24.4</v>
      </c>
    </row>
    <row r="5295" spans="1:25" hidden="1" x14ac:dyDescent="0.25">
      <c r="A5295" t="s">
        <v>20144</v>
      </c>
      <c r="B5295" t="s">
        <v>20145</v>
      </c>
      <c r="C5295" s="1" t="str">
        <f t="shared" si="850"/>
        <v>21:0447</v>
      </c>
      <c r="D5295" s="1" t="str">
        <f t="shared" si="857"/>
        <v>21:0147</v>
      </c>
      <c r="E5295" t="s">
        <v>20146</v>
      </c>
      <c r="F5295" t="s">
        <v>20147</v>
      </c>
      <c r="H5295">
        <v>48.281344199999999</v>
      </c>
      <c r="I5295">
        <v>-90.155828999999997</v>
      </c>
      <c r="J5295" s="1" t="str">
        <f t="shared" si="858"/>
        <v>NGR lake sediment grab sample</v>
      </c>
      <c r="K5295" s="1" t="str">
        <f t="shared" si="859"/>
        <v>&lt;177 micron (NGR)</v>
      </c>
      <c r="L5295">
        <v>15</v>
      </c>
      <c r="M5295" t="s">
        <v>82</v>
      </c>
      <c r="N5295">
        <v>293</v>
      </c>
      <c r="O5295">
        <v>112</v>
      </c>
      <c r="P5295">
        <v>33</v>
      </c>
      <c r="Q5295">
        <v>4</v>
      </c>
      <c r="R5295">
        <v>15</v>
      </c>
      <c r="S5295">
        <v>9</v>
      </c>
      <c r="T5295">
        <v>0.1</v>
      </c>
      <c r="U5295">
        <v>290</v>
      </c>
      <c r="V5295">
        <v>2.1</v>
      </c>
      <c r="W5295">
        <v>0.5</v>
      </c>
      <c r="X5295">
        <v>1</v>
      </c>
      <c r="Y5295">
        <v>38</v>
      </c>
    </row>
    <row r="5296" spans="1:25" hidden="1" x14ac:dyDescent="0.25">
      <c r="A5296" t="s">
        <v>20148</v>
      </c>
      <c r="B5296" t="s">
        <v>20149</v>
      </c>
      <c r="C5296" s="1" t="str">
        <f t="shared" si="850"/>
        <v>21:0447</v>
      </c>
      <c r="D5296" s="1" t="str">
        <f t="shared" si="857"/>
        <v>21:0147</v>
      </c>
      <c r="E5296" t="s">
        <v>20150</v>
      </c>
      <c r="F5296" t="s">
        <v>20151</v>
      </c>
      <c r="H5296">
        <v>48.272585999999997</v>
      </c>
      <c r="I5296">
        <v>-90.1385918</v>
      </c>
      <c r="J5296" s="1" t="str">
        <f t="shared" si="858"/>
        <v>NGR lake sediment grab sample</v>
      </c>
      <c r="K5296" s="1" t="str">
        <f t="shared" si="859"/>
        <v>&lt;177 micron (NGR)</v>
      </c>
      <c r="L5296">
        <v>15</v>
      </c>
      <c r="M5296" t="s">
        <v>87</v>
      </c>
      <c r="N5296">
        <v>294</v>
      </c>
      <c r="O5296">
        <v>104</v>
      </c>
      <c r="P5296">
        <v>28</v>
      </c>
      <c r="Q5296">
        <v>1</v>
      </c>
      <c r="R5296">
        <v>12</v>
      </c>
      <c r="S5296">
        <v>9</v>
      </c>
      <c r="T5296">
        <v>0.1</v>
      </c>
      <c r="U5296">
        <v>280</v>
      </c>
      <c r="V5296">
        <v>2.5</v>
      </c>
      <c r="W5296">
        <v>0.5</v>
      </c>
      <c r="X5296">
        <v>1</v>
      </c>
      <c r="Y5296">
        <v>48.2</v>
      </c>
    </row>
    <row r="5297" spans="1:25" hidden="1" x14ac:dyDescent="0.25">
      <c r="A5297" t="s">
        <v>20152</v>
      </c>
      <c r="B5297" t="s">
        <v>20153</v>
      </c>
      <c r="C5297" s="1" t="str">
        <f t="shared" si="850"/>
        <v>21:0447</v>
      </c>
      <c r="D5297" s="1" t="str">
        <f t="shared" si="857"/>
        <v>21:0147</v>
      </c>
      <c r="E5297" t="s">
        <v>20154</v>
      </c>
      <c r="F5297" t="s">
        <v>20155</v>
      </c>
      <c r="H5297">
        <v>48.260529099999999</v>
      </c>
      <c r="I5297">
        <v>-90.102465300000006</v>
      </c>
      <c r="J5297" s="1" t="str">
        <f t="shared" si="858"/>
        <v>NGR lake sediment grab sample</v>
      </c>
      <c r="K5297" s="1" t="str">
        <f t="shared" si="859"/>
        <v>&lt;177 micron (NGR)</v>
      </c>
      <c r="L5297">
        <v>15</v>
      </c>
      <c r="M5297" t="s">
        <v>92</v>
      </c>
      <c r="N5297">
        <v>295</v>
      </c>
      <c r="O5297">
        <v>72</v>
      </c>
      <c r="P5297">
        <v>16</v>
      </c>
      <c r="Q5297">
        <v>1</v>
      </c>
      <c r="R5297">
        <v>11</v>
      </c>
      <c r="S5297">
        <v>5</v>
      </c>
      <c r="T5297">
        <v>0.1</v>
      </c>
      <c r="U5297">
        <v>110</v>
      </c>
      <c r="V5297">
        <v>0.75</v>
      </c>
      <c r="W5297">
        <v>0.5</v>
      </c>
      <c r="X5297">
        <v>1</v>
      </c>
      <c r="Y5297">
        <v>40.799999999999997</v>
      </c>
    </row>
    <row r="5298" spans="1:25" hidden="1" x14ac:dyDescent="0.25">
      <c r="A5298" t="s">
        <v>20156</v>
      </c>
      <c r="B5298" t="s">
        <v>20157</v>
      </c>
      <c r="C5298" s="1" t="str">
        <f t="shared" si="850"/>
        <v>21:0447</v>
      </c>
      <c r="D5298" s="1" t="str">
        <f t="shared" si="857"/>
        <v>21:0147</v>
      </c>
      <c r="E5298" t="s">
        <v>20158</v>
      </c>
      <c r="F5298" t="s">
        <v>20159</v>
      </c>
      <c r="H5298">
        <v>48.259498399999998</v>
      </c>
      <c r="I5298">
        <v>-90.082554099999996</v>
      </c>
      <c r="J5298" s="1" t="str">
        <f t="shared" si="858"/>
        <v>NGR lake sediment grab sample</v>
      </c>
      <c r="K5298" s="1" t="str">
        <f t="shared" si="859"/>
        <v>&lt;177 micron (NGR)</v>
      </c>
      <c r="L5298">
        <v>15</v>
      </c>
      <c r="M5298" t="s">
        <v>97</v>
      </c>
      <c r="N5298">
        <v>296</v>
      </c>
      <c r="O5298">
        <v>132</v>
      </c>
      <c r="P5298">
        <v>18</v>
      </c>
      <c r="Q5298">
        <v>1</v>
      </c>
      <c r="R5298">
        <v>15</v>
      </c>
      <c r="S5298">
        <v>9</v>
      </c>
      <c r="T5298">
        <v>0.1</v>
      </c>
      <c r="U5298">
        <v>180</v>
      </c>
      <c r="V5298">
        <v>2.5</v>
      </c>
      <c r="W5298">
        <v>0.5</v>
      </c>
      <c r="X5298">
        <v>1</v>
      </c>
      <c r="Y5298">
        <v>45</v>
      </c>
    </row>
    <row r="5299" spans="1:25" hidden="1" x14ac:dyDescent="0.25">
      <c r="A5299" t="s">
        <v>20160</v>
      </c>
      <c r="B5299" t="s">
        <v>20161</v>
      </c>
      <c r="C5299" s="1" t="str">
        <f t="shared" si="850"/>
        <v>21:0447</v>
      </c>
      <c r="D5299" s="1" t="str">
        <f t="shared" si="857"/>
        <v>21:0147</v>
      </c>
      <c r="E5299" t="s">
        <v>20162</v>
      </c>
      <c r="F5299" t="s">
        <v>20163</v>
      </c>
      <c r="H5299">
        <v>48.258794199999997</v>
      </c>
      <c r="I5299">
        <v>-90.018587600000004</v>
      </c>
      <c r="J5299" s="1" t="str">
        <f t="shared" si="858"/>
        <v>NGR lake sediment grab sample</v>
      </c>
      <c r="K5299" s="1" t="str">
        <f t="shared" si="859"/>
        <v>&lt;177 micron (NGR)</v>
      </c>
      <c r="L5299">
        <v>15</v>
      </c>
      <c r="M5299" t="s">
        <v>107</v>
      </c>
      <c r="N5299">
        <v>297</v>
      </c>
      <c r="O5299">
        <v>92</v>
      </c>
      <c r="P5299">
        <v>18</v>
      </c>
      <c r="Q5299">
        <v>6</v>
      </c>
      <c r="R5299">
        <v>8</v>
      </c>
      <c r="S5299">
        <v>5</v>
      </c>
      <c r="T5299">
        <v>0.1</v>
      </c>
      <c r="U5299">
        <v>60</v>
      </c>
      <c r="V5299">
        <v>1.2</v>
      </c>
      <c r="W5299">
        <v>0.5</v>
      </c>
      <c r="X5299">
        <v>3</v>
      </c>
      <c r="Y5299">
        <v>58.2</v>
      </c>
    </row>
    <row r="5300" spans="1:25" hidden="1" x14ac:dyDescent="0.25">
      <c r="A5300" t="s">
        <v>20164</v>
      </c>
      <c r="B5300" t="s">
        <v>20165</v>
      </c>
      <c r="C5300" s="1" t="str">
        <f t="shared" si="850"/>
        <v>21:0447</v>
      </c>
      <c r="D5300" s="1" t="str">
        <f t="shared" si="857"/>
        <v>21:0147</v>
      </c>
      <c r="E5300" t="s">
        <v>20166</v>
      </c>
      <c r="F5300" t="s">
        <v>20167</v>
      </c>
      <c r="H5300">
        <v>48.219643400000002</v>
      </c>
      <c r="I5300">
        <v>-90.012421099999997</v>
      </c>
      <c r="J5300" s="1" t="str">
        <f t="shared" si="858"/>
        <v>NGR lake sediment grab sample</v>
      </c>
      <c r="K5300" s="1" t="str">
        <f t="shared" si="859"/>
        <v>&lt;177 micron (NGR)</v>
      </c>
      <c r="L5300">
        <v>15</v>
      </c>
      <c r="M5300" t="s">
        <v>112</v>
      </c>
      <c r="N5300">
        <v>298</v>
      </c>
      <c r="O5300">
        <v>144</v>
      </c>
      <c r="P5300">
        <v>62</v>
      </c>
      <c r="Q5300">
        <v>20</v>
      </c>
      <c r="R5300">
        <v>33</v>
      </c>
      <c r="S5300">
        <v>16</v>
      </c>
      <c r="T5300">
        <v>0.1</v>
      </c>
      <c r="U5300">
        <v>350</v>
      </c>
      <c r="V5300">
        <v>4.5999999999999996</v>
      </c>
      <c r="W5300">
        <v>2</v>
      </c>
      <c r="X5300">
        <v>1</v>
      </c>
      <c r="Y5300">
        <v>29.6</v>
      </c>
    </row>
    <row r="5301" spans="1:25" hidden="1" x14ac:dyDescent="0.25">
      <c r="A5301" t="s">
        <v>20168</v>
      </c>
      <c r="B5301" t="s">
        <v>20169</v>
      </c>
      <c r="C5301" s="1" t="str">
        <f t="shared" si="850"/>
        <v>21:0447</v>
      </c>
      <c r="D5301" s="1" t="str">
        <f t="shared" si="857"/>
        <v>21:0147</v>
      </c>
      <c r="E5301" t="s">
        <v>20170</v>
      </c>
      <c r="F5301" t="s">
        <v>20171</v>
      </c>
      <c r="H5301">
        <v>48.2228736</v>
      </c>
      <c r="I5301">
        <v>-90.062433100000007</v>
      </c>
      <c r="J5301" s="1" t="str">
        <f t="shared" si="858"/>
        <v>NGR lake sediment grab sample</v>
      </c>
      <c r="K5301" s="1" t="str">
        <f t="shared" si="859"/>
        <v>&lt;177 micron (NGR)</v>
      </c>
      <c r="L5301">
        <v>15</v>
      </c>
      <c r="M5301" t="s">
        <v>117</v>
      </c>
      <c r="N5301">
        <v>299</v>
      </c>
      <c r="O5301">
        <v>102</v>
      </c>
      <c r="P5301">
        <v>46</v>
      </c>
      <c r="Q5301">
        <v>3</v>
      </c>
      <c r="R5301">
        <v>28</v>
      </c>
      <c r="S5301">
        <v>11</v>
      </c>
      <c r="T5301">
        <v>0.1</v>
      </c>
      <c r="U5301">
        <v>260</v>
      </c>
      <c r="V5301">
        <v>3.1</v>
      </c>
      <c r="W5301">
        <v>0.5</v>
      </c>
      <c r="X5301">
        <v>1</v>
      </c>
      <c r="Y5301">
        <v>40.4</v>
      </c>
    </row>
    <row r="5302" spans="1:25" hidden="1" x14ac:dyDescent="0.25">
      <c r="A5302" t="s">
        <v>20172</v>
      </c>
      <c r="B5302" t="s">
        <v>20173</v>
      </c>
      <c r="C5302" s="1" t="str">
        <f t="shared" si="850"/>
        <v>21:0447</v>
      </c>
      <c r="D5302" s="1" t="str">
        <f t="shared" si="857"/>
        <v>21:0147</v>
      </c>
      <c r="E5302" t="s">
        <v>20174</v>
      </c>
      <c r="F5302" t="s">
        <v>20175</v>
      </c>
      <c r="H5302">
        <v>48.195841000000001</v>
      </c>
      <c r="I5302">
        <v>-90.065985299999994</v>
      </c>
      <c r="J5302" s="1" t="str">
        <f t="shared" si="858"/>
        <v>NGR lake sediment grab sample</v>
      </c>
      <c r="K5302" s="1" t="str">
        <f t="shared" si="859"/>
        <v>&lt;177 micron (NGR)</v>
      </c>
      <c r="L5302">
        <v>15</v>
      </c>
      <c r="M5302" t="s">
        <v>122</v>
      </c>
      <c r="N5302">
        <v>300</v>
      </c>
      <c r="O5302">
        <v>200</v>
      </c>
      <c r="P5302">
        <v>156</v>
      </c>
      <c r="Q5302">
        <v>5</v>
      </c>
      <c r="R5302">
        <v>42</v>
      </c>
      <c r="S5302">
        <v>13</v>
      </c>
      <c r="T5302">
        <v>0.1</v>
      </c>
      <c r="U5302">
        <v>340</v>
      </c>
      <c r="V5302">
        <v>5.5</v>
      </c>
      <c r="W5302">
        <v>4.5</v>
      </c>
      <c r="X5302">
        <v>1</v>
      </c>
      <c r="Y5302">
        <v>31.2</v>
      </c>
    </row>
    <row r="5303" spans="1:25" hidden="1" x14ac:dyDescent="0.25">
      <c r="A5303" t="s">
        <v>20176</v>
      </c>
      <c r="B5303" t="s">
        <v>20177</v>
      </c>
      <c r="C5303" s="1" t="str">
        <f t="shared" si="850"/>
        <v>21:0447</v>
      </c>
      <c r="D5303" s="1" t="str">
        <f t="shared" si="857"/>
        <v>21:0147</v>
      </c>
      <c r="E5303" t="s">
        <v>20178</v>
      </c>
      <c r="F5303" t="s">
        <v>20179</v>
      </c>
      <c r="H5303">
        <v>48.182163500000001</v>
      </c>
      <c r="I5303">
        <v>-90.146134200000006</v>
      </c>
      <c r="J5303" s="1" t="str">
        <f t="shared" si="858"/>
        <v>NGR lake sediment grab sample</v>
      </c>
      <c r="K5303" s="1" t="str">
        <f t="shared" si="859"/>
        <v>&lt;177 micron (NGR)</v>
      </c>
      <c r="L5303">
        <v>16</v>
      </c>
      <c r="M5303" t="s">
        <v>29</v>
      </c>
      <c r="N5303">
        <v>301</v>
      </c>
      <c r="O5303">
        <v>66</v>
      </c>
      <c r="P5303">
        <v>24</v>
      </c>
      <c r="Q5303">
        <v>1</v>
      </c>
      <c r="R5303">
        <v>13</v>
      </c>
      <c r="S5303">
        <v>9</v>
      </c>
      <c r="T5303">
        <v>0.1</v>
      </c>
      <c r="U5303">
        <v>360</v>
      </c>
      <c r="V5303">
        <v>4</v>
      </c>
      <c r="W5303">
        <v>2.5</v>
      </c>
      <c r="X5303">
        <v>1</v>
      </c>
      <c r="Y5303">
        <v>3.6</v>
      </c>
    </row>
    <row r="5304" spans="1:25" hidden="1" x14ac:dyDescent="0.25">
      <c r="A5304" t="s">
        <v>20180</v>
      </c>
      <c r="B5304" t="s">
        <v>20181</v>
      </c>
      <c r="C5304" s="1" t="str">
        <f t="shared" si="850"/>
        <v>21:0447</v>
      </c>
      <c r="D5304" s="1" t="str">
        <f t="shared" si="857"/>
        <v>21:0147</v>
      </c>
      <c r="E5304" t="s">
        <v>20182</v>
      </c>
      <c r="F5304" t="s">
        <v>20183</v>
      </c>
      <c r="H5304">
        <v>48.160507799999998</v>
      </c>
      <c r="I5304">
        <v>-90.078626999999997</v>
      </c>
      <c r="J5304" s="1" t="str">
        <f t="shared" si="858"/>
        <v>NGR lake sediment grab sample</v>
      </c>
      <c r="K5304" s="1" t="str">
        <f t="shared" si="859"/>
        <v>&lt;177 micron (NGR)</v>
      </c>
      <c r="L5304">
        <v>16</v>
      </c>
      <c r="M5304" t="s">
        <v>34</v>
      </c>
      <c r="N5304">
        <v>302</v>
      </c>
      <c r="O5304">
        <v>300</v>
      </c>
      <c r="P5304">
        <v>91</v>
      </c>
      <c r="Q5304">
        <v>11</v>
      </c>
      <c r="R5304">
        <v>31</v>
      </c>
      <c r="S5304">
        <v>12</v>
      </c>
      <c r="T5304">
        <v>0.1</v>
      </c>
      <c r="U5304">
        <v>140</v>
      </c>
      <c r="V5304">
        <v>5.8</v>
      </c>
      <c r="W5304">
        <v>25</v>
      </c>
      <c r="X5304">
        <v>12</v>
      </c>
      <c r="Y5304">
        <v>43.4</v>
      </c>
    </row>
    <row r="5305" spans="1:25" hidden="1" x14ac:dyDescent="0.25">
      <c r="A5305" t="s">
        <v>20184</v>
      </c>
      <c r="B5305" t="s">
        <v>20185</v>
      </c>
      <c r="C5305" s="1" t="str">
        <f t="shared" si="850"/>
        <v>21:0447</v>
      </c>
      <c r="D5305" s="1" t="str">
        <f t="shared" si="857"/>
        <v>21:0147</v>
      </c>
      <c r="E5305" t="s">
        <v>20186</v>
      </c>
      <c r="F5305" t="s">
        <v>20187</v>
      </c>
      <c r="H5305">
        <v>48.082866500000002</v>
      </c>
      <c r="I5305">
        <v>-90.005420799999996</v>
      </c>
      <c r="J5305" s="1" t="str">
        <f t="shared" si="858"/>
        <v>NGR lake sediment grab sample</v>
      </c>
      <c r="K5305" s="1" t="str">
        <f t="shared" si="859"/>
        <v>&lt;177 micron (NGR)</v>
      </c>
      <c r="L5305">
        <v>16</v>
      </c>
      <c r="M5305" t="s">
        <v>39</v>
      </c>
      <c r="N5305">
        <v>303</v>
      </c>
      <c r="O5305">
        <v>130</v>
      </c>
      <c r="P5305">
        <v>82</v>
      </c>
      <c r="Q5305">
        <v>5</v>
      </c>
      <c r="R5305">
        <v>40</v>
      </c>
      <c r="S5305">
        <v>16</v>
      </c>
      <c r="T5305">
        <v>0.1</v>
      </c>
      <c r="U5305">
        <v>200</v>
      </c>
      <c r="V5305">
        <v>4.3</v>
      </c>
      <c r="W5305">
        <v>11</v>
      </c>
      <c r="X5305">
        <v>4</v>
      </c>
      <c r="Y5305">
        <v>13.8</v>
      </c>
    </row>
    <row r="5306" spans="1:25" hidden="1" x14ac:dyDescent="0.25">
      <c r="A5306" t="s">
        <v>20188</v>
      </c>
      <c r="B5306" t="s">
        <v>20189</v>
      </c>
      <c r="C5306" s="1" t="str">
        <f t="shared" si="850"/>
        <v>21:0447</v>
      </c>
      <c r="D5306" s="1" t="str">
        <f t="shared" si="857"/>
        <v>21:0147</v>
      </c>
      <c r="E5306" t="s">
        <v>20190</v>
      </c>
      <c r="F5306" t="s">
        <v>20191</v>
      </c>
      <c r="H5306">
        <v>48.088383499999999</v>
      </c>
      <c r="I5306">
        <v>-90.022143600000007</v>
      </c>
      <c r="J5306" s="1" t="str">
        <f t="shared" si="858"/>
        <v>NGR lake sediment grab sample</v>
      </c>
      <c r="K5306" s="1" t="str">
        <f t="shared" si="859"/>
        <v>&lt;177 micron (NGR)</v>
      </c>
      <c r="L5306">
        <v>16</v>
      </c>
      <c r="M5306" t="s">
        <v>44</v>
      </c>
      <c r="N5306">
        <v>304</v>
      </c>
      <c r="O5306">
        <v>129</v>
      </c>
      <c r="P5306">
        <v>83</v>
      </c>
      <c r="Q5306">
        <v>4</v>
      </c>
      <c r="R5306">
        <v>28</v>
      </c>
      <c r="S5306">
        <v>10</v>
      </c>
      <c r="T5306">
        <v>0.1</v>
      </c>
      <c r="U5306">
        <v>160</v>
      </c>
      <c r="V5306">
        <v>3</v>
      </c>
      <c r="W5306">
        <v>3</v>
      </c>
      <c r="X5306">
        <v>1</v>
      </c>
      <c r="Y5306">
        <v>13.2</v>
      </c>
    </row>
    <row r="5307" spans="1:25" hidden="1" x14ac:dyDescent="0.25">
      <c r="A5307" t="s">
        <v>20192</v>
      </c>
      <c r="B5307" t="s">
        <v>20193</v>
      </c>
      <c r="C5307" s="1" t="str">
        <f t="shared" si="850"/>
        <v>21:0447</v>
      </c>
      <c r="D5307" s="1" t="str">
        <f t="shared" si="857"/>
        <v>21:0147</v>
      </c>
      <c r="E5307" t="s">
        <v>20194</v>
      </c>
      <c r="F5307" t="s">
        <v>20195</v>
      </c>
      <c r="H5307">
        <v>48.107694700000003</v>
      </c>
      <c r="I5307">
        <v>-90.070322599999997</v>
      </c>
      <c r="J5307" s="1" t="str">
        <f t="shared" si="858"/>
        <v>NGR lake sediment grab sample</v>
      </c>
      <c r="K5307" s="1" t="str">
        <f t="shared" si="859"/>
        <v>&lt;177 micron (NGR)</v>
      </c>
      <c r="L5307">
        <v>16</v>
      </c>
      <c r="M5307" t="s">
        <v>62</v>
      </c>
      <c r="N5307">
        <v>305</v>
      </c>
      <c r="O5307">
        <v>166</v>
      </c>
      <c r="P5307">
        <v>95</v>
      </c>
      <c r="Q5307">
        <v>9</v>
      </c>
      <c r="R5307">
        <v>62</v>
      </c>
      <c r="S5307">
        <v>23</v>
      </c>
      <c r="T5307">
        <v>0.1</v>
      </c>
      <c r="U5307">
        <v>1550</v>
      </c>
      <c r="V5307">
        <v>6.2</v>
      </c>
      <c r="W5307">
        <v>14</v>
      </c>
      <c r="X5307">
        <v>2</v>
      </c>
      <c r="Y5307">
        <v>2.8</v>
      </c>
    </row>
    <row r="5308" spans="1:25" hidden="1" x14ac:dyDescent="0.25">
      <c r="A5308" t="s">
        <v>20196</v>
      </c>
      <c r="B5308" t="s">
        <v>20197</v>
      </c>
      <c r="C5308" s="1" t="str">
        <f t="shared" si="850"/>
        <v>21:0447</v>
      </c>
      <c r="D5308" s="1" t="str">
        <f t="shared" si="857"/>
        <v>21:0147</v>
      </c>
      <c r="E5308" t="s">
        <v>20198</v>
      </c>
      <c r="F5308" t="s">
        <v>20199</v>
      </c>
      <c r="H5308">
        <v>48.116963499999997</v>
      </c>
      <c r="I5308">
        <v>-90.148459000000003</v>
      </c>
      <c r="J5308" s="1" t="str">
        <f t="shared" si="858"/>
        <v>NGR lake sediment grab sample</v>
      </c>
      <c r="K5308" s="1" t="str">
        <f t="shared" si="859"/>
        <v>&lt;177 micron (NGR)</v>
      </c>
      <c r="L5308">
        <v>16</v>
      </c>
      <c r="M5308" t="s">
        <v>67</v>
      </c>
      <c r="N5308">
        <v>306</v>
      </c>
      <c r="O5308">
        <v>187</v>
      </c>
      <c r="P5308">
        <v>335</v>
      </c>
      <c r="Q5308">
        <v>1</v>
      </c>
      <c r="R5308">
        <v>53</v>
      </c>
      <c r="S5308">
        <v>24</v>
      </c>
      <c r="T5308">
        <v>0.4</v>
      </c>
      <c r="U5308">
        <v>325</v>
      </c>
      <c r="V5308">
        <v>4.55</v>
      </c>
      <c r="W5308">
        <v>2</v>
      </c>
      <c r="X5308">
        <v>1</v>
      </c>
      <c r="Y5308">
        <v>36.799999999999997</v>
      </c>
    </row>
    <row r="5309" spans="1:25" hidden="1" x14ac:dyDescent="0.25">
      <c r="A5309" t="s">
        <v>20200</v>
      </c>
      <c r="B5309" t="s">
        <v>20201</v>
      </c>
      <c r="C5309" s="1" t="str">
        <f t="shared" si="850"/>
        <v>21:0447</v>
      </c>
      <c r="D5309" s="1" t="str">
        <f>HYPERLINK("http://geochem.nrcan.gc.ca/cdogs/content/svy/svy_e.htm", "")</f>
        <v/>
      </c>
      <c r="G5309" s="1" t="str">
        <f>HYPERLINK("http://geochem.nrcan.gc.ca/cdogs/content/cr_/cr_00047_e.htm", "47")</f>
        <v>47</v>
      </c>
      <c r="J5309" t="s">
        <v>100</v>
      </c>
      <c r="K5309" t="s">
        <v>101</v>
      </c>
      <c r="L5309">
        <v>16</v>
      </c>
      <c r="M5309" t="s">
        <v>102</v>
      </c>
      <c r="N5309">
        <v>307</v>
      </c>
      <c r="O5309">
        <v>91</v>
      </c>
      <c r="P5309">
        <v>46</v>
      </c>
      <c r="Q5309">
        <v>10</v>
      </c>
      <c r="R5309">
        <v>15</v>
      </c>
      <c r="S5309">
        <v>11</v>
      </c>
      <c r="T5309">
        <v>0.1</v>
      </c>
      <c r="U5309">
        <v>690</v>
      </c>
      <c r="V5309">
        <v>3.3</v>
      </c>
      <c r="W5309">
        <v>28</v>
      </c>
      <c r="X5309">
        <v>4</v>
      </c>
      <c r="Y5309">
        <v>17</v>
      </c>
    </row>
    <row r="5310" spans="1:25" hidden="1" x14ac:dyDescent="0.25">
      <c r="A5310" t="s">
        <v>20202</v>
      </c>
      <c r="B5310" t="s">
        <v>20203</v>
      </c>
      <c r="C5310" s="1" t="str">
        <f t="shared" si="850"/>
        <v>21:0447</v>
      </c>
      <c r="D5310" s="1" t="str">
        <f t="shared" ref="D5310:D5332" si="860">HYPERLINK("http://geochem.nrcan.gc.ca/cdogs/content/svy/svy210147_e.htm", "21:0147")</f>
        <v>21:0147</v>
      </c>
      <c r="E5310" t="s">
        <v>20204</v>
      </c>
      <c r="F5310" t="s">
        <v>20205</v>
      </c>
      <c r="H5310">
        <v>48.157475300000002</v>
      </c>
      <c r="I5310">
        <v>-90.124307000000002</v>
      </c>
      <c r="J5310" s="1" t="str">
        <f t="shared" ref="J5310:J5332" si="861">HYPERLINK("http://geochem.nrcan.gc.ca/cdogs/content/kwd/kwd020027_e.htm", "NGR lake sediment grab sample")</f>
        <v>NGR lake sediment grab sample</v>
      </c>
      <c r="K5310" s="1" t="str">
        <f t="shared" ref="K5310:K5332" si="862">HYPERLINK("http://geochem.nrcan.gc.ca/cdogs/content/kwd/kwd080006_e.htm", "&lt;177 micron (NGR)")</f>
        <v>&lt;177 micron (NGR)</v>
      </c>
      <c r="L5310">
        <v>16</v>
      </c>
      <c r="M5310" t="s">
        <v>72</v>
      </c>
      <c r="N5310">
        <v>308</v>
      </c>
      <c r="O5310">
        <v>100</v>
      </c>
      <c r="P5310">
        <v>38</v>
      </c>
      <c r="Q5310">
        <v>8</v>
      </c>
      <c r="R5310">
        <v>19</v>
      </c>
      <c r="S5310">
        <v>10</v>
      </c>
      <c r="T5310">
        <v>0.1</v>
      </c>
      <c r="U5310">
        <v>295</v>
      </c>
      <c r="V5310">
        <v>2.4</v>
      </c>
      <c r="W5310">
        <v>3.5</v>
      </c>
      <c r="X5310">
        <v>1</v>
      </c>
      <c r="Y5310">
        <v>16.8</v>
      </c>
    </row>
    <row r="5311" spans="1:25" hidden="1" x14ac:dyDescent="0.25">
      <c r="A5311" t="s">
        <v>20206</v>
      </c>
      <c r="B5311" t="s">
        <v>20207</v>
      </c>
      <c r="C5311" s="1" t="str">
        <f t="shared" si="850"/>
        <v>21:0447</v>
      </c>
      <c r="D5311" s="1" t="str">
        <f t="shared" si="860"/>
        <v>21:0147</v>
      </c>
      <c r="E5311" t="s">
        <v>20208</v>
      </c>
      <c r="F5311" t="s">
        <v>20209</v>
      </c>
      <c r="H5311">
        <v>48.1751668</v>
      </c>
      <c r="I5311">
        <v>-90.122133500000004</v>
      </c>
      <c r="J5311" s="1" t="str">
        <f t="shared" si="861"/>
        <v>NGR lake sediment grab sample</v>
      </c>
      <c r="K5311" s="1" t="str">
        <f t="shared" si="862"/>
        <v>&lt;177 micron (NGR)</v>
      </c>
      <c r="L5311">
        <v>16</v>
      </c>
      <c r="M5311" t="s">
        <v>49</v>
      </c>
      <c r="N5311">
        <v>309</v>
      </c>
      <c r="O5311">
        <v>320</v>
      </c>
      <c r="P5311">
        <v>158</v>
      </c>
      <c r="Q5311">
        <v>12</v>
      </c>
      <c r="R5311">
        <v>37</v>
      </c>
      <c r="S5311">
        <v>11</v>
      </c>
      <c r="T5311">
        <v>1</v>
      </c>
      <c r="U5311">
        <v>410</v>
      </c>
      <c r="V5311">
        <v>7.65</v>
      </c>
      <c r="W5311">
        <v>21</v>
      </c>
      <c r="X5311">
        <v>11</v>
      </c>
      <c r="Y5311">
        <v>48.6</v>
      </c>
    </row>
    <row r="5312" spans="1:25" hidden="1" x14ac:dyDescent="0.25">
      <c r="A5312" t="s">
        <v>20210</v>
      </c>
      <c r="B5312" t="s">
        <v>20211</v>
      </c>
      <c r="C5312" s="1" t="str">
        <f t="shared" si="850"/>
        <v>21:0447</v>
      </c>
      <c r="D5312" s="1" t="str">
        <f t="shared" si="860"/>
        <v>21:0147</v>
      </c>
      <c r="E5312" t="s">
        <v>20178</v>
      </c>
      <c r="F5312" t="s">
        <v>20212</v>
      </c>
      <c r="H5312">
        <v>48.182163500000001</v>
      </c>
      <c r="I5312">
        <v>-90.146134200000006</v>
      </c>
      <c r="J5312" s="1" t="str">
        <f t="shared" si="861"/>
        <v>NGR lake sediment grab sample</v>
      </c>
      <c r="K5312" s="1" t="str">
        <f t="shared" si="862"/>
        <v>&lt;177 micron (NGR)</v>
      </c>
      <c r="L5312">
        <v>16</v>
      </c>
      <c r="M5312" t="s">
        <v>53</v>
      </c>
      <c r="N5312">
        <v>310</v>
      </c>
      <c r="O5312">
        <v>52</v>
      </c>
      <c r="P5312">
        <v>18</v>
      </c>
      <c r="Q5312">
        <v>1</v>
      </c>
      <c r="R5312">
        <v>10</v>
      </c>
      <c r="S5312">
        <v>7</v>
      </c>
      <c r="T5312">
        <v>0.1</v>
      </c>
      <c r="U5312">
        <v>270</v>
      </c>
      <c r="V5312">
        <v>3.1</v>
      </c>
      <c r="W5312">
        <v>0.5</v>
      </c>
      <c r="X5312">
        <v>1</v>
      </c>
      <c r="Y5312">
        <v>3</v>
      </c>
    </row>
    <row r="5313" spans="1:25" hidden="1" x14ac:dyDescent="0.25">
      <c r="A5313" t="s">
        <v>20213</v>
      </c>
      <c r="B5313" t="s">
        <v>20214</v>
      </c>
      <c r="C5313" s="1" t="str">
        <f t="shared" si="850"/>
        <v>21:0447</v>
      </c>
      <c r="D5313" s="1" t="str">
        <f t="shared" si="860"/>
        <v>21:0147</v>
      </c>
      <c r="E5313" t="s">
        <v>20178</v>
      </c>
      <c r="F5313" t="s">
        <v>20215</v>
      </c>
      <c r="H5313">
        <v>48.182163500000001</v>
      </c>
      <c r="I5313">
        <v>-90.146134200000006</v>
      </c>
      <c r="J5313" s="1" t="str">
        <f t="shared" si="861"/>
        <v>NGR lake sediment grab sample</v>
      </c>
      <c r="K5313" s="1" t="str">
        <f t="shared" si="862"/>
        <v>&lt;177 micron (NGR)</v>
      </c>
      <c r="L5313">
        <v>16</v>
      </c>
      <c r="M5313" t="s">
        <v>57</v>
      </c>
      <c r="N5313">
        <v>311</v>
      </c>
      <c r="O5313">
        <v>62</v>
      </c>
      <c r="P5313">
        <v>23</v>
      </c>
      <c r="Q5313">
        <v>1</v>
      </c>
      <c r="R5313">
        <v>12</v>
      </c>
      <c r="S5313">
        <v>8</v>
      </c>
      <c r="T5313">
        <v>0.1</v>
      </c>
      <c r="U5313">
        <v>390</v>
      </c>
      <c r="V5313">
        <v>3.8</v>
      </c>
      <c r="W5313">
        <v>3</v>
      </c>
      <c r="X5313">
        <v>1</v>
      </c>
      <c r="Y5313">
        <v>4.2</v>
      </c>
    </row>
    <row r="5314" spans="1:25" hidden="1" x14ac:dyDescent="0.25">
      <c r="A5314" t="s">
        <v>20216</v>
      </c>
      <c r="B5314" t="s">
        <v>20217</v>
      </c>
      <c r="C5314" s="1" t="str">
        <f t="shared" si="850"/>
        <v>21:0447</v>
      </c>
      <c r="D5314" s="1" t="str">
        <f t="shared" si="860"/>
        <v>21:0147</v>
      </c>
      <c r="E5314" t="s">
        <v>20218</v>
      </c>
      <c r="F5314" t="s">
        <v>20219</v>
      </c>
      <c r="H5314">
        <v>48.215134399999997</v>
      </c>
      <c r="I5314">
        <v>-90.156821800000003</v>
      </c>
      <c r="J5314" s="1" t="str">
        <f t="shared" si="861"/>
        <v>NGR lake sediment grab sample</v>
      </c>
      <c r="K5314" s="1" t="str">
        <f t="shared" si="862"/>
        <v>&lt;177 micron (NGR)</v>
      </c>
      <c r="L5314">
        <v>16</v>
      </c>
      <c r="M5314" t="s">
        <v>77</v>
      </c>
      <c r="N5314">
        <v>312</v>
      </c>
      <c r="O5314">
        <v>64</v>
      </c>
      <c r="P5314">
        <v>28</v>
      </c>
      <c r="Q5314">
        <v>1</v>
      </c>
      <c r="R5314">
        <v>19</v>
      </c>
      <c r="S5314">
        <v>11</v>
      </c>
      <c r="T5314">
        <v>0.1</v>
      </c>
      <c r="U5314">
        <v>480</v>
      </c>
      <c r="V5314">
        <v>3.7</v>
      </c>
      <c r="W5314">
        <v>3.5</v>
      </c>
      <c r="X5314">
        <v>1</v>
      </c>
      <c r="Y5314">
        <v>6.4</v>
      </c>
    </row>
    <row r="5315" spans="1:25" hidden="1" x14ac:dyDescent="0.25">
      <c r="A5315" t="s">
        <v>20220</v>
      </c>
      <c r="B5315" t="s">
        <v>20221</v>
      </c>
      <c r="C5315" s="1" t="str">
        <f t="shared" si="850"/>
        <v>21:0447</v>
      </c>
      <c r="D5315" s="1" t="str">
        <f t="shared" si="860"/>
        <v>21:0147</v>
      </c>
      <c r="E5315" t="s">
        <v>20222</v>
      </c>
      <c r="F5315" t="s">
        <v>20223</v>
      </c>
      <c r="H5315">
        <v>48.220459699999999</v>
      </c>
      <c r="I5315">
        <v>-90.141985199999993</v>
      </c>
      <c r="J5315" s="1" t="str">
        <f t="shared" si="861"/>
        <v>NGR lake sediment grab sample</v>
      </c>
      <c r="K5315" s="1" t="str">
        <f t="shared" si="862"/>
        <v>&lt;177 micron (NGR)</v>
      </c>
      <c r="L5315">
        <v>16</v>
      </c>
      <c r="M5315" t="s">
        <v>82</v>
      </c>
      <c r="N5315">
        <v>313</v>
      </c>
      <c r="O5315">
        <v>90</v>
      </c>
      <c r="P5315">
        <v>16</v>
      </c>
      <c r="Q5315">
        <v>1</v>
      </c>
      <c r="R5315">
        <v>9</v>
      </c>
      <c r="S5315">
        <v>5</v>
      </c>
      <c r="T5315">
        <v>0.1</v>
      </c>
      <c r="U5315">
        <v>65</v>
      </c>
      <c r="V5315">
        <v>0.6</v>
      </c>
      <c r="W5315">
        <v>0.5</v>
      </c>
      <c r="X5315">
        <v>1</v>
      </c>
      <c r="Y5315">
        <v>58.4</v>
      </c>
    </row>
    <row r="5316" spans="1:25" hidden="1" x14ac:dyDescent="0.25">
      <c r="A5316" t="s">
        <v>20224</v>
      </c>
      <c r="B5316" t="s">
        <v>20225</v>
      </c>
      <c r="C5316" s="1" t="str">
        <f t="shared" si="850"/>
        <v>21:0447</v>
      </c>
      <c r="D5316" s="1" t="str">
        <f t="shared" si="860"/>
        <v>21:0147</v>
      </c>
      <c r="E5316" t="s">
        <v>20226</v>
      </c>
      <c r="F5316" t="s">
        <v>20227</v>
      </c>
      <c r="H5316">
        <v>48.262265200000002</v>
      </c>
      <c r="I5316">
        <v>-90.156565299999997</v>
      </c>
      <c r="J5316" s="1" t="str">
        <f t="shared" si="861"/>
        <v>NGR lake sediment grab sample</v>
      </c>
      <c r="K5316" s="1" t="str">
        <f t="shared" si="862"/>
        <v>&lt;177 micron (NGR)</v>
      </c>
      <c r="L5316">
        <v>16</v>
      </c>
      <c r="M5316" t="s">
        <v>87</v>
      </c>
      <c r="N5316">
        <v>314</v>
      </c>
      <c r="O5316">
        <v>110</v>
      </c>
      <c r="P5316">
        <v>22</v>
      </c>
      <c r="Q5316">
        <v>1</v>
      </c>
      <c r="R5316">
        <v>16</v>
      </c>
      <c r="S5316">
        <v>12</v>
      </c>
      <c r="T5316">
        <v>0.1</v>
      </c>
      <c r="U5316">
        <v>545</v>
      </c>
      <c r="V5316">
        <v>2.7</v>
      </c>
      <c r="W5316">
        <v>0.5</v>
      </c>
      <c r="X5316">
        <v>1</v>
      </c>
      <c r="Y5316">
        <v>31</v>
      </c>
    </row>
    <row r="5317" spans="1:25" hidden="1" x14ac:dyDescent="0.25">
      <c r="A5317" t="s">
        <v>20228</v>
      </c>
      <c r="B5317" t="s">
        <v>20229</v>
      </c>
      <c r="C5317" s="1" t="str">
        <f t="shared" si="850"/>
        <v>21:0447</v>
      </c>
      <c r="D5317" s="1" t="str">
        <f t="shared" si="860"/>
        <v>21:0147</v>
      </c>
      <c r="E5317" t="s">
        <v>20230</v>
      </c>
      <c r="F5317" t="s">
        <v>20231</v>
      </c>
      <c r="H5317">
        <v>48.291614099999997</v>
      </c>
      <c r="I5317">
        <v>-90.221997700000003</v>
      </c>
      <c r="J5317" s="1" t="str">
        <f t="shared" si="861"/>
        <v>NGR lake sediment grab sample</v>
      </c>
      <c r="K5317" s="1" t="str">
        <f t="shared" si="862"/>
        <v>&lt;177 micron (NGR)</v>
      </c>
      <c r="L5317">
        <v>16</v>
      </c>
      <c r="M5317" t="s">
        <v>92</v>
      </c>
      <c r="N5317">
        <v>315</v>
      </c>
      <c r="O5317">
        <v>80</v>
      </c>
      <c r="P5317">
        <v>22</v>
      </c>
      <c r="Q5317">
        <v>3</v>
      </c>
      <c r="R5317">
        <v>18</v>
      </c>
      <c r="S5317">
        <v>11</v>
      </c>
      <c r="T5317">
        <v>0.1</v>
      </c>
      <c r="U5317">
        <v>370</v>
      </c>
      <c r="V5317">
        <v>2.2000000000000002</v>
      </c>
      <c r="W5317">
        <v>0.5</v>
      </c>
      <c r="X5317">
        <v>1</v>
      </c>
      <c r="Y5317">
        <v>21</v>
      </c>
    </row>
    <row r="5318" spans="1:25" hidden="1" x14ac:dyDescent="0.25">
      <c r="A5318" t="s">
        <v>20232</v>
      </c>
      <c r="B5318" t="s">
        <v>20233</v>
      </c>
      <c r="C5318" s="1" t="str">
        <f t="shared" si="850"/>
        <v>21:0447</v>
      </c>
      <c r="D5318" s="1" t="str">
        <f t="shared" si="860"/>
        <v>21:0147</v>
      </c>
      <c r="E5318" t="s">
        <v>20234</v>
      </c>
      <c r="F5318" t="s">
        <v>20235</v>
      </c>
      <c r="H5318">
        <v>48.316473299999998</v>
      </c>
      <c r="I5318">
        <v>-90.262586799999994</v>
      </c>
      <c r="J5318" s="1" t="str">
        <f t="shared" si="861"/>
        <v>NGR lake sediment grab sample</v>
      </c>
      <c r="K5318" s="1" t="str">
        <f t="shared" si="862"/>
        <v>&lt;177 micron (NGR)</v>
      </c>
      <c r="L5318">
        <v>16</v>
      </c>
      <c r="M5318" t="s">
        <v>97</v>
      </c>
      <c r="N5318">
        <v>316</v>
      </c>
      <c r="O5318">
        <v>62</v>
      </c>
      <c r="P5318">
        <v>20</v>
      </c>
      <c r="Q5318">
        <v>1</v>
      </c>
      <c r="R5318">
        <v>16</v>
      </c>
      <c r="S5318">
        <v>10</v>
      </c>
      <c r="T5318">
        <v>0.1</v>
      </c>
      <c r="U5318">
        <v>195</v>
      </c>
      <c r="V5318">
        <v>1.35</v>
      </c>
      <c r="W5318">
        <v>0.5</v>
      </c>
      <c r="X5318">
        <v>1</v>
      </c>
      <c r="Y5318">
        <v>23.8</v>
      </c>
    </row>
    <row r="5319" spans="1:25" hidden="1" x14ac:dyDescent="0.25">
      <c r="A5319" t="s">
        <v>20236</v>
      </c>
      <c r="B5319" t="s">
        <v>20237</v>
      </c>
      <c r="C5319" s="1" t="str">
        <f t="shared" si="850"/>
        <v>21:0447</v>
      </c>
      <c r="D5319" s="1" t="str">
        <f t="shared" si="860"/>
        <v>21:0147</v>
      </c>
      <c r="E5319" t="s">
        <v>20238</v>
      </c>
      <c r="F5319" t="s">
        <v>20239</v>
      </c>
      <c r="H5319">
        <v>48.350978099999999</v>
      </c>
      <c r="I5319">
        <v>-90.315557200000001</v>
      </c>
      <c r="J5319" s="1" t="str">
        <f t="shared" si="861"/>
        <v>NGR lake sediment grab sample</v>
      </c>
      <c r="K5319" s="1" t="str">
        <f t="shared" si="862"/>
        <v>&lt;177 micron (NGR)</v>
      </c>
      <c r="L5319">
        <v>16</v>
      </c>
      <c r="M5319" t="s">
        <v>107</v>
      </c>
      <c r="N5319">
        <v>317</v>
      </c>
      <c r="O5319">
        <v>66</v>
      </c>
      <c r="P5319">
        <v>53</v>
      </c>
      <c r="Q5319">
        <v>1</v>
      </c>
      <c r="R5319">
        <v>31</v>
      </c>
      <c r="S5319">
        <v>16</v>
      </c>
      <c r="T5319">
        <v>0.1</v>
      </c>
      <c r="U5319">
        <v>870</v>
      </c>
      <c r="V5319">
        <v>5.35</v>
      </c>
      <c r="W5319">
        <v>0.5</v>
      </c>
      <c r="X5319">
        <v>1</v>
      </c>
      <c r="Y5319">
        <v>4.4000000000000004</v>
      </c>
    </row>
    <row r="5320" spans="1:25" hidden="1" x14ac:dyDescent="0.25">
      <c r="A5320" t="s">
        <v>20240</v>
      </c>
      <c r="B5320" t="s">
        <v>20241</v>
      </c>
      <c r="C5320" s="1" t="str">
        <f t="shared" si="850"/>
        <v>21:0447</v>
      </c>
      <c r="D5320" s="1" t="str">
        <f t="shared" si="860"/>
        <v>21:0147</v>
      </c>
      <c r="E5320" t="s">
        <v>20242</v>
      </c>
      <c r="F5320" t="s">
        <v>20243</v>
      </c>
      <c r="H5320">
        <v>48.372877899999999</v>
      </c>
      <c r="I5320">
        <v>-90.317120000000003</v>
      </c>
      <c r="J5320" s="1" t="str">
        <f t="shared" si="861"/>
        <v>NGR lake sediment grab sample</v>
      </c>
      <c r="K5320" s="1" t="str">
        <f t="shared" si="862"/>
        <v>&lt;177 micron (NGR)</v>
      </c>
      <c r="L5320">
        <v>16</v>
      </c>
      <c r="M5320" t="s">
        <v>112</v>
      </c>
      <c r="N5320">
        <v>318</v>
      </c>
      <c r="O5320">
        <v>77</v>
      </c>
      <c r="P5320">
        <v>16</v>
      </c>
      <c r="Q5320">
        <v>4</v>
      </c>
      <c r="R5320">
        <v>12</v>
      </c>
      <c r="S5320">
        <v>7</v>
      </c>
      <c r="T5320">
        <v>0.1</v>
      </c>
      <c r="U5320">
        <v>245</v>
      </c>
      <c r="V5320">
        <v>1.7</v>
      </c>
      <c r="W5320">
        <v>0.5</v>
      </c>
      <c r="X5320">
        <v>1</v>
      </c>
      <c r="Y5320">
        <v>31.6</v>
      </c>
    </row>
    <row r="5321" spans="1:25" hidden="1" x14ac:dyDescent="0.25">
      <c r="A5321" t="s">
        <v>20244</v>
      </c>
      <c r="B5321" t="s">
        <v>20245</v>
      </c>
      <c r="C5321" s="1" t="str">
        <f t="shared" si="850"/>
        <v>21:0447</v>
      </c>
      <c r="D5321" s="1" t="str">
        <f t="shared" si="860"/>
        <v>21:0147</v>
      </c>
      <c r="E5321" t="s">
        <v>20246</v>
      </c>
      <c r="F5321" t="s">
        <v>20247</v>
      </c>
      <c r="H5321">
        <v>48.412846899999998</v>
      </c>
      <c r="I5321">
        <v>-90.300596100000007</v>
      </c>
      <c r="J5321" s="1" t="str">
        <f t="shared" si="861"/>
        <v>NGR lake sediment grab sample</v>
      </c>
      <c r="K5321" s="1" t="str">
        <f t="shared" si="862"/>
        <v>&lt;177 micron (NGR)</v>
      </c>
      <c r="L5321">
        <v>16</v>
      </c>
      <c r="M5321" t="s">
        <v>117</v>
      </c>
      <c r="N5321">
        <v>319</v>
      </c>
      <c r="O5321">
        <v>109</v>
      </c>
      <c r="P5321">
        <v>22</v>
      </c>
      <c r="Q5321">
        <v>5</v>
      </c>
      <c r="R5321">
        <v>17</v>
      </c>
      <c r="S5321">
        <v>12</v>
      </c>
      <c r="T5321">
        <v>0.1</v>
      </c>
      <c r="U5321">
        <v>425</v>
      </c>
      <c r="V5321">
        <v>2.6</v>
      </c>
      <c r="W5321">
        <v>0.5</v>
      </c>
      <c r="X5321">
        <v>1</v>
      </c>
      <c r="Y5321">
        <v>28</v>
      </c>
    </row>
    <row r="5322" spans="1:25" hidden="1" x14ac:dyDescent="0.25">
      <c r="A5322" t="s">
        <v>20248</v>
      </c>
      <c r="B5322" t="s">
        <v>20249</v>
      </c>
      <c r="C5322" s="1" t="str">
        <f t="shared" si="850"/>
        <v>21:0447</v>
      </c>
      <c r="D5322" s="1" t="str">
        <f t="shared" si="860"/>
        <v>21:0147</v>
      </c>
      <c r="E5322" t="s">
        <v>20250</v>
      </c>
      <c r="F5322" t="s">
        <v>20251</v>
      </c>
      <c r="H5322">
        <v>48.4234443</v>
      </c>
      <c r="I5322">
        <v>-90.268861599999994</v>
      </c>
      <c r="J5322" s="1" t="str">
        <f t="shared" si="861"/>
        <v>NGR lake sediment grab sample</v>
      </c>
      <c r="K5322" s="1" t="str">
        <f t="shared" si="862"/>
        <v>&lt;177 micron (NGR)</v>
      </c>
      <c r="L5322">
        <v>16</v>
      </c>
      <c r="M5322" t="s">
        <v>122</v>
      </c>
      <c r="N5322">
        <v>320</v>
      </c>
      <c r="O5322">
        <v>110</v>
      </c>
      <c r="P5322">
        <v>23</v>
      </c>
      <c r="Q5322">
        <v>3</v>
      </c>
      <c r="R5322">
        <v>20</v>
      </c>
      <c r="S5322">
        <v>15</v>
      </c>
      <c r="T5322">
        <v>0.1</v>
      </c>
      <c r="U5322">
        <v>425</v>
      </c>
      <c r="V5322">
        <v>3.05</v>
      </c>
      <c r="W5322">
        <v>0.5</v>
      </c>
      <c r="X5322">
        <v>1</v>
      </c>
      <c r="Y5322">
        <v>21.6</v>
      </c>
    </row>
    <row r="5323" spans="1:25" hidden="1" x14ac:dyDescent="0.25">
      <c r="A5323" t="s">
        <v>20252</v>
      </c>
      <c r="B5323" t="s">
        <v>20253</v>
      </c>
      <c r="C5323" s="1" t="str">
        <f t="shared" ref="C5323:C5386" si="863">HYPERLINK("http://geochem.nrcan.gc.ca/cdogs/content/bdl/bdl210447_e.htm", "21:0447")</f>
        <v>21:0447</v>
      </c>
      <c r="D5323" s="1" t="str">
        <f t="shared" si="860"/>
        <v>21:0147</v>
      </c>
      <c r="E5323" t="s">
        <v>20254</v>
      </c>
      <c r="F5323" t="s">
        <v>20255</v>
      </c>
      <c r="H5323">
        <v>48.454186800000002</v>
      </c>
      <c r="I5323">
        <v>-90.245555899999999</v>
      </c>
      <c r="J5323" s="1" t="str">
        <f t="shared" si="861"/>
        <v>NGR lake sediment grab sample</v>
      </c>
      <c r="K5323" s="1" t="str">
        <f t="shared" si="862"/>
        <v>&lt;177 micron (NGR)</v>
      </c>
      <c r="L5323">
        <v>17</v>
      </c>
      <c r="M5323" t="s">
        <v>29</v>
      </c>
      <c r="N5323">
        <v>321</v>
      </c>
      <c r="O5323">
        <v>40</v>
      </c>
      <c r="P5323">
        <v>8</v>
      </c>
      <c r="Q5323">
        <v>7</v>
      </c>
      <c r="R5323">
        <v>10</v>
      </c>
      <c r="S5323">
        <v>7</v>
      </c>
      <c r="T5323">
        <v>0.1</v>
      </c>
      <c r="U5323">
        <v>115</v>
      </c>
      <c r="V5323">
        <v>0.6</v>
      </c>
      <c r="W5323">
        <v>0.5</v>
      </c>
      <c r="X5323">
        <v>1</v>
      </c>
      <c r="Y5323">
        <v>30.6</v>
      </c>
    </row>
    <row r="5324" spans="1:25" hidden="1" x14ac:dyDescent="0.25">
      <c r="A5324" t="s">
        <v>20256</v>
      </c>
      <c r="B5324" t="s">
        <v>20257</v>
      </c>
      <c r="C5324" s="1" t="str">
        <f t="shared" si="863"/>
        <v>21:0447</v>
      </c>
      <c r="D5324" s="1" t="str">
        <f t="shared" si="860"/>
        <v>21:0147</v>
      </c>
      <c r="E5324" t="s">
        <v>20258</v>
      </c>
      <c r="F5324" t="s">
        <v>20259</v>
      </c>
      <c r="H5324">
        <v>48.444625899999998</v>
      </c>
      <c r="I5324">
        <v>-90.2671572</v>
      </c>
      <c r="J5324" s="1" t="str">
        <f t="shared" si="861"/>
        <v>NGR lake sediment grab sample</v>
      </c>
      <c r="K5324" s="1" t="str">
        <f t="shared" si="862"/>
        <v>&lt;177 micron (NGR)</v>
      </c>
      <c r="L5324">
        <v>17</v>
      </c>
      <c r="M5324" t="s">
        <v>49</v>
      </c>
      <c r="N5324">
        <v>322</v>
      </c>
      <c r="O5324">
        <v>77</v>
      </c>
      <c r="P5324">
        <v>18</v>
      </c>
      <c r="Q5324">
        <v>5</v>
      </c>
      <c r="R5324">
        <v>10</v>
      </c>
      <c r="S5324">
        <v>7</v>
      </c>
      <c r="T5324">
        <v>0.1</v>
      </c>
      <c r="U5324">
        <v>130</v>
      </c>
      <c r="V5324">
        <v>0.8</v>
      </c>
      <c r="W5324">
        <v>0.5</v>
      </c>
      <c r="X5324">
        <v>2</v>
      </c>
      <c r="Y5324">
        <v>64.599999999999994</v>
      </c>
    </row>
    <row r="5325" spans="1:25" hidden="1" x14ac:dyDescent="0.25">
      <c r="A5325" t="s">
        <v>20260</v>
      </c>
      <c r="B5325" t="s">
        <v>20261</v>
      </c>
      <c r="C5325" s="1" t="str">
        <f t="shared" si="863"/>
        <v>21:0447</v>
      </c>
      <c r="D5325" s="1" t="str">
        <f t="shared" si="860"/>
        <v>21:0147</v>
      </c>
      <c r="E5325" t="s">
        <v>20254</v>
      </c>
      <c r="F5325" t="s">
        <v>20262</v>
      </c>
      <c r="H5325">
        <v>48.454186800000002</v>
      </c>
      <c r="I5325">
        <v>-90.245555899999999</v>
      </c>
      <c r="J5325" s="1" t="str">
        <f t="shared" si="861"/>
        <v>NGR lake sediment grab sample</v>
      </c>
      <c r="K5325" s="1" t="str">
        <f t="shared" si="862"/>
        <v>&lt;177 micron (NGR)</v>
      </c>
      <c r="L5325">
        <v>17</v>
      </c>
      <c r="M5325" t="s">
        <v>57</v>
      </c>
      <c r="N5325">
        <v>323</v>
      </c>
      <c r="O5325">
        <v>48</v>
      </c>
      <c r="P5325">
        <v>9</v>
      </c>
      <c r="Q5325">
        <v>6</v>
      </c>
      <c r="R5325">
        <v>9</v>
      </c>
      <c r="S5325">
        <v>6</v>
      </c>
      <c r="T5325">
        <v>0.1</v>
      </c>
      <c r="U5325">
        <v>115</v>
      </c>
      <c r="V5325">
        <v>0.6</v>
      </c>
      <c r="W5325">
        <v>0.5</v>
      </c>
      <c r="X5325">
        <v>1</v>
      </c>
      <c r="Y5325">
        <v>31.4</v>
      </c>
    </row>
    <row r="5326" spans="1:25" hidden="1" x14ac:dyDescent="0.25">
      <c r="A5326" t="s">
        <v>20263</v>
      </c>
      <c r="B5326" t="s">
        <v>20264</v>
      </c>
      <c r="C5326" s="1" t="str">
        <f t="shared" si="863"/>
        <v>21:0447</v>
      </c>
      <c r="D5326" s="1" t="str">
        <f t="shared" si="860"/>
        <v>21:0147</v>
      </c>
      <c r="E5326" t="s">
        <v>20254</v>
      </c>
      <c r="F5326" t="s">
        <v>20265</v>
      </c>
      <c r="H5326">
        <v>48.454186800000002</v>
      </c>
      <c r="I5326">
        <v>-90.245555899999999</v>
      </c>
      <c r="J5326" s="1" t="str">
        <f t="shared" si="861"/>
        <v>NGR lake sediment grab sample</v>
      </c>
      <c r="K5326" s="1" t="str">
        <f t="shared" si="862"/>
        <v>&lt;177 micron (NGR)</v>
      </c>
      <c r="L5326">
        <v>17</v>
      </c>
      <c r="M5326" t="s">
        <v>53</v>
      </c>
      <c r="N5326">
        <v>324</v>
      </c>
      <c r="O5326">
        <v>38</v>
      </c>
      <c r="P5326">
        <v>9</v>
      </c>
      <c r="Q5326">
        <v>2</v>
      </c>
      <c r="R5326">
        <v>9</v>
      </c>
      <c r="S5326">
        <v>6</v>
      </c>
      <c r="T5326">
        <v>0.1</v>
      </c>
      <c r="U5326">
        <v>100</v>
      </c>
      <c r="V5326">
        <v>0.55000000000000004</v>
      </c>
      <c r="W5326">
        <v>0.5</v>
      </c>
      <c r="X5326">
        <v>1</v>
      </c>
      <c r="Y5326">
        <v>27.8</v>
      </c>
    </row>
    <row r="5327" spans="1:25" hidden="1" x14ac:dyDescent="0.25">
      <c r="A5327" t="s">
        <v>20266</v>
      </c>
      <c r="B5327" t="s">
        <v>20267</v>
      </c>
      <c r="C5327" s="1" t="str">
        <f t="shared" si="863"/>
        <v>21:0447</v>
      </c>
      <c r="D5327" s="1" t="str">
        <f t="shared" si="860"/>
        <v>21:0147</v>
      </c>
      <c r="E5327" t="s">
        <v>20268</v>
      </c>
      <c r="F5327" t="s">
        <v>20269</v>
      </c>
      <c r="H5327">
        <v>48.449323800000002</v>
      </c>
      <c r="I5327">
        <v>-90.314269800000005</v>
      </c>
      <c r="J5327" s="1" t="str">
        <f t="shared" si="861"/>
        <v>NGR lake sediment grab sample</v>
      </c>
      <c r="K5327" s="1" t="str">
        <f t="shared" si="862"/>
        <v>&lt;177 micron (NGR)</v>
      </c>
      <c r="L5327">
        <v>17</v>
      </c>
      <c r="M5327" t="s">
        <v>34</v>
      </c>
      <c r="N5327">
        <v>325</v>
      </c>
      <c r="O5327">
        <v>92</v>
      </c>
      <c r="P5327">
        <v>26</v>
      </c>
      <c r="Q5327">
        <v>6</v>
      </c>
      <c r="R5327">
        <v>20</v>
      </c>
      <c r="S5327">
        <v>13</v>
      </c>
      <c r="T5327">
        <v>0.1</v>
      </c>
      <c r="U5327">
        <v>430</v>
      </c>
      <c r="V5327">
        <v>2.7</v>
      </c>
      <c r="W5327">
        <v>0.5</v>
      </c>
      <c r="X5327">
        <v>1</v>
      </c>
      <c r="Y5327">
        <v>22.6</v>
      </c>
    </row>
    <row r="5328" spans="1:25" hidden="1" x14ac:dyDescent="0.25">
      <c r="A5328" t="s">
        <v>20270</v>
      </c>
      <c r="B5328" t="s">
        <v>20271</v>
      </c>
      <c r="C5328" s="1" t="str">
        <f t="shared" si="863"/>
        <v>21:0447</v>
      </c>
      <c r="D5328" s="1" t="str">
        <f t="shared" si="860"/>
        <v>21:0147</v>
      </c>
      <c r="E5328" t="s">
        <v>20272</v>
      </c>
      <c r="F5328" t="s">
        <v>20273</v>
      </c>
      <c r="H5328">
        <v>48.479142899999999</v>
      </c>
      <c r="I5328">
        <v>-90.349409899999998</v>
      </c>
      <c r="J5328" s="1" t="str">
        <f t="shared" si="861"/>
        <v>NGR lake sediment grab sample</v>
      </c>
      <c r="K5328" s="1" t="str">
        <f t="shared" si="862"/>
        <v>&lt;177 micron (NGR)</v>
      </c>
      <c r="L5328">
        <v>17</v>
      </c>
      <c r="M5328" t="s">
        <v>39</v>
      </c>
      <c r="N5328">
        <v>326</v>
      </c>
      <c r="O5328">
        <v>46</v>
      </c>
      <c r="P5328">
        <v>20</v>
      </c>
      <c r="Q5328">
        <v>4</v>
      </c>
      <c r="R5328">
        <v>15</v>
      </c>
      <c r="S5328">
        <v>9</v>
      </c>
      <c r="T5328">
        <v>0.1</v>
      </c>
      <c r="U5328">
        <v>265</v>
      </c>
      <c r="V5328">
        <v>1.5</v>
      </c>
      <c r="W5328">
        <v>0.5</v>
      </c>
      <c r="X5328">
        <v>2</v>
      </c>
      <c r="Y5328">
        <v>15</v>
      </c>
    </row>
    <row r="5329" spans="1:25" hidden="1" x14ac:dyDescent="0.25">
      <c r="A5329" t="s">
        <v>20274</v>
      </c>
      <c r="B5329" t="s">
        <v>20275</v>
      </c>
      <c r="C5329" s="1" t="str">
        <f t="shared" si="863"/>
        <v>21:0447</v>
      </c>
      <c r="D5329" s="1" t="str">
        <f t="shared" si="860"/>
        <v>21:0147</v>
      </c>
      <c r="E5329" t="s">
        <v>20276</v>
      </c>
      <c r="F5329" t="s">
        <v>20277</v>
      </c>
      <c r="H5329">
        <v>48.492861499999997</v>
      </c>
      <c r="I5329">
        <v>-90.4130337</v>
      </c>
      <c r="J5329" s="1" t="str">
        <f t="shared" si="861"/>
        <v>NGR lake sediment grab sample</v>
      </c>
      <c r="K5329" s="1" t="str">
        <f t="shared" si="862"/>
        <v>&lt;177 micron (NGR)</v>
      </c>
      <c r="L5329">
        <v>17</v>
      </c>
      <c r="M5329" t="s">
        <v>44</v>
      </c>
      <c r="N5329">
        <v>327</v>
      </c>
      <c r="O5329">
        <v>86</v>
      </c>
      <c r="P5329">
        <v>65</v>
      </c>
      <c r="Q5329">
        <v>1</v>
      </c>
      <c r="R5329">
        <v>29</v>
      </c>
      <c r="S5329">
        <v>10</v>
      </c>
      <c r="T5329">
        <v>0.1</v>
      </c>
      <c r="U5329">
        <v>510</v>
      </c>
      <c r="V5329">
        <v>3.9</v>
      </c>
      <c r="W5329">
        <v>3.5</v>
      </c>
      <c r="X5329">
        <v>4</v>
      </c>
      <c r="Y5329">
        <v>66</v>
      </c>
    </row>
    <row r="5330" spans="1:25" hidden="1" x14ac:dyDescent="0.25">
      <c r="A5330" t="s">
        <v>20278</v>
      </c>
      <c r="B5330" t="s">
        <v>20279</v>
      </c>
      <c r="C5330" s="1" t="str">
        <f t="shared" si="863"/>
        <v>21:0447</v>
      </c>
      <c r="D5330" s="1" t="str">
        <f t="shared" si="860"/>
        <v>21:0147</v>
      </c>
      <c r="E5330" t="s">
        <v>20280</v>
      </c>
      <c r="F5330" t="s">
        <v>20281</v>
      </c>
      <c r="H5330">
        <v>48.525613900000003</v>
      </c>
      <c r="I5330">
        <v>-90.452772199999998</v>
      </c>
      <c r="J5330" s="1" t="str">
        <f t="shared" si="861"/>
        <v>NGR lake sediment grab sample</v>
      </c>
      <c r="K5330" s="1" t="str">
        <f t="shared" si="862"/>
        <v>&lt;177 micron (NGR)</v>
      </c>
      <c r="L5330">
        <v>17</v>
      </c>
      <c r="M5330" t="s">
        <v>62</v>
      </c>
      <c r="N5330">
        <v>328</v>
      </c>
      <c r="O5330">
        <v>76</v>
      </c>
      <c r="P5330">
        <v>19</v>
      </c>
      <c r="Q5330">
        <v>10</v>
      </c>
      <c r="R5330">
        <v>11</v>
      </c>
      <c r="S5330">
        <v>6</v>
      </c>
      <c r="T5330">
        <v>0.1</v>
      </c>
      <c r="U5330">
        <v>355</v>
      </c>
      <c r="V5330">
        <v>1</v>
      </c>
      <c r="W5330">
        <v>0.5</v>
      </c>
      <c r="X5330">
        <v>1</v>
      </c>
      <c r="Y5330">
        <v>51.6</v>
      </c>
    </row>
    <row r="5331" spans="1:25" hidden="1" x14ac:dyDescent="0.25">
      <c r="A5331" t="s">
        <v>20282</v>
      </c>
      <c r="B5331" t="s">
        <v>20283</v>
      </c>
      <c r="C5331" s="1" t="str">
        <f t="shared" si="863"/>
        <v>21:0447</v>
      </c>
      <c r="D5331" s="1" t="str">
        <f t="shared" si="860"/>
        <v>21:0147</v>
      </c>
      <c r="E5331" t="s">
        <v>20284</v>
      </c>
      <c r="F5331" t="s">
        <v>20285</v>
      </c>
      <c r="H5331">
        <v>48.5558099</v>
      </c>
      <c r="I5331">
        <v>-90.491291599999997</v>
      </c>
      <c r="J5331" s="1" t="str">
        <f t="shared" si="861"/>
        <v>NGR lake sediment grab sample</v>
      </c>
      <c r="K5331" s="1" t="str">
        <f t="shared" si="862"/>
        <v>&lt;177 micron (NGR)</v>
      </c>
      <c r="L5331">
        <v>17</v>
      </c>
      <c r="M5331" t="s">
        <v>67</v>
      </c>
      <c r="N5331">
        <v>329</v>
      </c>
      <c r="O5331">
        <v>78</v>
      </c>
      <c r="P5331">
        <v>75</v>
      </c>
      <c r="Q5331">
        <v>1</v>
      </c>
      <c r="R5331">
        <v>36</v>
      </c>
      <c r="S5331">
        <v>6</v>
      </c>
      <c r="T5331">
        <v>0.1</v>
      </c>
      <c r="U5331">
        <v>75</v>
      </c>
      <c r="V5331">
        <v>1.1000000000000001</v>
      </c>
      <c r="W5331">
        <v>0.5</v>
      </c>
      <c r="X5331">
        <v>2</v>
      </c>
      <c r="Y5331">
        <v>52.6</v>
      </c>
    </row>
    <row r="5332" spans="1:25" hidden="1" x14ac:dyDescent="0.25">
      <c r="A5332" t="s">
        <v>20286</v>
      </c>
      <c r="B5332" t="s">
        <v>20287</v>
      </c>
      <c r="C5332" s="1" t="str">
        <f t="shared" si="863"/>
        <v>21:0447</v>
      </c>
      <c r="D5332" s="1" t="str">
        <f t="shared" si="860"/>
        <v>21:0147</v>
      </c>
      <c r="E5332" t="s">
        <v>20288</v>
      </c>
      <c r="F5332" t="s">
        <v>20289</v>
      </c>
      <c r="H5332">
        <v>48.586376799999996</v>
      </c>
      <c r="I5332">
        <v>-90.491404900000006</v>
      </c>
      <c r="J5332" s="1" t="str">
        <f t="shared" si="861"/>
        <v>NGR lake sediment grab sample</v>
      </c>
      <c r="K5332" s="1" t="str">
        <f t="shared" si="862"/>
        <v>&lt;177 micron (NGR)</v>
      </c>
      <c r="L5332">
        <v>17</v>
      </c>
      <c r="M5332" t="s">
        <v>72</v>
      </c>
      <c r="N5332">
        <v>330</v>
      </c>
      <c r="O5332">
        <v>67</v>
      </c>
      <c r="P5332">
        <v>71</v>
      </c>
      <c r="Q5332">
        <v>1</v>
      </c>
      <c r="R5332">
        <v>27</v>
      </c>
      <c r="S5332">
        <v>5</v>
      </c>
      <c r="T5332">
        <v>0.1</v>
      </c>
      <c r="U5332">
        <v>60</v>
      </c>
      <c r="V5332">
        <v>0.4</v>
      </c>
      <c r="W5332">
        <v>0.5</v>
      </c>
      <c r="X5332">
        <v>1</v>
      </c>
      <c r="Y5332">
        <v>66.400000000000006</v>
      </c>
    </row>
    <row r="5333" spans="1:25" hidden="1" x14ac:dyDescent="0.25">
      <c r="A5333" t="s">
        <v>20290</v>
      </c>
      <c r="B5333" t="s">
        <v>20291</v>
      </c>
      <c r="C5333" s="1" t="str">
        <f t="shared" si="863"/>
        <v>21:0447</v>
      </c>
      <c r="D5333" s="1" t="str">
        <f>HYPERLINK("http://geochem.nrcan.gc.ca/cdogs/content/svy/svy_e.htm", "")</f>
        <v/>
      </c>
      <c r="G5333" s="1" t="str">
        <f>HYPERLINK("http://geochem.nrcan.gc.ca/cdogs/content/cr_/cr_00033_e.htm", "33")</f>
        <v>33</v>
      </c>
      <c r="J5333" t="s">
        <v>100</v>
      </c>
      <c r="K5333" t="s">
        <v>101</v>
      </c>
      <c r="L5333">
        <v>17</v>
      </c>
      <c r="M5333" t="s">
        <v>102</v>
      </c>
      <c r="N5333">
        <v>331</v>
      </c>
      <c r="O5333">
        <v>156</v>
      </c>
      <c r="P5333">
        <v>19</v>
      </c>
      <c r="Q5333">
        <v>28</v>
      </c>
      <c r="R5333">
        <v>11</v>
      </c>
      <c r="S5333">
        <v>12</v>
      </c>
      <c r="T5333">
        <v>0.1</v>
      </c>
      <c r="U5333">
        <v>2600</v>
      </c>
      <c r="V5333">
        <v>4.0999999999999996</v>
      </c>
      <c r="W5333">
        <v>2</v>
      </c>
      <c r="X5333">
        <v>1</v>
      </c>
      <c r="Y5333">
        <v>13.6</v>
      </c>
    </row>
    <row r="5334" spans="1:25" hidden="1" x14ac:dyDescent="0.25">
      <c r="A5334" t="s">
        <v>20292</v>
      </c>
      <c r="B5334" t="s">
        <v>20293</v>
      </c>
      <c r="C5334" s="1" t="str">
        <f t="shared" si="863"/>
        <v>21:0447</v>
      </c>
      <c r="D5334" s="1" t="str">
        <f t="shared" ref="D5334:D5345" si="864">HYPERLINK("http://geochem.nrcan.gc.ca/cdogs/content/svy/svy210147_e.htm", "21:0147")</f>
        <v>21:0147</v>
      </c>
      <c r="E5334" t="s">
        <v>20294</v>
      </c>
      <c r="F5334" t="s">
        <v>20295</v>
      </c>
      <c r="H5334">
        <v>48.673122800000002</v>
      </c>
      <c r="I5334">
        <v>-91.4255134</v>
      </c>
      <c r="J5334" s="1" t="str">
        <f t="shared" ref="J5334:J5345" si="865">HYPERLINK("http://geochem.nrcan.gc.ca/cdogs/content/kwd/kwd020027_e.htm", "NGR lake sediment grab sample")</f>
        <v>NGR lake sediment grab sample</v>
      </c>
      <c r="K5334" s="1" t="str">
        <f t="shared" ref="K5334:K5345" si="866">HYPERLINK("http://geochem.nrcan.gc.ca/cdogs/content/kwd/kwd080006_e.htm", "&lt;177 micron (NGR)")</f>
        <v>&lt;177 micron (NGR)</v>
      </c>
      <c r="L5334">
        <v>17</v>
      </c>
      <c r="M5334" t="s">
        <v>77</v>
      </c>
      <c r="N5334">
        <v>332</v>
      </c>
      <c r="O5334">
        <v>100</v>
      </c>
      <c r="P5334">
        <v>27</v>
      </c>
      <c r="Q5334">
        <v>9</v>
      </c>
      <c r="R5334">
        <v>24</v>
      </c>
      <c r="S5334">
        <v>14</v>
      </c>
      <c r="T5334">
        <v>0.1</v>
      </c>
      <c r="U5334">
        <v>300</v>
      </c>
      <c r="V5334">
        <v>1.65</v>
      </c>
      <c r="W5334">
        <v>0.5</v>
      </c>
      <c r="X5334">
        <v>1</v>
      </c>
      <c r="Y5334">
        <v>33.200000000000003</v>
      </c>
    </row>
    <row r="5335" spans="1:25" hidden="1" x14ac:dyDescent="0.25">
      <c r="A5335" t="s">
        <v>20296</v>
      </c>
      <c r="B5335" t="s">
        <v>20297</v>
      </c>
      <c r="C5335" s="1" t="str">
        <f t="shared" si="863"/>
        <v>21:0447</v>
      </c>
      <c r="D5335" s="1" t="str">
        <f t="shared" si="864"/>
        <v>21:0147</v>
      </c>
      <c r="E5335" t="s">
        <v>20298</v>
      </c>
      <c r="F5335" t="s">
        <v>20299</v>
      </c>
      <c r="H5335">
        <v>48.663792800000003</v>
      </c>
      <c r="I5335">
        <v>-91.363519499999995</v>
      </c>
      <c r="J5335" s="1" t="str">
        <f t="shared" si="865"/>
        <v>NGR lake sediment grab sample</v>
      </c>
      <c r="K5335" s="1" t="str">
        <f t="shared" si="866"/>
        <v>&lt;177 micron (NGR)</v>
      </c>
      <c r="L5335">
        <v>17</v>
      </c>
      <c r="M5335" t="s">
        <v>82</v>
      </c>
      <c r="N5335">
        <v>333</v>
      </c>
      <c r="O5335">
        <v>86</v>
      </c>
      <c r="P5335">
        <v>24</v>
      </c>
      <c r="Q5335">
        <v>7</v>
      </c>
      <c r="R5335">
        <v>26</v>
      </c>
      <c r="S5335">
        <v>12</v>
      </c>
      <c r="T5335">
        <v>0.1</v>
      </c>
      <c r="U5335">
        <v>215</v>
      </c>
      <c r="V5335">
        <v>1.2</v>
      </c>
      <c r="W5335">
        <v>0.5</v>
      </c>
      <c r="X5335">
        <v>1</v>
      </c>
      <c r="Y5335">
        <v>32</v>
      </c>
    </row>
    <row r="5336" spans="1:25" hidden="1" x14ac:dyDescent="0.25">
      <c r="A5336" t="s">
        <v>20300</v>
      </c>
      <c r="B5336" t="s">
        <v>20301</v>
      </c>
      <c r="C5336" s="1" t="str">
        <f t="shared" si="863"/>
        <v>21:0447</v>
      </c>
      <c r="D5336" s="1" t="str">
        <f t="shared" si="864"/>
        <v>21:0147</v>
      </c>
      <c r="E5336" t="s">
        <v>20302</v>
      </c>
      <c r="F5336" t="s">
        <v>20303</v>
      </c>
      <c r="H5336">
        <v>48.6690258</v>
      </c>
      <c r="I5336">
        <v>-91.337556000000006</v>
      </c>
      <c r="J5336" s="1" t="str">
        <f t="shared" si="865"/>
        <v>NGR lake sediment grab sample</v>
      </c>
      <c r="K5336" s="1" t="str">
        <f t="shared" si="866"/>
        <v>&lt;177 micron (NGR)</v>
      </c>
      <c r="L5336">
        <v>17</v>
      </c>
      <c r="M5336" t="s">
        <v>87</v>
      </c>
      <c r="N5336">
        <v>334</v>
      </c>
      <c r="O5336">
        <v>118</v>
      </c>
      <c r="P5336">
        <v>37</v>
      </c>
      <c r="Q5336">
        <v>5</v>
      </c>
      <c r="R5336">
        <v>20</v>
      </c>
      <c r="S5336">
        <v>22</v>
      </c>
      <c r="T5336">
        <v>0.1</v>
      </c>
      <c r="U5336">
        <v>650</v>
      </c>
      <c r="V5336">
        <v>2.9</v>
      </c>
      <c r="W5336">
        <v>0.5</v>
      </c>
      <c r="X5336">
        <v>1</v>
      </c>
      <c r="Y5336">
        <v>44</v>
      </c>
    </row>
    <row r="5337" spans="1:25" hidden="1" x14ac:dyDescent="0.25">
      <c r="A5337" t="s">
        <v>20304</v>
      </c>
      <c r="B5337" t="s">
        <v>20305</v>
      </c>
      <c r="C5337" s="1" t="str">
        <f t="shared" si="863"/>
        <v>21:0447</v>
      </c>
      <c r="D5337" s="1" t="str">
        <f t="shared" si="864"/>
        <v>21:0147</v>
      </c>
      <c r="E5337" t="s">
        <v>20306</v>
      </c>
      <c r="F5337" t="s">
        <v>20307</v>
      </c>
      <c r="H5337">
        <v>48.659088699999998</v>
      </c>
      <c r="I5337">
        <v>-91.285680200000002</v>
      </c>
      <c r="J5337" s="1" t="str">
        <f t="shared" si="865"/>
        <v>NGR lake sediment grab sample</v>
      </c>
      <c r="K5337" s="1" t="str">
        <f t="shared" si="866"/>
        <v>&lt;177 micron (NGR)</v>
      </c>
      <c r="L5337">
        <v>17</v>
      </c>
      <c r="M5337" t="s">
        <v>92</v>
      </c>
      <c r="N5337">
        <v>335</v>
      </c>
      <c r="O5337">
        <v>59</v>
      </c>
      <c r="P5337">
        <v>32</v>
      </c>
      <c r="Q5337">
        <v>1</v>
      </c>
      <c r="R5337">
        <v>26</v>
      </c>
      <c r="S5337">
        <v>17</v>
      </c>
      <c r="T5337">
        <v>0.1</v>
      </c>
      <c r="U5337">
        <v>465</v>
      </c>
      <c r="V5337">
        <v>3.1</v>
      </c>
      <c r="W5337">
        <v>0.5</v>
      </c>
      <c r="X5337">
        <v>1</v>
      </c>
      <c r="Y5337">
        <v>1.6</v>
      </c>
    </row>
    <row r="5338" spans="1:25" hidden="1" x14ac:dyDescent="0.25">
      <c r="A5338" t="s">
        <v>20308</v>
      </c>
      <c r="B5338" t="s">
        <v>20309</v>
      </c>
      <c r="C5338" s="1" t="str">
        <f t="shared" si="863"/>
        <v>21:0447</v>
      </c>
      <c r="D5338" s="1" t="str">
        <f t="shared" si="864"/>
        <v>21:0147</v>
      </c>
      <c r="E5338" t="s">
        <v>20310</v>
      </c>
      <c r="F5338" t="s">
        <v>20311</v>
      </c>
      <c r="H5338">
        <v>48.654902</v>
      </c>
      <c r="I5338">
        <v>-91.206899800000002</v>
      </c>
      <c r="J5338" s="1" t="str">
        <f t="shared" si="865"/>
        <v>NGR lake sediment grab sample</v>
      </c>
      <c r="K5338" s="1" t="str">
        <f t="shared" si="866"/>
        <v>&lt;177 micron (NGR)</v>
      </c>
      <c r="L5338">
        <v>17</v>
      </c>
      <c r="M5338" t="s">
        <v>97</v>
      </c>
      <c r="N5338">
        <v>336</v>
      </c>
      <c r="O5338">
        <v>74</v>
      </c>
      <c r="P5338">
        <v>16</v>
      </c>
      <c r="Q5338">
        <v>4</v>
      </c>
      <c r="R5338">
        <v>19</v>
      </c>
      <c r="S5338">
        <v>12</v>
      </c>
      <c r="T5338">
        <v>0.1</v>
      </c>
      <c r="U5338">
        <v>280</v>
      </c>
      <c r="V5338">
        <v>2.1</v>
      </c>
      <c r="W5338">
        <v>0.5</v>
      </c>
      <c r="X5338">
        <v>1</v>
      </c>
      <c r="Y5338">
        <v>5.2</v>
      </c>
    </row>
    <row r="5339" spans="1:25" hidden="1" x14ac:dyDescent="0.25">
      <c r="A5339" t="s">
        <v>20312</v>
      </c>
      <c r="B5339" t="s">
        <v>20313</v>
      </c>
      <c r="C5339" s="1" t="str">
        <f t="shared" si="863"/>
        <v>21:0447</v>
      </c>
      <c r="D5339" s="1" t="str">
        <f t="shared" si="864"/>
        <v>21:0147</v>
      </c>
      <c r="E5339" t="s">
        <v>20314</v>
      </c>
      <c r="F5339" t="s">
        <v>20315</v>
      </c>
      <c r="H5339">
        <v>48.652186700000001</v>
      </c>
      <c r="I5339">
        <v>-91.193200300000001</v>
      </c>
      <c r="J5339" s="1" t="str">
        <f t="shared" si="865"/>
        <v>NGR lake sediment grab sample</v>
      </c>
      <c r="K5339" s="1" t="str">
        <f t="shared" si="866"/>
        <v>&lt;177 micron (NGR)</v>
      </c>
      <c r="L5339">
        <v>17</v>
      </c>
      <c r="M5339" t="s">
        <v>107</v>
      </c>
      <c r="N5339">
        <v>337</v>
      </c>
      <c r="O5339">
        <v>50</v>
      </c>
      <c r="P5339">
        <v>14</v>
      </c>
      <c r="Q5339">
        <v>7</v>
      </c>
      <c r="R5339">
        <v>14</v>
      </c>
      <c r="S5339">
        <v>9</v>
      </c>
      <c r="T5339">
        <v>0.1</v>
      </c>
      <c r="U5339">
        <v>180</v>
      </c>
      <c r="V5339">
        <v>1.95</v>
      </c>
      <c r="W5339">
        <v>0.5</v>
      </c>
      <c r="X5339">
        <v>1</v>
      </c>
      <c r="Y5339">
        <v>9</v>
      </c>
    </row>
    <row r="5340" spans="1:25" hidden="1" x14ac:dyDescent="0.25">
      <c r="A5340" t="s">
        <v>20316</v>
      </c>
      <c r="B5340" t="s">
        <v>20317</v>
      </c>
      <c r="C5340" s="1" t="str">
        <f t="shared" si="863"/>
        <v>21:0447</v>
      </c>
      <c r="D5340" s="1" t="str">
        <f t="shared" si="864"/>
        <v>21:0147</v>
      </c>
      <c r="E5340" t="s">
        <v>20318</v>
      </c>
      <c r="F5340" t="s">
        <v>20319</v>
      </c>
      <c r="H5340">
        <v>48.662547400000001</v>
      </c>
      <c r="I5340">
        <v>-91.151596900000001</v>
      </c>
      <c r="J5340" s="1" t="str">
        <f t="shared" si="865"/>
        <v>NGR lake sediment grab sample</v>
      </c>
      <c r="K5340" s="1" t="str">
        <f t="shared" si="866"/>
        <v>&lt;177 micron (NGR)</v>
      </c>
      <c r="L5340">
        <v>17</v>
      </c>
      <c r="M5340" t="s">
        <v>112</v>
      </c>
      <c r="N5340">
        <v>338</v>
      </c>
      <c r="O5340">
        <v>38</v>
      </c>
      <c r="P5340">
        <v>8</v>
      </c>
      <c r="Q5340">
        <v>3</v>
      </c>
      <c r="R5340">
        <v>11</v>
      </c>
      <c r="S5340">
        <v>8</v>
      </c>
      <c r="T5340">
        <v>0.1</v>
      </c>
      <c r="U5340">
        <v>240</v>
      </c>
      <c r="V5340">
        <v>1.2</v>
      </c>
      <c r="W5340">
        <v>0.5</v>
      </c>
      <c r="X5340">
        <v>1</v>
      </c>
      <c r="Y5340">
        <v>2.8</v>
      </c>
    </row>
    <row r="5341" spans="1:25" hidden="1" x14ac:dyDescent="0.25">
      <c r="A5341" t="s">
        <v>20320</v>
      </c>
      <c r="B5341" t="s">
        <v>20321</v>
      </c>
      <c r="C5341" s="1" t="str">
        <f t="shared" si="863"/>
        <v>21:0447</v>
      </c>
      <c r="D5341" s="1" t="str">
        <f t="shared" si="864"/>
        <v>21:0147</v>
      </c>
      <c r="E5341" t="s">
        <v>20322</v>
      </c>
      <c r="F5341" t="s">
        <v>20323</v>
      </c>
      <c r="H5341">
        <v>48.645084900000001</v>
      </c>
      <c r="I5341">
        <v>-91.075338900000006</v>
      </c>
      <c r="J5341" s="1" t="str">
        <f t="shared" si="865"/>
        <v>NGR lake sediment grab sample</v>
      </c>
      <c r="K5341" s="1" t="str">
        <f t="shared" si="866"/>
        <v>&lt;177 micron (NGR)</v>
      </c>
      <c r="L5341">
        <v>17</v>
      </c>
      <c r="M5341" t="s">
        <v>117</v>
      </c>
      <c r="N5341">
        <v>339</v>
      </c>
      <c r="O5341">
        <v>56</v>
      </c>
      <c r="P5341">
        <v>21</v>
      </c>
      <c r="Q5341">
        <v>5</v>
      </c>
      <c r="R5341">
        <v>10</v>
      </c>
      <c r="S5341">
        <v>6</v>
      </c>
      <c r="T5341">
        <v>0.1</v>
      </c>
      <c r="U5341">
        <v>90</v>
      </c>
      <c r="V5341">
        <v>0.9</v>
      </c>
      <c r="W5341">
        <v>0.5</v>
      </c>
      <c r="X5341">
        <v>1</v>
      </c>
      <c r="Y5341">
        <v>38</v>
      </c>
    </row>
    <row r="5342" spans="1:25" hidden="1" x14ac:dyDescent="0.25">
      <c r="A5342" t="s">
        <v>20324</v>
      </c>
      <c r="B5342" t="s">
        <v>20325</v>
      </c>
      <c r="C5342" s="1" t="str">
        <f t="shared" si="863"/>
        <v>21:0447</v>
      </c>
      <c r="D5342" s="1" t="str">
        <f t="shared" si="864"/>
        <v>21:0147</v>
      </c>
      <c r="E5342" t="s">
        <v>20326</v>
      </c>
      <c r="F5342" t="s">
        <v>20327</v>
      </c>
      <c r="H5342">
        <v>48.663952000000002</v>
      </c>
      <c r="I5342">
        <v>-91.030888500000003</v>
      </c>
      <c r="J5342" s="1" t="str">
        <f t="shared" si="865"/>
        <v>NGR lake sediment grab sample</v>
      </c>
      <c r="K5342" s="1" t="str">
        <f t="shared" si="866"/>
        <v>&lt;177 micron (NGR)</v>
      </c>
      <c r="L5342">
        <v>17</v>
      </c>
      <c r="M5342" t="s">
        <v>122</v>
      </c>
      <c r="N5342">
        <v>340</v>
      </c>
      <c r="O5342">
        <v>64</v>
      </c>
      <c r="P5342">
        <v>20</v>
      </c>
      <c r="Q5342">
        <v>4</v>
      </c>
      <c r="R5342">
        <v>11</v>
      </c>
      <c r="S5342">
        <v>6</v>
      </c>
      <c r="T5342">
        <v>0.1</v>
      </c>
      <c r="U5342">
        <v>110</v>
      </c>
      <c r="V5342">
        <v>0.9</v>
      </c>
      <c r="W5342">
        <v>0.5</v>
      </c>
      <c r="X5342">
        <v>1</v>
      </c>
      <c r="Y5342">
        <v>39.4</v>
      </c>
    </row>
    <row r="5343" spans="1:25" hidden="1" x14ac:dyDescent="0.25">
      <c r="A5343" t="s">
        <v>20328</v>
      </c>
      <c r="B5343" t="s">
        <v>20329</v>
      </c>
      <c r="C5343" s="1" t="str">
        <f t="shared" si="863"/>
        <v>21:0447</v>
      </c>
      <c r="D5343" s="1" t="str">
        <f t="shared" si="864"/>
        <v>21:0147</v>
      </c>
      <c r="E5343" t="s">
        <v>20330</v>
      </c>
      <c r="F5343" t="s">
        <v>20331</v>
      </c>
      <c r="H5343">
        <v>48.6706371</v>
      </c>
      <c r="I5343">
        <v>-90.938337899999993</v>
      </c>
      <c r="J5343" s="1" t="str">
        <f t="shared" si="865"/>
        <v>NGR lake sediment grab sample</v>
      </c>
      <c r="K5343" s="1" t="str">
        <f t="shared" si="866"/>
        <v>&lt;177 micron (NGR)</v>
      </c>
      <c r="L5343">
        <v>18</v>
      </c>
      <c r="M5343" t="s">
        <v>29</v>
      </c>
      <c r="N5343">
        <v>341</v>
      </c>
      <c r="O5343">
        <v>80</v>
      </c>
      <c r="P5343">
        <v>17</v>
      </c>
      <c r="Q5343">
        <v>3</v>
      </c>
      <c r="R5343">
        <v>12</v>
      </c>
      <c r="S5343">
        <v>10</v>
      </c>
      <c r="T5343">
        <v>0.1</v>
      </c>
      <c r="U5343">
        <v>200</v>
      </c>
      <c r="V5343">
        <v>1.35</v>
      </c>
      <c r="W5343">
        <v>0.5</v>
      </c>
      <c r="X5343">
        <v>1</v>
      </c>
      <c r="Y5343">
        <v>27.2</v>
      </c>
    </row>
    <row r="5344" spans="1:25" hidden="1" x14ac:dyDescent="0.25">
      <c r="A5344" t="s">
        <v>20332</v>
      </c>
      <c r="B5344" t="s">
        <v>20333</v>
      </c>
      <c r="C5344" s="1" t="str">
        <f t="shared" si="863"/>
        <v>21:0447</v>
      </c>
      <c r="D5344" s="1" t="str">
        <f t="shared" si="864"/>
        <v>21:0147</v>
      </c>
      <c r="E5344" t="s">
        <v>20334</v>
      </c>
      <c r="F5344" t="s">
        <v>20335</v>
      </c>
      <c r="H5344">
        <v>48.6508641</v>
      </c>
      <c r="I5344">
        <v>-90.995841400000003</v>
      </c>
      <c r="J5344" s="1" t="str">
        <f t="shared" si="865"/>
        <v>NGR lake sediment grab sample</v>
      </c>
      <c r="K5344" s="1" t="str">
        <f t="shared" si="866"/>
        <v>&lt;177 micron (NGR)</v>
      </c>
      <c r="L5344">
        <v>18</v>
      </c>
      <c r="M5344" t="s">
        <v>34</v>
      </c>
      <c r="N5344">
        <v>342</v>
      </c>
      <c r="O5344">
        <v>61</v>
      </c>
      <c r="P5344">
        <v>10</v>
      </c>
      <c r="Q5344">
        <v>7</v>
      </c>
      <c r="R5344">
        <v>10</v>
      </c>
      <c r="S5344">
        <v>5</v>
      </c>
      <c r="T5344">
        <v>0.1</v>
      </c>
      <c r="U5344">
        <v>90</v>
      </c>
      <c r="V5344">
        <v>1</v>
      </c>
      <c r="W5344">
        <v>0.5</v>
      </c>
      <c r="X5344">
        <v>1</v>
      </c>
      <c r="Y5344">
        <v>21</v>
      </c>
    </row>
    <row r="5345" spans="1:25" hidden="1" x14ac:dyDescent="0.25">
      <c r="A5345" t="s">
        <v>20336</v>
      </c>
      <c r="B5345" t="s">
        <v>20337</v>
      </c>
      <c r="C5345" s="1" t="str">
        <f t="shared" si="863"/>
        <v>21:0447</v>
      </c>
      <c r="D5345" s="1" t="str">
        <f t="shared" si="864"/>
        <v>21:0147</v>
      </c>
      <c r="E5345" t="s">
        <v>20338</v>
      </c>
      <c r="F5345" t="s">
        <v>20339</v>
      </c>
      <c r="H5345">
        <v>48.657456099999997</v>
      </c>
      <c r="I5345">
        <v>-90.944237000000001</v>
      </c>
      <c r="J5345" s="1" t="str">
        <f t="shared" si="865"/>
        <v>NGR lake sediment grab sample</v>
      </c>
      <c r="K5345" s="1" t="str">
        <f t="shared" si="866"/>
        <v>&lt;177 micron (NGR)</v>
      </c>
      <c r="L5345">
        <v>18</v>
      </c>
      <c r="M5345" t="s">
        <v>49</v>
      </c>
      <c r="N5345">
        <v>343</v>
      </c>
      <c r="O5345">
        <v>78</v>
      </c>
      <c r="P5345">
        <v>16</v>
      </c>
      <c r="Q5345">
        <v>2</v>
      </c>
      <c r="R5345">
        <v>15</v>
      </c>
      <c r="S5345">
        <v>14</v>
      </c>
      <c r="T5345">
        <v>0.1</v>
      </c>
      <c r="U5345">
        <v>235</v>
      </c>
      <c r="V5345">
        <v>1.85</v>
      </c>
      <c r="W5345">
        <v>0.5</v>
      </c>
      <c r="X5345">
        <v>1</v>
      </c>
      <c r="Y5345">
        <v>14.6</v>
      </c>
    </row>
    <row r="5346" spans="1:25" hidden="1" x14ac:dyDescent="0.25">
      <c r="A5346" t="s">
        <v>20340</v>
      </c>
      <c r="B5346" t="s">
        <v>20341</v>
      </c>
      <c r="C5346" s="1" t="str">
        <f t="shared" si="863"/>
        <v>21:0447</v>
      </c>
      <c r="D5346" s="1" t="str">
        <f>HYPERLINK("http://geochem.nrcan.gc.ca/cdogs/content/svy/svy_e.htm", "")</f>
        <v/>
      </c>
      <c r="G5346" s="1" t="str">
        <f>HYPERLINK("http://geochem.nrcan.gc.ca/cdogs/content/cr_/cr_00035_e.htm", "35")</f>
        <v>35</v>
      </c>
      <c r="J5346" t="s">
        <v>100</v>
      </c>
      <c r="K5346" t="s">
        <v>101</v>
      </c>
      <c r="L5346">
        <v>18</v>
      </c>
      <c r="M5346" t="s">
        <v>102</v>
      </c>
      <c r="N5346">
        <v>344</v>
      </c>
      <c r="O5346">
        <v>108</v>
      </c>
      <c r="P5346">
        <v>67</v>
      </c>
      <c r="Q5346">
        <v>9</v>
      </c>
      <c r="R5346">
        <v>31</v>
      </c>
      <c r="S5346">
        <v>11</v>
      </c>
      <c r="T5346">
        <v>0.1</v>
      </c>
      <c r="U5346">
        <v>290</v>
      </c>
      <c r="V5346">
        <v>2.6</v>
      </c>
      <c r="W5346">
        <v>12</v>
      </c>
      <c r="X5346">
        <v>1</v>
      </c>
      <c r="Y5346">
        <v>8</v>
      </c>
    </row>
    <row r="5347" spans="1:25" hidden="1" x14ac:dyDescent="0.25">
      <c r="A5347" t="s">
        <v>20342</v>
      </c>
      <c r="B5347" t="s">
        <v>20343</v>
      </c>
      <c r="C5347" s="1" t="str">
        <f t="shared" si="863"/>
        <v>21:0447</v>
      </c>
      <c r="D5347" s="1" t="str">
        <f t="shared" ref="D5347:D5374" si="867">HYPERLINK("http://geochem.nrcan.gc.ca/cdogs/content/svy/svy210147_e.htm", "21:0147")</f>
        <v>21:0147</v>
      </c>
      <c r="E5347" t="s">
        <v>20330</v>
      </c>
      <c r="F5347" t="s">
        <v>20344</v>
      </c>
      <c r="H5347">
        <v>48.6706371</v>
      </c>
      <c r="I5347">
        <v>-90.938337899999993</v>
      </c>
      <c r="J5347" s="1" t="str">
        <f t="shared" ref="J5347:J5374" si="868">HYPERLINK("http://geochem.nrcan.gc.ca/cdogs/content/kwd/kwd020027_e.htm", "NGR lake sediment grab sample")</f>
        <v>NGR lake sediment grab sample</v>
      </c>
      <c r="K5347" s="1" t="str">
        <f t="shared" ref="K5347:K5374" si="869">HYPERLINK("http://geochem.nrcan.gc.ca/cdogs/content/kwd/kwd080006_e.htm", "&lt;177 micron (NGR)")</f>
        <v>&lt;177 micron (NGR)</v>
      </c>
      <c r="L5347">
        <v>18</v>
      </c>
      <c r="M5347" t="s">
        <v>53</v>
      </c>
      <c r="N5347">
        <v>345</v>
      </c>
      <c r="O5347">
        <v>76</v>
      </c>
      <c r="P5347">
        <v>17</v>
      </c>
      <c r="Q5347">
        <v>1</v>
      </c>
      <c r="R5347">
        <v>16</v>
      </c>
      <c r="S5347">
        <v>10</v>
      </c>
      <c r="T5347">
        <v>0.1</v>
      </c>
      <c r="U5347">
        <v>190</v>
      </c>
      <c r="V5347">
        <v>1.4</v>
      </c>
      <c r="W5347">
        <v>0.5</v>
      </c>
      <c r="X5347">
        <v>1</v>
      </c>
      <c r="Y5347">
        <v>24.4</v>
      </c>
    </row>
    <row r="5348" spans="1:25" hidden="1" x14ac:dyDescent="0.25">
      <c r="A5348" t="s">
        <v>20345</v>
      </c>
      <c r="B5348" t="s">
        <v>20346</v>
      </c>
      <c r="C5348" s="1" t="str">
        <f t="shared" si="863"/>
        <v>21:0447</v>
      </c>
      <c r="D5348" s="1" t="str">
        <f t="shared" si="867"/>
        <v>21:0147</v>
      </c>
      <c r="E5348" t="s">
        <v>20330</v>
      </c>
      <c r="F5348" t="s">
        <v>20347</v>
      </c>
      <c r="H5348">
        <v>48.6706371</v>
      </c>
      <c r="I5348">
        <v>-90.938337899999993</v>
      </c>
      <c r="J5348" s="1" t="str">
        <f t="shared" si="868"/>
        <v>NGR lake sediment grab sample</v>
      </c>
      <c r="K5348" s="1" t="str">
        <f t="shared" si="869"/>
        <v>&lt;177 micron (NGR)</v>
      </c>
      <c r="L5348">
        <v>18</v>
      </c>
      <c r="M5348" t="s">
        <v>57</v>
      </c>
      <c r="N5348">
        <v>346</v>
      </c>
      <c r="O5348">
        <v>78</v>
      </c>
      <c r="P5348">
        <v>18</v>
      </c>
      <c r="Q5348">
        <v>2</v>
      </c>
      <c r="R5348">
        <v>13</v>
      </c>
      <c r="S5348">
        <v>10</v>
      </c>
      <c r="T5348">
        <v>0.1</v>
      </c>
      <c r="U5348">
        <v>200</v>
      </c>
      <c r="V5348">
        <v>1.3</v>
      </c>
      <c r="W5348">
        <v>0.5</v>
      </c>
      <c r="X5348">
        <v>1</v>
      </c>
      <c r="Y5348">
        <v>26.8</v>
      </c>
    </row>
    <row r="5349" spans="1:25" hidden="1" x14ac:dyDescent="0.25">
      <c r="A5349" t="s">
        <v>20348</v>
      </c>
      <c r="B5349" t="s">
        <v>20349</v>
      </c>
      <c r="C5349" s="1" t="str">
        <f t="shared" si="863"/>
        <v>21:0447</v>
      </c>
      <c r="D5349" s="1" t="str">
        <f t="shared" si="867"/>
        <v>21:0147</v>
      </c>
      <c r="E5349" t="s">
        <v>20350</v>
      </c>
      <c r="F5349" t="s">
        <v>20351</v>
      </c>
      <c r="H5349">
        <v>48.716323899999999</v>
      </c>
      <c r="I5349">
        <v>-90.916057600000002</v>
      </c>
      <c r="J5349" s="1" t="str">
        <f t="shared" si="868"/>
        <v>NGR lake sediment grab sample</v>
      </c>
      <c r="K5349" s="1" t="str">
        <f t="shared" si="869"/>
        <v>&lt;177 micron (NGR)</v>
      </c>
      <c r="L5349">
        <v>18</v>
      </c>
      <c r="M5349" t="s">
        <v>39</v>
      </c>
      <c r="N5349">
        <v>347</v>
      </c>
      <c r="O5349">
        <v>156</v>
      </c>
      <c r="P5349">
        <v>58</v>
      </c>
      <c r="Q5349">
        <v>6</v>
      </c>
      <c r="R5349">
        <v>31</v>
      </c>
      <c r="S5349">
        <v>20</v>
      </c>
      <c r="T5349">
        <v>0.1</v>
      </c>
      <c r="U5349">
        <v>640</v>
      </c>
      <c r="V5349">
        <v>5.5</v>
      </c>
      <c r="W5349">
        <v>0.5</v>
      </c>
      <c r="X5349">
        <v>1</v>
      </c>
      <c r="Y5349">
        <v>21.4</v>
      </c>
    </row>
    <row r="5350" spans="1:25" hidden="1" x14ac:dyDescent="0.25">
      <c r="A5350" t="s">
        <v>20352</v>
      </c>
      <c r="B5350" t="s">
        <v>20353</v>
      </c>
      <c r="C5350" s="1" t="str">
        <f t="shared" si="863"/>
        <v>21:0447</v>
      </c>
      <c r="D5350" s="1" t="str">
        <f t="shared" si="867"/>
        <v>21:0147</v>
      </c>
      <c r="E5350" t="s">
        <v>20354</v>
      </c>
      <c r="F5350" t="s">
        <v>20355</v>
      </c>
      <c r="H5350">
        <v>48.726291799999998</v>
      </c>
      <c r="I5350">
        <v>-90.8729589</v>
      </c>
      <c r="J5350" s="1" t="str">
        <f t="shared" si="868"/>
        <v>NGR lake sediment grab sample</v>
      </c>
      <c r="K5350" s="1" t="str">
        <f t="shared" si="869"/>
        <v>&lt;177 micron (NGR)</v>
      </c>
      <c r="L5350">
        <v>18</v>
      </c>
      <c r="M5350" t="s">
        <v>44</v>
      </c>
      <c r="N5350">
        <v>348</v>
      </c>
      <c r="O5350">
        <v>112</v>
      </c>
      <c r="P5350">
        <v>61</v>
      </c>
      <c r="Q5350">
        <v>6</v>
      </c>
      <c r="R5350">
        <v>29</v>
      </c>
      <c r="S5350">
        <v>18</v>
      </c>
      <c r="T5350">
        <v>0.1</v>
      </c>
      <c r="U5350">
        <v>550</v>
      </c>
      <c r="V5350">
        <v>4.0999999999999996</v>
      </c>
      <c r="W5350">
        <v>0.5</v>
      </c>
      <c r="X5350">
        <v>1</v>
      </c>
      <c r="Y5350">
        <v>39.6</v>
      </c>
    </row>
    <row r="5351" spans="1:25" hidden="1" x14ac:dyDescent="0.25">
      <c r="A5351" t="s">
        <v>20356</v>
      </c>
      <c r="B5351" t="s">
        <v>20357</v>
      </c>
      <c r="C5351" s="1" t="str">
        <f t="shared" si="863"/>
        <v>21:0447</v>
      </c>
      <c r="D5351" s="1" t="str">
        <f t="shared" si="867"/>
        <v>21:0147</v>
      </c>
      <c r="E5351" t="s">
        <v>20358</v>
      </c>
      <c r="F5351" t="s">
        <v>20359</v>
      </c>
      <c r="H5351">
        <v>48.751273400000002</v>
      </c>
      <c r="I5351">
        <v>-90.890040499999998</v>
      </c>
      <c r="J5351" s="1" t="str">
        <f t="shared" si="868"/>
        <v>NGR lake sediment grab sample</v>
      </c>
      <c r="K5351" s="1" t="str">
        <f t="shared" si="869"/>
        <v>&lt;177 micron (NGR)</v>
      </c>
      <c r="L5351">
        <v>18</v>
      </c>
      <c r="M5351" t="s">
        <v>62</v>
      </c>
      <c r="N5351">
        <v>349</v>
      </c>
      <c r="O5351">
        <v>160</v>
      </c>
      <c r="P5351">
        <v>49</v>
      </c>
      <c r="Q5351">
        <v>1</v>
      </c>
      <c r="R5351">
        <v>23</v>
      </c>
      <c r="S5351">
        <v>24</v>
      </c>
      <c r="T5351">
        <v>0.1</v>
      </c>
      <c r="U5351">
        <v>1550</v>
      </c>
      <c r="V5351">
        <v>6.25</v>
      </c>
      <c r="W5351">
        <v>0.5</v>
      </c>
      <c r="X5351">
        <v>1</v>
      </c>
      <c r="Y5351">
        <v>36</v>
      </c>
    </row>
    <row r="5352" spans="1:25" hidden="1" x14ac:dyDescent="0.25">
      <c r="A5352" t="s">
        <v>20360</v>
      </c>
      <c r="B5352" t="s">
        <v>20361</v>
      </c>
      <c r="C5352" s="1" t="str">
        <f t="shared" si="863"/>
        <v>21:0447</v>
      </c>
      <c r="D5352" s="1" t="str">
        <f t="shared" si="867"/>
        <v>21:0147</v>
      </c>
      <c r="E5352" t="s">
        <v>20362</v>
      </c>
      <c r="F5352" t="s">
        <v>20363</v>
      </c>
      <c r="H5352">
        <v>48.727271700000003</v>
      </c>
      <c r="I5352">
        <v>-90.829441200000005</v>
      </c>
      <c r="J5352" s="1" t="str">
        <f t="shared" si="868"/>
        <v>NGR lake sediment grab sample</v>
      </c>
      <c r="K5352" s="1" t="str">
        <f t="shared" si="869"/>
        <v>&lt;177 micron (NGR)</v>
      </c>
      <c r="L5352">
        <v>18</v>
      </c>
      <c r="M5352" t="s">
        <v>67</v>
      </c>
      <c r="N5352">
        <v>350</v>
      </c>
      <c r="O5352">
        <v>93</v>
      </c>
      <c r="P5352">
        <v>26</v>
      </c>
      <c r="Q5352">
        <v>1</v>
      </c>
      <c r="R5352">
        <v>15</v>
      </c>
      <c r="S5352">
        <v>25</v>
      </c>
      <c r="T5352">
        <v>0.1</v>
      </c>
      <c r="U5352">
        <v>1100</v>
      </c>
      <c r="V5352">
        <v>7.2</v>
      </c>
      <c r="W5352">
        <v>0.5</v>
      </c>
      <c r="X5352">
        <v>1</v>
      </c>
      <c r="Y5352">
        <v>19</v>
      </c>
    </row>
    <row r="5353" spans="1:25" hidden="1" x14ac:dyDescent="0.25">
      <c r="A5353" t="s">
        <v>20364</v>
      </c>
      <c r="B5353" t="s">
        <v>20365</v>
      </c>
      <c r="C5353" s="1" t="str">
        <f t="shared" si="863"/>
        <v>21:0447</v>
      </c>
      <c r="D5353" s="1" t="str">
        <f t="shared" si="867"/>
        <v>21:0147</v>
      </c>
      <c r="E5353" t="s">
        <v>20366</v>
      </c>
      <c r="F5353" t="s">
        <v>20367</v>
      </c>
      <c r="H5353">
        <v>48.7485687</v>
      </c>
      <c r="I5353">
        <v>-90.817789399999995</v>
      </c>
      <c r="J5353" s="1" t="str">
        <f t="shared" si="868"/>
        <v>NGR lake sediment grab sample</v>
      </c>
      <c r="K5353" s="1" t="str">
        <f t="shared" si="869"/>
        <v>&lt;177 micron (NGR)</v>
      </c>
      <c r="L5353">
        <v>18</v>
      </c>
      <c r="M5353" t="s">
        <v>72</v>
      </c>
      <c r="N5353">
        <v>351</v>
      </c>
      <c r="O5353">
        <v>139</v>
      </c>
      <c r="P5353">
        <v>50</v>
      </c>
      <c r="Q5353">
        <v>1</v>
      </c>
      <c r="R5353">
        <v>30</v>
      </c>
      <c r="S5353">
        <v>19</v>
      </c>
      <c r="T5353">
        <v>0.1</v>
      </c>
      <c r="U5353">
        <v>1600</v>
      </c>
      <c r="V5353">
        <v>6.2</v>
      </c>
      <c r="W5353">
        <v>0.5</v>
      </c>
      <c r="X5353">
        <v>1</v>
      </c>
      <c r="Y5353">
        <v>22.6</v>
      </c>
    </row>
    <row r="5354" spans="1:25" hidden="1" x14ac:dyDescent="0.25">
      <c r="A5354" t="s">
        <v>20368</v>
      </c>
      <c r="B5354" t="s">
        <v>20369</v>
      </c>
      <c r="C5354" s="1" t="str">
        <f t="shared" si="863"/>
        <v>21:0447</v>
      </c>
      <c r="D5354" s="1" t="str">
        <f t="shared" si="867"/>
        <v>21:0147</v>
      </c>
      <c r="E5354" t="s">
        <v>20370</v>
      </c>
      <c r="F5354" t="s">
        <v>20371</v>
      </c>
      <c r="H5354">
        <v>48.723142899999999</v>
      </c>
      <c r="I5354">
        <v>-90.785044499999998</v>
      </c>
      <c r="J5354" s="1" t="str">
        <f t="shared" si="868"/>
        <v>NGR lake sediment grab sample</v>
      </c>
      <c r="K5354" s="1" t="str">
        <f t="shared" si="869"/>
        <v>&lt;177 micron (NGR)</v>
      </c>
      <c r="L5354">
        <v>18</v>
      </c>
      <c r="M5354" t="s">
        <v>77</v>
      </c>
      <c r="N5354">
        <v>352</v>
      </c>
      <c r="O5354">
        <v>100</v>
      </c>
      <c r="P5354">
        <v>29</v>
      </c>
      <c r="Q5354">
        <v>5</v>
      </c>
      <c r="R5354">
        <v>11</v>
      </c>
      <c r="S5354">
        <v>10</v>
      </c>
      <c r="T5354">
        <v>0.1</v>
      </c>
      <c r="U5354">
        <v>370</v>
      </c>
      <c r="V5354">
        <v>1.9</v>
      </c>
      <c r="W5354">
        <v>0.5</v>
      </c>
      <c r="X5354">
        <v>1</v>
      </c>
      <c r="Y5354">
        <v>38</v>
      </c>
    </row>
    <row r="5355" spans="1:25" hidden="1" x14ac:dyDescent="0.25">
      <c r="A5355" t="s">
        <v>20372</v>
      </c>
      <c r="B5355" t="s">
        <v>20373</v>
      </c>
      <c r="C5355" s="1" t="str">
        <f t="shared" si="863"/>
        <v>21:0447</v>
      </c>
      <c r="D5355" s="1" t="str">
        <f t="shared" si="867"/>
        <v>21:0147</v>
      </c>
      <c r="E5355" t="s">
        <v>20374</v>
      </c>
      <c r="F5355" t="s">
        <v>20375</v>
      </c>
      <c r="H5355">
        <v>48.748982499999997</v>
      </c>
      <c r="I5355">
        <v>-90.779173900000004</v>
      </c>
      <c r="J5355" s="1" t="str">
        <f t="shared" si="868"/>
        <v>NGR lake sediment grab sample</v>
      </c>
      <c r="K5355" s="1" t="str">
        <f t="shared" si="869"/>
        <v>&lt;177 micron (NGR)</v>
      </c>
      <c r="L5355">
        <v>18</v>
      </c>
      <c r="M5355" t="s">
        <v>82</v>
      </c>
      <c r="N5355">
        <v>353</v>
      </c>
      <c r="O5355">
        <v>153</v>
      </c>
      <c r="P5355">
        <v>50</v>
      </c>
      <c r="Q5355">
        <v>1</v>
      </c>
      <c r="R5355">
        <v>34</v>
      </c>
      <c r="S5355">
        <v>23</v>
      </c>
      <c r="T5355">
        <v>0.1</v>
      </c>
      <c r="U5355">
        <v>1600</v>
      </c>
      <c r="V5355">
        <v>5.0999999999999996</v>
      </c>
      <c r="W5355">
        <v>0.5</v>
      </c>
      <c r="X5355">
        <v>1</v>
      </c>
      <c r="Y5355">
        <v>20</v>
      </c>
    </row>
    <row r="5356" spans="1:25" hidden="1" x14ac:dyDescent="0.25">
      <c r="A5356" t="s">
        <v>20376</v>
      </c>
      <c r="B5356" t="s">
        <v>20377</v>
      </c>
      <c r="C5356" s="1" t="str">
        <f t="shared" si="863"/>
        <v>21:0447</v>
      </c>
      <c r="D5356" s="1" t="str">
        <f t="shared" si="867"/>
        <v>21:0147</v>
      </c>
      <c r="E5356" t="s">
        <v>20378</v>
      </c>
      <c r="F5356" t="s">
        <v>20379</v>
      </c>
      <c r="H5356">
        <v>48.751681099999999</v>
      </c>
      <c r="I5356">
        <v>-90.732944700000004</v>
      </c>
      <c r="J5356" s="1" t="str">
        <f t="shared" si="868"/>
        <v>NGR lake sediment grab sample</v>
      </c>
      <c r="K5356" s="1" t="str">
        <f t="shared" si="869"/>
        <v>&lt;177 micron (NGR)</v>
      </c>
      <c r="L5356">
        <v>18</v>
      </c>
      <c r="M5356" t="s">
        <v>87</v>
      </c>
      <c r="N5356">
        <v>354</v>
      </c>
      <c r="O5356">
        <v>53</v>
      </c>
      <c r="P5356">
        <v>22</v>
      </c>
      <c r="Q5356">
        <v>1</v>
      </c>
      <c r="R5356">
        <v>14</v>
      </c>
      <c r="S5356">
        <v>9</v>
      </c>
      <c r="T5356">
        <v>0.1</v>
      </c>
      <c r="U5356">
        <v>210</v>
      </c>
      <c r="V5356">
        <v>1.25</v>
      </c>
      <c r="W5356">
        <v>0.5</v>
      </c>
      <c r="X5356">
        <v>1</v>
      </c>
      <c r="Y5356">
        <v>9.6</v>
      </c>
    </row>
    <row r="5357" spans="1:25" hidden="1" x14ac:dyDescent="0.25">
      <c r="A5357" t="s">
        <v>20380</v>
      </c>
      <c r="B5357" t="s">
        <v>20381</v>
      </c>
      <c r="C5357" s="1" t="str">
        <f t="shared" si="863"/>
        <v>21:0447</v>
      </c>
      <c r="D5357" s="1" t="str">
        <f t="shared" si="867"/>
        <v>21:0147</v>
      </c>
      <c r="E5357" t="s">
        <v>20382</v>
      </c>
      <c r="F5357" t="s">
        <v>20383</v>
      </c>
      <c r="H5357">
        <v>48.705638800000003</v>
      </c>
      <c r="I5357">
        <v>-90.723066000000003</v>
      </c>
      <c r="J5357" s="1" t="str">
        <f t="shared" si="868"/>
        <v>NGR lake sediment grab sample</v>
      </c>
      <c r="K5357" s="1" t="str">
        <f t="shared" si="869"/>
        <v>&lt;177 micron (NGR)</v>
      </c>
      <c r="L5357">
        <v>18</v>
      </c>
      <c r="M5357" t="s">
        <v>92</v>
      </c>
      <c r="N5357">
        <v>355</v>
      </c>
      <c r="O5357">
        <v>98</v>
      </c>
      <c r="P5357">
        <v>30</v>
      </c>
      <c r="Q5357">
        <v>1</v>
      </c>
      <c r="R5357">
        <v>17</v>
      </c>
      <c r="S5357">
        <v>8</v>
      </c>
      <c r="T5357">
        <v>0.1</v>
      </c>
      <c r="U5357">
        <v>160</v>
      </c>
      <c r="V5357">
        <v>1.8</v>
      </c>
      <c r="W5357">
        <v>0.5</v>
      </c>
      <c r="X5357">
        <v>1</v>
      </c>
      <c r="Y5357">
        <v>31.8</v>
      </c>
    </row>
    <row r="5358" spans="1:25" hidden="1" x14ac:dyDescent="0.25">
      <c r="A5358" t="s">
        <v>20384</v>
      </c>
      <c r="B5358" t="s">
        <v>20385</v>
      </c>
      <c r="C5358" s="1" t="str">
        <f t="shared" si="863"/>
        <v>21:0447</v>
      </c>
      <c r="D5358" s="1" t="str">
        <f t="shared" si="867"/>
        <v>21:0147</v>
      </c>
      <c r="E5358" t="s">
        <v>20386</v>
      </c>
      <c r="F5358" t="s">
        <v>20387</v>
      </c>
      <c r="H5358">
        <v>48.712690799999997</v>
      </c>
      <c r="I5358">
        <v>-90.691722900000002</v>
      </c>
      <c r="J5358" s="1" t="str">
        <f t="shared" si="868"/>
        <v>NGR lake sediment grab sample</v>
      </c>
      <c r="K5358" s="1" t="str">
        <f t="shared" si="869"/>
        <v>&lt;177 micron (NGR)</v>
      </c>
      <c r="L5358">
        <v>18</v>
      </c>
      <c r="M5358" t="s">
        <v>97</v>
      </c>
      <c r="N5358">
        <v>356</v>
      </c>
      <c r="O5358">
        <v>94</v>
      </c>
      <c r="P5358">
        <v>30</v>
      </c>
      <c r="Q5358">
        <v>1</v>
      </c>
      <c r="R5358">
        <v>15</v>
      </c>
      <c r="S5358">
        <v>9</v>
      </c>
      <c r="T5358">
        <v>0.1</v>
      </c>
      <c r="U5358">
        <v>420</v>
      </c>
      <c r="V5358">
        <v>2.7</v>
      </c>
      <c r="W5358">
        <v>0.5</v>
      </c>
      <c r="X5358">
        <v>1</v>
      </c>
      <c r="Y5358">
        <v>22.6</v>
      </c>
    </row>
    <row r="5359" spans="1:25" hidden="1" x14ac:dyDescent="0.25">
      <c r="A5359" t="s">
        <v>20388</v>
      </c>
      <c r="B5359" t="s">
        <v>20389</v>
      </c>
      <c r="C5359" s="1" t="str">
        <f t="shared" si="863"/>
        <v>21:0447</v>
      </c>
      <c r="D5359" s="1" t="str">
        <f t="shared" si="867"/>
        <v>21:0147</v>
      </c>
      <c r="E5359" t="s">
        <v>20390</v>
      </c>
      <c r="F5359" t="s">
        <v>20391</v>
      </c>
      <c r="H5359">
        <v>48.678716199999997</v>
      </c>
      <c r="I5359">
        <v>-90.683861199999996</v>
      </c>
      <c r="J5359" s="1" t="str">
        <f t="shared" si="868"/>
        <v>NGR lake sediment grab sample</v>
      </c>
      <c r="K5359" s="1" t="str">
        <f t="shared" si="869"/>
        <v>&lt;177 micron (NGR)</v>
      </c>
      <c r="L5359">
        <v>18</v>
      </c>
      <c r="M5359" t="s">
        <v>107</v>
      </c>
      <c r="N5359">
        <v>357</v>
      </c>
      <c r="O5359">
        <v>179</v>
      </c>
      <c r="P5359">
        <v>50</v>
      </c>
      <c r="Q5359">
        <v>1</v>
      </c>
      <c r="R5359">
        <v>35</v>
      </c>
      <c r="S5359">
        <v>25</v>
      </c>
      <c r="T5359">
        <v>0.1</v>
      </c>
      <c r="U5359">
        <v>1900</v>
      </c>
      <c r="V5359">
        <v>5.9</v>
      </c>
      <c r="W5359">
        <v>0.5</v>
      </c>
      <c r="X5359">
        <v>1</v>
      </c>
      <c r="Y5359">
        <v>21.6</v>
      </c>
    </row>
    <row r="5360" spans="1:25" hidden="1" x14ac:dyDescent="0.25">
      <c r="A5360" t="s">
        <v>20392</v>
      </c>
      <c r="B5360" t="s">
        <v>20393</v>
      </c>
      <c r="C5360" s="1" t="str">
        <f t="shared" si="863"/>
        <v>21:0447</v>
      </c>
      <c r="D5360" s="1" t="str">
        <f t="shared" si="867"/>
        <v>21:0147</v>
      </c>
      <c r="E5360" t="s">
        <v>20394</v>
      </c>
      <c r="F5360" t="s">
        <v>20395</v>
      </c>
      <c r="H5360">
        <v>48.5872764</v>
      </c>
      <c r="I5360">
        <v>-90.572051099999996</v>
      </c>
      <c r="J5360" s="1" t="str">
        <f t="shared" si="868"/>
        <v>NGR lake sediment grab sample</v>
      </c>
      <c r="K5360" s="1" t="str">
        <f t="shared" si="869"/>
        <v>&lt;177 micron (NGR)</v>
      </c>
      <c r="L5360">
        <v>18</v>
      </c>
      <c r="M5360" t="s">
        <v>112</v>
      </c>
      <c r="N5360">
        <v>358</v>
      </c>
      <c r="O5360">
        <v>115</v>
      </c>
      <c r="P5360">
        <v>230</v>
      </c>
      <c r="Q5360">
        <v>1</v>
      </c>
      <c r="R5360">
        <v>23</v>
      </c>
      <c r="S5360">
        <v>9</v>
      </c>
      <c r="T5360">
        <v>0.1</v>
      </c>
      <c r="U5360">
        <v>470</v>
      </c>
      <c r="V5360">
        <v>1.1000000000000001</v>
      </c>
      <c r="W5360">
        <v>0.5</v>
      </c>
      <c r="X5360">
        <v>1</v>
      </c>
      <c r="Y5360">
        <v>42.6</v>
      </c>
    </row>
    <row r="5361" spans="1:25" hidden="1" x14ac:dyDescent="0.25">
      <c r="A5361" t="s">
        <v>20396</v>
      </c>
      <c r="B5361" t="s">
        <v>20397</v>
      </c>
      <c r="C5361" s="1" t="str">
        <f t="shared" si="863"/>
        <v>21:0447</v>
      </c>
      <c r="D5361" s="1" t="str">
        <f t="shared" si="867"/>
        <v>21:0147</v>
      </c>
      <c r="E5361" t="s">
        <v>20398</v>
      </c>
      <c r="F5361" t="s">
        <v>20399</v>
      </c>
      <c r="H5361">
        <v>48.561118399999998</v>
      </c>
      <c r="I5361">
        <v>-90.574985100000006</v>
      </c>
      <c r="J5361" s="1" t="str">
        <f t="shared" si="868"/>
        <v>NGR lake sediment grab sample</v>
      </c>
      <c r="K5361" s="1" t="str">
        <f t="shared" si="869"/>
        <v>&lt;177 micron (NGR)</v>
      </c>
      <c r="L5361">
        <v>18</v>
      </c>
      <c r="M5361" t="s">
        <v>117</v>
      </c>
      <c r="N5361">
        <v>359</v>
      </c>
      <c r="O5361">
        <v>92</v>
      </c>
      <c r="P5361">
        <v>58</v>
      </c>
      <c r="Q5361">
        <v>1</v>
      </c>
      <c r="R5361">
        <v>9</v>
      </c>
      <c r="S5361">
        <v>6</v>
      </c>
      <c r="T5361">
        <v>0.1</v>
      </c>
      <c r="U5361">
        <v>145</v>
      </c>
      <c r="V5361">
        <v>0.85</v>
      </c>
      <c r="W5361">
        <v>0.5</v>
      </c>
      <c r="X5361">
        <v>3</v>
      </c>
      <c r="Y5361">
        <v>68</v>
      </c>
    </row>
    <row r="5362" spans="1:25" hidden="1" x14ac:dyDescent="0.25">
      <c r="A5362" t="s">
        <v>20400</v>
      </c>
      <c r="B5362" t="s">
        <v>20401</v>
      </c>
      <c r="C5362" s="1" t="str">
        <f t="shared" si="863"/>
        <v>21:0447</v>
      </c>
      <c r="D5362" s="1" t="str">
        <f t="shared" si="867"/>
        <v>21:0147</v>
      </c>
      <c r="E5362" t="s">
        <v>20402</v>
      </c>
      <c r="F5362" t="s">
        <v>20403</v>
      </c>
      <c r="H5362">
        <v>48.515400800000002</v>
      </c>
      <c r="I5362">
        <v>-90.5566532</v>
      </c>
      <c r="J5362" s="1" t="str">
        <f t="shared" si="868"/>
        <v>NGR lake sediment grab sample</v>
      </c>
      <c r="K5362" s="1" t="str">
        <f t="shared" si="869"/>
        <v>&lt;177 micron (NGR)</v>
      </c>
      <c r="L5362">
        <v>18</v>
      </c>
      <c r="M5362" t="s">
        <v>122</v>
      </c>
      <c r="N5362">
        <v>360</v>
      </c>
      <c r="O5362">
        <v>82</v>
      </c>
      <c r="P5362">
        <v>49</v>
      </c>
      <c r="Q5362">
        <v>1</v>
      </c>
      <c r="R5362">
        <v>27</v>
      </c>
      <c r="S5362">
        <v>11</v>
      </c>
      <c r="T5362">
        <v>0.1</v>
      </c>
      <c r="U5362">
        <v>330</v>
      </c>
      <c r="V5362">
        <v>1.75</v>
      </c>
      <c r="W5362">
        <v>0.5</v>
      </c>
      <c r="X5362">
        <v>1</v>
      </c>
      <c r="Y5362">
        <v>15.8</v>
      </c>
    </row>
    <row r="5363" spans="1:25" hidden="1" x14ac:dyDescent="0.25">
      <c r="A5363" t="s">
        <v>20404</v>
      </c>
      <c r="B5363" t="s">
        <v>20405</v>
      </c>
      <c r="C5363" s="1" t="str">
        <f t="shared" si="863"/>
        <v>21:0447</v>
      </c>
      <c r="D5363" s="1" t="str">
        <f t="shared" si="867"/>
        <v>21:0147</v>
      </c>
      <c r="E5363" t="s">
        <v>20406</v>
      </c>
      <c r="F5363" t="s">
        <v>20407</v>
      </c>
      <c r="H5363">
        <v>48.421157100000002</v>
      </c>
      <c r="I5363">
        <v>-90.498793300000003</v>
      </c>
      <c r="J5363" s="1" t="str">
        <f t="shared" si="868"/>
        <v>NGR lake sediment grab sample</v>
      </c>
      <c r="K5363" s="1" t="str">
        <f t="shared" si="869"/>
        <v>&lt;177 micron (NGR)</v>
      </c>
      <c r="L5363">
        <v>19</v>
      </c>
      <c r="M5363" t="s">
        <v>29</v>
      </c>
      <c r="N5363">
        <v>361</v>
      </c>
      <c r="O5363">
        <v>69</v>
      </c>
      <c r="P5363">
        <v>21</v>
      </c>
      <c r="Q5363">
        <v>2</v>
      </c>
      <c r="R5363">
        <v>16</v>
      </c>
      <c r="S5363">
        <v>9</v>
      </c>
      <c r="T5363">
        <v>0.1</v>
      </c>
      <c r="U5363">
        <v>125</v>
      </c>
      <c r="V5363">
        <v>0.9</v>
      </c>
      <c r="W5363">
        <v>0.5</v>
      </c>
      <c r="X5363">
        <v>1</v>
      </c>
      <c r="Y5363">
        <v>35.799999999999997</v>
      </c>
    </row>
    <row r="5364" spans="1:25" hidden="1" x14ac:dyDescent="0.25">
      <c r="A5364" t="s">
        <v>20408</v>
      </c>
      <c r="B5364" t="s">
        <v>20409</v>
      </c>
      <c r="C5364" s="1" t="str">
        <f t="shared" si="863"/>
        <v>21:0447</v>
      </c>
      <c r="D5364" s="1" t="str">
        <f t="shared" si="867"/>
        <v>21:0147</v>
      </c>
      <c r="E5364" t="s">
        <v>20410</v>
      </c>
      <c r="F5364" t="s">
        <v>20411</v>
      </c>
      <c r="H5364">
        <v>48.492769299999999</v>
      </c>
      <c r="I5364">
        <v>-90.557227100000006</v>
      </c>
      <c r="J5364" s="1" t="str">
        <f t="shared" si="868"/>
        <v>NGR lake sediment grab sample</v>
      </c>
      <c r="K5364" s="1" t="str">
        <f t="shared" si="869"/>
        <v>&lt;177 micron (NGR)</v>
      </c>
      <c r="L5364">
        <v>19</v>
      </c>
      <c r="M5364" t="s">
        <v>34</v>
      </c>
      <c r="N5364">
        <v>362</v>
      </c>
      <c r="O5364">
        <v>115</v>
      </c>
      <c r="P5364">
        <v>32</v>
      </c>
      <c r="Q5364">
        <v>4</v>
      </c>
      <c r="R5364">
        <v>18</v>
      </c>
      <c r="S5364">
        <v>9</v>
      </c>
      <c r="T5364">
        <v>0.1</v>
      </c>
      <c r="U5364">
        <v>385</v>
      </c>
      <c r="V5364">
        <v>2.2999999999999998</v>
      </c>
      <c r="W5364">
        <v>0.5</v>
      </c>
      <c r="X5364">
        <v>1</v>
      </c>
      <c r="Y5364">
        <v>31.6</v>
      </c>
    </row>
    <row r="5365" spans="1:25" hidden="1" x14ac:dyDescent="0.25">
      <c r="A5365" t="s">
        <v>20412</v>
      </c>
      <c r="B5365" t="s">
        <v>20413</v>
      </c>
      <c r="C5365" s="1" t="str">
        <f t="shared" si="863"/>
        <v>21:0447</v>
      </c>
      <c r="D5365" s="1" t="str">
        <f t="shared" si="867"/>
        <v>21:0147</v>
      </c>
      <c r="E5365" t="s">
        <v>20414</v>
      </c>
      <c r="F5365" t="s">
        <v>20415</v>
      </c>
      <c r="H5365">
        <v>48.484988299999998</v>
      </c>
      <c r="I5365">
        <v>-90.518879900000002</v>
      </c>
      <c r="J5365" s="1" t="str">
        <f t="shared" si="868"/>
        <v>NGR lake sediment grab sample</v>
      </c>
      <c r="K5365" s="1" t="str">
        <f t="shared" si="869"/>
        <v>&lt;177 micron (NGR)</v>
      </c>
      <c r="L5365">
        <v>19</v>
      </c>
      <c r="M5365" t="s">
        <v>39</v>
      </c>
      <c r="N5365">
        <v>363</v>
      </c>
      <c r="O5365">
        <v>53</v>
      </c>
      <c r="P5365">
        <v>13</v>
      </c>
      <c r="Q5365">
        <v>4</v>
      </c>
      <c r="R5365">
        <v>10</v>
      </c>
      <c r="S5365">
        <v>6</v>
      </c>
      <c r="T5365">
        <v>0.1</v>
      </c>
      <c r="U5365">
        <v>130</v>
      </c>
      <c r="V5365">
        <v>0.7</v>
      </c>
      <c r="W5365">
        <v>0.5</v>
      </c>
      <c r="X5365">
        <v>2</v>
      </c>
      <c r="Y5365">
        <v>20</v>
      </c>
    </row>
    <row r="5366" spans="1:25" hidden="1" x14ac:dyDescent="0.25">
      <c r="A5366" t="s">
        <v>20416</v>
      </c>
      <c r="B5366" t="s">
        <v>20417</v>
      </c>
      <c r="C5366" s="1" t="str">
        <f t="shared" si="863"/>
        <v>21:0447</v>
      </c>
      <c r="D5366" s="1" t="str">
        <f t="shared" si="867"/>
        <v>21:0147</v>
      </c>
      <c r="E5366" t="s">
        <v>20418</v>
      </c>
      <c r="F5366" t="s">
        <v>20419</v>
      </c>
      <c r="H5366">
        <v>48.471710000000002</v>
      </c>
      <c r="I5366">
        <v>-90.524371400000007</v>
      </c>
      <c r="J5366" s="1" t="str">
        <f t="shared" si="868"/>
        <v>NGR lake sediment grab sample</v>
      </c>
      <c r="K5366" s="1" t="str">
        <f t="shared" si="869"/>
        <v>&lt;177 micron (NGR)</v>
      </c>
      <c r="L5366">
        <v>19</v>
      </c>
      <c r="M5366" t="s">
        <v>44</v>
      </c>
      <c r="N5366">
        <v>364</v>
      </c>
      <c r="O5366">
        <v>97</v>
      </c>
      <c r="P5366">
        <v>28</v>
      </c>
      <c r="Q5366">
        <v>1</v>
      </c>
      <c r="R5366">
        <v>18</v>
      </c>
      <c r="S5366">
        <v>12</v>
      </c>
      <c r="T5366">
        <v>0.1</v>
      </c>
      <c r="U5366">
        <v>460</v>
      </c>
      <c r="V5366">
        <v>2.9</v>
      </c>
      <c r="W5366">
        <v>0.5</v>
      </c>
      <c r="X5366">
        <v>2</v>
      </c>
      <c r="Y5366">
        <v>23</v>
      </c>
    </row>
    <row r="5367" spans="1:25" hidden="1" x14ac:dyDescent="0.25">
      <c r="A5367" t="s">
        <v>20420</v>
      </c>
      <c r="B5367" t="s">
        <v>20421</v>
      </c>
      <c r="C5367" s="1" t="str">
        <f t="shared" si="863"/>
        <v>21:0447</v>
      </c>
      <c r="D5367" s="1" t="str">
        <f t="shared" si="867"/>
        <v>21:0147</v>
      </c>
      <c r="E5367" t="s">
        <v>20422</v>
      </c>
      <c r="F5367" t="s">
        <v>20423</v>
      </c>
      <c r="H5367">
        <v>48.429518199999997</v>
      </c>
      <c r="I5367">
        <v>-90.486958999999999</v>
      </c>
      <c r="J5367" s="1" t="str">
        <f t="shared" si="868"/>
        <v>NGR lake sediment grab sample</v>
      </c>
      <c r="K5367" s="1" t="str">
        <f t="shared" si="869"/>
        <v>&lt;177 micron (NGR)</v>
      </c>
      <c r="L5367">
        <v>19</v>
      </c>
      <c r="M5367" t="s">
        <v>49</v>
      </c>
      <c r="N5367">
        <v>365</v>
      </c>
      <c r="O5367">
        <v>95</v>
      </c>
      <c r="P5367">
        <v>32</v>
      </c>
      <c r="Q5367">
        <v>1</v>
      </c>
      <c r="R5367">
        <v>16</v>
      </c>
      <c r="S5367">
        <v>9</v>
      </c>
      <c r="T5367">
        <v>0.1</v>
      </c>
      <c r="U5367">
        <v>220</v>
      </c>
      <c r="V5367">
        <v>1.6</v>
      </c>
      <c r="W5367">
        <v>0.5</v>
      </c>
      <c r="X5367">
        <v>1</v>
      </c>
      <c r="Y5367">
        <v>36</v>
      </c>
    </row>
    <row r="5368" spans="1:25" hidden="1" x14ac:dyDescent="0.25">
      <c r="A5368" t="s">
        <v>20424</v>
      </c>
      <c r="B5368" t="s">
        <v>20425</v>
      </c>
      <c r="C5368" s="1" t="str">
        <f t="shared" si="863"/>
        <v>21:0447</v>
      </c>
      <c r="D5368" s="1" t="str">
        <f t="shared" si="867"/>
        <v>21:0147</v>
      </c>
      <c r="E5368" t="s">
        <v>20406</v>
      </c>
      <c r="F5368" t="s">
        <v>20426</v>
      </c>
      <c r="H5368">
        <v>48.421157100000002</v>
      </c>
      <c r="I5368">
        <v>-90.498793300000003</v>
      </c>
      <c r="J5368" s="1" t="str">
        <f t="shared" si="868"/>
        <v>NGR lake sediment grab sample</v>
      </c>
      <c r="K5368" s="1" t="str">
        <f t="shared" si="869"/>
        <v>&lt;177 micron (NGR)</v>
      </c>
      <c r="L5368">
        <v>19</v>
      </c>
      <c r="M5368" t="s">
        <v>57</v>
      </c>
      <c r="N5368">
        <v>366</v>
      </c>
      <c r="O5368">
        <v>70</v>
      </c>
      <c r="P5368">
        <v>22</v>
      </c>
      <c r="Q5368">
        <v>2</v>
      </c>
      <c r="R5368">
        <v>15</v>
      </c>
      <c r="S5368">
        <v>8</v>
      </c>
      <c r="T5368">
        <v>0.1</v>
      </c>
      <c r="U5368">
        <v>130</v>
      </c>
      <c r="V5368">
        <v>0.95</v>
      </c>
      <c r="W5368">
        <v>0.5</v>
      </c>
      <c r="X5368">
        <v>1</v>
      </c>
      <c r="Y5368">
        <v>35.799999999999997</v>
      </c>
    </row>
    <row r="5369" spans="1:25" hidden="1" x14ac:dyDescent="0.25">
      <c r="A5369" t="s">
        <v>20427</v>
      </c>
      <c r="B5369" t="s">
        <v>20428</v>
      </c>
      <c r="C5369" s="1" t="str">
        <f t="shared" si="863"/>
        <v>21:0447</v>
      </c>
      <c r="D5369" s="1" t="str">
        <f t="shared" si="867"/>
        <v>21:0147</v>
      </c>
      <c r="E5369" t="s">
        <v>20406</v>
      </c>
      <c r="F5369" t="s">
        <v>20429</v>
      </c>
      <c r="H5369">
        <v>48.421157100000002</v>
      </c>
      <c r="I5369">
        <v>-90.498793300000003</v>
      </c>
      <c r="J5369" s="1" t="str">
        <f t="shared" si="868"/>
        <v>NGR lake sediment grab sample</v>
      </c>
      <c r="K5369" s="1" t="str">
        <f t="shared" si="869"/>
        <v>&lt;177 micron (NGR)</v>
      </c>
      <c r="L5369">
        <v>19</v>
      </c>
      <c r="M5369" t="s">
        <v>53</v>
      </c>
      <c r="N5369">
        <v>367</v>
      </c>
      <c r="O5369">
        <v>74</v>
      </c>
      <c r="P5369">
        <v>21</v>
      </c>
      <c r="Q5369">
        <v>1</v>
      </c>
      <c r="R5369">
        <v>16</v>
      </c>
      <c r="S5369">
        <v>9</v>
      </c>
      <c r="T5369">
        <v>0.1</v>
      </c>
      <c r="U5369">
        <v>130</v>
      </c>
      <c r="V5369">
        <v>0.9</v>
      </c>
      <c r="W5369">
        <v>0.5</v>
      </c>
      <c r="X5369">
        <v>1</v>
      </c>
      <c r="Y5369">
        <v>34.799999999999997</v>
      </c>
    </row>
    <row r="5370" spans="1:25" hidden="1" x14ac:dyDescent="0.25">
      <c r="A5370" t="s">
        <v>20430</v>
      </c>
      <c r="B5370" t="s">
        <v>20431</v>
      </c>
      <c r="C5370" s="1" t="str">
        <f t="shared" si="863"/>
        <v>21:0447</v>
      </c>
      <c r="D5370" s="1" t="str">
        <f t="shared" si="867"/>
        <v>21:0147</v>
      </c>
      <c r="E5370" t="s">
        <v>20432</v>
      </c>
      <c r="F5370" t="s">
        <v>20433</v>
      </c>
      <c r="H5370">
        <v>48.416395100000003</v>
      </c>
      <c r="I5370">
        <v>-90.461479699999998</v>
      </c>
      <c r="J5370" s="1" t="str">
        <f t="shared" si="868"/>
        <v>NGR lake sediment grab sample</v>
      </c>
      <c r="K5370" s="1" t="str">
        <f t="shared" si="869"/>
        <v>&lt;177 micron (NGR)</v>
      </c>
      <c r="L5370">
        <v>19</v>
      </c>
      <c r="M5370" t="s">
        <v>62</v>
      </c>
      <c r="N5370">
        <v>368</v>
      </c>
      <c r="O5370">
        <v>106</v>
      </c>
      <c r="P5370">
        <v>29</v>
      </c>
      <c r="Q5370">
        <v>3</v>
      </c>
      <c r="R5370">
        <v>16</v>
      </c>
      <c r="S5370">
        <v>11</v>
      </c>
      <c r="T5370">
        <v>0.1</v>
      </c>
      <c r="U5370">
        <v>545</v>
      </c>
      <c r="V5370">
        <v>4.4000000000000004</v>
      </c>
      <c r="W5370">
        <v>0.5</v>
      </c>
      <c r="X5370">
        <v>1</v>
      </c>
      <c r="Y5370">
        <v>35.6</v>
      </c>
    </row>
    <row r="5371" spans="1:25" hidden="1" x14ac:dyDescent="0.25">
      <c r="A5371" t="s">
        <v>20434</v>
      </c>
      <c r="B5371" t="s">
        <v>20435</v>
      </c>
      <c r="C5371" s="1" t="str">
        <f t="shared" si="863"/>
        <v>21:0447</v>
      </c>
      <c r="D5371" s="1" t="str">
        <f t="shared" si="867"/>
        <v>21:0147</v>
      </c>
      <c r="E5371" t="s">
        <v>20436</v>
      </c>
      <c r="F5371" t="s">
        <v>20437</v>
      </c>
      <c r="H5371">
        <v>48.3937168</v>
      </c>
      <c r="I5371">
        <v>-90.491249499999995</v>
      </c>
      <c r="J5371" s="1" t="str">
        <f t="shared" si="868"/>
        <v>NGR lake sediment grab sample</v>
      </c>
      <c r="K5371" s="1" t="str">
        <f t="shared" si="869"/>
        <v>&lt;177 micron (NGR)</v>
      </c>
      <c r="L5371">
        <v>19</v>
      </c>
      <c r="M5371" t="s">
        <v>67</v>
      </c>
      <c r="N5371">
        <v>369</v>
      </c>
      <c r="O5371">
        <v>57</v>
      </c>
      <c r="P5371">
        <v>8</v>
      </c>
      <c r="Q5371">
        <v>1</v>
      </c>
      <c r="R5371">
        <v>6</v>
      </c>
      <c r="S5371">
        <v>17</v>
      </c>
      <c r="T5371">
        <v>0.1</v>
      </c>
      <c r="U5371">
        <v>620</v>
      </c>
      <c r="V5371">
        <v>8.6</v>
      </c>
      <c r="W5371">
        <v>0.5</v>
      </c>
      <c r="X5371">
        <v>1</v>
      </c>
      <c r="Y5371">
        <v>6.2</v>
      </c>
    </row>
    <row r="5372" spans="1:25" hidden="1" x14ac:dyDescent="0.25">
      <c r="A5372" t="s">
        <v>20438</v>
      </c>
      <c r="B5372" t="s">
        <v>20439</v>
      </c>
      <c r="C5372" s="1" t="str">
        <f t="shared" si="863"/>
        <v>21:0447</v>
      </c>
      <c r="D5372" s="1" t="str">
        <f t="shared" si="867"/>
        <v>21:0147</v>
      </c>
      <c r="E5372" t="s">
        <v>20440</v>
      </c>
      <c r="F5372" t="s">
        <v>20441</v>
      </c>
      <c r="H5372">
        <v>48.390769599999999</v>
      </c>
      <c r="I5372">
        <v>-90.465159700000001</v>
      </c>
      <c r="J5372" s="1" t="str">
        <f t="shared" si="868"/>
        <v>NGR lake sediment grab sample</v>
      </c>
      <c r="K5372" s="1" t="str">
        <f t="shared" si="869"/>
        <v>&lt;177 micron (NGR)</v>
      </c>
      <c r="L5372">
        <v>19</v>
      </c>
      <c r="M5372" t="s">
        <v>72</v>
      </c>
      <c r="N5372">
        <v>370</v>
      </c>
      <c r="O5372">
        <v>124</v>
      </c>
      <c r="P5372">
        <v>32</v>
      </c>
      <c r="Q5372">
        <v>1</v>
      </c>
      <c r="R5372">
        <v>11</v>
      </c>
      <c r="S5372">
        <v>10</v>
      </c>
      <c r="T5372">
        <v>0.1</v>
      </c>
      <c r="U5372">
        <v>845</v>
      </c>
      <c r="V5372">
        <v>13</v>
      </c>
      <c r="W5372">
        <v>0.5</v>
      </c>
      <c r="X5372">
        <v>1</v>
      </c>
      <c r="Y5372">
        <v>46.2</v>
      </c>
    </row>
    <row r="5373" spans="1:25" hidden="1" x14ac:dyDescent="0.25">
      <c r="A5373" t="s">
        <v>20442</v>
      </c>
      <c r="B5373" t="s">
        <v>20443</v>
      </c>
      <c r="C5373" s="1" t="str">
        <f t="shared" si="863"/>
        <v>21:0447</v>
      </c>
      <c r="D5373" s="1" t="str">
        <f t="shared" si="867"/>
        <v>21:0147</v>
      </c>
      <c r="E5373" t="s">
        <v>20444</v>
      </c>
      <c r="F5373" t="s">
        <v>20445</v>
      </c>
      <c r="H5373">
        <v>48.352956300000002</v>
      </c>
      <c r="I5373">
        <v>-90.447732599999995</v>
      </c>
      <c r="J5373" s="1" t="str">
        <f t="shared" si="868"/>
        <v>NGR lake sediment grab sample</v>
      </c>
      <c r="K5373" s="1" t="str">
        <f t="shared" si="869"/>
        <v>&lt;177 micron (NGR)</v>
      </c>
      <c r="L5373">
        <v>19</v>
      </c>
      <c r="M5373" t="s">
        <v>77</v>
      </c>
      <c r="N5373">
        <v>371</v>
      </c>
      <c r="O5373">
        <v>52</v>
      </c>
      <c r="P5373">
        <v>14</v>
      </c>
      <c r="Q5373">
        <v>3</v>
      </c>
      <c r="R5373">
        <v>10</v>
      </c>
      <c r="S5373">
        <v>7</v>
      </c>
      <c r="T5373">
        <v>0.1</v>
      </c>
      <c r="U5373">
        <v>175</v>
      </c>
      <c r="V5373">
        <v>1.6</v>
      </c>
      <c r="W5373">
        <v>0.5</v>
      </c>
      <c r="X5373">
        <v>1</v>
      </c>
      <c r="Y5373">
        <v>10.4</v>
      </c>
    </row>
    <row r="5374" spans="1:25" hidden="1" x14ac:dyDescent="0.25">
      <c r="A5374" t="s">
        <v>20446</v>
      </c>
      <c r="B5374" t="s">
        <v>20447</v>
      </c>
      <c r="C5374" s="1" t="str">
        <f t="shared" si="863"/>
        <v>21:0447</v>
      </c>
      <c r="D5374" s="1" t="str">
        <f t="shared" si="867"/>
        <v>21:0147</v>
      </c>
      <c r="E5374" t="s">
        <v>20448</v>
      </c>
      <c r="F5374" t="s">
        <v>20449</v>
      </c>
      <c r="H5374">
        <v>48.3325186</v>
      </c>
      <c r="I5374">
        <v>-90.457740000000001</v>
      </c>
      <c r="J5374" s="1" t="str">
        <f t="shared" si="868"/>
        <v>NGR lake sediment grab sample</v>
      </c>
      <c r="K5374" s="1" t="str">
        <f t="shared" si="869"/>
        <v>&lt;177 micron (NGR)</v>
      </c>
      <c r="L5374">
        <v>19</v>
      </c>
      <c r="M5374" t="s">
        <v>82</v>
      </c>
      <c r="N5374">
        <v>372</v>
      </c>
      <c r="O5374">
        <v>82</v>
      </c>
      <c r="P5374">
        <v>57</v>
      </c>
      <c r="Q5374">
        <v>10</v>
      </c>
      <c r="R5374">
        <v>70</v>
      </c>
      <c r="S5374">
        <v>8</v>
      </c>
      <c r="T5374">
        <v>0.1</v>
      </c>
      <c r="U5374">
        <v>70</v>
      </c>
      <c r="V5374">
        <v>0.65</v>
      </c>
      <c r="W5374">
        <v>0.5</v>
      </c>
      <c r="X5374">
        <v>1</v>
      </c>
      <c r="Y5374">
        <v>36.799999999999997</v>
      </c>
    </row>
    <row r="5375" spans="1:25" hidden="1" x14ac:dyDescent="0.25">
      <c r="A5375" t="s">
        <v>20450</v>
      </c>
      <c r="B5375" t="s">
        <v>20451</v>
      </c>
      <c r="C5375" s="1" t="str">
        <f t="shared" si="863"/>
        <v>21:0447</v>
      </c>
      <c r="D5375" s="1" t="str">
        <f>HYPERLINK("http://geochem.nrcan.gc.ca/cdogs/content/svy/svy_e.htm", "")</f>
        <v/>
      </c>
      <c r="G5375" s="1" t="str">
        <f>HYPERLINK("http://geochem.nrcan.gc.ca/cdogs/content/cr_/cr_00047_e.htm", "47")</f>
        <v>47</v>
      </c>
      <c r="J5375" t="s">
        <v>100</v>
      </c>
      <c r="K5375" t="s">
        <v>101</v>
      </c>
      <c r="L5375">
        <v>19</v>
      </c>
      <c r="M5375" t="s">
        <v>102</v>
      </c>
      <c r="N5375">
        <v>373</v>
      </c>
      <c r="O5375">
        <v>86</v>
      </c>
      <c r="P5375">
        <v>45</v>
      </c>
      <c r="Q5375">
        <v>12</v>
      </c>
      <c r="R5375">
        <v>15</v>
      </c>
      <c r="S5375">
        <v>12</v>
      </c>
      <c r="T5375">
        <v>0.1</v>
      </c>
      <c r="U5375">
        <v>660</v>
      </c>
      <c r="V5375">
        <v>3.2</v>
      </c>
      <c r="W5375">
        <v>24</v>
      </c>
      <c r="X5375">
        <v>4</v>
      </c>
      <c r="Y5375">
        <v>17</v>
      </c>
    </row>
    <row r="5376" spans="1:25" hidden="1" x14ac:dyDescent="0.25">
      <c r="A5376" t="s">
        <v>20452</v>
      </c>
      <c r="B5376" t="s">
        <v>20453</v>
      </c>
      <c r="C5376" s="1" t="str">
        <f t="shared" si="863"/>
        <v>21:0447</v>
      </c>
      <c r="D5376" s="1" t="str">
        <f t="shared" ref="D5376:D5395" si="870">HYPERLINK("http://geochem.nrcan.gc.ca/cdogs/content/svy/svy210147_e.htm", "21:0147")</f>
        <v>21:0147</v>
      </c>
      <c r="E5376" t="s">
        <v>20454</v>
      </c>
      <c r="F5376" t="s">
        <v>20455</v>
      </c>
      <c r="H5376">
        <v>48.298617299999997</v>
      </c>
      <c r="I5376">
        <v>-90.397878800000001</v>
      </c>
      <c r="J5376" s="1" t="str">
        <f t="shared" ref="J5376:J5395" si="871">HYPERLINK("http://geochem.nrcan.gc.ca/cdogs/content/kwd/kwd020027_e.htm", "NGR lake sediment grab sample")</f>
        <v>NGR lake sediment grab sample</v>
      </c>
      <c r="K5376" s="1" t="str">
        <f t="shared" ref="K5376:K5395" si="872">HYPERLINK("http://geochem.nrcan.gc.ca/cdogs/content/kwd/kwd080006_e.htm", "&lt;177 micron (NGR)")</f>
        <v>&lt;177 micron (NGR)</v>
      </c>
      <c r="L5376">
        <v>19</v>
      </c>
      <c r="M5376" t="s">
        <v>87</v>
      </c>
      <c r="N5376">
        <v>374</v>
      </c>
      <c r="O5376">
        <v>138</v>
      </c>
      <c r="P5376">
        <v>38</v>
      </c>
      <c r="Q5376">
        <v>1</v>
      </c>
      <c r="R5376">
        <v>32</v>
      </c>
      <c r="S5376">
        <v>29</v>
      </c>
      <c r="T5376">
        <v>0.1</v>
      </c>
      <c r="U5376">
        <v>690</v>
      </c>
      <c r="V5376">
        <v>12.6</v>
      </c>
      <c r="W5376">
        <v>0.5</v>
      </c>
      <c r="X5376">
        <v>1</v>
      </c>
      <c r="Y5376">
        <v>18</v>
      </c>
    </row>
    <row r="5377" spans="1:25" hidden="1" x14ac:dyDescent="0.25">
      <c r="A5377" t="s">
        <v>20456</v>
      </c>
      <c r="B5377" t="s">
        <v>20457</v>
      </c>
      <c r="C5377" s="1" t="str">
        <f t="shared" si="863"/>
        <v>21:0447</v>
      </c>
      <c r="D5377" s="1" t="str">
        <f t="shared" si="870"/>
        <v>21:0147</v>
      </c>
      <c r="E5377" t="s">
        <v>20458</v>
      </c>
      <c r="F5377" t="s">
        <v>20459</v>
      </c>
      <c r="H5377">
        <v>48.244183800000002</v>
      </c>
      <c r="I5377">
        <v>-90.344495100000003</v>
      </c>
      <c r="J5377" s="1" t="str">
        <f t="shared" si="871"/>
        <v>NGR lake sediment grab sample</v>
      </c>
      <c r="K5377" s="1" t="str">
        <f t="shared" si="872"/>
        <v>&lt;177 micron (NGR)</v>
      </c>
      <c r="L5377">
        <v>19</v>
      </c>
      <c r="M5377" t="s">
        <v>92</v>
      </c>
      <c r="N5377">
        <v>375</v>
      </c>
      <c r="O5377">
        <v>84</v>
      </c>
      <c r="P5377">
        <v>22</v>
      </c>
      <c r="Q5377">
        <v>2</v>
      </c>
      <c r="R5377">
        <v>11</v>
      </c>
      <c r="S5377">
        <v>10</v>
      </c>
      <c r="T5377">
        <v>0.1</v>
      </c>
      <c r="U5377">
        <v>295</v>
      </c>
      <c r="V5377">
        <v>2.15</v>
      </c>
      <c r="W5377">
        <v>0.5</v>
      </c>
      <c r="X5377">
        <v>1</v>
      </c>
      <c r="Y5377">
        <v>22</v>
      </c>
    </row>
    <row r="5378" spans="1:25" hidden="1" x14ac:dyDescent="0.25">
      <c r="A5378" t="s">
        <v>20460</v>
      </c>
      <c r="B5378" t="s">
        <v>20461</v>
      </c>
      <c r="C5378" s="1" t="str">
        <f t="shared" si="863"/>
        <v>21:0447</v>
      </c>
      <c r="D5378" s="1" t="str">
        <f t="shared" si="870"/>
        <v>21:0147</v>
      </c>
      <c r="E5378" t="s">
        <v>20462</v>
      </c>
      <c r="F5378" t="s">
        <v>20463</v>
      </c>
      <c r="H5378">
        <v>48.233554300000002</v>
      </c>
      <c r="I5378">
        <v>-90.356857099999999</v>
      </c>
      <c r="J5378" s="1" t="str">
        <f t="shared" si="871"/>
        <v>NGR lake sediment grab sample</v>
      </c>
      <c r="K5378" s="1" t="str">
        <f t="shared" si="872"/>
        <v>&lt;177 micron (NGR)</v>
      </c>
      <c r="L5378">
        <v>19</v>
      </c>
      <c r="M5378" t="s">
        <v>97</v>
      </c>
      <c r="N5378">
        <v>376</v>
      </c>
      <c r="O5378">
        <v>80</v>
      </c>
      <c r="P5378">
        <v>35</v>
      </c>
      <c r="Q5378">
        <v>1</v>
      </c>
      <c r="R5378">
        <v>8</v>
      </c>
      <c r="S5378">
        <v>50</v>
      </c>
      <c r="T5378">
        <v>0.1</v>
      </c>
      <c r="U5378">
        <v>2300</v>
      </c>
      <c r="V5378">
        <v>14.6</v>
      </c>
      <c r="W5378">
        <v>0.5</v>
      </c>
      <c r="X5378">
        <v>1</v>
      </c>
      <c r="Y5378">
        <v>56.2</v>
      </c>
    </row>
    <row r="5379" spans="1:25" hidden="1" x14ac:dyDescent="0.25">
      <c r="A5379" t="s">
        <v>20464</v>
      </c>
      <c r="B5379" t="s">
        <v>20465</v>
      </c>
      <c r="C5379" s="1" t="str">
        <f t="shared" si="863"/>
        <v>21:0447</v>
      </c>
      <c r="D5379" s="1" t="str">
        <f t="shared" si="870"/>
        <v>21:0147</v>
      </c>
      <c r="E5379" t="s">
        <v>20466</v>
      </c>
      <c r="F5379" t="s">
        <v>20467</v>
      </c>
      <c r="H5379">
        <v>48.195189399999997</v>
      </c>
      <c r="I5379">
        <v>-90.365198300000003</v>
      </c>
      <c r="J5379" s="1" t="str">
        <f t="shared" si="871"/>
        <v>NGR lake sediment grab sample</v>
      </c>
      <c r="K5379" s="1" t="str">
        <f t="shared" si="872"/>
        <v>&lt;177 micron (NGR)</v>
      </c>
      <c r="L5379">
        <v>19</v>
      </c>
      <c r="M5379" t="s">
        <v>107</v>
      </c>
      <c r="N5379">
        <v>377</v>
      </c>
      <c r="O5379">
        <v>104</v>
      </c>
      <c r="P5379">
        <v>46</v>
      </c>
      <c r="Q5379">
        <v>3</v>
      </c>
      <c r="R5379">
        <v>17</v>
      </c>
      <c r="S5379">
        <v>7</v>
      </c>
      <c r="T5379">
        <v>0.1</v>
      </c>
      <c r="U5379">
        <v>215</v>
      </c>
      <c r="V5379">
        <v>1.3</v>
      </c>
      <c r="W5379">
        <v>0.5</v>
      </c>
      <c r="X5379">
        <v>1</v>
      </c>
      <c r="Y5379">
        <v>44.4</v>
      </c>
    </row>
    <row r="5380" spans="1:25" hidden="1" x14ac:dyDescent="0.25">
      <c r="A5380" t="s">
        <v>20468</v>
      </c>
      <c r="B5380" t="s">
        <v>20469</v>
      </c>
      <c r="C5380" s="1" t="str">
        <f t="shared" si="863"/>
        <v>21:0447</v>
      </c>
      <c r="D5380" s="1" t="str">
        <f t="shared" si="870"/>
        <v>21:0147</v>
      </c>
      <c r="E5380" t="s">
        <v>20470</v>
      </c>
      <c r="F5380" t="s">
        <v>20471</v>
      </c>
      <c r="H5380">
        <v>48.170065999999998</v>
      </c>
      <c r="I5380">
        <v>-90.372230400000007</v>
      </c>
      <c r="J5380" s="1" t="str">
        <f t="shared" si="871"/>
        <v>NGR lake sediment grab sample</v>
      </c>
      <c r="K5380" s="1" t="str">
        <f t="shared" si="872"/>
        <v>&lt;177 micron (NGR)</v>
      </c>
      <c r="L5380">
        <v>19</v>
      </c>
      <c r="M5380" t="s">
        <v>112</v>
      </c>
      <c r="N5380">
        <v>378</v>
      </c>
      <c r="O5380">
        <v>117</v>
      </c>
      <c r="P5380">
        <v>144</v>
      </c>
      <c r="Q5380">
        <v>1</v>
      </c>
      <c r="R5380">
        <v>24</v>
      </c>
      <c r="S5380">
        <v>14</v>
      </c>
      <c r="T5380">
        <v>0.1</v>
      </c>
      <c r="U5380">
        <v>240</v>
      </c>
      <c r="V5380">
        <v>3.8</v>
      </c>
      <c r="W5380">
        <v>0.5</v>
      </c>
      <c r="X5380">
        <v>1</v>
      </c>
      <c r="Y5380">
        <v>38.4</v>
      </c>
    </row>
    <row r="5381" spans="1:25" hidden="1" x14ac:dyDescent="0.25">
      <c r="A5381" t="s">
        <v>20472</v>
      </c>
      <c r="B5381" t="s">
        <v>20473</v>
      </c>
      <c r="C5381" s="1" t="str">
        <f t="shared" si="863"/>
        <v>21:0447</v>
      </c>
      <c r="D5381" s="1" t="str">
        <f t="shared" si="870"/>
        <v>21:0147</v>
      </c>
      <c r="E5381" t="s">
        <v>20474</v>
      </c>
      <c r="F5381" t="s">
        <v>20475</v>
      </c>
      <c r="H5381">
        <v>48.148926699999997</v>
      </c>
      <c r="I5381">
        <v>-90.329557500000007</v>
      </c>
      <c r="J5381" s="1" t="str">
        <f t="shared" si="871"/>
        <v>NGR lake sediment grab sample</v>
      </c>
      <c r="K5381" s="1" t="str">
        <f t="shared" si="872"/>
        <v>&lt;177 micron (NGR)</v>
      </c>
      <c r="L5381">
        <v>19</v>
      </c>
      <c r="M5381" t="s">
        <v>117</v>
      </c>
      <c r="N5381">
        <v>379</v>
      </c>
      <c r="O5381">
        <v>169</v>
      </c>
      <c r="P5381">
        <v>126</v>
      </c>
      <c r="Q5381">
        <v>6</v>
      </c>
      <c r="R5381">
        <v>45</v>
      </c>
      <c r="S5381">
        <v>15</v>
      </c>
      <c r="T5381">
        <v>0.1</v>
      </c>
      <c r="U5381">
        <v>905</v>
      </c>
      <c r="V5381">
        <v>5.4</v>
      </c>
      <c r="W5381">
        <v>3</v>
      </c>
      <c r="X5381">
        <v>1</v>
      </c>
      <c r="Y5381">
        <v>17.600000000000001</v>
      </c>
    </row>
    <row r="5382" spans="1:25" hidden="1" x14ac:dyDescent="0.25">
      <c r="A5382" t="s">
        <v>20476</v>
      </c>
      <c r="B5382" t="s">
        <v>20477</v>
      </c>
      <c r="C5382" s="1" t="str">
        <f t="shared" si="863"/>
        <v>21:0447</v>
      </c>
      <c r="D5382" s="1" t="str">
        <f t="shared" si="870"/>
        <v>21:0147</v>
      </c>
      <c r="E5382" t="s">
        <v>20478</v>
      </c>
      <c r="F5382" t="s">
        <v>20479</v>
      </c>
      <c r="H5382">
        <v>48.132959200000002</v>
      </c>
      <c r="I5382">
        <v>-90.302172100000007</v>
      </c>
      <c r="J5382" s="1" t="str">
        <f t="shared" si="871"/>
        <v>NGR lake sediment grab sample</v>
      </c>
      <c r="K5382" s="1" t="str">
        <f t="shared" si="872"/>
        <v>&lt;177 micron (NGR)</v>
      </c>
      <c r="L5382">
        <v>19</v>
      </c>
      <c r="M5382" t="s">
        <v>122</v>
      </c>
      <c r="N5382">
        <v>380</v>
      </c>
      <c r="O5382">
        <v>190</v>
      </c>
      <c r="P5382">
        <v>55</v>
      </c>
      <c r="Q5382">
        <v>5</v>
      </c>
      <c r="R5382">
        <v>35</v>
      </c>
      <c r="S5382">
        <v>9</v>
      </c>
      <c r="T5382">
        <v>0.1</v>
      </c>
      <c r="U5382">
        <v>180</v>
      </c>
      <c r="V5382">
        <v>3.3</v>
      </c>
      <c r="W5382">
        <v>0.5</v>
      </c>
      <c r="X5382">
        <v>1</v>
      </c>
      <c r="Y5382">
        <v>41.6</v>
      </c>
    </row>
    <row r="5383" spans="1:25" hidden="1" x14ac:dyDescent="0.25">
      <c r="A5383" t="s">
        <v>20480</v>
      </c>
      <c r="B5383" t="s">
        <v>20481</v>
      </c>
      <c r="C5383" s="1" t="str">
        <f t="shared" si="863"/>
        <v>21:0447</v>
      </c>
      <c r="D5383" s="1" t="str">
        <f t="shared" si="870"/>
        <v>21:0147</v>
      </c>
      <c r="E5383" t="s">
        <v>20482</v>
      </c>
      <c r="F5383" t="s">
        <v>20483</v>
      </c>
      <c r="H5383">
        <v>48.133080100000001</v>
      </c>
      <c r="I5383">
        <v>-90.474300799999995</v>
      </c>
      <c r="J5383" s="1" t="str">
        <f t="shared" si="871"/>
        <v>NGR lake sediment grab sample</v>
      </c>
      <c r="K5383" s="1" t="str">
        <f t="shared" si="872"/>
        <v>&lt;177 micron (NGR)</v>
      </c>
      <c r="L5383">
        <v>20</v>
      </c>
      <c r="M5383" t="s">
        <v>29</v>
      </c>
      <c r="N5383">
        <v>381</v>
      </c>
      <c r="O5383">
        <v>27</v>
      </c>
      <c r="P5383">
        <v>9</v>
      </c>
      <c r="Q5383">
        <v>2</v>
      </c>
      <c r="R5383">
        <v>8</v>
      </c>
      <c r="S5383">
        <v>7</v>
      </c>
      <c r="T5383">
        <v>0.1</v>
      </c>
      <c r="U5383">
        <v>190</v>
      </c>
      <c r="V5383">
        <v>1.3</v>
      </c>
      <c r="W5383">
        <v>0.5</v>
      </c>
      <c r="X5383">
        <v>1</v>
      </c>
      <c r="Y5383">
        <v>8.6</v>
      </c>
    </row>
    <row r="5384" spans="1:25" hidden="1" x14ac:dyDescent="0.25">
      <c r="A5384" t="s">
        <v>20484</v>
      </c>
      <c r="B5384" t="s">
        <v>20485</v>
      </c>
      <c r="C5384" s="1" t="str">
        <f t="shared" si="863"/>
        <v>21:0447</v>
      </c>
      <c r="D5384" s="1" t="str">
        <f t="shared" si="870"/>
        <v>21:0147</v>
      </c>
      <c r="E5384" t="s">
        <v>20486</v>
      </c>
      <c r="F5384" t="s">
        <v>20487</v>
      </c>
      <c r="H5384">
        <v>48.106487199999997</v>
      </c>
      <c r="I5384">
        <v>-90.3054937</v>
      </c>
      <c r="J5384" s="1" t="str">
        <f t="shared" si="871"/>
        <v>NGR lake sediment grab sample</v>
      </c>
      <c r="K5384" s="1" t="str">
        <f t="shared" si="872"/>
        <v>&lt;177 micron (NGR)</v>
      </c>
      <c r="L5384">
        <v>20</v>
      </c>
      <c r="M5384" t="s">
        <v>34</v>
      </c>
      <c r="N5384">
        <v>382</v>
      </c>
      <c r="O5384">
        <v>190</v>
      </c>
      <c r="P5384">
        <v>144</v>
      </c>
      <c r="Q5384">
        <v>4</v>
      </c>
      <c r="R5384">
        <v>32</v>
      </c>
      <c r="S5384">
        <v>17</v>
      </c>
      <c r="T5384">
        <v>0.1</v>
      </c>
      <c r="U5384">
        <v>680</v>
      </c>
      <c r="V5384">
        <v>8.1999999999999993</v>
      </c>
      <c r="W5384">
        <v>4</v>
      </c>
      <c r="X5384">
        <v>1</v>
      </c>
      <c r="Y5384">
        <v>17.2</v>
      </c>
    </row>
    <row r="5385" spans="1:25" hidden="1" x14ac:dyDescent="0.25">
      <c r="A5385" t="s">
        <v>20488</v>
      </c>
      <c r="B5385" t="s">
        <v>20489</v>
      </c>
      <c r="C5385" s="1" t="str">
        <f t="shared" si="863"/>
        <v>21:0447</v>
      </c>
      <c r="D5385" s="1" t="str">
        <f t="shared" si="870"/>
        <v>21:0147</v>
      </c>
      <c r="E5385" t="s">
        <v>20490</v>
      </c>
      <c r="F5385" t="s">
        <v>20491</v>
      </c>
      <c r="H5385">
        <v>48.102541299999999</v>
      </c>
      <c r="I5385">
        <v>-90.365372699999995</v>
      </c>
      <c r="J5385" s="1" t="str">
        <f t="shared" si="871"/>
        <v>NGR lake sediment grab sample</v>
      </c>
      <c r="K5385" s="1" t="str">
        <f t="shared" si="872"/>
        <v>&lt;177 micron (NGR)</v>
      </c>
      <c r="L5385">
        <v>20</v>
      </c>
      <c r="M5385" t="s">
        <v>39</v>
      </c>
      <c r="N5385">
        <v>383</v>
      </c>
      <c r="O5385">
        <v>157</v>
      </c>
      <c r="P5385">
        <v>260</v>
      </c>
      <c r="Q5385">
        <v>2</v>
      </c>
      <c r="R5385">
        <v>70</v>
      </c>
      <c r="S5385">
        <v>22</v>
      </c>
      <c r="T5385">
        <v>0.1</v>
      </c>
      <c r="U5385">
        <v>510</v>
      </c>
      <c r="V5385">
        <v>4.4000000000000004</v>
      </c>
      <c r="W5385">
        <v>0.5</v>
      </c>
      <c r="X5385">
        <v>1</v>
      </c>
      <c r="Y5385">
        <v>33.6</v>
      </c>
    </row>
    <row r="5386" spans="1:25" hidden="1" x14ac:dyDescent="0.25">
      <c r="A5386" t="s">
        <v>20492</v>
      </c>
      <c r="B5386" t="s">
        <v>20493</v>
      </c>
      <c r="C5386" s="1" t="str">
        <f t="shared" si="863"/>
        <v>21:0447</v>
      </c>
      <c r="D5386" s="1" t="str">
        <f t="shared" si="870"/>
        <v>21:0147</v>
      </c>
      <c r="E5386" t="s">
        <v>20494</v>
      </c>
      <c r="F5386" t="s">
        <v>20495</v>
      </c>
      <c r="H5386">
        <v>48.114424399999997</v>
      </c>
      <c r="I5386">
        <v>-90.365624800000006</v>
      </c>
      <c r="J5386" s="1" t="str">
        <f t="shared" si="871"/>
        <v>NGR lake sediment grab sample</v>
      </c>
      <c r="K5386" s="1" t="str">
        <f t="shared" si="872"/>
        <v>&lt;177 micron (NGR)</v>
      </c>
      <c r="L5386">
        <v>20</v>
      </c>
      <c r="M5386" t="s">
        <v>44</v>
      </c>
      <c r="N5386">
        <v>384</v>
      </c>
      <c r="O5386">
        <v>310</v>
      </c>
      <c r="P5386">
        <v>68</v>
      </c>
      <c r="Q5386">
        <v>5</v>
      </c>
      <c r="R5386">
        <v>78</v>
      </c>
      <c r="S5386">
        <v>32</v>
      </c>
      <c r="T5386">
        <v>0.1</v>
      </c>
      <c r="U5386">
        <v>440</v>
      </c>
      <c r="V5386">
        <v>5.45</v>
      </c>
      <c r="W5386">
        <v>4</v>
      </c>
      <c r="X5386">
        <v>1</v>
      </c>
      <c r="Y5386">
        <v>7</v>
      </c>
    </row>
    <row r="5387" spans="1:25" hidden="1" x14ac:dyDescent="0.25">
      <c r="A5387" t="s">
        <v>20496</v>
      </c>
      <c r="B5387" t="s">
        <v>20497</v>
      </c>
      <c r="C5387" s="1" t="str">
        <f t="shared" ref="C5387:C5450" si="873">HYPERLINK("http://geochem.nrcan.gc.ca/cdogs/content/bdl/bdl210447_e.htm", "21:0447")</f>
        <v>21:0447</v>
      </c>
      <c r="D5387" s="1" t="str">
        <f t="shared" si="870"/>
        <v>21:0147</v>
      </c>
      <c r="E5387" t="s">
        <v>20498</v>
      </c>
      <c r="F5387" t="s">
        <v>20499</v>
      </c>
      <c r="H5387">
        <v>48.108207299999997</v>
      </c>
      <c r="I5387">
        <v>-90.4051738</v>
      </c>
      <c r="J5387" s="1" t="str">
        <f t="shared" si="871"/>
        <v>NGR lake sediment grab sample</v>
      </c>
      <c r="K5387" s="1" t="str">
        <f t="shared" si="872"/>
        <v>&lt;177 micron (NGR)</v>
      </c>
      <c r="L5387">
        <v>20</v>
      </c>
      <c r="M5387" t="s">
        <v>62</v>
      </c>
      <c r="N5387">
        <v>385</v>
      </c>
      <c r="O5387">
        <v>200</v>
      </c>
      <c r="P5387">
        <v>108</v>
      </c>
      <c r="Q5387">
        <v>5</v>
      </c>
      <c r="R5387">
        <v>39</v>
      </c>
      <c r="S5387">
        <v>13</v>
      </c>
      <c r="T5387">
        <v>0.1</v>
      </c>
      <c r="U5387">
        <v>230</v>
      </c>
      <c r="V5387">
        <v>4.75</v>
      </c>
      <c r="W5387">
        <v>3</v>
      </c>
      <c r="X5387">
        <v>1</v>
      </c>
      <c r="Y5387">
        <v>22</v>
      </c>
    </row>
    <row r="5388" spans="1:25" hidden="1" x14ac:dyDescent="0.25">
      <c r="A5388" t="s">
        <v>20500</v>
      </c>
      <c r="B5388" t="s">
        <v>20501</v>
      </c>
      <c r="C5388" s="1" t="str">
        <f t="shared" si="873"/>
        <v>21:0447</v>
      </c>
      <c r="D5388" s="1" t="str">
        <f t="shared" si="870"/>
        <v>21:0147</v>
      </c>
      <c r="E5388" t="s">
        <v>20502</v>
      </c>
      <c r="F5388" t="s">
        <v>20503</v>
      </c>
      <c r="H5388">
        <v>48.118348500000003</v>
      </c>
      <c r="I5388">
        <v>-90.414767999999995</v>
      </c>
      <c r="J5388" s="1" t="str">
        <f t="shared" si="871"/>
        <v>NGR lake sediment grab sample</v>
      </c>
      <c r="K5388" s="1" t="str">
        <f t="shared" si="872"/>
        <v>&lt;177 micron (NGR)</v>
      </c>
      <c r="L5388">
        <v>20</v>
      </c>
      <c r="M5388" t="s">
        <v>67</v>
      </c>
      <c r="N5388">
        <v>386</v>
      </c>
      <c r="O5388">
        <v>141</v>
      </c>
      <c r="P5388">
        <v>83</v>
      </c>
      <c r="Q5388">
        <v>6</v>
      </c>
      <c r="R5388">
        <v>44</v>
      </c>
      <c r="S5388">
        <v>20</v>
      </c>
      <c r="T5388">
        <v>0.1</v>
      </c>
      <c r="U5388">
        <v>2700</v>
      </c>
      <c r="V5388">
        <v>5.6</v>
      </c>
      <c r="W5388">
        <v>4.5</v>
      </c>
      <c r="X5388">
        <v>1</v>
      </c>
      <c r="Y5388">
        <v>7</v>
      </c>
    </row>
    <row r="5389" spans="1:25" hidden="1" x14ac:dyDescent="0.25">
      <c r="A5389" t="s">
        <v>20504</v>
      </c>
      <c r="B5389" t="s">
        <v>20505</v>
      </c>
      <c r="C5389" s="1" t="str">
        <f t="shared" si="873"/>
        <v>21:0447</v>
      </c>
      <c r="D5389" s="1" t="str">
        <f t="shared" si="870"/>
        <v>21:0147</v>
      </c>
      <c r="E5389" t="s">
        <v>20506</v>
      </c>
      <c r="F5389" t="s">
        <v>20507</v>
      </c>
      <c r="H5389">
        <v>48.1056819</v>
      </c>
      <c r="I5389">
        <v>-90.449487300000001</v>
      </c>
      <c r="J5389" s="1" t="str">
        <f t="shared" si="871"/>
        <v>NGR lake sediment grab sample</v>
      </c>
      <c r="K5389" s="1" t="str">
        <f t="shared" si="872"/>
        <v>&lt;177 micron (NGR)</v>
      </c>
      <c r="L5389">
        <v>20</v>
      </c>
      <c r="M5389" t="s">
        <v>72</v>
      </c>
      <c r="N5389">
        <v>387</v>
      </c>
      <c r="O5389">
        <v>164</v>
      </c>
      <c r="P5389">
        <v>75</v>
      </c>
      <c r="Q5389">
        <v>5</v>
      </c>
      <c r="R5389">
        <v>32</v>
      </c>
      <c r="S5389">
        <v>10</v>
      </c>
      <c r="T5389">
        <v>0.1</v>
      </c>
      <c r="U5389">
        <v>155</v>
      </c>
      <c r="V5389">
        <v>2.4</v>
      </c>
      <c r="W5389">
        <v>0.5</v>
      </c>
      <c r="X5389">
        <v>1</v>
      </c>
      <c r="Y5389">
        <v>19.8</v>
      </c>
    </row>
    <row r="5390" spans="1:25" hidden="1" x14ac:dyDescent="0.25">
      <c r="A5390" t="s">
        <v>20508</v>
      </c>
      <c r="B5390" t="s">
        <v>20509</v>
      </c>
      <c r="C5390" s="1" t="str">
        <f t="shared" si="873"/>
        <v>21:0447</v>
      </c>
      <c r="D5390" s="1" t="str">
        <f t="shared" si="870"/>
        <v>21:0147</v>
      </c>
      <c r="E5390" t="s">
        <v>20510</v>
      </c>
      <c r="F5390" t="s">
        <v>20511</v>
      </c>
      <c r="H5390">
        <v>48.123373200000003</v>
      </c>
      <c r="I5390">
        <v>-90.447522399999997</v>
      </c>
      <c r="J5390" s="1" t="str">
        <f t="shared" si="871"/>
        <v>NGR lake sediment grab sample</v>
      </c>
      <c r="K5390" s="1" t="str">
        <f t="shared" si="872"/>
        <v>&lt;177 micron (NGR)</v>
      </c>
      <c r="L5390">
        <v>20</v>
      </c>
      <c r="M5390" t="s">
        <v>49</v>
      </c>
      <c r="N5390">
        <v>388</v>
      </c>
      <c r="O5390">
        <v>110</v>
      </c>
      <c r="P5390">
        <v>68</v>
      </c>
      <c r="Q5390">
        <v>2</v>
      </c>
      <c r="R5390">
        <v>13</v>
      </c>
      <c r="S5390">
        <v>9</v>
      </c>
      <c r="T5390">
        <v>0.1</v>
      </c>
      <c r="U5390">
        <v>135</v>
      </c>
      <c r="V5390">
        <v>1.8</v>
      </c>
      <c r="W5390">
        <v>0.5</v>
      </c>
      <c r="X5390">
        <v>1</v>
      </c>
      <c r="Y5390">
        <v>51.6</v>
      </c>
    </row>
    <row r="5391" spans="1:25" hidden="1" x14ac:dyDescent="0.25">
      <c r="A5391" t="s">
        <v>20512</v>
      </c>
      <c r="B5391" t="s">
        <v>20513</v>
      </c>
      <c r="C5391" s="1" t="str">
        <f t="shared" si="873"/>
        <v>21:0447</v>
      </c>
      <c r="D5391" s="1" t="str">
        <f t="shared" si="870"/>
        <v>21:0147</v>
      </c>
      <c r="E5391" t="s">
        <v>20482</v>
      </c>
      <c r="F5391" t="s">
        <v>20514</v>
      </c>
      <c r="H5391">
        <v>48.133080100000001</v>
      </c>
      <c r="I5391">
        <v>-90.474300799999995</v>
      </c>
      <c r="J5391" s="1" t="str">
        <f t="shared" si="871"/>
        <v>NGR lake sediment grab sample</v>
      </c>
      <c r="K5391" s="1" t="str">
        <f t="shared" si="872"/>
        <v>&lt;177 micron (NGR)</v>
      </c>
      <c r="L5391">
        <v>20</v>
      </c>
      <c r="M5391" t="s">
        <v>57</v>
      </c>
      <c r="N5391">
        <v>389</v>
      </c>
      <c r="O5391">
        <v>31</v>
      </c>
      <c r="P5391">
        <v>11</v>
      </c>
      <c r="Q5391">
        <v>1</v>
      </c>
      <c r="R5391">
        <v>9</v>
      </c>
      <c r="S5391">
        <v>8</v>
      </c>
      <c r="T5391">
        <v>0.1</v>
      </c>
      <c r="U5391">
        <v>200</v>
      </c>
      <c r="V5391">
        <v>1.4</v>
      </c>
      <c r="W5391">
        <v>0.5</v>
      </c>
      <c r="X5391">
        <v>1</v>
      </c>
      <c r="Y5391">
        <v>8.6</v>
      </c>
    </row>
    <row r="5392" spans="1:25" hidden="1" x14ac:dyDescent="0.25">
      <c r="A5392" t="s">
        <v>20515</v>
      </c>
      <c r="B5392" t="s">
        <v>20516</v>
      </c>
      <c r="C5392" s="1" t="str">
        <f t="shared" si="873"/>
        <v>21:0447</v>
      </c>
      <c r="D5392" s="1" t="str">
        <f t="shared" si="870"/>
        <v>21:0147</v>
      </c>
      <c r="E5392" t="s">
        <v>20482</v>
      </c>
      <c r="F5392" t="s">
        <v>20517</v>
      </c>
      <c r="H5392">
        <v>48.133080100000001</v>
      </c>
      <c r="I5392">
        <v>-90.474300799999995</v>
      </c>
      <c r="J5392" s="1" t="str">
        <f t="shared" si="871"/>
        <v>NGR lake sediment grab sample</v>
      </c>
      <c r="K5392" s="1" t="str">
        <f t="shared" si="872"/>
        <v>&lt;177 micron (NGR)</v>
      </c>
      <c r="L5392">
        <v>20</v>
      </c>
      <c r="M5392" t="s">
        <v>53</v>
      </c>
      <c r="N5392">
        <v>390</v>
      </c>
      <c r="O5392">
        <v>39</v>
      </c>
      <c r="P5392">
        <v>18</v>
      </c>
      <c r="Q5392">
        <v>1</v>
      </c>
      <c r="R5392">
        <v>13</v>
      </c>
      <c r="S5392">
        <v>10</v>
      </c>
      <c r="T5392">
        <v>0.1</v>
      </c>
      <c r="U5392">
        <v>230</v>
      </c>
      <c r="V5392">
        <v>2.5499999999999998</v>
      </c>
      <c r="W5392">
        <v>0.5</v>
      </c>
      <c r="X5392">
        <v>1</v>
      </c>
      <c r="Y5392">
        <v>5.4</v>
      </c>
    </row>
    <row r="5393" spans="1:25" hidden="1" x14ac:dyDescent="0.25">
      <c r="A5393" t="s">
        <v>20518</v>
      </c>
      <c r="B5393" t="s">
        <v>20519</v>
      </c>
      <c r="C5393" s="1" t="str">
        <f t="shared" si="873"/>
        <v>21:0447</v>
      </c>
      <c r="D5393" s="1" t="str">
        <f t="shared" si="870"/>
        <v>21:0147</v>
      </c>
      <c r="E5393" t="s">
        <v>20520</v>
      </c>
      <c r="F5393" t="s">
        <v>20521</v>
      </c>
      <c r="H5393">
        <v>48.168848699999998</v>
      </c>
      <c r="I5393">
        <v>-90.468669800000001</v>
      </c>
      <c r="J5393" s="1" t="str">
        <f t="shared" si="871"/>
        <v>NGR lake sediment grab sample</v>
      </c>
      <c r="K5393" s="1" t="str">
        <f t="shared" si="872"/>
        <v>&lt;177 micron (NGR)</v>
      </c>
      <c r="L5393">
        <v>20</v>
      </c>
      <c r="M5393" t="s">
        <v>77</v>
      </c>
      <c r="N5393">
        <v>391</v>
      </c>
      <c r="O5393">
        <v>74</v>
      </c>
      <c r="P5393">
        <v>34</v>
      </c>
      <c r="Q5393">
        <v>2</v>
      </c>
      <c r="R5393">
        <v>14</v>
      </c>
      <c r="S5393">
        <v>9</v>
      </c>
      <c r="T5393">
        <v>0.1</v>
      </c>
      <c r="U5393">
        <v>70</v>
      </c>
      <c r="V5393">
        <v>0.85</v>
      </c>
      <c r="W5393">
        <v>0.5</v>
      </c>
      <c r="X5393">
        <v>1</v>
      </c>
      <c r="Y5393">
        <v>55</v>
      </c>
    </row>
    <row r="5394" spans="1:25" hidden="1" x14ac:dyDescent="0.25">
      <c r="A5394" t="s">
        <v>20522</v>
      </c>
      <c r="B5394" t="s">
        <v>20523</v>
      </c>
      <c r="C5394" s="1" t="str">
        <f t="shared" si="873"/>
        <v>21:0447</v>
      </c>
      <c r="D5394" s="1" t="str">
        <f t="shared" si="870"/>
        <v>21:0147</v>
      </c>
      <c r="E5394" t="s">
        <v>20524</v>
      </c>
      <c r="F5394" t="s">
        <v>20525</v>
      </c>
      <c r="H5394">
        <v>48.1729275</v>
      </c>
      <c r="I5394">
        <v>-90.417862</v>
      </c>
      <c r="J5394" s="1" t="str">
        <f t="shared" si="871"/>
        <v>NGR lake sediment grab sample</v>
      </c>
      <c r="K5394" s="1" t="str">
        <f t="shared" si="872"/>
        <v>&lt;177 micron (NGR)</v>
      </c>
      <c r="L5394">
        <v>20</v>
      </c>
      <c r="M5394" t="s">
        <v>82</v>
      </c>
      <c r="N5394">
        <v>392</v>
      </c>
      <c r="O5394">
        <v>49</v>
      </c>
      <c r="P5394">
        <v>14</v>
      </c>
      <c r="Q5394">
        <v>1</v>
      </c>
      <c r="R5394">
        <v>10</v>
      </c>
      <c r="S5394">
        <v>8</v>
      </c>
      <c r="T5394">
        <v>0.1</v>
      </c>
      <c r="U5394">
        <v>260</v>
      </c>
      <c r="V5394">
        <v>2.2999999999999998</v>
      </c>
      <c r="W5394">
        <v>0.5</v>
      </c>
      <c r="X5394">
        <v>1</v>
      </c>
      <c r="Y5394">
        <v>5.6</v>
      </c>
    </row>
    <row r="5395" spans="1:25" hidden="1" x14ac:dyDescent="0.25">
      <c r="A5395" t="s">
        <v>20526</v>
      </c>
      <c r="B5395" t="s">
        <v>20527</v>
      </c>
      <c r="C5395" s="1" t="str">
        <f t="shared" si="873"/>
        <v>21:0447</v>
      </c>
      <c r="D5395" s="1" t="str">
        <f t="shared" si="870"/>
        <v>21:0147</v>
      </c>
      <c r="E5395" t="s">
        <v>20528</v>
      </c>
      <c r="F5395" t="s">
        <v>20529</v>
      </c>
      <c r="H5395">
        <v>48.193394499999997</v>
      </c>
      <c r="I5395">
        <v>-90.406928100000002</v>
      </c>
      <c r="J5395" s="1" t="str">
        <f t="shared" si="871"/>
        <v>NGR lake sediment grab sample</v>
      </c>
      <c r="K5395" s="1" t="str">
        <f t="shared" si="872"/>
        <v>&lt;177 micron (NGR)</v>
      </c>
      <c r="L5395">
        <v>20</v>
      </c>
      <c r="M5395" t="s">
        <v>87</v>
      </c>
      <c r="N5395">
        <v>393</v>
      </c>
      <c r="O5395">
        <v>88</v>
      </c>
      <c r="P5395">
        <v>30</v>
      </c>
      <c r="Q5395">
        <v>2</v>
      </c>
      <c r="R5395">
        <v>20</v>
      </c>
      <c r="S5395">
        <v>9</v>
      </c>
      <c r="T5395">
        <v>0.1</v>
      </c>
      <c r="U5395">
        <v>440</v>
      </c>
      <c r="V5395">
        <v>2.4</v>
      </c>
      <c r="W5395">
        <v>0.5</v>
      </c>
      <c r="X5395">
        <v>1</v>
      </c>
      <c r="Y5395">
        <v>22.2</v>
      </c>
    </row>
    <row r="5396" spans="1:25" hidden="1" x14ac:dyDescent="0.25">
      <c r="A5396" t="s">
        <v>20530</v>
      </c>
      <c r="B5396" t="s">
        <v>20531</v>
      </c>
      <c r="C5396" s="1" t="str">
        <f t="shared" si="873"/>
        <v>21:0447</v>
      </c>
      <c r="D5396" s="1" t="str">
        <f>HYPERLINK("http://geochem.nrcan.gc.ca/cdogs/content/svy/svy_e.htm", "")</f>
        <v/>
      </c>
      <c r="G5396" s="1" t="str">
        <f>HYPERLINK("http://geochem.nrcan.gc.ca/cdogs/content/cr_/cr_00035_e.htm", "35")</f>
        <v>35</v>
      </c>
      <c r="J5396" t="s">
        <v>100</v>
      </c>
      <c r="K5396" t="s">
        <v>101</v>
      </c>
      <c r="L5396">
        <v>20</v>
      </c>
      <c r="M5396" t="s">
        <v>102</v>
      </c>
      <c r="N5396">
        <v>394</v>
      </c>
      <c r="O5396">
        <v>104</v>
      </c>
      <c r="P5396">
        <v>62</v>
      </c>
      <c r="Q5396">
        <v>8</v>
      </c>
      <c r="R5396">
        <v>28</v>
      </c>
      <c r="S5396">
        <v>10</v>
      </c>
      <c r="T5396">
        <v>0.1</v>
      </c>
      <c r="U5396">
        <v>290</v>
      </c>
      <c r="V5396">
        <v>2.4500000000000002</v>
      </c>
      <c r="W5396">
        <v>12</v>
      </c>
      <c r="X5396">
        <v>1</v>
      </c>
      <c r="Y5396">
        <v>7.8</v>
      </c>
    </row>
    <row r="5397" spans="1:25" hidden="1" x14ac:dyDescent="0.25">
      <c r="A5397" t="s">
        <v>20532</v>
      </c>
      <c r="B5397" t="s">
        <v>20533</v>
      </c>
      <c r="C5397" s="1" t="str">
        <f t="shared" si="873"/>
        <v>21:0447</v>
      </c>
      <c r="D5397" s="1" t="str">
        <f t="shared" ref="D5397:D5417" si="874">HYPERLINK("http://geochem.nrcan.gc.ca/cdogs/content/svy/svy210147_e.htm", "21:0147")</f>
        <v>21:0147</v>
      </c>
      <c r="E5397" t="s">
        <v>20534</v>
      </c>
      <c r="F5397" t="s">
        <v>20535</v>
      </c>
      <c r="H5397">
        <v>48.212827400000002</v>
      </c>
      <c r="I5397">
        <v>-90.401234299999999</v>
      </c>
      <c r="J5397" s="1" t="str">
        <f t="shared" ref="J5397:J5417" si="875">HYPERLINK("http://geochem.nrcan.gc.ca/cdogs/content/kwd/kwd020027_e.htm", "NGR lake sediment grab sample")</f>
        <v>NGR lake sediment grab sample</v>
      </c>
      <c r="K5397" s="1" t="str">
        <f t="shared" ref="K5397:K5417" si="876">HYPERLINK("http://geochem.nrcan.gc.ca/cdogs/content/kwd/kwd080006_e.htm", "&lt;177 micron (NGR)")</f>
        <v>&lt;177 micron (NGR)</v>
      </c>
      <c r="L5397">
        <v>20</v>
      </c>
      <c r="M5397" t="s">
        <v>92</v>
      </c>
      <c r="N5397">
        <v>395</v>
      </c>
      <c r="O5397">
        <v>102</v>
      </c>
      <c r="P5397">
        <v>34</v>
      </c>
      <c r="Q5397">
        <v>2</v>
      </c>
      <c r="R5397">
        <v>18</v>
      </c>
      <c r="S5397">
        <v>10</v>
      </c>
      <c r="T5397">
        <v>0.1</v>
      </c>
      <c r="U5397">
        <v>425</v>
      </c>
      <c r="V5397">
        <v>2.1</v>
      </c>
      <c r="W5397">
        <v>0.5</v>
      </c>
      <c r="X5397">
        <v>1</v>
      </c>
      <c r="Y5397">
        <v>32.200000000000003</v>
      </c>
    </row>
    <row r="5398" spans="1:25" hidden="1" x14ac:dyDescent="0.25">
      <c r="A5398" t="s">
        <v>20536</v>
      </c>
      <c r="B5398" t="s">
        <v>20537</v>
      </c>
      <c r="C5398" s="1" t="str">
        <f t="shared" si="873"/>
        <v>21:0447</v>
      </c>
      <c r="D5398" s="1" t="str">
        <f t="shared" si="874"/>
        <v>21:0147</v>
      </c>
      <c r="E5398" t="s">
        <v>20538</v>
      </c>
      <c r="F5398" t="s">
        <v>20539</v>
      </c>
      <c r="H5398">
        <v>48.255174099999998</v>
      </c>
      <c r="I5398">
        <v>-90.448953299999999</v>
      </c>
      <c r="J5398" s="1" t="str">
        <f t="shared" si="875"/>
        <v>NGR lake sediment grab sample</v>
      </c>
      <c r="K5398" s="1" t="str">
        <f t="shared" si="876"/>
        <v>&lt;177 micron (NGR)</v>
      </c>
      <c r="L5398">
        <v>20</v>
      </c>
      <c r="M5398" t="s">
        <v>97</v>
      </c>
      <c r="N5398">
        <v>396</v>
      </c>
      <c r="O5398">
        <v>76</v>
      </c>
      <c r="P5398">
        <v>23</v>
      </c>
      <c r="Q5398">
        <v>3</v>
      </c>
      <c r="R5398">
        <v>14</v>
      </c>
      <c r="S5398">
        <v>8</v>
      </c>
      <c r="T5398">
        <v>0.1</v>
      </c>
      <c r="U5398">
        <v>285</v>
      </c>
      <c r="V5398">
        <v>1.75</v>
      </c>
      <c r="W5398">
        <v>0.5</v>
      </c>
      <c r="X5398">
        <v>1</v>
      </c>
      <c r="Y5398">
        <v>28.2</v>
      </c>
    </row>
    <row r="5399" spans="1:25" hidden="1" x14ac:dyDescent="0.25">
      <c r="A5399" t="s">
        <v>20540</v>
      </c>
      <c r="B5399" t="s">
        <v>20541</v>
      </c>
      <c r="C5399" s="1" t="str">
        <f t="shared" si="873"/>
        <v>21:0447</v>
      </c>
      <c r="D5399" s="1" t="str">
        <f t="shared" si="874"/>
        <v>21:0147</v>
      </c>
      <c r="E5399" t="s">
        <v>20542</v>
      </c>
      <c r="F5399" t="s">
        <v>20543</v>
      </c>
      <c r="H5399">
        <v>48.268917999999999</v>
      </c>
      <c r="I5399">
        <v>-90.424980500000004</v>
      </c>
      <c r="J5399" s="1" t="str">
        <f t="shared" si="875"/>
        <v>NGR lake sediment grab sample</v>
      </c>
      <c r="K5399" s="1" t="str">
        <f t="shared" si="876"/>
        <v>&lt;177 micron (NGR)</v>
      </c>
      <c r="L5399">
        <v>20</v>
      </c>
      <c r="M5399" t="s">
        <v>107</v>
      </c>
      <c r="N5399">
        <v>397</v>
      </c>
      <c r="O5399">
        <v>79</v>
      </c>
      <c r="P5399">
        <v>29</v>
      </c>
      <c r="Q5399">
        <v>3</v>
      </c>
      <c r="R5399">
        <v>18</v>
      </c>
      <c r="S5399">
        <v>9</v>
      </c>
      <c r="T5399">
        <v>0.1</v>
      </c>
      <c r="U5399">
        <v>205</v>
      </c>
      <c r="V5399">
        <v>1.7</v>
      </c>
      <c r="W5399">
        <v>0.5</v>
      </c>
      <c r="X5399">
        <v>1</v>
      </c>
      <c r="Y5399">
        <v>31.2</v>
      </c>
    </row>
    <row r="5400" spans="1:25" hidden="1" x14ac:dyDescent="0.25">
      <c r="A5400" t="s">
        <v>20544</v>
      </c>
      <c r="B5400" t="s">
        <v>20545</v>
      </c>
      <c r="C5400" s="1" t="str">
        <f t="shared" si="873"/>
        <v>21:0447</v>
      </c>
      <c r="D5400" s="1" t="str">
        <f t="shared" si="874"/>
        <v>21:0147</v>
      </c>
      <c r="E5400" t="s">
        <v>20546</v>
      </c>
      <c r="F5400" t="s">
        <v>20547</v>
      </c>
      <c r="H5400">
        <v>48.295543899999998</v>
      </c>
      <c r="I5400">
        <v>-90.445796000000001</v>
      </c>
      <c r="J5400" s="1" t="str">
        <f t="shared" si="875"/>
        <v>NGR lake sediment grab sample</v>
      </c>
      <c r="K5400" s="1" t="str">
        <f t="shared" si="876"/>
        <v>&lt;177 micron (NGR)</v>
      </c>
      <c r="L5400">
        <v>20</v>
      </c>
      <c r="M5400" t="s">
        <v>112</v>
      </c>
      <c r="N5400">
        <v>398</v>
      </c>
      <c r="O5400">
        <v>76</v>
      </c>
      <c r="P5400">
        <v>33</v>
      </c>
      <c r="Q5400">
        <v>5</v>
      </c>
      <c r="R5400">
        <v>19</v>
      </c>
      <c r="S5400">
        <v>8</v>
      </c>
      <c r="T5400">
        <v>0.1</v>
      </c>
      <c r="U5400">
        <v>250</v>
      </c>
      <c r="V5400">
        <v>0.9</v>
      </c>
      <c r="W5400">
        <v>0.5</v>
      </c>
      <c r="X5400">
        <v>1</v>
      </c>
      <c r="Y5400">
        <v>46.4</v>
      </c>
    </row>
    <row r="5401" spans="1:25" hidden="1" x14ac:dyDescent="0.25">
      <c r="A5401" t="s">
        <v>20548</v>
      </c>
      <c r="B5401" t="s">
        <v>20549</v>
      </c>
      <c r="C5401" s="1" t="str">
        <f t="shared" si="873"/>
        <v>21:0447</v>
      </c>
      <c r="D5401" s="1" t="str">
        <f t="shared" si="874"/>
        <v>21:0147</v>
      </c>
      <c r="E5401" t="s">
        <v>20550</v>
      </c>
      <c r="F5401" t="s">
        <v>20551</v>
      </c>
      <c r="H5401">
        <v>48.667408899999998</v>
      </c>
      <c r="I5401">
        <v>-91.473542300000005</v>
      </c>
      <c r="J5401" s="1" t="str">
        <f t="shared" si="875"/>
        <v>NGR lake sediment grab sample</v>
      </c>
      <c r="K5401" s="1" t="str">
        <f t="shared" si="876"/>
        <v>&lt;177 micron (NGR)</v>
      </c>
      <c r="L5401">
        <v>20</v>
      </c>
      <c r="M5401" t="s">
        <v>117</v>
      </c>
      <c r="N5401">
        <v>399</v>
      </c>
      <c r="O5401">
        <v>112</v>
      </c>
      <c r="P5401">
        <v>28</v>
      </c>
      <c r="Q5401">
        <v>3</v>
      </c>
      <c r="R5401">
        <v>30</v>
      </c>
      <c r="S5401">
        <v>16</v>
      </c>
      <c r="T5401">
        <v>0.1</v>
      </c>
      <c r="U5401">
        <v>330</v>
      </c>
      <c r="V5401">
        <v>2.2999999999999998</v>
      </c>
      <c r="W5401">
        <v>0.5</v>
      </c>
      <c r="X5401">
        <v>1</v>
      </c>
      <c r="Y5401">
        <v>9.8000000000000007</v>
      </c>
    </row>
    <row r="5402" spans="1:25" hidden="1" x14ac:dyDescent="0.25">
      <c r="A5402" t="s">
        <v>20552</v>
      </c>
      <c r="B5402" t="s">
        <v>20553</v>
      </c>
      <c r="C5402" s="1" t="str">
        <f t="shared" si="873"/>
        <v>21:0447</v>
      </c>
      <c r="D5402" s="1" t="str">
        <f t="shared" si="874"/>
        <v>21:0147</v>
      </c>
      <c r="E5402" t="s">
        <v>20554</v>
      </c>
      <c r="F5402" t="s">
        <v>20555</v>
      </c>
      <c r="H5402">
        <v>48.635304099999999</v>
      </c>
      <c r="I5402">
        <v>-91.486795799999996</v>
      </c>
      <c r="J5402" s="1" t="str">
        <f t="shared" si="875"/>
        <v>NGR lake sediment grab sample</v>
      </c>
      <c r="K5402" s="1" t="str">
        <f t="shared" si="876"/>
        <v>&lt;177 micron (NGR)</v>
      </c>
      <c r="L5402">
        <v>20</v>
      </c>
      <c r="M5402" t="s">
        <v>122</v>
      </c>
      <c r="N5402">
        <v>400</v>
      </c>
      <c r="O5402">
        <v>235</v>
      </c>
      <c r="P5402">
        <v>47</v>
      </c>
      <c r="Q5402">
        <v>7</v>
      </c>
      <c r="R5402">
        <v>44</v>
      </c>
      <c r="S5402">
        <v>48</v>
      </c>
      <c r="T5402">
        <v>0.1</v>
      </c>
      <c r="U5402">
        <v>1400</v>
      </c>
      <c r="V5402">
        <v>6.2</v>
      </c>
      <c r="W5402">
        <v>4</v>
      </c>
      <c r="X5402">
        <v>1</v>
      </c>
      <c r="Y5402">
        <v>23</v>
      </c>
    </row>
    <row r="5403" spans="1:25" hidden="1" x14ac:dyDescent="0.25">
      <c r="A5403" t="s">
        <v>20556</v>
      </c>
      <c r="B5403" t="s">
        <v>20557</v>
      </c>
      <c r="C5403" s="1" t="str">
        <f t="shared" si="873"/>
        <v>21:0447</v>
      </c>
      <c r="D5403" s="1" t="str">
        <f t="shared" si="874"/>
        <v>21:0147</v>
      </c>
      <c r="E5403" t="s">
        <v>20558</v>
      </c>
      <c r="F5403" t="s">
        <v>20559</v>
      </c>
      <c r="H5403">
        <v>48.558615899999999</v>
      </c>
      <c r="I5403">
        <v>-91.471750700000001</v>
      </c>
      <c r="J5403" s="1" t="str">
        <f t="shared" si="875"/>
        <v>NGR lake sediment grab sample</v>
      </c>
      <c r="K5403" s="1" t="str">
        <f t="shared" si="876"/>
        <v>&lt;177 micron (NGR)</v>
      </c>
      <c r="L5403">
        <v>21</v>
      </c>
      <c r="M5403" t="s">
        <v>29</v>
      </c>
      <c r="N5403">
        <v>401</v>
      </c>
      <c r="O5403">
        <v>69</v>
      </c>
      <c r="P5403">
        <v>20</v>
      </c>
      <c r="Q5403">
        <v>10</v>
      </c>
      <c r="R5403">
        <v>22</v>
      </c>
      <c r="S5403">
        <v>10</v>
      </c>
      <c r="T5403">
        <v>0.1</v>
      </c>
      <c r="U5403">
        <v>280</v>
      </c>
      <c r="V5403">
        <v>2.2999999999999998</v>
      </c>
      <c r="W5403">
        <v>0.5</v>
      </c>
      <c r="X5403">
        <v>1</v>
      </c>
      <c r="Y5403">
        <v>12</v>
      </c>
    </row>
    <row r="5404" spans="1:25" hidden="1" x14ac:dyDescent="0.25">
      <c r="A5404" t="s">
        <v>20560</v>
      </c>
      <c r="B5404" t="s">
        <v>20561</v>
      </c>
      <c r="C5404" s="1" t="str">
        <f t="shared" si="873"/>
        <v>21:0447</v>
      </c>
      <c r="D5404" s="1" t="str">
        <f t="shared" si="874"/>
        <v>21:0147</v>
      </c>
      <c r="E5404" t="s">
        <v>20562</v>
      </c>
      <c r="F5404" t="s">
        <v>20563</v>
      </c>
      <c r="H5404">
        <v>48.602578800000003</v>
      </c>
      <c r="I5404">
        <v>-91.480299599999995</v>
      </c>
      <c r="J5404" s="1" t="str">
        <f t="shared" si="875"/>
        <v>NGR lake sediment grab sample</v>
      </c>
      <c r="K5404" s="1" t="str">
        <f t="shared" si="876"/>
        <v>&lt;177 micron (NGR)</v>
      </c>
      <c r="L5404">
        <v>21</v>
      </c>
      <c r="M5404" t="s">
        <v>34</v>
      </c>
      <c r="N5404">
        <v>402</v>
      </c>
      <c r="O5404">
        <v>89</v>
      </c>
      <c r="P5404">
        <v>40</v>
      </c>
      <c r="Q5404">
        <v>8</v>
      </c>
      <c r="R5404">
        <v>31</v>
      </c>
      <c r="S5404">
        <v>17</v>
      </c>
      <c r="T5404">
        <v>0.1</v>
      </c>
      <c r="U5404">
        <v>980</v>
      </c>
      <c r="V5404">
        <v>3.9</v>
      </c>
      <c r="W5404">
        <v>0.5</v>
      </c>
      <c r="X5404">
        <v>2</v>
      </c>
      <c r="Y5404">
        <v>46.6</v>
      </c>
    </row>
    <row r="5405" spans="1:25" hidden="1" x14ac:dyDescent="0.25">
      <c r="A5405" t="s">
        <v>20564</v>
      </c>
      <c r="B5405" t="s">
        <v>20565</v>
      </c>
      <c r="C5405" s="1" t="str">
        <f t="shared" si="873"/>
        <v>21:0447</v>
      </c>
      <c r="D5405" s="1" t="str">
        <f t="shared" si="874"/>
        <v>21:0147</v>
      </c>
      <c r="E5405" t="s">
        <v>20566</v>
      </c>
      <c r="F5405" t="s">
        <v>20567</v>
      </c>
      <c r="H5405">
        <v>48.574490599999997</v>
      </c>
      <c r="I5405">
        <v>-91.462636000000003</v>
      </c>
      <c r="J5405" s="1" t="str">
        <f t="shared" si="875"/>
        <v>NGR lake sediment grab sample</v>
      </c>
      <c r="K5405" s="1" t="str">
        <f t="shared" si="876"/>
        <v>&lt;177 micron (NGR)</v>
      </c>
      <c r="L5405">
        <v>21</v>
      </c>
      <c r="M5405" t="s">
        <v>49</v>
      </c>
      <c r="N5405">
        <v>403</v>
      </c>
      <c r="O5405">
        <v>74</v>
      </c>
      <c r="P5405">
        <v>26</v>
      </c>
      <c r="Q5405">
        <v>7</v>
      </c>
      <c r="R5405">
        <v>27</v>
      </c>
      <c r="S5405">
        <v>13</v>
      </c>
      <c r="T5405">
        <v>0.1</v>
      </c>
      <c r="U5405">
        <v>260</v>
      </c>
      <c r="V5405">
        <v>2.6</v>
      </c>
      <c r="W5405">
        <v>1</v>
      </c>
      <c r="X5405">
        <v>1</v>
      </c>
      <c r="Y5405">
        <v>6.8</v>
      </c>
    </row>
    <row r="5406" spans="1:25" hidden="1" x14ac:dyDescent="0.25">
      <c r="A5406" t="s">
        <v>20568</v>
      </c>
      <c r="B5406" t="s">
        <v>20569</v>
      </c>
      <c r="C5406" s="1" t="str">
        <f t="shared" si="873"/>
        <v>21:0447</v>
      </c>
      <c r="D5406" s="1" t="str">
        <f t="shared" si="874"/>
        <v>21:0147</v>
      </c>
      <c r="E5406" t="s">
        <v>20558</v>
      </c>
      <c r="F5406" t="s">
        <v>20570</v>
      </c>
      <c r="H5406">
        <v>48.558615899999999</v>
      </c>
      <c r="I5406">
        <v>-91.471750700000001</v>
      </c>
      <c r="J5406" s="1" t="str">
        <f t="shared" si="875"/>
        <v>NGR lake sediment grab sample</v>
      </c>
      <c r="K5406" s="1" t="str">
        <f t="shared" si="876"/>
        <v>&lt;177 micron (NGR)</v>
      </c>
      <c r="L5406">
        <v>21</v>
      </c>
      <c r="M5406" t="s">
        <v>57</v>
      </c>
      <c r="N5406">
        <v>404</v>
      </c>
      <c r="O5406">
        <v>70</v>
      </c>
      <c r="P5406">
        <v>22</v>
      </c>
      <c r="Q5406">
        <v>9</v>
      </c>
      <c r="R5406">
        <v>22</v>
      </c>
      <c r="S5406">
        <v>11</v>
      </c>
      <c r="T5406">
        <v>0.1</v>
      </c>
      <c r="U5406">
        <v>290</v>
      </c>
      <c r="V5406">
        <v>2.5</v>
      </c>
      <c r="W5406">
        <v>0.5</v>
      </c>
      <c r="X5406">
        <v>1</v>
      </c>
      <c r="Y5406">
        <v>11.2</v>
      </c>
    </row>
    <row r="5407" spans="1:25" hidden="1" x14ac:dyDescent="0.25">
      <c r="A5407" t="s">
        <v>20571</v>
      </c>
      <c r="B5407" t="s">
        <v>20572</v>
      </c>
      <c r="C5407" s="1" t="str">
        <f t="shared" si="873"/>
        <v>21:0447</v>
      </c>
      <c r="D5407" s="1" t="str">
        <f t="shared" si="874"/>
        <v>21:0147</v>
      </c>
      <c r="E5407" t="s">
        <v>20558</v>
      </c>
      <c r="F5407" t="s">
        <v>20573</v>
      </c>
      <c r="H5407">
        <v>48.558615899999999</v>
      </c>
      <c r="I5407">
        <v>-91.471750700000001</v>
      </c>
      <c r="J5407" s="1" t="str">
        <f t="shared" si="875"/>
        <v>NGR lake sediment grab sample</v>
      </c>
      <c r="K5407" s="1" t="str">
        <f t="shared" si="876"/>
        <v>&lt;177 micron (NGR)</v>
      </c>
      <c r="L5407">
        <v>21</v>
      </c>
      <c r="M5407" t="s">
        <v>53</v>
      </c>
      <c r="N5407">
        <v>405</v>
      </c>
      <c r="O5407">
        <v>68</v>
      </c>
      <c r="P5407">
        <v>19</v>
      </c>
      <c r="Q5407">
        <v>9</v>
      </c>
      <c r="R5407">
        <v>21</v>
      </c>
      <c r="S5407">
        <v>10</v>
      </c>
      <c r="T5407">
        <v>0.1</v>
      </c>
      <c r="U5407">
        <v>270</v>
      </c>
      <c r="V5407">
        <v>2.25</v>
      </c>
      <c r="W5407">
        <v>0.5</v>
      </c>
      <c r="X5407">
        <v>1</v>
      </c>
      <c r="Y5407">
        <v>11.2</v>
      </c>
    </row>
    <row r="5408" spans="1:25" hidden="1" x14ac:dyDescent="0.25">
      <c r="A5408" t="s">
        <v>20574</v>
      </c>
      <c r="B5408" t="s">
        <v>20575</v>
      </c>
      <c r="C5408" s="1" t="str">
        <f t="shared" si="873"/>
        <v>21:0447</v>
      </c>
      <c r="D5408" s="1" t="str">
        <f t="shared" si="874"/>
        <v>21:0147</v>
      </c>
      <c r="E5408" t="s">
        <v>20576</v>
      </c>
      <c r="F5408" t="s">
        <v>20577</v>
      </c>
      <c r="H5408">
        <v>48.557072400000003</v>
      </c>
      <c r="I5408">
        <v>-91.425975100000002</v>
      </c>
      <c r="J5408" s="1" t="str">
        <f t="shared" si="875"/>
        <v>NGR lake sediment grab sample</v>
      </c>
      <c r="K5408" s="1" t="str">
        <f t="shared" si="876"/>
        <v>&lt;177 micron (NGR)</v>
      </c>
      <c r="L5408">
        <v>21</v>
      </c>
      <c r="M5408" t="s">
        <v>39</v>
      </c>
      <c r="N5408">
        <v>406</v>
      </c>
      <c r="O5408">
        <v>102</v>
      </c>
      <c r="P5408">
        <v>18</v>
      </c>
      <c r="Q5408">
        <v>9</v>
      </c>
      <c r="R5408">
        <v>25</v>
      </c>
      <c r="S5408">
        <v>11</v>
      </c>
      <c r="T5408">
        <v>0.1</v>
      </c>
      <c r="U5408">
        <v>230</v>
      </c>
      <c r="V5408">
        <v>2.5</v>
      </c>
      <c r="W5408">
        <v>0.5</v>
      </c>
      <c r="X5408">
        <v>1</v>
      </c>
      <c r="Y5408">
        <v>14.6</v>
      </c>
    </row>
    <row r="5409" spans="1:25" hidden="1" x14ac:dyDescent="0.25">
      <c r="A5409" t="s">
        <v>20578</v>
      </c>
      <c r="B5409" t="s">
        <v>20579</v>
      </c>
      <c r="C5409" s="1" t="str">
        <f t="shared" si="873"/>
        <v>21:0447</v>
      </c>
      <c r="D5409" s="1" t="str">
        <f t="shared" si="874"/>
        <v>21:0147</v>
      </c>
      <c r="E5409" t="s">
        <v>20580</v>
      </c>
      <c r="F5409" t="s">
        <v>20581</v>
      </c>
      <c r="H5409">
        <v>48.541636799999999</v>
      </c>
      <c r="I5409">
        <v>-91.424868700000005</v>
      </c>
      <c r="J5409" s="1" t="str">
        <f t="shared" si="875"/>
        <v>NGR lake sediment grab sample</v>
      </c>
      <c r="K5409" s="1" t="str">
        <f t="shared" si="876"/>
        <v>&lt;177 micron (NGR)</v>
      </c>
      <c r="L5409">
        <v>21</v>
      </c>
      <c r="M5409" t="s">
        <v>44</v>
      </c>
      <c r="N5409">
        <v>407</v>
      </c>
      <c r="O5409">
        <v>92</v>
      </c>
      <c r="P5409">
        <v>26</v>
      </c>
      <c r="Q5409">
        <v>6</v>
      </c>
      <c r="R5409">
        <v>24</v>
      </c>
      <c r="S5409">
        <v>11</v>
      </c>
      <c r="T5409">
        <v>0.1</v>
      </c>
      <c r="U5409">
        <v>220</v>
      </c>
      <c r="V5409">
        <v>2.95</v>
      </c>
      <c r="W5409">
        <v>0.5</v>
      </c>
      <c r="X5409">
        <v>1</v>
      </c>
      <c r="Y5409">
        <v>16.399999999999999</v>
      </c>
    </row>
    <row r="5410" spans="1:25" hidden="1" x14ac:dyDescent="0.25">
      <c r="A5410" t="s">
        <v>20582</v>
      </c>
      <c r="B5410" t="s">
        <v>20583</v>
      </c>
      <c r="C5410" s="1" t="str">
        <f t="shared" si="873"/>
        <v>21:0447</v>
      </c>
      <c r="D5410" s="1" t="str">
        <f t="shared" si="874"/>
        <v>21:0147</v>
      </c>
      <c r="E5410" t="s">
        <v>20584</v>
      </c>
      <c r="F5410" t="s">
        <v>20585</v>
      </c>
      <c r="H5410">
        <v>48.527779099999997</v>
      </c>
      <c r="I5410">
        <v>-91.360891899999999</v>
      </c>
      <c r="J5410" s="1" t="str">
        <f t="shared" si="875"/>
        <v>NGR lake sediment grab sample</v>
      </c>
      <c r="K5410" s="1" t="str">
        <f t="shared" si="876"/>
        <v>&lt;177 micron (NGR)</v>
      </c>
      <c r="L5410">
        <v>21</v>
      </c>
      <c r="M5410" t="s">
        <v>62</v>
      </c>
      <c r="N5410">
        <v>408</v>
      </c>
      <c r="O5410">
        <v>114</v>
      </c>
      <c r="P5410">
        <v>31</v>
      </c>
      <c r="Q5410">
        <v>8</v>
      </c>
      <c r="R5410">
        <v>32</v>
      </c>
      <c r="S5410">
        <v>17</v>
      </c>
      <c r="T5410">
        <v>0.1</v>
      </c>
      <c r="U5410">
        <v>330</v>
      </c>
      <c r="V5410">
        <v>2.5499999999999998</v>
      </c>
      <c r="W5410">
        <v>0.5</v>
      </c>
      <c r="X5410">
        <v>1</v>
      </c>
      <c r="Y5410">
        <v>30.6</v>
      </c>
    </row>
    <row r="5411" spans="1:25" hidden="1" x14ac:dyDescent="0.25">
      <c r="A5411" t="s">
        <v>20586</v>
      </c>
      <c r="B5411" t="s">
        <v>20587</v>
      </c>
      <c r="C5411" s="1" t="str">
        <f t="shared" si="873"/>
        <v>21:0447</v>
      </c>
      <c r="D5411" s="1" t="str">
        <f t="shared" si="874"/>
        <v>21:0147</v>
      </c>
      <c r="E5411" t="s">
        <v>20588</v>
      </c>
      <c r="F5411" t="s">
        <v>20589</v>
      </c>
      <c r="H5411">
        <v>48.501356100000002</v>
      </c>
      <c r="I5411">
        <v>-91.338350700000007</v>
      </c>
      <c r="J5411" s="1" t="str">
        <f t="shared" si="875"/>
        <v>NGR lake sediment grab sample</v>
      </c>
      <c r="K5411" s="1" t="str">
        <f t="shared" si="876"/>
        <v>&lt;177 micron (NGR)</v>
      </c>
      <c r="L5411">
        <v>21</v>
      </c>
      <c r="M5411" t="s">
        <v>67</v>
      </c>
      <c r="N5411">
        <v>409</v>
      </c>
      <c r="O5411">
        <v>91</v>
      </c>
      <c r="P5411">
        <v>39</v>
      </c>
      <c r="Q5411">
        <v>8</v>
      </c>
      <c r="R5411">
        <v>31</v>
      </c>
      <c r="S5411">
        <v>15</v>
      </c>
      <c r="T5411">
        <v>0.1</v>
      </c>
      <c r="U5411">
        <v>200</v>
      </c>
      <c r="V5411">
        <v>2.1</v>
      </c>
      <c r="W5411">
        <v>0.5</v>
      </c>
      <c r="X5411">
        <v>1</v>
      </c>
      <c r="Y5411">
        <v>33.799999999999997</v>
      </c>
    </row>
    <row r="5412" spans="1:25" hidden="1" x14ac:dyDescent="0.25">
      <c r="A5412" t="s">
        <v>20590</v>
      </c>
      <c r="B5412" t="s">
        <v>20591</v>
      </c>
      <c r="C5412" s="1" t="str">
        <f t="shared" si="873"/>
        <v>21:0447</v>
      </c>
      <c r="D5412" s="1" t="str">
        <f t="shared" si="874"/>
        <v>21:0147</v>
      </c>
      <c r="E5412" t="s">
        <v>20592</v>
      </c>
      <c r="F5412" t="s">
        <v>20593</v>
      </c>
      <c r="H5412">
        <v>48.4671631</v>
      </c>
      <c r="I5412">
        <v>-91.326853499999999</v>
      </c>
      <c r="J5412" s="1" t="str">
        <f t="shared" si="875"/>
        <v>NGR lake sediment grab sample</v>
      </c>
      <c r="K5412" s="1" t="str">
        <f t="shared" si="876"/>
        <v>&lt;177 micron (NGR)</v>
      </c>
      <c r="L5412">
        <v>21</v>
      </c>
      <c r="M5412" t="s">
        <v>72</v>
      </c>
      <c r="N5412">
        <v>410</v>
      </c>
      <c r="O5412">
        <v>102</v>
      </c>
      <c r="P5412">
        <v>23</v>
      </c>
      <c r="Q5412">
        <v>5</v>
      </c>
      <c r="R5412">
        <v>26</v>
      </c>
      <c r="S5412">
        <v>17</v>
      </c>
      <c r="T5412">
        <v>0.1</v>
      </c>
      <c r="U5412">
        <v>290</v>
      </c>
      <c r="V5412">
        <v>1.95</v>
      </c>
      <c r="W5412">
        <v>0.5</v>
      </c>
      <c r="X5412">
        <v>1</v>
      </c>
      <c r="Y5412">
        <v>19.2</v>
      </c>
    </row>
    <row r="5413" spans="1:25" hidden="1" x14ac:dyDescent="0.25">
      <c r="A5413" t="s">
        <v>20594</v>
      </c>
      <c r="B5413" t="s">
        <v>20595</v>
      </c>
      <c r="C5413" s="1" t="str">
        <f t="shared" si="873"/>
        <v>21:0447</v>
      </c>
      <c r="D5413" s="1" t="str">
        <f t="shared" si="874"/>
        <v>21:0147</v>
      </c>
      <c r="E5413" t="s">
        <v>20596</v>
      </c>
      <c r="F5413" t="s">
        <v>20597</v>
      </c>
      <c r="H5413">
        <v>48.428357200000001</v>
      </c>
      <c r="I5413">
        <v>-91.332977</v>
      </c>
      <c r="J5413" s="1" t="str">
        <f t="shared" si="875"/>
        <v>NGR lake sediment grab sample</v>
      </c>
      <c r="K5413" s="1" t="str">
        <f t="shared" si="876"/>
        <v>&lt;177 micron (NGR)</v>
      </c>
      <c r="L5413">
        <v>21</v>
      </c>
      <c r="M5413" t="s">
        <v>77</v>
      </c>
      <c r="N5413">
        <v>411</v>
      </c>
      <c r="O5413">
        <v>114</v>
      </c>
      <c r="P5413">
        <v>32</v>
      </c>
      <c r="Q5413">
        <v>7</v>
      </c>
      <c r="R5413">
        <v>22</v>
      </c>
      <c r="S5413">
        <v>10</v>
      </c>
      <c r="T5413">
        <v>0.1</v>
      </c>
      <c r="U5413">
        <v>400</v>
      </c>
      <c r="V5413">
        <v>2.65</v>
      </c>
      <c r="W5413">
        <v>1</v>
      </c>
      <c r="X5413">
        <v>5</v>
      </c>
      <c r="Y5413">
        <v>43.6</v>
      </c>
    </row>
    <row r="5414" spans="1:25" hidden="1" x14ac:dyDescent="0.25">
      <c r="A5414" t="s">
        <v>20598</v>
      </c>
      <c r="B5414" t="s">
        <v>20599</v>
      </c>
      <c r="C5414" s="1" t="str">
        <f t="shared" si="873"/>
        <v>21:0447</v>
      </c>
      <c r="D5414" s="1" t="str">
        <f t="shared" si="874"/>
        <v>21:0147</v>
      </c>
      <c r="E5414" t="s">
        <v>20600</v>
      </c>
      <c r="F5414" t="s">
        <v>20601</v>
      </c>
      <c r="H5414">
        <v>48.389393599999998</v>
      </c>
      <c r="I5414">
        <v>-91.350234099999994</v>
      </c>
      <c r="J5414" s="1" t="str">
        <f t="shared" si="875"/>
        <v>NGR lake sediment grab sample</v>
      </c>
      <c r="K5414" s="1" t="str">
        <f t="shared" si="876"/>
        <v>&lt;177 micron (NGR)</v>
      </c>
      <c r="L5414">
        <v>21</v>
      </c>
      <c r="M5414" t="s">
        <v>82</v>
      </c>
      <c r="N5414">
        <v>412</v>
      </c>
      <c r="O5414">
        <v>49</v>
      </c>
      <c r="P5414">
        <v>7</v>
      </c>
      <c r="Q5414">
        <v>2</v>
      </c>
      <c r="R5414">
        <v>12</v>
      </c>
      <c r="S5414">
        <v>10</v>
      </c>
      <c r="T5414">
        <v>0.1</v>
      </c>
      <c r="U5414">
        <v>260</v>
      </c>
      <c r="V5414">
        <v>2.2999999999999998</v>
      </c>
      <c r="W5414">
        <v>0.5</v>
      </c>
      <c r="X5414">
        <v>1</v>
      </c>
      <c r="Y5414">
        <v>16.8</v>
      </c>
    </row>
    <row r="5415" spans="1:25" hidden="1" x14ac:dyDescent="0.25">
      <c r="A5415" t="s">
        <v>20602</v>
      </c>
      <c r="B5415" t="s">
        <v>20603</v>
      </c>
      <c r="C5415" s="1" t="str">
        <f t="shared" si="873"/>
        <v>21:0447</v>
      </c>
      <c r="D5415" s="1" t="str">
        <f t="shared" si="874"/>
        <v>21:0147</v>
      </c>
      <c r="E5415" t="s">
        <v>20604</v>
      </c>
      <c r="F5415" t="s">
        <v>20605</v>
      </c>
      <c r="H5415">
        <v>48.377879299999996</v>
      </c>
      <c r="I5415">
        <v>-91.321882400000007</v>
      </c>
      <c r="J5415" s="1" t="str">
        <f t="shared" si="875"/>
        <v>NGR lake sediment grab sample</v>
      </c>
      <c r="K5415" s="1" t="str">
        <f t="shared" si="876"/>
        <v>&lt;177 micron (NGR)</v>
      </c>
      <c r="L5415">
        <v>21</v>
      </c>
      <c r="M5415" t="s">
        <v>87</v>
      </c>
      <c r="N5415">
        <v>413</v>
      </c>
      <c r="O5415">
        <v>60</v>
      </c>
      <c r="P5415">
        <v>28</v>
      </c>
      <c r="Q5415">
        <v>5</v>
      </c>
      <c r="R5415">
        <v>16</v>
      </c>
      <c r="S5415">
        <v>11</v>
      </c>
      <c r="T5415">
        <v>0.1</v>
      </c>
      <c r="U5415">
        <v>330</v>
      </c>
      <c r="V5415">
        <v>1.4</v>
      </c>
      <c r="W5415">
        <v>0.5</v>
      </c>
      <c r="X5415">
        <v>2</v>
      </c>
      <c r="Y5415">
        <v>47.8</v>
      </c>
    </row>
    <row r="5416" spans="1:25" hidden="1" x14ac:dyDescent="0.25">
      <c r="A5416" t="s">
        <v>20606</v>
      </c>
      <c r="B5416" t="s">
        <v>20607</v>
      </c>
      <c r="C5416" s="1" t="str">
        <f t="shared" si="873"/>
        <v>21:0447</v>
      </c>
      <c r="D5416" s="1" t="str">
        <f t="shared" si="874"/>
        <v>21:0147</v>
      </c>
      <c r="E5416" t="s">
        <v>20608</v>
      </c>
      <c r="F5416" t="s">
        <v>20609</v>
      </c>
      <c r="H5416">
        <v>48.3412443</v>
      </c>
      <c r="I5416">
        <v>-91.319591900000006</v>
      </c>
      <c r="J5416" s="1" t="str">
        <f t="shared" si="875"/>
        <v>NGR lake sediment grab sample</v>
      </c>
      <c r="K5416" s="1" t="str">
        <f t="shared" si="876"/>
        <v>&lt;177 micron (NGR)</v>
      </c>
      <c r="L5416">
        <v>21</v>
      </c>
      <c r="M5416" t="s">
        <v>92</v>
      </c>
      <c r="N5416">
        <v>414</v>
      </c>
      <c r="O5416">
        <v>84</v>
      </c>
      <c r="P5416">
        <v>41</v>
      </c>
      <c r="Q5416">
        <v>2</v>
      </c>
      <c r="R5416">
        <v>19</v>
      </c>
      <c r="S5416">
        <v>12</v>
      </c>
      <c r="T5416">
        <v>0.1</v>
      </c>
      <c r="U5416">
        <v>650</v>
      </c>
      <c r="V5416">
        <v>3.8</v>
      </c>
      <c r="W5416">
        <v>0.5</v>
      </c>
      <c r="X5416">
        <v>1</v>
      </c>
      <c r="Y5416">
        <v>33.200000000000003</v>
      </c>
    </row>
    <row r="5417" spans="1:25" hidden="1" x14ac:dyDescent="0.25">
      <c r="A5417" t="s">
        <v>20610</v>
      </c>
      <c r="B5417" t="s">
        <v>20611</v>
      </c>
      <c r="C5417" s="1" t="str">
        <f t="shared" si="873"/>
        <v>21:0447</v>
      </c>
      <c r="D5417" s="1" t="str">
        <f t="shared" si="874"/>
        <v>21:0147</v>
      </c>
      <c r="E5417" t="s">
        <v>20612</v>
      </c>
      <c r="F5417" t="s">
        <v>20613</v>
      </c>
      <c r="H5417">
        <v>48.305590100000003</v>
      </c>
      <c r="I5417">
        <v>-91.319090799999998</v>
      </c>
      <c r="J5417" s="1" t="str">
        <f t="shared" si="875"/>
        <v>NGR lake sediment grab sample</v>
      </c>
      <c r="K5417" s="1" t="str">
        <f t="shared" si="876"/>
        <v>&lt;177 micron (NGR)</v>
      </c>
      <c r="L5417">
        <v>21</v>
      </c>
      <c r="M5417" t="s">
        <v>97</v>
      </c>
      <c r="N5417">
        <v>415</v>
      </c>
      <c r="O5417">
        <v>60</v>
      </c>
      <c r="P5417">
        <v>43</v>
      </c>
      <c r="Q5417">
        <v>5</v>
      </c>
      <c r="R5417">
        <v>32</v>
      </c>
      <c r="S5417">
        <v>15</v>
      </c>
      <c r="T5417">
        <v>0.1</v>
      </c>
      <c r="U5417">
        <v>300</v>
      </c>
      <c r="V5417">
        <v>3.5</v>
      </c>
      <c r="W5417">
        <v>0.5</v>
      </c>
      <c r="X5417">
        <v>1</v>
      </c>
      <c r="Y5417">
        <v>3</v>
      </c>
    </row>
    <row r="5418" spans="1:25" hidden="1" x14ac:dyDescent="0.25">
      <c r="A5418" t="s">
        <v>20614</v>
      </c>
      <c r="B5418" t="s">
        <v>20615</v>
      </c>
      <c r="C5418" s="1" t="str">
        <f t="shared" si="873"/>
        <v>21:0447</v>
      </c>
      <c r="D5418" s="1" t="str">
        <f>HYPERLINK("http://geochem.nrcan.gc.ca/cdogs/content/svy/svy_e.htm", "")</f>
        <v/>
      </c>
      <c r="G5418" s="1" t="str">
        <f>HYPERLINK("http://geochem.nrcan.gc.ca/cdogs/content/cr_/cr_00035_e.htm", "35")</f>
        <v>35</v>
      </c>
      <c r="J5418" t="s">
        <v>100</v>
      </c>
      <c r="K5418" t="s">
        <v>101</v>
      </c>
      <c r="L5418">
        <v>21</v>
      </c>
      <c r="M5418" t="s">
        <v>102</v>
      </c>
      <c r="N5418">
        <v>416</v>
      </c>
      <c r="O5418">
        <v>102</v>
      </c>
      <c r="P5418">
        <v>65</v>
      </c>
      <c r="Q5418">
        <v>10</v>
      </c>
      <c r="R5418">
        <v>34</v>
      </c>
      <c r="S5418">
        <v>9</v>
      </c>
      <c r="T5418">
        <v>0.1</v>
      </c>
      <c r="U5418">
        <v>300</v>
      </c>
      <c r="V5418">
        <v>3.35</v>
      </c>
      <c r="W5418">
        <v>14</v>
      </c>
      <c r="X5418">
        <v>2</v>
      </c>
      <c r="Y5418">
        <v>7.4</v>
      </c>
    </row>
    <row r="5419" spans="1:25" hidden="1" x14ac:dyDescent="0.25">
      <c r="A5419" t="s">
        <v>20616</v>
      </c>
      <c r="B5419" t="s">
        <v>20617</v>
      </c>
      <c r="C5419" s="1" t="str">
        <f t="shared" si="873"/>
        <v>21:0447</v>
      </c>
      <c r="D5419" s="1" t="str">
        <f t="shared" ref="D5419:D5440" si="877">HYPERLINK("http://geochem.nrcan.gc.ca/cdogs/content/svy/svy210147_e.htm", "21:0147")</f>
        <v>21:0147</v>
      </c>
      <c r="E5419" t="s">
        <v>20618</v>
      </c>
      <c r="F5419" t="s">
        <v>20619</v>
      </c>
      <c r="H5419">
        <v>48.273119800000003</v>
      </c>
      <c r="I5419">
        <v>-91.3191183</v>
      </c>
      <c r="J5419" s="1" t="str">
        <f t="shared" ref="J5419:J5440" si="878">HYPERLINK("http://geochem.nrcan.gc.ca/cdogs/content/kwd/kwd020027_e.htm", "NGR lake sediment grab sample")</f>
        <v>NGR lake sediment grab sample</v>
      </c>
      <c r="K5419" s="1" t="str">
        <f t="shared" ref="K5419:K5440" si="879">HYPERLINK("http://geochem.nrcan.gc.ca/cdogs/content/kwd/kwd080006_e.htm", "&lt;177 micron (NGR)")</f>
        <v>&lt;177 micron (NGR)</v>
      </c>
      <c r="L5419">
        <v>21</v>
      </c>
      <c r="M5419" t="s">
        <v>107</v>
      </c>
      <c r="N5419">
        <v>417</v>
      </c>
      <c r="O5419">
        <v>114</v>
      </c>
      <c r="P5419">
        <v>42</v>
      </c>
      <c r="Q5419">
        <v>2</v>
      </c>
      <c r="R5419">
        <v>32</v>
      </c>
      <c r="S5419">
        <v>15</v>
      </c>
      <c r="T5419">
        <v>0.1</v>
      </c>
      <c r="U5419">
        <v>4250</v>
      </c>
      <c r="V5419">
        <v>4.8499999999999996</v>
      </c>
      <c r="W5419">
        <v>0.5</v>
      </c>
      <c r="X5419">
        <v>2</v>
      </c>
      <c r="Y5419">
        <v>22.6</v>
      </c>
    </row>
    <row r="5420" spans="1:25" hidden="1" x14ac:dyDescent="0.25">
      <c r="A5420" t="s">
        <v>20620</v>
      </c>
      <c r="B5420" t="s">
        <v>20621</v>
      </c>
      <c r="C5420" s="1" t="str">
        <f t="shared" si="873"/>
        <v>21:0447</v>
      </c>
      <c r="D5420" s="1" t="str">
        <f t="shared" si="877"/>
        <v>21:0147</v>
      </c>
      <c r="E5420" t="s">
        <v>20622</v>
      </c>
      <c r="F5420" t="s">
        <v>20623</v>
      </c>
      <c r="H5420">
        <v>48.240569700000002</v>
      </c>
      <c r="I5420">
        <v>-91.334690899999998</v>
      </c>
      <c r="J5420" s="1" t="str">
        <f t="shared" si="878"/>
        <v>NGR lake sediment grab sample</v>
      </c>
      <c r="K5420" s="1" t="str">
        <f t="shared" si="879"/>
        <v>&lt;177 micron (NGR)</v>
      </c>
      <c r="L5420">
        <v>21</v>
      </c>
      <c r="M5420" t="s">
        <v>112</v>
      </c>
      <c r="N5420">
        <v>418</v>
      </c>
      <c r="O5420">
        <v>114</v>
      </c>
      <c r="P5420">
        <v>37</v>
      </c>
      <c r="Q5420">
        <v>5</v>
      </c>
      <c r="R5420">
        <v>27</v>
      </c>
      <c r="S5420">
        <v>19</v>
      </c>
      <c r="T5420">
        <v>0.1</v>
      </c>
      <c r="U5420">
        <v>1900</v>
      </c>
      <c r="V5420">
        <v>5.15</v>
      </c>
      <c r="W5420">
        <v>0.5</v>
      </c>
      <c r="X5420">
        <v>3</v>
      </c>
      <c r="Y5420">
        <v>25.4</v>
      </c>
    </row>
    <row r="5421" spans="1:25" hidden="1" x14ac:dyDescent="0.25">
      <c r="A5421" t="s">
        <v>20624</v>
      </c>
      <c r="B5421" t="s">
        <v>20625</v>
      </c>
      <c r="C5421" s="1" t="str">
        <f t="shared" si="873"/>
        <v>21:0447</v>
      </c>
      <c r="D5421" s="1" t="str">
        <f t="shared" si="877"/>
        <v>21:0147</v>
      </c>
      <c r="E5421" t="s">
        <v>20626</v>
      </c>
      <c r="F5421" t="s">
        <v>20627</v>
      </c>
      <c r="H5421">
        <v>48.195381900000001</v>
      </c>
      <c r="I5421">
        <v>-91.343166999999994</v>
      </c>
      <c r="J5421" s="1" t="str">
        <f t="shared" si="878"/>
        <v>NGR lake sediment grab sample</v>
      </c>
      <c r="K5421" s="1" t="str">
        <f t="shared" si="879"/>
        <v>&lt;177 micron (NGR)</v>
      </c>
      <c r="L5421">
        <v>21</v>
      </c>
      <c r="M5421" t="s">
        <v>117</v>
      </c>
      <c r="N5421">
        <v>419</v>
      </c>
      <c r="O5421">
        <v>82</v>
      </c>
      <c r="P5421">
        <v>26</v>
      </c>
      <c r="Q5421">
        <v>3</v>
      </c>
      <c r="R5421">
        <v>14</v>
      </c>
      <c r="S5421">
        <v>8</v>
      </c>
      <c r="T5421">
        <v>0.1</v>
      </c>
      <c r="U5421">
        <v>310</v>
      </c>
      <c r="V5421">
        <v>1.55</v>
      </c>
      <c r="W5421">
        <v>0.5</v>
      </c>
      <c r="X5421">
        <v>1</v>
      </c>
      <c r="Y5421">
        <v>49.8</v>
      </c>
    </row>
    <row r="5422" spans="1:25" hidden="1" x14ac:dyDescent="0.25">
      <c r="A5422" t="s">
        <v>20628</v>
      </c>
      <c r="B5422" t="s">
        <v>20629</v>
      </c>
      <c r="C5422" s="1" t="str">
        <f t="shared" si="873"/>
        <v>21:0447</v>
      </c>
      <c r="D5422" s="1" t="str">
        <f t="shared" si="877"/>
        <v>21:0147</v>
      </c>
      <c r="E5422" t="s">
        <v>20630</v>
      </c>
      <c r="F5422" t="s">
        <v>20631</v>
      </c>
      <c r="H5422">
        <v>48.184341099999997</v>
      </c>
      <c r="I5422">
        <v>-91.321404400000006</v>
      </c>
      <c r="J5422" s="1" t="str">
        <f t="shared" si="878"/>
        <v>NGR lake sediment grab sample</v>
      </c>
      <c r="K5422" s="1" t="str">
        <f t="shared" si="879"/>
        <v>&lt;177 micron (NGR)</v>
      </c>
      <c r="L5422">
        <v>21</v>
      </c>
      <c r="M5422" t="s">
        <v>122</v>
      </c>
      <c r="N5422">
        <v>420</v>
      </c>
      <c r="O5422">
        <v>118</v>
      </c>
      <c r="P5422">
        <v>16</v>
      </c>
      <c r="Q5422">
        <v>2</v>
      </c>
      <c r="R5422">
        <v>14</v>
      </c>
      <c r="S5422">
        <v>8</v>
      </c>
      <c r="T5422">
        <v>0.1</v>
      </c>
      <c r="U5422">
        <v>230</v>
      </c>
      <c r="V5422">
        <v>3.2</v>
      </c>
      <c r="W5422">
        <v>0.5</v>
      </c>
      <c r="X5422">
        <v>1</v>
      </c>
      <c r="Y5422">
        <v>41.8</v>
      </c>
    </row>
    <row r="5423" spans="1:25" hidden="1" x14ac:dyDescent="0.25">
      <c r="A5423" t="s">
        <v>20632</v>
      </c>
      <c r="B5423" t="s">
        <v>20633</v>
      </c>
      <c r="C5423" s="1" t="str">
        <f t="shared" si="873"/>
        <v>21:0447</v>
      </c>
      <c r="D5423" s="1" t="str">
        <f t="shared" si="877"/>
        <v>21:0147</v>
      </c>
      <c r="E5423" t="s">
        <v>20634</v>
      </c>
      <c r="F5423" t="s">
        <v>20635</v>
      </c>
      <c r="H5423">
        <v>48.141841599999999</v>
      </c>
      <c r="I5423">
        <v>-91.337134500000005</v>
      </c>
      <c r="J5423" s="1" t="str">
        <f t="shared" si="878"/>
        <v>NGR lake sediment grab sample</v>
      </c>
      <c r="K5423" s="1" t="str">
        <f t="shared" si="879"/>
        <v>&lt;177 micron (NGR)</v>
      </c>
      <c r="L5423">
        <v>22</v>
      </c>
      <c r="M5423" t="s">
        <v>29</v>
      </c>
      <c r="N5423">
        <v>421</v>
      </c>
      <c r="O5423">
        <v>52</v>
      </c>
      <c r="P5423">
        <v>18</v>
      </c>
      <c r="Q5423">
        <v>2</v>
      </c>
      <c r="R5423">
        <v>14</v>
      </c>
      <c r="S5423">
        <v>6</v>
      </c>
      <c r="T5423">
        <v>0.1</v>
      </c>
      <c r="U5423">
        <v>260</v>
      </c>
      <c r="V5423">
        <v>1.55</v>
      </c>
      <c r="W5423">
        <v>0.5</v>
      </c>
      <c r="X5423">
        <v>1</v>
      </c>
      <c r="Y5423">
        <v>8</v>
      </c>
    </row>
    <row r="5424" spans="1:25" hidden="1" x14ac:dyDescent="0.25">
      <c r="A5424" t="s">
        <v>20636</v>
      </c>
      <c r="B5424" t="s">
        <v>20637</v>
      </c>
      <c r="C5424" s="1" t="str">
        <f t="shared" si="873"/>
        <v>21:0447</v>
      </c>
      <c r="D5424" s="1" t="str">
        <f t="shared" si="877"/>
        <v>21:0147</v>
      </c>
      <c r="E5424" t="s">
        <v>20638</v>
      </c>
      <c r="F5424" t="s">
        <v>20639</v>
      </c>
      <c r="H5424">
        <v>48.155785999999999</v>
      </c>
      <c r="I5424">
        <v>-91.338902399999995</v>
      </c>
      <c r="J5424" s="1" t="str">
        <f t="shared" si="878"/>
        <v>NGR lake sediment grab sample</v>
      </c>
      <c r="K5424" s="1" t="str">
        <f t="shared" si="879"/>
        <v>&lt;177 micron (NGR)</v>
      </c>
      <c r="L5424">
        <v>22</v>
      </c>
      <c r="M5424" t="s">
        <v>49</v>
      </c>
      <c r="N5424">
        <v>422</v>
      </c>
      <c r="O5424">
        <v>74</v>
      </c>
      <c r="P5424">
        <v>27</v>
      </c>
      <c r="Q5424">
        <v>7</v>
      </c>
      <c r="R5424">
        <v>14</v>
      </c>
      <c r="S5424">
        <v>8</v>
      </c>
      <c r="T5424">
        <v>0.1</v>
      </c>
      <c r="U5424">
        <v>280</v>
      </c>
      <c r="V5424">
        <v>1.9</v>
      </c>
      <c r="W5424">
        <v>0.5</v>
      </c>
      <c r="X5424">
        <v>2</v>
      </c>
      <c r="Y5424">
        <v>36.799999999999997</v>
      </c>
    </row>
    <row r="5425" spans="1:25" hidden="1" x14ac:dyDescent="0.25">
      <c r="A5425" t="s">
        <v>20640</v>
      </c>
      <c r="B5425" t="s">
        <v>20641</v>
      </c>
      <c r="C5425" s="1" t="str">
        <f t="shared" si="873"/>
        <v>21:0447</v>
      </c>
      <c r="D5425" s="1" t="str">
        <f t="shared" si="877"/>
        <v>21:0147</v>
      </c>
      <c r="E5425" t="s">
        <v>20634</v>
      </c>
      <c r="F5425" t="s">
        <v>20642</v>
      </c>
      <c r="H5425">
        <v>48.141841599999999</v>
      </c>
      <c r="I5425">
        <v>-91.337134500000005</v>
      </c>
      <c r="J5425" s="1" t="str">
        <f t="shared" si="878"/>
        <v>NGR lake sediment grab sample</v>
      </c>
      <c r="K5425" s="1" t="str">
        <f t="shared" si="879"/>
        <v>&lt;177 micron (NGR)</v>
      </c>
      <c r="L5425">
        <v>22</v>
      </c>
      <c r="M5425" t="s">
        <v>57</v>
      </c>
      <c r="N5425">
        <v>423</v>
      </c>
      <c r="O5425">
        <v>52</v>
      </c>
      <c r="P5425">
        <v>18</v>
      </c>
      <c r="Q5425">
        <v>3</v>
      </c>
      <c r="R5425">
        <v>15</v>
      </c>
      <c r="S5425">
        <v>6</v>
      </c>
      <c r="T5425">
        <v>0.1</v>
      </c>
      <c r="U5425">
        <v>280</v>
      </c>
      <c r="V5425">
        <v>1.6</v>
      </c>
      <c r="W5425">
        <v>0.5</v>
      </c>
      <c r="X5425">
        <v>1</v>
      </c>
      <c r="Y5425">
        <v>8.1999999999999993</v>
      </c>
    </row>
    <row r="5426" spans="1:25" hidden="1" x14ac:dyDescent="0.25">
      <c r="A5426" t="s">
        <v>20643</v>
      </c>
      <c r="B5426" t="s">
        <v>20644</v>
      </c>
      <c r="C5426" s="1" t="str">
        <f t="shared" si="873"/>
        <v>21:0447</v>
      </c>
      <c r="D5426" s="1" t="str">
        <f t="shared" si="877"/>
        <v>21:0147</v>
      </c>
      <c r="E5426" t="s">
        <v>20634</v>
      </c>
      <c r="F5426" t="s">
        <v>20645</v>
      </c>
      <c r="H5426">
        <v>48.141841599999999</v>
      </c>
      <c r="I5426">
        <v>-91.337134500000005</v>
      </c>
      <c r="J5426" s="1" t="str">
        <f t="shared" si="878"/>
        <v>NGR lake sediment grab sample</v>
      </c>
      <c r="K5426" s="1" t="str">
        <f t="shared" si="879"/>
        <v>&lt;177 micron (NGR)</v>
      </c>
      <c r="L5426">
        <v>22</v>
      </c>
      <c r="M5426" t="s">
        <v>53</v>
      </c>
      <c r="N5426">
        <v>424</v>
      </c>
      <c r="O5426">
        <v>54</v>
      </c>
      <c r="P5426">
        <v>18</v>
      </c>
      <c r="Q5426">
        <v>3</v>
      </c>
      <c r="R5426">
        <v>14</v>
      </c>
      <c r="S5426">
        <v>6</v>
      </c>
      <c r="T5426">
        <v>0.1</v>
      </c>
      <c r="U5426">
        <v>290</v>
      </c>
      <c r="V5426">
        <v>1.65</v>
      </c>
      <c r="W5426">
        <v>0.5</v>
      </c>
      <c r="X5426">
        <v>1</v>
      </c>
      <c r="Y5426">
        <v>8.4</v>
      </c>
    </row>
    <row r="5427" spans="1:25" hidden="1" x14ac:dyDescent="0.25">
      <c r="A5427" t="s">
        <v>20646</v>
      </c>
      <c r="B5427" t="s">
        <v>20647</v>
      </c>
      <c r="C5427" s="1" t="str">
        <f t="shared" si="873"/>
        <v>21:0447</v>
      </c>
      <c r="D5427" s="1" t="str">
        <f t="shared" si="877"/>
        <v>21:0147</v>
      </c>
      <c r="E5427" t="s">
        <v>20648</v>
      </c>
      <c r="F5427" t="s">
        <v>20649</v>
      </c>
      <c r="H5427">
        <v>48.112244699999998</v>
      </c>
      <c r="I5427">
        <v>-91.333710100000005</v>
      </c>
      <c r="J5427" s="1" t="str">
        <f t="shared" si="878"/>
        <v>NGR lake sediment grab sample</v>
      </c>
      <c r="K5427" s="1" t="str">
        <f t="shared" si="879"/>
        <v>&lt;177 micron (NGR)</v>
      </c>
      <c r="L5427">
        <v>22</v>
      </c>
      <c r="M5427" t="s">
        <v>34</v>
      </c>
      <c r="N5427">
        <v>425</v>
      </c>
      <c r="O5427">
        <v>76</v>
      </c>
      <c r="P5427">
        <v>46</v>
      </c>
      <c r="Q5427">
        <v>2</v>
      </c>
      <c r="R5427">
        <v>11</v>
      </c>
      <c r="S5427">
        <v>7</v>
      </c>
      <c r="T5427">
        <v>0.1</v>
      </c>
      <c r="U5427">
        <v>450</v>
      </c>
      <c r="V5427">
        <v>1.45</v>
      </c>
      <c r="W5427">
        <v>0.5</v>
      </c>
      <c r="X5427">
        <v>1</v>
      </c>
      <c r="Y5427">
        <v>50.4</v>
      </c>
    </row>
    <row r="5428" spans="1:25" hidden="1" x14ac:dyDescent="0.25">
      <c r="A5428" t="s">
        <v>20650</v>
      </c>
      <c r="B5428" t="s">
        <v>20651</v>
      </c>
      <c r="C5428" s="1" t="str">
        <f t="shared" si="873"/>
        <v>21:0447</v>
      </c>
      <c r="D5428" s="1" t="str">
        <f t="shared" si="877"/>
        <v>21:0147</v>
      </c>
      <c r="E5428" t="s">
        <v>20652</v>
      </c>
      <c r="F5428" t="s">
        <v>20653</v>
      </c>
      <c r="H5428">
        <v>48.085674599999997</v>
      </c>
      <c r="I5428">
        <v>-91.327465399999994</v>
      </c>
      <c r="J5428" s="1" t="str">
        <f t="shared" si="878"/>
        <v>NGR lake sediment grab sample</v>
      </c>
      <c r="K5428" s="1" t="str">
        <f t="shared" si="879"/>
        <v>&lt;177 micron (NGR)</v>
      </c>
      <c r="L5428">
        <v>22</v>
      </c>
      <c r="M5428" t="s">
        <v>39</v>
      </c>
      <c r="N5428">
        <v>426</v>
      </c>
      <c r="O5428">
        <v>106</v>
      </c>
      <c r="P5428">
        <v>62</v>
      </c>
      <c r="Q5428">
        <v>5</v>
      </c>
      <c r="R5428">
        <v>28</v>
      </c>
      <c r="S5428">
        <v>11</v>
      </c>
      <c r="T5428">
        <v>0.1</v>
      </c>
      <c r="U5428">
        <v>275</v>
      </c>
      <c r="V5428">
        <v>2.15</v>
      </c>
      <c r="W5428">
        <v>3.5</v>
      </c>
      <c r="X5428">
        <v>1</v>
      </c>
      <c r="Y5428">
        <v>47.4</v>
      </c>
    </row>
    <row r="5429" spans="1:25" hidden="1" x14ac:dyDescent="0.25">
      <c r="A5429" t="s">
        <v>20654</v>
      </c>
      <c r="B5429" t="s">
        <v>20655</v>
      </c>
      <c r="C5429" s="1" t="str">
        <f t="shared" si="873"/>
        <v>21:0447</v>
      </c>
      <c r="D5429" s="1" t="str">
        <f t="shared" si="877"/>
        <v>21:0147</v>
      </c>
      <c r="E5429" t="s">
        <v>20656</v>
      </c>
      <c r="F5429" t="s">
        <v>20657</v>
      </c>
      <c r="H5429">
        <v>48.0578352</v>
      </c>
      <c r="I5429">
        <v>-91.401928100000006</v>
      </c>
      <c r="J5429" s="1" t="str">
        <f t="shared" si="878"/>
        <v>NGR lake sediment grab sample</v>
      </c>
      <c r="K5429" s="1" t="str">
        <f t="shared" si="879"/>
        <v>&lt;177 micron (NGR)</v>
      </c>
      <c r="L5429">
        <v>22</v>
      </c>
      <c r="M5429" t="s">
        <v>44</v>
      </c>
      <c r="N5429">
        <v>427</v>
      </c>
      <c r="O5429">
        <v>106</v>
      </c>
      <c r="P5429">
        <v>77</v>
      </c>
      <c r="Q5429">
        <v>4</v>
      </c>
      <c r="R5429">
        <v>49</v>
      </c>
      <c r="S5429">
        <v>11</v>
      </c>
      <c r="T5429">
        <v>0.1</v>
      </c>
      <c r="U5429">
        <v>275</v>
      </c>
      <c r="V5429">
        <v>1.8</v>
      </c>
      <c r="W5429">
        <v>3</v>
      </c>
      <c r="X5429">
        <v>2</v>
      </c>
      <c r="Y5429">
        <v>65.599999999999994</v>
      </c>
    </row>
    <row r="5430" spans="1:25" hidden="1" x14ac:dyDescent="0.25">
      <c r="A5430" t="s">
        <v>20658</v>
      </c>
      <c r="B5430" t="s">
        <v>20659</v>
      </c>
      <c r="C5430" s="1" t="str">
        <f t="shared" si="873"/>
        <v>21:0447</v>
      </c>
      <c r="D5430" s="1" t="str">
        <f t="shared" si="877"/>
        <v>21:0147</v>
      </c>
      <c r="E5430" t="s">
        <v>20660</v>
      </c>
      <c r="F5430" t="s">
        <v>20661</v>
      </c>
      <c r="H5430">
        <v>48.085831300000002</v>
      </c>
      <c r="I5430">
        <v>-91.4016515</v>
      </c>
      <c r="J5430" s="1" t="str">
        <f t="shared" si="878"/>
        <v>NGR lake sediment grab sample</v>
      </c>
      <c r="K5430" s="1" t="str">
        <f t="shared" si="879"/>
        <v>&lt;177 micron (NGR)</v>
      </c>
      <c r="L5430">
        <v>22</v>
      </c>
      <c r="M5430" t="s">
        <v>62</v>
      </c>
      <c r="N5430">
        <v>428</v>
      </c>
      <c r="O5430">
        <v>122</v>
      </c>
      <c r="P5430">
        <v>35</v>
      </c>
      <c r="Q5430">
        <v>8</v>
      </c>
      <c r="R5430">
        <v>35</v>
      </c>
      <c r="S5430">
        <v>27</v>
      </c>
      <c r="T5430">
        <v>0.1</v>
      </c>
      <c r="U5430">
        <v>1250</v>
      </c>
      <c r="V5430">
        <v>3.55</v>
      </c>
      <c r="W5430">
        <v>0.5</v>
      </c>
      <c r="X5430">
        <v>1</v>
      </c>
      <c r="Y5430">
        <v>24.2</v>
      </c>
    </row>
    <row r="5431" spans="1:25" hidden="1" x14ac:dyDescent="0.25">
      <c r="A5431" t="s">
        <v>20662</v>
      </c>
      <c r="B5431" t="s">
        <v>20663</v>
      </c>
      <c r="C5431" s="1" t="str">
        <f t="shared" si="873"/>
        <v>21:0447</v>
      </c>
      <c r="D5431" s="1" t="str">
        <f t="shared" si="877"/>
        <v>21:0147</v>
      </c>
      <c r="E5431" t="s">
        <v>20664</v>
      </c>
      <c r="F5431" t="s">
        <v>20665</v>
      </c>
      <c r="H5431">
        <v>48.1058211</v>
      </c>
      <c r="I5431">
        <v>-91.394381999999993</v>
      </c>
      <c r="J5431" s="1" t="str">
        <f t="shared" si="878"/>
        <v>NGR lake sediment grab sample</v>
      </c>
      <c r="K5431" s="1" t="str">
        <f t="shared" si="879"/>
        <v>&lt;177 micron (NGR)</v>
      </c>
      <c r="L5431">
        <v>22</v>
      </c>
      <c r="M5431" t="s">
        <v>67</v>
      </c>
      <c r="N5431">
        <v>429</v>
      </c>
      <c r="O5431">
        <v>14</v>
      </c>
      <c r="P5431">
        <v>3</v>
      </c>
      <c r="Q5431">
        <v>1</v>
      </c>
      <c r="R5431">
        <v>4</v>
      </c>
      <c r="S5431">
        <v>3</v>
      </c>
      <c r="T5431">
        <v>0.1</v>
      </c>
      <c r="U5431">
        <v>100</v>
      </c>
      <c r="V5431">
        <v>0.7</v>
      </c>
      <c r="W5431">
        <v>0.5</v>
      </c>
      <c r="X5431">
        <v>1</v>
      </c>
      <c r="Y5431">
        <v>1</v>
      </c>
    </row>
    <row r="5432" spans="1:25" hidden="1" x14ac:dyDescent="0.25">
      <c r="A5432" t="s">
        <v>20666</v>
      </c>
      <c r="B5432" t="s">
        <v>20667</v>
      </c>
      <c r="C5432" s="1" t="str">
        <f t="shared" si="873"/>
        <v>21:0447</v>
      </c>
      <c r="D5432" s="1" t="str">
        <f t="shared" si="877"/>
        <v>21:0147</v>
      </c>
      <c r="E5432" t="s">
        <v>20668</v>
      </c>
      <c r="F5432" t="s">
        <v>20669</v>
      </c>
      <c r="H5432">
        <v>48.137134400000001</v>
      </c>
      <c r="I5432">
        <v>-91.407492500000004</v>
      </c>
      <c r="J5432" s="1" t="str">
        <f t="shared" si="878"/>
        <v>NGR lake sediment grab sample</v>
      </c>
      <c r="K5432" s="1" t="str">
        <f t="shared" si="879"/>
        <v>&lt;177 micron (NGR)</v>
      </c>
      <c r="L5432">
        <v>22</v>
      </c>
      <c r="M5432" t="s">
        <v>72</v>
      </c>
      <c r="N5432">
        <v>430</v>
      </c>
      <c r="O5432">
        <v>102</v>
      </c>
      <c r="P5432">
        <v>20</v>
      </c>
      <c r="Q5432">
        <v>5</v>
      </c>
      <c r="R5432">
        <v>24</v>
      </c>
      <c r="S5432">
        <v>13</v>
      </c>
      <c r="T5432">
        <v>0.1</v>
      </c>
      <c r="U5432">
        <v>430</v>
      </c>
      <c r="V5432">
        <v>1.9</v>
      </c>
      <c r="W5432">
        <v>0.5</v>
      </c>
      <c r="X5432">
        <v>1</v>
      </c>
      <c r="Y5432">
        <v>38</v>
      </c>
    </row>
    <row r="5433" spans="1:25" hidden="1" x14ac:dyDescent="0.25">
      <c r="A5433" t="s">
        <v>20670</v>
      </c>
      <c r="B5433" t="s">
        <v>20671</v>
      </c>
      <c r="C5433" s="1" t="str">
        <f t="shared" si="873"/>
        <v>21:0447</v>
      </c>
      <c r="D5433" s="1" t="str">
        <f t="shared" si="877"/>
        <v>21:0147</v>
      </c>
      <c r="E5433" t="s">
        <v>20672</v>
      </c>
      <c r="F5433" t="s">
        <v>20673</v>
      </c>
      <c r="H5433">
        <v>48.174604700000003</v>
      </c>
      <c r="I5433">
        <v>-91.370040099999997</v>
      </c>
      <c r="J5433" s="1" t="str">
        <f t="shared" si="878"/>
        <v>NGR lake sediment grab sample</v>
      </c>
      <c r="K5433" s="1" t="str">
        <f t="shared" si="879"/>
        <v>&lt;177 micron (NGR)</v>
      </c>
      <c r="L5433">
        <v>22</v>
      </c>
      <c r="M5433" t="s">
        <v>77</v>
      </c>
      <c r="N5433">
        <v>431</v>
      </c>
      <c r="O5433">
        <v>98</v>
      </c>
      <c r="P5433">
        <v>42</v>
      </c>
      <c r="Q5433">
        <v>6</v>
      </c>
      <c r="R5433">
        <v>65</v>
      </c>
      <c r="S5433">
        <v>14</v>
      </c>
      <c r="T5433">
        <v>0.1</v>
      </c>
      <c r="U5433">
        <v>620</v>
      </c>
      <c r="V5433">
        <v>2.7</v>
      </c>
      <c r="W5433">
        <v>0.5</v>
      </c>
      <c r="X5433">
        <v>1</v>
      </c>
      <c r="Y5433">
        <v>21.4</v>
      </c>
    </row>
    <row r="5434" spans="1:25" hidden="1" x14ac:dyDescent="0.25">
      <c r="A5434" t="s">
        <v>20674</v>
      </c>
      <c r="B5434" t="s">
        <v>20675</v>
      </c>
      <c r="C5434" s="1" t="str">
        <f t="shared" si="873"/>
        <v>21:0447</v>
      </c>
      <c r="D5434" s="1" t="str">
        <f t="shared" si="877"/>
        <v>21:0147</v>
      </c>
      <c r="E5434" t="s">
        <v>20676</v>
      </c>
      <c r="F5434" t="s">
        <v>20677</v>
      </c>
      <c r="H5434">
        <v>48.205236399999997</v>
      </c>
      <c r="I5434">
        <v>-91.390159499999996</v>
      </c>
      <c r="J5434" s="1" t="str">
        <f t="shared" si="878"/>
        <v>NGR lake sediment grab sample</v>
      </c>
      <c r="K5434" s="1" t="str">
        <f t="shared" si="879"/>
        <v>&lt;177 micron (NGR)</v>
      </c>
      <c r="L5434">
        <v>22</v>
      </c>
      <c r="M5434" t="s">
        <v>82</v>
      </c>
      <c r="N5434">
        <v>432</v>
      </c>
      <c r="O5434">
        <v>84</v>
      </c>
      <c r="P5434">
        <v>28</v>
      </c>
      <c r="Q5434">
        <v>7</v>
      </c>
      <c r="R5434">
        <v>24</v>
      </c>
      <c r="S5434">
        <v>12</v>
      </c>
      <c r="T5434">
        <v>0.1</v>
      </c>
      <c r="U5434">
        <v>260</v>
      </c>
      <c r="V5434">
        <v>2.2000000000000002</v>
      </c>
      <c r="W5434">
        <v>0.5</v>
      </c>
      <c r="X5434">
        <v>2</v>
      </c>
      <c r="Y5434">
        <v>33.799999999999997</v>
      </c>
    </row>
    <row r="5435" spans="1:25" hidden="1" x14ac:dyDescent="0.25">
      <c r="A5435" t="s">
        <v>20678</v>
      </c>
      <c r="B5435" t="s">
        <v>20679</v>
      </c>
      <c r="C5435" s="1" t="str">
        <f t="shared" si="873"/>
        <v>21:0447</v>
      </c>
      <c r="D5435" s="1" t="str">
        <f t="shared" si="877"/>
        <v>21:0147</v>
      </c>
      <c r="E5435" t="s">
        <v>20680</v>
      </c>
      <c r="F5435" t="s">
        <v>20681</v>
      </c>
      <c r="H5435">
        <v>48.254941700000003</v>
      </c>
      <c r="I5435">
        <v>-91.376407</v>
      </c>
      <c r="J5435" s="1" t="str">
        <f t="shared" si="878"/>
        <v>NGR lake sediment grab sample</v>
      </c>
      <c r="K5435" s="1" t="str">
        <f t="shared" si="879"/>
        <v>&lt;177 micron (NGR)</v>
      </c>
      <c r="L5435">
        <v>22</v>
      </c>
      <c r="M5435" t="s">
        <v>87</v>
      </c>
      <c r="N5435">
        <v>433</v>
      </c>
      <c r="O5435">
        <v>80</v>
      </c>
      <c r="P5435">
        <v>35</v>
      </c>
      <c r="Q5435">
        <v>6</v>
      </c>
      <c r="R5435">
        <v>18</v>
      </c>
      <c r="S5435">
        <v>13</v>
      </c>
      <c r="T5435">
        <v>0.1</v>
      </c>
      <c r="U5435">
        <v>375</v>
      </c>
      <c r="V5435">
        <v>2.4</v>
      </c>
      <c r="W5435">
        <v>0.5</v>
      </c>
      <c r="X5435">
        <v>1</v>
      </c>
      <c r="Y5435">
        <v>37.6</v>
      </c>
    </row>
    <row r="5436" spans="1:25" hidden="1" x14ac:dyDescent="0.25">
      <c r="A5436" t="s">
        <v>20682</v>
      </c>
      <c r="B5436" t="s">
        <v>20683</v>
      </c>
      <c r="C5436" s="1" t="str">
        <f t="shared" si="873"/>
        <v>21:0447</v>
      </c>
      <c r="D5436" s="1" t="str">
        <f t="shared" si="877"/>
        <v>21:0147</v>
      </c>
      <c r="E5436" t="s">
        <v>20684</v>
      </c>
      <c r="F5436" t="s">
        <v>20685</v>
      </c>
      <c r="H5436">
        <v>48.276595100000002</v>
      </c>
      <c r="I5436">
        <v>-91.383228500000001</v>
      </c>
      <c r="J5436" s="1" t="str">
        <f t="shared" si="878"/>
        <v>NGR lake sediment grab sample</v>
      </c>
      <c r="K5436" s="1" t="str">
        <f t="shared" si="879"/>
        <v>&lt;177 micron (NGR)</v>
      </c>
      <c r="L5436">
        <v>22</v>
      </c>
      <c r="M5436" t="s">
        <v>92</v>
      </c>
      <c r="N5436">
        <v>434</v>
      </c>
      <c r="O5436">
        <v>113</v>
      </c>
      <c r="P5436">
        <v>23</v>
      </c>
      <c r="Q5436">
        <v>2</v>
      </c>
      <c r="R5436">
        <v>16</v>
      </c>
      <c r="S5436">
        <v>14</v>
      </c>
      <c r="T5436">
        <v>0.1</v>
      </c>
      <c r="U5436">
        <v>430</v>
      </c>
      <c r="V5436">
        <v>3.5</v>
      </c>
      <c r="W5436">
        <v>0.5</v>
      </c>
      <c r="X5436">
        <v>1</v>
      </c>
      <c r="Y5436">
        <v>22.6</v>
      </c>
    </row>
    <row r="5437" spans="1:25" hidden="1" x14ac:dyDescent="0.25">
      <c r="A5437" t="s">
        <v>20686</v>
      </c>
      <c r="B5437" t="s">
        <v>20687</v>
      </c>
      <c r="C5437" s="1" t="str">
        <f t="shared" si="873"/>
        <v>21:0447</v>
      </c>
      <c r="D5437" s="1" t="str">
        <f t="shared" si="877"/>
        <v>21:0147</v>
      </c>
      <c r="E5437" t="s">
        <v>20688</v>
      </c>
      <c r="F5437" t="s">
        <v>20689</v>
      </c>
      <c r="H5437">
        <v>48.294444800000001</v>
      </c>
      <c r="I5437">
        <v>-91.388300900000004</v>
      </c>
      <c r="J5437" s="1" t="str">
        <f t="shared" si="878"/>
        <v>NGR lake sediment grab sample</v>
      </c>
      <c r="K5437" s="1" t="str">
        <f t="shared" si="879"/>
        <v>&lt;177 micron (NGR)</v>
      </c>
      <c r="L5437">
        <v>22</v>
      </c>
      <c r="M5437" t="s">
        <v>97</v>
      </c>
      <c r="N5437">
        <v>435</v>
      </c>
      <c r="O5437">
        <v>84</v>
      </c>
      <c r="P5437">
        <v>38</v>
      </c>
      <c r="Q5437">
        <v>19</v>
      </c>
      <c r="R5437">
        <v>16</v>
      </c>
      <c r="S5437">
        <v>9</v>
      </c>
      <c r="T5437">
        <v>0.1</v>
      </c>
      <c r="U5437">
        <v>260</v>
      </c>
      <c r="V5437">
        <v>2.1</v>
      </c>
      <c r="W5437">
        <v>0.5</v>
      </c>
      <c r="X5437">
        <v>1</v>
      </c>
      <c r="Y5437">
        <v>43</v>
      </c>
    </row>
    <row r="5438" spans="1:25" hidden="1" x14ac:dyDescent="0.25">
      <c r="A5438" t="s">
        <v>20690</v>
      </c>
      <c r="B5438" t="s">
        <v>20691</v>
      </c>
      <c r="C5438" s="1" t="str">
        <f t="shared" si="873"/>
        <v>21:0447</v>
      </c>
      <c r="D5438" s="1" t="str">
        <f t="shared" si="877"/>
        <v>21:0147</v>
      </c>
      <c r="E5438" t="s">
        <v>20692</v>
      </c>
      <c r="F5438" t="s">
        <v>20693</v>
      </c>
      <c r="H5438">
        <v>48.339056800000002</v>
      </c>
      <c r="I5438">
        <v>-91.3662882</v>
      </c>
      <c r="J5438" s="1" t="str">
        <f t="shared" si="878"/>
        <v>NGR lake sediment grab sample</v>
      </c>
      <c r="K5438" s="1" t="str">
        <f t="shared" si="879"/>
        <v>&lt;177 micron (NGR)</v>
      </c>
      <c r="L5438">
        <v>22</v>
      </c>
      <c r="M5438" t="s">
        <v>107</v>
      </c>
      <c r="N5438">
        <v>436</v>
      </c>
      <c r="O5438">
        <v>118</v>
      </c>
      <c r="P5438">
        <v>28</v>
      </c>
      <c r="Q5438">
        <v>4</v>
      </c>
      <c r="R5438">
        <v>30</v>
      </c>
      <c r="S5438">
        <v>42</v>
      </c>
      <c r="T5438">
        <v>0.1</v>
      </c>
      <c r="U5438">
        <v>1300</v>
      </c>
      <c r="V5438">
        <v>4.75</v>
      </c>
      <c r="W5438">
        <v>0.5</v>
      </c>
      <c r="X5438">
        <v>1</v>
      </c>
      <c r="Y5438">
        <v>27.6</v>
      </c>
    </row>
    <row r="5439" spans="1:25" hidden="1" x14ac:dyDescent="0.25">
      <c r="A5439" t="s">
        <v>20694</v>
      </c>
      <c r="B5439" t="s">
        <v>20695</v>
      </c>
      <c r="C5439" s="1" t="str">
        <f t="shared" si="873"/>
        <v>21:0447</v>
      </c>
      <c r="D5439" s="1" t="str">
        <f t="shared" si="877"/>
        <v>21:0147</v>
      </c>
      <c r="E5439" t="s">
        <v>20696</v>
      </c>
      <c r="F5439" t="s">
        <v>20697</v>
      </c>
      <c r="H5439">
        <v>48.360952099999999</v>
      </c>
      <c r="I5439">
        <v>-91.373538100000005</v>
      </c>
      <c r="J5439" s="1" t="str">
        <f t="shared" si="878"/>
        <v>NGR lake sediment grab sample</v>
      </c>
      <c r="K5439" s="1" t="str">
        <f t="shared" si="879"/>
        <v>&lt;177 micron (NGR)</v>
      </c>
      <c r="L5439">
        <v>22</v>
      </c>
      <c r="M5439" t="s">
        <v>112</v>
      </c>
      <c r="N5439">
        <v>437</v>
      </c>
      <c r="O5439">
        <v>88</v>
      </c>
      <c r="P5439">
        <v>29</v>
      </c>
      <c r="Q5439">
        <v>3</v>
      </c>
      <c r="R5439">
        <v>15</v>
      </c>
      <c r="S5439">
        <v>12</v>
      </c>
      <c r="T5439">
        <v>0.1</v>
      </c>
      <c r="U5439">
        <v>300</v>
      </c>
      <c r="V5439">
        <v>1.5</v>
      </c>
      <c r="W5439">
        <v>0.5</v>
      </c>
      <c r="X5439">
        <v>1</v>
      </c>
      <c r="Y5439">
        <v>40</v>
      </c>
    </row>
    <row r="5440" spans="1:25" hidden="1" x14ac:dyDescent="0.25">
      <c r="A5440" t="s">
        <v>20698</v>
      </c>
      <c r="B5440" t="s">
        <v>20699</v>
      </c>
      <c r="C5440" s="1" t="str">
        <f t="shared" si="873"/>
        <v>21:0447</v>
      </c>
      <c r="D5440" s="1" t="str">
        <f t="shared" si="877"/>
        <v>21:0147</v>
      </c>
      <c r="E5440" t="s">
        <v>20700</v>
      </c>
      <c r="F5440" t="s">
        <v>20701</v>
      </c>
      <c r="H5440">
        <v>48.396850200000003</v>
      </c>
      <c r="I5440">
        <v>-91.373985300000001</v>
      </c>
      <c r="J5440" s="1" t="str">
        <f t="shared" si="878"/>
        <v>NGR lake sediment grab sample</v>
      </c>
      <c r="K5440" s="1" t="str">
        <f t="shared" si="879"/>
        <v>&lt;177 micron (NGR)</v>
      </c>
      <c r="L5440">
        <v>22</v>
      </c>
      <c r="M5440" t="s">
        <v>117</v>
      </c>
      <c r="N5440">
        <v>438</v>
      </c>
      <c r="O5440">
        <v>110</v>
      </c>
      <c r="P5440">
        <v>31</v>
      </c>
      <c r="Q5440">
        <v>6</v>
      </c>
      <c r="R5440">
        <v>30</v>
      </c>
      <c r="S5440">
        <v>20</v>
      </c>
      <c r="T5440">
        <v>0.1</v>
      </c>
      <c r="U5440">
        <v>430</v>
      </c>
      <c r="V5440">
        <v>3.55</v>
      </c>
      <c r="W5440">
        <v>0.5</v>
      </c>
      <c r="X5440">
        <v>1</v>
      </c>
      <c r="Y5440">
        <v>30.8</v>
      </c>
    </row>
    <row r="5441" spans="1:25" hidden="1" x14ac:dyDescent="0.25">
      <c r="A5441" t="s">
        <v>20702</v>
      </c>
      <c r="B5441" t="s">
        <v>20703</v>
      </c>
      <c r="C5441" s="1" t="str">
        <f t="shared" si="873"/>
        <v>21:0447</v>
      </c>
      <c r="D5441" s="1" t="str">
        <f>HYPERLINK("http://geochem.nrcan.gc.ca/cdogs/content/svy/svy_e.htm", "")</f>
        <v/>
      </c>
      <c r="G5441" s="1" t="str">
        <f>HYPERLINK("http://geochem.nrcan.gc.ca/cdogs/content/cr_/cr_00035_e.htm", "35")</f>
        <v>35</v>
      </c>
      <c r="J5441" t="s">
        <v>100</v>
      </c>
      <c r="K5441" t="s">
        <v>101</v>
      </c>
      <c r="L5441">
        <v>22</v>
      </c>
      <c r="M5441" t="s">
        <v>102</v>
      </c>
      <c r="N5441">
        <v>439</v>
      </c>
      <c r="O5441">
        <v>102</v>
      </c>
      <c r="P5441">
        <v>61</v>
      </c>
      <c r="Q5441">
        <v>8</v>
      </c>
      <c r="R5441">
        <v>30</v>
      </c>
      <c r="S5441">
        <v>11</v>
      </c>
      <c r="T5441">
        <v>0.2</v>
      </c>
      <c r="U5441">
        <v>290</v>
      </c>
      <c r="V5441">
        <v>3.3</v>
      </c>
      <c r="W5441">
        <v>13</v>
      </c>
      <c r="X5441">
        <v>1</v>
      </c>
      <c r="Y5441">
        <v>8.6</v>
      </c>
    </row>
    <row r="5442" spans="1:25" hidden="1" x14ac:dyDescent="0.25">
      <c r="A5442" t="s">
        <v>20704</v>
      </c>
      <c r="B5442" t="s">
        <v>20705</v>
      </c>
      <c r="C5442" s="1" t="str">
        <f t="shared" si="873"/>
        <v>21:0447</v>
      </c>
      <c r="D5442" s="1" t="str">
        <f>HYPERLINK("http://geochem.nrcan.gc.ca/cdogs/content/svy/svy210147_e.htm", "21:0147")</f>
        <v>21:0147</v>
      </c>
      <c r="E5442" t="s">
        <v>20706</v>
      </c>
      <c r="F5442" t="s">
        <v>20707</v>
      </c>
      <c r="H5442">
        <v>48.434794500000002</v>
      </c>
      <c r="I5442">
        <v>-91.369443500000003</v>
      </c>
      <c r="J5442" s="1" t="str">
        <f>HYPERLINK("http://geochem.nrcan.gc.ca/cdogs/content/kwd/kwd020027_e.htm", "NGR lake sediment grab sample")</f>
        <v>NGR lake sediment grab sample</v>
      </c>
      <c r="K5442" s="1" t="str">
        <f>HYPERLINK("http://geochem.nrcan.gc.ca/cdogs/content/kwd/kwd080006_e.htm", "&lt;177 micron (NGR)")</f>
        <v>&lt;177 micron (NGR)</v>
      </c>
      <c r="L5442">
        <v>22</v>
      </c>
      <c r="M5442" t="s">
        <v>122</v>
      </c>
      <c r="N5442">
        <v>440</v>
      </c>
      <c r="O5442">
        <v>88</v>
      </c>
      <c r="P5442">
        <v>22</v>
      </c>
      <c r="Q5442">
        <v>6</v>
      </c>
      <c r="R5442">
        <v>27</v>
      </c>
      <c r="S5442">
        <v>17</v>
      </c>
      <c r="T5442">
        <v>0.1</v>
      </c>
      <c r="U5442">
        <v>335</v>
      </c>
      <c r="V5442">
        <v>2.5</v>
      </c>
      <c r="W5442">
        <v>0.5</v>
      </c>
      <c r="X5442">
        <v>1</v>
      </c>
      <c r="Y5442">
        <v>20.2</v>
      </c>
    </row>
    <row r="5443" spans="1:25" hidden="1" x14ac:dyDescent="0.25">
      <c r="A5443" t="s">
        <v>20708</v>
      </c>
      <c r="B5443" t="s">
        <v>20709</v>
      </c>
      <c r="C5443" s="1" t="str">
        <f t="shared" si="873"/>
        <v>21:0447</v>
      </c>
      <c r="D5443" s="1" t="str">
        <f>HYPERLINK("http://geochem.nrcan.gc.ca/cdogs/content/svy/svy210147_e.htm", "21:0147")</f>
        <v>21:0147</v>
      </c>
      <c r="E5443" t="s">
        <v>20710</v>
      </c>
      <c r="F5443" t="s">
        <v>20711</v>
      </c>
      <c r="H5443">
        <v>48.4826938</v>
      </c>
      <c r="I5443">
        <v>-91.372431500000005</v>
      </c>
      <c r="J5443" s="1" t="str">
        <f>HYPERLINK("http://geochem.nrcan.gc.ca/cdogs/content/kwd/kwd020027_e.htm", "NGR lake sediment grab sample")</f>
        <v>NGR lake sediment grab sample</v>
      </c>
      <c r="K5443" s="1" t="str">
        <f>HYPERLINK("http://geochem.nrcan.gc.ca/cdogs/content/kwd/kwd080006_e.htm", "&lt;177 micron (NGR)")</f>
        <v>&lt;177 micron (NGR)</v>
      </c>
      <c r="L5443">
        <v>23</v>
      </c>
      <c r="M5443" t="s">
        <v>29</v>
      </c>
      <c r="N5443">
        <v>441</v>
      </c>
      <c r="O5443">
        <v>90</v>
      </c>
      <c r="P5443">
        <v>49</v>
      </c>
      <c r="Q5443">
        <v>10</v>
      </c>
      <c r="R5443">
        <v>39</v>
      </c>
      <c r="S5443">
        <v>16</v>
      </c>
      <c r="T5443">
        <v>0.1</v>
      </c>
      <c r="U5443">
        <v>325</v>
      </c>
      <c r="V5443">
        <v>3</v>
      </c>
      <c r="W5443">
        <v>0.5</v>
      </c>
      <c r="X5443">
        <v>1</v>
      </c>
      <c r="Y5443">
        <v>21</v>
      </c>
    </row>
    <row r="5444" spans="1:25" hidden="1" x14ac:dyDescent="0.25">
      <c r="A5444" t="s">
        <v>20712</v>
      </c>
      <c r="B5444" t="s">
        <v>20713</v>
      </c>
      <c r="C5444" s="1" t="str">
        <f t="shared" si="873"/>
        <v>21:0447</v>
      </c>
      <c r="D5444" s="1" t="str">
        <f>HYPERLINK("http://geochem.nrcan.gc.ca/cdogs/content/svy/svy_e.htm", "")</f>
        <v/>
      </c>
      <c r="G5444" s="1" t="str">
        <f>HYPERLINK("http://geochem.nrcan.gc.ca/cdogs/content/cr_/cr_00033_e.htm", "33")</f>
        <v>33</v>
      </c>
      <c r="J5444" t="s">
        <v>100</v>
      </c>
      <c r="K5444" t="s">
        <v>101</v>
      </c>
      <c r="L5444">
        <v>23</v>
      </c>
      <c r="M5444" t="s">
        <v>102</v>
      </c>
      <c r="N5444">
        <v>442</v>
      </c>
      <c r="O5444">
        <v>149</v>
      </c>
      <c r="P5444">
        <v>18</v>
      </c>
      <c r="Q5444">
        <v>27</v>
      </c>
      <c r="R5444">
        <v>15</v>
      </c>
      <c r="S5444">
        <v>13</v>
      </c>
      <c r="T5444">
        <v>0.1</v>
      </c>
      <c r="U5444">
        <v>2700</v>
      </c>
      <c r="V5444">
        <v>3.5</v>
      </c>
      <c r="W5444">
        <v>0.5</v>
      </c>
      <c r="X5444">
        <v>1</v>
      </c>
      <c r="Y5444">
        <v>12.8</v>
      </c>
    </row>
    <row r="5445" spans="1:25" hidden="1" x14ac:dyDescent="0.25">
      <c r="A5445" t="s">
        <v>20714</v>
      </c>
      <c r="B5445" t="s">
        <v>20715</v>
      </c>
      <c r="C5445" s="1" t="str">
        <f t="shared" si="873"/>
        <v>21:0447</v>
      </c>
      <c r="D5445" s="1" t="str">
        <f t="shared" ref="D5445:D5467" si="880">HYPERLINK("http://geochem.nrcan.gc.ca/cdogs/content/svy/svy210147_e.htm", "21:0147")</f>
        <v>21:0147</v>
      </c>
      <c r="E5445" t="s">
        <v>20716</v>
      </c>
      <c r="F5445" t="s">
        <v>20717</v>
      </c>
      <c r="H5445">
        <v>48.461255600000001</v>
      </c>
      <c r="I5445">
        <v>-91.366547600000004</v>
      </c>
      <c r="J5445" s="1" t="str">
        <f t="shared" ref="J5445:J5467" si="881">HYPERLINK("http://geochem.nrcan.gc.ca/cdogs/content/kwd/kwd020027_e.htm", "NGR lake sediment grab sample")</f>
        <v>NGR lake sediment grab sample</v>
      </c>
      <c r="K5445" s="1" t="str">
        <f t="shared" ref="K5445:K5467" si="882">HYPERLINK("http://geochem.nrcan.gc.ca/cdogs/content/kwd/kwd080006_e.htm", "&lt;177 micron (NGR)")</f>
        <v>&lt;177 micron (NGR)</v>
      </c>
      <c r="L5445">
        <v>23</v>
      </c>
      <c r="M5445" t="s">
        <v>49</v>
      </c>
      <c r="N5445">
        <v>443</v>
      </c>
      <c r="O5445">
        <v>116</v>
      </c>
      <c r="P5445">
        <v>34</v>
      </c>
      <c r="Q5445">
        <v>4</v>
      </c>
      <c r="R5445">
        <v>34</v>
      </c>
      <c r="S5445">
        <v>20</v>
      </c>
      <c r="T5445">
        <v>0.1</v>
      </c>
      <c r="U5445">
        <v>530</v>
      </c>
      <c r="V5445">
        <v>2.95</v>
      </c>
      <c r="W5445">
        <v>0.5</v>
      </c>
      <c r="X5445">
        <v>1</v>
      </c>
      <c r="Y5445">
        <v>16</v>
      </c>
    </row>
    <row r="5446" spans="1:25" hidden="1" x14ac:dyDescent="0.25">
      <c r="A5446" t="s">
        <v>20718</v>
      </c>
      <c r="B5446" t="s">
        <v>20719</v>
      </c>
      <c r="C5446" s="1" t="str">
        <f t="shared" si="873"/>
        <v>21:0447</v>
      </c>
      <c r="D5446" s="1" t="str">
        <f t="shared" si="880"/>
        <v>21:0147</v>
      </c>
      <c r="E5446" t="s">
        <v>20710</v>
      </c>
      <c r="F5446" t="s">
        <v>20720</v>
      </c>
      <c r="H5446">
        <v>48.4826938</v>
      </c>
      <c r="I5446">
        <v>-91.372431500000005</v>
      </c>
      <c r="J5446" s="1" t="str">
        <f t="shared" si="881"/>
        <v>NGR lake sediment grab sample</v>
      </c>
      <c r="K5446" s="1" t="str">
        <f t="shared" si="882"/>
        <v>&lt;177 micron (NGR)</v>
      </c>
      <c r="L5446">
        <v>23</v>
      </c>
      <c r="M5446" t="s">
        <v>53</v>
      </c>
      <c r="N5446">
        <v>444</v>
      </c>
      <c r="O5446">
        <v>84</v>
      </c>
      <c r="P5446">
        <v>48</v>
      </c>
      <c r="Q5446">
        <v>10</v>
      </c>
      <c r="R5446">
        <v>39</v>
      </c>
      <c r="S5446">
        <v>16</v>
      </c>
      <c r="T5446">
        <v>0.1</v>
      </c>
      <c r="U5446">
        <v>315</v>
      </c>
      <c r="V5446">
        <v>3</v>
      </c>
      <c r="W5446">
        <v>0.5</v>
      </c>
      <c r="X5446">
        <v>1</v>
      </c>
      <c r="Y5446">
        <v>19.8</v>
      </c>
    </row>
    <row r="5447" spans="1:25" hidden="1" x14ac:dyDescent="0.25">
      <c r="A5447" t="s">
        <v>20721</v>
      </c>
      <c r="B5447" t="s">
        <v>20722</v>
      </c>
      <c r="C5447" s="1" t="str">
        <f t="shared" si="873"/>
        <v>21:0447</v>
      </c>
      <c r="D5447" s="1" t="str">
        <f t="shared" si="880"/>
        <v>21:0147</v>
      </c>
      <c r="E5447" t="s">
        <v>20710</v>
      </c>
      <c r="F5447" t="s">
        <v>20723</v>
      </c>
      <c r="H5447">
        <v>48.4826938</v>
      </c>
      <c r="I5447">
        <v>-91.372431500000005</v>
      </c>
      <c r="J5447" s="1" t="str">
        <f t="shared" si="881"/>
        <v>NGR lake sediment grab sample</v>
      </c>
      <c r="K5447" s="1" t="str">
        <f t="shared" si="882"/>
        <v>&lt;177 micron (NGR)</v>
      </c>
      <c r="L5447">
        <v>23</v>
      </c>
      <c r="M5447" t="s">
        <v>57</v>
      </c>
      <c r="N5447">
        <v>445</v>
      </c>
      <c r="O5447">
        <v>86</v>
      </c>
      <c r="P5447">
        <v>47</v>
      </c>
      <c r="Q5447">
        <v>9</v>
      </c>
      <c r="R5447">
        <v>38</v>
      </c>
      <c r="S5447">
        <v>16</v>
      </c>
      <c r="T5447">
        <v>0.1</v>
      </c>
      <c r="U5447">
        <v>310</v>
      </c>
      <c r="V5447">
        <v>3</v>
      </c>
      <c r="W5447">
        <v>0.5</v>
      </c>
      <c r="X5447">
        <v>1</v>
      </c>
      <c r="Y5447">
        <v>21</v>
      </c>
    </row>
    <row r="5448" spans="1:25" hidden="1" x14ac:dyDescent="0.25">
      <c r="A5448" t="s">
        <v>20724</v>
      </c>
      <c r="B5448" t="s">
        <v>20725</v>
      </c>
      <c r="C5448" s="1" t="str">
        <f t="shared" si="873"/>
        <v>21:0447</v>
      </c>
      <c r="D5448" s="1" t="str">
        <f t="shared" si="880"/>
        <v>21:0147</v>
      </c>
      <c r="E5448" t="s">
        <v>20726</v>
      </c>
      <c r="F5448" t="s">
        <v>20727</v>
      </c>
      <c r="H5448">
        <v>48.492247300000002</v>
      </c>
      <c r="I5448">
        <v>-91.386241100000007</v>
      </c>
      <c r="J5448" s="1" t="str">
        <f t="shared" si="881"/>
        <v>NGR lake sediment grab sample</v>
      </c>
      <c r="K5448" s="1" t="str">
        <f t="shared" si="882"/>
        <v>&lt;177 micron (NGR)</v>
      </c>
      <c r="L5448">
        <v>23</v>
      </c>
      <c r="M5448" t="s">
        <v>34</v>
      </c>
      <c r="N5448">
        <v>446</v>
      </c>
      <c r="O5448">
        <v>92</v>
      </c>
      <c r="P5448">
        <v>50</v>
      </c>
      <c r="Q5448">
        <v>8</v>
      </c>
      <c r="R5448">
        <v>36</v>
      </c>
      <c r="S5448">
        <v>18</v>
      </c>
      <c r="T5448">
        <v>0.1</v>
      </c>
      <c r="U5448">
        <v>375</v>
      </c>
      <c r="V5448">
        <v>2.75</v>
      </c>
      <c r="W5448">
        <v>0.5</v>
      </c>
      <c r="X5448">
        <v>1</v>
      </c>
      <c r="Y5448">
        <v>13.4</v>
      </c>
    </row>
    <row r="5449" spans="1:25" hidden="1" x14ac:dyDescent="0.25">
      <c r="A5449" t="s">
        <v>20728</v>
      </c>
      <c r="B5449" t="s">
        <v>20729</v>
      </c>
      <c r="C5449" s="1" t="str">
        <f t="shared" si="873"/>
        <v>21:0447</v>
      </c>
      <c r="D5449" s="1" t="str">
        <f t="shared" si="880"/>
        <v>21:0147</v>
      </c>
      <c r="E5449" t="s">
        <v>20730</v>
      </c>
      <c r="F5449" t="s">
        <v>20731</v>
      </c>
      <c r="H5449">
        <v>48.512492100000003</v>
      </c>
      <c r="I5449">
        <v>-91.402373800000007</v>
      </c>
      <c r="J5449" s="1" t="str">
        <f t="shared" si="881"/>
        <v>NGR lake sediment grab sample</v>
      </c>
      <c r="K5449" s="1" t="str">
        <f t="shared" si="882"/>
        <v>&lt;177 micron (NGR)</v>
      </c>
      <c r="L5449">
        <v>23</v>
      </c>
      <c r="M5449" t="s">
        <v>39</v>
      </c>
      <c r="N5449">
        <v>447</v>
      </c>
      <c r="O5449">
        <v>176</v>
      </c>
      <c r="P5449">
        <v>36</v>
      </c>
      <c r="Q5449">
        <v>7</v>
      </c>
      <c r="R5449">
        <v>35</v>
      </c>
      <c r="S5449">
        <v>27</v>
      </c>
      <c r="T5449">
        <v>0.1</v>
      </c>
      <c r="U5449">
        <v>1200</v>
      </c>
      <c r="V5449">
        <v>5.7</v>
      </c>
      <c r="W5449">
        <v>3.5</v>
      </c>
      <c r="X5449">
        <v>2</v>
      </c>
      <c r="Y5449">
        <v>23</v>
      </c>
    </row>
    <row r="5450" spans="1:25" hidden="1" x14ac:dyDescent="0.25">
      <c r="A5450" t="s">
        <v>20732</v>
      </c>
      <c r="B5450" t="s">
        <v>20733</v>
      </c>
      <c r="C5450" s="1" t="str">
        <f t="shared" si="873"/>
        <v>21:0447</v>
      </c>
      <c r="D5450" s="1" t="str">
        <f t="shared" si="880"/>
        <v>21:0147</v>
      </c>
      <c r="E5450" t="s">
        <v>20734</v>
      </c>
      <c r="F5450" t="s">
        <v>20735</v>
      </c>
      <c r="H5450">
        <v>48.530320000000003</v>
      </c>
      <c r="I5450">
        <v>-91.488694899999999</v>
      </c>
      <c r="J5450" s="1" t="str">
        <f t="shared" si="881"/>
        <v>NGR lake sediment grab sample</v>
      </c>
      <c r="K5450" s="1" t="str">
        <f t="shared" si="882"/>
        <v>&lt;177 micron (NGR)</v>
      </c>
      <c r="L5450">
        <v>23</v>
      </c>
      <c r="M5450" t="s">
        <v>44</v>
      </c>
      <c r="N5450">
        <v>448</v>
      </c>
      <c r="O5450">
        <v>100</v>
      </c>
      <c r="P5450">
        <v>29</v>
      </c>
      <c r="Q5450">
        <v>6</v>
      </c>
      <c r="R5450">
        <v>35</v>
      </c>
      <c r="S5450">
        <v>20</v>
      </c>
      <c r="T5450">
        <v>0.2</v>
      </c>
      <c r="U5450">
        <v>670</v>
      </c>
      <c r="V5450">
        <v>2.7</v>
      </c>
      <c r="W5450">
        <v>0.5</v>
      </c>
      <c r="X5450">
        <v>1</v>
      </c>
      <c r="Y5450">
        <v>9.1999999999999993</v>
      </c>
    </row>
    <row r="5451" spans="1:25" hidden="1" x14ac:dyDescent="0.25">
      <c r="A5451" t="s">
        <v>20736</v>
      </c>
      <c r="B5451" t="s">
        <v>20737</v>
      </c>
      <c r="C5451" s="1" t="str">
        <f t="shared" ref="C5451:C5514" si="883">HYPERLINK("http://geochem.nrcan.gc.ca/cdogs/content/bdl/bdl210447_e.htm", "21:0447")</f>
        <v>21:0447</v>
      </c>
      <c r="D5451" s="1" t="str">
        <f t="shared" si="880"/>
        <v>21:0147</v>
      </c>
      <c r="E5451" t="s">
        <v>20738</v>
      </c>
      <c r="F5451" t="s">
        <v>20739</v>
      </c>
      <c r="H5451">
        <v>48.573385899999998</v>
      </c>
      <c r="I5451">
        <v>-91.508601200000001</v>
      </c>
      <c r="J5451" s="1" t="str">
        <f t="shared" si="881"/>
        <v>NGR lake sediment grab sample</v>
      </c>
      <c r="K5451" s="1" t="str">
        <f t="shared" si="882"/>
        <v>&lt;177 micron (NGR)</v>
      </c>
      <c r="L5451">
        <v>23</v>
      </c>
      <c r="M5451" t="s">
        <v>62</v>
      </c>
      <c r="N5451">
        <v>449</v>
      </c>
      <c r="O5451">
        <v>108</v>
      </c>
      <c r="P5451">
        <v>30</v>
      </c>
      <c r="Q5451">
        <v>7</v>
      </c>
      <c r="R5451">
        <v>26</v>
      </c>
      <c r="S5451">
        <v>13</v>
      </c>
      <c r="T5451">
        <v>0.1</v>
      </c>
      <c r="U5451">
        <v>220</v>
      </c>
      <c r="V5451">
        <v>1.8</v>
      </c>
      <c r="W5451">
        <v>0.5</v>
      </c>
      <c r="X5451">
        <v>2</v>
      </c>
      <c r="Y5451">
        <v>33.6</v>
      </c>
    </row>
    <row r="5452" spans="1:25" hidden="1" x14ac:dyDescent="0.25">
      <c r="A5452" t="s">
        <v>20740</v>
      </c>
      <c r="B5452" t="s">
        <v>20741</v>
      </c>
      <c r="C5452" s="1" t="str">
        <f t="shared" si="883"/>
        <v>21:0447</v>
      </c>
      <c r="D5452" s="1" t="str">
        <f t="shared" si="880"/>
        <v>21:0147</v>
      </c>
      <c r="E5452" t="s">
        <v>20742</v>
      </c>
      <c r="F5452" t="s">
        <v>20743</v>
      </c>
      <c r="H5452">
        <v>48.592510799999999</v>
      </c>
      <c r="I5452">
        <v>-91.516799399999996</v>
      </c>
      <c r="J5452" s="1" t="str">
        <f t="shared" si="881"/>
        <v>NGR lake sediment grab sample</v>
      </c>
      <c r="K5452" s="1" t="str">
        <f t="shared" si="882"/>
        <v>&lt;177 micron (NGR)</v>
      </c>
      <c r="L5452">
        <v>23</v>
      </c>
      <c r="M5452" t="s">
        <v>67</v>
      </c>
      <c r="N5452">
        <v>450</v>
      </c>
      <c r="O5452">
        <v>69</v>
      </c>
      <c r="P5452">
        <v>33</v>
      </c>
      <c r="Q5452">
        <v>6</v>
      </c>
      <c r="R5452">
        <v>21</v>
      </c>
      <c r="S5452">
        <v>20</v>
      </c>
      <c r="T5452">
        <v>0.1</v>
      </c>
      <c r="U5452">
        <v>655</v>
      </c>
      <c r="V5452">
        <v>2.75</v>
      </c>
      <c r="W5452">
        <v>0.5</v>
      </c>
      <c r="X5452">
        <v>1</v>
      </c>
      <c r="Y5452">
        <v>39.200000000000003</v>
      </c>
    </row>
    <row r="5453" spans="1:25" hidden="1" x14ac:dyDescent="0.25">
      <c r="A5453" t="s">
        <v>20744</v>
      </c>
      <c r="B5453" t="s">
        <v>20745</v>
      </c>
      <c r="C5453" s="1" t="str">
        <f t="shared" si="883"/>
        <v>21:0447</v>
      </c>
      <c r="D5453" s="1" t="str">
        <f t="shared" si="880"/>
        <v>21:0147</v>
      </c>
      <c r="E5453" t="s">
        <v>20746</v>
      </c>
      <c r="F5453" t="s">
        <v>20747</v>
      </c>
      <c r="H5453">
        <v>48.649078699999997</v>
      </c>
      <c r="I5453">
        <v>-91.550509700000006</v>
      </c>
      <c r="J5453" s="1" t="str">
        <f t="shared" si="881"/>
        <v>NGR lake sediment grab sample</v>
      </c>
      <c r="K5453" s="1" t="str">
        <f t="shared" si="882"/>
        <v>&lt;177 micron (NGR)</v>
      </c>
      <c r="L5453">
        <v>23</v>
      </c>
      <c r="M5453" t="s">
        <v>72</v>
      </c>
      <c r="N5453">
        <v>451</v>
      </c>
      <c r="O5453">
        <v>120</v>
      </c>
      <c r="P5453">
        <v>42</v>
      </c>
      <c r="Q5453">
        <v>4</v>
      </c>
      <c r="R5453">
        <v>29</v>
      </c>
      <c r="S5453">
        <v>12</v>
      </c>
      <c r="T5453">
        <v>0.1</v>
      </c>
      <c r="U5453">
        <v>525</v>
      </c>
      <c r="V5453">
        <v>3.65</v>
      </c>
      <c r="W5453">
        <v>0.5</v>
      </c>
      <c r="X5453">
        <v>1</v>
      </c>
      <c r="Y5453">
        <v>31.4</v>
      </c>
    </row>
    <row r="5454" spans="1:25" hidden="1" x14ac:dyDescent="0.25">
      <c r="A5454" t="s">
        <v>20748</v>
      </c>
      <c r="B5454" t="s">
        <v>20749</v>
      </c>
      <c r="C5454" s="1" t="str">
        <f t="shared" si="883"/>
        <v>21:0447</v>
      </c>
      <c r="D5454" s="1" t="str">
        <f t="shared" si="880"/>
        <v>21:0147</v>
      </c>
      <c r="E5454" t="s">
        <v>20750</v>
      </c>
      <c r="F5454" t="s">
        <v>20751</v>
      </c>
      <c r="H5454">
        <v>48.666696799999997</v>
      </c>
      <c r="I5454">
        <v>-91.517515799999998</v>
      </c>
      <c r="J5454" s="1" t="str">
        <f t="shared" si="881"/>
        <v>NGR lake sediment grab sample</v>
      </c>
      <c r="K5454" s="1" t="str">
        <f t="shared" si="882"/>
        <v>&lt;177 micron (NGR)</v>
      </c>
      <c r="L5454">
        <v>23</v>
      </c>
      <c r="M5454" t="s">
        <v>77</v>
      </c>
      <c r="N5454">
        <v>452</v>
      </c>
      <c r="O5454">
        <v>86</v>
      </c>
      <c r="P5454">
        <v>49</v>
      </c>
      <c r="Q5454">
        <v>4</v>
      </c>
      <c r="R5454">
        <v>38</v>
      </c>
      <c r="S5454">
        <v>18</v>
      </c>
      <c r="T5454">
        <v>0.1</v>
      </c>
      <c r="U5454">
        <v>370</v>
      </c>
      <c r="V5454">
        <v>3.1</v>
      </c>
      <c r="W5454">
        <v>3.5</v>
      </c>
      <c r="X5454">
        <v>1</v>
      </c>
      <c r="Y5454">
        <v>6.4</v>
      </c>
    </row>
    <row r="5455" spans="1:25" hidden="1" x14ac:dyDescent="0.25">
      <c r="A5455" t="s">
        <v>20752</v>
      </c>
      <c r="B5455" t="s">
        <v>20753</v>
      </c>
      <c r="C5455" s="1" t="str">
        <f t="shared" si="883"/>
        <v>21:0447</v>
      </c>
      <c r="D5455" s="1" t="str">
        <f t="shared" si="880"/>
        <v>21:0147</v>
      </c>
      <c r="E5455" t="s">
        <v>20754</v>
      </c>
      <c r="F5455" t="s">
        <v>20755</v>
      </c>
      <c r="H5455">
        <v>48.469630199999997</v>
      </c>
      <c r="I5455">
        <v>-91.488595500000002</v>
      </c>
      <c r="J5455" s="1" t="str">
        <f t="shared" si="881"/>
        <v>NGR lake sediment grab sample</v>
      </c>
      <c r="K5455" s="1" t="str">
        <f t="shared" si="882"/>
        <v>&lt;177 micron (NGR)</v>
      </c>
      <c r="L5455">
        <v>23</v>
      </c>
      <c r="M5455" t="s">
        <v>82</v>
      </c>
      <c r="N5455">
        <v>453</v>
      </c>
      <c r="O5455">
        <v>50</v>
      </c>
      <c r="P5455">
        <v>21</v>
      </c>
      <c r="Q5455">
        <v>8</v>
      </c>
      <c r="R5455">
        <v>17</v>
      </c>
      <c r="S5455">
        <v>12</v>
      </c>
      <c r="T5455">
        <v>0.1</v>
      </c>
      <c r="U5455">
        <v>950</v>
      </c>
      <c r="V5455">
        <v>3.6</v>
      </c>
      <c r="W5455">
        <v>3.5</v>
      </c>
      <c r="X5455">
        <v>1</v>
      </c>
      <c r="Y5455">
        <v>2.2000000000000002</v>
      </c>
    </row>
    <row r="5456" spans="1:25" hidden="1" x14ac:dyDescent="0.25">
      <c r="A5456" t="s">
        <v>20756</v>
      </c>
      <c r="B5456" t="s">
        <v>20757</v>
      </c>
      <c r="C5456" s="1" t="str">
        <f t="shared" si="883"/>
        <v>21:0447</v>
      </c>
      <c r="D5456" s="1" t="str">
        <f t="shared" si="880"/>
        <v>21:0147</v>
      </c>
      <c r="E5456" t="s">
        <v>20758</v>
      </c>
      <c r="F5456" t="s">
        <v>20759</v>
      </c>
      <c r="H5456">
        <v>48.4359708</v>
      </c>
      <c r="I5456">
        <v>-91.463099900000003</v>
      </c>
      <c r="J5456" s="1" t="str">
        <f t="shared" si="881"/>
        <v>NGR lake sediment grab sample</v>
      </c>
      <c r="K5456" s="1" t="str">
        <f t="shared" si="882"/>
        <v>&lt;177 micron (NGR)</v>
      </c>
      <c r="L5456">
        <v>23</v>
      </c>
      <c r="M5456" t="s">
        <v>87</v>
      </c>
      <c r="N5456">
        <v>454</v>
      </c>
      <c r="O5456">
        <v>82</v>
      </c>
      <c r="P5456">
        <v>29</v>
      </c>
      <c r="Q5456">
        <v>5</v>
      </c>
      <c r="R5456">
        <v>25</v>
      </c>
      <c r="S5456">
        <v>13</v>
      </c>
      <c r="T5456">
        <v>0.1</v>
      </c>
      <c r="U5456">
        <v>390</v>
      </c>
      <c r="V5456">
        <v>2.7</v>
      </c>
      <c r="W5456">
        <v>0.5</v>
      </c>
      <c r="X5456">
        <v>1</v>
      </c>
      <c r="Y5456">
        <v>27.2</v>
      </c>
    </row>
    <row r="5457" spans="1:25" hidden="1" x14ac:dyDescent="0.25">
      <c r="A5457" t="s">
        <v>20760</v>
      </c>
      <c r="B5457" t="s">
        <v>20761</v>
      </c>
      <c r="C5457" s="1" t="str">
        <f t="shared" si="883"/>
        <v>21:0447</v>
      </c>
      <c r="D5457" s="1" t="str">
        <f t="shared" si="880"/>
        <v>21:0147</v>
      </c>
      <c r="E5457" t="s">
        <v>20762</v>
      </c>
      <c r="F5457" t="s">
        <v>20763</v>
      </c>
      <c r="H5457">
        <v>48.415160800000002</v>
      </c>
      <c r="I5457">
        <v>-91.4911654</v>
      </c>
      <c r="J5457" s="1" t="str">
        <f t="shared" si="881"/>
        <v>NGR lake sediment grab sample</v>
      </c>
      <c r="K5457" s="1" t="str">
        <f t="shared" si="882"/>
        <v>&lt;177 micron (NGR)</v>
      </c>
      <c r="L5457">
        <v>23</v>
      </c>
      <c r="M5457" t="s">
        <v>92</v>
      </c>
      <c r="N5457">
        <v>455</v>
      </c>
      <c r="O5457">
        <v>102</v>
      </c>
      <c r="P5457">
        <v>20</v>
      </c>
      <c r="Q5457">
        <v>6</v>
      </c>
      <c r="R5457">
        <v>21</v>
      </c>
      <c r="S5457">
        <v>10</v>
      </c>
      <c r="T5457">
        <v>0.1</v>
      </c>
      <c r="U5457">
        <v>350</v>
      </c>
      <c r="V5457">
        <v>1.7</v>
      </c>
      <c r="W5457">
        <v>0.5</v>
      </c>
      <c r="X5457">
        <v>1</v>
      </c>
      <c r="Y5457">
        <v>36</v>
      </c>
    </row>
    <row r="5458" spans="1:25" hidden="1" x14ac:dyDescent="0.25">
      <c r="A5458" t="s">
        <v>20764</v>
      </c>
      <c r="B5458" t="s">
        <v>20765</v>
      </c>
      <c r="C5458" s="1" t="str">
        <f t="shared" si="883"/>
        <v>21:0447</v>
      </c>
      <c r="D5458" s="1" t="str">
        <f t="shared" si="880"/>
        <v>21:0147</v>
      </c>
      <c r="E5458" t="s">
        <v>20766</v>
      </c>
      <c r="F5458" t="s">
        <v>20767</v>
      </c>
      <c r="H5458">
        <v>48.3755478</v>
      </c>
      <c r="I5458">
        <v>-91.486088600000002</v>
      </c>
      <c r="J5458" s="1" t="str">
        <f t="shared" si="881"/>
        <v>NGR lake sediment grab sample</v>
      </c>
      <c r="K5458" s="1" t="str">
        <f t="shared" si="882"/>
        <v>&lt;177 micron (NGR)</v>
      </c>
      <c r="L5458">
        <v>23</v>
      </c>
      <c r="M5458" t="s">
        <v>97</v>
      </c>
      <c r="N5458">
        <v>456</v>
      </c>
      <c r="O5458">
        <v>48</v>
      </c>
      <c r="P5458">
        <v>9</v>
      </c>
      <c r="Q5458">
        <v>6</v>
      </c>
      <c r="R5458">
        <v>11</v>
      </c>
      <c r="S5458">
        <v>9</v>
      </c>
      <c r="T5458">
        <v>0.1</v>
      </c>
      <c r="U5458">
        <v>200</v>
      </c>
      <c r="V5458">
        <v>1.4</v>
      </c>
      <c r="W5458">
        <v>0.5</v>
      </c>
      <c r="X5458">
        <v>1</v>
      </c>
      <c r="Y5458">
        <v>4.5999999999999996</v>
      </c>
    </row>
    <row r="5459" spans="1:25" hidden="1" x14ac:dyDescent="0.25">
      <c r="A5459" t="s">
        <v>20768</v>
      </c>
      <c r="B5459" t="s">
        <v>20769</v>
      </c>
      <c r="C5459" s="1" t="str">
        <f t="shared" si="883"/>
        <v>21:0447</v>
      </c>
      <c r="D5459" s="1" t="str">
        <f t="shared" si="880"/>
        <v>21:0147</v>
      </c>
      <c r="E5459" t="s">
        <v>20770</v>
      </c>
      <c r="F5459" t="s">
        <v>20771</v>
      </c>
      <c r="H5459">
        <v>48.350177100000003</v>
      </c>
      <c r="I5459">
        <v>-91.479568200000003</v>
      </c>
      <c r="J5459" s="1" t="str">
        <f t="shared" si="881"/>
        <v>NGR lake sediment grab sample</v>
      </c>
      <c r="K5459" s="1" t="str">
        <f t="shared" si="882"/>
        <v>&lt;177 micron (NGR)</v>
      </c>
      <c r="L5459">
        <v>23</v>
      </c>
      <c r="M5459" t="s">
        <v>107</v>
      </c>
      <c r="N5459">
        <v>457</v>
      </c>
      <c r="O5459">
        <v>47</v>
      </c>
      <c r="P5459">
        <v>21</v>
      </c>
      <c r="Q5459">
        <v>4</v>
      </c>
      <c r="R5459">
        <v>13</v>
      </c>
      <c r="S5459">
        <v>4</v>
      </c>
      <c r="T5459">
        <v>0.1</v>
      </c>
      <c r="U5459">
        <v>55</v>
      </c>
      <c r="V5459">
        <v>0.5</v>
      </c>
      <c r="W5459">
        <v>0.5</v>
      </c>
      <c r="X5459">
        <v>1</v>
      </c>
      <c r="Y5459">
        <v>47.2</v>
      </c>
    </row>
    <row r="5460" spans="1:25" hidden="1" x14ac:dyDescent="0.25">
      <c r="A5460" t="s">
        <v>20772</v>
      </c>
      <c r="B5460" t="s">
        <v>20773</v>
      </c>
      <c r="C5460" s="1" t="str">
        <f t="shared" si="883"/>
        <v>21:0447</v>
      </c>
      <c r="D5460" s="1" t="str">
        <f t="shared" si="880"/>
        <v>21:0147</v>
      </c>
      <c r="E5460" t="s">
        <v>20774</v>
      </c>
      <c r="F5460" t="s">
        <v>20775</v>
      </c>
      <c r="H5460">
        <v>48.318002200000002</v>
      </c>
      <c r="I5460">
        <v>-91.475535600000001</v>
      </c>
      <c r="J5460" s="1" t="str">
        <f t="shared" si="881"/>
        <v>NGR lake sediment grab sample</v>
      </c>
      <c r="K5460" s="1" t="str">
        <f t="shared" si="882"/>
        <v>&lt;177 micron (NGR)</v>
      </c>
      <c r="L5460">
        <v>23</v>
      </c>
      <c r="M5460" t="s">
        <v>112</v>
      </c>
      <c r="N5460">
        <v>458</v>
      </c>
      <c r="O5460">
        <v>80</v>
      </c>
      <c r="P5460">
        <v>38</v>
      </c>
      <c r="Q5460">
        <v>8</v>
      </c>
      <c r="R5460">
        <v>38</v>
      </c>
      <c r="S5460">
        <v>23</v>
      </c>
      <c r="T5460">
        <v>0.1</v>
      </c>
      <c r="U5460">
        <v>1000</v>
      </c>
      <c r="V5460">
        <v>3.25</v>
      </c>
      <c r="W5460">
        <v>0.5</v>
      </c>
      <c r="X5460">
        <v>1</v>
      </c>
      <c r="Y5460">
        <v>3.4</v>
      </c>
    </row>
    <row r="5461" spans="1:25" hidden="1" x14ac:dyDescent="0.25">
      <c r="A5461" t="s">
        <v>20776</v>
      </c>
      <c r="B5461" t="s">
        <v>20777</v>
      </c>
      <c r="C5461" s="1" t="str">
        <f t="shared" si="883"/>
        <v>21:0447</v>
      </c>
      <c r="D5461" s="1" t="str">
        <f t="shared" si="880"/>
        <v>21:0147</v>
      </c>
      <c r="E5461" t="s">
        <v>20778</v>
      </c>
      <c r="F5461" t="s">
        <v>20779</v>
      </c>
      <c r="H5461">
        <v>48.270652499999997</v>
      </c>
      <c r="I5461">
        <v>-91.464883</v>
      </c>
      <c r="J5461" s="1" t="str">
        <f t="shared" si="881"/>
        <v>NGR lake sediment grab sample</v>
      </c>
      <c r="K5461" s="1" t="str">
        <f t="shared" si="882"/>
        <v>&lt;177 micron (NGR)</v>
      </c>
      <c r="L5461">
        <v>23</v>
      </c>
      <c r="M5461" t="s">
        <v>117</v>
      </c>
      <c r="N5461">
        <v>459</v>
      </c>
      <c r="O5461">
        <v>116</v>
      </c>
      <c r="P5461">
        <v>18</v>
      </c>
      <c r="Q5461">
        <v>3</v>
      </c>
      <c r="R5461">
        <v>23</v>
      </c>
      <c r="S5461">
        <v>13</v>
      </c>
      <c r="T5461">
        <v>0.1</v>
      </c>
      <c r="U5461">
        <v>635</v>
      </c>
      <c r="V5461">
        <v>3.6</v>
      </c>
      <c r="W5461">
        <v>0.5</v>
      </c>
      <c r="X5461">
        <v>1</v>
      </c>
      <c r="Y5461">
        <v>20.6</v>
      </c>
    </row>
    <row r="5462" spans="1:25" hidden="1" x14ac:dyDescent="0.25">
      <c r="A5462" t="s">
        <v>20780</v>
      </c>
      <c r="B5462" t="s">
        <v>20781</v>
      </c>
      <c r="C5462" s="1" t="str">
        <f t="shared" si="883"/>
        <v>21:0447</v>
      </c>
      <c r="D5462" s="1" t="str">
        <f t="shared" si="880"/>
        <v>21:0147</v>
      </c>
      <c r="E5462" t="s">
        <v>20782</v>
      </c>
      <c r="F5462" t="s">
        <v>20783</v>
      </c>
      <c r="H5462">
        <v>48.229800300000001</v>
      </c>
      <c r="I5462">
        <v>-91.468556100000001</v>
      </c>
      <c r="J5462" s="1" t="str">
        <f t="shared" si="881"/>
        <v>NGR lake sediment grab sample</v>
      </c>
      <c r="K5462" s="1" t="str">
        <f t="shared" si="882"/>
        <v>&lt;177 micron (NGR)</v>
      </c>
      <c r="L5462">
        <v>23</v>
      </c>
      <c r="M5462" t="s">
        <v>122</v>
      </c>
      <c r="N5462">
        <v>460</v>
      </c>
      <c r="O5462">
        <v>86</v>
      </c>
      <c r="P5462">
        <v>29</v>
      </c>
      <c r="Q5462">
        <v>3</v>
      </c>
      <c r="R5462">
        <v>16</v>
      </c>
      <c r="S5462">
        <v>10</v>
      </c>
      <c r="T5462">
        <v>0.1</v>
      </c>
      <c r="U5462">
        <v>300</v>
      </c>
      <c r="V5462">
        <v>3.95</v>
      </c>
      <c r="W5462">
        <v>0.5</v>
      </c>
      <c r="X5462">
        <v>4</v>
      </c>
      <c r="Y5462">
        <v>36.799999999999997</v>
      </c>
    </row>
    <row r="5463" spans="1:25" hidden="1" x14ac:dyDescent="0.25">
      <c r="A5463" t="s">
        <v>20784</v>
      </c>
      <c r="B5463" t="s">
        <v>20785</v>
      </c>
      <c r="C5463" s="1" t="str">
        <f t="shared" si="883"/>
        <v>21:0447</v>
      </c>
      <c r="D5463" s="1" t="str">
        <f t="shared" si="880"/>
        <v>21:0147</v>
      </c>
      <c r="E5463" t="s">
        <v>20786</v>
      </c>
      <c r="F5463" t="s">
        <v>20787</v>
      </c>
      <c r="H5463">
        <v>48.177055799999998</v>
      </c>
      <c r="I5463">
        <v>-91.497664200000003</v>
      </c>
      <c r="J5463" s="1" t="str">
        <f t="shared" si="881"/>
        <v>NGR lake sediment grab sample</v>
      </c>
      <c r="K5463" s="1" t="str">
        <f t="shared" si="882"/>
        <v>&lt;177 micron (NGR)</v>
      </c>
      <c r="L5463">
        <v>24</v>
      </c>
      <c r="M5463" t="s">
        <v>29</v>
      </c>
      <c r="N5463">
        <v>461</v>
      </c>
      <c r="O5463">
        <v>102</v>
      </c>
      <c r="P5463">
        <v>29</v>
      </c>
      <c r="Q5463">
        <v>5</v>
      </c>
      <c r="R5463">
        <v>18</v>
      </c>
      <c r="S5463">
        <v>16</v>
      </c>
      <c r="T5463">
        <v>0.1</v>
      </c>
      <c r="U5463">
        <v>750</v>
      </c>
      <c r="V5463">
        <v>3.25</v>
      </c>
      <c r="W5463">
        <v>0.5</v>
      </c>
      <c r="X5463">
        <v>4</v>
      </c>
      <c r="Y5463">
        <v>29.4</v>
      </c>
    </row>
    <row r="5464" spans="1:25" hidden="1" x14ac:dyDescent="0.25">
      <c r="A5464" t="s">
        <v>20788</v>
      </c>
      <c r="B5464" t="s">
        <v>20789</v>
      </c>
      <c r="C5464" s="1" t="str">
        <f t="shared" si="883"/>
        <v>21:0447</v>
      </c>
      <c r="D5464" s="1" t="str">
        <f t="shared" si="880"/>
        <v>21:0147</v>
      </c>
      <c r="E5464" t="s">
        <v>20790</v>
      </c>
      <c r="F5464" t="s">
        <v>20791</v>
      </c>
      <c r="H5464">
        <v>48.205234300000001</v>
      </c>
      <c r="I5464">
        <v>-91.477768100000006</v>
      </c>
      <c r="J5464" s="1" t="str">
        <f t="shared" si="881"/>
        <v>NGR lake sediment grab sample</v>
      </c>
      <c r="K5464" s="1" t="str">
        <f t="shared" si="882"/>
        <v>&lt;177 micron (NGR)</v>
      </c>
      <c r="L5464">
        <v>24</v>
      </c>
      <c r="M5464" t="s">
        <v>34</v>
      </c>
      <c r="N5464">
        <v>462</v>
      </c>
      <c r="O5464">
        <v>95</v>
      </c>
      <c r="P5464">
        <v>54</v>
      </c>
      <c r="Q5464">
        <v>9</v>
      </c>
      <c r="R5464">
        <v>34</v>
      </c>
      <c r="S5464">
        <v>17</v>
      </c>
      <c r="T5464">
        <v>0.1</v>
      </c>
      <c r="U5464">
        <v>620</v>
      </c>
      <c r="V5464">
        <v>3.45</v>
      </c>
      <c r="W5464">
        <v>1</v>
      </c>
      <c r="X5464">
        <v>1</v>
      </c>
      <c r="Y5464">
        <v>3</v>
      </c>
    </row>
    <row r="5465" spans="1:25" hidden="1" x14ac:dyDescent="0.25">
      <c r="A5465" t="s">
        <v>20792</v>
      </c>
      <c r="B5465" t="s">
        <v>20793</v>
      </c>
      <c r="C5465" s="1" t="str">
        <f t="shared" si="883"/>
        <v>21:0447</v>
      </c>
      <c r="D5465" s="1" t="str">
        <f t="shared" si="880"/>
        <v>21:0147</v>
      </c>
      <c r="E5465" t="s">
        <v>20794</v>
      </c>
      <c r="F5465" t="s">
        <v>20795</v>
      </c>
      <c r="H5465">
        <v>48.186491199999999</v>
      </c>
      <c r="I5465">
        <v>-91.473573700000003</v>
      </c>
      <c r="J5465" s="1" t="str">
        <f t="shared" si="881"/>
        <v>NGR lake sediment grab sample</v>
      </c>
      <c r="K5465" s="1" t="str">
        <f t="shared" si="882"/>
        <v>&lt;177 micron (NGR)</v>
      </c>
      <c r="L5465">
        <v>24</v>
      </c>
      <c r="M5465" t="s">
        <v>49</v>
      </c>
      <c r="N5465">
        <v>463</v>
      </c>
      <c r="O5465">
        <v>99</v>
      </c>
      <c r="P5465">
        <v>31</v>
      </c>
      <c r="Q5465">
        <v>4</v>
      </c>
      <c r="R5465">
        <v>21</v>
      </c>
      <c r="S5465">
        <v>15</v>
      </c>
      <c r="T5465">
        <v>0.1</v>
      </c>
      <c r="U5465">
        <v>470</v>
      </c>
      <c r="V5465">
        <v>3.25</v>
      </c>
      <c r="W5465">
        <v>0.5</v>
      </c>
      <c r="X5465">
        <v>1</v>
      </c>
      <c r="Y5465">
        <v>29</v>
      </c>
    </row>
    <row r="5466" spans="1:25" hidden="1" x14ac:dyDescent="0.25">
      <c r="A5466" t="s">
        <v>20796</v>
      </c>
      <c r="B5466" t="s">
        <v>20797</v>
      </c>
      <c r="C5466" s="1" t="str">
        <f t="shared" si="883"/>
        <v>21:0447</v>
      </c>
      <c r="D5466" s="1" t="str">
        <f t="shared" si="880"/>
        <v>21:0147</v>
      </c>
      <c r="E5466" t="s">
        <v>20786</v>
      </c>
      <c r="F5466" t="s">
        <v>20798</v>
      </c>
      <c r="H5466">
        <v>48.177055799999998</v>
      </c>
      <c r="I5466">
        <v>-91.497664200000003</v>
      </c>
      <c r="J5466" s="1" t="str">
        <f t="shared" si="881"/>
        <v>NGR lake sediment grab sample</v>
      </c>
      <c r="K5466" s="1" t="str">
        <f t="shared" si="882"/>
        <v>&lt;177 micron (NGR)</v>
      </c>
      <c r="L5466">
        <v>24</v>
      </c>
      <c r="M5466" t="s">
        <v>53</v>
      </c>
      <c r="N5466">
        <v>464</v>
      </c>
      <c r="O5466">
        <v>118</v>
      </c>
      <c r="P5466">
        <v>19</v>
      </c>
      <c r="Q5466">
        <v>5</v>
      </c>
      <c r="R5466">
        <v>18</v>
      </c>
      <c r="S5466">
        <v>33</v>
      </c>
      <c r="T5466">
        <v>0.1</v>
      </c>
      <c r="U5466">
        <v>1550</v>
      </c>
      <c r="V5466">
        <v>3.9</v>
      </c>
      <c r="W5466">
        <v>0.5</v>
      </c>
      <c r="X5466">
        <v>1</v>
      </c>
      <c r="Y5466">
        <v>16.2</v>
      </c>
    </row>
    <row r="5467" spans="1:25" hidden="1" x14ac:dyDescent="0.25">
      <c r="A5467" t="s">
        <v>20799</v>
      </c>
      <c r="B5467" t="s">
        <v>20800</v>
      </c>
      <c r="C5467" s="1" t="str">
        <f t="shared" si="883"/>
        <v>21:0447</v>
      </c>
      <c r="D5467" s="1" t="str">
        <f t="shared" si="880"/>
        <v>21:0147</v>
      </c>
      <c r="E5467" t="s">
        <v>20786</v>
      </c>
      <c r="F5467" t="s">
        <v>20801</v>
      </c>
      <c r="H5467">
        <v>48.177055799999998</v>
      </c>
      <c r="I5467">
        <v>-91.497664200000003</v>
      </c>
      <c r="J5467" s="1" t="str">
        <f t="shared" si="881"/>
        <v>NGR lake sediment grab sample</v>
      </c>
      <c r="K5467" s="1" t="str">
        <f t="shared" si="882"/>
        <v>&lt;177 micron (NGR)</v>
      </c>
      <c r="L5467">
        <v>24</v>
      </c>
      <c r="M5467" t="s">
        <v>57</v>
      </c>
      <c r="N5467">
        <v>465</v>
      </c>
      <c r="O5467">
        <v>105</v>
      </c>
      <c r="P5467">
        <v>31</v>
      </c>
      <c r="Q5467">
        <v>5</v>
      </c>
      <c r="R5467">
        <v>20</v>
      </c>
      <c r="S5467">
        <v>17</v>
      </c>
      <c r="T5467">
        <v>0.1</v>
      </c>
      <c r="U5467">
        <v>850</v>
      </c>
      <c r="V5467">
        <v>3.35</v>
      </c>
      <c r="W5467">
        <v>0.5</v>
      </c>
      <c r="X5467">
        <v>4</v>
      </c>
      <c r="Y5467">
        <v>30.6</v>
      </c>
    </row>
    <row r="5468" spans="1:25" hidden="1" x14ac:dyDescent="0.25">
      <c r="A5468" t="s">
        <v>20802</v>
      </c>
      <c r="B5468" t="s">
        <v>20803</v>
      </c>
      <c r="C5468" s="1" t="str">
        <f t="shared" si="883"/>
        <v>21:0447</v>
      </c>
      <c r="D5468" s="1" t="str">
        <f>HYPERLINK("http://geochem.nrcan.gc.ca/cdogs/content/svy/svy_e.htm", "")</f>
        <v/>
      </c>
      <c r="G5468" s="1" t="str">
        <f>HYPERLINK("http://geochem.nrcan.gc.ca/cdogs/content/cr_/cr_00033_e.htm", "33")</f>
        <v>33</v>
      </c>
      <c r="J5468" t="s">
        <v>100</v>
      </c>
      <c r="K5468" t="s">
        <v>101</v>
      </c>
      <c r="L5468">
        <v>24</v>
      </c>
      <c r="M5468" t="s">
        <v>102</v>
      </c>
      <c r="N5468">
        <v>466</v>
      </c>
      <c r="O5468">
        <v>152</v>
      </c>
      <c r="P5468">
        <v>18</v>
      </c>
      <c r="Q5468">
        <v>25</v>
      </c>
      <c r="R5468">
        <v>13</v>
      </c>
      <c r="S5468">
        <v>11</v>
      </c>
      <c r="T5468">
        <v>0.1</v>
      </c>
      <c r="U5468">
        <v>2600</v>
      </c>
      <c r="V5468">
        <v>3.25</v>
      </c>
      <c r="W5468">
        <v>0.5</v>
      </c>
      <c r="X5468">
        <v>1</v>
      </c>
      <c r="Y5468">
        <v>12.2</v>
      </c>
    </row>
    <row r="5469" spans="1:25" hidden="1" x14ac:dyDescent="0.25">
      <c r="A5469" t="s">
        <v>20804</v>
      </c>
      <c r="B5469" t="s">
        <v>20805</v>
      </c>
      <c r="C5469" s="1" t="str">
        <f t="shared" si="883"/>
        <v>21:0447</v>
      </c>
      <c r="D5469" s="1" t="str">
        <f t="shared" ref="D5469:D5492" si="884">HYPERLINK("http://geochem.nrcan.gc.ca/cdogs/content/svy/svy210147_e.htm", "21:0147")</f>
        <v>21:0147</v>
      </c>
      <c r="E5469" t="s">
        <v>20806</v>
      </c>
      <c r="F5469" t="s">
        <v>20807</v>
      </c>
      <c r="H5469">
        <v>48.169321699999998</v>
      </c>
      <c r="I5469">
        <v>-91.528502799999998</v>
      </c>
      <c r="J5469" s="1" t="str">
        <f t="shared" ref="J5469:J5492" si="885">HYPERLINK("http://geochem.nrcan.gc.ca/cdogs/content/kwd/kwd020027_e.htm", "NGR lake sediment grab sample")</f>
        <v>NGR lake sediment grab sample</v>
      </c>
      <c r="K5469" s="1" t="str">
        <f t="shared" ref="K5469:K5492" si="886">HYPERLINK("http://geochem.nrcan.gc.ca/cdogs/content/kwd/kwd080006_e.htm", "&lt;177 micron (NGR)")</f>
        <v>&lt;177 micron (NGR)</v>
      </c>
      <c r="L5469">
        <v>24</v>
      </c>
      <c r="M5469" t="s">
        <v>39</v>
      </c>
      <c r="N5469">
        <v>467</v>
      </c>
      <c r="O5469">
        <v>68</v>
      </c>
      <c r="P5469">
        <v>16</v>
      </c>
      <c r="Q5469">
        <v>5</v>
      </c>
      <c r="R5469">
        <v>12</v>
      </c>
      <c r="S5469">
        <v>16</v>
      </c>
      <c r="T5469">
        <v>0.1</v>
      </c>
      <c r="U5469">
        <v>950</v>
      </c>
      <c r="V5469">
        <v>2.75</v>
      </c>
      <c r="W5469">
        <v>0.5</v>
      </c>
      <c r="X5469">
        <v>1</v>
      </c>
      <c r="Y5469">
        <v>18.8</v>
      </c>
    </row>
    <row r="5470" spans="1:25" hidden="1" x14ac:dyDescent="0.25">
      <c r="A5470" t="s">
        <v>20808</v>
      </c>
      <c r="B5470" t="s">
        <v>20809</v>
      </c>
      <c r="C5470" s="1" t="str">
        <f t="shared" si="883"/>
        <v>21:0447</v>
      </c>
      <c r="D5470" s="1" t="str">
        <f t="shared" si="884"/>
        <v>21:0147</v>
      </c>
      <c r="E5470" t="s">
        <v>20810</v>
      </c>
      <c r="F5470" t="s">
        <v>20811</v>
      </c>
      <c r="H5470">
        <v>48.149993000000002</v>
      </c>
      <c r="I5470">
        <v>-91.541707500000001</v>
      </c>
      <c r="J5470" s="1" t="str">
        <f t="shared" si="885"/>
        <v>NGR lake sediment grab sample</v>
      </c>
      <c r="K5470" s="1" t="str">
        <f t="shared" si="886"/>
        <v>&lt;177 micron (NGR)</v>
      </c>
      <c r="L5470">
        <v>24</v>
      </c>
      <c r="M5470" t="s">
        <v>44</v>
      </c>
      <c r="N5470">
        <v>468</v>
      </c>
      <c r="O5470">
        <v>42</v>
      </c>
      <c r="P5470">
        <v>5</v>
      </c>
      <c r="Q5470">
        <v>2</v>
      </c>
      <c r="R5470">
        <v>7</v>
      </c>
      <c r="S5470">
        <v>7</v>
      </c>
      <c r="T5470">
        <v>0.1</v>
      </c>
      <c r="U5470">
        <v>180</v>
      </c>
      <c r="V5470">
        <v>2.0499999999999998</v>
      </c>
      <c r="W5470">
        <v>0.5</v>
      </c>
      <c r="X5470">
        <v>1</v>
      </c>
      <c r="Y5470">
        <v>2.8</v>
      </c>
    </row>
    <row r="5471" spans="1:25" hidden="1" x14ac:dyDescent="0.25">
      <c r="A5471" t="s">
        <v>20812</v>
      </c>
      <c r="B5471" t="s">
        <v>20813</v>
      </c>
      <c r="C5471" s="1" t="str">
        <f t="shared" si="883"/>
        <v>21:0447</v>
      </c>
      <c r="D5471" s="1" t="str">
        <f t="shared" si="884"/>
        <v>21:0147</v>
      </c>
      <c r="E5471" t="s">
        <v>20814</v>
      </c>
      <c r="F5471" t="s">
        <v>20815</v>
      </c>
      <c r="H5471">
        <v>48.125745199999997</v>
      </c>
      <c r="I5471">
        <v>-91.562404799999996</v>
      </c>
      <c r="J5471" s="1" t="str">
        <f t="shared" si="885"/>
        <v>NGR lake sediment grab sample</v>
      </c>
      <c r="K5471" s="1" t="str">
        <f t="shared" si="886"/>
        <v>&lt;177 micron (NGR)</v>
      </c>
      <c r="L5471">
        <v>24</v>
      </c>
      <c r="M5471" t="s">
        <v>62</v>
      </c>
      <c r="N5471">
        <v>469</v>
      </c>
      <c r="O5471">
        <v>89</v>
      </c>
      <c r="P5471">
        <v>29</v>
      </c>
      <c r="Q5471">
        <v>8</v>
      </c>
      <c r="R5471">
        <v>26</v>
      </c>
      <c r="S5471">
        <v>12</v>
      </c>
      <c r="T5471">
        <v>0.1</v>
      </c>
      <c r="U5471">
        <v>410</v>
      </c>
      <c r="V5471">
        <v>2.2999999999999998</v>
      </c>
      <c r="W5471">
        <v>0.5</v>
      </c>
      <c r="X5471">
        <v>1</v>
      </c>
      <c r="Y5471">
        <v>31.2</v>
      </c>
    </row>
    <row r="5472" spans="1:25" hidden="1" x14ac:dyDescent="0.25">
      <c r="A5472" t="s">
        <v>20816</v>
      </c>
      <c r="B5472" t="s">
        <v>20817</v>
      </c>
      <c r="C5472" s="1" t="str">
        <f t="shared" si="883"/>
        <v>21:0447</v>
      </c>
      <c r="D5472" s="1" t="str">
        <f t="shared" si="884"/>
        <v>21:0147</v>
      </c>
      <c r="E5472" t="s">
        <v>20818</v>
      </c>
      <c r="F5472" t="s">
        <v>20819</v>
      </c>
      <c r="H5472">
        <v>48.116114600000003</v>
      </c>
      <c r="I5472">
        <v>-91.5372117</v>
      </c>
      <c r="J5472" s="1" t="str">
        <f t="shared" si="885"/>
        <v>NGR lake sediment grab sample</v>
      </c>
      <c r="K5472" s="1" t="str">
        <f t="shared" si="886"/>
        <v>&lt;177 micron (NGR)</v>
      </c>
      <c r="L5472">
        <v>24</v>
      </c>
      <c r="M5472" t="s">
        <v>67</v>
      </c>
      <c r="N5472">
        <v>470</v>
      </c>
      <c r="O5472">
        <v>112</v>
      </c>
      <c r="P5472">
        <v>42</v>
      </c>
      <c r="Q5472">
        <v>7</v>
      </c>
      <c r="R5472">
        <v>30</v>
      </c>
      <c r="S5472">
        <v>15</v>
      </c>
      <c r="T5472">
        <v>0.1</v>
      </c>
      <c r="U5472">
        <v>1300</v>
      </c>
      <c r="V5472">
        <v>3.7</v>
      </c>
      <c r="W5472">
        <v>0.5</v>
      </c>
      <c r="X5472">
        <v>1</v>
      </c>
      <c r="Y5472">
        <v>24</v>
      </c>
    </row>
    <row r="5473" spans="1:25" hidden="1" x14ac:dyDescent="0.25">
      <c r="A5473" t="s">
        <v>20820</v>
      </c>
      <c r="B5473" t="s">
        <v>20821</v>
      </c>
      <c r="C5473" s="1" t="str">
        <f t="shared" si="883"/>
        <v>21:0447</v>
      </c>
      <c r="D5473" s="1" t="str">
        <f t="shared" si="884"/>
        <v>21:0147</v>
      </c>
      <c r="E5473" t="s">
        <v>20822</v>
      </c>
      <c r="F5473" t="s">
        <v>20823</v>
      </c>
      <c r="H5473">
        <v>48.084183199999998</v>
      </c>
      <c r="I5473">
        <v>-91.528798600000002</v>
      </c>
      <c r="J5473" s="1" t="str">
        <f t="shared" si="885"/>
        <v>NGR lake sediment grab sample</v>
      </c>
      <c r="K5473" s="1" t="str">
        <f t="shared" si="886"/>
        <v>&lt;177 micron (NGR)</v>
      </c>
      <c r="L5473">
        <v>24</v>
      </c>
      <c r="M5473" t="s">
        <v>72</v>
      </c>
      <c r="N5473">
        <v>471</v>
      </c>
      <c r="O5473">
        <v>83</v>
      </c>
      <c r="P5473">
        <v>42</v>
      </c>
      <c r="Q5473">
        <v>7</v>
      </c>
      <c r="R5473">
        <v>25</v>
      </c>
      <c r="S5473">
        <v>8</v>
      </c>
      <c r="T5473">
        <v>0.1</v>
      </c>
      <c r="U5473">
        <v>340</v>
      </c>
      <c r="V5473">
        <v>1.95</v>
      </c>
      <c r="W5473">
        <v>0.5</v>
      </c>
      <c r="X5473">
        <v>1</v>
      </c>
      <c r="Y5473">
        <v>27.4</v>
      </c>
    </row>
    <row r="5474" spans="1:25" hidden="1" x14ac:dyDescent="0.25">
      <c r="A5474" t="s">
        <v>20824</v>
      </c>
      <c r="B5474" t="s">
        <v>20825</v>
      </c>
      <c r="C5474" s="1" t="str">
        <f t="shared" si="883"/>
        <v>21:0447</v>
      </c>
      <c r="D5474" s="1" t="str">
        <f t="shared" si="884"/>
        <v>21:0147</v>
      </c>
      <c r="E5474" t="s">
        <v>20826</v>
      </c>
      <c r="F5474" t="s">
        <v>20827</v>
      </c>
      <c r="H5474">
        <v>48.079223800000001</v>
      </c>
      <c r="I5474">
        <v>-91.567071999999996</v>
      </c>
      <c r="J5474" s="1" t="str">
        <f t="shared" si="885"/>
        <v>NGR lake sediment grab sample</v>
      </c>
      <c r="K5474" s="1" t="str">
        <f t="shared" si="886"/>
        <v>&lt;177 micron (NGR)</v>
      </c>
      <c r="L5474">
        <v>24</v>
      </c>
      <c r="M5474" t="s">
        <v>77</v>
      </c>
      <c r="N5474">
        <v>472</v>
      </c>
      <c r="O5474">
        <v>65</v>
      </c>
      <c r="P5474">
        <v>20</v>
      </c>
      <c r="Q5474">
        <v>8</v>
      </c>
      <c r="R5474">
        <v>22</v>
      </c>
      <c r="S5474">
        <v>15</v>
      </c>
      <c r="T5474">
        <v>0.1</v>
      </c>
      <c r="U5474">
        <v>1750</v>
      </c>
      <c r="V5474">
        <v>5.25</v>
      </c>
      <c r="W5474">
        <v>10</v>
      </c>
      <c r="X5474">
        <v>1</v>
      </c>
      <c r="Y5474">
        <v>7</v>
      </c>
    </row>
    <row r="5475" spans="1:25" hidden="1" x14ac:dyDescent="0.25">
      <c r="A5475" t="s">
        <v>20828</v>
      </c>
      <c r="B5475" t="s">
        <v>20829</v>
      </c>
      <c r="C5475" s="1" t="str">
        <f t="shared" si="883"/>
        <v>21:0447</v>
      </c>
      <c r="D5475" s="1" t="str">
        <f t="shared" si="884"/>
        <v>21:0147</v>
      </c>
      <c r="E5475" t="s">
        <v>20830</v>
      </c>
      <c r="F5475" t="s">
        <v>20831</v>
      </c>
      <c r="H5475">
        <v>48.104322400000001</v>
      </c>
      <c r="I5475">
        <v>-91.636925599999998</v>
      </c>
      <c r="J5475" s="1" t="str">
        <f t="shared" si="885"/>
        <v>NGR lake sediment grab sample</v>
      </c>
      <c r="K5475" s="1" t="str">
        <f t="shared" si="886"/>
        <v>&lt;177 micron (NGR)</v>
      </c>
      <c r="L5475">
        <v>24</v>
      </c>
      <c r="M5475" t="s">
        <v>82</v>
      </c>
      <c r="N5475">
        <v>473</v>
      </c>
      <c r="O5475">
        <v>55</v>
      </c>
      <c r="P5475">
        <v>21</v>
      </c>
      <c r="Q5475">
        <v>4</v>
      </c>
      <c r="R5475">
        <v>21</v>
      </c>
      <c r="S5475">
        <v>10</v>
      </c>
      <c r="T5475">
        <v>0.1</v>
      </c>
      <c r="U5475">
        <v>920</v>
      </c>
      <c r="V5475">
        <v>2.5</v>
      </c>
      <c r="W5475">
        <v>0.5</v>
      </c>
      <c r="X5475">
        <v>1</v>
      </c>
      <c r="Y5475">
        <v>4.5999999999999996</v>
      </c>
    </row>
    <row r="5476" spans="1:25" hidden="1" x14ac:dyDescent="0.25">
      <c r="A5476" t="s">
        <v>20832</v>
      </c>
      <c r="B5476" t="s">
        <v>20833</v>
      </c>
      <c r="C5476" s="1" t="str">
        <f t="shared" si="883"/>
        <v>21:0447</v>
      </c>
      <c r="D5476" s="1" t="str">
        <f t="shared" si="884"/>
        <v>21:0147</v>
      </c>
      <c r="E5476" t="s">
        <v>20834</v>
      </c>
      <c r="F5476" t="s">
        <v>20835</v>
      </c>
      <c r="H5476">
        <v>48.111162899999997</v>
      </c>
      <c r="I5476">
        <v>-91.671675699999994</v>
      </c>
      <c r="J5476" s="1" t="str">
        <f t="shared" si="885"/>
        <v>NGR lake sediment grab sample</v>
      </c>
      <c r="K5476" s="1" t="str">
        <f t="shared" si="886"/>
        <v>&lt;177 micron (NGR)</v>
      </c>
      <c r="L5476">
        <v>24</v>
      </c>
      <c r="M5476" t="s">
        <v>87</v>
      </c>
      <c r="N5476">
        <v>474</v>
      </c>
      <c r="O5476">
        <v>58</v>
      </c>
      <c r="P5476">
        <v>16</v>
      </c>
      <c r="Q5476">
        <v>4</v>
      </c>
      <c r="R5476">
        <v>14</v>
      </c>
      <c r="S5476">
        <v>6</v>
      </c>
      <c r="T5476">
        <v>0.2</v>
      </c>
      <c r="U5476">
        <v>185</v>
      </c>
      <c r="V5476">
        <v>0.85</v>
      </c>
      <c r="W5476">
        <v>0.5</v>
      </c>
      <c r="X5476">
        <v>1</v>
      </c>
      <c r="Y5476">
        <v>57.6</v>
      </c>
    </row>
    <row r="5477" spans="1:25" hidden="1" x14ac:dyDescent="0.25">
      <c r="A5477" t="s">
        <v>20836</v>
      </c>
      <c r="B5477" t="s">
        <v>20837</v>
      </c>
      <c r="C5477" s="1" t="str">
        <f t="shared" si="883"/>
        <v>21:0447</v>
      </c>
      <c r="D5477" s="1" t="str">
        <f t="shared" si="884"/>
        <v>21:0147</v>
      </c>
      <c r="E5477" t="s">
        <v>20838</v>
      </c>
      <c r="F5477" t="s">
        <v>20839</v>
      </c>
      <c r="H5477">
        <v>48.153627700000001</v>
      </c>
      <c r="I5477">
        <v>-91.693370700000003</v>
      </c>
      <c r="J5477" s="1" t="str">
        <f t="shared" si="885"/>
        <v>NGR lake sediment grab sample</v>
      </c>
      <c r="K5477" s="1" t="str">
        <f t="shared" si="886"/>
        <v>&lt;177 micron (NGR)</v>
      </c>
      <c r="L5477">
        <v>24</v>
      </c>
      <c r="M5477" t="s">
        <v>92</v>
      </c>
      <c r="N5477">
        <v>475</v>
      </c>
      <c r="O5477">
        <v>38</v>
      </c>
      <c r="P5477">
        <v>10</v>
      </c>
      <c r="Q5477">
        <v>8</v>
      </c>
      <c r="R5477">
        <v>15</v>
      </c>
      <c r="S5477">
        <v>16</v>
      </c>
      <c r="T5477">
        <v>0.1</v>
      </c>
      <c r="U5477">
        <v>3500</v>
      </c>
      <c r="V5477">
        <v>5.0999999999999996</v>
      </c>
      <c r="W5477">
        <v>5</v>
      </c>
      <c r="X5477">
        <v>1</v>
      </c>
      <c r="Y5477">
        <v>13.2</v>
      </c>
    </row>
    <row r="5478" spans="1:25" hidden="1" x14ac:dyDescent="0.25">
      <c r="A5478" t="s">
        <v>20840</v>
      </c>
      <c r="B5478" t="s">
        <v>20841</v>
      </c>
      <c r="C5478" s="1" t="str">
        <f t="shared" si="883"/>
        <v>21:0447</v>
      </c>
      <c r="D5478" s="1" t="str">
        <f t="shared" si="884"/>
        <v>21:0147</v>
      </c>
      <c r="E5478" t="s">
        <v>20842</v>
      </c>
      <c r="F5478" t="s">
        <v>20843</v>
      </c>
      <c r="H5478">
        <v>48.6799611</v>
      </c>
      <c r="I5478">
        <v>-91.563942800000007</v>
      </c>
      <c r="J5478" s="1" t="str">
        <f t="shared" si="885"/>
        <v>NGR lake sediment grab sample</v>
      </c>
      <c r="K5478" s="1" t="str">
        <f t="shared" si="886"/>
        <v>&lt;177 micron (NGR)</v>
      </c>
      <c r="L5478">
        <v>24</v>
      </c>
      <c r="M5478" t="s">
        <v>97</v>
      </c>
      <c r="N5478">
        <v>476</v>
      </c>
      <c r="O5478">
        <v>80</v>
      </c>
      <c r="P5478">
        <v>21</v>
      </c>
      <c r="Q5478">
        <v>3</v>
      </c>
      <c r="R5478">
        <v>16</v>
      </c>
      <c r="S5478">
        <v>9</v>
      </c>
      <c r="T5478">
        <v>0.1</v>
      </c>
      <c r="U5478">
        <v>200</v>
      </c>
      <c r="V5478">
        <v>1.45</v>
      </c>
      <c r="W5478">
        <v>0.5</v>
      </c>
      <c r="X5478">
        <v>1</v>
      </c>
      <c r="Y5478">
        <v>35</v>
      </c>
    </row>
    <row r="5479" spans="1:25" hidden="1" x14ac:dyDescent="0.25">
      <c r="A5479" t="s">
        <v>20844</v>
      </c>
      <c r="B5479" t="s">
        <v>20845</v>
      </c>
      <c r="C5479" s="1" t="str">
        <f t="shared" si="883"/>
        <v>21:0447</v>
      </c>
      <c r="D5479" s="1" t="str">
        <f t="shared" si="884"/>
        <v>21:0147</v>
      </c>
      <c r="E5479" t="s">
        <v>20846</v>
      </c>
      <c r="F5479" t="s">
        <v>20847</v>
      </c>
      <c r="H5479">
        <v>48.654588799999999</v>
      </c>
      <c r="I5479">
        <v>-91.578269899999995</v>
      </c>
      <c r="J5479" s="1" t="str">
        <f t="shared" si="885"/>
        <v>NGR lake sediment grab sample</v>
      </c>
      <c r="K5479" s="1" t="str">
        <f t="shared" si="886"/>
        <v>&lt;177 micron (NGR)</v>
      </c>
      <c r="L5479">
        <v>24</v>
      </c>
      <c r="M5479" t="s">
        <v>107</v>
      </c>
      <c r="N5479">
        <v>477</v>
      </c>
      <c r="O5479">
        <v>112</v>
      </c>
      <c r="P5479">
        <v>29</v>
      </c>
      <c r="Q5479">
        <v>3</v>
      </c>
      <c r="R5479">
        <v>24</v>
      </c>
      <c r="S5479">
        <v>13</v>
      </c>
      <c r="T5479">
        <v>0.1</v>
      </c>
      <c r="U5479">
        <v>290</v>
      </c>
      <c r="V5479">
        <v>1.95</v>
      </c>
      <c r="W5479">
        <v>0.5</v>
      </c>
      <c r="X5479">
        <v>1</v>
      </c>
      <c r="Y5479">
        <v>47.8</v>
      </c>
    </row>
    <row r="5480" spans="1:25" hidden="1" x14ac:dyDescent="0.25">
      <c r="A5480" t="s">
        <v>20848</v>
      </c>
      <c r="B5480" t="s">
        <v>20849</v>
      </c>
      <c r="C5480" s="1" t="str">
        <f t="shared" si="883"/>
        <v>21:0447</v>
      </c>
      <c r="D5480" s="1" t="str">
        <f t="shared" si="884"/>
        <v>21:0147</v>
      </c>
      <c r="E5480" t="s">
        <v>20850</v>
      </c>
      <c r="F5480" t="s">
        <v>20851</v>
      </c>
      <c r="H5480">
        <v>48.643521300000003</v>
      </c>
      <c r="I5480">
        <v>-91.568684200000007</v>
      </c>
      <c r="J5480" s="1" t="str">
        <f t="shared" si="885"/>
        <v>NGR lake sediment grab sample</v>
      </c>
      <c r="K5480" s="1" t="str">
        <f t="shared" si="886"/>
        <v>&lt;177 micron (NGR)</v>
      </c>
      <c r="L5480">
        <v>24</v>
      </c>
      <c r="M5480" t="s">
        <v>112</v>
      </c>
      <c r="N5480">
        <v>478</v>
      </c>
      <c r="O5480">
        <v>52</v>
      </c>
      <c r="P5480">
        <v>35</v>
      </c>
      <c r="Q5480">
        <v>2</v>
      </c>
      <c r="R5480">
        <v>30</v>
      </c>
      <c r="S5480">
        <v>14</v>
      </c>
      <c r="T5480">
        <v>0.1</v>
      </c>
      <c r="U5480">
        <v>265</v>
      </c>
      <c r="V5480">
        <v>2.8</v>
      </c>
      <c r="W5480">
        <v>0.5</v>
      </c>
      <c r="X5480">
        <v>1</v>
      </c>
      <c r="Y5480">
        <v>1</v>
      </c>
    </row>
    <row r="5481" spans="1:25" hidden="1" x14ac:dyDescent="0.25">
      <c r="A5481" t="s">
        <v>20852</v>
      </c>
      <c r="B5481" t="s">
        <v>20853</v>
      </c>
      <c r="C5481" s="1" t="str">
        <f t="shared" si="883"/>
        <v>21:0447</v>
      </c>
      <c r="D5481" s="1" t="str">
        <f t="shared" si="884"/>
        <v>21:0147</v>
      </c>
      <c r="E5481" t="s">
        <v>20854</v>
      </c>
      <c r="F5481" t="s">
        <v>20855</v>
      </c>
      <c r="H5481">
        <v>48.606349999999999</v>
      </c>
      <c r="I5481">
        <v>-91.560225599999995</v>
      </c>
      <c r="J5481" s="1" t="str">
        <f t="shared" si="885"/>
        <v>NGR lake sediment grab sample</v>
      </c>
      <c r="K5481" s="1" t="str">
        <f t="shared" si="886"/>
        <v>&lt;177 micron (NGR)</v>
      </c>
      <c r="L5481">
        <v>24</v>
      </c>
      <c r="M5481" t="s">
        <v>117</v>
      </c>
      <c r="N5481">
        <v>479</v>
      </c>
      <c r="O5481">
        <v>92</v>
      </c>
      <c r="P5481">
        <v>21</v>
      </c>
      <c r="Q5481">
        <v>5</v>
      </c>
      <c r="R5481">
        <v>30</v>
      </c>
      <c r="S5481">
        <v>12</v>
      </c>
      <c r="T5481">
        <v>0.1</v>
      </c>
      <c r="U5481">
        <v>350</v>
      </c>
      <c r="V5481">
        <v>1.95</v>
      </c>
      <c r="W5481">
        <v>0.5</v>
      </c>
      <c r="X5481">
        <v>2</v>
      </c>
      <c r="Y5481">
        <v>27.6</v>
      </c>
    </row>
    <row r="5482" spans="1:25" hidden="1" x14ac:dyDescent="0.25">
      <c r="A5482" t="s">
        <v>20856</v>
      </c>
      <c r="B5482" t="s">
        <v>20857</v>
      </c>
      <c r="C5482" s="1" t="str">
        <f t="shared" si="883"/>
        <v>21:0447</v>
      </c>
      <c r="D5482" s="1" t="str">
        <f t="shared" si="884"/>
        <v>21:0147</v>
      </c>
      <c r="E5482" t="s">
        <v>20858</v>
      </c>
      <c r="F5482" t="s">
        <v>20859</v>
      </c>
      <c r="H5482">
        <v>48.572712799999998</v>
      </c>
      <c r="I5482">
        <v>-91.560327299999997</v>
      </c>
      <c r="J5482" s="1" t="str">
        <f t="shared" si="885"/>
        <v>NGR lake sediment grab sample</v>
      </c>
      <c r="K5482" s="1" t="str">
        <f t="shared" si="886"/>
        <v>&lt;177 micron (NGR)</v>
      </c>
      <c r="L5482">
        <v>24</v>
      </c>
      <c r="M5482" t="s">
        <v>122</v>
      </c>
      <c r="N5482">
        <v>480</v>
      </c>
      <c r="O5482">
        <v>125</v>
      </c>
      <c r="P5482">
        <v>36</v>
      </c>
      <c r="Q5482">
        <v>7</v>
      </c>
      <c r="R5482">
        <v>23</v>
      </c>
      <c r="S5482">
        <v>20</v>
      </c>
      <c r="T5482">
        <v>0.1</v>
      </c>
      <c r="U5482">
        <v>615</v>
      </c>
      <c r="V5482">
        <v>2.6</v>
      </c>
      <c r="W5482">
        <v>0.5</v>
      </c>
      <c r="X5482">
        <v>1</v>
      </c>
      <c r="Y5482">
        <v>44.2</v>
      </c>
    </row>
    <row r="5483" spans="1:25" hidden="1" x14ac:dyDescent="0.25">
      <c r="A5483" t="s">
        <v>20860</v>
      </c>
      <c r="B5483" t="s">
        <v>20861</v>
      </c>
      <c r="C5483" s="1" t="str">
        <f t="shared" si="883"/>
        <v>21:0447</v>
      </c>
      <c r="D5483" s="1" t="str">
        <f t="shared" si="884"/>
        <v>21:0147</v>
      </c>
      <c r="E5483" t="s">
        <v>20862</v>
      </c>
      <c r="F5483" t="s">
        <v>20863</v>
      </c>
      <c r="H5483">
        <v>48.535909699999998</v>
      </c>
      <c r="I5483">
        <v>-91.521475199999998</v>
      </c>
      <c r="J5483" s="1" t="str">
        <f t="shared" si="885"/>
        <v>NGR lake sediment grab sample</v>
      </c>
      <c r="K5483" s="1" t="str">
        <f t="shared" si="886"/>
        <v>&lt;177 micron (NGR)</v>
      </c>
      <c r="L5483">
        <v>25</v>
      </c>
      <c r="M5483" t="s">
        <v>29</v>
      </c>
      <c r="N5483">
        <v>481</v>
      </c>
      <c r="O5483">
        <v>96</v>
      </c>
      <c r="P5483">
        <v>45</v>
      </c>
      <c r="Q5483">
        <v>8</v>
      </c>
      <c r="R5483">
        <v>37</v>
      </c>
      <c r="S5483">
        <v>14</v>
      </c>
      <c r="T5483">
        <v>0.1</v>
      </c>
      <c r="U5483">
        <v>315</v>
      </c>
      <c r="V5483">
        <v>3.7</v>
      </c>
      <c r="W5483">
        <v>0.5</v>
      </c>
      <c r="X5483">
        <v>1</v>
      </c>
      <c r="Y5483">
        <v>17.8</v>
      </c>
    </row>
    <row r="5484" spans="1:25" hidden="1" x14ac:dyDescent="0.25">
      <c r="A5484" t="s">
        <v>20864</v>
      </c>
      <c r="B5484" t="s">
        <v>20865</v>
      </c>
      <c r="C5484" s="1" t="str">
        <f t="shared" si="883"/>
        <v>21:0447</v>
      </c>
      <c r="D5484" s="1" t="str">
        <f t="shared" si="884"/>
        <v>21:0147</v>
      </c>
      <c r="E5484" t="s">
        <v>20866</v>
      </c>
      <c r="F5484" t="s">
        <v>20867</v>
      </c>
      <c r="H5484">
        <v>48.545229300000003</v>
      </c>
      <c r="I5484">
        <v>-91.515797399999997</v>
      </c>
      <c r="J5484" s="1" t="str">
        <f t="shared" si="885"/>
        <v>NGR lake sediment grab sample</v>
      </c>
      <c r="K5484" s="1" t="str">
        <f t="shared" si="886"/>
        <v>&lt;177 micron (NGR)</v>
      </c>
      <c r="L5484">
        <v>25</v>
      </c>
      <c r="M5484" t="s">
        <v>49</v>
      </c>
      <c r="N5484">
        <v>482</v>
      </c>
      <c r="O5484">
        <v>116</v>
      </c>
      <c r="P5484">
        <v>45</v>
      </c>
      <c r="Q5484">
        <v>6</v>
      </c>
      <c r="R5484">
        <v>32</v>
      </c>
      <c r="S5484">
        <v>17</v>
      </c>
      <c r="T5484">
        <v>0.1</v>
      </c>
      <c r="U5484">
        <v>630</v>
      </c>
      <c r="V5484">
        <v>3.4</v>
      </c>
      <c r="W5484">
        <v>0.5</v>
      </c>
      <c r="X5484">
        <v>1</v>
      </c>
      <c r="Y5484">
        <v>21.8</v>
      </c>
    </row>
    <row r="5485" spans="1:25" hidden="1" x14ac:dyDescent="0.25">
      <c r="A5485" t="s">
        <v>20868</v>
      </c>
      <c r="B5485" t="s">
        <v>20869</v>
      </c>
      <c r="C5485" s="1" t="str">
        <f t="shared" si="883"/>
        <v>21:0447</v>
      </c>
      <c r="D5485" s="1" t="str">
        <f t="shared" si="884"/>
        <v>21:0147</v>
      </c>
      <c r="E5485" t="s">
        <v>20862</v>
      </c>
      <c r="F5485" t="s">
        <v>20870</v>
      </c>
      <c r="H5485">
        <v>48.535909699999998</v>
      </c>
      <c r="I5485">
        <v>-91.521475199999998</v>
      </c>
      <c r="J5485" s="1" t="str">
        <f t="shared" si="885"/>
        <v>NGR lake sediment grab sample</v>
      </c>
      <c r="K5485" s="1" t="str">
        <f t="shared" si="886"/>
        <v>&lt;177 micron (NGR)</v>
      </c>
      <c r="L5485">
        <v>25</v>
      </c>
      <c r="M5485" t="s">
        <v>53</v>
      </c>
      <c r="N5485">
        <v>483</v>
      </c>
      <c r="O5485">
        <v>99</v>
      </c>
      <c r="P5485">
        <v>44</v>
      </c>
      <c r="Q5485">
        <v>8</v>
      </c>
      <c r="R5485">
        <v>35</v>
      </c>
      <c r="S5485">
        <v>13</v>
      </c>
      <c r="T5485">
        <v>0.1</v>
      </c>
      <c r="U5485">
        <v>315</v>
      </c>
      <c r="V5485">
        <v>3.7</v>
      </c>
      <c r="W5485">
        <v>0.5</v>
      </c>
      <c r="X5485">
        <v>1</v>
      </c>
      <c r="Y5485">
        <v>17.600000000000001</v>
      </c>
    </row>
    <row r="5486" spans="1:25" hidden="1" x14ac:dyDescent="0.25">
      <c r="A5486" t="s">
        <v>20871</v>
      </c>
      <c r="B5486" t="s">
        <v>20872</v>
      </c>
      <c r="C5486" s="1" t="str">
        <f t="shared" si="883"/>
        <v>21:0447</v>
      </c>
      <c r="D5486" s="1" t="str">
        <f t="shared" si="884"/>
        <v>21:0147</v>
      </c>
      <c r="E5486" t="s">
        <v>20862</v>
      </c>
      <c r="F5486" t="s">
        <v>20873</v>
      </c>
      <c r="H5486">
        <v>48.535909699999998</v>
      </c>
      <c r="I5486">
        <v>-91.521475199999998</v>
      </c>
      <c r="J5486" s="1" t="str">
        <f t="shared" si="885"/>
        <v>NGR lake sediment grab sample</v>
      </c>
      <c r="K5486" s="1" t="str">
        <f t="shared" si="886"/>
        <v>&lt;177 micron (NGR)</v>
      </c>
      <c r="L5486">
        <v>25</v>
      </c>
      <c r="M5486" t="s">
        <v>57</v>
      </c>
      <c r="N5486">
        <v>484</v>
      </c>
      <c r="O5486">
        <v>94</v>
      </c>
      <c r="P5486">
        <v>43</v>
      </c>
      <c r="Q5486">
        <v>9</v>
      </c>
      <c r="R5486">
        <v>35</v>
      </c>
      <c r="S5486">
        <v>13</v>
      </c>
      <c r="T5486">
        <v>0.1</v>
      </c>
      <c r="U5486">
        <v>300</v>
      </c>
      <c r="V5486">
        <v>3.55</v>
      </c>
      <c r="W5486">
        <v>0.5</v>
      </c>
      <c r="X5486">
        <v>1</v>
      </c>
      <c r="Y5486">
        <v>18.2</v>
      </c>
    </row>
    <row r="5487" spans="1:25" hidden="1" x14ac:dyDescent="0.25">
      <c r="A5487" t="s">
        <v>20874</v>
      </c>
      <c r="B5487" t="s">
        <v>20875</v>
      </c>
      <c r="C5487" s="1" t="str">
        <f t="shared" si="883"/>
        <v>21:0447</v>
      </c>
      <c r="D5487" s="1" t="str">
        <f t="shared" si="884"/>
        <v>21:0147</v>
      </c>
      <c r="E5487" t="s">
        <v>20876</v>
      </c>
      <c r="F5487" t="s">
        <v>20877</v>
      </c>
      <c r="H5487">
        <v>48.492582900000002</v>
      </c>
      <c r="I5487">
        <v>-91.526594599999996</v>
      </c>
      <c r="J5487" s="1" t="str">
        <f t="shared" si="885"/>
        <v>NGR lake sediment grab sample</v>
      </c>
      <c r="K5487" s="1" t="str">
        <f t="shared" si="886"/>
        <v>&lt;177 micron (NGR)</v>
      </c>
      <c r="L5487">
        <v>25</v>
      </c>
      <c r="M5487" t="s">
        <v>34</v>
      </c>
      <c r="N5487">
        <v>485</v>
      </c>
      <c r="O5487">
        <v>30</v>
      </c>
      <c r="P5487">
        <v>5</v>
      </c>
      <c r="Q5487">
        <v>4</v>
      </c>
      <c r="R5487">
        <v>10</v>
      </c>
      <c r="S5487">
        <v>4</v>
      </c>
      <c r="T5487">
        <v>0.1</v>
      </c>
      <c r="U5487">
        <v>165</v>
      </c>
      <c r="V5487">
        <v>1.1000000000000001</v>
      </c>
      <c r="W5487">
        <v>0.5</v>
      </c>
      <c r="X5487">
        <v>1</v>
      </c>
      <c r="Y5487">
        <v>1</v>
      </c>
    </row>
    <row r="5488" spans="1:25" hidden="1" x14ac:dyDescent="0.25">
      <c r="A5488" t="s">
        <v>20878</v>
      </c>
      <c r="B5488" t="s">
        <v>20879</v>
      </c>
      <c r="C5488" s="1" t="str">
        <f t="shared" si="883"/>
        <v>21:0447</v>
      </c>
      <c r="D5488" s="1" t="str">
        <f t="shared" si="884"/>
        <v>21:0147</v>
      </c>
      <c r="E5488" t="s">
        <v>20880</v>
      </c>
      <c r="F5488" t="s">
        <v>20881</v>
      </c>
      <c r="H5488">
        <v>48.537262599999998</v>
      </c>
      <c r="I5488">
        <v>-91.305732300000003</v>
      </c>
      <c r="J5488" s="1" t="str">
        <f t="shared" si="885"/>
        <v>NGR lake sediment grab sample</v>
      </c>
      <c r="K5488" s="1" t="str">
        <f t="shared" si="886"/>
        <v>&lt;177 micron (NGR)</v>
      </c>
      <c r="L5488">
        <v>25</v>
      </c>
      <c r="M5488" t="s">
        <v>39</v>
      </c>
      <c r="N5488">
        <v>486</v>
      </c>
      <c r="O5488">
        <v>94</v>
      </c>
      <c r="P5488">
        <v>38</v>
      </c>
      <c r="Q5488">
        <v>5</v>
      </c>
      <c r="R5488">
        <v>35</v>
      </c>
      <c r="S5488">
        <v>15</v>
      </c>
      <c r="T5488">
        <v>0.1</v>
      </c>
      <c r="U5488">
        <v>315</v>
      </c>
      <c r="V5488">
        <v>2.85</v>
      </c>
      <c r="W5488">
        <v>0.5</v>
      </c>
      <c r="X5488">
        <v>1</v>
      </c>
      <c r="Y5488">
        <v>27.4</v>
      </c>
    </row>
    <row r="5489" spans="1:25" hidden="1" x14ac:dyDescent="0.25">
      <c r="A5489" t="s">
        <v>20882</v>
      </c>
      <c r="B5489" t="s">
        <v>20883</v>
      </c>
      <c r="C5489" s="1" t="str">
        <f t="shared" si="883"/>
        <v>21:0447</v>
      </c>
      <c r="D5489" s="1" t="str">
        <f t="shared" si="884"/>
        <v>21:0147</v>
      </c>
      <c r="E5489" t="s">
        <v>20884</v>
      </c>
      <c r="F5489" t="s">
        <v>20885</v>
      </c>
      <c r="H5489">
        <v>48.493621300000001</v>
      </c>
      <c r="I5489">
        <v>-91.280701500000006</v>
      </c>
      <c r="J5489" s="1" t="str">
        <f t="shared" si="885"/>
        <v>NGR lake sediment grab sample</v>
      </c>
      <c r="K5489" s="1" t="str">
        <f t="shared" si="886"/>
        <v>&lt;177 micron (NGR)</v>
      </c>
      <c r="L5489">
        <v>25</v>
      </c>
      <c r="M5489" t="s">
        <v>44</v>
      </c>
      <c r="N5489">
        <v>487</v>
      </c>
      <c r="O5489">
        <v>92</v>
      </c>
      <c r="P5489">
        <v>22</v>
      </c>
      <c r="Q5489">
        <v>5</v>
      </c>
      <c r="R5489">
        <v>17</v>
      </c>
      <c r="S5489">
        <v>8</v>
      </c>
      <c r="T5489">
        <v>0.1</v>
      </c>
      <c r="U5489">
        <v>190</v>
      </c>
      <c r="V5489">
        <v>1.1000000000000001</v>
      </c>
      <c r="W5489">
        <v>0.5</v>
      </c>
      <c r="X5489">
        <v>1</v>
      </c>
      <c r="Y5489">
        <v>57.6</v>
      </c>
    </row>
    <row r="5490" spans="1:25" hidden="1" x14ac:dyDescent="0.25">
      <c r="A5490" t="s">
        <v>20886</v>
      </c>
      <c r="B5490" t="s">
        <v>20887</v>
      </c>
      <c r="C5490" s="1" t="str">
        <f t="shared" si="883"/>
        <v>21:0447</v>
      </c>
      <c r="D5490" s="1" t="str">
        <f t="shared" si="884"/>
        <v>21:0147</v>
      </c>
      <c r="E5490" t="s">
        <v>20888</v>
      </c>
      <c r="F5490" t="s">
        <v>20889</v>
      </c>
      <c r="H5490">
        <v>48.457586999999997</v>
      </c>
      <c r="I5490">
        <v>-91.233275800000001</v>
      </c>
      <c r="J5490" s="1" t="str">
        <f t="shared" si="885"/>
        <v>NGR lake sediment grab sample</v>
      </c>
      <c r="K5490" s="1" t="str">
        <f t="shared" si="886"/>
        <v>&lt;177 micron (NGR)</v>
      </c>
      <c r="L5490">
        <v>25</v>
      </c>
      <c r="M5490" t="s">
        <v>62</v>
      </c>
      <c r="N5490">
        <v>488</v>
      </c>
      <c r="O5490">
        <v>106</v>
      </c>
      <c r="P5490">
        <v>44</v>
      </c>
      <c r="Q5490">
        <v>5</v>
      </c>
      <c r="R5490">
        <v>34</v>
      </c>
      <c r="S5490">
        <v>16</v>
      </c>
      <c r="T5490">
        <v>0.1</v>
      </c>
      <c r="U5490">
        <v>360</v>
      </c>
      <c r="V5490">
        <v>3.5</v>
      </c>
      <c r="W5490">
        <v>0.5</v>
      </c>
      <c r="X5490">
        <v>1</v>
      </c>
      <c r="Y5490">
        <v>25.4</v>
      </c>
    </row>
    <row r="5491" spans="1:25" hidden="1" x14ac:dyDescent="0.25">
      <c r="A5491" t="s">
        <v>20890</v>
      </c>
      <c r="B5491" t="s">
        <v>20891</v>
      </c>
      <c r="C5491" s="1" t="str">
        <f t="shared" si="883"/>
        <v>21:0447</v>
      </c>
      <c r="D5491" s="1" t="str">
        <f t="shared" si="884"/>
        <v>21:0147</v>
      </c>
      <c r="E5491" t="s">
        <v>20892</v>
      </c>
      <c r="F5491" t="s">
        <v>20893</v>
      </c>
      <c r="H5491">
        <v>48.455955099999997</v>
      </c>
      <c r="I5491">
        <v>-91.278615400000007</v>
      </c>
      <c r="J5491" s="1" t="str">
        <f t="shared" si="885"/>
        <v>NGR lake sediment grab sample</v>
      </c>
      <c r="K5491" s="1" t="str">
        <f t="shared" si="886"/>
        <v>&lt;177 micron (NGR)</v>
      </c>
      <c r="L5491">
        <v>25</v>
      </c>
      <c r="M5491" t="s">
        <v>67</v>
      </c>
      <c r="N5491">
        <v>489</v>
      </c>
      <c r="O5491">
        <v>52</v>
      </c>
      <c r="P5491">
        <v>14</v>
      </c>
      <c r="Q5491">
        <v>6</v>
      </c>
      <c r="R5491">
        <v>17</v>
      </c>
      <c r="S5491">
        <v>9</v>
      </c>
      <c r="T5491">
        <v>0.1</v>
      </c>
      <c r="U5491">
        <v>170</v>
      </c>
      <c r="V5491">
        <v>1.65</v>
      </c>
      <c r="W5491">
        <v>0.5</v>
      </c>
      <c r="X5491">
        <v>1</v>
      </c>
      <c r="Y5491">
        <v>20.6</v>
      </c>
    </row>
    <row r="5492" spans="1:25" hidden="1" x14ac:dyDescent="0.25">
      <c r="A5492" t="s">
        <v>20894</v>
      </c>
      <c r="B5492" t="s">
        <v>20895</v>
      </c>
      <c r="C5492" s="1" t="str">
        <f t="shared" si="883"/>
        <v>21:0447</v>
      </c>
      <c r="D5492" s="1" t="str">
        <f t="shared" si="884"/>
        <v>21:0147</v>
      </c>
      <c r="E5492" t="s">
        <v>20896</v>
      </c>
      <c r="F5492" t="s">
        <v>20897</v>
      </c>
      <c r="H5492">
        <v>48.4302262</v>
      </c>
      <c r="I5492">
        <v>-91.275030000000001</v>
      </c>
      <c r="J5492" s="1" t="str">
        <f t="shared" si="885"/>
        <v>NGR lake sediment grab sample</v>
      </c>
      <c r="K5492" s="1" t="str">
        <f t="shared" si="886"/>
        <v>&lt;177 micron (NGR)</v>
      </c>
      <c r="L5492">
        <v>25</v>
      </c>
      <c r="M5492" t="s">
        <v>72</v>
      </c>
      <c r="N5492">
        <v>490</v>
      </c>
      <c r="O5492">
        <v>62</v>
      </c>
      <c r="P5492">
        <v>18</v>
      </c>
      <c r="Q5492">
        <v>8</v>
      </c>
      <c r="R5492">
        <v>18</v>
      </c>
      <c r="S5492">
        <v>8</v>
      </c>
      <c r="T5492">
        <v>0.1</v>
      </c>
      <c r="U5492">
        <v>165</v>
      </c>
      <c r="V5492">
        <v>1.45</v>
      </c>
      <c r="W5492">
        <v>0.5</v>
      </c>
      <c r="X5492">
        <v>1</v>
      </c>
      <c r="Y5492">
        <v>23.8</v>
      </c>
    </row>
    <row r="5493" spans="1:25" hidden="1" x14ac:dyDescent="0.25">
      <c r="A5493" t="s">
        <v>20898</v>
      </c>
      <c r="B5493" t="s">
        <v>20899</v>
      </c>
      <c r="C5493" s="1" t="str">
        <f t="shared" si="883"/>
        <v>21:0447</v>
      </c>
      <c r="D5493" s="1" t="str">
        <f>HYPERLINK("http://geochem.nrcan.gc.ca/cdogs/content/svy/svy_e.htm", "")</f>
        <v/>
      </c>
      <c r="G5493" s="1" t="str">
        <f>HYPERLINK("http://geochem.nrcan.gc.ca/cdogs/content/cr_/cr_00047_e.htm", "47")</f>
        <v>47</v>
      </c>
      <c r="J5493" t="s">
        <v>100</v>
      </c>
      <c r="K5493" t="s">
        <v>101</v>
      </c>
      <c r="L5493">
        <v>25</v>
      </c>
      <c r="M5493" t="s">
        <v>102</v>
      </c>
      <c r="N5493">
        <v>491</v>
      </c>
      <c r="O5493">
        <v>85</v>
      </c>
      <c r="P5493">
        <v>43</v>
      </c>
      <c r="Q5493">
        <v>12</v>
      </c>
      <c r="R5493">
        <v>19</v>
      </c>
      <c r="S5493">
        <v>13</v>
      </c>
      <c r="T5493">
        <v>0.1</v>
      </c>
      <c r="U5493">
        <v>680</v>
      </c>
      <c r="V5493">
        <v>3.7</v>
      </c>
      <c r="W5493">
        <v>24</v>
      </c>
      <c r="X5493">
        <v>5</v>
      </c>
      <c r="Y5493">
        <v>17.399999999999999</v>
      </c>
    </row>
    <row r="5494" spans="1:25" hidden="1" x14ac:dyDescent="0.25">
      <c r="A5494" t="s">
        <v>20900</v>
      </c>
      <c r="B5494" t="s">
        <v>20901</v>
      </c>
      <c r="C5494" s="1" t="str">
        <f t="shared" si="883"/>
        <v>21:0447</v>
      </c>
      <c r="D5494" s="1" t="str">
        <f t="shared" ref="D5494:D5505" si="887">HYPERLINK("http://geochem.nrcan.gc.ca/cdogs/content/svy/svy210147_e.htm", "21:0147")</f>
        <v>21:0147</v>
      </c>
      <c r="E5494" t="s">
        <v>20902</v>
      </c>
      <c r="F5494" t="s">
        <v>20903</v>
      </c>
      <c r="H5494">
        <v>48.4072332</v>
      </c>
      <c r="I5494">
        <v>-91.266541899999993</v>
      </c>
      <c r="J5494" s="1" t="str">
        <f t="shared" ref="J5494:J5505" si="888">HYPERLINK("http://geochem.nrcan.gc.ca/cdogs/content/kwd/kwd020027_e.htm", "NGR lake sediment grab sample")</f>
        <v>NGR lake sediment grab sample</v>
      </c>
      <c r="K5494" s="1" t="str">
        <f t="shared" ref="K5494:K5505" si="889">HYPERLINK("http://geochem.nrcan.gc.ca/cdogs/content/kwd/kwd080006_e.htm", "&lt;177 micron (NGR)")</f>
        <v>&lt;177 micron (NGR)</v>
      </c>
      <c r="L5494">
        <v>25</v>
      </c>
      <c r="M5494" t="s">
        <v>77</v>
      </c>
      <c r="N5494">
        <v>492</v>
      </c>
      <c r="O5494">
        <v>138</v>
      </c>
      <c r="P5494">
        <v>42</v>
      </c>
      <c r="Q5494">
        <v>3</v>
      </c>
      <c r="R5494">
        <v>36</v>
      </c>
      <c r="S5494">
        <v>31</v>
      </c>
      <c r="T5494">
        <v>0.1</v>
      </c>
      <c r="U5494">
        <v>1700</v>
      </c>
      <c r="V5494">
        <v>5.4</v>
      </c>
      <c r="W5494">
        <v>0.5</v>
      </c>
      <c r="X5494">
        <v>1</v>
      </c>
      <c r="Y5494">
        <v>20.2</v>
      </c>
    </row>
    <row r="5495" spans="1:25" hidden="1" x14ac:dyDescent="0.25">
      <c r="A5495" t="s">
        <v>20904</v>
      </c>
      <c r="B5495" t="s">
        <v>20905</v>
      </c>
      <c r="C5495" s="1" t="str">
        <f t="shared" si="883"/>
        <v>21:0447</v>
      </c>
      <c r="D5495" s="1" t="str">
        <f t="shared" si="887"/>
        <v>21:0147</v>
      </c>
      <c r="E5495" t="s">
        <v>20906</v>
      </c>
      <c r="F5495" t="s">
        <v>20907</v>
      </c>
      <c r="H5495">
        <v>48.369224699999997</v>
      </c>
      <c r="I5495">
        <v>-91.263863299999997</v>
      </c>
      <c r="J5495" s="1" t="str">
        <f t="shared" si="888"/>
        <v>NGR lake sediment grab sample</v>
      </c>
      <c r="K5495" s="1" t="str">
        <f t="shared" si="889"/>
        <v>&lt;177 micron (NGR)</v>
      </c>
      <c r="L5495">
        <v>25</v>
      </c>
      <c r="M5495" t="s">
        <v>82</v>
      </c>
      <c r="N5495">
        <v>493</v>
      </c>
      <c r="O5495">
        <v>110</v>
      </c>
      <c r="P5495">
        <v>31</v>
      </c>
      <c r="Q5495">
        <v>10</v>
      </c>
      <c r="R5495">
        <v>37</v>
      </c>
      <c r="S5495">
        <v>11</v>
      </c>
      <c r="T5495">
        <v>0.1</v>
      </c>
      <c r="U5495">
        <v>255</v>
      </c>
      <c r="V5495">
        <v>2.7</v>
      </c>
      <c r="W5495">
        <v>0.5</v>
      </c>
      <c r="X5495">
        <v>1</v>
      </c>
      <c r="Y5495">
        <v>25.4</v>
      </c>
    </row>
    <row r="5496" spans="1:25" hidden="1" x14ac:dyDescent="0.25">
      <c r="A5496" t="s">
        <v>20908</v>
      </c>
      <c r="B5496" t="s">
        <v>20909</v>
      </c>
      <c r="C5496" s="1" t="str">
        <f t="shared" si="883"/>
        <v>21:0447</v>
      </c>
      <c r="D5496" s="1" t="str">
        <f t="shared" si="887"/>
        <v>21:0147</v>
      </c>
      <c r="E5496" t="s">
        <v>20910</v>
      </c>
      <c r="F5496" t="s">
        <v>20911</v>
      </c>
      <c r="H5496">
        <v>48.349479199999998</v>
      </c>
      <c r="I5496">
        <v>-91.276628299999999</v>
      </c>
      <c r="J5496" s="1" t="str">
        <f t="shared" si="888"/>
        <v>NGR lake sediment grab sample</v>
      </c>
      <c r="K5496" s="1" t="str">
        <f t="shared" si="889"/>
        <v>&lt;177 micron (NGR)</v>
      </c>
      <c r="L5496">
        <v>25</v>
      </c>
      <c r="M5496" t="s">
        <v>87</v>
      </c>
      <c r="N5496">
        <v>494</v>
      </c>
      <c r="O5496">
        <v>118</v>
      </c>
      <c r="P5496">
        <v>40</v>
      </c>
      <c r="Q5496">
        <v>8</v>
      </c>
      <c r="R5496">
        <v>45</v>
      </c>
      <c r="S5496">
        <v>17</v>
      </c>
      <c r="T5496">
        <v>0.1</v>
      </c>
      <c r="U5496">
        <v>360</v>
      </c>
      <c r="V5496">
        <v>2.95</v>
      </c>
      <c r="W5496">
        <v>0.5</v>
      </c>
      <c r="X5496">
        <v>1</v>
      </c>
      <c r="Y5496">
        <v>23</v>
      </c>
    </row>
    <row r="5497" spans="1:25" hidden="1" x14ac:dyDescent="0.25">
      <c r="A5497" t="s">
        <v>20912</v>
      </c>
      <c r="B5497" t="s">
        <v>20913</v>
      </c>
      <c r="C5497" s="1" t="str">
        <f t="shared" si="883"/>
        <v>21:0447</v>
      </c>
      <c r="D5497" s="1" t="str">
        <f t="shared" si="887"/>
        <v>21:0147</v>
      </c>
      <c r="E5497" t="s">
        <v>20914</v>
      </c>
      <c r="F5497" t="s">
        <v>20915</v>
      </c>
      <c r="H5497">
        <v>48.317149200000003</v>
      </c>
      <c r="I5497">
        <v>-91.290883199999996</v>
      </c>
      <c r="J5497" s="1" t="str">
        <f t="shared" si="888"/>
        <v>NGR lake sediment grab sample</v>
      </c>
      <c r="K5497" s="1" t="str">
        <f t="shared" si="889"/>
        <v>&lt;177 micron (NGR)</v>
      </c>
      <c r="L5497">
        <v>25</v>
      </c>
      <c r="M5497" t="s">
        <v>92</v>
      </c>
      <c r="N5497">
        <v>495</v>
      </c>
      <c r="O5497">
        <v>107</v>
      </c>
      <c r="P5497">
        <v>31</v>
      </c>
      <c r="Q5497">
        <v>4</v>
      </c>
      <c r="R5497">
        <v>32</v>
      </c>
      <c r="S5497">
        <v>14</v>
      </c>
      <c r="T5497">
        <v>0.1</v>
      </c>
      <c r="U5497">
        <v>220</v>
      </c>
      <c r="V5497">
        <v>2.4</v>
      </c>
      <c r="W5497">
        <v>0.5</v>
      </c>
      <c r="X5497">
        <v>1</v>
      </c>
      <c r="Y5497">
        <v>32</v>
      </c>
    </row>
    <row r="5498" spans="1:25" hidden="1" x14ac:dyDescent="0.25">
      <c r="A5498" t="s">
        <v>20916</v>
      </c>
      <c r="B5498" t="s">
        <v>20917</v>
      </c>
      <c r="C5498" s="1" t="str">
        <f t="shared" si="883"/>
        <v>21:0447</v>
      </c>
      <c r="D5498" s="1" t="str">
        <f t="shared" si="887"/>
        <v>21:0147</v>
      </c>
      <c r="E5498" t="s">
        <v>20918</v>
      </c>
      <c r="F5498" t="s">
        <v>20919</v>
      </c>
      <c r="H5498">
        <v>48.280534600000003</v>
      </c>
      <c r="I5498">
        <v>-91.302672900000005</v>
      </c>
      <c r="J5498" s="1" t="str">
        <f t="shared" si="888"/>
        <v>NGR lake sediment grab sample</v>
      </c>
      <c r="K5498" s="1" t="str">
        <f t="shared" si="889"/>
        <v>&lt;177 micron (NGR)</v>
      </c>
      <c r="L5498">
        <v>25</v>
      </c>
      <c r="M5498" t="s">
        <v>97</v>
      </c>
      <c r="N5498">
        <v>496</v>
      </c>
      <c r="O5498">
        <v>92</v>
      </c>
      <c r="P5498">
        <v>31</v>
      </c>
      <c r="Q5498">
        <v>3</v>
      </c>
      <c r="R5498">
        <v>22</v>
      </c>
      <c r="S5498">
        <v>8</v>
      </c>
      <c r="T5498">
        <v>0.1</v>
      </c>
      <c r="U5498">
        <v>195</v>
      </c>
      <c r="V5498">
        <v>1.8</v>
      </c>
      <c r="W5498">
        <v>0.5</v>
      </c>
      <c r="X5498">
        <v>1</v>
      </c>
      <c r="Y5498">
        <v>29</v>
      </c>
    </row>
    <row r="5499" spans="1:25" hidden="1" x14ac:dyDescent="0.25">
      <c r="A5499" t="s">
        <v>20920</v>
      </c>
      <c r="B5499" t="s">
        <v>20921</v>
      </c>
      <c r="C5499" s="1" t="str">
        <f t="shared" si="883"/>
        <v>21:0447</v>
      </c>
      <c r="D5499" s="1" t="str">
        <f t="shared" si="887"/>
        <v>21:0147</v>
      </c>
      <c r="E5499" t="s">
        <v>20922</v>
      </c>
      <c r="F5499" t="s">
        <v>20923</v>
      </c>
      <c r="H5499">
        <v>48.247429199999999</v>
      </c>
      <c r="I5499">
        <v>-91.285394699999998</v>
      </c>
      <c r="J5499" s="1" t="str">
        <f t="shared" si="888"/>
        <v>NGR lake sediment grab sample</v>
      </c>
      <c r="K5499" s="1" t="str">
        <f t="shared" si="889"/>
        <v>&lt;177 micron (NGR)</v>
      </c>
      <c r="L5499">
        <v>25</v>
      </c>
      <c r="M5499" t="s">
        <v>107</v>
      </c>
      <c r="N5499">
        <v>497</v>
      </c>
      <c r="O5499">
        <v>90</v>
      </c>
      <c r="P5499">
        <v>21</v>
      </c>
      <c r="Q5499">
        <v>4</v>
      </c>
      <c r="R5499">
        <v>14</v>
      </c>
      <c r="S5499">
        <v>8</v>
      </c>
      <c r="T5499">
        <v>0.1</v>
      </c>
      <c r="U5499">
        <v>170</v>
      </c>
      <c r="V5499">
        <v>1.35</v>
      </c>
      <c r="W5499">
        <v>0.5</v>
      </c>
      <c r="X5499">
        <v>1</v>
      </c>
      <c r="Y5499">
        <v>38</v>
      </c>
    </row>
    <row r="5500" spans="1:25" hidden="1" x14ac:dyDescent="0.25">
      <c r="A5500" t="s">
        <v>20924</v>
      </c>
      <c r="B5500" t="s">
        <v>20925</v>
      </c>
      <c r="C5500" s="1" t="str">
        <f t="shared" si="883"/>
        <v>21:0447</v>
      </c>
      <c r="D5500" s="1" t="str">
        <f t="shared" si="887"/>
        <v>21:0147</v>
      </c>
      <c r="E5500" t="s">
        <v>20926</v>
      </c>
      <c r="F5500" t="s">
        <v>20927</v>
      </c>
      <c r="H5500">
        <v>48.204860600000004</v>
      </c>
      <c r="I5500">
        <v>-91.277421500000003</v>
      </c>
      <c r="J5500" s="1" t="str">
        <f t="shared" si="888"/>
        <v>NGR lake sediment grab sample</v>
      </c>
      <c r="K5500" s="1" t="str">
        <f t="shared" si="889"/>
        <v>&lt;177 micron (NGR)</v>
      </c>
      <c r="L5500">
        <v>25</v>
      </c>
      <c r="M5500" t="s">
        <v>112</v>
      </c>
      <c r="N5500">
        <v>498</v>
      </c>
      <c r="O5500">
        <v>90</v>
      </c>
      <c r="P5500">
        <v>21</v>
      </c>
      <c r="Q5500">
        <v>2</v>
      </c>
      <c r="R5500">
        <v>17</v>
      </c>
      <c r="S5500">
        <v>8</v>
      </c>
      <c r="T5500">
        <v>0.2</v>
      </c>
      <c r="U5500">
        <v>275</v>
      </c>
      <c r="V5500">
        <v>1.9</v>
      </c>
      <c r="W5500">
        <v>0.5</v>
      </c>
      <c r="X5500">
        <v>1</v>
      </c>
      <c r="Y5500">
        <v>27.2</v>
      </c>
    </row>
    <row r="5501" spans="1:25" hidden="1" x14ac:dyDescent="0.25">
      <c r="A5501" t="s">
        <v>20928</v>
      </c>
      <c r="B5501" t="s">
        <v>20929</v>
      </c>
      <c r="C5501" s="1" t="str">
        <f t="shared" si="883"/>
        <v>21:0447</v>
      </c>
      <c r="D5501" s="1" t="str">
        <f t="shared" si="887"/>
        <v>21:0147</v>
      </c>
      <c r="E5501" t="s">
        <v>20930</v>
      </c>
      <c r="F5501" t="s">
        <v>20931</v>
      </c>
      <c r="H5501">
        <v>48.189203300000003</v>
      </c>
      <c r="I5501">
        <v>-91.278497999999999</v>
      </c>
      <c r="J5501" s="1" t="str">
        <f t="shared" si="888"/>
        <v>NGR lake sediment grab sample</v>
      </c>
      <c r="K5501" s="1" t="str">
        <f t="shared" si="889"/>
        <v>&lt;177 micron (NGR)</v>
      </c>
      <c r="L5501">
        <v>25</v>
      </c>
      <c r="M5501" t="s">
        <v>117</v>
      </c>
      <c r="N5501">
        <v>499</v>
      </c>
      <c r="O5501">
        <v>119</v>
      </c>
      <c r="P5501">
        <v>20</v>
      </c>
      <c r="Q5501">
        <v>5</v>
      </c>
      <c r="R5501">
        <v>11</v>
      </c>
      <c r="S5501">
        <v>5</v>
      </c>
      <c r="T5501">
        <v>0.1</v>
      </c>
      <c r="U5501">
        <v>200</v>
      </c>
      <c r="V5501">
        <v>1.85</v>
      </c>
      <c r="W5501">
        <v>0.5</v>
      </c>
      <c r="X5501">
        <v>4</v>
      </c>
      <c r="Y5501">
        <v>55.6</v>
      </c>
    </row>
    <row r="5502" spans="1:25" hidden="1" x14ac:dyDescent="0.25">
      <c r="A5502" t="s">
        <v>20932</v>
      </c>
      <c r="B5502" t="s">
        <v>20933</v>
      </c>
      <c r="C5502" s="1" t="str">
        <f t="shared" si="883"/>
        <v>21:0447</v>
      </c>
      <c r="D5502" s="1" t="str">
        <f t="shared" si="887"/>
        <v>21:0147</v>
      </c>
      <c r="E5502" t="s">
        <v>20934</v>
      </c>
      <c r="F5502" t="s">
        <v>20935</v>
      </c>
      <c r="H5502">
        <v>48.133847799999998</v>
      </c>
      <c r="I5502">
        <v>-91.283642999999998</v>
      </c>
      <c r="J5502" s="1" t="str">
        <f t="shared" si="888"/>
        <v>NGR lake sediment grab sample</v>
      </c>
      <c r="K5502" s="1" t="str">
        <f t="shared" si="889"/>
        <v>&lt;177 micron (NGR)</v>
      </c>
      <c r="L5502">
        <v>25</v>
      </c>
      <c r="M5502" t="s">
        <v>122</v>
      </c>
      <c r="N5502">
        <v>500</v>
      </c>
      <c r="O5502">
        <v>92</v>
      </c>
      <c r="P5502">
        <v>43</v>
      </c>
      <c r="Q5502">
        <v>2</v>
      </c>
      <c r="R5502">
        <v>11</v>
      </c>
      <c r="S5502">
        <v>11</v>
      </c>
      <c r="T5502">
        <v>0.2</v>
      </c>
      <c r="U5502">
        <v>6850</v>
      </c>
      <c r="V5502">
        <v>8.4499999999999993</v>
      </c>
      <c r="W5502">
        <v>0.5</v>
      </c>
      <c r="X5502">
        <v>3</v>
      </c>
      <c r="Y5502">
        <v>45.8</v>
      </c>
    </row>
    <row r="5503" spans="1:25" hidden="1" x14ac:dyDescent="0.25">
      <c r="A5503" t="s">
        <v>20936</v>
      </c>
      <c r="B5503" t="s">
        <v>20937</v>
      </c>
      <c r="C5503" s="1" t="str">
        <f t="shared" si="883"/>
        <v>21:0447</v>
      </c>
      <c r="D5503" s="1" t="str">
        <f t="shared" si="887"/>
        <v>21:0147</v>
      </c>
      <c r="E5503" t="s">
        <v>20938</v>
      </c>
      <c r="F5503" t="s">
        <v>20939</v>
      </c>
      <c r="H5503">
        <v>48.141426099999997</v>
      </c>
      <c r="I5503">
        <v>-91.227535200000005</v>
      </c>
      <c r="J5503" s="1" t="str">
        <f t="shared" si="888"/>
        <v>NGR lake sediment grab sample</v>
      </c>
      <c r="K5503" s="1" t="str">
        <f t="shared" si="889"/>
        <v>&lt;177 micron (NGR)</v>
      </c>
      <c r="L5503">
        <v>26</v>
      </c>
      <c r="M5503" t="s">
        <v>29</v>
      </c>
      <c r="N5503">
        <v>501</v>
      </c>
      <c r="O5503">
        <v>140</v>
      </c>
      <c r="P5503">
        <v>86</v>
      </c>
      <c r="Q5503">
        <v>2</v>
      </c>
      <c r="R5503">
        <v>25</v>
      </c>
      <c r="S5503">
        <v>7</v>
      </c>
      <c r="T5503">
        <v>0.1</v>
      </c>
      <c r="U5503">
        <v>795</v>
      </c>
      <c r="V5503">
        <v>1.9</v>
      </c>
      <c r="W5503">
        <v>5</v>
      </c>
      <c r="X5503">
        <v>2</v>
      </c>
      <c r="Y5503">
        <v>53.6</v>
      </c>
    </row>
    <row r="5504" spans="1:25" hidden="1" x14ac:dyDescent="0.25">
      <c r="A5504" t="s">
        <v>20940</v>
      </c>
      <c r="B5504" t="s">
        <v>20941</v>
      </c>
      <c r="C5504" s="1" t="str">
        <f t="shared" si="883"/>
        <v>21:0447</v>
      </c>
      <c r="D5504" s="1" t="str">
        <f t="shared" si="887"/>
        <v>21:0147</v>
      </c>
      <c r="E5504" t="s">
        <v>20942</v>
      </c>
      <c r="F5504" t="s">
        <v>20943</v>
      </c>
      <c r="H5504">
        <v>48.101100899999999</v>
      </c>
      <c r="I5504">
        <v>-91.277265600000007</v>
      </c>
      <c r="J5504" s="1" t="str">
        <f t="shared" si="888"/>
        <v>NGR lake sediment grab sample</v>
      </c>
      <c r="K5504" s="1" t="str">
        <f t="shared" si="889"/>
        <v>&lt;177 micron (NGR)</v>
      </c>
      <c r="L5504">
        <v>26</v>
      </c>
      <c r="M5504" t="s">
        <v>34</v>
      </c>
      <c r="N5504">
        <v>502</v>
      </c>
      <c r="O5504">
        <v>131</v>
      </c>
      <c r="P5504">
        <v>72</v>
      </c>
      <c r="Q5504">
        <v>5</v>
      </c>
      <c r="R5504">
        <v>53</v>
      </c>
      <c r="S5504">
        <v>8</v>
      </c>
      <c r="T5504">
        <v>0.1</v>
      </c>
      <c r="U5504">
        <v>215</v>
      </c>
      <c r="V5504">
        <v>2</v>
      </c>
      <c r="W5504">
        <v>3</v>
      </c>
      <c r="X5504">
        <v>4</v>
      </c>
      <c r="Y5504">
        <v>65.599999999999994</v>
      </c>
    </row>
    <row r="5505" spans="1:25" hidden="1" x14ac:dyDescent="0.25">
      <c r="A5505" t="s">
        <v>20944</v>
      </c>
      <c r="B5505" t="s">
        <v>20945</v>
      </c>
      <c r="C5505" s="1" t="str">
        <f t="shared" si="883"/>
        <v>21:0447</v>
      </c>
      <c r="D5505" s="1" t="str">
        <f t="shared" si="887"/>
        <v>21:0147</v>
      </c>
      <c r="E5505" t="s">
        <v>20946</v>
      </c>
      <c r="F5505" t="s">
        <v>20947</v>
      </c>
      <c r="H5505">
        <v>48.090773800000001</v>
      </c>
      <c r="I5505">
        <v>-91.288220100000004</v>
      </c>
      <c r="J5505" s="1" t="str">
        <f t="shared" si="888"/>
        <v>NGR lake sediment grab sample</v>
      </c>
      <c r="K5505" s="1" t="str">
        <f t="shared" si="889"/>
        <v>&lt;177 micron (NGR)</v>
      </c>
      <c r="L5505">
        <v>26</v>
      </c>
      <c r="M5505" t="s">
        <v>39</v>
      </c>
      <c r="N5505">
        <v>503</v>
      </c>
      <c r="O5505">
        <v>140</v>
      </c>
      <c r="P5505">
        <v>59</v>
      </c>
      <c r="Q5505">
        <v>6</v>
      </c>
      <c r="R5505">
        <v>36</v>
      </c>
      <c r="S5505">
        <v>15</v>
      </c>
      <c r="T5505">
        <v>0.6</v>
      </c>
      <c r="U5505">
        <v>530</v>
      </c>
      <c r="V5505">
        <v>2.9</v>
      </c>
      <c r="W5505">
        <v>0.5</v>
      </c>
      <c r="X5505">
        <v>1</v>
      </c>
      <c r="Y5505">
        <v>34</v>
      </c>
    </row>
    <row r="5506" spans="1:25" hidden="1" x14ac:dyDescent="0.25">
      <c r="A5506" t="s">
        <v>20948</v>
      </c>
      <c r="B5506" t="s">
        <v>20949</v>
      </c>
      <c r="C5506" s="1" t="str">
        <f t="shared" si="883"/>
        <v>21:0447</v>
      </c>
      <c r="D5506" s="1" t="str">
        <f>HYPERLINK("http://geochem.nrcan.gc.ca/cdogs/content/svy/svy_e.htm", "")</f>
        <v/>
      </c>
      <c r="G5506" s="1" t="str">
        <f>HYPERLINK("http://geochem.nrcan.gc.ca/cdogs/content/cr_/cr_00035_e.htm", "35")</f>
        <v>35</v>
      </c>
      <c r="J5506" t="s">
        <v>100</v>
      </c>
      <c r="K5506" t="s">
        <v>101</v>
      </c>
      <c r="L5506">
        <v>26</v>
      </c>
      <c r="M5506" t="s">
        <v>102</v>
      </c>
      <c r="N5506">
        <v>504</v>
      </c>
      <c r="O5506">
        <v>98</v>
      </c>
      <c r="P5506">
        <v>60</v>
      </c>
      <c r="Q5506">
        <v>8</v>
      </c>
      <c r="R5506">
        <v>31</v>
      </c>
      <c r="S5506">
        <v>11</v>
      </c>
      <c r="T5506">
        <v>0.1</v>
      </c>
      <c r="U5506">
        <v>285</v>
      </c>
      <c r="V5506">
        <v>3.15</v>
      </c>
      <c r="W5506">
        <v>11</v>
      </c>
      <c r="X5506">
        <v>1</v>
      </c>
      <c r="Y5506">
        <v>7.4</v>
      </c>
    </row>
    <row r="5507" spans="1:25" hidden="1" x14ac:dyDescent="0.25">
      <c r="A5507" t="s">
        <v>20950</v>
      </c>
      <c r="B5507" t="s">
        <v>20951</v>
      </c>
      <c r="C5507" s="1" t="str">
        <f t="shared" si="883"/>
        <v>21:0447</v>
      </c>
      <c r="D5507" s="1" t="str">
        <f t="shared" ref="D5507:D5536" si="890">HYPERLINK("http://geochem.nrcan.gc.ca/cdogs/content/svy/svy210147_e.htm", "21:0147")</f>
        <v>21:0147</v>
      </c>
      <c r="E5507" t="s">
        <v>20952</v>
      </c>
      <c r="F5507" t="s">
        <v>20953</v>
      </c>
      <c r="H5507">
        <v>48.085371799999997</v>
      </c>
      <c r="I5507">
        <v>-91.261623799999995</v>
      </c>
      <c r="J5507" s="1" t="str">
        <f t="shared" ref="J5507:J5536" si="891">HYPERLINK("http://geochem.nrcan.gc.ca/cdogs/content/kwd/kwd020027_e.htm", "NGR lake sediment grab sample")</f>
        <v>NGR lake sediment grab sample</v>
      </c>
      <c r="K5507" s="1" t="str">
        <f t="shared" ref="K5507:K5536" si="892">HYPERLINK("http://geochem.nrcan.gc.ca/cdogs/content/kwd/kwd080006_e.htm", "&lt;177 micron (NGR)")</f>
        <v>&lt;177 micron (NGR)</v>
      </c>
      <c r="L5507">
        <v>26</v>
      </c>
      <c r="M5507" t="s">
        <v>44</v>
      </c>
      <c r="N5507">
        <v>505</v>
      </c>
      <c r="O5507">
        <v>200</v>
      </c>
      <c r="P5507">
        <v>58</v>
      </c>
      <c r="Q5507">
        <v>4</v>
      </c>
      <c r="R5507">
        <v>42</v>
      </c>
      <c r="S5507">
        <v>17</v>
      </c>
      <c r="T5507">
        <v>0.1</v>
      </c>
      <c r="U5507">
        <v>350</v>
      </c>
      <c r="V5507">
        <v>2.85</v>
      </c>
      <c r="W5507">
        <v>0.5</v>
      </c>
      <c r="X5507">
        <v>2</v>
      </c>
      <c r="Y5507">
        <v>45.8</v>
      </c>
    </row>
    <row r="5508" spans="1:25" hidden="1" x14ac:dyDescent="0.25">
      <c r="A5508" t="s">
        <v>20954</v>
      </c>
      <c r="B5508" t="s">
        <v>20955</v>
      </c>
      <c r="C5508" s="1" t="str">
        <f t="shared" si="883"/>
        <v>21:0447</v>
      </c>
      <c r="D5508" s="1" t="str">
        <f t="shared" si="890"/>
        <v>21:0147</v>
      </c>
      <c r="E5508" t="s">
        <v>20956</v>
      </c>
      <c r="F5508" t="s">
        <v>20957</v>
      </c>
      <c r="H5508">
        <v>48.1073977</v>
      </c>
      <c r="I5508">
        <v>-91.245082400000001</v>
      </c>
      <c r="J5508" s="1" t="str">
        <f t="shared" si="891"/>
        <v>NGR lake sediment grab sample</v>
      </c>
      <c r="K5508" s="1" t="str">
        <f t="shared" si="892"/>
        <v>&lt;177 micron (NGR)</v>
      </c>
      <c r="L5508">
        <v>26</v>
      </c>
      <c r="M5508" t="s">
        <v>62</v>
      </c>
      <c r="N5508">
        <v>506</v>
      </c>
      <c r="O5508">
        <v>159</v>
      </c>
      <c r="P5508">
        <v>76</v>
      </c>
      <c r="Q5508">
        <v>5</v>
      </c>
      <c r="R5508">
        <v>46</v>
      </c>
      <c r="S5508">
        <v>21</v>
      </c>
      <c r="T5508">
        <v>0.1</v>
      </c>
      <c r="U5508">
        <v>785</v>
      </c>
      <c r="V5508">
        <v>3.4</v>
      </c>
      <c r="W5508">
        <v>4</v>
      </c>
      <c r="X5508">
        <v>2</v>
      </c>
      <c r="Y5508">
        <v>34.4</v>
      </c>
    </row>
    <row r="5509" spans="1:25" hidden="1" x14ac:dyDescent="0.25">
      <c r="A5509" t="s">
        <v>20958</v>
      </c>
      <c r="B5509" t="s">
        <v>20959</v>
      </c>
      <c r="C5509" s="1" t="str">
        <f t="shared" si="883"/>
        <v>21:0447</v>
      </c>
      <c r="D5509" s="1" t="str">
        <f t="shared" si="890"/>
        <v>21:0147</v>
      </c>
      <c r="E5509" t="s">
        <v>20960</v>
      </c>
      <c r="F5509" t="s">
        <v>20961</v>
      </c>
      <c r="H5509">
        <v>48.118265800000003</v>
      </c>
      <c r="I5509">
        <v>-91.215258399999996</v>
      </c>
      <c r="J5509" s="1" t="str">
        <f t="shared" si="891"/>
        <v>NGR lake sediment grab sample</v>
      </c>
      <c r="K5509" s="1" t="str">
        <f t="shared" si="892"/>
        <v>&lt;177 micron (NGR)</v>
      </c>
      <c r="L5509">
        <v>26</v>
      </c>
      <c r="M5509" t="s">
        <v>67</v>
      </c>
      <c r="N5509">
        <v>507</v>
      </c>
      <c r="O5509">
        <v>162</v>
      </c>
      <c r="P5509">
        <v>89</v>
      </c>
      <c r="Q5509">
        <v>3</v>
      </c>
      <c r="R5509">
        <v>47</v>
      </c>
      <c r="S5509">
        <v>13</v>
      </c>
      <c r="T5509">
        <v>0.1</v>
      </c>
      <c r="U5509">
        <v>315</v>
      </c>
      <c r="V5509">
        <v>2.5</v>
      </c>
      <c r="W5509">
        <v>4</v>
      </c>
      <c r="X5509">
        <v>1</v>
      </c>
      <c r="Y5509">
        <v>44.4</v>
      </c>
    </row>
    <row r="5510" spans="1:25" hidden="1" x14ac:dyDescent="0.25">
      <c r="A5510" t="s">
        <v>20962</v>
      </c>
      <c r="B5510" t="s">
        <v>20963</v>
      </c>
      <c r="C5510" s="1" t="str">
        <f t="shared" si="883"/>
        <v>21:0447</v>
      </c>
      <c r="D5510" s="1" t="str">
        <f t="shared" si="890"/>
        <v>21:0147</v>
      </c>
      <c r="E5510" t="s">
        <v>20964</v>
      </c>
      <c r="F5510" t="s">
        <v>20965</v>
      </c>
      <c r="H5510">
        <v>48.1300448</v>
      </c>
      <c r="I5510">
        <v>-91.223478499999999</v>
      </c>
      <c r="J5510" s="1" t="str">
        <f t="shared" si="891"/>
        <v>NGR lake sediment grab sample</v>
      </c>
      <c r="K5510" s="1" t="str">
        <f t="shared" si="892"/>
        <v>&lt;177 micron (NGR)</v>
      </c>
      <c r="L5510">
        <v>26</v>
      </c>
      <c r="M5510" t="s">
        <v>49</v>
      </c>
      <c r="N5510">
        <v>508</v>
      </c>
      <c r="O5510">
        <v>172</v>
      </c>
      <c r="P5510">
        <v>100</v>
      </c>
      <c r="Q5510">
        <v>6</v>
      </c>
      <c r="R5510">
        <v>35</v>
      </c>
      <c r="S5510">
        <v>13</v>
      </c>
      <c r="T5510">
        <v>0.1</v>
      </c>
      <c r="U5510">
        <v>280</v>
      </c>
      <c r="V5510">
        <v>3</v>
      </c>
      <c r="W5510">
        <v>12</v>
      </c>
      <c r="X5510">
        <v>1</v>
      </c>
      <c r="Y5510">
        <v>42</v>
      </c>
    </row>
    <row r="5511" spans="1:25" hidden="1" x14ac:dyDescent="0.25">
      <c r="A5511" t="s">
        <v>20966</v>
      </c>
      <c r="B5511" t="s">
        <v>20967</v>
      </c>
      <c r="C5511" s="1" t="str">
        <f t="shared" si="883"/>
        <v>21:0447</v>
      </c>
      <c r="D5511" s="1" t="str">
        <f t="shared" si="890"/>
        <v>21:0147</v>
      </c>
      <c r="E5511" t="s">
        <v>20938</v>
      </c>
      <c r="F5511" t="s">
        <v>20968</v>
      </c>
      <c r="H5511">
        <v>48.141426099999997</v>
      </c>
      <c r="I5511">
        <v>-91.227535200000005</v>
      </c>
      <c r="J5511" s="1" t="str">
        <f t="shared" si="891"/>
        <v>NGR lake sediment grab sample</v>
      </c>
      <c r="K5511" s="1" t="str">
        <f t="shared" si="892"/>
        <v>&lt;177 micron (NGR)</v>
      </c>
      <c r="L5511">
        <v>26</v>
      </c>
      <c r="M5511" t="s">
        <v>53</v>
      </c>
      <c r="N5511">
        <v>509</v>
      </c>
      <c r="O5511">
        <v>164</v>
      </c>
      <c r="P5511">
        <v>88</v>
      </c>
      <c r="Q5511">
        <v>2</v>
      </c>
      <c r="R5511">
        <v>26</v>
      </c>
      <c r="S5511">
        <v>9</v>
      </c>
      <c r="T5511">
        <v>0.1</v>
      </c>
      <c r="U5511">
        <v>770</v>
      </c>
      <c r="V5511">
        <v>1.8</v>
      </c>
      <c r="W5511">
        <v>4.5</v>
      </c>
      <c r="X5511">
        <v>1</v>
      </c>
      <c r="Y5511">
        <v>57.4</v>
      </c>
    </row>
    <row r="5512" spans="1:25" hidden="1" x14ac:dyDescent="0.25">
      <c r="A5512" t="s">
        <v>20969</v>
      </c>
      <c r="B5512" t="s">
        <v>20970</v>
      </c>
      <c r="C5512" s="1" t="str">
        <f t="shared" si="883"/>
        <v>21:0447</v>
      </c>
      <c r="D5512" s="1" t="str">
        <f t="shared" si="890"/>
        <v>21:0147</v>
      </c>
      <c r="E5512" t="s">
        <v>20938</v>
      </c>
      <c r="F5512" t="s">
        <v>20971</v>
      </c>
      <c r="H5512">
        <v>48.141426099999997</v>
      </c>
      <c r="I5512">
        <v>-91.227535200000005</v>
      </c>
      <c r="J5512" s="1" t="str">
        <f t="shared" si="891"/>
        <v>NGR lake sediment grab sample</v>
      </c>
      <c r="K5512" s="1" t="str">
        <f t="shared" si="892"/>
        <v>&lt;177 micron (NGR)</v>
      </c>
      <c r="L5512">
        <v>26</v>
      </c>
      <c r="M5512" t="s">
        <v>57</v>
      </c>
      <c r="N5512">
        <v>510</v>
      </c>
      <c r="O5512">
        <v>143</v>
      </c>
      <c r="P5512">
        <v>88</v>
      </c>
      <c r="Q5512">
        <v>1</v>
      </c>
      <c r="R5512">
        <v>26</v>
      </c>
      <c r="S5512">
        <v>6</v>
      </c>
      <c r="T5512">
        <v>0.1</v>
      </c>
      <c r="U5512">
        <v>850</v>
      </c>
      <c r="V5512">
        <v>2.0499999999999998</v>
      </c>
      <c r="W5512">
        <v>4</v>
      </c>
      <c r="X5512">
        <v>1</v>
      </c>
      <c r="Y5512">
        <v>57.2</v>
      </c>
    </row>
    <row r="5513" spans="1:25" hidden="1" x14ac:dyDescent="0.25">
      <c r="A5513" t="s">
        <v>20972</v>
      </c>
      <c r="B5513" t="s">
        <v>20973</v>
      </c>
      <c r="C5513" s="1" t="str">
        <f t="shared" si="883"/>
        <v>21:0447</v>
      </c>
      <c r="D5513" s="1" t="str">
        <f t="shared" si="890"/>
        <v>21:0147</v>
      </c>
      <c r="E5513" t="s">
        <v>20974</v>
      </c>
      <c r="F5513" t="s">
        <v>20975</v>
      </c>
      <c r="H5513">
        <v>48.149696800000001</v>
      </c>
      <c r="I5513">
        <v>-91.193597299999993</v>
      </c>
      <c r="J5513" s="1" t="str">
        <f t="shared" si="891"/>
        <v>NGR lake sediment grab sample</v>
      </c>
      <c r="K5513" s="1" t="str">
        <f t="shared" si="892"/>
        <v>&lt;177 micron (NGR)</v>
      </c>
      <c r="L5513">
        <v>26</v>
      </c>
      <c r="M5513" t="s">
        <v>72</v>
      </c>
      <c r="N5513">
        <v>511</v>
      </c>
      <c r="O5513">
        <v>116</v>
      </c>
      <c r="P5513">
        <v>84</v>
      </c>
      <c r="Q5513">
        <v>1</v>
      </c>
      <c r="R5513">
        <v>27</v>
      </c>
      <c r="S5513">
        <v>7</v>
      </c>
      <c r="T5513">
        <v>0.1</v>
      </c>
      <c r="U5513">
        <v>2600</v>
      </c>
      <c r="V5513">
        <v>3.25</v>
      </c>
      <c r="W5513">
        <v>13</v>
      </c>
      <c r="X5513">
        <v>1</v>
      </c>
      <c r="Y5513">
        <v>44</v>
      </c>
    </row>
    <row r="5514" spans="1:25" hidden="1" x14ac:dyDescent="0.25">
      <c r="A5514" t="s">
        <v>20976</v>
      </c>
      <c r="B5514" t="s">
        <v>20977</v>
      </c>
      <c r="C5514" s="1" t="str">
        <f t="shared" si="883"/>
        <v>21:0447</v>
      </c>
      <c r="D5514" s="1" t="str">
        <f t="shared" si="890"/>
        <v>21:0147</v>
      </c>
      <c r="E5514" t="s">
        <v>20978</v>
      </c>
      <c r="F5514" t="s">
        <v>20979</v>
      </c>
      <c r="H5514">
        <v>48.149226300000002</v>
      </c>
      <c r="I5514">
        <v>-91.157742799999994</v>
      </c>
      <c r="J5514" s="1" t="str">
        <f t="shared" si="891"/>
        <v>NGR lake sediment grab sample</v>
      </c>
      <c r="K5514" s="1" t="str">
        <f t="shared" si="892"/>
        <v>&lt;177 micron (NGR)</v>
      </c>
      <c r="L5514">
        <v>26</v>
      </c>
      <c r="M5514" t="s">
        <v>77</v>
      </c>
      <c r="N5514">
        <v>512</v>
      </c>
      <c r="O5514">
        <v>132</v>
      </c>
      <c r="P5514">
        <v>66</v>
      </c>
      <c r="Q5514">
        <v>2</v>
      </c>
      <c r="R5514">
        <v>24</v>
      </c>
      <c r="S5514">
        <v>8</v>
      </c>
      <c r="T5514">
        <v>0.1</v>
      </c>
      <c r="U5514">
        <v>990</v>
      </c>
      <c r="V5514">
        <v>3.7</v>
      </c>
      <c r="W5514">
        <v>4</v>
      </c>
      <c r="X5514">
        <v>1</v>
      </c>
      <c r="Y5514">
        <v>51.4</v>
      </c>
    </row>
    <row r="5515" spans="1:25" hidden="1" x14ac:dyDescent="0.25">
      <c r="A5515" t="s">
        <v>20980</v>
      </c>
      <c r="B5515" t="s">
        <v>20981</v>
      </c>
      <c r="C5515" s="1" t="str">
        <f t="shared" ref="C5515:C5578" si="893">HYPERLINK("http://geochem.nrcan.gc.ca/cdogs/content/bdl/bdl210447_e.htm", "21:0447")</f>
        <v>21:0447</v>
      </c>
      <c r="D5515" s="1" t="str">
        <f t="shared" si="890"/>
        <v>21:0147</v>
      </c>
      <c r="E5515" t="s">
        <v>20982</v>
      </c>
      <c r="F5515" t="s">
        <v>20983</v>
      </c>
      <c r="H5515">
        <v>48.166830500000003</v>
      </c>
      <c r="I5515">
        <v>-91.188637799999995</v>
      </c>
      <c r="J5515" s="1" t="str">
        <f t="shared" si="891"/>
        <v>NGR lake sediment grab sample</v>
      </c>
      <c r="K5515" s="1" t="str">
        <f t="shared" si="892"/>
        <v>&lt;177 micron (NGR)</v>
      </c>
      <c r="L5515">
        <v>26</v>
      </c>
      <c r="M5515" t="s">
        <v>82</v>
      </c>
      <c r="N5515">
        <v>513</v>
      </c>
      <c r="O5515">
        <v>127</v>
      </c>
      <c r="P5515">
        <v>59</v>
      </c>
      <c r="Q5515">
        <v>3</v>
      </c>
      <c r="R5515">
        <v>50</v>
      </c>
      <c r="S5515">
        <v>14</v>
      </c>
      <c r="T5515">
        <v>0.1</v>
      </c>
      <c r="U5515">
        <v>380</v>
      </c>
      <c r="V5515">
        <v>2.1</v>
      </c>
      <c r="W5515">
        <v>3</v>
      </c>
      <c r="X5515">
        <v>1</v>
      </c>
      <c r="Y5515">
        <v>42.6</v>
      </c>
    </row>
    <row r="5516" spans="1:25" hidden="1" x14ac:dyDescent="0.25">
      <c r="A5516" t="s">
        <v>20984</v>
      </c>
      <c r="B5516" t="s">
        <v>20985</v>
      </c>
      <c r="C5516" s="1" t="str">
        <f t="shared" si="893"/>
        <v>21:0447</v>
      </c>
      <c r="D5516" s="1" t="str">
        <f t="shared" si="890"/>
        <v>21:0147</v>
      </c>
      <c r="E5516" t="s">
        <v>20986</v>
      </c>
      <c r="F5516" t="s">
        <v>20987</v>
      </c>
      <c r="H5516">
        <v>48.176734600000003</v>
      </c>
      <c r="I5516">
        <v>-91.147327300000001</v>
      </c>
      <c r="J5516" s="1" t="str">
        <f t="shared" si="891"/>
        <v>NGR lake sediment grab sample</v>
      </c>
      <c r="K5516" s="1" t="str">
        <f t="shared" si="892"/>
        <v>&lt;177 micron (NGR)</v>
      </c>
      <c r="L5516">
        <v>26</v>
      </c>
      <c r="M5516" t="s">
        <v>87</v>
      </c>
      <c r="N5516">
        <v>514</v>
      </c>
      <c r="O5516">
        <v>108</v>
      </c>
      <c r="P5516">
        <v>56</v>
      </c>
      <c r="Q5516">
        <v>2</v>
      </c>
      <c r="R5516">
        <v>34</v>
      </c>
      <c r="S5516">
        <v>16</v>
      </c>
      <c r="T5516">
        <v>0.1</v>
      </c>
      <c r="U5516">
        <v>830</v>
      </c>
      <c r="V5516">
        <v>3.1</v>
      </c>
      <c r="W5516">
        <v>3.5</v>
      </c>
      <c r="X5516">
        <v>1</v>
      </c>
      <c r="Y5516">
        <v>45.2</v>
      </c>
    </row>
    <row r="5517" spans="1:25" hidden="1" x14ac:dyDescent="0.25">
      <c r="A5517" t="s">
        <v>20988</v>
      </c>
      <c r="B5517" t="s">
        <v>20989</v>
      </c>
      <c r="C5517" s="1" t="str">
        <f t="shared" si="893"/>
        <v>21:0447</v>
      </c>
      <c r="D5517" s="1" t="str">
        <f t="shared" si="890"/>
        <v>21:0147</v>
      </c>
      <c r="E5517" t="s">
        <v>20990</v>
      </c>
      <c r="F5517" t="s">
        <v>20991</v>
      </c>
      <c r="H5517">
        <v>48.1811577</v>
      </c>
      <c r="I5517">
        <v>-91.093233999999995</v>
      </c>
      <c r="J5517" s="1" t="str">
        <f t="shared" si="891"/>
        <v>NGR lake sediment grab sample</v>
      </c>
      <c r="K5517" s="1" t="str">
        <f t="shared" si="892"/>
        <v>&lt;177 micron (NGR)</v>
      </c>
      <c r="L5517">
        <v>26</v>
      </c>
      <c r="M5517" t="s">
        <v>92</v>
      </c>
      <c r="N5517">
        <v>515</v>
      </c>
      <c r="O5517">
        <v>114</v>
      </c>
      <c r="P5517">
        <v>63</v>
      </c>
      <c r="Q5517">
        <v>4</v>
      </c>
      <c r="R5517">
        <v>29</v>
      </c>
      <c r="S5517">
        <v>12</v>
      </c>
      <c r="T5517">
        <v>0.1</v>
      </c>
      <c r="U5517">
        <v>400</v>
      </c>
      <c r="V5517">
        <v>2.7</v>
      </c>
      <c r="W5517">
        <v>5</v>
      </c>
      <c r="X5517">
        <v>2</v>
      </c>
      <c r="Y5517">
        <v>34.6</v>
      </c>
    </row>
    <row r="5518" spans="1:25" hidden="1" x14ac:dyDescent="0.25">
      <c r="A5518" t="s">
        <v>20992</v>
      </c>
      <c r="B5518" t="s">
        <v>20993</v>
      </c>
      <c r="C5518" s="1" t="str">
        <f t="shared" si="893"/>
        <v>21:0447</v>
      </c>
      <c r="D5518" s="1" t="str">
        <f t="shared" si="890"/>
        <v>21:0147</v>
      </c>
      <c r="E5518" t="s">
        <v>20994</v>
      </c>
      <c r="F5518" t="s">
        <v>20995</v>
      </c>
      <c r="H5518">
        <v>48.197361800000003</v>
      </c>
      <c r="I5518">
        <v>-91.048761099999993</v>
      </c>
      <c r="J5518" s="1" t="str">
        <f t="shared" si="891"/>
        <v>NGR lake sediment grab sample</v>
      </c>
      <c r="K5518" s="1" t="str">
        <f t="shared" si="892"/>
        <v>&lt;177 micron (NGR)</v>
      </c>
      <c r="L5518">
        <v>26</v>
      </c>
      <c r="M5518" t="s">
        <v>97</v>
      </c>
      <c r="N5518">
        <v>516</v>
      </c>
      <c r="O5518">
        <v>86</v>
      </c>
      <c r="P5518">
        <v>87</v>
      </c>
      <c r="Q5518">
        <v>6</v>
      </c>
      <c r="R5518">
        <v>53</v>
      </c>
      <c r="S5518">
        <v>15</v>
      </c>
      <c r="T5518">
        <v>0.1</v>
      </c>
      <c r="U5518">
        <v>330</v>
      </c>
      <c r="V5518">
        <v>2.7</v>
      </c>
      <c r="W5518">
        <v>1</v>
      </c>
      <c r="X5518">
        <v>1</v>
      </c>
      <c r="Y5518">
        <v>38</v>
      </c>
    </row>
    <row r="5519" spans="1:25" hidden="1" x14ac:dyDescent="0.25">
      <c r="A5519" t="s">
        <v>20996</v>
      </c>
      <c r="B5519" t="s">
        <v>20997</v>
      </c>
      <c r="C5519" s="1" t="str">
        <f t="shared" si="893"/>
        <v>21:0447</v>
      </c>
      <c r="D5519" s="1" t="str">
        <f t="shared" si="890"/>
        <v>21:0147</v>
      </c>
      <c r="E5519" t="s">
        <v>20998</v>
      </c>
      <c r="F5519" t="s">
        <v>20999</v>
      </c>
      <c r="H5519">
        <v>48.209204</v>
      </c>
      <c r="I5519">
        <v>-91.019949499999996</v>
      </c>
      <c r="J5519" s="1" t="str">
        <f t="shared" si="891"/>
        <v>NGR lake sediment grab sample</v>
      </c>
      <c r="K5519" s="1" t="str">
        <f t="shared" si="892"/>
        <v>&lt;177 micron (NGR)</v>
      </c>
      <c r="L5519">
        <v>26</v>
      </c>
      <c r="M5519" t="s">
        <v>107</v>
      </c>
      <c r="N5519">
        <v>517</v>
      </c>
      <c r="O5519">
        <v>139</v>
      </c>
      <c r="P5519">
        <v>58</v>
      </c>
      <c r="Q5519">
        <v>27</v>
      </c>
      <c r="R5519">
        <v>156</v>
      </c>
      <c r="S5519">
        <v>125</v>
      </c>
      <c r="T5519">
        <v>0.1</v>
      </c>
      <c r="U5519">
        <v>17000</v>
      </c>
      <c r="V5519">
        <v>8.35</v>
      </c>
      <c r="W5519">
        <v>20</v>
      </c>
      <c r="X5519">
        <v>15</v>
      </c>
      <c r="Y5519">
        <v>9.1999999999999993</v>
      </c>
    </row>
    <row r="5520" spans="1:25" hidden="1" x14ac:dyDescent="0.25">
      <c r="A5520" t="s">
        <v>21000</v>
      </c>
      <c r="B5520" t="s">
        <v>21001</v>
      </c>
      <c r="C5520" s="1" t="str">
        <f t="shared" si="893"/>
        <v>21:0447</v>
      </c>
      <c r="D5520" s="1" t="str">
        <f t="shared" si="890"/>
        <v>21:0147</v>
      </c>
      <c r="E5520" t="s">
        <v>21002</v>
      </c>
      <c r="F5520" t="s">
        <v>21003</v>
      </c>
      <c r="H5520">
        <v>48.2214648</v>
      </c>
      <c r="I5520">
        <v>-90.9846182</v>
      </c>
      <c r="J5520" s="1" t="str">
        <f t="shared" si="891"/>
        <v>NGR lake sediment grab sample</v>
      </c>
      <c r="K5520" s="1" t="str">
        <f t="shared" si="892"/>
        <v>&lt;177 micron (NGR)</v>
      </c>
      <c r="L5520">
        <v>26</v>
      </c>
      <c r="M5520" t="s">
        <v>112</v>
      </c>
      <c r="N5520">
        <v>518</v>
      </c>
      <c r="O5520">
        <v>116</v>
      </c>
      <c r="P5520">
        <v>91</v>
      </c>
      <c r="Q5520">
        <v>9</v>
      </c>
      <c r="R5520">
        <v>67</v>
      </c>
      <c r="S5520">
        <v>31</v>
      </c>
      <c r="T5520">
        <v>0.1</v>
      </c>
      <c r="U5520">
        <v>1800</v>
      </c>
      <c r="V5520">
        <v>6.7</v>
      </c>
      <c r="W5520">
        <v>4</v>
      </c>
      <c r="X5520">
        <v>1</v>
      </c>
      <c r="Y5520">
        <v>8</v>
      </c>
    </row>
    <row r="5521" spans="1:25" hidden="1" x14ac:dyDescent="0.25">
      <c r="A5521" t="s">
        <v>21004</v>
      </c>
      <c r="B5521" t="s">
        <v>21005</v>
      </c>
      <c r="C5521" s="1" t="str">
        <f t="shared" si="893"/>
        <v>21:0447</v>
      </c>
      <c r="D5521" s="1" t="str">
        <f t="shared" si="890"/>
        <v>21:0147</v>
      </c>
      <c r="E5521" t="s">
        <v>21006</v>
      </c>
      <c r="F5521" t="s">
        <v>21007</v>
      </c>
      <c r="H5521">
        <v>48.231348799999999</v>
      </c>
      <c r="I5521">
        <v>-90.940746000000004</v>
      </c>
      <c r="J5521" s="1" t="str">
        <f t="shared" si="891"/>
        <v>NGR lake sediment grab sample</v>
      </c>
      <c r="K5521" s="1" t="str">
        <f t="shared" si="892"/>
        <v>&lt;177 micron (NGR)</v>
      </c>
      <c r="L5521">
        <v>26</v>
      </c>
      <c r="M5521" t="s">
        <v>117</v>
      </c>
      <c r="N5521">
        <v>519</v>
      </c>
      <c r="O5521">
        <v>84</v>
      </c>
      <c r="P5521">
        <v>64</v>
      </c>
      <c r="Q5521">
        <v>7</v>
      </c>
      <c r="R5521">
        <v>90</v>
      </c>
      <c r="S5521">
        <v>20</v>
      </c>
      <c r="T5521">
        <v>0.1</v>
      </c>
      <c r="U5521">
        <v>1300</v>
      </c>
      <c r="V5521">
        <v>4</v>
      </c>
      <c r="W5521">
        <v>0.5</v>
      </c>
      <c r="X5521">
        <v>1</v>
      </c>
      <c r="Y5521">
        <v>16</v>
      </c>
    </row>
    <row r="5522" spans="1:25" hidden="1" x14ac:dyDescent="0.25">
      <c r="A5522" t="s">
        <v>21008</v>
      </c>
      <c r="B5522" t="s">
        <v>21009</v>
      </c>
      <c r="C5522" s="1" t="str">
        <f t="shared" si="893"/>
        <v>21:0447</v>
      </c>
      <c r="D5522" s="1" t="str">
        <f t="shared" si="890"/>
        <v>21:0147</v>
      </c>
      <c r="E5522" t="s">
        <v>21010</v>
      </c>
      <c r="F5522" t="s">
        <v>21011</v>
      </c>
      <c r="H5522">
        <v>48.239362900000003</v>
      </c>
      <c r="I5522">
        <v>-90.919628299999999</v>
      </c>
      <c r="J5522" s="1" t="str">
        <f t="shared" si="891"/>
        <v>NGR lake sediment grab sample</v>
      </c>
      <c r="K5522" s="1" t="str">
        <f t="shared" si="892"/>
        <v>&lt;177 micron (NGR)</v>
      </c>
      <c r="L5522">
        <v>26</v>
      </c>
      <c r="M5522" t="s">
        <v>122</v>
      </c>
      <c r="N5522">
        <v>520</v>
      </c>
      <c r="O5522">
        <v>93</v>
      </c>
      <c r="P5522">
        <v>70</v>
      </c>
      <c r="Q5522">
        <v>7</v>
      </c>
      <c r="R5522">
        <v>96</v>
      </c>
      <c r="S5522">
        <v>20</v>
      </c>
      <c r="T5522">
        <v>0.1</v>
      </c>
      <c r="U5522">
        <v>1250</v>
      </c>
      <c r="V5522">
        <v>4</v>
      </c>
      <c r="W5522">
        <v>0.5</v>
      </c>
      <c r="X5522">
        <v>1</v>
      </c>
      <c r="Y5522">
        <v>15.6</v>
      </c>
    </row>
    <row r="5523" spans="1:25" hidden="1" x14ac:dyDescent="0.25">
      <c r="A5523" t="s">
        <v>21012</v>
      </c>
      <c r="B5523" t="s">
        <v>21013</v>
      </c>
      <c r="C5523" s="1" t="str">
        <f t="shared" si="893"/>
        <v>21:0447</v>
      </c>
      <c r="D5523" s="1" t="str">
        <f t="shared" si="890"/>
        <v>21:0147</v>
      </c>
      <c r="E5523" t="s">
        <v>21014</v>
      </c>
      <c r="F5523" t="s">
        <v>21015</v>
      </c>
      <c r="H5523">
        <v>48.251583699999998</v>
      </c>
      <c r="I5523">
        <v>-90.742430600000006</v>
      </c>
      <c r="J5523" s="1" t="str">
        <f t="shared" si="891"/>
        <v>NGR lake sediment grab sample</v>
      </c>
      <c r="K5523" s="1" t="str">
        <f t="shared" si="892"/>
        <v>&lt;177 micron (NGR)</v>
      </c>
      <c r="L5523">
        <v>27</v>
      </c>
      <c r="M5523" t="s">
        <v>29</v>
      </c>
      <c r="N5523">
        <v>521</v>
      </c>
      <c r="O5523">
        <v>88</v>
      </c>
      <c r="P5523">
        <v>36</v>
      </c>
      <c r="Q5523">
        <v>3</v>
      </c>
      <c r="R5523">
        <v>27</v>
      </c>
      <c r="S5523">
        <v>12</v>
      </c>
      <c r="T5523">
        <v>0.1</v>
      </c>
      <c r="U5523">
        <v>265</v>
      </c>
      <c r="V5523">
        <v>2.1</v>
      </c>
      <c r="W5523">
        <v>0.5</v>
      </c>
      <c r="X5523">
        <v>1</v>
      </c>
      <c r="Y5523">
        <v>43.3</v>
      </c>
    </row>
    <row r="5524" spans="1:25" hidden="1" x14ac:dyDescent="0.25">
      <c r="A5524" t="s">
        <v>21016</v>
      </c>
      <c r="B5524" t="s">
        <v>21017</v>
      </c>
      <c r="C5524" s="1" t="str">
        <f t="shared" si="893"/>
        <v>21:0447</v>
      </c>
      <c r="D5524" s="1" t="str">
        <f t="shared" si="890"/>
        <v>21:0147</v>
      </c>
      <c r="E5524" t="s">
        <v>21018</v>
      </c>
      <c r="F5524" t="s">
        <v>21019</v>
      </c>
      <c r="H5524">
        <v>48.259847499999999</v>
      </c>
      <c r="I5524">
        <v>-90.842411299999995</v>
      </c>
      <c r="J5524" s="1" t="str">
        <f t="shared" si="891"/>
        <v>NGR lake sediment grab sample</v>
      </c>
      <c r="K5524" s="1" t="str">
        <f t="shared" si="892"/>
        <v>&lt;177 micron (NGR)</v>
      </c>
      <c r="L5524">
        <v>27</v>
      </c>
      <c r="M5524" t="s">
        <v>34</v>
      </c>
      <c r="N5524">
        <v>522</v>
      </c>
      <c r="O5524">
        <v>14</v>
      </c>
      <c r="P5524">
        <v>6</v>
      </c>
      <c r="Q5524">
        <v>3</v>
      </c>
      <c r="R5524">
        <v>6</v>
      </c>
      <c r="S5524">
        <v>4</v>
      </c>
      <c r="T5524">
        <v>0.1</v>
      </c>
      <c r="U5524">
        <v>90</v>
      </c>
      <c r="V5524">
        <v>0.65</v>
      </c>
      <c r="W5524">
        <v>0.5</v>
      </c>
      <c r="X5524">
        <v>1</v>
      </c>
      <c r="Y5524">
        <v>2</v>
      </c>
    </row>
    <row r="5525" spans="1:25" hidden="1" x14ac:dyDescent="0.25">
      <c r="A5525" t="s">
        <v>21020</v>
      </c>
      <c r="B5525" t="s">
        <v>21021</v>
      </c>
      <c r="C5525" s="1" t="str">
        <f t="shared" si="893"/>
        <v>21:0447</v>
      </c>
      <c r="D5525" s="1" t="str">
        <f t="shared" si="890"/>
        <v>21:0147</v>
      </c>
      <c r="E5525" t="s">
        <v>21022</v>
      </c>
      <c r="F5525" t="s">
        <v>21023</v>
      </c>
      <c r="H5525">
        <v>48.266263299999999</v>
      </c>
      <c r="I5525">
        <v>-90.790823900000007</v>
      </c>
      <c r="J5525" s="1" t="str">
        <f t="shared" si="891"/>
        <v>NGR lake sediment grab sample</v>
      </c>
      <c r="K5525" s="1" t="str">
        <f t="shared" si="892"/>
        <v>&lt;177 micron (NGR)</v>
      </c>
      <c r="L5525">
        <v>27</v>
      </c>
      <c r="M5525" t="s">
        <v>39</v>
      </c>
      <c r="N5525">
        <v>523</v>
      </c>
      <c r="O5525">
        <v>82</v>
      </c>
      <c r="P5525">
        <v>35</v>
      </c>
      <c r="Q5525">
        <v>6</v>
      </c>
      <c r="R5525">
        <v>37</v>
      </c>
      <c r="S5525">
        <v>14</v>
      </c>
      <c r="T5525">
        <v>0.1</v>
      </c>
      <c r="U5525">
        <v>290</v>
      </c>
      <c r="V5525">
        <v>3.05</v>
      </c>
      <c r="W5525">
        <v>0.5</v>
      </c>
      <c r="X5525">
        <v>1</v>
      </c>
      <c r="Y5525">
        <v>21.4</v>
      </c>
    </row>
    <row r="5526" spans="1:25" hidden="1" x14ac:dyDescent="0.25">
      <c r="A5526" t="s">
        <v>21024</v>
      </c>
      <c r="B5526" t="s">
        <v>21025</v>
      </c>
      <c r="C5526" s="1" t="str">
        <f t="shared" si="893"/>
        <v>21:0447</v>
      </c>
      <c r="D5526" s="1" t="str">
        <f t="shared" si="890"/>
        <v>21:0147</v>
      </c>
      <c r="E5526" t="s">
        <v>21026</v>
      </c>
      <c r="F5526" t="s">
        <v>21027</v>
      </c>
      <c r="H5526">
        <v>48.2563137</v>
      </c>
      <c r="I5526">
        <v>-90.759306899999999</v>
      </c>
      <c r="J5526" s="1" t="str">
        <f t="shared" si="891"/>
        <v>NGR lake sediment grab sample</v>
      </c>
      <c r="K5526" s="1" t="str">
        <f t="shared" si="892"/>
        <v>&lt;177 micron (NGR)</v>
      </c>
      <c r="L5526">
        <v>27</v>
      </c>
      <c r="M5526" t="s">
        <v>49</v>
      </c>
      <c r="N5526">
        <v>524</v>
      </c>
      <c r="O5526">
        <v>57</v>
      </c>
      <c r="P5526">
        <v>26</v>
      </c>
      <c r="Q5526">
        <v>2</v>
      </c>
      <c r="R5526">
        <v>21</v>
      </c>
      <c r="S5526">
        <v>7</v>
      </c>
      <c r="T5526">
        <v>0.1</v>
      </c>
      <c r="U5526">
        <v>160</v>
      </c>
      <c r="V5526">
        <v>1.5</v>
      </c>
      <c r="W5526">
        <v>0.5</v>
      </c>
      <c r="X5526">
        <v>1</v>
      </c>
      <c r="Y5526">
        <v>39.200000000000003</v>
      </c>
    </row>
    <row r="5527" spans="1:25" hidden="1" x14ac:dyDescent="0.25">
      <c r="A5527" t="s">
        <v>21028</v>
      </c>
      <c r="B5527" t="s">
        <v>21029</v>
      </c>
      <c r="C5527" s="1" t="str">
        <f t="shared" si="893"/>
        <v>21:0447</v>
      </c>
      <c r="D5527" s="1" t="str">
        <f t="shared" si="890"/>
        <v>21:0147</v>
      </c>
      <c r="E5527" t="s">
        <v>21014</v>
      </c>
      <c r="F5527" t="s">
        <v>21030</v>
      </c>
      <c r="H5527">
        <v>48.251583699999998</v>
      </c>
      <c r="I5527">
        <v>-90.742430600000006</v>
      </c>
      <c r="J5527" s="1" t="str">
        <f t="shared" si="891"/>
        <v>NGR lake sediment grab sample</v>
      </c>
      <c r="K5527" s="1" t="str">
        <f t="shared" si="892"/>
        <v>&lt;177 micron (NGR)</v>
      </c>
      <c r="L5527">
        <v>27</v>
      </c>
      <c r="M5527" t="s">
        <v>57</v>
      </c>
      <c r="N5527">
        <v>525</v>
      </c>
      <c r="O5527">
        <v>90</v>
      </c>
      <c r="P5527">
        <v>37</v>
      </c>
      <c r="Q5527">
        <v>3</v>
      </c>
      <c r="R5527">
        <v>28</v>
      </c>
      <c r="S5527">
        <v>13</v>
      </c>
      <c r="T5527">
        <v>0.1</v>
      </c>
      <c r="U5527">
        <v>280</v>
      </c>
      <c r="V5527">
        <v>2.2000000000000002</v>
      </c>
      <c r="W5527">
        <v>0.5</v>
      </c>
      <c r="X5527">
        <v>2</v>
      </c>
      <c r="Y5527">
        <v>43</v>
      </c>
    </row>
    <row r="5528" spans="1:25" hidden="1" x14ac:dyDescent="0.25">
      <c r="A5528" t="s">
        <v>21031</v>
      </c>
      <c r="B5528" t="s">
        <v>21032</v>
      </c>
      <c r="C5528" s="1" t="str">
        <f t="shared" si="893"/>
        <v>21:0447</v>
      </c>
      <c r="D5528" s="1" t="str">
        <f t="shared" si="890"/>
        <v>21:0147</v>
      </c>
      <c r="E5528" t="s">
        <v>21014</v>
      </c>
      <c r="F5528" t="s">
        <v>21033</v>
      </c>
      <c r="H5528">
        <v>48.251583699999998</v>
      </c>
      <c r="I5528">
        <v>-90.742430600000006</v>
      </c>
      <c r="J5528" s="1" t="str">
        <f t="shared" si="891"/>
        <v>NGR lake sediment grab sample</v>
      </c>
      <c r="K5528" s="1" t="str">
        <f t="shared" si="892"/>
        <v>&lt;177 micron (NGR)</v>
      </c>
      <c r="L5528">
        <v>27</v>
      </c>
      <c r="M5528" t="s">
        <v>53</v>
      </c>
      <c r="N5528">
        <v>526</v>
      </c>
      <c r="O5528">
        <v>80</v>
      </c>
      <c r="P5528">
        <v>35</v>
      </c>
      <c r="Q5528">
        <v>3</v>
      </c>
      <c r="R5528">
        <v>24</v>
      </c>
      <c r="S5528">
        <v>11</v>
      </c>
      <c r="T5528">
        <v>0.1</v>
      </c>
      <c r="U5528">
        <v>265</v>
      </c>
      <c r="V5528">
        <v>2</v>
      </c>
      <c r="W5528">
        <v>0.5</v>
      </c>
      <c r="X5528">
        <v>1</v>
      </c>
      <c r="Y5528">
        <v>42</v>
      </c>
    </row>
    <row r="5529" spans="1:25" hidden="1" x14ac:dyDescent="0.25">
      <c r="A5529" t="s">
        <v>21034</v>
      </c>
      <c r="B5529" t="s">
        <v>21035</v>
      </c>
      <c r="C5529" s="1" t="str">
        <f t="shared" si="893"/>
        <v>21:0447</v>
      </c>
      <c r="D5529" s="1" t="str">
        <f t="shared" si="890"/>
        <v>21:0147</v>
      </c>
      <c r="E5529" t="s">
        <v>21036</v>
      </c>
      <c r="F5529" t="s">
        <v>21037</v>
      </c>
      <c r="H5529">
        <v>48.2853463</v>
      </c>
      <c r="I5529">
        <v>-90.795002100000005</v>
      </c>
      <c r="J5529" s="1" t="str">
        <f t="shared" si="891"/>
        <v>NGR lake sediment grab sample</v>
      </c>
      <c r="K5529" s="1" t="str">
        <f t="shared" si="892"/>
        <v>&lt;177 micron (NGR)</v>
      </c>
      <c r="L5529">
        <v>27</v>
      </c>
      <c r="M5529" t="s">
        <v>44</v>
      </c>
      <c r="N5529">
        <v>527</v>
      </c>
      <c r="O5529">
        <v>28</v>
      </c>
      <c r="P5529">
        <v>14</v>
      </c>
      <c r="Q5529">
        <v>2</v>
      </c>
      <c r="R5529">
        <v>16</v>
      </c>
      <c r="S5529">
        <v>8</v>
      </c>
      <c r="T5529">
        <v>0.1</v>
      </c>
      <c r="U5529">
        <v>150</v>
      </c>
      <c r="V5529">
        <v>1.4</v>
      </c>
      <c r="W5529">
        <v>0.5</v>
      </c>
      <c r="X5529">
        <v>1</v>
      </c>
      <c r="Y5529">
        <v>3.6</v>
      </c>
    </row>
    <row r="5530" spans="1:25" hidden="1" x14ac:dyDescent="0.25">
      <c r="A5530" t="s">
        <v>21038</v>
      </c>
      <c r="B5530" t="s">
        <v>21039</v>
      </c>
      <c r="C5530" s="1" t="str">
        <f t="shared" si="893"/>
        <v>21:0447</v>
      </c>
      <c r="D5530" s="1" t="str">
        <f t="shared" si="890"/>
        <v>21:0147</v>
      </c>
      <c r="E5530" t="s">
        <v>21040</v>
      </c>
      <c r="F5530" t="s">
        <v>21041</v>
      </c>
      <c r="H5530">
        <v>48.288552600000003</v>
      </c>
      <c r="I5530">
        <v>-90.847861899999998</v>
      </c>
      <c r="J5530" s="1" t="str">
        <f t="shared" si="891"/>
        <v>NGR lake sediment grab sample</v>
      </c>
      <c r="K5530" s="1" t="str">
        <f t="shared" si="892"/>
        <v>&lt;177 micron (NGR)</v>
      </c>
      <c r="L5530">
        <v>27</v>
      </c>
      <c r="M5530" t="s">
        <v>62</v>
      </c>
      <c r="N5530">
        <v>528</v>
      </c>
      <c r="O5530">
        <v>112</v>
      </c>
      <c r="P5530">
        <v>57</v>
      </c>
      <c r="Q5530">
        <v>6</v>
      </c>
      <c r="R5530">
        <v>43</v>
      </c>
      <c r="S5530">
        <v>21</v>
      </c>
      <c r="T5530">
        <v>0.1</v>
      </c>
      <c r="U5530">
        <v>950</v>
      </c>
      <c r="V5530">
        <v>4</v>
      </c>
      <c r="W5530">
        <v>0.5</v>
      </c>
      <c r="X5530">
        <v>1</v>
      </c>
      <c r="Y5530">
        <v>18</v>
      </c>
    </row>
    <row r="5531" spans="1:25" hidden="1" x14ac:dyDescent="0.25">
      <c r="A5531" t="s">
        <v>21042</v>
      </c>
      <c r="B5531" t="s">
        <v>21043</v>
      </c>
      <c r="C5531" s="1" t="str">
        <f t="shared" si="893"/>
        <v>21:0447</v>
      </c>
      <c r="D5531" s="1" t="str">
        <f t="shared" si="890"/>
        <v>21:0147</v>
      </c>
      <c r="E5531" t="s">
        <v>21044</v>
      </c>
      <c r="F5531" t="s">
        <v>21045</v>
      </c>
      <c r="H5531">
        <v>48.3027716</v>
      </c>
      <c r="I5531">
        <v>-90.879966499999995</v>
      </c>
      <c r="J5531" s="1" t="str">
        <f t="shared" si="891"/>
        <v>NGR lake sediment grab sample</v>
      </c>
      <c r="K5531" s="1" t="str">
        <f t="shared" si="892"/>
        <v>&lt;177 micron (NGR)</v>
      </c>
      <c r="L5531">
        <v>27</v>
      </c>
      <c r="M5531" t="s">
        <v>67</v>
      </c>
      <c r="N5531">
        <v>529</v>
      </c>
      <c r="O5531">
        <v>114</v>
      </c>
      <c r="P5531">
        <v>55</v>
      </c>
      <c r="Q5531">
        <v>5</v>
      </c>
      <c r="R5531">
        <v>31</v>
      </c>
      <c r="S5531">
        <v>14</v>
      </c>
      <c r="T5531">
        <v>0.1</v>
      </c>
      <c r="U5531">
        <v>325</v>
      </c>
      <c r="V5531">
        <v>2.4</v>
      </c>
      <c r="W5531">
        <v>0.5</v>
      </c>
      <c r="X5531">
        <v>1</v>
      </c>
      <c r="Y5531">
        <v>36.4</v>
      </c>
    </row>
    <row r="5532" spans="1:25" hidden="1" x14ac:dyDescent="0.25">
      <c r="A5532" t="s">
        <v>21046</v>
      </c>
      <c r="B5532" t="s">
        <v>21047</v>
      </c>
      <c r="C5532" s="1" t="str">
        <f t="shared" si="893"/>
        <v>21:0447</v>
      </c>
      <c r="D5532" s="1" t="str">
        <f t="shared" si="890"/>
        <v>21:0147</v>
      </c>
      <c r="E5532" t="s">
        <v>21048</v>
      </c>
      <c r="F5532" t="s">
        <v>21049</v>
      </c>
      <c r="H5532">
        <v>48.280892799999997</v>
      </c>
      <c r="I5532">
        <v>-90.904650700000005</v>
      </c>
      <c r="J5532" s="1" t="str">
        <f t="shared" si="891"/>
        <v>NGR lake sediment grab sample</v>
      </c>
      <c r="K5532" s="1" t="str">
        <f t="shared" si="892"/>
        <v>&lt;177 micron (NGR)</v>
      </c>
      <c r="L5532">
        <v>27</v>
      </c>
      <c r="M5532" t="s">
        <v>72</v>
      </c>
      <c r="N5532">
        <v>530</v>
      </c>
      <c r="O5532">
        <v>134</v>
      </c>
      <c r="P5532">
        <v>75</v>
      </c>
      <c r="Q5532">
        <v>3</v>
      </c>
      <c r="R5532">
        <v>22</v>
      </c>
      <c r="S5532">
        <v>16</v>
      </c>
      <c r="T5532">
        <v>0.4</v>
      </c>
      <c r="U5532">
        <v>200</v>
      </c>
      <c r="V5532">
        <v>1.4</v>
      </c>
      <c r="W5532">
        <v>0.5</v>
      </c>
      <c r="X5532">
        <v>1</v>
      </c>
      <c r="Y5532">
        <v>51.4</v>
      </c>
    </row>
    <row r="5533" spans="1:25" hidden="1" x14ac:dyDescent="0.25">
      <c r="A5533" t="s">
        <v>21050</v>
      </c>
      <c r="B5533" t="s">
        <v>21051</v>
      </c>
      <c r="C5533" s="1" t="str">
        <f t="shared" si="893"/>
        <v>21:0447</v>
      </c>
      <c r="D5533" s="1" t="str">
        <f t="shared" si="890"/>
        <v>21:0147</v>
      </c>
      <c r="E5533" t="s">
        <v>21052</v>
      </c>
      <c r="F5533" t="s">
        <v>21053</v>
      </c>
      <c r="H5533">
        <v>48.287163800000002</v>
      </c>
      <c r="I5533">
        <v>-90.939971499999999</v>
      </c>
      <c r="J5533" s="1" t="str">
        <f t="shared" si="891"/>
        <v>NGR lake sediment grab sample</v>
      </c>
      <c r="K5533" s="1" t="str">
        <f t="shared" si="892"/>
        <v>&lt;177 micron (NGR)</v>
      </c>
      <c r="L5533">
        <v>27</v>
      </c>
      <c r="M5533" t="s">
        <v>77</v>
      </c>
      <c r="N5533">
        <v>531</v>
      </c>
      <c r="O5533">
        <v>142</v>
      </c>
      <c r="P5533">
        <v>72</v>
      </c>
      <c r="Q5533">
        <v>2</v>
      </c>
      <c r="R5533">
        <v>24</v>
      </c>
      <c r="S5533">
        <v>11</v>
      </c>
      <c r="T5533">
        <v>0.1</v>
      </c>
      <c r="U5533">
        <v>400</v>
      </c>
      <c r="V5533">
        <v>1.6</v>
      </c>
      <c r="W5533">
        <v>0.5</v>
      </c>
      <c r="X5533">
        <v>2</v>
      </c>
      <c r="Y5533">
        <v>50.2</v>
      </c>
    </row>
    <row r="5534" spans="1:25" hidden="1" x14ac:dyDescent="0.25">
      <c r="A5534" t="s">
        <v>21054</v>
      </c>
      <c r="B5534" t="s">
        <v>21055</v>
      </c>
      <c r="C5534" s="1" t="str">
        <f t="shared" si="893"/>
        <v>21:0447</v>
      </c>
      <c r="D5534" s="1" t="str">
        <f t="shared" si="890"/>
        <v>21:0147</v>
      </c>
      <c r="E5534" t="s">
        <v>21056</v>
      </c>
      <c r="F5534" t="s">
        <v>21057</v>
      </c>
      <c r="H5534">
        <v>48.273919399999997</v>
      </c>
      <c r="I5534">
        <v>-90.957095499999994</v>
      </c>
      <c r="J5534" s="1" t="str">
        <f t="shared" si="891"/>
        <v>NGR lake sediment grab sample</v>
      </c>
      <c r="K5534" s="1" t="str">
        <f t="shared" si="892"/>
        <v>&lt;177 micron (NGR)</v>
      </c>
      <c r="L5534">
        <v>27</v>
      </c>
      <c r="M5534" t="s">
        <v>82</v>
      </c>
      <c r="N5534">
        <v>532</v>
      </c>
      <c r="O5534">
        <v>145</v>
      </c>
      <c r="P5534">
        <v>87</v>
      </c>
      <c r="Q5534">
        <v>2</v>
      </c>
      <c r="R5534">
        <v>39</v>
      </c>
      <c r="S5534">
        <v>17</v>
      </c>
      <c r="T5534">
        <v>0.1</v>
      </c>
      <c r="U5534">
        <v>650</v>
      </c>
      <c r="V5534">
        <v>2.5</v>
      </c>
      <c r="W5534">
        <v>0.5</v>
      </c>
      <c r="X5534">
        <v>1</v>
      </c>
      <c r="Y5534">
        <v>52.6</v>
      </c>
    </row>
    <row r="5535" spans="1:25" hidden="1" x14ac:dyDescent="0.25">
      <c r="A5535" t="s">
        <v>21058</v>
      </c>
      <c r="B5535" t="s">
        <v>21059</v>
      </c>
      <c r="C5535" s="1" t="str">
        <f t="shared" si="893"/>
        <v>21:0447</v>
      </c>
      <c r="D5535" s="1" t="str">
        <f t="shared" si="890"/>
        <v>21:0147</v>
      </c>
      <c r="E5535" t="s">
        <v>21060</v>
      </c>
      <c r="F5535" t="s">
        <v>21061</v>
      </c>
      <c r="H5535">
        <v>48.261303499999997</v>
      </c>
      <c r="I5535">
        <v>-90.9896545</v>
      </c>
      <c r="J5535" s="1" t="str">
        <f t="shared" si="891"/>
        <v>NGR lake sediment grab sample</v>
      </c>
      <c r="K5535" s="1" t="str">
        <f t="shared" si="892"/>
        <v>&lt;177 micron (NGR)</v>
      </c>
      <c r="L5535">
        <v>27</v>
      </c>
      <c r="M5535" t="s">
        <v>87</v>
      </c>
      <c r="N5535">
        <v>533</v>
      </c>
      <c r="O5535">
        <v>109</v>
      </c>
      <c r="P5535">
        <v>132</v>
      </c>
      <c r="Q5535">
        <v>4</v>
      </c>
      <c r="R5535">
        <v>77</v>
      </c>
      <c r="S5535">
        <v>22</v>
      </c>
      <c r="T5535">
        <v>0.1</v>
      </c>
      <c r="U5535">
        <v>380</v>
      </c>
      <c r="V5535">
        <v>2.8</v>
      </c>
      <c r="W5535">
        <v>0.5</v>
      </c>
      <c r="X5535">
        <v>1</v>
      </c>
      <c r="Y5535">
        <v>49.2</v>
      </c>
    </row>
    <row r="5536" spans="1:25" hidden="1" x14ac:dyDescent="0.25">
      <c r="A5536" t="s">
        <v>21062</v>
      </c>
      <c r="B5536" t="s">
        <v>21063</v>
      </c>
      <c r="C5536" s="1" t="str">
        <f t="shared" si="893"/>
        <v>21:0447</v>
      </c>
      <c r="D5536" s="1" t="str">
        <f t="shared" si="890"/>
        <v>21:0147</v>
      </c>
      <c r="E5536" t="s">
        <v>21064</v>
      </c>
      <c r="F5536" t="s">
        <v>21065</v>
      </c>
      <c r="H5536">
        <v>48.2401348</v>
      </c>
      <c r="I5536">
        <v>-91.026621500000005</v>
      </c>
      <c r="J5536" s="1" t="str">
        <f t="shared" si="891"/>
        <v>NGR lake sediment grab sample</v>
      </c>
      <c r="K5536" s="1" t="str">
        <f t="shared" si="892"/>
        <v>&lt;177 micron (NGR)</v>
      </c>
      <c r="L5536">
        <v>27</v>
      </c>
      <c r="M5536" t="s">
        <v>92</v>
      </c>
      <c r="N5536">
        <v>534</v>
      </c>
      <c r="O5536">
        <v>164</v>
      </c>
      <c r="P5536">
        <v>116</v>
      </c>
      <c r="Q5536">
        <v>3</v>
      </c>
      <c r="R5536">
        <v>52</v>
      </c>
      <c r="S5536">
        <v>14</v>
      </c>
      <c r="T5536">
        <v>0.1</v>
      </c>
      <c r="U5536">
        <v>570</v>
      </c>
      <c r="V5536">
        <v>1.6</v>
      </c>
      <c r="W5536">
        <v>5.5</v>
      </c>
      <c r="X5536">
        <v>1</v>
      </c>
      <c r="Y5536">
        <v>54</v>
      </c>
    </row>
    <row r="5537" spans="1:25" hidden="1" x14ac:dyDescent="0.25">
      <c r="A5537" t="s">
        <v>21066</v>
      </c>
      <c r="B5537" t="s">
        <v>21067</v>
      </c>
      <c r="C5537" s="1" t="str">
        <f t="shared" si="893"/>
        <v>21:0447</v>
      </c>
      <c r="D5537" s="1" t="str">
        <f>HYPERLINK("http://geochem.nrcan.gc.ca/cdogs/content/svy/svy_e.htm", "")</f>
        <v/>
      </c>
      <c r="G5537" s="1" t="str">
        <f>HYPERLINK("http://geochem.nrcan.gc.ca/cdogs/content/cr_/cr_00047_e.htm", "47")</f>
        <v>47</v>
      </c>
      <c r="J5537" t="s">
        <v>100</v>
      </c>
      <c r="K5537" t="s">
        <v>101</v>
      </c>
      <c r="L5537">
        <v>27</v>
      </c>
      <c r="M5537" t="s">
        <v>102</v>
      </c>
      <c r="N5537">
        <v>535</v>
      </c>
      <c r="O5537">
        <v>94</v>
      </c>
      <c r="P5537">
        <v>49</v>
      </c>
      <c r="Q5537">
        <v>15</v>
      </c>
      <c r="R5537">
        <v>23</v>
      </c>
      <c r="S5537">
        <v>13</v>
      </c>
      <c r="T5537">
        <v>0.1</v>
      </c>
      <c r="U5537">
        <v>680</v>
      </c>
      <c r="V5537">
        <v>3.8</v>
      </c>
      <c r="W5537">
        <v>27</v>
      </c>
      <c r="X5537">
        <v>4</v>
      </c>
      <c r="Y5537">
        <v>17.2</v>
      </c>
    </row>
    <row r="5538" spans="1:25" hidden="1" x14ac:dyDescent="0.25">
      <c r="A5538" t="s">
        <v>21068</v>
      </c>
      <c r="B5538" t="s">
        <v>21069</v>
      </c>
      <c r="C5538" s="1" t="str">
        <f t="shared" si="893"/>
        <v>21:0447</v>
      </c>
      <c r="D5538" s="1" t="str">
        <f t="shared" ref="D5538:D5558" si="894">HYPERLINK("http://geochem.nrcan.gc.ca/cdogs/content/svy/svy210147_e.htm", "21:0147")</f>
        <v>21:0147</v>
      </c>
      <c r="E5538" t="s">
        <v>21070</v>
      </c>
      <c r="F5538" t="s">
        <v>21071</v>
      </c>
      <c r="H5538">
        <v>48.236107099999998</v>
      </c>
      <c r="I5538">
        <v>-91.089589899999993</v>
      </c>
      <c r="J5538" s="1" t="str">
        <f t="shared" ref="J5538:J5558" si="895">HYPERLINK("http://geochem.nrcan.gc.ca/cdogs/content/kwd/kwd020027_e.htm", "NGR lake sediment grab sample")</f>
        <v>NGR lake sediment grab sample</v>
      </c>
      <c r="K5538" s="1" t="str">
        <f t="shared" ref="K5538:K5558" si="896">HYPERLINK("http://geochem.nrcan.gc.ca/cdogs/content/kwd/kwd080006_e.htm", "&lt;177 micron (NGR)")</f>
        <v>&lt;177 micron (NGR)</v>
      </c>
      <c r="L5538">
        <v>27</v>
      </c>
      <c r="M5538" t="s">
        <v>97</v>
      </c>
      <c r="N5538">
        <v>536</v>
      </c>
      <c r="O5538">
        <v>142</v>
      </c>
      <c r="P5538">
        <v>62</v>
      </c>
      <c r="Q5538">
        <v>6</v>
      </c>
      <c r="R5538">
        <v>39</v>
      </c>
      <c r="S5538">
        <v>17</v>
      </c>
      <c r="T5538">
        <v>0.1</v>
      </c>
      <c r="U5538">
        <v>400</v>
      </c>
      <c r="V5538">
        <v>3.3</v>
      </c>
      <c r="W5538">
        <v>0.5</v>
      </c>
      <c r="X5538">
        <v>2</v>
      </c>
      <c r="Y5538">
        <v>39.799999999999997</v>
      </c>
    </row>
    <row r="5539" spans="1:25" hidden="1" x14ac:dyDescent="0.25">
      <c r="A5539" t="s">
        <v>21072</v>
      </c>
      <c r="B5539" t="s">
        <v>21073</v>
      </c>
      <c r="C5539" s="1" t="str">
        <f t="shared" si="893"/>
        <v>21:0447</v>
      </c>
      <c r="D5539" s="1" t="str">
        <f t="shared" si="894"/>
        <v>21:0147</v>
      </c>
      <c r="E5539" t="s">
        <v>21074</v>
      </c>
      <c r="F5539" t="s">
        <v>21075</v>
      </c>
      <c r="H5539">
        <v>48.214391499999998</v>
      </c>
      <c r="I5539">
        <v>-91.086588300000003</v>
      </c>
      <c r="J5539" s="1" t="str">
        <f t="shared" si="895"/>
        <v>NGR lake sediment grab sample</v>
      </c>
      <c r="K5539" s="1" t="str">
        <f t="shared" si="896"/>
        <v>&lt;177 micron (NGR)</v>
      </c>
      <c r="L5539">
        <v>27</v>
      </c>
      <c r="M5539" t="s">
        <v>107</v>
      </c>
      <c r="N5539">
        <v>537</v>
      </c>
      <c r="O5539">
        <v>115</v>
      </c>
      <c r="P5539">
        <v>61</v>
      </c>
      <c r="Q5539">
        <v>4</v>
      </c>
      <c r="R5539">
        <v>24</v>
      </c>
      <c r="S5539">
        <v>8</v>
      </c>
      <c r="T5539">
        <v>0.1</v>
      </c>
      <c r="U5539">
        <v>450</v>
      </c>
      <c r="V5539">
        <v>2.4500000000000002</v>
      </c>
      <c r="W5539">
        <v>0.5</v>
      </c>
      <c r="X5539">
        <v>4</v>
      </c>
      <c r="Y5539">
        <v>54.2</v>
      </c>
    </row>
    <row r="5540" spans="1:25" hidden="1" x14ac:dyDescent="0.25">
      <c r="A5540" t="s">
        <v>21076</v>
      </c>
      <c r="B5540" t="s">
        <v>21077</v>
      </c>
      <c r="C5540" s="1" t="str">
        <f t="shared" si="893"/>
        <v>21:0447</v>
      </c>
      <c r="D5540" s="1" t="str">
        <f t="shared" si="894"/>
        <v>21:0147</v>
      </c>
      <c r="E5540" t="s">
        <v>21078</v>
      </c>
      <c r="F5540" t="s">
        <v>21079</v>
      </c>
      <c r="H5540">
        <v>48.2221653</v>
      </c>
      <c r="I5540">
        <v>-91.129194900000002</v>
      </c>
      <c r="J5540" s="1" t="str">
        <f t="shared" si="895"/>
        <v>NGR lake sediment grab sample</v>
      </c>
      <c r="K5540" s="1" t="str">
        <f t="shared" si="896"/>
        <v>&lt;177 micron (NGR)</v>
      </c>
      <c r="L5540">
        <v>27</v>
      </c>
      <c r="M5540" t="s">
        <v>112</v>
      </c>
      <c r="N5540">
        <v>538</v>
      </c>
      <c r="O5540">
        <v>112</v>
      </c>
      <c r="P5540">
        <v>62</v>
      </c>
      <c r="Q5540">
        <v>4</v>
      </c>
      <c r="R5540">
        <v>28</v>
      </c>
      <c r="S5540">
        <v>11</v>
      </c>
      <c r="T5540">
        <v>0.1</v>
      </c>
      <c r="U5540">
        <v>265</v>
      </c>
      <c r="V5540">
        <v>1.75</v>
      </c>
      <c r="W5540">
        <v>0.5</v>
      </c>
      <c r="X5540">
        <v>1</v>
      </c>
      <c r="Y5540">
        <v>43.8</v>
      </c>
    </row>
    <row r="5541" spans="1:25" hidden="1" x14ac:dyDescent="0.25">
      <c r="A5541" t="s">
        <v>21080</v>
      </c>
      <c r="B5541" t="s">
        <v>21081</v>
      </c>
      <c r="C5541" s="1" t="str">
        <f t="shared" si="893"/>
        <v>21:0447</v>
      </c>
      <c r="D5541" s="1" t="str">
        <f t="shared" si="894"/>
        <v>21:0147</v>
      </c>
      <c r="E5541" t="s">
        <v>21082</v>
      </c>
      <c r="F5541" t="s">
        <v>21083</v>
      </c>
      <c r="H5541">
        <v>48.204000100000002</v>
      </c>
      <c r="I5541">
        <v>-91.129223999999994</v>
      </c>
      <c r="J5541" s="1" t="str">
        <f t="shared" si="895"/>
        <v>NGR lake sediment grab sample</v>
      </c>
      <c r="K5541" s="1" t="str">
        <f t="shared" si="896"/>
        <v>&lt;177 micron (NGR)</v>
      </c>
      <c r="L5541">
        <v>27</v>
      </c>
      <c r="M5541" t="s">
        <v>117</v>
      </c>
      <c r="N5541">
        <v>539</v>
      </c>
      <c r="O5541">
        <v>94</v>
      </c>
      <c r="P5541">
        <v>79</v>
      </c>
      <c r="Q5541">
        <v>3</v>
      </c>
      <c r="R5541">
        <v>128</v>
      </c>
      <c r="S5541">
        <v>12</v>
      </c>
      <c r="T5541">
        <v>0.1</v>
      </c>
      <c r="U5541">
        <v>1500</v>
      </c>
      <c r="V5541">
        <v>2.15</v>
      </c>
      <c r="W5541">
        <v>0.5</v>
      </c>
      <c r="X5541">
        <v>1</v>
      </c>
      <c r="Y5541">
        <v>48.4</v>
      </c>
    </row>
    <row r="5542" spans="1:25" hidden="1" x14ac:dyDescent="0.25">
      <c r="A5542" t="s">
        <v>21084</v>
      </c>
      <c r="B5542" t="s">
        <v>21085</v>
      </c>
      <c r="C5542" s="1" t="str">
        <f t="shared" si="893"/>
        <v>21:0447</v>
      </c>
      <c r="D5542" s="1" t="str">
        <f t="shared" si="894"/>
        <v>21:0147</v>
      </c>
      <c r="E5542" t="s">
        <v>21086</v>
      </c>
      <c r="F5542" t="s">
        <v>21087</v>
      </c>
      <c r="H5542">
        <v>48.2258949</v>
      </c>
      <c r="I5542">
        <v>-91.185005799999999</v>
      </c>
      <c r="J5542" s="1" t="str">
        <f t="shared" si="895"/>
        <v>NGR lake sediment grab sample</v>
      </c>
      <c r="K5542" s="1" t="str">
        <f t="shared" si="896"/>
        <v>&lt;177 micron (NGR)</v>
      </c>
      <c r="L5542">
        <v>27</v>
      </c>
      <c r="M5542" t="s">
        <v>122</v>
      </c>
      <c r="N5542">
        <v>540</v>
      </c>
      <c r="O5542">
        <v>102</v>
      </c>
      <c r="P5542">
        <v>45</v>
      </c>
      <c r="Q5542">
        <v>2</v>
      </c>
      <c r="R5542">
        <v>23</v>
      </c>
      <c r="S5542">
        <v>14</v>
      </c>
      <c r="T5542">
        <v>0.1</v>
      </c>
      <c r="U5542">
        <v>130</v>
      </c>
      <c r="V5542">
        <v>1.35</v>
      </c>
      <c r="W5542">
        <v>0.5</v>
      </c>
      <c r="X5542">
        <v>3</v>
      </c>
      <c r="Y5542">
        <v>50.6</v>
      </c>
    </row>
    <row r="5543" spans="1:25" hidden="1" x14ac:dyDescent="0.25">
      <c r="A5543" t="s">
        <v>21088</v>
      </c>
      <c r="B5543" t="s">
        <v>21089</v>
      </c>
      <c r="C5543" s="1" t="str">
        <f t="shared" si="893"/>
        <v>21:0447</v>
      </c>
      <c r="D5543" s="1" t="str">
        <f t="shared" si="894"/>
        <v>21:0147</v>
      </c>
      <c r="E5543" t="s">
        <v>21090</v>
      </c>
      <c r="F5543" t="s">
        <v>21091</v>
      </c>
      <c r="H5543">
        <v>48.201804799999998</v>
      </c>
      <c r="I5543">
        <v>-91.194443800000002</v>
      </c>
      <c r="J5543" s="1" t="str">
        <f t="shared" si="895"/>
        <v>NGR lake sediment grab sample</v>
      </c>
      <c r="K5543" s="1" t="str">
        <f t="shared" si="896"/>
        <v>&lt;177 micron (NGR)</v>
      </c>
      <c r="L5543">
        <v>28</v>
      </c>
      <c r="M5543" t="s">
        <v>29</v>
      </c>
      <c r="N5543">
        <v>541</v>
      </c>
      <c r="O5543">
        <v>96</v>
      </c>
      <c r="P5543">
        <v>100</v>
      </c>
      <c r="Q5543">
        <v>2</v>
      </c>
      <c r="R5543">
        <v>28</v>
      </c>
      <c r="S5543">
        <v>11</v>
      </c>
      <c r="T5543">
        <v>0.1</v>
      </c>
      <c r="U5543">
        <v>115</v>
      </c>
      <c r="V5543">
        <v>0.75</v>
      </c>
      <c r="W5543">
        <v>0.5</v>
      </c>
      <c r="X5543">
        <v>1</v>
      </c>
      <c r="Y5543">
        <v>56</v>
      </c>
    </row>
    <row r="5544" spans="1:25" hidden="1" x14ac:dyDescent="0.25">
      <c r="A5544" t="s">
        <v>21092</v>
      </c>
      <c r="B5544" t="s">
        <v>21093</v>
      </c>
      <c r="C5544" s="1" t="str">
        <f t="shared" si="893"/>
        <v>21:0447</v>
      </c>
      <c r="D5544" s="1" t="str">
        <f t="shared" si="894"/>
        <v>21:0147</v>
      </c>
      <c r="E5544" t="s">
        <v>21094</v>
      </c>
      <c r="F5544" t="s">
        <v>21095</v>
      </c>
      <c r="H5544">
        <v>48.211401500000001</v>
      </c>
      <c r="I5544">
        <v>-91.194227499999997</v>
      </c>
      <c r="J5544" s="1" t="str">
        <f t="shared" si="895"/>
        <v>NGR lake sediment grab sample</v>
      </c>
      <c r="K5544" s="1" t="str">
        <f t="shared" si="896"/>
        <v>&lt;177 micron (NGR)</v>
      </c>
      <c r="L5544">
        <v>28</v>
      </c>
      <c r="M5544" t="s">
        <v>49</v>
      </c>
      <c r="N5544">
        <v>542</v>
      </c>
      <c r="O5544">
        <v>100</v>
      </c>
      <c r="P5544">
        <v>59</v>
      </c>
      <c r="Q5544">
        <v>3</v>
      </c>
      <c r="R5544">
        <v>23</v>
      </c>
      <c r="S5544">
        <v>11</v>
      </c>
      <c r="T5544">
        <v>0.1</v>
      </c>
      <c r="U5544">
        <v>105</v>
      </c>
      <c r="V5544">
        <v>0.95</v>
      </c>
      <c r="W5544">
        <v>0.5</v>
      </c>
      <c r="X5544">
        <v>3</v>
      </c>
      <c r="Y5544">
        <v>59.2</v>
      </c>
    </row>
    <row r="5545" spans="1:25" hidden="1" x14ac:dyDescent="0.25">
      <c r="A5545" t="s">
        <v>21096</v>
      </c>
      <c r="B5545" t="s">
        <v>21097</v>
      </c>
      <c r="C5545" s="1" t="str">
        <f t="shared" si="893"/>
        <v>21:0447</v>
      </c>
      <c r="D5545" s="1" t="str">
        <f t="shared" si="894"/>
        <v>21:0147</v>
      </c>
      <c r="E5545" t="s">
        <v>21090</v>
      </c>
      <c r="F5545" t="s">
        <v>21098</v>
      </c>
      <c r="H5545">
        <v>48.201804799999998</v>
      </c>
      <c r="I5545">
        <v>-91.194443800000002</v>
      </c>
      <c r="J5545" s="1" t="str">
        <f t="shared" si="895"/>
        <v>NGR lake sediment grab sample</v>
      </c>
      <c r="K5545" s="1" t="str">
        <f t="shared" si="896"/>
        <v>&lt;177 micron (NGR)</v>
      </c>
      <c r="L5545">
        <v>28</v>
      </c>
      <c r="M5545" t="s">
        <v>57</v>
      </c>
      <c r="N5545">
        <v>543</v>
      </c>
      <c r="O5545">
        <v>92</v>
      </c>
      <c r="P5545">
        <v>98</v>
      </c>
      <c r="Q5545">
        <v>3</v>
      </c>
      <c r="R5545">
        <v>24</v>
      </c>
      <c r="S5545">
        <v>11</v>
      </c>
      <c r="T5545">
        <v>0.1</v>
      </c>
      <c r="U5545">
        <v>110</v>
      </c>
      <c r="V5545">
        <v>0.7</v>
      </c>
      <c r="W5545">
        <v>0.5</v>
      </c>
      <c r="X5545">
        <v>1</v>
      </c>
      <c r="Y5545">
        <v>55.6</v>
      </c>
    </row>
    <row r="5546" spans="1:25" hidden="1" x14ac:dyDescent="0.25">
      <c r="A5546" t="s">
        <v>21099</v>
      </c>
      <c r="B5546" t="s">
        <v>21100</v>
      </c>
      <c r="C5546" s="1" t="str">
        <f t="shared" si="893"/>
        <v>21:0447</v>
      </c>
      <c r="D5546" s="1" t="str">
        <f t="shared" si="894"/>
        <v>21:0147</v>
      </c>
      <c r="E5546" t="s">
        <v>21090</v>
      </c>
      <c r="F5546" t="s">
        <v>21101</v>
      </c>
      <c r="H5546">
        <v>48.201804799999998</v>
      </c>
      <c r="I5546">
        <v>-91.194443800000002</v>
      </c>
      <c r="J5546" s="1" t="str">
        <f t="shared" si="895"/>
        <v>NGR lake sediment grab sample</v>
      </c>
      <c r="K5546" s="1" t="str">
        <f t="shared" si="896"/>
        <v>&lt;177 micron (NGR)</v>
      </c>
      <c r="L5546">
        <v>28</v>
      </c>
      <c r="M5546" t="s">
        <v>53</v>
      </c>
      <c r="N5546">
        <v>544</v>
      </c>
      <c r="O5546">
        <v>104</v>
      </c>
      <c r="P5546">
        <v>104</v>
      </c>
      <c r="Q5546">
        <v>2</v>
      </c>
      <c r="R5546">
        <v>32</v>
      </c>
      <c r="S5546">
        <v>16</v>
      </c>
      <c r="T5546">
        <v>0.1</v>
      </c>
      <c r="U5546">
        <v>90</v>
      </c>
      <c r="V5546">
        <v>0.6</v>
      </c>
      <c r="W5546">
        <v>0.5</v>
      </c>
      <c r="X5546">
        <v>2</v>
      </c>
      <c r="Y5546">
        <v>59.8</v>
      </c>
    </row>
    <row r="5547" spans="1:25" hidden="1" x14ac:dyDescent="0.25">
      <c r="A5547" t="s">
        <v>21102</v>
      </c>
      <c r="B5547" t="s">
        <v>21103</v>
      </c>
      <c r="C5547" s="1" t="str">
        <f t="shared" si="893"/>
        <v>21:0447</v>
      </c>
      <c r="D5547" s="1" t="str">
        <f t="shared" si="894"/>
        <v>21:0147</v>
      </c>
      <c r="E5547" t="s">
        <v>21104</v>
      </c>
      <c r="F5547" t="s">
        <v>21105</v>
      </c>
      <c r="H5547">
        <v>48.166402099999999</v>
      </c>
      <c r="I5547">
        <v>-91.234515299999998</v>
      </c>
      <c r="J5547" s="1" t="str">
        <f t="shared" si="895"/>
        <v>NGR lake sediment grab sample</v>
      </c>
      <c r="K5547" s="1" t="str">
        <f t="shared" si="896"/>
        <v>&lt;177 micron (NGR)</v>
      </c>
      <c r="L5547">
        <v>28</v>
      </c>
      <c r="M5547" t="s">
        <v>34</v>
      </c>
      <c r="N5547">
        <v>545</v>
      </c>
      <c r="O5547">
        <v>36</v>
      </c>
      <c r="P5547">
        <v>11</v>
      </c>
      <c r="Q5547">
        <v>3</v>
      </c>
      <c r="R5547">
        <v>9</v>
      </c>
      <c r="S5547">
        <v>5</v>
      </c>
      <c r="T5547">
        <v>0.1</v>
      </c>
      <c r="U5547">
        <v>150</v>
      </c>
      <c r="V5547">
        <v>1</v>
      </c>
      <c r="W5547">
        <v>0.5</v>
      </c>
      <c r="X5547">
        <v>1</v>
      </c>
      <c r="Y5547">
        <v>13.2</v>
      </c>
    </row>
    <row r="5548" spans="1:25" hidden="1" x14ac:dyDescent="0.25">
      <c r="A5548" t="s">
        <v>21106</v>
      </c>
      <c r="B5548" t="s">
        <v>21107</v>
      </c>
      <c r="C5548" s="1" t="str">
        <f t="shared" si="893"/>
        <v>21:0447</v>
      </c>
      <c r="D5548" s="1" t="str">
        <f t="shared" si="894"/>
        <v>21:0147</v>
      </c>
      <c r="E5548" t="s">
        <v>21108</v>
      </c>
      <c r="F5548" t="s">
        <v>21109</v>
      </c>
      <c r="H5548">
        <v>48.215000000000003</v>
      </c>
      <c r="I5548">
        <v>-91.255326499999995</v>
      </c>
      <c r="J5548" s="1" t="str">
        <f t="shared" si="895"/>
        <v>NGR lake sediment grab sample</v>
      </c>
      <c r="K5548" s="1" t="str">
        <f t="shared" si="896"/>
        <v>&lt;177 micron (NGR)</v>
      </c>
      <c r="L5548">
        <v>28</v>
      </c>
      <c r="M5548" t="s">
        <v>39</v>
      </c>
      <c r="N5548">
        <v>546</v>
      </c>
      <c r="O5548">
        <v>84</v>
      </c>
      <c r="P5548">
        <v>24</v>
      </c>
      <c r="Q5548">
        <v>5</v>
      </c>
      <c r="R5548">
        <v>17</v>
      </c>
      <c r="S5548">
        <v>8</v>
      </c>
      <c r="T5548">
        <v>0.1</v>
      </c>
      <c r="U5548">
        <v>235</v>
      </c>
      <c r="V5548">
        <v>1.7</v>
      </c>
      <c r="W5548">
        <v>0.5</v>
      </c>
      <c r="X5548">
        <v>1</v>
      </c>
      <c r="Y5548">
        <v>31</v>
      </c>
    </row>
    <row r="5549" spans="1:25" hidden="1" x14ac:dyDescent="0.25">
      <c r="A5549" t="s">
        <v>21110</v>
      </c>
      <c r="B5549" t="s">
        <v>21111</v>
      </c>
      <c r="C5549" s="1" t="str">
        <f t="shared" si="893"/>
        <v>21:0447</v>
      </c>
      <c r="D5549" s="1" t="str">
        <f t="shared" si="894"/>
        <v>21:0147</v>
      </c>
      <c r="E5549" t="s">
        <v>21112</v>
      </c>
      <c r="F5549" t="s">
        <v>21113</v>
      </c>
      <c r="H5549">
        <v>48.237356599999998</v>
      </c>
      <c r="I5549">
        <v>-91.232842599999998</v>
      </c>
      <c r="J5549" s="1" t="str">
        <f t="shared" si="895"/>
        <v>NGR lake sediment grab sample</v>
      </c>
      <c r="K5549" s="1" t="str">
        <f t="shared" si="896"/>
        <v>&lt;177 micron (NGR)</v>
      </c>
      <c r="L5549">
        <v>28</v>
      </c>
      <c r="M5549" t="s">
        <v>44</v>
      </c>
      <c r="N5549">
        <v>547</v>
      </c>
      <c r="O5549">
        <v>66</v>
      </c>
      <c r="P5549">
        <v>16</v>
      </c>
      <c r="Q5549">
        <v>3</v>
      </c>
      <c r="R5549">
        <v>17</v>
      </c>
      <c r="S5549">
        <v>9</v>
      </c>
      <c r="T5549">
        <v>0.1</v>
      </c>
      <c r="U5549">
        <v>225</v>
      </c>
      <c r="V5549">
        <v>1.7</v>
      </c>
      <c r="W5549">
        <v>0.5</v>
      </c>
      <c r="X5549">
        <v>1</v>
      </c>
      <c r="Y5549">
        <v>22.4</v>
      </c>
    </row>
    <row r="5550" spans="1:25" hidden="1" x14ac:dyDescent="0.25">
      <c r="A5550" t="s">
        <v>21114</v>
      </c>
      <c r="B5550" t="s">
        <v>21115</v>
      </c>
      <c r="C5550" s="1" t="str">
        <f t="shared" si="893"/>
        <v>21:0447</v>
      </c>
      <c r="D5550" s="1" t="str">
        <f t="shared" si="894"/>
        <v>21:0147</v>
      </c>
      <c r="E5550" t="s">
        <v>21116</v>
      </c>
      <c r="F5550" t="s">
        <v>21117</v>
      </c>
      <c r="H5550">
        <v>48.2758945</v>
      </c>
      <c r="I5550">
        <v>-91.187386399999994</v>
      </c>
      <c r="J5550" s="1" t="str">
        <f t="shared" si="895"/>
        <v>NGR lake sediment grab sample</v>
      </c>
      <c r="K5550" s="1" t="str">
        <f t="shared" si="896"/>
        <v>&lt;177 micron (NGR)</v>
      </c>
      <c r="L5550">
        <v>28</v>
      </c>
      <c r="M5550" t="s">
        <v>62</v>
      </c>
      <c r="N5550">
        <v>548</v>
      </c>
      <c r="O5550">
        <v>96</v>
      </c>
      <c r="P5550">
        <v>29</v>
      </c>
      <c r="Q5550">
        <v>2</v>
      </c>
      <c r="R5550">
        <v>26</v>
      </c>
      <c r="S5550">
        <v>13</v>
      </c>
      <c r="T5550">
        <v>0.1</v>
      </c>
      <c r="U5550">
        <v>370</v>
      </c>
      <c r="V5550">
        <v>3.2</v>
      </c>
      <c r="W5550">
        <v>0.5</v>
      </c>
      <c r="X5550">
        <v>1</v>
      </c>
      <c r="Y5550">
        <v>28.8</v>
      </c>
    </row>
    <row r="5551" spans="1:25" hidden="1" x14ac:dyDescent="0.25">
      <c r="A5551" t="s">
        <v>21118</v>
      </c>
      <c r="B5551" t="s">
        <v>21119</v>
      </c>
      <c r="C5551" s="1" t="str">
        <f t="shared" si="893"/>
        <v>21:0447</v>
      </c>
      <c r="D5551" s="1" t="str">
        <f t="shared" si="894"/>
        <v>21:0147</v>
      </c>
      <c r="E5551" t="s">
        <v>21120</v>
      </c>
      <c r="F5551" t="s">
        <v>21121</v>
      </c>
      <c r="H5551">
        <v>48.284020300000002</v>
      </c>
      <c r="I5551">
        <v>-91.224924400000006</v>
      </c>
      <c r="J5551" s="1" t="str">
        <f t="shared" si="895"/>
        <v>NGR lake sediment grab sample</v>
      </c>
      <c r="K5551" s="1" t="str">
        <f t="shared" si="896"/>
        <v>&lt;177 micron (NGR)</v>
      </c>
      <c r="L5551">
        <v>28</v>
      </c>
      <c r="M5551" t="s">
        <v>67</v>
      </c>
      <c r="N5551">
        <v>549</v>
      </c>
      <c r="O5551">
        <v>78</v>
      </c>
      <c r="P5551">
        <v>17</v>
      </c>
      <c r="Q5551">
        <v>2</v>
      </c>
      <c r="R5551">
        <v>20</v>
      </c>
      <c r="S5551">
        <v>14</v>
      </c>
      <c r="T5551">
        <v>0.1</v>
      </c>
      <c r="U5551">
        <v>255</v>
      </c>
      <c r="V5551">
        <v>1.95</v>
      </c>
      <c r="W5551">
        <v>0.5</v>
      </c>
      <c r="X5551">
        <v>1</v>
      </c>
      <c r="Y5551">
        <v>25</v>
      </c>
    </row>
    <row r="5552" spans="1:25" hidden="1" x14ac:dyDescent="0.25">
      <c r="A5552" t="s">
        <v>21122</v>
      </c>
      <c r="B5552" t="s">
        <v>21123</v>
      </c>
      <c r="C5552" s="1" t="str">
        <f t="shared" si="893"/>
        <v>21:0447</v>
      </c>
      <c r="D5552" s="1" t="str">
        <f t="shared" si="894"/>
        <v>21:0147</v>
      </c>
      <c r="E5552" t="s">
        <v>21124</v>
      </c>
      <c r="F5552" t="s">
        <v>21125</v>
      </c>
      <c r="H5552">
        <v>48.300302600000002</v>
      </c>
      <c r="I5552">
        <v>-91.227663500000006</v>
      </c>
      <c r="J5552" s="1" t="str">
        <f t="shared" si="895"/>
        <v>NGR lake sediment grab sample</v>
      </c>
      <c r="K5552" s="1" t="str">
        <f t="shared" si="896"/>
        <v>&lt;177 micron (NGR)</v>
      </c>
      <c r="L5552">
        <v>28</v>
      </c>
      <c r="M5552" t="s">
        <v>72</v>
      </c>
      <c r="N5552">
        <v>550</v>
      </c>
      <c r="O5552">
        <v>100</v>
      </c>
      <c r="P5552">
        <v>28</v>
      </c>
      <c r="Q5552">
        <v>4</v>
      </c>
      <c r="R5552">
        <v>22</v>
      </c>
      <c r="S5552">
        <v>10</v>
      </c>
      <c r="T5552">
        <v>0.1</v>
      </c>
      <c r="U5552">
        <v>420</v>
      </c>
      <c r="V5552">
        <v>2</v>
      </c>
      <c r="W5552">
        <v>0.5</v>
      </c>
      <c r="X5552">
        <v>1</v>
      </c>
      <c r="Y5552">
        <v>37.799999999999997</v>
      </c>
    </row>
    <row r="5553" spans="1:25" hidden="1" x14ac:dyDescent="0.25">
      <c r="A5553" t="s">
        <v>21126</v>
      </c>
      <c r="B5553" t="s">
        <v>21127</v>
      </c>
      <c r="C5553" s="1" t="str">
        <f t="shared" si="893"/>
        <v>21:0447</v>
      </c>
      <c r="D5553" s="1" t="str">
        <f t="shared" si="894"/>
        <v>21:0147</v>
      </c>
      <c r="E5553" t="s">
        <v>21128</v>
      </c>
      <c r="F5553" t="s">
        <v>21129</v>
      </c>
      <c r="H5553">
        <v>48.341736599999997</v>
      </c>
      <c r="I5553">
        <v>-91.227212399999999</v>
      </c>
      <c r="J5553" s="1" t="str">
        <f t="shared" si="895"/>
        <v>NGR lake sediment grab sample</v>
      </c>
      <c r="K5553" s="1" t="str">
        <f t="shared" si="896"/>
        <v>&lt;177 micron (NGR)</v>
      </c>
      <c r="L5553">
        <v>28</v>
      </c>
      <c r="M5553" t="s">
        <v>77</v>
      </c>
      <c r="N5553">
        <v>551</v>
      </c>
      <c r="O5553">
        <v>126</v>
      </c>
      <c r="P5553">
        <v>37</v>
      </c>
      <c r="Q5553">
        <v>4</v>
      </c>
      <c r="R5553">
        <v>37</v>
      </c>
      <c r="S5553">
        <v>17</v>
      </c>
      <c r="T5553">
        <v>0.1</v>
      </c>
      <c r="U5553">
        <v>250</v>
      </c>
      <c r="V5553">
        <v>2.8</v>
      </c>
      <c r="W5553">
        <v>0.5</v>
      </c>
      <c r="X5553">
        <v>1</v>
      </c>
      <c r="Y5553">
        <v>28.8</v>
      </c>
    </row>
    <row r="5554" spans="1:25" hidden="1" x14ac:dyDescent="0.25">
      <c r="A5554" t="s">
        <v>21130</v>
      </c>
      <c r="B5554" t="s">
        <v>21131</v>
      </c>
      <c r="C5554" s="1" t="str">
        <f t="shared" si="893"/>
        <v>21:0447</v>
      </c>
      <c r="D5554" s="1" t="str">
        <f t="shared" si="894"/>
        <v>21:0147</v>
      </c>
      <c r="E5554" t="s">
        <v>21132</v>
      </c>
      <c r="F5554" t="s">
        <v>21133</v>
      </c>
      <c r="H5554">
        <v>48.338301700000002</v>
      </c>
      <c r="I5554">
        <v>-91.174459400000003</v>
      </c>
      <c r="J5554" s="1" t="str">
        <f t="shared" si="895"/>
        <v>NGR lake sediment grab sample</v>
      </c>
      <c r="K5554" s="1" t="str">
        <f t="shared" si="896"/>
        <v>&lt;177 micron (NGR)</v>
      </c>
      <c r="L5554">
        <v>28</v>
      </c>
      <c r="M5554" t="s">
        <v>82</v>
      </c>
      <c r="N5554">
        <v>552</v>
      </c>
      <c r="O5554">
        <v>118</v>
      </c>
      <c r="P5554">
        <v>38</v>
      </c>
      <c r="Q5554">
        <v>5</v>
      </c>
      <c r="R5554">
        <v>28</v>
      </c>
      <c r="S5554">
        <v>21</v>
      </c>
      <c r="T5554">
        <v>0.1</v>
      </c>
      <c r="U5554">
        <v>600</v>
      </c>
      <c r="V5554">
        <v>3.5</v>
      </c>
      <c r="W5554">
        <v>0.5</v>
      </c>
      <c r="X5554">
        <v>1</v>
      </c>
      <c r="Y5554">
        <v>33.200000000000003</v>
      </c>
    </row>
    <row r="5555" spans="1:25" hidden="1" x14ac:dyDescent="0.25">
      <c r="A5555" t="s">
        <v>21134</v>
      </c>
      <c r="B5555" t="s">
        <v>21135</v>
      </c>
      <c r="C5555" s="1" t="str">
        <f t="shared" si="893"/>
        <v>21:0447</v>
      </c>
      <c r="D5555" s="1" t="str">
        <f t="shared" si="894"/>
        <v>21:0147</v>
      </c>
      <c r="E5555" t="s">
        <v>21136</v>
      </c>
      <c r="F5555" t="s">
        <v>21137</v>
      </c>
      <c r="H5555">
        <v>48.306701199999999</v>
      </c>
      <c r="I5555">
        <v>-91.173186599999994</v>
      </c>
      <c r="J5555" s="1" t="str">
        <f t="shared" si="895"/>
        <v>NGR lake sediment grab sample</v>
      </c>
      <c r="K5555" s="1" t="str">
        <f t="shared" si="896"/>
        <v>&lt;177 micron (NGR)</v>
      </c>
      <c r="L5555">
        <v>28</v>
      </c>
      <c r="M5555" t="s">
        <v>87</v>
      </c>
      <c r="N5555">
        <v>553</v>
      </c>
      <c r="O5555">
        <v>118</v>
      </c>
      <c r="P5555">
        <v>36</v>
      </c>
      <c r="Q5555">
        <v>2</v>
      </c>
      <c r="R5555">
        <v>28</v>
      </c>
      <c r="S5555">
        <v>22</v>
      </c>
      <c r="T5555">
        <v>0.1</v>
      </c>
      <c r="U5555">
        <v>1950</v>
      </c>
      <c r="V5555">
        <v>6.25</v>
      </c>
      <c r="W5555">
        <v>0.5</v>
      </c>
      <c r="X5555">
        <v>1</v>
      </c>
      <c r="Y5555">
        <v>24.4</v>
      </c>
    </row>
    <row r="5556" spans="1:25" hidden="1" x14ac:dyDescent="0.25">
      <c r="A5556" t="s">
        <v>21138</v>
      </c>
      <c r="B5556" t="s">
        <v>21139</v>
      </c>
      <c r="C5556" s="1" t="str">
        <f t="shared" si="893"/>
        <v>21:0447</v>
      </c>
      <c r="D5556" s="1" t="str">
        <f t="shared" si="894"/>
        <v>21:0147</v>
      </c>
      <c r="E5556" t="s">
        <v>21140</v>
      </c>
      <c r="F5556" t="s">
        <v>21141</v>
      </c>
      <c r="H5556">
        <v>48.299845900000001</v>
      </c>
      <c r="I5556">
        <v>-91.130159699999993</v>
      </c>
      <c r="J5556" s="1" t="str">
        <f t="shared" si="895"/>
        <v>NGR lake sediment grab sample</v>
      </c>
      <c r="K5556" s="1" t="str">
        <f t="shared" si="896"/>
        <v>&lt;177 micron (NGR)</v>
      </c>
      <c r="L5556">
        <v>28</v>
      </c>
      <c r="M5556" t="s">
        <v>92</v>
      </c>
      <c r="N5556">
        <v>554</v>
      </c>
      <c r="O5556">
        <v>116</v>
      </c>
      <c r="P5556">
        <v>42</v>
      </c>
      <c r="Q5556">
        <v>4</v>
      </c>
      <c r="R5556">
        <v>34</v>
      </c>
      <c r="S5556">
        <v>17</v>
      </c>
      <c r="T5556">
        <v>0.1</v>
      </c>
      <c r="U5556">
        <v>275</v>
      </c>
      <c r="V5556">
        <v>2.5499999999999998</v>
      </c>
      <c r="W5556">
        <v>0.5</v>
      </c>
      <c r="X5556">
        <v>2</v>
      </c>
      <c r="Y5556">
        <v>28.2</v>
      </c>
    </row>
    <row r="5557" spans="1:25" hidden="1" x14ac:dyDescent="0.25">
      <c r="A5557" t="s">
        <v>21142</v>
      </c>
      <c r="B5557" t="s">
        <v>21143</v>
      </c>
      <c r="C5557" s="1" t="str">
        <f t="shared" si="893"/>
        <v>21:0447</v>
      </c>
      <c r="D5557" s="1" t="str">
        <f t="shared" si="894"/>
        <v>21:0147</v>
      </c>
      <c r="E5557" t="s">
        <v>21144</v>
      </c>
      <c r="F5557" t="s">
        <v>21145</v>
      </c>
      <c r="H5557">
        <v>48.2671761</v>
      </c>
      <c r="I5557">
        <v>-91.126258500000006</v>
      </c>
      <c r="J5557" s="1" t="str">
        <f t="shared" si="895"/>
        <v>NGR lake sediment grab sample</v>
      </c>
      <c r="K5557" s="1" t="str">
        <f t="shared" si="896"/>
        <v>&lt;177 micron (NGR)</v>
      </c>
      <c r="L5557">
        <v>28</v>
      </c>
      <c r="M5557" t="s">
        <v>97</v>
      </c>
      <c r="N5557">
        <v>555</v>
      </c>
      <c r="O5557">
        <v>164</v>
      </c>
      <c r="P5557">
        <v>34</v>
      </c>
      <c r="Q5557">
        <v>1</v>
      </c>
      <c r="R5557">
        <v>26</v>
      </c>
      <c r="S5557">
        <v>39</v>
      </c>
      <c r="T5557">
        <v>0.1</v>
      </c>
      <c r="U5557">
        <v>890</v>
      </c>
      <c r="V5557">
        <v>6.5</v>
      </c>
      <c r="W5557">
        <v>0.5</v>
      </c>
      <c r="X5557">
        <v>1</v>
      </c>
      <c r="Y5557">
        <v>38.4</v>
      </c>
    </row>
    <row r="5558" spans="1:25" hidden="1" x14ac:dyDescent="0.25">
      <c r="A5558" t="s">
        <v>21146</v>
      </c>
      <c r="B5558" t="s">
        <v>21147</v>
      </c>
      <c r="C5558" s="1" t="str">
        <f t="shared" si="893"/>
        <v>21:0447</v>
      </c>
      <c r="D5558" s="1" t="str">
        <f t="shared" si="894"/>
        <v>21:0147</v>
      </c>
      <c r="E5558" t="s">
        <v>21148</v>
      </c>
      <c r="F5558" t="s">
        <v>21149</v>
      </c>
      <c r="H5558">
        <v>48.2782372</v>
      </c>
      <c r="I5558">
        <v>-91.077990600000007</v>
      </c>
      <c r="J5558" s="1" t="str">
        <f t="shared" si="895"/>
        <v>NGR lake sediment grab sample</v>
      </c>
      <c r="K5558" s="1" t="str">
        <f t="shared" si="896"/>
        <v>&lt;177 micron (NGR)</v>
      </c>
      <c r="L5558">
        <v>28</v>
      </c>
      <c r="M5558" t="s">
        <v>107</v>
      </c>
      <c r="N5558">
        <v>556</v>
      </c>
      <c r="O5558">
        <v>104</v>
      </c>
      <c r="P5558">
        <v>36</v>
      </c>
      <c r="Q5558">
        <v>2</v>
      </c>
      <c r="R5558">
        <v>28</v>
      </c>
      <c r="S5558">
        <v>17</v>
      </c>
      <c r="T5558">
        <v>0.1</v>
      </c>
      <c r="U5558">
        <v>370</v>
      </c>
      <c r="V5558">
        <v>2.7</v>
      </c>
      <c r="W5558">
        <v>0.5</v>
      </c>
      <c r="X5558">
        <v>3</v>
      </c>
      <c r="Y5558">
        <v>33</v>
      </c>
    </row>
    <row r="5559" spans="1:25" hidden="1" x14ac:dyDescent="0.25">
      <c r="A5559" t="s">
        <v>21150</v>
      </c>
      <c r="B5559" t="s">
        <v>21151</v>
      </c>
      <c r="C5559" s="1" t="str">
        <f t="shared" si="893"/>
        <v>21:0447</v>
      </c>
      <c r="D5559" s="1" t="str">
        <f>HYPERLINK("http://geochem.nrcan.gc.ca/cdogs/content/svy/svy_e.htm", "")</f>
        <v/>
      </c>
      <c r="G5559" s="1" t="str">
        <f>HYPERLINK("http://geochem.nrcan.gc.ca/cdogs/content/cr_/cr_00035_e.htm", "35")</f>
        <v>35</v>
      </c>
      <c r="J5559" t="s">
        <v>100</v>
      </c>
      <c r="K5559" t="s">
        <v>101</v>
      </c>
      <c r="L5559">
        <v>28</v>
      </c>
      <c r="M5559" t="s">
        <v>102</v>
      </c>
      <c r="N5559">
        <v>557</v>
      </c>
      <c r="O5559">
        <v>100</v>
      </c>
      <c r="P5559">
        <v>65</v>
      </c>
      <c r="Q5559">
        <v>10</v>
      </c>
      <c r="R5559">
        <v>32</v>
      </c>
      <c r="S5559">
        <v>12</v>
      </c>
      <c r="T5559">
        <v>0.1</v>
      </c>
      <c r="U5559">
        <v>295</v>
      </c>
      <c r="V5559">
        <v>3.2</v>
      </c>
      <c r="W5559">
        <v>11</v>
      </c>
      <c r="X5559">
        <v>1</v>
      </c>
      <c r="Y5559">
        <v>7.2</v>
      </c>
    </row>
    <row r="5560" spans="1:25" hidden="1" x14ac:dyDescent="0.25">
      <c r="A5560" t="s">
        <v>21152</v>
      </c>
      <c r="B5560" t="s">
        <v>21153</v>
      </c>
      <c r="C5560" s="1" t="str">
        <f t="shared" si="893"/>
        <v>21:0447</v>
      </c>
      <c r="D5560" s="1" t="str">
        <f t="shared" ref="D5560:D5568" si="897">HYPERLINK("http://geochem.nrcan.gc.ca/cdogs/content/svy/svy210147_e.htm", "21:0147")</f>
        <v>21:0147</v>
      </c>
      <c r="E5560" t="s">
        <v>21154</v>
      </c>
      <c r="F5560" t="s">
        <v>21155</v>
      </c>
      <c r="H5560">
        <v>48.265886999999999</v>
      </c>
      <c r="I5560">
        <v>-91.056259800000007</v>
      </c>
      <c r="J5560" s="1" t="str">
        <f t="shared" ref="J5560:J5568" si="898">HYPERLINK("http://geochem.nrcan.gc.ca/cdogs/content/kwd/kwd020027_e.htm", "NGR lake sediment grab sample")</f>
        <v>NGR lake sediment grab sample</v>
      </c>
      <c r="K5560" s="1" t="str">
        <f t="shared" ref="K5560:K5568" si="899">HYPERLINK("http://geochem.nrcan.gc.ca/cdogs/content/kwd/kwd080006_e.htm", "&lt;177 micron (NGR)")</f>
        <v>&lt;177 micron (NGR)</v>
      </c>
      <c r="L5560">
        <v>28</v>
      </c>
      <c r="M5560" t="s">
        <v>112</v>
      </c>
      <c r="N5560">
        <v>558</v>
      </c>
      <c r="O5560">
        <v>109</v>
      </c>
      <c r="P5560">
        <v>68</v>
      </c>
      <c r="Q5560">
        <v>23</v>
      </c>
      <c r="R5560">
        <v>46</v>
      </c>
      <c r="S5560">
        <v>54</v>
      </c>
      <c r="T5560">
        <v>0.1</v>
      </c>
      <c r="U5560">
        <v>4250</v>
      </c>
      <c r="V5560">
        <v>12.2</v>
      </c>
      <c r="W5560">
        <v>0.5</v>
      </c>
      <c r="X5560">
        <v>4</v>
      </c>
      <c r="Y5560">
        <v>12.8</v>
      </c>
    </row>
    <row r="5561" spans="1:25" hidden="1" x14ac:dyDescent="0.25">
      <c r="A5561" t="s">
        <v>21156</v>
      </c>
      <c r="B5561" t="s">
        <v>21157</v>
      </c>
      <c r="C5561" s="1" t="str">
        <f t="shared" si="893"/>
        <v>21:0447</v>
      </c>
      <c r="D5561" s="1" t="str">
        <f t="shared" si="897"/>
        <v>21:0147</v>
      </c>
      <c r="E5561" t="s">
        <v>21158</v>
      </c>
      <c r="F5561" t="s">
        <v>21159</v>
      </c>
      <c r="H5561">
        <v>48.308506999999999</v>
      </c>
      <c r="I5561">
        <v>-91.083003599999998</v>
      </c>
      <c r="J5561" s="1" t="str">
        <f t="shared" si="898"/>
        <v>NGR lake sediment grab sample</v>
      </c>
      <c r="K5561" s="1" t="str">
        <f t="shared" si="899"/>
        <v>&lt;177 micron (NGR)</v>
      </c>
      <c r="L5561">
        <v>28</v>
      </c>
      <c r="M5561" t="s">
        <v>117</v>
      </c>
      <c r="N5561">
        <v>559</v>
      </c>
      <c r="O5561">
        <v>94</v>
      </c>
      <c r="P5561">
        <v>45</v>
      </c>
      <c r="Q5561">
        <v>5</v>
      </c>
      <c r="R5561">
        <v>34</v>
      </c>
      <c r="S5561">
        <v>15</v>
      </c>
      <c r="T5561">
        <v>0.1</v>
      </c>
      <c r="U5561">
        <v>325</v>
      </c>
      <c r="V5561">
        <v>3.2</v>
      </c>
      <c r="W5561">
        <v>0.5</v>
      </c>
      <c r="X5561">
        <v>1</v>
      </c>
      <c r="Y5561">
        <v>22.4</v>
      </c>
    </row>
    <row r="5562" spans="1:25" hidden="1" x14ac:dyDescent="0.25">
      <c r="A5562" t="s">
        <v>21160</v>
      </c>
      <c r="B5562" t="s">
        <v>21161</v>
      </c>
      <c r="C5562" s="1" t="str">
        <f t="shared" si="893"/>
        <v>21:0447</v>
      </c>
      <c r="D5562" s="1" t="str">
        <f t="shared" si="897"/>
        <v>21:0147</v>
      </c>
      <c r="E5562" t="s">
        <v>21162</v>
      </c>
      <c r="F5562" t="s">
        <v>21163</v>
      </c>
      <c r="H5562">
        <v>48.321095300000003</v>
      </c>
      <c r="I5562">
        <v>-91.069635099999999</v>
      </c>
      <c r="J5562" s="1" t="str">
        <f t="shared" si="898"/>
        <v>NGR lake sediment grab sample</v>
      </c>
      <c r="K5562" s="1" t="str">
        <f t="shared" si="899"/>
        <v>&lt;177 micron (NGR)</v>
      </c>
      <c r="L5562">
        <v>28</v>
      </c>
      <c r="M5562" t="s">
        <v>122</v>
      </c>
      <c r="N5562">
        <v>560</v>
      </c>
      <c r="O5562">
        <v>108</v>
      </c>
      <c r="P5562">
        <v>42</v>
      </c>
      <c r="Q5562">
        <v>2</v>
      </c>
      <c r="R5562">
        <v>24</v>
      </c>
      <c r="S5562">
        <v>15</v>
      </c>
      <c r="T5562">
        <v>0.1</v>
      </c>
      <c r="U5562">
        <v>140</v>
      </c>
      <c r="V5562">
        <v>1.2</v>
      </c>
      <c r="W5562">
        <v>0.5</v>
      </c>
      <c r="X5562">
        <v>4</v>
      </c>
      <c r="Y5562">
        <v>48.8</v>
      </c>
    </row>
    <row r="5563" spans="1:25" hidden="1" x14ac:dyDescent="0.25">
      <c r="A5563" t="s">
        <v>21164</v>
      </c>
      <c r="B5563" t="s">
        <v>21165</v>
      </c>
      <c r="C5563" s="1" t="str">
        <f t="shared" si="893"/>
        <v>21:0447</v>
      </c>
      <c r="D5563" s="1" t="str">
        <f t="shared" si="897"/>
        <v>21:0147</v>
      </c>
      <c r="E5563" t="s">
        <v>21166</v>
      </c>
      <c r="F5563" t="s">
        <v>21167</v>
      </c>
      <c r="H5563">
        <v>48.327769799999999</v>
      </c>
      <c r="I5563">
        <v>-90.923022399999994</v>
      </c>
      <c r="J5563" s="1" t="str">
        <f t="shared" si="898"/>
        <v>NGR lake sediment grab sample</v>
      </c>
      <c r="K5563" s="1" t="str">
        <f t="shared" si="899"/>
        <v>&lt;177 micron (NGR)</v>
      </c>
      <c r="L5563">
        <v>29</v>
      </c>
      <c r="M5563" t="s">
        <v>29</v>
      </c>
      <c r="N5563">
        <v>561</v>
      </c>
      <c r="O5563">
        <v>120</v>
      </c>
      <c r="P5563">
        <v>53</v>
      </c>
      <c r="Q5563">
        <v>9</v>
      </c>
      <c r="R5563">
        <v>38</v>
      </c>
      <c r="S5563">
        <v>19</v>
      </c>
      <c r="T5563">
        <v>0.1</v>
      </c>
      <c r="U5563">
        <v>320</v>
      </c>
      <c r="V5563">
        <v>3.25</v>
      </c>
      <c r="W5563">
        <v>0.5</v>
      </c>
      <c r="X5563">
        <v>1</v>
      </c>
      <c r="Y5563">
        <v>28.2</v>
      </c>
    </row>
    <row r="5564" spans="1:25" hidden="1" x14ac:dyDescent="0.25">
      <c r="A5564" t="s">
        <v>21168</v>
      </c>
      <c r="B5564" t="s">
        <v>21169</v>
      </c>
      <c r="C5564" s="1" t="str">
        <f t="shared" si="893"/>
        <v>21:0447</v>
      </c>
      <c r="D5564" s="1" t="str">
        <f t="shared" si="897"/>
        <v>21:0147</v>
      </c>
      <c r="E5564" t="s">
        <v>21170</v>
      </c>
      <c r="F5564" t="s">
        <v>21171</v>
      </c>
      <c r="H5564">
        <v>48.298597399999998</v>
      </c>
      <c r="I5564">
        <v>-91.026997499999993</v>
      </c>
      <c r="J5564" s="1" t="str">
        <f t="shared" si="898"/>
        <v>NGR lake sediment grab sample</v>
      </c>
      <c r="K5564" s="1" t="str">
        <f t="shared" si="899"/>
        <v>&lt;177 micron (NGR)</v>
      </c>
      <c r="L5564">
        <v>29</v>
      </c>
      <c r="M5564" t="s">
        <v>34</v>
      </c>
      <c r="N5564">
        <v>562</v>
      </c>
      <c r="O5564">
        <v>104</v>
      </c>
      <c r="P5564">
        <v>44</v>
      </c>
      <c r="Q5564">
        <v>4</v>
      </c>
      <c r="R5564">
        <v>34</v>
      </c>
      <c r="S5564">
        <v>17</v>
      </c>
      <c r="T5564">
        <v>0.1</v>
      </c>
      <c r="U5564">
        <v>435</v>
      </c>
      <c r="V5564">
        <v>3.65</v>
      </c>
      <c r="W5564">
        <v>0.5</v>
      </c>
      <c r="X5564">
        <v>1</v>
      </c>
      <c r="Y5564">
        <v>18.600000000000001</v>
      </c>
    </row>
    <row r="5565" spans="1:25" hidden="1" x14ac:dyDescent="0.25">
      <c r="A5565" t="s">
        <v>21172</v>
      </c>
      <c r="B5565" t="s">
        <v>21173</v>
      </c>
      <c r="C5565" s="1" t="str">
        <f t="shared" si="893"/>
        <v>21:0447</v>
      </c>
      <c r="D5565" s="1" t="str">
        <f t="shared" si="897"/>
        <v>21:0147</v>
      </c>
      <c r="E5565" t="s">
        <v>21174</v>
      </c>
      <c r="F5565" t="s">
        <v>21175</v>
      </c>
      <c r="H5565">
        <v>48.302279499999997</v>
      </c>
      <c r="I5565">
        <v>-91.002137200000007</v>
      </c>
      <c r="J5565" s="1" t="str">
        <f t="shared" si="898"/>
        <v>NGR lake sediment grab sample</v>
      </c>
      <c r="K5565" s="1" t="str">
        <f t="shared" si="899"/>
        <v>&lt;177 micron (NGR)</v>
      </c>
      <c r="L5565">
        <v>29</v>
      </c>
      <c r="M5565" t="s">
        <v>39</v>
      </c>
      <c r="N5565">
        <v>563</v>
      </c>
      <c r="O5565">
        <v>114</v>
      </c>
      <c r="P5565">
        <v>49</v>
      </c>
      <c r="Q5565">
        <v>6</v>
      </c>
      <c r="R5565">
        <v>34</v>
      </c>
      <c r="S5565">
        <v>17</v>
      </c>
      <c r="T5565">
        <v>0.1</v>
      </c>
      <c r="U5565">
        <v>410</v>
      </c>
      <c r="V5565">
        <v>3.25</v>
      </c>
      <c r="W5565">
        <v>0.5</v>
      </c>
      <c r="X5565">
        <v>1</v>
      </c>
      <c r="Y5565">
        <v>16</v>
      </c>
    </row>
    <row r="5566" spans="1:25" hidden="1" x14ac:dyDescent="0.25">
      <c r="A5566" t="s">
        <v>21176</v>
      </c>
      <c r="B5566" t="s">
        <v>21177</v>
      </c>
      <c r="C5566" s="1" t="str">
        <f t="shared" si="893"/>
        <v>21:0447</v>
      </c>
      <c r="D5566" s="1" t="str">
        <f t="shared" si="897"/>
        <v>21:0147</v>
      </c>
      <c r="E5566" t="s">
        <v>21178</v>
      </c>
      <c r="F5566" t="s">
        <v>21179</v>
      </c>
      <c r="H5566">
        <v>48.3238615</v>
      </c>
      <c r="I5566">
        <v>-90.955438099999995</v>
      </c>
      <c r="J5566" s="1" t="str">
        <f t="shared" si="898"/>
        <v>NGR lake sediment grab sample</v>
      </c>
      <c r="K5566" s="1" t="str">
        <f t="shared" si="899"/>
        <v>&lt;177 micron (NGR)</v>
      </c>
      <c r="L5566">
        <v>29</v>
      </c>
      <c r="M5566" t="s">
        <v>49</v>
      </c>
      <c r="N5566">
        <v>564</v>
      </c>
      <c r="O5566">
        <v>112</v>
      </c>
      <c r="P5566">
        <v>52</v>
      </c>
      <c r="Q5566">
        <v>6</v>
      </c>
      <c r="R5566">
        <v>37</v>
      </c>
      <c r="S5566">
        <v>17</v>
      </c>
      <c r="T5566">
        <v>0.1</v>
      </c>
      <c r="U5566">
        <v>325</v>
      </c>
      <c r="V5566">
        <v>3.3</v>
      </c>
      <c r="W5566">
        <v>0.5</v>
      </c>
      <c r="X5566">
        <v>1</v>
      </c>
      <c r="Y5566">
        <v>30</v>
      </c>
    </row>
    <row r="5567" spans="1:25" hidden="1" x14ac:dyDescent="0.25">
      <c r="A5567" t="s">
        <v>21180</v>
      </c>
      <c r="B5567" t="s">
        <v>21181</v>
      </c>
      <c r="C5567" s="1" t="str">
        <f t="shared" si="893"/>
        <v>21:0447</v>
      </c>
      <c r="D5567" s="1" t="str">
        <f t="shared" si="897"/>
        <v>21:0147</v>
      </c>
      <c r="E5567" t="s">
        <v>21166</v>
      </c>
      <c r="F5567" t="s">
        <v>21182</v>
      </c>
      <c r="H5567">
        <v>48.327769799999999</v>
      </c>
      <c r="I5567">
        <v>-90.923022399999994</v>
      </c>
      <c r="J5567" s="1" t="str">
        <f t="shared" si="898"/>
        <v>NGR lake sediment grab sample</v>
      </c>
      <c r="K5567" s="1" t="str">
        <f t="shared" si="899"/>
        <v>&lt;177 micron (NGR)</v>
      </c>
      <c r="L5567">
        <v>29</v>
      </c>
      <c r="M5567" t="s">
        <v>53</v>
      </c>
      <c r="N5567">
        <v>565</v>
      </c>
      <c r="O5567">
        <v>130</v>
      </c>
      <c r="P5567">
        <v>56</v>
      </c>
      <c r="Q5567">
        <v>9</v>
      </c>
      <c r="R5567">
        <v>39</v>
      </c>
      <c r="S5567">
        <v>20</v>
      </c>
      <c r="T5567">
        <v>0.1</v>
      </c>
      <c r="U5567">
        <v>350</v>
      </c>
      <c r="V5567">
        <v>3.45</v>
      </c>
      <c r="W5567">
        <v>0.5</v>
      </c>
      <c r="X5567">
        <v>2</v>
      </c>
      <c r="Y5567">
        <v>27.2</v>
      </c>
    </row>
    <row r="5568" spans="1:25" hidden="1" x14ac:dyDescent="0.25">
      <c r="A5568" t="s">
        <v>21183</v>
      </c>
      <c r="B5568" t="s">
        <v>21184</v>
      </c>
      <c r="C5568" s="1" t="str">
        <f t="shared" si="893"/>
        <v>21:0447</v>
      </c>
      <c r="D5568" s="1" t="str">
        <f t="shared" si="897"/>
        <v>21:0147</v>
      </c>
      <c r="E5568" t="s">
        <v>21166</v>
      </c>
      <c r="F5568" t="s">
        <v>21185</v>
      </c>
      <c r="H5568">
        <v>48.327769799999999</v>
      </c>
      <c r="I5568">
        <v>-90.923022399999994</v>
      </c>
      <c r="J5568" s="1" t="str">
        <f t="shared" si="898"/>
        <v>NGR lake sediment grab sample</v>
      </c>
      <c r="K5568" s="1" t="str">
        <f t="shared" si="899"/>
        <v>&lt;177 micron (NGR)</v>
      </c>
      <c r="L5568">
        <v>29</v>
      </c>
      <c r="M5568" t="s">
        <v>57</v>
      </c>
      <c r="N5568">
        <v>566</v>
      </c>
      <c r="O5568">
        <v>112</v>
      </c>
      <c r="P5568">
        <v>52</v>
      </c>
      <c r="Q5568">
        <v>6</v>
      </c>
      <c r="R5568">
        <v>38</v>
      </c>
      <c r="S5568">
        <v>17</v>
      </c>
      <c r="T5568">
        <v>0.1</v>
      </c>
      <c r="U5568">
        <v>330</v>
      </c>
      <c r="V5568">
        <v>3.15</v>
      </c>
      <c r="W5568">
        <v>1</v>
      </c>
      <c r="X5568">
        <v>1</v>
      </c>
      <c r="Y5568">
        <v>29.2</v>
      </c>
    </row>
    <row r="5569" spans="1:25" hidden="1" x14ac:dyDescent="0.25">
      <c r="A5569" t="s">
        <v>21186</v>
      </c>
      <c r="B5569" t="s">
        <v>21187</v>
      </c>
      <c r="C5569" s="1" t="str">
        <f t="shared" si="893"/>
        <v>21:0447</v>
      </c>
      <c r="D5569" s="1" t="str">
        <f>HYPERLINK("http://geochem.nrcan.gc.ca/cdogs/content/svy/svy_e.htm", "")</f>
        <v/>
      </c>
      <c r="G5569" s="1" t="str">
        <f>HYPERLINK("http://geochem.nrcan.gc.ca/cdogs/content/cr_/cr_00047_e.htm", "47")</f>
        <v>47</v>
      </c>
      <c r="J5569" t="s">
        <v>100</v>
      </c>
      <c r="K5569" t="s">
        <v>101</v>
      </c>
      <c r="L5569">
        <v>29</v>
      </c>
      <c r="M5569" t="s">
        <v>102</v>
      </c>
      <c r="N5569">
        <v>567</v>
      </c>
      <c r="O5569">
        <v>92</v>
      </c>
      <c r="P5569">
        <v>46</v>
      </c>
      <c r="Q5569">
        <v>16</v>
      </c>
      <c r="R5569">
        <v>21</v>
      </c>
      <c r="S5569">
        <v>14</v>
      </c>
      <c r="T5569">
        <v>0.1</v>
      </c>
      <c r="U5569">
        <v>680</v>
      </c>
      <c r="V5569">
        <v>3.6</v>
      </c>
      <c r="W5569">
        <v>26</v>
      </c>
      <c r="X5569">
        <v>3</v>
      </c>
      <c r="Y5569">
        <v>17</v>
      </c>
    </row>
    <row r="5570" spans="1:25" hidden="1" x14ac:dyDescent="0.25">
      <c r="A5570" t="s">
        <v>21188</v>
      </c>
      <c r="B5570" t="s">
        <v>21189</v>
      </c>
      <c r="C5570" s="1" t="str">
        <f t="shared" si="893"/>
        <v>21:0447</v>
      </c>
      <c r="D5570" s="1" t="str">
        <f t="shared" ref="D5570:D5591" si="900">HYPERLINK("http://geochem.nrcan.gc.ca/cdogs/content/svy/svy210147_e.htm", "21:0147")</f>
        <v>21:0147</v>
      </c>
      <c r="E5570" t="s">
        <v>21190</v>
      </c>
      <c r="F5570" t="s">
        <v>21191</v>
      </c>
      <c r="H5570">
        <v>48.325853299999999</v>
      </c>
      <c r="I5570">
        <v>-90.880642100000003</v>
      </c>
      <c r="J5570" s="1" t="str">
        <f t="shared" ref="J5570:J5591" si="901">HYPERLINK("http://geochem.nrcan.gc.ca/cdogs/content/kwd/kwd020027_e.htm", "NGR lake sediment grab sample")</f>
        <v>NGR lake sediment grab sample</v>
      </c>
      <c r="K5570" s="1" t="str">
        <f t="shared" ref="K5570:K5591" si="902">HYPERLINK("http://geochem.nrcan.gc.ca/cdogs/content/kwd/kwd080006_e.htm", "&lt;177 micron (NGR)")</f>
        <v>&lt;177 micron (NGR)</v>
      </c>
      <c r="L5570">
        <v>29</v>
      </c>
      <c r="M5570" t="s">
        <v>44</v>
      </c>
      <c r="N5570">
        <v>568</v>
      </c>
      <c r="O5570">
        <v>134</v>
      </c>
      <c r="P5570">
        <v>55</v>
      </c>
      <c r="Q5570">
        <v>6</v>
      </c>
      <c r="R5570">
        <v>47</v>
      </c>
      <c r="S5570">
        <v>27</v>
      </c>
      <c r="T5570">
        <v>0.1</v>
      </c>
      <c r="U5570">
        <v>420</v>
      </c>
      <c r="V5570">
        <v>3.6</v>
      </c>
      <c r="W5570">
        <v>0.5</v>
      </c>
      <c r="X5570">
        <v>1</v>
      </c>
      <c r="Y5570">
        <v>24</v>
      </c>
    </row>
    <row r="5571" spans="1:25" hidden="1" x14ac:dyDescent="0.25">
      <c r="A5571" t="s">
        <v>21192</v>
      </c>
      <c r="B5571" t="s">
        <v>21193</v>
      </c>
      <c r="C5571" s="1" t="str">
        <f t="shared" si="893"/>
        <v>21:0447</v>
      </c>
      <c r="D5571" s="1" t="str">
        <f t="shared" si="900"/>
        <v>21:0147</v>
      </c>
      <c r="E5571" t="s">
        <v>21194</v>
      </c>
      <c r="F5571" t="s">
        <v>21195</v>
      </c>
      <c r="H5571">
        <v>48.3349288</v>
      </c>
      <c r="I5571">
        <v>-90.844209599999999</v>
      </c>
      <c r="J5571" s="1" t="str">
        <f t="shared" si="901"/>
        <v>NGR lake sediment grab sample</v>
      </c>
      <c r="K5571" s="1" t="str">
        <f t="shared" si="902"/>
        <v>&lt;177 micron (NGR)</v>
      </c>
      <c r="L5571">
        <v>29</v>
      </c>
      <c r="M5571" t="s">
        <v>62</v>
      </c>
      <c r="N5571">
        <v>569</v>
      </c>
      <c r="O5571">
        <v>94</v>
      </c>
      <c r="P5571">
        <v>42</v>
      </c>
      <c r="Q5571">
        <v>7</v>
      </c>
      <c r="R5571">
        <v>34</v>
      </c>
      <c r="S5571">
        <v>18</v>
      </c>
      <c r="T5571">
        <v>0.1</v>
      </c>
      <c r="U5571">
        <v>300</v>
      </c>
      <c r="V5571">
        <v>3</v>
      </c>
      <c r="W5571">
        <v>0.5</v>
      </c>
      <c r="X5571">
        <v>1</v>
      </c>
      <c r="Y5571">
        <v>24.8</v>
      </c>
    </row>
    <row r="5572" spans="1:25" hidden="1" x14ac:dyDescent="0.25">
      <c r="A5572" t="s">
        <v>21196</v>
      </c>
      <c r="B5572" t="s">
        <v>21197</v>
      </c>
      <c r="C5572" s="1" t="str">
        <f t="shared" si="893"/>
        <v>21:0447</v>
      </c>
      <c r="D5572" s="1" t="str">
        <f t="shared" si="900"/>
        <v>21:0147</v>
      </c>
      <c r="E5572" t="s">
        <v>21198</v>
      </c>
      <c r="F5572" t="s">
        <v>21199</v>
      </c>
      <c r="H5572">
        <v>48.372703000000001</v>
      </c>
      <c r="I5572">
        <v>-90.845814799999999</v>
      </c>
      <c r="J5572" s="1" t="str">
        <f t="shared" si="901"/>
        <v>NGR lake sediment grab sample</v>
      </c>
      <c r="K5572" s="1" t="str">
        <f t="shared" si="902"/>
        <v>&lt;177 micron (NGR)</v>
      </c>
      <c r="L5572">
        <v>29</v>
      </c>
      <c r="M5572" t="s">
        <v>67</v>
      </c>
      <c r="N5572">
        <v>570</v>
      </c>
      <c r="O5572">
        <v>84</v>
      </c>
      <c r="P5572">
        <v>53</v>
      </c>
      <c r="Q5572">
        <v>5</v>
      </c>
      <c r="R5572">
        <v>19</v>
      </c>
      <c r="S5572">
        <v>11</v>
      </c>
      <c r="T5572">
        <v>0.2</v>
      </c>
      <c r="U5572">
        <v>265</v>
      </c>
      <c r="V5572">
        <v>1.7</v>
      </c>
      <c r="W5572">
        <v>0.5</v>
      </c>
      <c r="X5572">
        <v>1</v>
      </c>
      <c r="Y5572">
        <v>41.6</v>
      </c>
    </row>
    <row r="5573" spans="1:25" hidden="1" x14ac:dyDescent="0.25">
      <c r="A5573" t="s">
        <v>21200</v>
      </c>
      <c r="B5573" t="s">
        <v>21201</v>
      </c>
      <c r="C5573" s="1" t="str">
        <f t="shared" si="893"/>
        <v>21:0447</v>
      </c>
      <c r="D5573" s="1" t="str">
        <f t="shared" si="900"/>
        <v>21:0147</v>
      </c>
      <c r="E5573" t="s">
        <v>21202</v>
      </c>
      <c r="F5573" t="s">
        <v>21203</v>
      </c>
      <c r="H5573">
        <v>48.415600699999999</v>
      </c>
      <c r="I5573">
        <v>-90.887412999999995</v>
      </c>
      <c r="J5573" s="1" t="str">
        <f t="shared" si="901"/>
        <v>NGR lake sediment grab sample</v>
      </c>
      <c r="K5573" s="1" t="str">
        <f t="shared" si="902"/>
        <v>&lt;177 micron (NGR)</v>
      </c>
      <c r="L5573">
        <v>29</v>
      </c>
      <c r="M5573" t="s">
        <v>72</v>
      </c>
      <c r="N5573">
        <v>571</v>
      </c>
      <c r="O5573">
        <v>80</v>
      </c>
      <c r="P5573">
        <v>140</v>
      </c>
      <c r="Q5573">
        <v>2</v>
      </c>
      <c r="R5573">
        <v>36</v>
      </c>
      <c r="S5573">
        <v>10</v>
      </c>
      <c r="T5573">
        <v>0.1</v>
      </c>
      <c r="U5573">
        <v>350</v>
      </c>
      <c r="V5573">
        <v>1.7</v>
      </c>
      <c r="W5573">
        <v>0.5</v>
      </c>
      <c r="X5573">
        <v>1</v>
      </c>
      <c r="Y5573">
        <v>40.4</v>
      </c>
    </row>
    <row r="5574" spans="1:25" hidden="1" x14ac:dyDescent="0.25">
      <c r="A5574" t="s">
        <v>21204</v>
      </c>
      <c r="B5574" t="s">
        <v>21205</v>
      </c>
      <c r="C5574" s="1" t="str">
        <f t="shared" si="893"/>
        <v>21:0447</v>
      </c>
      <c r="D5574" s="1" t="str">
        <f t="shared" si="900"/>
        <v>21:0147</v>
      </c>
      <c r="E5574" t="s">
        <v>21206</v>
      </c>
      <c r="F5574" t="s">
        <v>21207</v>
      </c>
      <c r="H5574">
        <v>48.404065899999999</v>
      </c>
      <c r="I5574">
        <v>-90.900160200000002</v>
      </c>
      <c r="J5574" s="1" t="str">
        <f t="shared" si="901"/>
        <v>NGR lake sediment grab sample</v>
      </c>
      <c r="K5574" s="1" t="str">
        <f t="shared" si="902"/>
        <v>&lt;177 micron (NGR)</v>
      </c>
      <c r="L5574">
        <v>29</v>
      </c>
      <c r="M5574" t="s">
        <v>77</v>
      </c>
      <c r="N5574">
        <v>572</v>
      </c>
      <c r="O5574">
        <v>128</v>
      </c>
      <c r="P5574">
        <v>80</v>
      </c>
      <c r="Q5574">
        <v>5</v>
      </c>
      <c r="R5574">
        <v>35</v>
      </c>
      <c r="S5574">
        <v>14</v>
      </c>
      <c r="T5574">
        <v>0.1</v>
      </c>
      <c r="U5574">
        <v>340</v>
      </c>
      <c r="V5574">
        <v>1.7</v>
      </c>
      <c r="W5574">
        <v>0.5</v>
      </c>
      <c r="X5574">
        <v>1</v>
      </c>
      <c r="Y5574">
        <v>42.4</v>
      </c>
    </row>
    <row r="5575" spans="1:25" hidden="1" x14ac:dyDescent="0.25">
      <c r="A5575" t="s">
        <v>21208</v>
      </c>
      <c r="B5575" t="s">
        <v>21209</v>
      </c>
      <c r="C5575" s="1" t="str">
        <f t="shared" si="893"/>
        <v>21:0447</v>
      </c>
      <c r="D5575" s="1" t="str">
        <f t="shared" si="900"/>
        <v>21:0147</v>
      </c>
      <c r="E5575" t="s">
        <v>21210</v>
      </c>
      <c r="F5575" t="s">
        <v>21211</v>
      </c>
      <c r="H5575">
        <v>48.355600500000001</v>
      </c>
      <c r="I5575">
        <v>-90.910213499999998</v>
      </c>
      <c r="J5575" s="1" t="str">
        <f t="shared" si="901"/>
        <v>NGR lake sediment grab sample</v>
      </c>
      <c r="K5575" s="1" t="str">
        <f t="shared" si="902"/>
        <v>&lt;177 micron (NGR)</v>
      </c>
      <c r="L5575">
        <v>29</v>
      </c>
      <c r="M5575" t="s">
        <v>82</v>
      </c>
      <c r="N5575">
        <v>573</v>
      </c>
      <c r="O5575">
        <v>84</v>
      </c>
      <c r="P5575">
        <v>55</v>
      </c>
      <c r="Q5575">
        <v>5</v>
      </c>
      <c r="R5575">
        <v>20</v>
      </c>
      <c r="S5575">
        <v>12</v>
      </c>
      <c r="T5575">
        <v>0.1</v>
      </c>
      <c r="U5575">
        <v>280</v>
      </c>
      <c r="V5575">
        <v>1.65</v>
      </c>
      <c r="W5575">
        <v>0.5</v>
      </c>
      <c r="X5575">
        <v>1</v>
      </c>
      <c r="Y5575">
        <v>35.4</v>
      </c>
    </row>
    <row r="5576" spans="1:25" hidden="1" x14ac:dyDescent="0.25">
      <c r="A5576" t="s">
        <v>21212</v>
      </c>
      <c r="B5576" t="s">
        <v>21213</v>
      </c>
      <c r="C5576" s="1" t="str">
        <f t="shared" si="893"/>
        <v>21:0447</v>
      </c>
      <c r="D5576" s="1" t="str">
        <f t="shared" si="900"/>
        <v>21:0147</v>
      </c>
      <c r="E5576" t="s">
        <v>21214</v>
      </c>
      <c r="F5576" t="s">
        <v>21215</v>
      </c>
      <c r="H5576">
        <v>48.363028900000003</v>
      </c>
      <c r="I5576">
        <v>-90.935413400000002</v>
      </c>
      <c r="J5576" s="1" t="str">
        <f t="shared" si="901"/>
        <v>NGR lake sediment grab sample</v>
      </c>
      <c r="K5576" s="1" t="str">
        <f t="shared" si="902"/>
        <v>&lt;177 micron (NGR)</v>
      </c>
      <c r="L5576">
        <v>29</v>
      </c>
      <c r="M5576" t="s">
        <v>87</v>
      </c>
      <c r="N5576">
        <v>574</v>
      </c>
      <c r="O5576">
        <v>189</v>
      </c>
      <c r="P5576">
        <v>57</v>
      </c>
      <c r="Q5576">
        <v>11</v>
      </c>
      <c r="R5576">
        <v>50</v>
      </c>
      <c r="S5576">
        <v>36</v>
      </c>
      <c r="T5576">
        <v>0.1</v>
      </c>
      <c r="U5576">
        <v>2250</v>
      </c>
      <c r="V5576">
        <v>6.4</v>
      </c>
      <c r="W5576">
        <v>1</v>
      </c>
      <c r="X5576">
        <v>3</v>
      </c>
      <c r="Y5576">
        <v>25</v>
      </c>
    </row>
    <row r="5577" spans="1:25" hidden="1" x14ac:dyDescent="0.25">
      <c r="A5577" t="s">
        <v>21216</v>
      </c>
      <c r="B5577" t="s">
        <v>21217</v>
      </c>
      <c r="C5577" s="1" t="str">
        <f t="shared" si="893"/>
        <v>21:0447</v>
      </c>
      <c r="D5577" s="1" t="str">
        <f t="shared" si="900"/>
        <v>21:0147</v>
      </c>
      <c r="E5577" t="s">
        <v>21218</v>
      </c>
      <c r="F5577" t="s">
        <v>21219</v>
      </c>
      <c r="H5577">
        <v>48.389767399999997</v>
      </c>
      <c r="I5577">
        <v>-90.946366900000001</v>
      </c>
      <c r="J5577" s="1" t="str">
        <f t="shared" si="901"/>
        <v>NGR lake sediment grab sample</v>
      </c>
      <c r="K5577" s="1" t="str">
        <f t="shared" si="902"/>
        <v>&lt;177 micron (NGR)</v>
      </c>
      <c r="L5577">
        <v>29</v>
      </c>
      <c r="M5577" t="s">
        <v>92</v>
      </c>
      <c r="N5577">
        <v>575</v>
      </c>
      <c r="O5577">
        <v>112</v>
      </c>
      <c r="P5577">
        <v>148</v>
      </c>
      <c r="Q5577">
        <v>4</v>
      </c>
      <c r="R5577">
        <v>32</v>
      </c>
      <c r="S5577">
        <v>14</v>
      </c>
      <c r="T5577">
        <v>0.1</v>
      </c>
      <c r="U5577">
        <v>775</v>
      </c>
      <c r="V5577">
        <v>2</v>
      </c>
      <c r="W5577">
        <v>0.5</v>
      </c>
      <c r="X5577">
        <v>2</v>
      </c>
      <c r="Y5577">
        <v>44.6</v>
      </c>
    </row>
    <row r="5578" spans="1:25" hidden="1" x14ac:dyDescent="0.25">
      <c r="A5578" t="s">
        <v>21220</v>
      </c>
      <c r="B5578" t="s">
        <v>21221</v>
      </c>
      <c r="C5578" s="1" t="str">
        <f t="shared" si="893"/>
        <v>21:0447</v>
      </c>
      <c r="D5578" s="1" t="str">
        <f t="shared" si="900"/>
        <v>21:0147</v>
      </c>
      <c r="E5578" t="s">
        <v>21222</v>
      </c>
      <c r="F5578" t="s">
        <v>21223</v>
      </c>
      <c r="H5578">
        <v>48.412595799999998</v>
      </c>
      <c r="I5578">
        <v>-90.967245599999998</v>
      </c>
      <c r="J5578" s="1" t="str">
        <f t="shared" si="901"/>
        <v>NGR lake sediment grab sample</v>
      </c>
      <c r="K5578" s="1" t="str">
        <f t="shared" si="902"/>
        <v>&lt;177 micron (NGR)</v>
      </c>
      <c r="L5578">
        <v>29</v>
      </c>
      <c r="M5578" t="s">
        <v>97</v>
      </c>
      <c r="N5578">
        <v>576</v>
      </c>
      <c r="O5578">
        <v>67</v>
      </c>
      <c r="P5578">
        <v>46</v>
      </c>
      <c r="Q5578">
        <v>3</v>
      </c>
      <c r="R5578">
        <v>29</v>
      </c>
      <c r="S5578">
        <v>14</v>
      </c>
      <c r="T5578">
        <v>0.1</v>
      </c>
      <c r="U5578">
        <v>250</v>
      </c>
      <c r="V5578">
        <v>2.9</v>
      </c>
      <c r="W5578">
        <v>0.5</v>
      </c>
      <c r="X5578">
        <v>2</v>
      </c>
      <c r="Y5578">
        <v>29.2</v>
      </c>
    </row>
    <row r="5579" spans="1:25" hidden="1" x14ac:dyDescent="0.25">
      <c r="A5579" t="s">
        <v>21224</v>
      </c>
      <c r="B5579" t="s">
        <v>21225</v>
      </c>
      <c r="C5579" s="1" t="str">
        <f t="shared" ref="C5579:C5642" si="903">HYPERLINK("http://geochem.nrcan.gc.ca/cdogs/content/bdl/bdl210447_e.htm", "21:0447")</f>
        <v>21:0447</v>
      </c>
      <c r="D5579" s="1" t="str">
        <f t="shared" si="900"/>
        <v>21:0147</v>
      </c>
      <c r="E5579" t="s">
        <v>21226</v>
      </c>
      <c r="F5579" t="s">
        <v>21227</v>
      </c>
      <c r="H5579">
        <v>48.404096899999999</v>
      </c>
      <c r="I5579">
        <v>-90.9987165</v>
      </c>
      <c r="J5579" s="1" t="str">
        <f t="shared" si="901"/>
        <v>NGR lake sediment grab sample</v>
      </c>
      <c r="K5579" s="1" t="str">
        <f t="shared" si="902"/>
        <v>&lt;177 micron (NGR)</v>
      </c>
      <c r="L5579">
        <v>29</v>
      </c>
      <c r="M5579" t="s">
        <v>107</v>
      </c>
      <c r="N5579">
        <v>577</v>
      </c>
      <c r="O5579">
        <v>104</v>
      </c>
      <c r="P5579">
        <v>57</v>
      </c>
      <c r="Q5579">
        <v>3</v>
      </c>
      <c r="R5579">
        <v>33</v>
      </c>
      <c r="S5579">
        <v>16</v>
      </c>
      <c r="T5579">
        <v>0.1</v>
      </c>
      <c r="U5579">
        <v>255</v>
      </c>
      <c r="V5579">
        <v>2.85</v>
      </c>
      <c r="W5579">
        <v>0.5</v>
      </c>
      <c r="X5579">
        <v>1</v>
      </c>
      <c r="Y5579">
        <v>23.8</v>
      </c>
    </row>
    <row r="5580" spans="1:25" hidden="1" x14ac:dyDescent="0.25">
      <c r="A5580" t="s">
        <v>21228</v>
      </c>
      <c r="B5580" t="s">
        <v>21229</v>
      </c>
      <c r="C5580" s="1" t="str">
        <f t="shared" si="903"/>
        <v>21:0447</v>
      </c>
      <c r="D5580" s="1" t="str">
        <f t="shared" si="900"/>
        <v>21:0147</v>
      </c>
      <c r="E5580" t="s">
        <v>21230</v>
      </c>
      <c r="F5580" t="s">
        <v>21231</v>
      </c>
      <c r="H5580">
        <v>48.375572599999998</v>
      </c>
      <c r="I5580">
        <v>-90.981577700000003</v>
      </c>
      <c r="J5580" s="1" t="str">
        <f t="shared" si="901"/>
        <v>NGR lake sediment grab sample</v>
      </c>
      <c r="K5580" s="1" t="str">
        <f t="shared" si="902"/>
        <v>&lt;177 micron (NGR)</v>
      </c>
      <c r="L5580">
        <v>29</v>
      </c>
      <c r="M5580" t="s">
        <v>112</v>
      </c>
      <c r="N5580">
        <v>578</v>
      </c>
      <c r="O5580">
        <v>122</v>
      </c>
      <c r="P5580">
        <v>97</v>
      </c>
      <c r="Q5580">
        <v>5</v>
      </c>
      <c r="R5580">
        <v>38</v>
      </c>
      <c r="S5580">
        <v>13</v>
      </c>
      <c r="T5580">
        <v>0.1</v>
      </c>
      <c r="U5580">
        <v>570</v>
      </c>
      <c r="V5580">
        <v>2.1</v>
      </c>
      <c r="W5580">
        <v>0.5</v>
      </c>
      <c r="X5580">
        <v>14</v>
      </c>
      <c r="Y5580">
        <v>50</v>
      </c>
    </row>
    <row r="5581" spans="1:25" hidden="1" x14ac:dyDescent="0.25">
      <c r="A5581" t="s">
        <v>21232</v>
      </c>
      <c r="B5581" t="s">
        <v>21233</v>
      </c>
      <c r="C5581" s="1" t="str">
        <f t="shared" si="903"/>
        <v>21:0447</v>
      </c>
      <c r="D5581" s="1" t="str">
        <f t="shared" si="900"/>
        <v>21:0147</v>
      </c>
      <c r="E5581" t="s">
        <v>21234</v>
      </c>
      <c r="F5581" t="s">
        <v>21235</v>
      </c>
      <c r="H5581">
        <v>48.335061099999997</v>
      </c>
      <c r="I5581">
        <v>-90.997212599999997</v>
      </c>
      <c r="J5581" s="1" t="str">
        <f t="shared" si="901"/>
        <v>NGR lake sediment grab sample</v>
      </c>
      <c r="K5581" s="1" t="str">
        <f t="shared" si="902"/>
        <v>&lt;177 micron (NGR)</v>
      </c>
      <c r="L5581">
        <v>29</v>
      </c>
      <c r="M5581" t="s">
        <v>117</v>
      </c>
      <c r="N5581">
        <v>579</v>
      </c>
      <c r="O5581">
        <v>102</v>
      </c>
      <c r="P5581">
        <v>39</v>
      </c>
      <c r="Q5581">
        <v>3</v>
      </c>
      <c r="R5581">
        <v>30</v>
      </c>
      <c r="S5581">
        <v>17</v>
      </c>
      <c r="T5581">
        <v>0.1</v>
      </c>
      <c r="U5581">
        <v>1250</v>
      </c>
      <c r="V5581">
        <v>3.2</v>
      </c>
      <c r="W5581">
        <v>1</v>
      </c>
      <c r="X5581">
        <v>2</v>
      </c>
      <c r="Y5581">
        <v>31.6</v>
      </c>
    </row>
    <row r="5582" spans="1:25" hidden="1" x14ac:dyDescent="0.25">
      <c r="A5582" t="s">
        <v>21236</v>
      </c>
      <c r="B5582" t="s">
        <v>21237</v>
      </c>
      <c r="C5582" s="1" t="str">
        <f t="shared" si="903"/>
        <v>21:0447</v>
      </c>
      <c r="D5582" s="1" t="str">
        <f t="shared" si="900"/>
        <v>21:0147</v>
      </c>
      <c r="E5582" t="s">
        <v>21238</v>
      </c>
      <c r="F5582" t="s">
        <v>21239</v>
      </c>
      <c r="H5582">
        <v>48.3301953</v>
      </c>
      <c r="I5582">
        <v>-91.024334499999995</v>
      </c>
      <c r="J5582" s="1" t="str">
        <f t="shared" si="901"/>
        <v>NGR lake sediment grab sample</v>
      </c>
      <c r="K5582" s="1" t="str">
        <f t="shared" si="902"/>
        <v>&lt;177 micron (NGR)</v>
      </c>
      <c r="L5582">
        <v>29</v>
      </c>
      <c r="M5582" t="s">
        <v>122</v>
      </c>
      <c r="N5582">
        <v>580</v>
      </c>
      <c r="O5582">
        <v>114</v>
      </c>
      <c r="P5582">
        <v>40</v>
      </c>
      <c r="Q5582">
        <v>8</v>
      </c>
      <c r="R5582">
        <v>34</v>
      </c>
      <c r="S5582">
        <v>19</v>
      </c>
      <c r="T5582">
        <v>0.1</v>
      </c>
      <c r="U5582">
        <v>300</v>
      </c>
      <c r="V5582">
        <v>2.4</v>
      </c>
      <c r="W5582">
        <v>1</v>
      </c>
      <c r="X5582">
        <v>1</v>
      </c>
      <c r="Y5582">
        <v>31.2</v>
      </c>
    </row>
    <row r="5583" spans="1:25" hidden="1" x14ac:dyDescent="0.25">
      <c r="A5583" t="s">
        <v>21240</v>
      </c>
      <c r="B5583" t="s">
        <v>21241</v>
      </c>
      <c r="C5583" s="1" t="str">
        <f t="shared" si="903"/>
        <v>21:0447</v>
      </c>
      <c r="D5583" s="1" t="str">
        <f t="shared" si="900"/>
        <v>21:0147</v>
      </c>
      <c r="E5583" t="s">
        <v>21242</v>
      </c>
      <c r="F5583" t="s">
        <v>21243</v>
      </c>
      <c r="H5583">
        <v>48.371315299999999</v>
      </c>
      <c r="I5583">
        <v>-91.034436700000001</v>
      </c>
      <c r="J5583" s="1" t="str">
        <f t="shared" si="901"/>
        <v>NGR lake sediment grab sample</v>
      </c>
      <c r="K5583" s="1" t="str">
        <f t="shared" si="902"/>
        <v>&lt;177 micron (NGR)</v>
      </c>
      <c r="L5583">
        <v>30</v>
      </c>
      <c r="M5583" t="s">
        <v>29</v>
      </c>
      <c r="N5583">
        <v>581</v>
      </c>
      <c r="O5583">
        <v>59</v>
      </c>
      <c r="P5583">
        <v>47</v>
      </c>
      <c r="Q5583">
        <v>5</v>
      </c>
      <c r="R5583">
        <v>25</v>
      </c>
      <c r="S5583">
        <v>12</v>
      </c>
      <c r="T5583">
        <v>0.1</v>
      </c>
      <c r="U5583">
        <v>115</v>
      </c>
      <c r="V5583">
        <v>1</v>
      </c>
      <c r="W5583">
        <v>0.5</v>
      </c>
      <c r="X5583">
        <v>1</v>
      </c>
      <c r="Y5583">
        <v>43.2</v>
      </c>
    </row>
    <row r="5584" spans="1:25" hidden="1" x14ac:dyDescent="0.25">
      <c r="A5584" t="s">
        <v>21244</v>
      </c>
      <c r="B5584" t="s">
        <v>21245</v>
      </c>
      <c r="C5584" s="1" t="str">
        <f t="shared" si="903"/>
        <v>21:0447</v>
      </c>
      <c r="D5584" s="1" t="str">
        <f t="shared" si="900"/>
        <v>21:0147</v>
      </c>
      <c r="E5584" t="s">
        <v>21246</v>
      </c>
      <c r="F5584" t="s">
        <v>21247</v>
      </c>
      <c r="H5584">
        <v>48.355718699999997</v>
      </c>
      <c r="I5584">
        <v>-91.035766300000006</v>
      </c>
      <c r="J5584" s="1" t="str">
        <f t="shared" si="901"/>
        <v>NGR lake sediment grab sample</v>
      </c>
      <c r="K5584" s="1" t="str">
        <f t="shared" si="902"/>
        <v>&lt;177 micron (NGR)</v>
      </c>
      <c r="L5584">
        <v>30</v>
      </c>
      <c r="M5584" t="s">
        <v>49</v>
      </c>
      <c r="N5584">
        <v>582</v>
      </c>
      <c r="O5584">
        <v>76</v>
      </c>
      <c r="P5584">
        <v>61</v>
      </c>
      <c r="Q5584">
        <v>7</v>
      </c>
      <c r="R5584">
        <v>38</v>
      </c>
      <c r="S5584">
        <v>13</v>
      </c>
      <c r="T5584">
        <v>0.1</v>
      </c>
      <c r="U5584">
        <v>250</v>
      </c>
      <c r="V5584">
        <v>1.65</v>
      </c>
      <c r="W5584">
        <v>0.5</v>
      </c>
      <c r="X5584">
        <v>1</v>
      </c>
      <c r="Y5584">
        <v>34.6</v>
      </c>
    </row>
    <row r="5585" spans="1:25" hidden="1" x14ac:dyDescent="0.25">
      <c r="A5585" t="s">
        <v>21248</v>
      </c>
      <c r="B5585" t="s">
        <v>21249</v>
      </c>
      <c r="C5585" s="1" t="str">
        <f t="shared" si="903"/>
        <v>21:0447</v>
      </c>
      <c r="D5585" s="1" t="str">
        <f t="shared" si="900"/>
        <v>21:0147</v>
      </c>
      <c r="E5585" t="s">
        <v>21242</v>
      </c>
      <c r="F5585" t="s">
        <v>21250</v>
      </c>
      <c r="H5585">
        <v>48.371315299999999</v>
      </c>
      <c r="I5585">
        <v>-91.034436700000001</v>
      </c>
      <c r="J5585" s="1" t="str">
        <f t="shared" si="901"/>
        <v>NGR lake sediment grab sample</v>
      </c>
      <c r="K5585" s="1" t="str">
        <f t="shared" si="902"/>
        <v>&lt;177 micron (NGR)</v>
      </c>
      <c r="L5585">
        <v>30</v>
      </c>
      <c r="M5585" t="s">
        <v>57</v>
      </c>
      <c r="N5585">
        <v>583</v>
      </c>
      <c r="O5585">
        <v>62</v>
      </c>
      <c r="P5585">
        <v>48</v>
      </c>
      <c r="Q5585">
        <v>5</v>
      </c>
      <c r="R5585">
        <v>26</v>
      </c>
      <c r="S5585">
        <v>11</v>
      </c>
      <c r="T5585">
        <v>0.1</v>
      </c>
      <c r="U5585">
        <v>120</v>
      </c>
      <c r="V5585">
        <v>1.05</v>
      </c>
      <c r="W5585">
        <v>0.5</v>
      </c>
      <c r="X5585">
        <v>1</v>
      </c>
      <c r="Y5585">
        <v>44.8</v>
      </c>
    </row>
    <row r="5586" spans="1:25" hidden="1" x14ac:dyDescent="0.25">
      <c r="A5586" t="s">
        <v>21251</v>
      </c>
      <c r="B5586" t="s">
        <v>21252</v>
      </c>
      <c r="C5586" s="1" t="str">
        <f t="shared" si="903"/>
        <v>21:0447</v>
      </c>
      <c r="D5586" s="1" t="str">
        <f t="shared" si="900"/>
        <v>21:0147</v>
      </c>
      <c r="E5586" t="s">
        <v>21242</v>
      </c>
      <c r="F5586" t="s">
        <v>21253</v>
      </c>
      <c r="H5586">
        <v>48.371315299999999</v>
      </c>
      <c r="I5586">
        <v>-91.034436700000001</v>
      </c>
      <c r="J5586" s="1" t="str">
        <f t="shared" si="901"/>
        <v>NGR lake sediment grab sample</v>
      </c>
      <c r="K5586" s="1" t="str">
        <f t="shared" si="902"/>
        <v>&lt;177 micron (NGR)</v>
      </c>
      <c r="L5586">
        <v>30</v>
      </c>
      <c r="M5586" t="s">
        <v>53</v>
      </c>
      <c r="N5586">
        <v>584</v>
      </c>
      <c r="O5586">
        <v>64</v>
      </c>
      <c r="P5586">
        <v>46</v>
      </c>
      <c r="Q5586">
        <v>4</v>
      </c>
      <c r="R5586">
        <v>25</v>
      </c>
      <c r="S5586">
        <v>11</v>
      </c>
      <c r="T5586">
        <v>0.1</v>
      </c>
      <c r="U5586">
        <v>120</v>
      </c>
      <c r="V5586">
        <v>1.05</v>
      </c>
      <c r="W5586">
        <v>0.5</v>
      </c>
      <c r="X5586">
        <v>1</v>
      </c>
      <c r="Y5586">
        <v>44</v>
      </c>
    </row>
    <row r="5587" spans="1:25" hidden="1" x14ac:dyDescent="0.25">
      <c r="A5587" t="s">
        <v>21254</v>
      </c>
      <c r="B5587" t="s">
        <v>21255</v>
      </c>
      <c r="C5587" s="1" t="str">
        <f t="shared" si="903"/>
        <v>21:0447</v>
      </c>
      <c r="D5587" s="1" t="str">
        <f t="shared" si="900"/>
        <v>21:0147</v>
      </c>
      <c r="E5587" t="s">
        <v>21256</v>
      </c>
      <c r="F5587" t="s">
        <v>21257</v>
      </c>
      <c r="H5587">
        <v>48.391624899999997</v>
      </c>
      <c r="I5587">
        <v>-91.041975300000004</v>
      </c>
      <c r="J5587" s="1" t="str">
        <f t="shared" si="901"/>
        <v>NGR lake sediment grab sample</v>
      </c>
      <c r="K5587" s="1" t="str">
        <f t="shared" si="902"/>
        <v>&lt;177 micron (NGR)</v>
      </c>
      <c r="L5587">
        <v>30</v>
      </c>
      <c r="M5587" t="s">
        <v>34</v>
      </c>
      <c r="N5587">
        <v>585</v>
      </c>
      <c r="O5587">
        <v>91</v>
      </c>
      <c r="P5587">
        <v>54</v>
      </c>
      <c r="Q5587">
        <v>5</v>
      </c>
      <c r="R5587">
        <v>38</v>
      </c>
      <c r="S5587">
        <v>17</v>
      </c>
      <c r="T5587">
        <v>0.1</v>
      </c>
      <c r="U5587">
        <v>315</v>
      </c>
      <c r="V5587">
        <v>2.9</v>
      </c>
      <c r="W5587">
        <v>0.5</v>
      </c>
      <c r="X5587">
        <v>1</v>
      </c>
      <c r="Y5587">
        <v>30.8</v>
      </c>
    </row>
    <row r="5588" spans="1:25" hidden="1" x14ac:dyDescent="0.25">
      <c r="A5588" t="s">
        <v>21258</v>
      </c>
      <c r="B5588" t="s">
        <v>21259</v>
      </c>
      <c r="C5588" s="1" t="str">
        <f t="shared" si="903"/>
        <v>21:0447</v>
      </c>
      <c r="D5588" s="1" t="str">
        <f t="shared" si="900"/>
        <v>21:0147</v>
      </c>
      <c r="E5588" t="s">
        <v>21260</v>
      </c>
      <c r="F5588" t="s">
        <v>21261</v>
      </c>
      <c r="H5588">
        <v>48.398175799999997</v>
      </c>
      <c r="I5588">
        <v>-91.068083000000001</v>
      </c>
      <c r="J5588" s="1" t="str">
        <f t="shared" si="901"/>
        <v>NGR lake sediment grab sample</v>
      </c>
      <c r="K5588" s="1" t="str">
        <f t="shared" si="902"/>
        <v>&lt;177 micron (NGR)</v>
      </c>
      <c r="L5588">
        <v>30</v>
      </c>
      <c r="M5588" t="s">
        <v>39</v>
      </c>
      <c r="N5588">
        <v>586</v>
      </c>
      <c r="O5588">
        <v>79</v>
      </c>
      <c r="P5588">
        <v>31</v>
      </c>
      <c r="Q5588">
        <v>3</v>
      </c>
      <c r="R5588">
        <v>20</v>
      </c>
      <c r="S5588">
        <v>13</v>
      </c>
      <c r="T5588">
        <v>0.1</v>
      </c>
      <c r="U5588">
        <v>245</v>
      </c>
      <c r="V5588">
        <v>1.1499999999999999</v>
      </c>
      <c r="W5588">
        <v>0.5</v>
      </c>
      <c r="X5588">
        <v>1</v>
      </c>
      <c r="Y5588">
        <v>58.8</v>
      </c>
    </row>
    <row r="5589" spans="1:25" hidden="1" x14ac:dyDescent="0.25">
      <c r="A5589" t="s">
        <v>21262</v>
      </c>
      <c r="B5589" t="s">
        <v>21263</v>
      </c>
      <c r="C5589" s="1" t="str">
        <f t="shared" si="903"/>
        <v>21:0447</v>
      </c>
      <c r="D5589" s="1" t="str">
        <f t="shared" si="900"/>
        <v>21:0147</v>
      </c>
      <c r="E5589" t="s">
        <v>21264</v>
      </c>
      <c r="F5589" t="s">
        <v>21265</v>
      </c>
      <c r="H5589">
        <v>48.372945899999998</v>
      </c>
      <c r="I5589">
        <v>-91.075493199999997</v>
      </c>
      <c r="J5589" s="1" t="str">
        <f t="shared" si="901"/>
        <v>NGR lake sediment grab sample</v>
      </c>
      <c r="K5589" s="1" t="str">
        <f t="shared" si="902"/>
        <v>&lt;177 micron (NGR)</v>
      </c>
      <c r="L5589">
        <v>30</v>
      </c>
      <c r="M5589" t="s">
        <v>44</v>
      </c>
      <c r="N5589">
        <v>587</v>
      </c>
      <c r="O5589">
        <v>91</v>
      </c>
      <c r="P5589">
        <v>44</v>
      </c>
      <c r="Q5589">
        <v>7</v>
      </c>
      <c r="R5589">
        <v>29</v>
      </c>
      <c r="S5589">
        <v>14</v>
      </c>
      <c r="T5589">
        <v>0.1</v>
      </c>
      <c r="U5589">
        <v>320</v>
      </c>
      <c r="V5589">
        <v>2.2000000000000002</v>
      </c>
      <c r="W5589">
        <v>0.5</v>
      </c>
      <c r="X5589">
        <v>1</v>
      </c>
      <c r="Y5589">
        <v>37.200000000000003</v>
      </c>
    </row>
    <row r="5590" spans="1:25" hidden="1" x14ac:dyDescent="0.25">
      <c r="A5590" t="s">
        <v>21266</v>
      </c>
      <c r="B5590" t="s">
        <v>21267</v>
      </c>
      <c r="C5590" s="1" t="str">
        <f t="shared" si="903"/>
        <v>21:0447</v>
      </c>
      <c r="D5590" s="1" t="str">
        <f t="shared" si="900"/>
        <v>21:0147</v>
      </c>
      <c r="E5590" t="s">
        <v>21268</v>
      </c>
      <c r="F5590" t="s">
        <v>21269</v>
      </c>
      <c r="H5590">
        <v>48.345986500000002</v>
      </c>
      <c r="I5590">
        <v>-91.138081200000002</v>
      </c>
      <c r="J5590" s="1" t="str">
        <f t="shared" si="901"/>
        <v>NGR lake sediment grab sample</v>
      </c>
      <c r="K5590" s="1" t="str">
        <f t="shared" si="902"/>
        <v>&lt;177 micron (NGR)</v>
      </c>
      <c r="L5590">
        <v>30</v>
      </c>
      <c r="M5590" t="s">
        <v>62</v>
      </c>
      <c r="N5590">
        <v>588</v>
      </c>
      <c r="O5590">
        <v>71</v>
      </c>
      <c r="P5590">
        <v>40</v>
      </c>
      <c r="Q5590">
        <v>7</v>
      </c>
      <c r="R5590">
        <v>28</v>
      </c>
      <c r="S5590">
        <v>11</v>
      </c>
      <c r="T5590">
        <v>0.1</v>
      </c>
      <c r="U5590">
        <v>220</v>
      </c>
      <c r="V5590">
        <v>1.6</v>
      </c>
      <c r="W5590">
        <v>0.5</v>
      </c>
      <c r="X5590">
        <v>1</v>
      </c>
      <c r="Y5590">
        <v>34</v>
      </c>
    </row>
    <row r="5591" spans="1:25" hidden="1" x14ac:dyDescent="0.25">
      <c r="A5591" t="s">
        <v>21270</v>
      </c>
      <c r="B5591" t="s">
        <v>21271</v>
      </c>
      <c r="C5591" s="1" t="str">
        <f t="shared" si="903"/>
        <v>21:0447</v>
      </c>
      <c r="D5591" s="1" t="str">
        <f t="shared" si="900"/>
        <v>21:0147</v>
      </c>
      <c r="E5591" t="s">
        <v>21272</v>
      </c>
      <c r="F5591" t="s">
        <v>21273</v>
      </c>
      <c r="H5591">
        <v>48.354423400000002</v>
      </c>
      <c r="I5591">
        <v>-91.153540300000003</v>
      </c>
      <c r="J5591" s="1" t="str">
        <f t="shared" si="901"/>
        <v>NGR lake sediment grab sample</v>
      </c>
      <c r="K5591" s="1" t="str">
        <f t="shared" si="902"/>
        <v>&lt;177 micron (NGR)</v>
      </c>
      <c r="L5591">
        <v>30</v>
      </c>
      <c r="M5591" t="s">
        <v>67</v>
      </c>
      <c r="N5591">
        <v>589</v>
      </c>
      <c r="O5591">
        <v>90</v>
      </c>
      <c r="P5591">
        <v>59</v>
      </c>
      <c r="Q5591">
        <v>6</v>
      </c>
      <c r="R5591">
        <v>39</v>
      </c>
      <c r="S5591">
        <v>21</v>
      </c>
      <c r="T5591">
        <v>0.1</v>
      </c>
      <c r="U5591">
        <v>355</v>
      </c>
      <c r="V5591">
        <v>3.9</v>
      </c>
      <c r="W5591">
        <v>1</v>
      </c>
      <c r="X5591">
        <v>1</v>
      </c>
      <c r="Y5591">
        <v>11.4</v>
      </c>
    </row>
    <row r="5592" spans="1:25" hidden="1" x14ac:dyDescent="0.25">
      <c r="A5592" t="s">
        <v>21274</v>
      </c>
      <c r="B5592" t="s">
        <v>21275</v>
      </c>
      <c r="C5592" s="1" t="str">
        <f t="shared" si="903"/>
        <v>21:0447</v>
      </c>
      <c r="D5592" s="1" t="str">
        <f>HYPERLINK("http://geochem.nrcan.gc.ca/cdogs/content/svy/svy_e.htm", "")</f>
        <v/>
      </c>
      <c r="G5592" s="1" t="str">
        <f>HYPERLINK("http://geochem.nrcan.gc.ca/cdogs/content/cr_/cr_00047_e.htm", "47")</f>
        <v>47</v>
      </c>
      <c r="J5592" t="s">
        <v>100</v>
      </c>
      <c r="K5592" t="s">
        <v>101</v>
      </c>
      <c r="L5592">
        <v>30</v>
      </c>
      <c r="M5592" t="s">
        <v>102</v>
      </c>
      <c r="N5592">
        <v>590</v>
      </c>
      <c r="O5592">
        <v>89</v>
      </c>
      <c r="P5592">
        <v>44</v>
      </c>
      <c r="Q5592">
        <v>16</v>
      </c>
      <c r="R5592">
        <v>19</v>
      </c>
      <c r="S5592">
        <v>15</v>
      </c>
      <c r="T5592">
        <v>0.1</v>
      </c>
      <c r="U5592">
        <v>680</v>
      </c>
      <c r="V5592">
        <v>3.3</v>
      </c>
      <c r="W5592">
        <v>27</v>
      </c>
      <c r="X5592">
        <v>4</v>
      </c>
      <c r="Y5592">
        <v>17</v>
      </c>
    </row>
    <row r="5593" spans="1:25" hidden="1" x14ac:dyDescent="0.25">
      <c r="A5593" t="s">
        <v>21276</v>
      </c>
      <c r="B5593" t="s">
        <v>21277</v>
      </c>
      <c r="C5593" s="1" t="str">
        <f t="shared" si="903"/>
        <v>21:0447</v>
      </c>
      <c r="D5593" s="1" t="str">
        <f t="shared" ref="D5593:D5616" si="904">HYPERLINK("http://geochem.nrcan.gc.ca/cdogs/content/svy/svy210147_e.htm", "21:0147")</f>
        <v>21:0147</v>
      </c>
      <c r="E5593" t="s">
        <v>21278</v>
      </c>
      <c r="F5593" t="s">
        <v>21279</v>
      </c>
      <c r="H5593">
        <v>48.3576792</v>
      </c>
      <c r="I5593">
        <v>-91.198255500000002</v>
      </c>
      <c r="J5593" s="1" t="str">
        <f t="shared" ref="J5593:J5616" si="905">HYPERLINK("http://geochem.nrcan.gc.ca/cdogs/content/kwd/kwd020027_e.htm", "NGR lake sediment grab sample")</f>
        <v>NGR lake sediment grab sample</v>
      </c>
      <c r="K5593" s="1" t="str">
        <f t="shared" ref="K5593:K5616" si="906">HYPERLINK("http://geochem.nrcan.gc.ca/cdogs/content/kwd/kwd080006_e.htm", "&lt;177 micron (NGR)")</f>
        <v>&lt;177 micron (NGR)</v>
      </c>
      <c r="L5593">
        <v>30</v>
      </c>
      <c r="M5593" t="s">
        <v>72</v>
      </c>
      <c r="N5593">
        <v>591</v>
      </c>
      <c r="O5593">
        <v>94</v>
      </c>
      <c r="P5593">
        <v>34</v>
      </c>
      <c r="Q5593">
        <v>9</v>
      </c>
      <c r="R5593">
        <v>17</v>
      </c>
      <c r="S5593">
        <v>8</v>
      </c>
      <c r="T5593">
        <v>0.1</v>
      </c>
      <c r="U5593">
        <v>150</v>
      </c>
      <c r="V5593">
        <v>0.8</v>
      </c>
      <c r="W5593">
        <v>0.5</v>
      </c>
      <c r="X5593">
        <v>1</v>
      </c>
      <c r="Y5593">
        <v>41.4</v>
      </c>
    </row>
    <row r="5594" spans="1:25" hidden="1" x14ac:dyDescent="0.25">
      <c r="A5594" t="s">
        <v>21280</v>
      </c>
      <c r="B5594" t="s">
        <v>21281</v>
      </c>
      <c r="C5594" s="1" t="str">
        <f t="shared" si="903"/>
        <v>21:0447</v>
      </c>
      <c r="D5594" s="1" t="str">
        <f t="shared" si="904"/>
        <v>21:0147</v>
      </c>
      <c r="E5594" t="s">
        <v>21282</v>
      </c>
      <c r="F5594" t="s">
        <v>21283</v>
      </c>
      <c r="H5594">
        <v>48.3738016</v>
      </c>
      <c r="I5594">
        <v>-91.230663500000006</v>
      </c>
      <c r="J5594" s="1" t="str">
        <f t="shared" si="905"/>
        <v>NGR lake sediment grab sample</v>
      </c>
      <c r="K5594" s="1" t="str">
        <f t="shared" si="906"/>
        <v>&lt;177 micron (NGR)</v>
      </c>
      <c r="L5594">
        <v>30</v>
      </c>
      <c r="M5594" t="s">
        <v>77</v>
      </c>
      <c r="N5594">
        <v>592</v>
      </c>
      <c r="O5594">
        <v>116</v>
      </c>
      <c r="P5594">
        <v>42</v>
      </c>
      <c r="Q5594">
        <v>3</v>
      </c>
      <c r="R5594">
        <v>34</v>
      </c>
      <c r="S5594">
        <v>37</v>
      </c>
      <c r="T5594">
        <v>0.1</v>
      </c>
      <c r="U5594">
        <v>2000</v>
      </c>
      <c r="V5594">
        <v>6.5</v>
      </c>
      <c r="W5594">
        <v>1</v>
      </c>
      <c r="X5594">
        <v>1</v>
      </c>
      <c r="Y5594">
        <v>20</v>
      </c>
    </row>
    <row r="5595" spans="1:25" hidden="1" x14ac:dyDescent="0.25">
      <c r="A5595" t="s">
        <v>21284</v>
      </c>
      <c r="B5595" t="s">
        <v>21285</v>
      </c>
      <c r="C5595" s="1" t="str">
        <f t="shared" si="903"/>
        <v>21:0447</v>
      </c>
      <c r="D5595" s="1" t="str">
        <f t="shared" si="904"/>
        <v>21:0147</v>
      </c>
      <c r="E5595" t="s">
        <v>21286</v>
      </c>
      <c r="F5595" t="s">
        <v>21287</v>
      </c>
      <c r="H5595">
        <v>48.399675700000003</v>
      </c>
      <c r="I5595">
        <v>-91.225307400000005</v>
      </c>
      <c r="J5595" s="1" t="str">
        <f t="shared" si="905"/>
        <v>NGR lake sediment grab sample</v>
      </c>
      <c r="K5595" s="1" t="str">
        <f t="shared" si="906"/>
        <v>&lt;177 micron (NGR)</v>
      </c>
      <c r="L5595">
        <v>30</v>
      </c>
      <c r="M5595" t="s">
        <v>82</v>
      </c>
      <c r="N5595">
        <v>593</v>
      </c>
      <c r="O5595">
        <v>89</v>
      </c>
      <c r="P5595">
        <v>46</v>
      </c>
      <c r="Q5595">
        <v>5</v>
      </c>
      <c r="R5595">
        <v>35</v>
      </c>
      <c r="S5595">
        <v>22</v>
      </c>
      <c r="T5595">
        <v>0.1</v>
      </c>
      <c r="U5595">
        <v>425</v>
      </c>
      <c r="V5595">
        <v>3.4</v>
      </c>
      <c r="W5595">
        <v>0.5</v>
      </c>
      <c r="X5595">
        <v>1</v>
      </c>
      <c r="Y5595">
        <v>14.4</v>
      </c>
    </row>
    <row r="5596" spans="1:25" hidden="1" x14ac:dyDescent="0.25">
      <c r="A5596" t="s">
        <v>21288</v>
      </c>
      <c r="B5596" t="s">
        <v>21289</v>
      </c>
      <c r="C5596" s="1" t="str">
        <f t="shared" si="903"/>
        <v>21:0447</v>
      </c>
      <c r="D5596" s="1" t="str">
        <f t="shared" si="904"/>
        <v>21:0147</v>
      </c>
      <c r="E5596" t="s">
        <v>21290</v>
      </c>
      <c r="F5596" t="s">
        <v>21291</v>
      </c>
      <c r="H5596">
        <v>48.417766499999999</v>
      </c>
      <c r="I5596">
        <v>-91.242126200000001</v>
      </c>
      <c r="J5596" s="1" t="str">
        <f t="shared" si="905"/>
        <v>NGR lake sediment grab sample</v>
      </c>
      <c r="K5596" s="1" t="str">
        <f t="shared" si="906"/>
        <v>&lt;177 micron (NGR)</v>
      </c>
      <c r="L5596">
        <v>30</v>
      </c>
      <c r="M5596" t="s">
        <v>87</v>
      </c>
      <c r="N5596">
        <v>594</v>
      </c>
      <c r="O5596">
        <v>116</v>
      </c>
      <c r="P5596">
        <v>47</v>
      </c>
      <c r="Q5596">
        <v>6</v>
      </c>
      <c r="R5596">
        <v>50</v>
      </c>
      <c r="S5596">
        <v>19</v>
      </c>
      <c r="T5596">
        <v>0.1</v>
      </c>
      <c r="U5596">
        <v>350</v>
      </c>
      <c r="V5596">
        <v>3</v>
      </c>
      <c r="W5596">
        <v>0.5</v>
      </c>
      <c r="X5596">
        <v>1</v>
      </c>
      <c r="Y5596">
        <v>22.2</v>
      </c>
    </row>
    <row r="5597" spans="1:25" hidden="1" x14ac:dyDescent="0.25">
      <c r="A5597" t="s">
        <v>21292</v>
      </c>
      <c r="B5597" t="s">
        <v>21293</v>
      </c>
      <c r="C5597" s="1" t="str">
        <f t="shared" si="903"/>
        <v>21:0447</v>
      </c>
      <c r="D5597" s="1" t="str">
        <f t="shared" si="904"/>
        <v>21:0147</v>
      </c>
      <c r="E5597" t="s">
        <v>21294</v>
      </c>
      <c r="F5597" t="s">
        <v>21295</v>
      </c>
      <c r="H5597">
        <v>48.429938</v>
      </c>
      <c r="I5597">
        <v>-91.184559199999995</v>
      </c>
      <c r="J5597" s="1" t="str">
        <f t="shared" si="905"/>
        <v>NGR lake sediment grab sample</v>
      </c>
      <c r="K5597" s="1" t="str">
        <f t="shared" si="906"/>
        <v>&lt;177 micron (NGR)</v>
      </c>
      <c r="L5597">
        <v>30</v>
      </c>
      <c r="M5597" t="s">
        <v>92</v>
      </c>
      <c r="N5597">
        <v>595</v>
      </c>
      <c r="O5597">
        <v>86</v>
      </c>
      <c r="P5597">
        <v>50</v>
      </c>
      <c r="Q5597">
        <v>7</v>
      </c>
      <c r="R5597">
        <v>41</v>
      </c>
      <c r="S5597">
        <v>22</v>
      </c>
      <c r="T5597">
        <v>0.1</v>
      </c>
      <c r="U5597">
        <v>410</v>
      </c>
      <c r="V5597">
        <v>3.15</v>
      </c>
      <c r="W5597">
        <v>0.5</v>
      </c>
      <c r="X5597">
        <v>1</v>
      </c>
      <c r="Y5597">
        <v>16.399999999999999</v>
      </c>
    </row>
    <row r="5598" spans="1:25" hidden="1" x14ac:dyDescent="0.25">
      <c r="A5598" t="s">
        <v>21296</v>
      </c>
      <c r="B5598" t="s">
        <v>21297</v>
      </c>
      <c r="C5598" s="1" t="str">
        <f t="shared" si="903"/>
        <v>21:0447</v>
      </c>
      <c r="D5598" s="1" t="str">
        <f t="shared" si="904"/>
        <v>21:0147</v>
      </c>
      <c r="E5598" t="s">
        <v>21298</v>
      </c>
      <c r="F5598" t="s">
        <v>21299</v>
      </c>
      <c r="H5598">
        <v>48.394141300000001</v>
      </c>
      <c r="I5598">
        <v>-91.176365899999993</v>
      </c>
      <c r="J5598" s="1" t="str">
        <f t="shared" si="905"/>
        <v>NGR lake sediment grab sample</v>
      </c>
      <c r="K5598" s="1" t="str">
        <f t="shared" si="906"/>
        <v>&lt;177 micron (NGR)</v>
      </c>
      <c r="L5598">
        <v>30</v>
      </c>
      <c r="M5598" t="s">
        <v>97</v>
      </c>
      <c r="N5598">
        <v>596</v>
      </c>
      <c r="O5598">
        <v>97</v>
      </c>
      <c r="P5598">
        <v>33</v>
      </c>
      <c r="Q5598">
        <v>7</v>
      </c>
      <c r="R5598">
        <v>31</v>
      </c>
      <c r="S5598">
        <v>23</v>
      </c>
      <c r="T5598">
        <v>0.1</v>
      </c>
      <c r="U5598">
        <v>490</v>
      </c>
      <c r="V5598">
        <v>3.5</v>
      </c>
      <c r="W5598">
        <v>0.5</v>
      </c>
      <c r="X5598">
        <v>1</v>
      </c>
      <c r="Y5598">
        <v>18</v>
      </c>
    </row>
    <row r="5599" spans="1:25" hidden="1" x14ac:dyDescent="0.25">
      <c r="A5599" t="s">
        <v>21300</v>
      </c>
      <c r="B5599" t="s">
        <v>21301</v>
      </c>
      <c r="C5599" s="1" t="str">
        <f t="shared" si="903"/>
        <v>21:0447</v>
      </c>
      <c r="D5599" s="1" t="str">
        <f t="shared" si="904"/>
        <v>21:0147</v>
      </c>
      <c r="E5599" t="s">
        <v>21302</v>
      </c>
      <c r="F5599" t="s">
        <v>21303</v>
      </c>
      <c r="H5599">
        <v>48.406817199999999</v>
      </c>
      <c r="I5599">
        <v>-91.128158099999993</v>
      </c>
      <c r="J5599" s="1" t="str">
        <f t="shared" si="905"/>
        <v>NGR lake sediment grab sample</v>
      </c>
      <c r="K5599" s="1" t="str">
        <f t="shared" si="906"/>
        <v>&lt;177 micron (NGR)</v>
      </c>
      <c r="L5599">
        <v>30</v>
      </c>
      <c r="M5599" t="s">
        <v>107</v>
      </c>
      <c r="N5599">
        <v>597</v>
      </c>
      <c r="O5599">
        <v>59</v>
      </c>
      <c r="P5599">
        <v>16</v>
      </c>
      <c r="Q5599">
        <v>5</v>
      </c>
      <c r="R5599">
        <v>19</v>
      </c>
      <c r="S5599">
        <v>18</v>
      </c>
      <c r="T5599">
        <v>0.1</v>
      </c>
      <c r="U5599">
        <v>450</v>
      </c>
      <c r="V5599">
        <v>2.6</v>
      </c>
      <c r="W5599">
        <v>0.5</v>
      </c>
      <c r="X5599">
        <v>1</v>
      </c>
      <c r="Y5599">
        <v>4</v>
      </c>
    </row>
    <row r="5600" spans="1:25" hidden="1" x14ac:dyDescent="0.25">
      <c r="A5600" t="s">
        <v>21304</v>
      </c>
      <c r="B5600" t="s">
        <v>21305</v>
      </c>
      <c r="C5600" s="1" t="str">
        <f t="shared" si="903"/>
        <v>21:0447</v>
      </c>
      <c r="D5600" s="1" t="str">
        <f t="shared" si="904"/>
        <v>21:0147</v>
      </c>
      <c r="E5600" t="s">
        <v>21306</v>
      </c>
      <c r="F5600" t="s">
        <v>21307</v>
      </c>
      <c r="H5600">
        <v>48.432394799999997</v>
      </c>
      <c r="I5600">
        <v>-91.100514799999999</v>
      </c>
      <c r="J5600" s="1" t="str">
        <f t="shared" si="905"/>
        <v>NGR lake sediment grab sample</v>
      </c>
      <c r="K5600" s="1" t="str">
        <f t="shared" si="906"/>
        <v>&lt;177 micron (NGR)</v>
      </c>
      <c r="L5600">
        <v>30</v>
      </c>
      <c r="M5600" t="s">
        <v>112</v>
      </c>
      <c r="N5600">
        <v>598</v>
      </c>
      <c r="O5600">
        <v>76</v>
      </c>
      <c r="P5600">
        <v>108</v>
      </c>
      <c r="Q5600">
        <v>7</v>
      </c>
      <c r="R5600">
        <v>134</v>
      </c>
      <c r="S5600">
        <v>21</v>
      </c>
      <c r="T5600">
        <v>0.1</v>
      </c>
      <c r="U5600">
        <v>480</v>
      </c>
      <c r="V5600">
        <v>2.7</v>
      </c>
      <c r="W5600">
        <v>0.5</v>
      </c>
      <c r="X5600">
        <v>1</v>
      </c>
      <c r="Y5600">
        <v>27.6</v>
      </c>
    </row>
    <row r="5601" spans="1:25" hidden="1" x14ac:dyDescent="0.25">
      <c r="A5601" t="s">
        <v>21308</v>
      </c>
      <c r="B5601" t="s">
        <v>21309</v>
      </c>
      <c r="C5601" s="1" t="str">
        <f t="shared" si="903"/>
        <v>21:0447</v>
      </c>
      <c r="D5601" s="1" t="str">
        <f t="shared" si="904"/>
        <v>21:0147</v>
      </c>
      <c r="E5601" t="s">
        <v>21310</v>
      </c>
      <c r="F5601" t="s">
        <v>21311</v>
      </c>
      <c r="H5601">
        <v>48.439348199999998</v>
      </c>
      <c r="I5601">
        <v>-91.043032199999999</v>
      </c>
      <c r="J5601" s="1" t="str">
        <f t="shared" si="905"/>
        <v>NGR lake sediment grab sample</v>
      </c>
      <c r="K5601" s="1" t="str">
        <f t="shared" si="906"/>
        <v>&lt;177 micron (NGR)</v>
      </c>
      <c r="L5601">
        <v>30</v>
      </c>
      <c r="M5601" t="s">
        <v>117</v>
      </c>
      <c r="N5601">
        <v>599</v>
      </c>
      <c r="O5601">
        <v>27</v>
      </c>
      <c r="P5601">
        <v>20</v>
      </c>
      <c r="Q5601">
        <v>3</v>
      </c>
      <c r="R5601">
        <v>6</v>
      </c>
      <c r="S5601">
        <v>4</v>
      </c>
      <c r="T5601">
        <v>0.1</v>
      </c>
      <c r="U5601">
        <v>65</v>
      </c>
      <c r="V5601">
        <v>0.4</v>
      </c>
      <c r="W5601">
        <v>0.5</v>
      </c>
      <c r="X5601">
        <v>1</v>
      </c>
      <c r="Y5601">
        <v>48</v>
      </c>
    </row>
    <row r="5602" spans="1:25" hidden="1" x14ac:dyDescent="0.25">
      <c r="A5602" t="s">
        <v>21312</v>
      </c>
      <c r="B5602" t="s">
        <v>21313</v>
      </c>
      <c r="C5602" s="1" t="str">
        <f t="shared" si="903"/>
        <v>21:0447</v>
      </c>
      <c r="D5602" s="1" t="str">
        <f t="shared" si="904"/>
        <v>21:0147</v>
      </c>
      <c r="E5602" t="s">
        <v>21314</v>
      </c>
      <c r="F5602" t="s">
        <v>21315</v>
      </c>
      <c r="H5602">
        <v>48.4578968</v>
      </c>
      <c r="I5602">
        <v>-91.0374616</v>
      </c>
      <c r="J5602" s="1" t="str">
        <f t="shared" si="905"/>
        <v>NGR lake sediment grab sample</v>
      </c>
      <c r="K5602" s="1" t="str">
        <f t="shared" si="906"/>
        <v>&lt;177 micron (NGR)</v>
      </c>
      <c r="L5602">
        <v>30</v>
      </c>
      <c r="M5602" t="s">
        <v>122</v>
      </c>
      <c r="N5602">
        <v>600</v>
      </c>
      <c r="O5602">
        <v>22</v>
      </c>
      <c r="P5602">
        <v>12</v>
      </c>
      <c r="Q5602">
        <v>3</v>
      </c>
      <c r="R5602">
        <v>13</v>
      </c>
      <c r="S5602">
        <v>8</v>
      </c>
      <c r="T5602">
        <v>0.1</v>
      </c>
      <c r="U5602">
        <v>200</v>
      </c>
      <c r="V5602">
        <v>0.95</v>
      </c>
      <c r="W5602">
        <v>0.5</v>
      </c>
      <c r="X5602">
        <v>1</v>
      </c>
      <c r="Y5602">
        <v>6</v>
      </c>
    </row>
    <row r="5603" spans="1:25" hidden="1" x14ac:dyDescent="0.25">
      <c r="A5603" t="s">
        <v>21316</v>
      </c>
      <c r="B5603" t="s">
        <v>21317</v>
      </c>
      <c r="C5603" s="1" t="str">
        <f t="shared" si="903"/>
        <v>21:0447</v>
      </c>
      <c r="D5603" s="1" t="str">
        <f t="shared" si="904"/>
        <v>21:0147</v>
      </c>
      <c r="E5603" t="s">
        <v>21318</v>
      </c>
      <c r="F5603" t="s">
        <v>21319</v>
      </c>
      <c r="H5603">
        <v>48.477956800000001</v>
      </c>
      <c r="I5603">
        <v>-91.164867900000004</v>
      </c>
      <c r="J5603" s="1" t="str">
        <f t="shared" si="905"/>
        <v>NGR lake sediment grab sample</v>
      </c>
      <c r="K5603" s="1" t="str">
        <f t="shared" si="906"/>
        <v>&lt;177 micron (NGR)</v>
      </c>
      <c r="L5603">
        <v>31</v>
      </c>
      <c r="M5603" t="s">
        <v>29</v>
      </c>
      <c r="N5603">
        <v>601</v>
      </c>
      <c r="O5603">
        <v>88</v>
      </c>
      <c r="P5603">
        <v>69</v>
      </c>
      <c r="Q5603">
        <v>4</v>
      </c>
      <c r="R5603">
        <v>39</v>
      </c>
      <c r="S5603">
        <v>17</v>
      </c>
      <c r="T5603">
        <v>0.1</v>
      </c>
      <c r="U5603">
        <v>390</v>
      </c>
      <c r="V5603">
        <v>3.15</v>
      </c>
      <c r="W5603">
        <v>0.5</v>
      </c>
      <c r="X5603">
        <v>1</v>
      </c>
      <c r="Y5603">
        <v>22</v>
      </c>
    </row>
    <row r="5604" spans="1:25" hidden="1" x14ac:dyDescent="0.25">
      <c r="A5604" t="s">
        <v>21320</v>
      </c>
      <c r="B5604" t="s">
        <v>21321</v>
      </c>
      <c r="C5604" s="1" t="str">
        <f t="shared" si="903"/>
        <v>21:0447</v>
      </c>
      <c r="D5604" s="1" t="str">
        <f t="shared" si="904"/>
        <v>21:0147</v>
      </c>
      <c r="E5604" t="s">
        <v>21322</v>
      </c>
      <c r="F5604" t="s">
        <v>21323</v>
      </c>
      <c r="H5604">
        <v>48.473102300000001</v>
      </c>
      <c r="I5604">
        <v>-90.978843100000006</v>
      </c>
      <c r="J5604" s="1" t="str">
        <f t="shared" si="905"/>
        <v>NGR lake sediment grab sample</v>
      </c>
      <c r="K5604" s="1" t="str">
        <f t="shared" si="906"/>
        <v>&lt;177 micron (NGR)</v>
      </c>
      <c r="L5604">
        <v>31</v>
      </c>
      <c r="M5604" t="s">
        <v>34</v>
      </c>
      <c r="N5604">
        <v>602</v>
      </c>
      <c r="O5604">
        <v>74</v>
      </c>
      <c r="P5604">
        <v>72</v>
      </c>
      <c r="Q5604">
        <v>2</v>
      </c>
      <c r="R5604">
        <v>39</v>
      </c>
      <c r="S5604">
        <v>15</v>
      </c>
      <c r="T5604">
        <v>0.1</v>
      </c>
      <c r="U5604">
        <v>400</v>
      </c>
      <c r="V5604">
        <v>2.6</v>
      </c>
      <c r="W5604">
        <v>0.5</v>
      </c>
      <c r="X5604">
        <v>1</v>
      </c>
      <c r="Y5604">
        <v>21.8</v>
      </c>
    </row>
    <row r="5605" spans="1:25" hidden="1" x14ac:dyDescent="0.25">
      <c r="A5605" t="s">
        <v>21324</v>
      </c>
      <c r="B5605" t="s">
        <v>21325</v>
      </c>
      <c r="C5605" s="1" t="str">
        <f t="shared" si="903"/>
        <v>21:0447</v>
      </c>
      <c r="D5605" s="1" t="str">
        <f t="shared" si="904"/>
        <v>21:0147</v>
      </c>
      <c r="E5605" t="s">
        <v>21326</v>
      </c>
      <c r="F5605" t="s">
        <v>21327</v>
      </c>
      <c r="H5605">
        <v>48.4866362</v>
      </c>
      <c r="I5605">
        <v>-91.049585699999994</v>
      </c>
      <c r="J5605" s="1" t="str">
        <f t="shared" si="905"/>
        <v>NGR lake sediment grab sample</v>
      </c>
      <c r="K5605" s="1" t="str">
        <f t="shared" si="906"/>
        <v>&lt;177 micron (NGR)</v>
      </c>
      <c r="L5605">
        <v>31</v>
      </c>
      <c r="M5605" t="s">
        <v>39</v>
      </c>
      <c r="N5605">
        <v>603</v>
      </c>
      <c r="O5605">
        <v>78</v>
      </c>
      <c r="P5605">
        <v>40</v>
      </c>
      <c r="Q5605">
        <v>5</v>
      </c>
      <c r="R5605">
        <v>37</v>
      </c>
      <c r="S5605">
        <v>15</v>
      </c>
      <c r="T5605">
        <v>0.1</v>
      </c>
      <c r="U5605">
        <v>465</v>
      </c>
      <c r="V5605">
        <v>2.2999999999999998</v>
      </c>
      <c r="W5605">
        <v>0.5</v>
      </c>
      <c r="X5605">
        <v>1</v>
      </c>
      <c r="Y5605">
        <v>9.8000000000000007</v>
      </c>
    </row>
    <row r="5606" spans="1:25" hidden="1" x14ac:dyDescent="0.25">
      <c r="A5606" t="s">
        <v>21328</v>
      </c>
      <c r="B5606" t="s">
        <v>21329</v>
      </c>
      <c r="C5606" s="1" t="str">
        <f t="shared" si="903"/>
        <v>21:0447</v>
      </c>
      <c r="D5606" s="1" t="str">
        <f t="shared" si="904"/>
        <v>21:0147</v>
      </c>
      <c r="E5606" t="s">
        <v>21330</v>
      </c>
      <c r="F5606" t="s">
        <v>21331</v>
      </c>
      <c r="H5606">
        <v>48.464137000000001</v>
      </c>
      <c r="I5606">
        <v>-91.089978400000007</v>
      </c>
      <c r="J5606" s="1" t="str">
        <f t="shared" si="905"/>
        <v>NGR lake sediment grab sample</v>
      </c>
      <c r="K5606" s="1" t="str">
        <f t="shared" si="906"/>
        <v>&lt;177 micron (NGR)</v>
      </c>
      <c r="L5606">
        <v>31</v>
      </c>
      <c r="M5606" t="s">
        <v>44</v>
      </c>
      <c r="N5606">
        <v>604</v>
      </c>
      <c r="O5606">
        <v>68</v>
      </c>
      <c r="P5606">
        <v>80</v>
      </c>
      <c r="Q5606">
        <v>5</v>
      </c>
      <c r="R5606">
        <v>46</v>
      </c>
      <c r="S5606">
        <v>23</v>
      </c>
      <c r="T5606">
        <v>0.1</v>
      </c>
      <c r="U5606">
        <v>570</v>
      </c>
      <c r="V5606">
        <v>3.45</v>
      </c>
      <c r="W5606">
        <v>0.5</v>
      </c>
      <c r="X5606">
        <v>1</v>
      </c>
      <c r="Y5606">
        <v>1.2</v>
      </c>
    </row>
    <row r="5607" spans="1:25" hidden="1" x14ac:dyDescent="0.25">
      <c r="A5607" t="s">
        <v>21332</v>
      </c>
      <c r="B5607" t="s">
        <v>21333</v>
      </c>
      <c r="C5607" s="1" t="str">
        <f t="shared" si="903"/>
        <v>21:0447</v>
      </c>
      <c r="D5607" s="1" t="str">
        <f t="shared" si="904"/>
        <v>21:0147</v>
      </c>
      <c r="E5607" t="s">
        <v>21334</v>
      </c>
      <c r="F5607" t="s">
        <v>21335</v>
      </c>
      <c r="H5607">
        <v>48.4604067</v>
      </c>
      <c r="I5607">
        <v>-91.123502999999999</v>
      </c>
      <c r="J5607" s="1" t="str">
        <f t="shared" si="905"/>
        <v>NGR lake sediment grab sample</v>
      </c>
      <c r="K5607" s="1" t="str">
        <f t="shared" si="906"/>
        <v>&lt;177 micron (NGR)</v>
      </c>
      <c r="L5607">
        <v>31</v>
      </c>
      <c r="M5607" t="s">
        <v>62</v>
      </c>
      <c r="N5607">
        <v>605</v>
      </c>
      <c r="O5607">
        <v>78</v>
      </c>
      <c r="P5607">
        <v>39</v>
      </c>
      <c r="Q5607">
        <v>5</v>
      </c>
      <c r="R5607">
        <v>31</v>
      </c>
      <c r="S5607">
        <v>13</v>
      </c>
      <c r="T5607">
        <v>0.1</v>
      </c>
      <c r="U5607">
        <v>200</v>
      </c>
      <c r="V5607">
        <v>1</v>
      </c>
      <c r="W5607">
        <v>0.5</v>
      </c>
      <c r="X5607">
        <v>1</v>
      </c>
      <c r="Y5607">
        <v>51.4</v>
      </c>
    </row>
    <row r="5608" spans="1:25" hidden="1" x14ac:dyDescent="0.25">
      <c r="A5608" t="s">
        <v>21336</v>
      </c>
      <c r="B5608" t="s">
        <v>21337</v>
      </c>
      <c r="C5608" s="1" t="str">
        <f t="shared" si="903"/>
        <v>21:0447</v>
      </c>
      <c r="D5608" s="1" t="str">
        <f t="shared" si="904"/>
        <v>21:0147</v>
      </c>
      <c r="E5608" t="s">
        <v>21338</v>
      </c>
      <c r="F5608" t="s">
        <v>21339</v>
      </c>
      <c r="H5608">
        <v>48.442056299999997</v>
      </c>
      <c r="I5608">
        <v>-91.1421663</v>
      </c>
      <c r="J5608" s="1" t="str">
        <f t="shared" si="905"/>
        <v>NGR lake sediment grab sample</v>
      </c>
      <c r="K5608" s="1" t="str">
        <f t="shared" si="906"/>
        <v>&lt;177 micron (NGR)</v>
      </c>
      <c r="L5608">
        <v>31</v>
      </c>
      <c r="M5608" t="s">
        <v>67</v>
      </c>
      <c r="N5608">
        <v>606</v>
      </c>
      <c r="O5608">
        <v>68</v>
      </c>
      <c r="P5608">
        <v>58</v>
      </c>
      <c r="Q5608">
        <v>7</v>
      </c>
      <c r="R5608">
        <v>40</v>
      </c>
      <c r="S5608">
        <v>16</v>
      </c>
      <c r="T5608">
        <v>0.2</v>
      </c>
      <c r="U5608">
        <v>380</v>
      </c>
      <c r="V5608">
        <v>2.4</v>
      </c>
      <c r="W5608">
        <v>0.5</v>
      </c>
      <c r="X5608">
        <v>1</v>
      </c>
      <c r="Y5608">
        <v>17</v>
      </c>
    </row>
    <row r="5609" spans="1:25" hidden="1" x14ac:dyDescent="0.25">
      <c r="A5609" t="s">
        <v>21340</v>
      </c>
      <c r="B5609" t="s">
        <v>21341</v>
      </c>
      <c r="C5609" s="1" t="str">
        <f t="shared" si="903"/>
        <v>21:0447</v>
      </c>
      <c r="D5609" s="1" t="str">
        <f t="shared" si="904"/>
        <v>21:0147</v>
      </c>
      <c r="E5609" t="s">
        <v>21342</v>
      </c>
      <c r="F5609" t="s">
        <v>21343</v>
      </c>
      <c r="H5609">
        <v>48.455647800000001</v>
      </c>
      <c r="I5609">
        <v>-91.160279299999999</v>
      </c>
      <c r="J5609" s="1" t="str">
        <f t="shared" si="905"/>
        <v>NGR lake sediment grab sample</v>
      </c>
      <c r="K5609" s="1" t="str">
        <f t="shared" si="906"/>
        <v>&lt;177 micron (NGR)</v>
      </c>
      <c r="L5609">
        <v>31</v>
      </c>
      <c r="M5609" t="s">
        <v>49</v>
      </c>
      <c r="N5609">
        <v>607</v>
      </c>
      <c r="O5609">
        <v>41</v>
      </c>
      <c r="P5609">
        <v>23</v>
      </c>
      <c r="Q5609">
        <v>4</v>
      </c>
      <c r="R5609">
        <v>11</v>
      </c>
      <c r="S5609">
        <v>6</v>
      </c>
      <c r="T5609">
        <v>0.1</v>
      </c>
      <c r="U5609">
        <v>125</v>
      </c>
      <c r="V5609">
        <v>0.6</v>
      </c>
      <c r="W5609">
        <v>0.5</v>
      </c>
      <c r="X5609">
        <v>1</v>
      </c>
      <c r="Y5609">
        <v>57.4</v>
      </c>
    </row>
    <row r="5610" spans="1:25" hidden="1" x14ac:dyDescent="0.25">
      <c r="A5610" t="s">
        <v>21344</v>
      </c>
      <c r="B5610" t="s">
        <v>21345</v>
      </c>
      <c r="C5610" s="1" t="str">
        <f t="shared" si="903"/>
        <v>21:0447</v>
      </c>
      <c r="D5610" s="1" t="str">
        <f t="shared" si="904"/>
        <v>21:0147</v>
      </c>
      <c r="E5610" t="s">
        <v>21318</v>
      </c>
      <c r="F5610" t="s">
        <v>21346</v>
      </c>
      <c r="H5610">
        <v>48.477956800000001</v>
      </c>
      <c r="I5610">
        <v>-91.164867900000004</v>
      </c>
      <c r="J5610" s="1" t="str">
        <f t="shared" si="905"/>
        <v>NGR lake sediment grab sample</v>
      </c>
      <c r="K5610" s="1" t="str">
        <f t="shared" si="906"/>
        <v>&lt;177 micron (NGR)</v>
      </c>
      <c r="L5610">
        <v>31</v>
      </c>
      <c r="M5610" t="s">
        <v>53</v>
      </c>
      <c r="N5610">
        <v>608</v>
      </c>
      <c r="O5610">
        <v>89</v>
      </c>
      <c r="P5610">
        <v>74</v>
      </c>
      <c r="Q5610">
        <v>4</v>
      </c>
      <c r="R5610">
        <v>42</v>
      </c>
      <c r="S5610">
        <v>17</v>
      </c>
      <c r="T5610">
        <v>0.1</v>
      </c>
      <c r="U5610">
        <v>390</v>
      </c>
      <c r="V5610">
        <v>3.3</v>
      </c>
      <c r="W5610">
        <v>0.5</v>
      </c>
      <c r="X5610">
        <v>1</v>
      </c>
      <c r="Y5610">
        <v>21.8</v>
      </c>
    </row>
    <row r="5611" spans="1:25" hidden="1" x14ac:dyDescent="0.25">
      <c r="A5611" t="s">
        <v>21347</v>
      </c>
      <c r="B5611" t="s">
        <v>21348</v>
      </c>
      <c r="C5611" s="1" t="str">
        <f t="shared" si="903"/>
        <v>21:0447</v>
      </c>
      <c r="D5611" s="1" t="str">
        <f t="shared" si="904"/>
        <v>21:0147</v>
      </c>
      <c r="E5611" t="s">
        <v>21318</v>
      </c>
      <c r="F5611" t="s">
        <v>21349</v>
      </c>
      <c r="H5611">
        <v>48.477956800000001</v>
      </c>
      <c r="I5611">
        <v>-91.164867900000004</v>
      </c>
      <c r="J5611" s="1" t="str">
        <f t="shared" si="905"/>
        <v>NGR lake sediment grab sample</v>
      </c>
      <c r="K5611" s="1" t="str">
        <f t="shared" si="906"/>
        <v>&lt;177 micron (NGR)</v>
      </c>
      <c r="L5611">
        <v>31</v>
      </c>
      <c r="M5611" t="s">
        <v>57</v>
      </c>
      <c r="N5611">
        <v>609</v>
      </c>
      <c r="O5611">
        <v>87</v>
      </c>
      <c r="P5611">
        <v>69</v>
      </c>
      <c r="Q5611">
        <v>5</v>
      </c>
      <c r="R5611">
        <v>39</v>
      </c>
      <c r="S5611">
        <v>17</v>
      </c>
      <c r="T5611">
        <v>0.1</v>
      </c>
      <c r="U5611">
        <v>370</v>
      </c>
      <c r="V5611">
        <v>3</v>
      </c>
      <c r="W5611">
        <v>0.5</v>
      </c>
      <c r="X5611">
        <v>1</v>
      </c>
      <c r="Y5611">
        <v>20.6</v>
      </c>
    </row>
    <row r="5612" spans="1:25" hidden="1" x14ac:dyDescent="0.25">
      <c r="A5612" t="s">
        <v>21350</v>
      </c>
      <c r="B5612" t="s">
        <v>21351</v>
      </c>
      <c r="C5612" s="1" t="str">
        <f t="shared" si="903"/>
        <v>21:0447</v>
      </c>
      <c r="D5612" s="1" t="str">
        <f t="shared" si="904"/>
        <v>21:0147</v>
      </c>
      <c r="E5612" t="s">
        <v>21352</v>
      </c>
      <c r="F5612" t="s">
        <v>21353</v>
      </c>
      <c r="H5612">
        <v>48.483591500000003</v>
      </c>
      <c r="I5612">
        <v>-91.155989099999999</v>
      </c>
      <c r="J5612" s="1" t="str">
        <f t="shared" si="905"/>
        <v>NGR lake sediment grab sample</v>
      </c>
      <c r="K5612" s="1" t="str">
        <f t="shared" si="906"/>
        <v>&lt;177 micron (NGR)</v>
      </c>
      <c r="L5612">
        <v>31</v>
      </c>
      <c r="M5612" t="s">
        <v>72</v>
      </c>
      <c r="N5612">
        <v>610</v>
      </c>
      <c r="O5612">
        <v>85</v>
      </c>
      <c r="P5612">
        <v>58</v>
      </c>
      <c r="Q5612">
        <v>1</v>
      </c>
      <c r="R5612">
        <v>42</v>
      </c>
      <c r="S5612">
        <v>16</v>
      </c>
      <c r="T5612">
        <v>0.1</v>
      </c>
      <c r="U5612">
        <v>330</v>
      </c>
      <c r="V5612">
        <v>2.5499999999999998</v>
      </c>
      <c r="W5612">
        <v>0.5</v>
      </c>
      <c r="X5612">
        <v>1</v>
      </c>
      <c r="Y5612">
        <v>17.600000000000001</v>
      </c>
    </row>
    <row r="5613" spans="1:25" hidden="1" x14ac:dyDescent="0.25">
      <c r="A5613" t="s">
        <v>21354</v>
      </c>
      <c r="B5613" t="s">
        <v>21355</v>
      </c>
      <c r="C5613" s="1" t="str">
        <f t="shared" si="903"/>
        <v>21:0447</v>
      </c>
      <c r="D5613" s="1" t="str">
        <f t="shared" si="904"/>
        <v>21:0147</v>
      </c>
      <c r="E5613" t="s">
        <v>21356</v>
      </c>
      <c r="F5613" t="s">
        <v>21357</v>
      </c>
      <c r="H5613">
        <v>48.494889999999998</v>
      </c>
      <c r="I5613">
        <v>-91.129101599999998</v>
      </c>
      <c r="J5613" s="1" t="str">
        <f t="shared" si="905"/>
        <v>NGR lake sediment grab sample</v>
      </c>
      <c r="K5613" s="1" t="str">
        <f t="shared" si="906"/>
        <v>&lt;177 micron (NGR)</v>
      </c>
      <c r="L5613">
        <v>31</v>
      </c>
      <c r="M5613" t="s">
        <v>77</v>
      </c>
      <c r="N5613">
        <v>611</v>
      </c>
      <c r="O5613">
        <v>88</v>
      </c>
      <c r="P5613">
        <v>58</v>
      </c>
      <c r="Q5613">
        <v>4</v>
      </c>
      <c r="R5613">
        <v>41</v>
      </c>
      <c r="S5613">
        <v>19</v>
      </c>
      <c r="T5613">
        <v>0.1</v>
      </c>
      <c r="U5613">
        <v>350</v>
      </c>
      <c r="V5613">
        <v>3.1</v>
      </c>
      <c r="W5613">
        <v>0.5</v>
      </c>
      <c r="X5613">
        <v>1</v>
      </c>
      <c r="Y5613">
        <v>26.6</v>
      </c>
    </row>
    <row r="5614" spans="1:25" hidden="1" x14ac:dyDescent="0.25">
      <c r="A5614" t="s">
        <v>21358</v>
      </c>
      <c r="B5614" t="s">
        <v>21359</v>
      </c>
      <c r="C5614" s="1" t="str">
        <f t="shared" si="903"/>
        <v>21:0447</v>
      </c>
      <c r="D5614" s="1" t="str">
        <f t="shared" si="904"/>
        <v>21:0147</v>
      </c>
      <c r="E5614" t="s">
        <v>21360</v>
      </c>
      <c r="F5614" t="s">
        <v>21361</v>
      </c>
      <c r="H5614">
        <v>48.968610099999999</v>
      </c>
      <c r="I5614">
        <v>-91.945020700000001</v>
      </c>
      <c r="J5614" s="1" t="str">
        <f t="shared" si="905"/>
        <v>NGR lake sediment grab sample</v>
      </c>
      <c r="K5614" s="1" t="str">
        <f t="shared" si="906"/>
        <v>&lt;177 micron (NGR)</v>
      </c>
      <c r="L5614">
        <v>31</v>
      </c>
      <c r="M5614" t="s">
        <v>82</v>
      </c>
      <c r="N5614">
        <v>612</v>
      </c>
      <c r="O5614">
        <v>35</v>
      </c>
      <c r="P5614">
        <v>10</v>
      </c>
      <c r="Q5614">
        <v>5</v>
      </c>
      <c r="R5614">
        <v>5</v>
      </c>
      <c r="S5614">
        <v>3</v>
      </c>
      <c r="T5614">
        <v>0.1</v>
      </c>
      <c r="U5614">
        <v>80</v>
      </c>
      <c r="V5614">
        <v>0.7</v>
      </c>
      <c r="W5614">
        <v>0.5</v>
      </c>
      <c r="X5614">
        <v>1</v>
      </c>
      <c r="Y5614">
        <v>29.6</v>
      </c>
    </row>
    <row r="5615" spans="1:25" hidden="1" x14ac:dyDescent="0.25">
      <c r="A5615" t="s">
        <v>21362</v>
      </c>
      <c r="B5615" t="s">
        <v>21363</v>
      </c>
      <c r="C5615" s="1" t="str">
        <f t="shared" si="903"/>
        <v>21:0447</v>
      </c>
      <c r="D5615" s="1" t="str">
        <f t="shared" si="904"/>
        <v>21:0147</v>
      </c>
      <c r="E5615" t="s">
        <v>21364</v>
      </c>
      <c r="F5615" t="s">
        <v>21365</v>
      </c>
      <c r="H5615">
        <v>48.906247899999997</v>
      </c>
      <c r="I5615">
        <v>-91.944751499999995</v>
      </c>
      <c r="J5615" s="1" t="str">
        <f t="shared" si="905"/>
        <v>NGR lake sediment grab sample</v>
      </c>
      <c r="K5615" s="1" t="str">
        <f t="shared" si="906"/>
        <v>&lt;177 micron (NGR)</v>
      </c>
      <c r="L5615">
        <v>31</v>
      </c>
      <c r="M5615" t="s">
        <v>87</v>
      </c>
      <c r="N5615">
        <v>613</v>
      </c>
      <c r="O5615">
        <v>52</v>
      </c>
      <c r="P5615">
        <v>7</v>
      </c>
      <c r="Q5615">
        <v>2</v>
      </c>
      <c r="R5615">
        <v>6</v>
      </c>
      <c r="S5615">
        <v>3</v>
      </c>
      <c r="T5615">
        <v>0.1</v>
      </c>
      <c r="U5615">
        <v>80</v>
      </c>
      <c r="V5615">
        <v>0.65</v>
      </c>
      <c r="W5615">
        <v>0.5</v>
      </c>
      <c r="X5615">
        <v>1</v>
      </c>
      <c r="Y5615">
        <v>40.799999999999997</v>
      </c>
    </row>
    <row r="5616" spans="1:25" hidden="1" x14ac:dyDescent="0.25">
      <c r="A5616" t="s">
        <v>21366</v>
      </c>
      <c r="B5616" t="s">
        <v>21367</v>
      </c>
      <c r="C5616" s="1" t="str">
        <f t="shared" si="903"/>
        <v>21:0447</v>
      </c>
      <c r="D5616" s="1" t="str">
        <f t="shared" si="904"/>
        <v>21:0147</v>
      </c>
      <c r="E5616" t="s">
        <v>21368</v>
      </c>
      <c r="F5616" t="s">
        <v>21369</v>
      </c>
      <c r="H5616">
        <v>48.850849199999999</v>
      </c>
      <c r="I5616">
        <v>-91.942644999999999</v>
      </c>
      <c r="J5616" s="1" t="str">
        <f t="shared" si="905"/>
        <v>NGR lake sediment grab sample</v>
      </c>
      <c r="K5616" s="1" t="str">
        <f t="shared" si="906"/>
        <v>&lt;177 micron (NGR)</v>
      </c>
      <c r="L5616">
        <v>31</v>
      </c>
      <c r="M5616" t="s">
        <v>92</v>
      </c>
      <c r="N5616">
        <v>614</v>
      </c>
      <c r="O5616">
        <v>26</v>
      </c>
      <c r="P5616">
        <v>8</v>
      </c>
      <c r="Q5616">
        <v>4</v>
      </c>
      <c r="R5616">
        <v>7</v>
      </c>
      <c r="S5616">
        <v>5</v>
      </c>
      <c r="T5616">
        <v>0.1</v>
      </c>
      <c r="U5616">
        <v>60</v>
      </c>
      <c r="V5616">
        <v>0.55000000000000004</v>
      </c>
      <c r="W5616">
        <v>0.5</v>
      </c>
      <c r="X5616">
        <v>1</v>
      </c>
      <c r="Y5616">
        <v>27.4</v>
      </c>
    </row>
    <row r="5617" spans="1:25" hidden="1" x14ac:dyDescent="0.25">
      <c r="A5617" t="s">
        <v>21370</v>
      </c>
      <c r="B5617" t="s">
        <v>21371</v>
      </c>
      <c r="C5617" s="1" t="str">
        <f t="shared" si="903"/>
        <v>21:0447</v>
      </c>
      <c r="D5617" s="1" t="str">
        <f>HYPERLINK("http://geochem.nrcan.gc.ca/cdogs/content/svy/svy_e.htm", "")</f>
        <v/>
      </c>
      <c r="G5617" s="1" t="str">
        <f>HYPERLINK("http://geochem.nrcan.gc.ca/cdogs/content/cr_/cr_00033_e.htm", "33")</f>
        <v>33</v>
      </c>
      <c r="J5617" t="s">
        <v>100</v>
      </c>
      <c r="K5617" t="s">
        <v>101</v>
      </c>
      <c r="L5617">
        <v>31</v>
      </c>
      <c r="M5617" t="s">
        <v>102</v>
      </c>
      <c r="N5617">
        <v>615</v>
      </c>
      <c r="O5617">
        <v>170</v>
      </c>
      <c r="P5617">
        <v>20</v>
      </c>
      <c r="Q5617">
        <v>31</v>
      </c>
      <c r="R5617">
        <v>16</v>
      </c>
      <c r="S5617">
        <v>13</v>
      </c>
      <c r="T5617">
        <v>0.1</v>
      </c>
      <c r="U5617">
        <v>2800</v>
      </c>
      <c r="V5617">
        <v>4.25</v>
      </c>
      <c r="W5617">
        <v>2</v>
      </c>
      <c r="X5617">
        <v>1</v>
      </c>
      <c r="Y5617">
        <v>12.6</v>
      </c>
    </row>
    <row r="5618" spans="1:25" hidden="1" x14ac:dyDescent="0.25">
      <c r="A5618" t="s">
        <v>21372</v>
      </c>
      <c r="B5618" t="s">
        <v>21373</v>
      </c>
      <c r="C5618" s="1" t="str">
        <f t="shared" si="903"/>
        <v>21:0447</v>
      </c>
      <c r="D5618" s="1" t="str">
        <f t="shared" ref="D5618:D5638" si="907">HYPERLINK("http://geochem.nrcan.gc.ca/cdogs/content/svy/svy210147_e.htm", "21:0147")</f>
        <v>21:0147</v>
      </c>
      <c r="E5618" t="s">
        <v>21374</v>
      </c>
      <c r="F5618" t="s">
        <v>21375</v>
      </c>
      <c r="H5618">
        <v>48.791857899999997</v>
      </c>
      <c r="I5618">
        <v>-91.899008300000006</v>
      </c>
      <c r="J5618" s="1" t="str">
        <f t="shared" ref="J5618:J5638" si="908">HYPERLINK("http://geochem.nrcan.gc.ca/cdogs/content/kwd/kwd020027_e.htm", "NGR lake sediment grab sample")</f>
        <v>NGR lake sediment grab sample</v>
      </c>
      <c r="K5618" s="1" t="str">
        <f t="shared" ref="K5618:K5638" si="909">HYPERLINK("http://geochem.nrcan.gc.ca/cdogs/content/kwd/kwd080006_e.htm", "&lt;177 micron (NGR)")</f>
        <v>&lt;177 micron (NGR)</v>
      </c>
      <c r="L5618">
        <v>31</v>
      </c>
      <c r="M5618" t="s">
        <v>97</v>
      </c>
      <c r="N5618">
        <v>616</v>
      </c>
      <c r="O5618">
        <v>69</v>
      </c>
      <c r="P5618">
        <v>32</v>
      </c>
      <c r="Q5618">
        <v>2</v>
      </c>
      <c r="R5618">
        <v>14</v>
      </c>
      <c r="S5618">
        <v>7</v>
      </c>
      <c r="T5618">
        <v>0.1</v>
      </c>
      <c r="U5618">
        <v>260</v>
      </c>
      <c r="V5618">
        <v>0.85</v>
      </c>
      <c r="W5618">
        <v>0.5</v>
      </c>
      <c r="X5618">
        <v>2</v>
      </c>
      <c r="Y5618">
        <v>60.8</v>
      </c>
    </row>
    <row r="5619" spans="1:25" hidden="1" x14ac:dyDescent="0.25">
      <c r="A5619" t="s">
        <v>21376</v>
      </c>
      <c r="B5619" t="s">
        <v>21377</v>
      </c>
      <c r="C5619" s="1" t="str">
        <f t="shared" si="903"/>
        <v>21:0447</v>
      </c>
      <c r="D5619" s="1" t="str">
        <f t="shared" si="907"/>
        <v>21:0147</v>
      </c>
      <c r="E5619" t="s">
        <v>21378</v>
      </c>
      <c r="F5619" t="s">
        <v>21379</v>
      </c>
      <c r="H5619">
        <v>48.772536899999999</v>
      </c>
      <c r="I5619">
        <v>-91.904017600000003</v>
      </c>
      <c r="J5619" s="1" t="str">
        <f t="shared" si="908"/>
        <v>NGR lake sediment grab sample</v>
      </c>
      <c r="K5619" s="1" t="str">
        <f t="shared" si="909"/>
        <v>&lt;177 micron (NGR)</v>
      </c>
      <c r="L5619">
        <v>31</v>
      </c>
      <c r="M5619" t="s">
        <v>107</v>
      </c>
      <c r="N5619">
        <v>617</v>
      </c>
      <c r="O5619">
        <v>53</v>
      </c>
      <c r="P5619">
        <v>26</v>
      </c>
      <c r="Q5619">
        <v>6</v>
      </c>
      <c r="R5619">
        <v>27</v>
      </c>
      <c r="S5619">
        <v>13</v>
      </c>
      <c r="T5619">
        <v>0.2</v>
      </c>
      <c r="U5619">
        <v>550</v>
      </c>
      <c r="V5619">
        <v>2.4</v>
      </c>
      <c r="W5619">
        <v>1</v>
      </c>
      <c r="X5619">
        <v>1</v>
      </c>
      <c r="Y5619">
        <v>1.2</v>
      </c>
    </row>
    <row r="5620" spans="1:25" hidden="1" x14ac:dyDescent="0.25">
      <c r="A5620" t="s">
        <v>21380</v>
      </c>
      <c r="B5620" t="s">
        <v>21381</v>
      </c>
      <c r="C5620" s="1" t="str">
        <f t="shared" si="903"/>
        <v>21:0447</v>
      </c>
      <c r="D5620" s="1" t="str">
        <f t="shared" si="907"/>
        <v>21:0147</v>
      </c>
      <c r="E5620" t="s">
        <v>21382</v>
      </c>
      <c r="F5620" t="s">
        <v>21383</v>
      </c>
      <c r="H5620">
        <v>48.768152399999998</v>
      </c>
      <c r="I5620">
        <v>-91.8546434</v>
      </c>
      <c r="J5620" s="1" t="str">
        <f t="shared" si="908"/>
        <v>NGR lake sediment grab sample</v>
      </c>
      <c r="K5620" s="1" t="str">
        <f t="shared" si="909"/>
        <v>&lt;177 micron (NGR)</v>
      </c>
      <c r="L5620">
        <v>31</v>
      </c>
      <c r="M5620" t="s">
        <v>112</v>
      </c>
      <c r="N5620">
        <v>618</v>
      </c>
      <c r="O5620">
        <v>96</v>
      </c>
      <c r="P5620">
        <v>116</v>
      </c>
      <c r="Q5620">
        <v>2</v>
      </c>
      <c r="R5620">
        <v>25</v>
      </c>
      <c r="S5620">
        <v>8</v>
      </c>
      <c r="T5620">
        <v>0.2</v>
      </c>
      <c r="U5620">
        <v>870</v>
      </c>
      <c r="V5620">
        <v>1.2</v>
      </c>
      <c r="W5620">
        <v>0.5</v>
      </c>
      <c r="X5620">
        <v>2</v>
      </c>
      <c r="Y5620">
        <v>51</v>
      </c>
    </row>
    <row r="5621" spans="1:25" hidden="1" x14ac:dyDescent="0.25">
      <c r="A5621" t="s">
        <v>21384</v>
      </c>
      <c r="B5621" t="s">
        <v>21385</v>
      </c>
      <c r="C5621" s="1" t="str">
        <f t="shared" si="903"/>
        <v>21:0447</v>
      </c>
      <c r="D5621" s="1" t="str">
        <f t="shared" si="907"/>
        <v>21:0147</v>
      </c>
      <c r="E5621" t="s">
        <v>21386</v>
      </c>
      <c r="F5621" t="s">
        <v>21387</v>
      </c>
      <c r="H5621">
        <v>48.768944300000001</v>
      </c>
      <c r="I5621">
        <v>-91.825174399999995</v>
      </c>
      <c r="J5621" s="1" t="str">
        <f t="shared" si="908"/>
        <v>NGR lake sediment grab sample</v>
      </c>
      <c r="K5621" s="1" t="str">
        <f t="shared" si="909"/>
        <v>&lt;177 micron (NGR)</v>
      </c>
      <c r="L5621">
        <v>31</v>
      </c>
      <c r="M5621" t="s">
        <v>117</v>
      </c>
      <c r="N5621">
        <v>619</v>
      </c>
      <c r="O5621">
        <v>70</v>
      </c>
      <c r="P5621">
        <v>32</v>
      </c>
      <c r="Q5621">
        <v>1</v>
      </c>
      <c r="R5621">
        <v>11</v>
      </c>
      <c r="S5621">
        <v>6</v>
      </c>
      <c r="T5621">
        <v>0.2</v>
      </c>
      <c r="U5621">
        <v>145</v>
      </c>
      <c r="V5621">
        <v>0.55000000000000004</v>
      </c>
      <c r="W5621">
        <v>0.5</v>
      </c>
      <c r="X5621">
        <v>1</v>
      </c>
      <c r="Y5621">
        <v>58.6</v>
      </c>
    </row>
    <row r="5622" spans="1:25" hidden="1" x14ac:dyDescent="0.25">
      <c r="A5622" t="s">
        <v>21388</v>
      </c>
      <c r="B5622" t="s">
        <v>21389</v>
      </c>
      <c r="C5622" s="1" t="str">
        <f t="shared" si="903"/>
        <v>21:0447</v>
      </c>
      <c r="D5622" s="1" t="str">
        <f t="shared" si="907"/>
        <v>21:0147</v>
      </c>
      <c r="E5622" t="s">
        <v>21390</v>
      </c>
      <c r="F5622" t="s">
        <v>21391</v>
      </c>
      <c r="H5622">
        <v>48.743750800000001</v>
      </c>
      <c r="I5622">
        <v>-91.826550800000007</v>
      </c>
      <c r="J5622" s="1" t="str">
        <f t="shared" si="908"/>
        <v>NGR lake sediment grab sample</v>
      </c>
      <c r="K5622" s="1" t="str">
        <f t="shared" si="909"/>
        <v>&lt;177 micron (NGR)</v>
      </c>
      <c r="L5622">
        <v>31</v>
      </c>
      <c r="M5622" t="s">
        <v>122</v>
      </c>
      <c r="N5622">
        <v>620</v>
      </c>
      <c r="O5622">
        <v>91</v>
      </c>
      <c r="P5622">
        <v>80</v>
      </c>
      <c r="Q5622">
        <v>13</v>
      </c>
      <c r="R5622">
        <v>37</v>
      </c>
      <c r="S5622">
        <v>20</v>
      </c>
      <c r="T5622">
        <v>0.1</v>
      </c>
      <c r="U5622">
        <v>640</v>
      </c>
      <c r="V5622">
        <v>3.1</v>
      </c>
      <c r="W5622">
        <v>2</v>
      </c>
      <c r="X5622">
        <v>1</v>
      </c>
      <c r="Y5622">
        <v>6.8</v>
      </c>
    </row>
    <row r="5623" spans="1:25" hidden="1" x14ac:dyDescent="0.25">
      <c r="A5623" t="s">
        <v>21392</v>
      </c>
      <c r="B5623" t="s">
        <v>21393</v>
      </c>
      <c r="C5623" s="1" t="str">
        <f t="shared" si="903"/>
        <v>21:0447</v>
      </c>
      <c r="D5623" s="1" t="str">
        <f t="shared" si="907"/>
        <v>21:0147</v>
      </c>
      <c r="E5623" t="s">
        <v>21394</v>
      </c>
      <c r="F5623" t="s">
        <v>21395</v>
      </c>
      <c r="H5623">
        <v>48.741856800000001</v>
      </c>
      <c r="I5623">
        <v>-91.919892200000007</v>
      </c>
      <c r="J5623" s="1" t="str">
        <f t="shared" si="908"/>
        <v>NGR lake sediment grab sample</v>
      </c>
      <c r="K5623" s="1" t="str">
        <f t="shared" si="909"/>
        <v>&lt;177 micron (NGR)</v>
      </c>
      <c r="L5623">
        <v>32</v>
      </c>
      <c r="M5623" t="s">
        <v>29</v>
      </c>
      <c r="N5623">
        <v>621</v>
      </c>
      <c r="O5623">
        <v>95</v>
      </c>
      <c r="P5623">
        <v>36</v>
      </c>
      <c r="Q5623">
        <v>11</v>
      </c>
      <c r="R5623">
        <v>36</v>
      </c>
      <c r="S5623">
        <v>21</v>
      </c>
      <c r="T5623">
        <v>0.2</v>
      </c>
      <c r="U5623">
        <v>1450</v>
      </c>
      <c r="V5623">
        <v>3.6</v>
      </c>
      <c r="W5623">
        <v>3</v>
      </c>
      <c r="X5623">
        <v>1</v>
      </c>
      <c r="Y5623">
        <v>6.6</v>
      </c>
    </row>
    <row r="5624" spans="1:25" hidden="1" x14ac:dyDescent="0.25">
      <c r="A5624" t="s">
        <v>21396</v>
      </c>
      <c r="B5624" t="s">
        <v>21397</v>
      </c>
      <c r="C5624" s="1" t="str">
        <f t="shared" si="903"/>
        <v>21:0447</v>
      </c>
      <c r="D5624" s="1" t="str">
        <f t="shared" si="907"/>
        <v>21:0147</v>
      </c>
      <c r="E5624" t="s">
        <v>21398</v>
      </c>
      <c r="F5624" t="s">
        <v>21399</v>
      </c>
      <c r="H5624">
        <v>48.742310400000001</v>
      </c>
      <c r="I5624">
        <v>-91.861419900000001</v>
      </c>
      <c r="J5624" s="1" t="str">
        <f t="shared" si="908"/>
        <v>NGR lake sediment grab sample</v>
      </c>
      <c r="K5624" s="1" t="str">
        <f t="shared" si="909"/>
        <v>&lt;177 micron (NGR)</v>
      </c>
      <c r="L5624">
        <v>32</v>
      </c>
      <c r="M5624" t="s">
        <v>34</v>
      </c>
      <c r="N5624">
        <v>622</v>
      </c>
      <c r="O5624">
        <v>78</v>
      </c>
      <c r="P5624">
        <v>35</v>
      </c>
      <c r="Q5624">
        <v>7</v>
      </c>
      <c r="R5624">
        <v>38</v>
      </c>
      <c r="S5624">
        <v>20</v>
      </c>
      <c r="T5624">
        <v>0.1</v>
      </c>
      <c r="U5624">
        <v>930</v>
      </c>
      <c r="V5624">
        <v>3.35</v>
      </c>
      <c r="W5624">
        <v>2</v>
      </c>
      <c r="X5624">
        <v>1</v>
      </c>
      <c r="Y5624">
        <v>17.600000000000001</v>
      </c>
    </row>
    <row r="5625" spans="1:25" hidden="1" x14ac:dyDescent="0.25">
      <c r="A5625" t="s">
        <v>21400</v>
      </c>
      <c r="B5625" t="s">
        <v>21401</v>
      </c>
      <c r="C5625" s="1" t="str">
        <f t="shared" si="903"/>
        <v>21:0447</v>
      </c>
      <c r="D5625" s="1" t="str">
        <f t="shared" si="907"/>
        <v>21:0147</v>
      </c>
      <c r="E5625" t="s">
        <v>21402</v>
      </c>
      <c r="F5625" t="s">
        <v>21403</v>
      </c>
      <c r="H5625">
        <v>48.7299376</v>
      </c>
      <c r="I5625">
        <v>-91.900007599999995</v>
      </c>
      <c r="J5625" s="1" t="str">
        <f t="shared" si="908"/>
        <v>NGR lake sediment grab sample</v>
      </c>
      <c r="K5625" s="1" t="str">
        <f t="shared" si="909"/>
        <v>&lt;177 micron (NGR)</v>
      </c>
      <c r="L5625">
        <v>32</v>
      </c>
      <c r="M5625" t="s">
        <v>49</v>
      </c>
      <c r="N5625">
        <v>623</v>
      </c>
      <c r="O5625">
        <v>90</v>
      </c>
      <c r="P5625">
        <v>27</v>
      </c>
      <c r="Q5625">
        <v>4</v>
      </c>
      <c r="R5625">
        <v>36</v>
      </c>
      <c r="S5625">
        <v>15</v>
      </c>
      <c r="T5625">
        <v>0.1</v>
      </c>
      <c r="U5625">
        <v>345</v>
      </c>
      <c r="V5625">
        <v>2.2000000000000002</v>
      </c>
      <c r="W5625">
        <v>0.5</v>
      </c>
      <c r="X5625">
        <v>1</v>
      </c>
      <c r="Y5625">
        <v>17</v>
      </c>
    </row>
    <row r="5626" spans="1:25" hidden="1" x14ac:dyDescent="0.25">
      <c r="A5626" t="s">
        <v>21404</v>
      </c>
      <c r="B5626" t="s">
        <v>21405</v>
      </c>
      <c r="C5626" s="1" t="str">
        <f t="shared" si="903"/>
        <v>21:0447</v>
      </c>
      <c r="D5626" s="1" t="str">
        <f t="shared" si="907"/>
        <v>21:0147</v>
      </c>
      <c r="E5626" t="s">
        <v>21394</v>
      </c>
      <c r="F5626" t="s">
        <v>21406</v>
      </c>
      <c r="H5626">
        <v>48.741856800000001</v>
      </c>
      <c r="I5626">
        <v>-91.919892200000007</v>
      </c>
      <c r="J5626" s="1" t="str">
        <f t="shared" si="908"/>
        <v>NGR lake sediment grab sample</v>
      </c>
      <c r="K5626" s="1" t="str">
        <f t="shared" si="909"/>
        <v>&lt;177 micron (NGR)</v>
      </c>
      <c r="L5626">
        <v>32</v>
      </c>
      <c r="M5626" t="s">
        <v>53</v>
      </c>
      <c r="N5626">
        <v>624</v>
      </c>
      <c r="O5626">
        <v>93</v>
      </c>
      <c r="P5626">
        <v>30</v>
      </c>
      <c r="Q5626">
        <v>11</v>
      </c>
      <c r="R5626">
        <v>33</v>
      </c>
      <c r="S5626">
        <v>19</v>
      </c>
      <c r="T5626">
        <v>0.1</v>
      </c>
      <c r="U5626">
        <v>1300</v>
      </c>
      <c r="V5626">
        <v>3.5</v>
      </c>
      <c r="W5626">
        <v>2</v>
      </c>
      <c r="X5626">
        <v>1</v>
      </c>
      <c r="Y5626">
        <v>6.4</v>
      </c>
    </row>
    <row r="5627" spans="1:25" hidden="1" x14ac:dyDescent="0.25">
      <c r="A5627" t="s">
        <v>21407</v>
      </c>
      <c r="B5627" t="s">
        <v>21408</v>
      </c>
      <c r="C5627" s="1" t="str">
        <f t="shared" si="903"/>
        <v>21:0447</v>
      </c>
      <c r="D5627" s="1" t="str">
        <f t="shared" si="907"/>
        <v>21:0147</v>
      </c>
      <c r="E5627" t="s">
        <v>21394</v>
      </c>
      <c r="F5627" t="s">
        <v>21409</v>
      </c>
      <c r="H5627">
        <v>48.741856800000001</v>
      </c>
      <c r="I5627">
        <v>-91.919892200000007</v>
      </c>
      <c r="J5627" s="1" t="str">
        <f t="shared" si="908"/>
        <v>NGR lake sediment grab sample</v>
      </c>
      <c r="K5627" s="1" t="str">
        <f t="shared" si="909"/>
        <v>&lt;177 micron (NGR)</v>
      </c>
      <c r="L5627">
        <v>32</v>
      </c>
      <c r="M5627" t="s">
        <v>57</v>
      </c>
      <c r="N5627">
        <v>625</v>
      </c>
      <c r="O5627">
        <v>96</v>
      </c>
      <c r="P5627">
        <v>37</v>
      </c>
      <c r="Q5627">
        <v>10</v>
      </c>
      <c r="R5627">
        <v>37</v>
      </c>
      <c r="S5627">
        <v>20</v>
      </c>
      <c r="T5627">
        <v>0.1</v>
      </c>
      <c r="U5627">
        <v>1350</v>
      </c>
      <c r="V5627">
        <v>3.35</v>
      </c>
      <c r="W5627">
        <v>3</v>
      </c>
      <c r="X5627">
        <v>1</v>
      </c>
      <c r="Y5627">
        <v>6.2</v>
      </c>
    </row>
    <row r="5628" spans="1:25" hidden="1" x14ac:dyDescent="0.25">
      <c r="A5628" t="s">
        <v>21410</v>
      </c>
      <c r="B5628" t="s">
        <v>21411</v>
      </c>
      <c r="C5628" s="1" t="str">
        <f t="shared" si="903"/>
        <v>21:0447</v>
      </c>
      <c r="D5628" s="1" t="str">
        <f t="shared" si="907"/>
        <v>21:0147</v>
      </c>
      <c r="E5628" t="s">
        <v>21412</v>
      </c>
      <c r="F5628" t="s">
        <v>21413</v>
      </c>
      <c r="H5628">
        <v>48.763136299999999</v>
      </c>
      <c r="I5628">
        <v>-91.965362499999998</v>
      </c>
      <c r="J5628" s="1" t="str">
        <f t="shared" si="908"/>
        <v>NGR lake sediment grab sample</v>
      </c>
      <c r="K5628" s="1" t="str">
        <f t="shared" si="909"/>
        <v>&lt;177 micron (NGR)</v>
      </c>
      <c r="L5628">
        <v>32</v>
      </c>
      <c r="M5628" t="s">
        <v>39</v>
      </c>
      <c r="N5628">
        <v>626</v>
      </c>
      <c r="O5628">
        <v>160</v>
      </c>
      <c r="P5628">
        <v>44</v>
      </c>
      <c r="Q5628">
        <v>2</v>
      </c>
      <c r="R5628">
        <v>16</v>
      </c>
      <c r="S5628">
        <v>8</v>
      </c>
      <c r="T5628">
        <v>0.1</v>
      </c>
      <c r="U5628">
        <v>270</v>
      </c>
      <c r="V5628">
        <v>0.85</v>
      </c>
      <c r="W5628">
        <v>0.5</v>
      </c>
      <c r="X5628">
        <v>1</v>
      </c>
      <c r="Y5628">
        <v>51.8</v>
      </c>
    </row>
    <row r="5629" spans="1:25" hidden="1" x14ac:dyDescent="0.25">
      <c r="A5629" t="s">
        <v>21414</v>
      </c>
      <c r="B5629" t="s">
        <v>21415</v>
      </c>
      <c r="C5629" s="1" t="str">
        <f t="shared" si="903"/>
        <v>21:0447</v>
      </c>
      <c r="D5629" s="1" t="str">
        <f t="shared" si="907"/>
        <v>21:0147</v>
      </c>
      <c r="E5629" t="s">
        <v>21416</v>
      </c>
      <c r="F5629" t="s">
        <v>21417</v>
      </c>
      <c r="H5629">
        <v>48.784660600000002</v>
      </c>
      <c r="I5629">
        <v>-91.941204900000002</v>
      </c>
      <c r="J5629" s="1" t="str">
        <f t="shared" si="908"/>
        <v>NGR lake sediment grab sample</v>
      </c>
      <c r="K5629" s="1" t="str">
        <f t="shared" si="909"/>
        <v>&lt;177 micron (NGR)</v>
      </c>
      <c r="L5629">
        <v>32</v>
      </c>
      <c r="M5629" t="s">
        <v>44</v>
      </c>
      <c r="N5629">
        <v>627</v>
      </c>
      <c r="O5629">
        <v>152</v>
      </c>
      <c r="P5629">
        <v>44</v>
      </c>
      <c r="Q5629">
        <v>2</v>
      </c>
      <c r="R5629">
        <v>14</v>
      </c>
      <c r="S5629">
        <v>7</v>
      </c>
      <c r="T5629">
        <v>0.1</v>
      </c>
      <c r="U5629">
        <v>150</v>
      </c>
      <c r="V5629">
        <v>0.9</v>
      </c>
      <c r="W5629">
        <v>0.5</v>
      </c>
      <c r="X5629">
        <v>2</v>
      </c>
      <c r="Y5629">
        <v>57.4</v>
      </c>
    </row>
    <row r="5630" spans="1:25" hidden="1" x14ac:dyDescent="0.25">
      <c r="A5630" t="s">
        <v>21418</v>
      </c>
      <c r="B5630" t="s">
        <v>21419</v>
      </c>
      <c r="C5630" s="1" t="str">
        <f t="shared" si="903"/>
        <v>21:0447</v>
      </c>
      <c r="D5630" s="1" t="str">
        <f t="shared" si="907"/>
        <v>21:0147</v>
      </c>
      <c r="E5630" t="s">
        <v>21420</v>
      </c>
      <c r="F5630" t="s">
        <v>21421</v>
      </c>
      <c r="H5630">
        <v>48.790743300000003</v>
      </c>
      <c r="I5630">
        <v>-91.985353900000007</v>
      </c>
      <c r="J5630" s="1" t="str">
        <f t="shared" si="908"/>
        <v>NGR lake sediment grab sample</v>
      </c>
      <c r="K5630" s="1" t="str">
        <f t="shared" si="909"/>
        <v>&lt;177 micron (NGR)</v>
      </c>
      <c r="L5630">
        <v>32</v>
      </c>
      <c r="M5630" t="s">
        <v>62</v>
      </c>
      <c r="N5630">
        <v>628</v>
      </c>
      <c r="O5630">
        <v>240</v>
      </c>
      <c r="P5630">
        <v>44</v>
      </c>
      <c r="Q5630">
        <v>4</v>
      </c>
      <c r="R5630">
        <v>21</v>
      </c>
      <c r="S5630">
        <v>5</v>
      </c>
      <c r="T5630">
        <v>0.1</v>
      </c>
      <c r="U5630">
        <v>135</v>
      </c>
      <c r="V5630">
        <v>0.7</v>
      </c>
      <c r="W5630">
        <v>0.5</v>
      </c>
      <c r="X5630">
        <v>1</v>
      </c>
      <c r="Y5630">
        <v>51.6</v>
      </c>
    </row>
    <row r="5631" spans="1:25" hidden="1" x14ac:dyDescent="0.25">
      <c r="A5631" t="s">
        <v>21422</v>
      </c>
      <c r="B5631" t="s">
        <v>21423</v>
      </c>
      <c r="C5631" s="1" t="str">
        <f t="shared" si="903"/>
        <v>21:0447</v>
      </c>
      <c r="D5631" s="1" t="str">
        <f t="shared" si="907"/>
        <v>21:0147</v>
      </c>
      <c r="E5631" t="s">
        <v>21424</v>
      </c>
      <c r="F5631" t="s">
        <v>21425</v>
      </c>
      <c r="H5631">
        <v>48.641988499999997</v>
      </c>
      <c r="I5631">
        <v>-91.722944600000005</v>
      </c>
      <c r="J5631" s="1" t="str">
        <f t="shared" si="908"/>
        <v>NGR lake sediment grab sample</v>
      </c>
      <c r="K5631" s="1" t="str">
        <f t="shared" si="909"/>
        <v>&lt;177 micron (NGR)</v>
      </c>
      <c r="L5631">
        <v>32</v>
      </c>
      <c r="M5631" t="s">
        <v>67</v>
      </c>
      <c r="N5631">
        <v>629</v>
      </c>
      <c r="O5631">
        <v>115</v>
      </c>
      <c r="P5631">
        <v>31</v>
      </c>
      <c r="Q5631">
        <v>3</v>
      </c>
      <c r="R5631">
        <v>23</v>
      </c>
      <c r="S5631">
        <v>12</v>
      </c>
      <c r="T5631">
        <v>0.1</v>
      </c>
      <c r="U5631">
        <v>220</v>
      </c>
      <c r="V5631">
        <v>0.65</v>
      </c>
      <c r="W5631">
        <v>0.5</v>
      </c>
      <c r="X5631">
        <v>1</v>
      </c>
      <c r="Y5631">
        <v>69.2</v>
      </c>
    </row>
    <row r="5632" spans="1:25" hidden="1" x14ac:dyDescent="0.25">
      <c r="A5632" t="s">
        <v>21426</v>
      </c>
      <c r="B5632" t="s">
        <v>21427</v>
      </c>
      <c r="C5632" s="1" t="str">
        <f t="shared" si="903"/>
        <v>21:0447</v>
      </c>
      <c r="D5632" s="1" t="str">
        <f t="shared" si="907"/>
        <v>21:0147</v>
      </c>
      <c r="E5632" t="s">
        <v>21428</v>
      </c>
      <c r="F5632" t="s">
        <v>21429</v>
      </c>
      <c r="H5632">
        <v>48.6293711</v>
      </c>
      <c r="I5632">
        <v>-91.762092600000003</v>
      </c>
      <c r="J5632" s="1" t="str">
        <f t="shared" si="908"/>
        <v>NGR lake sediment grab sample</v>
      </c>
      <c r="K5632" s="1" t="str">
        <f t="shared" si="909"/>
        <v>&lt;177 micron (NGR)</v>
      </c>
      <c r="L5632">
        <v>32</v>
      </c>
      <c r="M5632" t="s">
        <v>72</v>
      </c>
      <c r="N5632">
        <v>630</v>
      </c>
      <c r="O5632">
        <v>108</v>
      </c>
      <c r="P5632">
        <v>44</v>
      </c>
      <c r="Q5632">
        <v>5</v>
      </c>
      <c r="R5632">
        <v>38</v>
      </c>
      <c r="S5632">
        <v>17</v>
      </c>
      <c r="T5632">
        <v>0.1</v>
      </c>
      <c r="U5632">
        <v>450</v>
      </c>
      <c r="V5632">
        <v>2.2999999999999998</v>
      </c>
      <c r="W5632">
        <v>2.5</v>
      </c>
      <c r="X5632">
        <v>1</v>
      </c>
      <c r="Y5632">
        <v>10</v>
      </c>
    </row>
    <row r="5633" spans="1:25" hidden="1" x14ac:dyDescent="0.25">
      <c r="A5633" t="s">
        <v>21430</v>
      </c>
      <c r="B5633" t="s">
        <v>21431</v>
      </c>
      <c r="C5633" s="1" t="str">
        <f t="shared" si="903"/>
        <v>21:0447</v>
      </c>
      <c r="D5633" s="1" t="str">
        <f t="shared" si="907"/>
        <v>21:0147</v>
      </c>
      <c r="E5633" t="s">
        <v>21432</v>
      </c>
      <c r="F5633" t="s">
        <v>21433</v>
      </c>
      <c r="H5633">
        <v>48.604787700000003</v>
      </c>
      <c r="I5633">
        <v>-91.809385800000001</v>
      </c>
      <c r="J5633" s="1" t="str">
        <f t="shared" si="908"/>
        <v>NGR lake sediment grab sample</v>
      </c>
      <c r="K5633" s="1" t="str">
        <f t="shared" si="909"/>
        <v>&lt;177 micron (NGR)</v>
      </c>
      <c r="L5633">
        <v>32</v>
      </c>
      <c r="M5633" t="s">
        <v>77</v>
      </c>
      <c r="N5633">
        <v>631</v>
      </c>
      <c r="O5633">
        <v>95</v>
      </c>
      <c r="P5633">
        <v>32</v>
      </c>
      <c r="Q5633">
        <v>5</v>
      </c>
      <c r="R5633">
        <v>31</v>
      </c>
      <c r="S5633">
        <v>14</v>
      </c>
      <c r="T5633">
        <v>0.1</v>
      </c>
      <c r="U5633">
        <v>475</v>
      </c>
      <c r="V5633">
        <v>2.2999999999999998</v>
      </c>
      <c r="W5633">
        <v>0.5</v>
      </c>
      <c r="X5633">
        <v>1</v>
      </c>
      <c r="Y5633">
        <v>28.6</v>
      </c>
    </row>
    <row r="5634" spans="1:25" hidden="1" x14ac:dyDescent="0.25">
      <c r="A5634" t="s">
        <v>21434</v>
      </c>
      <c r="B5634" t="s">
        <v>21435</v>
      </c>
      <c r="C5634" s="1" t="str">
        <f t="shared" si="903"/>
        <v>21:0447</v>
      </c>
      <c r="D5634" s="1" t="str">
        <f t="shared" si="907"/>
        <v>21:0147</v>
      </c>
      <c r="E5634" t="s">
        <v>21436</v>
      </c>
      <c r="F5634" t="s">
        <v>21437</v>
      </c>
      <c r="H5634">
        <v>48.582980399999997</v>
      </c>
      <c r="I5634">
        <v>-91.820772899999994</v>
      </c>
      <c r="J5634" s="1" t="str">
        <f t="shared" si="908"/>
        <v>NGR lake sediment grab sample</v>
      </c>
      <c r="K5634" s="1" t="str">
        <f t="shared" si="909"/>
        <v>&lt;177 micron (NGR)</v>
      </c>
      <c r="L5634">
        <v>32</v>
      </c>
      <c r="M5634" t="s">
        <v>82</v>
      </c>
      <c r="N5634">
        <v>632</v>
      </c>
      <c r="O5634">
        <v>116</v>
      </c>
      <c r="P5634">
        <v>36</v>
      </c>
      <c r="Q5634">
        <v>11</v>
      </c>
      <c r="R5634">
        <v>43</v>
      </c>
      <c r="S5634">
        <v>16</v>
      </c>
      <c r="T5634">
        <v>0.1</v>
      </c>
      <c r="U5634">
        <v>450</v>
      </c>
      <c r="V5634">
        <v>1.9</v>
      </c>
      <c r="W5634">
        <v>0.5</v>
      </c>
      <c r="X5634">
        <v>1</v>
      </c>
      <c r="Y5634">
        <v>35.6</v>
      </c>
    </row>
    <row r="5635" spans="1:25" hidden="1" x14ac:dyDescent="0.25">
      <c r="A5635" t="s">
        <v>21438</v>
      </c>
      <c r="B5635" t="s">
        <v>21439</v>
      </c>
      <c r="C5635" s="1" t="str">
        <f t="shared" si="903"/>
        <v>21:0447</v>
      </c>
      <c r="D5635" s="1" t="str">
        <f t="shared" si="907"/>
        <v>21:0147</v>
      </c>
      <c r="E5635" t="s">
        <v>21440</v>
      </c>
      <c r="F5635" t="s">
        <v>21441</v>
      </c>
      <c r="H5635">
        <v>48.550342299999997</v>
      </c>
      <c r="I5635">
        <v>-91.810516300000003</v>
      </c>
      <c r="J5635" s="1" t="str">
        <f t="shared" si="908"/>
        <v>NGR lake sediment grab sample</v>
      </c>
      <c r="K5635" s="1" t="str">
        <f t="shared" si="909"/>
        <v>&lt;177 micron (NGR)</v>
      </c>
      <c r="L5635">
        <v>32</v>
      </c>
      <c r="M5635" t="s">
        <v>87</v>
      </c>
      <c r="N5635">
        <v>633</v>
      </c>
      <c r="O5635">
        <v>120</v>
      </c>
      <c r="P5635">
        <v>43</v>
      </c>
      <c r="Q5635">
        <v>5</v>
      </c>
      <c r="R5635">
        <v>43</v>
      </c>
      <c r="S5635">
        <v>19</v>
      </c>
      <c r="T5635">
        <v>0.1</v>
      </c>
      <c r="U5635">
        <v>565</v>
      </c>
      <c r="V5635">
        <v>3.25</v>
      </c>
      <c r="W5635">
        <v>0.5</v>
      </c>
      <c r="X5635">
        <v>1</v>
      </c>
      <c r="Y5635">
        <v>16.600000000000001</v>
      </c>
    </row>
    <row r="5636" spans="1:25" hidden="1" x14ac:dyDescent="0.25">
      <c r="A5636" t="s">
        <v>21442</v>
      </c>
      <c r="B5636" t="s">
        <v>21443</v>
      </c>
      <c r="C5636" s="1" t="str">
        <f t="shared" si="903"/>
        <v>21:0447</v>
      </c>
      <c r="D5636" s="1" t="str">
        <f t="shared" si="907"/>
        <v>21:0147</v>
      </c>
      <c r="E5636" t="s">
        <v>21444</v>
      </c>
      <c r="F5636" t="s">
        <v>21445</v>
      </c>
      <c r="H5636">
        <v>48.507128100000003</v>
      </c>
      <c r="I5636">
        <v>-91.830526000000006</v>
      </c>
      <c r="J5636" s="1" t="str">
        <f t="shared" si="908"/>
        <v>NGR lake sediment grab sample</v>
      </c>
      <c r="K5636" s="1" t="str">
        <f t="shared" si="909"/>
        <v>&lt;177 micron (NGR)</v>
      </c>
      <c r="L5636">
        <v>32</v>
      </c>
      <c r="M5636" t="s">
        <v>92</v>
      </c>
      <c r="N5636">
        <v>634</v>
      </c>
      <c r="O5636">
        <v>82</v>
      </c>
      <c r="P5636">
        <v>37</v>
      </c>
      <c r="Q5636">
        <v>5</v>
      </c>
      <c r="R5636">
        <v>25</v>
      </c>
      <c r="S5636">
        <v>11</v>
      </c>
      <c r="T5636">
        <v>0.1</v>
      </c>
      <c r="U5636">
        <v>370</v>
      </c>
      <c r="V5636">
        <v>1.6</v>
      </c>
      <c r="W5636">
        <v>0.5</v>
      </c>
      <c r="X5636">
        <v>1</v>
      </c>
      <c r="Y5636">
        <v>32.200000000000003</v>
      </c>
    </row>
    <row r="5637" spans="1:25" hidden="1" x14ac:dyDescent="0.25">
      <c r="A5637" t="s">
        <v>21446</v>
      </c>
      <c r="B5637" t="s">
        <v>21447</v>
      </c>
      <c r="C5637" s="1" t="str">
        <f t="shared" si="903"/>
        <v>21:0447</v>
      </c>
      <c r="D5637" s="1" t="str">
        <f t="shared" si="907"/>
        <v>21:0147</v>
      </c>
      <c r="E5637" t="s">
        <v>21448</v>
      </c>
      <c r="F5637" t="s">
        <v>21449</v>
      </c>
      <c r="H5637">
        <v>48.4781762</v>
      </c>
      <c r="I5637">
        <v>-91.806174999999996</v>
      </c>
      <c r="J5637" s="1" t="str">
        <f t="shared" si="908"/>
        <v>NGR lake sediment grab sample</v>
      </c>
      <c r="K5637" s="1" t="str">
        <f t="shared" si="909"/>
        <v>&lt;177 micron (NGR)</v>
      </c>
      <c r="L5637">
        <v>32</v>
      </c>
      <c r="M5637" t="s">
        <v>97</v>
      </c>
      <c r="N5637">
        <v>635</v>
      </c>
      <c r="O5637">
        <v>112</v>
      </c>
      <c r="P5637">
        <v>30</v>
      </c>
      <c r="Q5637">
        <v>10</v>
      </c>
      <c r="R5637">
        <v>31</v>
      </c>
      <c r="S5637">
        <v>18</v>
      </c>
      <c r="T5637">
        <v>0.2</v>
      </c>
      <c r="U5637">
        <v>445</v>
      </c>
      <c r="V5637">
        <v>2</v>
      </c>
      <c r="W5637">
        <v>0.5</v>
      </c>
      <c r="X5637">
        <v>1</v>
      </c>
      <c r="Y5637">
        <v>27.6</v>
      </c>
    </row>
    <row r="5638" spans="1:25" hidden="1" x14ac:dyDescent="0.25">
      <c r="A5638" t="s">
        <v>21450</v>
      </c>
      <c r="B5638" t="s">
        <v>21451</v>
      </c>
      <c r="C5638" s="1" t="str">
        <f t="shared" si="903"/>
        <v>21:0447</v>
      </c>
      <c r="D5638" s="1" t="str">
        <f t="shared" si="907"/>
        <v>21:0147</v>
      </c>
      <c r="E5638" t="s">
        <v>21452</v>
      </c>
      <c r="F5638" t="s">
        <v>21453</v>
      </c>
      <c r="H5638">
        <v>48.4799249</v>
      </c>
      <c r="I5638">
        <v>-91.754629800000004</v>
      </c>
      <c r="J5638" s="1" t="str">
        <f t="shared" si="908"/>
        <v>NGR lake sediment grab sample</v>
      </c>
      <c r="K5638" s="1" t="str">
        <f t="shared" si="909"/>
        <v>&lt;177 micron (NGR)</v>
      </c>
      <c r="L5638">
        <v>32</v>
      </c>
      <c r="M5638" t="s">
        <v>107</v>
      </c>
      <c r="N5638">
        <v>636</v>
      </c>
      <c r="O5638">
        <v>96</v>
      </c>
      <c r="P5638">
        <v>16</v>
      </c>
      <c r="Q5638">
        <v>3</v>
      </c>
      <c r="R5638">
        <v>20</v>
      </c>
      <c r="S5638">
        <v>15</v>
      </c>
      <c r="T5638">
        <v>0.1</v>
      </c>
      <c r="U5638">
        <v>340</v>
      </c>
      <c r="V5638">
        <v>1.85</v>
      </c>
      <c r="W5638">
        <v>0.5</v>
      </c>
      <c r="X5638">
        <v>1</v>
      </c>
      <c r="Y5638">
        <v>20</v>
      </c>
    </row>
    <row r="5639" spans="1:25" hidden="1" x14ac:dyDescent="0.25">
      <c r="A5639" t="s">
        <v>21454</v>
      </c>
      <c r="B5639" t="s">
        <v>21455</v>
      </c>
      <c r="C5639" s="1" t="str">
        <f t="shared" si="903"/>
        <v>21:0447</v>
      </c>
      <c r="D5639" s="1" t="str">
        <f>HYPERLINK("http://geochem.nrcan.gc.ca/cdogs/content/svy/svy_e.htm", "")</f>
        <v/>
      </c>
      <c r="G5639" s="1" t="str">
        <f>HYPERLINK("http://geochem.nrcan.gc.ca/cdogs/content/cr_/cr_00047_e.htm", "47")</f>
        <v>47</v>
      </c>
      <c r="J5639" t="s">
        <v>100</v>
      </c>
      <c r="K5639" t="s">
        <v>101</v>
      </c>
      <c r="L5639">
        <v>32</v>
      </c>
      <c r="M5639" t="s">
        <v>102</v>
      </c>
      <c r="N5639">
        <v>637</v>
      </c>
      <c r="O5639">
        <v>89</v>
      </c>
      <c r="P5639">
        <v>47</v>
      </c>
      <c r="Q5639">
        <v>13</v>
      </c>
      <c r="R5639">
        <v>17</v>
      </c>
      <c r="S5639">
        <v>14</v>
      </c>
      <c r="T5639">
        <v>0.1</v>
      </c>
      <c r="U5639">
        <v>710</v>
      </c>
      <c r="V5639">
        <v>2.85</v>
      </c>
      <c r="W5639">
        <v>28</v>
      </c>
      <c r="X5639">
        <v>4</v>
      </c>
      <c r="Y5639">
        <v>16.399999999999999</v>
      </c>
    </row>
    <row r="5640" spans="1:25" hidden="1" x14ac:dyDescent="0.25">
      <c r="A5640" t="s">
        <v>21456</v>
      </c>
      <c r="B5640" t="s">
        <v>21457</v>
      </c>
      <c r="C5640" s="1" t="str">
        <f t="shared" si="903"/>
        <v>21:0447</v>
      </c>
      <c r="D5640" s="1" t="str">
        <f t="shared" ref="D5640:D5654" si="910">HYPERLINK("http://geochem.nrcan.gc.ca/cdogs/content/svy/svy210147_e.htm", "21:0147")</f>
        <v>21:0147</v>
      </c>
      <c r="E5640" t="s">
        <v>21458</v>
      </c>
      <c r="F5640" t="s">
        <v>21459</v>
      </c>
      <c r="H5640">
        <v>48.443416399999997</v>
      </c>
      <c r="I5640">
        <v>-91.767576300000002</v>
      </c>
      <c r="J5640" s="1" t="str">
        <f t="shared" ref="J5640:J5654" si="911">HYPERLINK("http://geochem.nrcan.gc.ca/cdogs/content/kwd/kwd020027_e.htm", "NGR lake sediment grab sample")</f>
        <v>NGR lake sediment grab sample</v>
      </c>
      <c r="K5640" s="1" t="str">
        <f t="shared" ref="K5640:K5654" si="912">HYPERLINK("http://geochem.nrcan.gc.ca/cdogs/content/kwd/kwd080006_e.htm", "&lt;177 micron (NGR)")</f>
        <v>&lt;177 micron (NGR)</v>
      </c>
      <c r="L5640">
        <v>32</v>
      </c>
      <c r="M5640" t="s">
        <v>112</v>
      </c>
      <c r="N5640">
        <v>638</v>
      </c>
      <c r="O5640">
        <v>81</v>
      </c>
      <c r="P5640">
        <v>16</v>
      </c>
      <c r="Q5640">
        <v>10</v>
      </c>
      <c r="R5640">
        <v>18</v>
      </c>
      <c r="S5640">
        <v>12</v>
      </c>
      <c r="T5640">
        <v>0.2</v>
      </c>
      <c r="U5640">
        <v>310</v>
      </c>
      <c r="V5640">
        <v>1.2</v>
      </c>
      <c r="W5640">
        <v>1</v>
      </c>
      <c r="X5640">
        <v>1</v>
      </c>
      <c r="Y5640">
        <v>18.600000000000001</v>
      </c>
    </row>
    <row r="5641" spans="1:25" hidden="1" x14ac:dyDescent="0.25">
      <c r="A5641" t="s">
        <v>21460</v>
      </c>
      <c r="B5641" t="s">
        <v>21461</v>
      </c>
      <c r="C5641" s="1" t="str">
        <f t="shared" si="903"/>
        <v>21:0447</v>
      </c>
      <c r="D5641" s="1" t="str">
        <f t="shared" si="910"/>
        <v>21:0147</v>
      </c>
      <c r="E5641" t="s">
        <v>21462</v>
      </c>
      <c r="F5641" t="s">
        <v>21463</v>
      </c>
      <c r="H5641">
        <v>48.394287599999998</v>
      </c>
      <c r="I5641">
        <v>-91.778442100000007</v>
      </c>
      <c r="J5641" s="1" t="str">
        <f t="shared" si="911"/>
        <v>NGR lake sediment grab sample</v>
      </c>
      <c r="K5641" s="1" t="str">
        <f t="shared" si="912"/>
        <v>&lt;177 micron (NGR)</v>
      </c>
      <c r="L5641">
        <v>32</v>
      </c>
      <c r="M5641" t="s">
        <v>117</v>
      </c>
      <c r="N5641">
        <v>639</v>
      </c>
      <c r="O5641">
        <v>114</v>
      </c>
      <c r="P5641">
        <v>26</v>
      </c>
      <c r="Q5641">
        <v>6</v>
      </c>
      <c r="R5641">
        <v>24</v>
      </c>
      <c r="S5641">
        <v>13</v>
      </c>
      <c r="T5641">
        <v>0.1</v>
      </c>
      <c r="U5641">
        <v>270</v>
      </c>
      <c r="V5641">
        <v>0.7</v>
      </c>
      <c r="W5641">
        <v>0.5</v>
      </c>
      <c r="X5641">
        <v>1</v>
      </c>
      <c r="Y5641">
        <v>67.599999999999994</v>
      </c>
    </row>
    <row r="5642" spans="1:25" hidden="1" x14ac:dyDescent="0.25">
      <c r="A5642" t="s">
        <v>21464</v>
      </c>
      <c r="B5642" t="s">
        <v>21465</v>
      </c>
      <c r="C5642" s="1" t="str">
        <f t="shared" si="903"/>
        <v>21:0447</v>
      </c>
      <c r="D5642" s="1" t="str">
        <f t="shared" si="910"/>
        <v>21:0147</v>
      </c>
      <c r="E5642" t="s">
        <v>21466</v>
      </c>
      <c r="F5642" t="s">
        <v>21467</v>
      </c>
      <c r="H5642">
        <v>48.365138000000002</v>
      </c>
      <c r="I5642">
        <v>-91.779560500000002</v>
      </c>
      <c r="J5642" s="1" t="str">
        <f t="shared" si="911"/>
        <v>NGR lake sediment grab sample</v>
      </c>
      <c r="K5642" s="1" t="str">
        <f t="shared" si="912"/>
        <v>&lt;177 micron (NGR)</v>
      </c>
      <c r="L5642">
        <v>32</v>
      </c>
      <c r="M5642" t="s">
        <v>122</v>
      </c>
      <c r="N5642">
        <v>640</v>
      </c>
      <c r="O5642">
        <v>178</v>
      </c>
      <c r="P5642">
        <v>49</v>
      </c>
      <c r="Q5642">
        <v>8</v>
      </c>
      <c r="R5642">
        <v>50</v>
      </c>
      <c r="S5642">
        <v>20</v>
      </c>
      <c r="T5642">
        <v>0.2</v>
      </c>
      <c r="U5642">
        <v>700</v>
      </c>
      <c r="V5642">
        <v>2.1</v>
      </c>
      <c r="W5642">
        <v>2.5</v>
      </c>
      <c r="X5642">
        <v>1</v>
      </c>
      <c r="Y5642">
        <v>25.4</v>
      </c>
    </row>
    <row r="5643" spans="1:25" hidden="1" x14ac:dyDescent="0.25">
      <c r="A5643" t="s">
        <v>21468</v>
      </c>
      <c r="B5643" t="s">
        <v>21469</v>
      </c>
      <c r="C5643" s="1" t="str">
        <f t="shared" ref="C5643:C5706" si="913">HYPERLINK("http://geochem.nrcan.gc.ca/cdogs/content/bdl/bdl210447_e.htm", "21:0447")</f>
        <v>21:0447</v>
      </c>
      <c r="D5643" s="1" t="str">
        <f t="shared" si="910"/>
        <v>21:0147</v>
      </c>
      <c r="E5643" t="s">
        <v>21470</v>
      </c>
      <c r="F5643" t="s">
        <v>21471</v>
      </c>
      <c r="H5643">
        <v>48.322317900000002</v>
      </c>
      <c r="I5643">
        <v>-91.886632599999999</v>
      </c>
      <c r="J5643" s="1" t="str">
        <f t="shared" si="911"/>
        <v>NGR lake sediment grab sample</v>
      </c>
      <c r="K5643" s="1" t="str">
        <f t="shared" si="912"/>
        <v>&lt;177 micron (NGR)</v>
      </c>
      <c r="L5643">
        <v>33</v>
      </c>
      <c r="M5643" t="s">
        <v>29</v>
      </c>
      <c r="N5643">
        <v>641</v>
      </c>
      <c r="O5643">
        <v>116</v>
      </c>
      <c r="P5643">
        <v>29</v>
      </c>
      <c r="Q5643">
        <v>7</v>
      </c>
      <c r="R5643">
        <v>22</v>
      </c>
      <c r="S5643">
        <v>14</v>
      </c>
      <c r="T5643">
        <v>0.1</v>
      </c>
      <c r="U5643">
        <v>700</v>
      </c>
      <c r="V5643">
        <v>1.45</v>
      </c>
      <c r="W5643">
        <v>0.5</v>
      </c>
      <c r="X5643">
        <v>1</v>
      </c>
      <c r="Y5643">
        <v>40.799999999999997</v>
      </c>
    </row>
    <row r="5644" spans="1:25" hidden="1" x14ac:dyDescent="0.25">
      <c r="A5644" t="s">
        <v>21472</v>
      </c>
      <c r="B5644" t="s">
        <v>21473</v>
      </c>
      <c r="C5644" s="1" t="str">
        <f t="shared" si="913"/>
        <v>21:0447</v>
      </c>
      <c r="D5644" s="1" t="str">
        <f t="shared" si="910"/>
        <v>21:0147</v>
      </c>
      <c r="E5644" t="s">
        <v>21474</v>
      </c>
      <c r="F5644" t="s">
        <v>21475</v>
      </c>
      <c r="H5644">
        <v>48.365287199999997</v>
      </c>
      <c r="I5644">
        <v>-91.807505699999993</v>
      </c>
      <c r="J5644" s="1" t="str">
        <f t="shared" si="911"/>
        <v>NGR lake sediment grab sample</v>
      </c>
      <c r="K5644" s="1" t="str">
        <f t="shared" si="912"/>
        <v>&lt;177 micron (NGR)</v>
      </c>
      <c r="L5644">
        <v>33</v>
      </c>
      <c r="M5644" t="s">
        <v>34</v>
      </c>
      <c r="N5644">
        <v>642</v>
      </c>
      <c r="O5644">
        <v>65</v>
      </c>
      <c r="P5644">
        <v>16</v>
      </c>
      <c r="Q5644">
        <v>5</v>
      </c>
      <c r="R5644">
        <v>17</v>
      </c>
      <c r="S5644">
        <v>7</v>
      </c>
      <c r="T5644">
        <v>0.1</v>
      </c>
      <c r="U5644">
        <v>120</v>
      </c>
      <c r="V5644">
        <v>0.8</v>
      </c>
      <c r="W5644">
        <v>0.5</v>
      </c>
      <c r="X5644">
        <v>1</v>
      </c>
      <c r="Y5644">
        <v>35.200000000000003</v>
      </c>
    </row>
    <row r="5645" spans="1:25" hidden="1" x14ac:dyDescent="0.25">
      <c r="A5645" t="s">
        <v>21476</v>
      </c>
      <c r="B5645" t="s">
        <v>21477</v>
      </c>
      <c r="C5645" s="1" t="str">
        <f t="shared" si="913"/>
        <v>21:0447</v>
      </c>
      <c r="D5645" s="1" t="str">
        <f t="shared" si="910"/>
        <v>21:0147</v>
      </c>
      <c r="E5645" t="s">
        <v>21478</v>
      </c>
      <c r="F5645" t="s">
        <v>21479</v>
      </c>
      <c r="H5645">
        <v>48.327570999999999</v>
      </c>
      <c r="I5645">
        <v>-91.838366600000001</v>
      </c>
      <c r="J5645" s="1" t="str">
        <f t="shared" si="911"/>
        <v>NGR lake sediment grab sample</v>
      </c>
      <c r="K5645" s="1" t="str">
        <f t="shared" si="912"/>
        <v>&lt;177 micron (NGR)</v>
      </c>
      <c r="L5645">
        <v>33</v>
      </c>
      <c r="M5645" t="s">
        <v>39</v>
      </c>
      <c r="N5645">
        <v>643</v>
      </c>
      <c r="O5645">
        <v>92</v>
      </c>
      <c r="P5645">
        <v>31</v>
      </c>
      <c r="Q5645">
        <v>6</v>
      </c>
      <c r="R5645">
        <v>32</v>
      </c>
      <c r="S5645">
        <v>13</v>
      </c>
      <c r="T5645">
        <v>0.1</v>
      </c>
      <c r="U5645">
        <v>465</v>
      </c>
      <c r="V5645">
        <v>1.85</v>
      </c>
      <c r="W5645">
        <v>0.5</v>
      </c>
      <c r="X5645">
        <v>1</v>
      </c>
      <c r="Y5645">
        <v>27.4</v>
      </c>
    </row>
    <row r="5646" spans="1:25" hidden="1" x14ac:dyDescent="0.25">
      <c r="A5646" t="s">
        <v>21480</v>
      </c>
      <c r="B5646" t="s">
        <v>21481</v>
      </c>
      <c r="C5646" s="1" t="str">
        <f t="shared" si="913"/>
        <v>21:0447</v>
      </c>
      <c r="D5646" s="1" t="str">
        <f t="shared" si="910"/>
        <v>21:0147</v>
      </c>
      <c r="E5646" t="s">
        <v>21482</v>
      </c>
      <c r="F5646" t="s">
        <v>21483</v>
      </c>
      <c r="H5646">
        <v>48.306666200000002</v>
      </c>
      <c r="I5646">
        <v>-91.834350200000003</v>
      </c>
      <c r="J5646" s="1" t="str">
        <f t="shared" si="911"/>
        <v>NGR lake sediment grab sample</v>
      </c>
      <c r="K5646" s="1" t="str">
        <f t="shared" si="912"/>
        <v>&lt;177 micron (NGR)</v>
      </c>
      <c r="L5646">
        <v>33</v>
      </c>
      <c r="M5646" t="s">
        <v>44</v>
      </c>
      <c r="N5646">
        <v>644</v>
      </c>
      <c r="O5646">
        <v>100</v>
      </c>
      <c r="P5646">
        <v>32</v>
      </c>
      <c r="Q5646">
        <v>7</v>
      </c>
      <c r="R5646">
        <v>28</v>
      </c>
      <c r="S5646">
        <v>12</v>
      </c>
      <c r="T5646">
        <v>0.1</v>
      </c>
      <c r="U5646">
        <v>300</v>
      </c>
      <c r="V5646">
        <v>1.9</v>
      </c>
      <c r="W5646">
        <v>0.5</v>
      </c>
      <c r="X5646">
        <v>1</v>
      </c>
      <c r="Y5646">
        <v>38</v>
      </c>
    </row>
    <row r="5647" spans="1:25" hidden="1" x14ac:dyDescent="0.25">
      <c r="A5647" t="s">
        <v>21484</v>
      </c>
      <c r="B5647" t="s">
        <v>21485</v>
      </c>
      <c r="C5647" s="1" t="str">
        <f t="shared" si="913"/>
        <v>21:0447</v>
      </c>
      <c r="D5647" s="1" t="str">
        <f t="shared" si="910"/>
        <v>21:0147</v>
      </c>
      <c r="E5647" t="s">
        <v>21486</v>
      </c>
      <c r="F5647" t="s">
        <v>21487</v>
      </c>
      <c r="H5647">
        <v>48.293271099999998</v>
      </c>
      <c r="I5647">
        <v>-91.833603499999995</v>
      </c>
      <c r="J5647" s="1" t="str">
        <f t="shared" si="911"/>
        <v>NGR lake sediment grab sample</v>
      </c>
      <c r="K5647" s="1" t="str">
        <f t="shared" si="912"/>
        <v>&lt;177 micron (NGR)</v>
      </c>
      <c r="L5647">
        <v>33</v>
      </c>
      <c r="M5647" t="s">
        <v>62</v>
      </c>
      <c r="N5647">
        <v>645</v>
      </c>
      <c r="O5647">
        <v>100</v>
      </c>
      <c r="P5647">
        <v>38</v>
      </c>
      <c r="Q5647">
        <v>8</v>
      </c>
      <c r="R5647">
        <v>25</v>
      </c>
      <c r="S5647">
        <v>10</v>
      </c>
      <c r="T5647">
        <v>0.1</v>
      </c>
      <c r="U5647">
        <v>270</v>
      </c>
      <c r="V5647">
        <v>1.8</v>
      </c>
      <c r="W5647">
        <v>0.5</v>
      </c>
      <c r="X5647">
        <v>1</v>
      </c>
      <c r="Y5647">
        <v>27.6</v>
      </c>
    </row>
    <row r="5648" spans="1:25" hidden="1" x14ac:dyDescent="0.25">
      <c r="A5648" t="s">
        <v>21488</v>
      </c>
      <c r="B5648" t="s">
        <v>21489</v>
      </c>
      <c r="C5648" s="1" t="str">
        <f t="shared" si="913"/>
        <v>21:0447</v>
      </c>
      <c r="D5648" s="1" t="str">
        <f t="shared" si="910"/>
        <v>21:0147</v>
      </c>
      <c r="E5648" t="s">
        <v>21490</v>
      </c>
      <c r="F5648" t="s">
        <v>21491</v>
      </c>
      <c r="H5648">
        <v>48.309635</v>
      </c>
      <c r="I5648">
        <v>-91.885074399999993</v>
      </c>
      <c r="J5648" s="1" t="str">
        <f t="shared" si="911"/>
        <v>NGR lake sediment grab sample</v>
      </c>
      <c r="K5648" s="1" t="str">
        <f t="shared" si="912"/>
        <v>&lt;177 micron (NGR)</v>
      </c>
      <c r="L5648">
        <v>33</v>
      </c>
      <c r="M5648" t="s">
        <v>49</v>
      </c>
      <c r="N5648">
        <v>646</v>
      </c>
      <c r="O5648">
        <v>104</v>
      </c>
      <c r="P5648">
        <v>24</v>
      </c>
      <c r="Q5648">
        <v>8</v>
      </c>
      <c r="R5648">
        <v>25</v>
      </c>
      <c r="S5648">
        <v>11</v>
      </c>
      <c r="T5648">
        <v>0.1</v>
      </c>
      <c r="U5648">
        <v>300</v>
      </c>
      <c r="V5648">
        <v>1.65</v>
      </c>
      <c r="W5648">
        <v>0.5</v>
      </c>
      <c r="X5648">
        <v>1</v>
      </c>
      <c r="Y5648">
        <v>35</v>
      </c>
    </row>
    <row r="5649" spans="1:25" hidden="1" x14ac:dyDescent="0.25">
      <c r="A5649" t="s">
        <v>21492</v>
      </c>
      <c r="B5649" t="s">
        <v>21493</v>
      </c>
      <c r="C5649" s="1" t="str">
        <f t="shared" si="913"/>
        <v>21:0447</v>
      </c>
      <c r="D5649" s="1" t="str">
        <f t="shared" si="910"/>
        <v>21:0147</v>
      </c>
      <c r="E5649" t="s">
        <v>21470</v>
      </c>
      <c r="F5649" t="s">
        <v>21494</v>
      </c>
      <c r="H5649">
        <v>48.322317900000002</v>
      </c>
      <c r="I5649">
        <v>-91.886632599999999</v>
      </c>
      <c r="J5649" s="1" t="str">
        <f t="shared" si="911"/>
        <v>NGR lake sediment grab sample</v>
      </c>
      <c r="K5649" s="1" t="str">
        <f t="shared" si="912"/>
        <v>&lt;177 micron (NGR)</v>
      </c>
      <c r="L5649">
        <v>33</v>
      </c>
      <c r="M5649" t="s">
        <v>57</v>
      </c>
      <c r="N5649">
        <v>647</v>
      </c>
      <c r="O5649">
        <v>122</v>
      </c>
      <c r="P5649">
        <v>28</v>
      </c>
      <c r="Q5649">
        <v>7</v>
      </c>
      <c r="R5649">
        <v>22</v>
      </c>
      <c r="S5649">
        <v>13</v>
      </c>
      <c r="T5649">
        <v>0.1</v>
      </c>
      <c r="U5649">
        <v>690</v>
      </c>
      <c r="V5649">
        <v>1.45</v>
      </c>
      <c r="W5649">
        <v>0.5</v>
      </c>
      <c r="X5649">
        <v>1</v>
      </c>
      <c r="Y5649">
        <v>41.8</v>
      </c>
    </row>
    <row r="5650" spans="1:25" hidden="1" x14ac:dyDescent="0.25">
      <c r="A5650" t="s">
        <v>21495</v>
      </c>
      <c r="B5650" t="s">
        <v>21496</v>
      </c>
      <c r="C5650" s="1" t="str">
        <f t="shared" si="913"/>
        <v>21:0447</v>
      </c>
      <c r="D5650" s="1" t="str">
        <f t="shared" si="910"/>
        <v>21:0147</v>
      </c>
      <c r="E5650" t="s">
        <v>21470</v>
      </c>
      <c r="F5650" t="s">
        <v>21497</v>
      </c>
      <c r="H5650">
        <v>48.322317900000002</v>
      </c>
      <c r="I5650">
        <v>-91.886632599999999</v>
      </c>
      <c r="J5650" s="1" t="str">
        <f t="shared" si="911"/>
        <v>NGR lake sediment grab sample</v>
      </c>
      <c r="K5650" s="1" t="str">
        <f t="shared" si="912"/>
        <v>&lt;177 micron (NGR)</v>
      </c>
      <c r="L5650">
        <v>33</v>
      </c>
      <c r="M5650" t="s">
        <v>53</v>
      </c>
      <c r="N5650">
        <v>648</v>
      </c>
      <c r="O5650">
        <v>124</v>
      </c>
      <c r="P5650">
        <v>28</v>
      </c>
      <c r="Q5650">
        <v>6</v>
      </c>
      <c r="R5650">
        <v>21</v>
      </c>
      <c r="S5650">
        <v>13</v>
      </c>
      <c r="T5650">
        <v>0.1</v>
      </c>
      <c r="U5650">
        <v>585</v>
      </c>
      <c r="V5650">
        <v>1.25</v>
      </c>
      <c r="W5650">
        <v>0.5</v>
      </c>
      <c r="X5650">
        <v>1</v>
      </c>
      <c r="Y5650">
        <v>38.6</v>
      </c>
    </row>
    <row r="5651" spans="1:25" hidden="1" x14ac:dyDescent="0.25">
      <c r="A5651" t="s">
        <v>21498</v>
      </c>
      <c r="B5651" t="s">
        <v>21499</v>
      </c>
      <c r="C5651" s="1" t="str">
        <f t="shared" si="913"/>
        <v>21:0447</v>
      </c>
      <c r="D5651" s="1" t="str">
        <f t="shared" si="910"/>
        <v>21:0147</v>
      </c>
      <c r="E5651" t="s">
        <v>21500</v>
      </c>
      <c r="F5651" t="s">
        <v>21501</v>
      </c>
      <c r="H5651">
        <v>48.306435399999998</v>
      </c>
      <c r="I5651">
        <v>-91.912628699999999</v>
      </c>
      <c r="J5651" s="1" t="str">
        <f t="shared" si="911"/>
        <v>NGR lake sediment grab sample</v>
      </c>
      <c r="K5651" s="1" t="str">
        <f t="shared" si="912"/>
        <v>&lt;177 micron (NGR)</v>
      </c>
      <c r="L5651">
        <v>33</v>
      </c>
      <c r="M5651" t="s">
        <v>67</v>
      </c>
      <c r="N5651">
        <v>649</v>
      </c>
      <c r="O5651">
        <v>75</v>
      </c>
      <c r="P5651">
        <v>32</v>
      </c>
      <c r="Q5651">
        <v>5</v>
      </c>
      <c r="R5651">
        <v>19</v>
      </c>
      <c r="S5651">
        <v>9</v>
      </c>
      <c r="T5651">
        <v>0.1</v>
      </c>
      <c r="U5651">
        <v>615</v>
      </c>
      <c r="V5651">
        <v>2.2999999999999998</v>
      </c>
      <c r="W5651">
        <v>0.5</v>
      </c>
      <c r="X5651">
        <v>1</v>
      </c>
      <c r="Y5651">
        <v>27.6</v>
      </c>
    </row>
    <row r="5652" spans="1:25" hidden="1" x14ac:dyDescent="0.25">
      <c r="A5652" t="s">
        <v>21502</v>
      </c>
      <c r="B5652" t="s">
        <v>21503</v>
      </c>
      <c r="C5652" s="1" t="str">
        <f t="shared" si="913"/>
        <v>21:0447</v>
      </c>
      <c r="D5652" s="1" t="str">
        <f t="shared" si="910"/>
        <v>21:0147</v>
      </c>
      <c r="E5652" t="s">
        <v>21504</v>
      </c>
      <c r="F5652" t="s">
        <v>21505</v>
      </c>
      <c r="H5652">
        <v>48.3040661</v>
      </c>
      <c r="I5652">
        <v>-91.971867000000003</v>
      </c>
      <c r="J5652" s="1" t="str">
        <f t="shared" si="911"/>
        <v>NGR lake sediment grab sample</v>
      </c>
      <c r="K5652" s="1" t="str">
        <f t="shared" si="912"/>
        <v>&lt;177 micron (NGR)</v>
      </c>
      <c r="L5652">
        <v>33</v>
      </c>
      <c r="M5652" t="s">
        <v>72</v>
      </c>
      <c r="N5652">
        <v>650</v>
      </c>
      <c r="O5652">
        <v>110</v>
      </c>
      <c r="P5652">
        <v>29</v>
      </c>
      <c r="Q5652">
        <v>7</v>
      </c>
      <c r="R5652">
        <v>26</v>
      </c>
      <c r="S5652">
        <v>13</v>
      </c>
      <c r="T5652">
        <v>0.1</v>
      </c>
      <c r="U5652">
        <v>620</v>
      </c>
      <c r="V5652">
        <v>2.9</v>
      </c>
      <c r="W5652">
        <v>0.5</v>
      </c>
      <c r="X5652">
        <v>4</v>
      </c>
      <c r="Y5652">
        <v>15</v>
      </c>
    </row>
    <row r="5653" spans="1:25" hidden="1" x14ac:dyDescent="0.25">
      <c r="A5653" t="s">
        <v>21506</v>
      </c>
      <c r="B5653" t="s">
        <v>21507</v>
      </c>
      <c r="C5653" s="1" t="str">
        <f t="shared" si="913"/>
        <v>21:0447</v>
      </c>
      <c r="D5653" s="1" t="str">
        <f t="shared" si="910"/>
        <v>21:0147</v>
      </c>
      <c r="E5653" t="s">
        <v>21508</v>
      </c>
      <c r="F5653" t="s">
        <v>21509</v>
      </c>
      <c r="H5653">
        <v>48.309100399999998</v>
      </c>
      <c r="I5653">
        <v>-91.996837799999994</v>
      </c>
      <c r="J5653" s="1" t="str">
        <f t="shared" si="911"/>
        <v>NGR lake sediment grab sample</v>
      </c>
      <c r="K5653" s="1" t="str">
        <f t="shared" si="912"/>
        <v>&lt;177 micron (NGR)</v>
      </c>
      <c r="L5653">
        <v>33</v>
      </c>
      <c r="M5653" t="s">
        <v>77</v>
      </c>
      <c r="N5653">
        <v>651</v>
      </c>
      <c r="O5653">
        <v>96</v>
      </c>
      <c r="P5653">
        <v>33</v>
      </c>
      <c r="Q5653">
        <v>12</v>
      </c>
      <c r="R5653">
        <v>23</v>
      </c>
      <c r="S5653">
        <v>12</v>
      </c>
      <c r="T5653">
        <v>0.1</v>
      </c>
      <c r="U5653">
        <v>1500</v>
      </c>
      <c r="V5653">
        <v>4.4000000000000004</v>
      </c>
      <c r="W5653">
        <v>1</v>
      </c>
      <c r="X5653">
        <v>1</v>
      </c>
      <c r="Y5653">
        <v>25.8</v>
      </c>
    </row>
    <row r="5654" spans="1:25" hidden="1" x14ac:dyDescent="0.25">
      <c r="A5654" t="s">
        <v>21510</v>
      </c>
      <c r="B5654" t="s">
        <v>21511</v>
      </c>
      <c r="C5654" s="1" t="str">
        <f t="shared" si="913"/>
        <v>21:0447</v>
      </c>
      <c r="D5654" s="1" t="str">
        <f t="shared" si="910"/>
        <v>21:0147</v>
      </c>
      <c r="E5654" t="s">
        <v>21512</v>
      </c>
      <c r="F5654" t="s">
        <v>21513</v>
      </c>
      <c r="H5654">
        <v>48.3561373</v>
      </c>
      <c r="I5654">
        <v>-91.946668900000006</v>
      </c>
      <c r="J5654" s="1" t="str">
        <f t="shared" si="911"/>
        <v>NGR lake sediment grab sample</v>
      </c>
      <c r="K5654" s="1" t="str">
        <f t="shared" si="912"/>
        <v>&lt;177 micron (NGR)</v>
      </c>
      <c r="L5654">
        <v>33</v>
      </c>
      <c r="M5654" t="s">
        <v>82</v>
      </c>
      <c r="N5654">
        <v>652</v>
      </c>
      <c r="O5654">
        <v>58</v>
      </c>
      <c r="P5654">
        <v>20</v>
      </c>
      <c r="Q5654">
        <v>4</v>
      </c>
      <c r="R5654">
        <v>22</v>
      </c>
      <c r="S5654">
        <v>10</v>
      </c>
      <c r="T5654">
        <v>0.1</v>
      </c>
      <c r="U5654">
        <v>255</v>
      </c>
      <c r="V5654">
        <v>1.55</v>
      </c>
      <c r="W5654">
        <v>0.5</v>
      </c>
      <c r="X5654">
        <v>1</v>
      </c>
      <c r="Y5654">
        <v>10</v>
      </c>
    </row>
    <row r="5655" spans="1:25" hidden="1" x14ac:dyDescent="0.25">
      <c r="A5655" t="s">
        <v>21514</v>
      </c>
      <c r="B5655" t="s">
        <v>21515</v>
      </c>
      <c r="C5655" s="1" t="str">
        <f t="shared" si="913"/>
        <v>21:0447</v>
      </c>
      <c r="D5655" s="1" t="str">
        <f>HYPERLINK("http://geochem.nrcan.gc.ca/cdogs/content/svy/svy_e.htm", "")</f>
        <v/>
      </c>
      <c r="G5655" s="1" t="str">
        <f>HYPERLINK("http://geochem.nrcan.gc.ca/cdogs/content/cr_/cr_00047_e.htm", "47")</f>
        <v>47</v>
      </c>
      <c r="J5655" t="s">
        <v>100</v>
      </c>
      <c r="K5655" t="s">
        <v>101</v>
      </c>
      <c r="L5655">
        <v>33</v>
      </c>
      <c r="M5655" t="s">
        <v>102</v>
      </c>
      <c r="N5655">
        <v>653</v>
      </c>
      <c r="O5655">
        <v>90</v>
      </c>
      <c r="P5655">
        <v>46</v>
      </c>
      <c r="Q5655">
        <v>14</v>
      </c>
      <c r="R5655">
        <v>20</v>
      </c>
      <c r="S5655">
        <v>14</v>
      </c>
      <c r="T5655">
        <v>0.1</v>
      </c>
      <c r="U5655">
        <v>690</v>
      </c>
      <c r="V5655">
        <v>2.9</v>
      </c>
      <c r="W5655">
        <v>27</v>
      </c>
      <c r="X5655">
        <v>4</v>
      </c>
      <c r="Y5655">
        <v>17.399999999999999</v>
      </c>
    </row>
    <row r="5656" spans="1:25" hidden="1" x14ac:dyDescent="0.25">
      <c r="A5656" t="s">
        <v>21516</v>
      </c>
      <c r="B5656" t="s">
        <v>21517</v>
      </c>
      <c r="C5656" s="1" t="str">
        <f t="shared" si="913"/>
        <v>21:0447</v>
      </c>
      <c r="D5656" s="1" t="str">
        <f t="shared" ref="D5656:D5663" si="914">HYPERLINK("http://geochem.nrcan.gc.ca/cdogs/content/svy/svy210147_e.htm", "21:0147")</f>
        <v>21:0147</v>
      </c>
      <c r="E5656" t="s">
        <v>21518</v>
      </c>
      <c r="F5656" t="s">
        <v>21519</v>
      </c>
      <c r="H5656">
        <v>48.3343208</v>
      </c>
      <c r="I5656">
        <v>-91.914923299999998</v>
      </c>
      <c r="J5656" s="1" t="str">
        <f t="shared" ref="J5656:J5663" si="915">HYPERLINK("http://geochem.nrcan.gc.ca/cdogs/content/kwd/kwd020027_e.htm", "NGR lake sediment grab sample")</f>
        <v>NGR lake sediment grab sample</v>
      </c>
      <c r="K5656" s="1" t="str">
        <f t="shared" ref="K5656:K5663" si="916">HYPERLINK("http://geochem.nrcan.gc.ca/cdogs/content/kwd/kwd080006_e.htm", "&lt;177 micron (NGR)")</f>
        <v>&lt;177 micron (NGR)</v>
      </c>
      <c r="L5656">
        <v>33</v>
      </c>
      <c r="M5656" t="s">
        <v>87</v>
      </c>
      <c r="N5656">
        <v>654</v>
      </c>
      <c r="O5656">
        <v>164</v>
      </c>
      <c r="P5656">
        <v>34</v>
      </c>
      <c r="Q5656">
        <v>2</v>
      </c>
      <c r="R5656">
        <v>44</v>
      </c>
      <c r="S5656">
        <v>54</v>
      </c>
      <c r="T5656">
        <v>0.1</v>
      </c>
      <c r="U5656">
        <v>2300</v>
      </c>
      <c r="V5656">
        <v>5.7</v>
      </c>
      <c r="W5656">
        <v>0.5</v>
      </c>
      <c r="X5656">
        <v>1</v>
      </c>
      <c r="Y5656">
        <v>28</v>
      </c>
    </row>
    <row r="5657" spans="1:25" hidden="1" x14ac:dyDescent="0.25">
      <c r="A5657" t="s">
        <v>21520</v>
      </c>
      <c r="B5657" t="s">
        <v>21521</v>
      </c>
      <c r="C5657" s="1" t="str">
        <f t="shared" si="913"/>
        <v>21:0447</v>
      </c>
      <c r="D5657" s="1" t="str">
        <f t="shared" si="914"/>
        <v>21:0147</v>
      </c>
      <c r="E5657" t="s">
        <v>21522</v>
      </c>
      <c r="F5657" t="s">
        <v>21523</v>
      </c>
      <c r="H5657">
        <v>48.347969599999999</v>
      </c>
      <c r="I5657">
        <v>-91.889501499999994</v>
      </c>
      <c r="J5657" s="1" t="str">
        <f t="shared" si="915"/>
        <v>NGR lake sediment grab sample</v>
      </c>
      <c r="K5657" s="1" t="str">
        <f t="shared" si="916"/>
        <v>&lt;177 micron (NGR)</v>
      </c>
      <c r="L5657">
        <v>33</v>
      </c>
      <c r="M5657" t="s">
        <v>92</v>
      </c>
      <c r="N5657">
        <v>655</v>
      </c>
      <c r="O5657">
        <v>122</v>
      </c>
      <c r="P5657">
        <v>25</v>
      </c>
      <c r="Q5657">
        <v>2</v>
      </c>
      <c r="R5657">
        <v>39</v>
      </c>
      <c r="S5657">
        <v>20</v>
      </c>
      <c r="T5657">
        <v>0.1</v>
      </c>
      <c r="U5657">
        <v>380</v>
      </c>
      <c r="V5657">
        <v>1.95</v>
      </c>
      <c r="W5657">
        <v>0.5</v>
      </c>
      <c r="X5657">
        <v>1</v>
      </c>
      <c r="Y5657">
        <v>30.2</v>
      </c>
    </row>
    <row r="5658" spans="1:25" hidden="1" x14ac:dyDescent="0.25">
      <c r="A5658" t="s">
        <v>21524</v>
      </c>
      <c r="B5658" t="s">
        <v>21525</v>
      </c>
      <c r="C5658" s="1" t="str">
        <f t="shared" si="913"/>
        <v>21:0447</v>
      </c>
      <c r="D5658" s="1" t="str">
        <f t="shared" si="914"/>
        <v>21:0147</v>
      </c>
      <c r="E5658" t="s">
        <v>21526</v>
      </c>
      <c r="F5658" t="s">
        <v>21527</v>
      </c>
      <c r="H5658">
        <v>48.379050499999998</v>
      </c>
      <c r="I5658">
        <v>-91.934702700000003</v>
      </c>
      <c r="J5658" s="1" t="str">
        <f t="shared" si="915"/>
        <v>NGR lake sediment grab sample</v>
      </c>
      <c r="K5658" s="1" t="str">
        <f t="shared" si="916"/>
        <v>&lt;177 micron (NGR)</v>
      </c>
      <c r="L5658">
        <v>33</v>
      </c>
      <c r="M5658" t="s">
        <v>97</v>
      </c>
      <c r="N5658">
        <v>656</v>
      </c>
      <c r="O5658">
        <v>39</v>
      </c>
      <c r="P5658">
        <v>11</v>
      </c>
      <c r="Q5658">
        <v>1</v>
      </c>
      <c r="R5658">
        <v>12</v>
      </c>
      <c r="S5658">
        <v>5</v>
      </c>
      <c r="T5658">
        <v>0.1</v>
      </c>
      <c r="U5658">
        <v>115</v>
      </c>
      <c r="V5658">
        <v>0.85</v>
      </c>
      <c r="W5658">
        <v>0.5</v>
      </c>
      <c r="X5658">
        <v>1</v>
      </c>
      <c r="Y5658">
        <v>9.4</v>
      </c>
    </row>
    <row r="5659" spans="1:25" hidden="1" x14ac:dyDescent="0.25">
      <c r="A5659" t="s">
        <v>21528</v>
      </c>
      <c r="B5659" t="s">
        <v>21529</v>
      </c>
      <c r="C5659" s="1" t="str">
        <f t="shared" si="913"/>
        <v>21:0447</v>
      </c>
      <c r="D5659" s="1" t="str">
        <f t="shared" si="914"/>
        <v>21:0147</v>
      </c>
      <c r="E5659" t="s">
        <v>21530</v>
      </c>
      <c r="F5659" t="s">
        <v>21531</v>
      </c>
      <c r="H5659">
        <v>48.376961399999999</v>
      </c>
      <c r="I5659">
        <v>-91.968049500000006</v>
      </c>
      <c r="J5659" s="1" t="str">
        <f t="shared" si="915"/>
        <v>NGR lake sediment grab sample</v>
      </c>
      <c r="K5659" s="1" t="str">
        <f t="shared" si="916"/>
        <v>&lt;177 micron (NGR)</v>
      </c>
      <c r="L5659">
        <v>33</v>
      </c>
      <c r="M5659" t="s">
        <v>107</v>
      </c>
      <c r="N5659">
        <v>657</v>
      </c>
      <c r="O5659">
        <v>38</v>
      </c>
      <c r="P5659">
        <v>6</v>
      </c>
      <c r="Q5659">
        <v>1</v>
      </c>
      <c r="R5659">
        <v>11</v>
      </c>
      <c r="S5659">
        <v>7</v>
      </c>
      <c r="T5659">
        <v>0.1</v>
      </c>
      <c r="U5659">
        <v>130</v>
      </c>
      <c r="V5659">
        <v>0.9</v>
      </c>
      <c r="W5659">
        <v>0.5</v>
      </c>
      <c r="X5659">
        <v>1</v>
      </c>
      <c r="Y5659">
        <v>1.6</v>
      </c>
    </row>
    <row r="5660" spans="1:25" hidden="1" x14ac:dyDescent="0.25">
      <c r="A5660" t="s">
        <v>21532</v>
      </c>
      <c r="B5660" t="s">
        <v>21533</v>
      </c>
      <c r="C5660" s="1" t="str">
        <f t="shared" si="913"/>
        <v>21:0447</v>
      </c>
      <c r="D5660" s="1" t="str">
        <f t="shared" si="914"/>
        <v>21:0147</v>
      </c>
      <c r="E5660" t="s">
        <v>21534</v>
      </c>
      <c r="F5660" t="s">
        <v>21535</v>
      </c>
      <c r="H5660">
        <v>48.425057799999998</v>
      </c>
      <c r="I5660">
        <v>-91.960870200000002</v>
      </c>
      <c r="J5660" s="1" t="str">
        <f t="shared" si="915"/>
        <v>NGR lake sediment grab sample</v>
      </c>
      <c r="K5660" s="1" t="str">
        <f t="shared" si="916"/>
        <v>&lt;177 micron (NGR)</v>
      </c>
      <c r="L5660">
        <v>33</v>
      </c>
      <c r="M5660" t="s">
        <v>112</v>
      </c>
      <c r="N5660">
        <v>658</v>
      </c>
      <c r="O5660">
        <v>85</v>
      </c>
      <c r="P5660">
        <v>35</v>
      </c>
      <c r="Q5660">
        <v>3</v>
      </c>
      <c r="R5660">
        <v>32</v>
      </c>
      <c r="S5660">
        <v>13</v>
      </c>
      <c r="T5660">
        <v>0.1</v>
      </c>
      <c r="U5660">
        <v>320</v>
      </c>
      <c r="V5660">
        <v>1.05</v>
      </c>
      <c r="W5660">
        <v>0.5</v>
      </c>
      <c r="X5660">
        <v>1</v>
      </c>
      <c r="Y5660">
        <v>60.2</v>
      </c>
    </row>
    <row r="5661" spans="1:25" hidden="1" x14ac:dyDescent="0.25">
      <c r="A5661" t="s">
        <v>21536</v>
      </c>
      <c r="B5661" t="s">
        <v>21537</v>
      </c>
      <c r="C5661" s="1" t="str">
        <f t="shared" si="913"/>
        <v>21:0447</v>
      </c>
      <c r="D5661" s="1" t="str">
        <f t="shared" si="914"/>
        <v>21:0147</v>
      </c>
      <c r="E5661" t="s">
        <v>21538</v>
      </c>
      <c r="F5661" t="s">
        <v>21539</v>
      </c>
      <c r="H5661">
        <v>48.453679000000001</v>
      </c>
      <c r="I5661">
        <v>-91.9649225</v>
      </c>
      <c r="J5661" s="1" t="str">
        <f t="shared" si="915"/>
        <v>NGR lake sediment grab sample</v>
      </c>
      <c r="K5661" s="1" t="str">
        <f t="shared" si="916"/>
        <v>&lt;177 micron (NGR)</v>
      </c>
      <c r="L5661">
        <v>33</v>
      </c>
      <c r="M5661" t="s">
        <v>117</v>
      </c>
      <c r="N5661">
        <v>659</v>
      </c>
      <c r="O5661">
        <v>90</v>
      </c>
      <c r="P5661">
        <v>35</v>
      </c>
      <c r="Q5661">
        <v>2</v>
      </c>
      <c r="R5661">
        <v>20</v>
      </c>
      <c r="S5661">
        <v>17</v>
      </c>
      <c r="T5661">
        <v>0.1</v>
      </c>
      <c r="U5661">
        <v>400</v>
      </c>
      <c r="V5661">
        <v>1</v>
      </c>
      <c r="W5661">
        <v>0.5</v>
      </c>
      <c r="X5661">
        <v>1</v>
      </c>
      <c r="Y5661">
        <v>45.6</v>
      </c>
    </row>
    <row r="5662" spans="1:25" hidden="1" x14ac:dyDescent="0.25">
      <c r="A5662" t="s">
        <v>21540</v>
      </c>
      <c r="B5662" t="s">
        <v>21541</v>
      </c>
      <c r="C5662" s="1" t="str">
        <f t="shared" si="913"/>
        <v>21:0447</v>
      </c>
      <c r="D5662" s="1" t="str">
        <f t="shared" si="914"/>
        <v>21:0147</v>
      </c>
      <c r="E5662" t="s">
        <v>21542</v>
      </c>
      <c r="F5662" t="s">
        <v>21543</v>
      </c>
      <c r="H5662">
        <v>48.481316900000003</v>
      </c>
      <c r="I5662">
        <v>-91.969743500000007</v>
      </c>
      <c r="J5662" s="1" t="str">
        <f t="shared" si="915"/>
        <v>NGR lake sediment grab sample</v>
      </c>
      <c r="K5662" s="1" t="str">
        <f t="shared" si="916"/>
        <v>&lt;177 micron (NGR)</v>
      </c>
      <c r="L5662">
        <v>33</v>
      </c>
      <c r="M5662" t="s">
        <v>122</v>
      </c>
      <c r="N5662">
        <v>660</v>
      </c>
      <c r="O5662">
        <v>66</v>
      </c>
      <c r="P5662">
        <v>28</v>
      </c>
      <c r="Q5662">
        <v>2</v>
      </c>
      <c r="R5662">
        <v>20</v>
      </c>
      <c r="S5662">
        <v>10</v>
      </c>
      <c r="T5662">
        <v>0.1</v>
      </c>
      <c r="U5662">
        <v>200</v>
      </c>
      <c r="V5662">
        <v>1</v>
      </c>
      <c r="W5662">
        <v>0.5</v>
      </c>
      <c r="X5662">
        <v>1</v>
      </c>
      <c r="Y5662">
        <v>34</v>
      </c>
    </row>
    <row r="5663" spans="1:25" hidden="1" x14ac:dyDescent="0.25">
      <c r="A5663" t="s">
        <v>21544</v>
      </c>
      <c r="B5663" t="s">
        <v>21545</v>
      </c>
      <c r="C5663" s="1" t="str">
        <f t="shared" si="913"/>
        <v>21:0447</v>
      </c>
      <c r="D5663" s="1" t="str">
        <f t="shared" si="914"/>
        <v>21:0147</v>
      </c>
      <c r="E5663" t="s">
        <v>21546</v>
      </c>
      <c r="F5663" t="s">
        <v>21547</v>
      </c>
      <c r="H5663">
        <v>48.492718400000001</v>
      </c>
      <c r="I5663">
        <v>-91.937187100000003</v>
      </c>
      <c r="J5663" s="1" t="str">
        <f t="shared" si="915"/>
        <v>NGR lake sediment grab sample</v>
      </c>
      <c r="K5663" s="1" t="str">
        <f t="shared" si="916"/>
        <v>&lt;177 micron (NGR)</v>
      </c>
      <c r="L5663">
        <v>34</v>
      </c>
      <c r="M5663" t="s">
        <v>29</v>
      </c>
      <c r="N5663">
        <v>661</v>
      </c>
      <c r="O5663">
        <v>114</v>
      </c>
      <c r="P5663">
        <v>44</v>
      </c>
      <c r="Q5663">
        <v>5</v>
      </c>
      <c r="R5663">
        <v>39</v>
      </c>
      <c r="S5663">
        <v>27</v>
      </c>
      <c r="T5663">
        <v>0.1</v>
      </c>
      <c r="U5663">
        <v>500</v>
      </c>
      <c r="V5663">
        <v>2.7</v>
      </c>
      <c r="W5663">
        <v>0.5</v>
      </c>
      <c r="X5663">
        <v>1</v>
      </c>
      <c r="Y5663">
        <v>39.4</v>
      </c>
    </row>
    <row r="5664" spans="1:25" hidden="1" x14ac:dyDescent="0.25">
      <c r="A5664" t="s">
        <v>21548</v>
      </c>
      <c r="B5664" t="s">
        <v>21549</v>
      </c>
      <c r="C5664" s="1" t="str">
        <f t="shared" si="913"/>
        <v>21:0447</v>
      </c>
      <c r="D5664" s="1" t="str">
        <f>HYPERLINK("http://geochem.nrcan.gc.ca/cdogs/content/svy/svy_e.htm", "")</f>
        <v/>
      </c>
      <c r="G5664" s="1" t="str">
        <f>HYPERLINK("http://geochem.nrcan.gc.ca/cdogs/content/cr_/cr_00047_e.htm", "47")</f>
        <v>47</v>
      </c>
      <c r="J5664" t="s">
        <v>100</v>
      </c>
      <c r="K5664" t="s">
        <v>101</v>
      </c>
      <c r="L5664">
        <v>34</v>
      </c>
      <c r="M5664" t="s">
        <v>102</v>
      </c>
      <c r="N5664">
        <v>662</v>
      </c>
      <c r="O5664">
        <v>86</v>
      </c>
      <c r="P5664">
        <v>44</v>
      </c>
      <c r="Q5664">
        <v>12</v>
      </c>
      <c r="R5664">
        <v>21</v>
      </c>
      <c r="S5664">
        <v>15</v>
      </c>
      <c r="T5664">
        <v>0.1</v>
      </c>
      <c r="U5664">
        <v>700</v>
      </c>
      <c r="V5664">
        <v>2.9</v>
      </c>
      <c r="W5664">
        <v>27</v>
      </c>
      <c r="X5664">
        <v>4</v>
      </c>
      <c r="Y5664">
        <v>17.399999999999999</v>
      </c>
    </row>
    <row r="5665" spans="1:25" hidden="1" x14ac:dyDescent="0.25">
      <c r="A5665" t="s">
        <v>21550</v>
      </c>
      <c r="B5665" t="s">
        <v>21551</v>
      </c>
      <c r="C5665" s="1" t="str">
        <f t="shared" si="913"/>
        <v>21:0447</v>
      </c>
      <c r="D5665" s="1" t="str">
        <f t="shared" ref="D5665:D5695" si="917">HYPERLINK("http://geochem.nrcan.gc.ca/cdogs/content/svy/svy210147_e.htm", "21:0147")</f>
        <v>21:0147</v>
      </c>
      <c r="E5665" t="s">
        <v>21552</v>
      </c>
      <c r="F5665" t="s">
        <v>21553</v>
      </c>
      <c r="H5665">
        <v>48.5004597</v>
      </c>
      <c r="I5665">
        <v>-91.958320000000001</v>
      </c>
      <c r="J5665" s="1" t="str">
        <f t="shared" ref="J5665:J5695" si="918">HYPERLINK("http://geochem.nrcan.gc.ca/cdogs/content/kwd/kwd020027_e.htm", "NGR lake sediment grab sample")</f>
        <v>NGR lake sediment grab sample</v>
      </c>
      <c r="K5665" s="1" t="str">
        <f t="shared" ref="K5665:K5695" si="919">HYPERLINK("http://geochem.nrcan.gc.ca/cdogs/content/kwd/kwd080006_e.htm", "&lt;177 micron (NGR)")</f>
        <v>&lt;177 micron (NGR)</v>
      </c>
      <c r="L5665">
        <v>34</v>
      </c>
      <c r="M5665" t="s">
        <v>49</v>
      </c>
      <c r="N5665">
        <v>663</v>
      </c>
      <c r="O5665">
        <v>102</v>
      </c>
      <c r="P5665">
        <v>47</v>
      </c>
      <c r="Q5665">
        <v>7</v>
      </c>
      <c r="R5665">
        <v>35</v>
      </c>
      <c r="S5665">
        <v>19</v>
      </c>
      <c r="T5665">
        <v>0.1</v>
      </c>
      <c r="U5665">
        <v>965</v>
      </c>
      <c r="V5665">
        <v>2.1</v>
      </c>
      <c r="W5665">
        <v>0.5</v>
      </c>
      <c r="X5665">
        <v>1</v>
      </c>
      <c r="Y5665">
        <v>41.6</v>
      </c>
    </row>
    <row r="5666" spans="1:25" hidden="1" x14ac:dyDescent="0.25">
      <c r="A5666" t="s">
        <v>21554</v>
      </c>
      <c r="B5666" t="s">
        <v>21555</v>
      </c>
      <c r="C5666" s="1" t="str">
        <f t="shared" si="913"/>
        <v>21:0447</v>
      </c>
      <c r="D5666" s="1" t="str">
        <f t="shared" si="917"/>
        <v>21:0147</v>
      </c>
      <c r="E5666" t="s">
        <v>21546</v>
      </c>
      <c r="F5666" t="s">
        <v>21556</v>
      </c>
      <c r="H5666">
        <v>48.492718400000001</v>
      </c>
      <c r="I5666">
        <v>-91.937187100000003</v>
      </c>
      <c r="J5666" s="1" t="str">
        <f t="shared" si="918"/>
        <v>NGR lake sediment grab sample</v>
      </c>
      <c r="K5666" s="1" t="str">
        <f t="shared" si="919"/>
        <v>&lt;177 micron (NGR)</v>
      </c>
      <c r="L5666">
        <v>34</v>
      </c>
      <c r="M5666" t="s">
        <v>53</v>
      </c>
      <c r="N5666">
        <v>664</v>
      </c>
      <c r="O5666">
        <v>120</v>
      </c>
      <c r="P5666">
        <v>46</v>
      </c>
      <c r="Q5666">
        <v>6</v>
      </c>
      <c r="R5666">
        <v>39</v>
      </c>
      <c r="S5666">
        <v>28</v>
      </c>
      <c r="T5666">
        <v>0.1</v>
      </c>
      <c r="U5666">
        <v>520</v>
      </c>
      <c r="V5666">
        <v>2.75</v>
      </c>
      <c r="W5666">
        <v>0.5</v>
      </c>
      <c r="X5666">
        <v>1</v>
      </c>
      <c r="Y5666">
        <v>36.4</v>
      </c>
    </row>
    <row r="5667" spans="1:25" hidden="1" x14ac:dyDescent="0.25">
      <c r="A5667" t="s">
        <v>21557</v>
      </c>
      <c r="B5667" t="s">
        <v>21558</v>
      </c>
      <c r="C5667" s="1" t="str">
        <f t="shared" si="913"/>
        <v>21:0447</v>
      </c>
      <c r="D5667" s="1" t="str">
        <f t="shared" si="917"/>
        <v>21:0147</v>
      </c>
      <c r="E5667" t="s">
        <v>21546</v>
      </c>
      <c r="F5667" t="s">
        <v>21559</v>
      </c>
      <c r="H5667">
        <v>48.492718400000001</v>
      </c>
      <c r="I5667">
        <v>-91.937187100000003</v>
      </c>
      <c r="J5667" s="1" t="str">
        <f t="shared" si="918"/>
        <v>NGR lake sediment grab sample</v>
      </c>
      <c r="K5667" s="1" t="str">
        <f t="shared" si="919"/>
        <v>&lt;177 micron (NGR)</v>
      </c>
      <c r="L5667">
        <v>34</v>
      </c>
      <c r="M5667" t="s">
        <v>57</v>
      </c>
      <c r="N5667">
        <v>665</v>
      </c>
      <c r="O5667">
        <v>114</v>
      </c>
      <c r="P5667">
        <v>45</v>
      </c>
      <c r="Q5667">
        <v>6</v>
      </c>
      <c r="R5667">
        <v>37</v>
      </c>
      <c r="S5667">
        <v>28</v>
      </c>
      <c r="T5667">
        <v>0.1</v>
      </c>
      <c r="U5667">
        <v>500</v>
      </c>
      <c r="V5667">
        <v>2.6</v>
      </c>
      <c r="W5667">
        <v>0.5</v>
      </c>
      <c r="X5667">
        <v>1</v>
      </c>
      <c r="Y5667">
        <v>38</v>
      </c>
    </row>
    <row r="5668" spans="1:25" hidden="1" x14ac:dyDescent="0.25">
      <c r="A5668" t="s">
        <v>21560</v>
      </c>
      <c r="B5668" t="s">
        <v>21561</v>
      </c>
      <c r="C5668" s="1" t="str">
        <f t="shared" si="913"/>
        <v>21:0447</v>
      </c>
      <c r="D5668" s="1" t="str">
        <f t="shared" si="917"/>
        <v>21:0147</v>
      </c>
      <c r="E5668" t="s">
        <v>21562</v>
      </c>
      <c r="F5668" t="s">
        <v>21563</v>
      </c>
      <c r="H5668">
        <v>48.468307600000003</v>
      </c>
      <c r="I5668">
        <v>-91.926402499999995</v>
      </c>
      <c r="J5668" s="1" t="str">
        <f t="shared" si="918"/>
        <v>NGR lake sediment grab sample</v>
      </c>
      <c r="K5668" s="1" t="str">
        <f t="shared" si="919"/>
        <v>&lt;177 micron (NGR)</v>
      </c>
      <c r="L5668">
        <v>34</v>
      </c>
      <c r="M5668" t="s">
        <v>34</v>
      </c>
      <c r="N5668">
        <v>666</v>
      </c>
      <c r="O5668">
        <v>116</v>
      </c>
      <c r="P5668">
        <v>29</v>
      </c>
      <c r="Q5668">
        <v>4</v>
      </c>
      <c r="R5668">
        <v>48</v>
      </c>
      <c r="S5668">
        <v>18</v>
      </c>
      <c r="T5668">
        <v>0.1</v>
      </c>
      <c r="U5668">
        <v>425</v>
      </c>
      <c r="V5668">
        <v>2.15</v>
      </c>
      <c r="W5668">
        <v>0.5</v>
      </c>
      <c r="X5668">
        <v>1</v>
      </c>
      <c r="Y5668">
        <v>29.4</v>
      </c>
    </row>
    <row r="5669" spans="1:25" hidden="1" x14ac:dyDescent="0.25">
      <c r="A5669" t="s">
        <v>21564</v>
      </c>
      <c r="B5669" t="s">
        <v>21565</v>
      </c>
      <c r="C5669" s="1" t="str">
        <f t="shared" si="913"/>
        <v>21:0447</v>
      </c>
      <c r="D5669" s="1" t="str">
        <f t="shared" si="917"/>
        <v>21:0147</v>
      </c>
      <c r="E5669" t="s">
        <v>21566</v>
      </c>
      <c r="F5669" t="s">
        <v>21567</v>
      </c>
      <c r="H5669">
        <v>48.431018399999999</v>
      </c>
      <c r="I5669">
        <v>-91.931829899999997</v>
      </c>
      <c r="J5669" s="1" t="str">
        <f t="shared" si="918"/>
        <v>NGR lake sediment grab sample</v>
      </c>
      <c r="K5669" s="1" t="str">
        <f t="shared" si="919"/>
        <v>&lt;177 micron (NGR)</v>
      </c>
      <c r="L5669">
        <v>34</v>
      </c>
      <c r="M5669" t="s">
        <v>39</v>
      </c>
      <c r="N5669">
        <v>667</v>
      </c>
      <c r="O5669">
        <v>79</v>
      </c>
      <c r="P5669">
        <v>52</v>
      </c>
      <c r="Q5669">
        <v>4</v>
      </c>
      <c r="R5669">
        <v>27</v>
      </c>
      <c r="S5669">
        <v>28</v>
      </c>
      <c r="T5669">
        <v>0.1</v>
      </c>
      <c r="U5669">
        <v>425</v>
      </c>
      <c r="V5669">
        <v>1.1499999999999999</v>
      </c>
      <c r="W5669">
        <v>0.5</v>
      </c>
      <c r="X5669">
        <v>1</v>
      </c>
      <c r="Y5669">
        <v>46.4</v>
      </c>
    </row>
    <row r="5670" spans="1:25" hidden="1" x14ac:dyDescent="0.25">
      <c r="A5670" t="s">
        <v>21568</v>
      </c>
      <c r="B5670" t="s">
        <v>21569</v>
      </c>
      <c r="C5670" s="1" t="str">
        <f t="shared" si="913"/>
        <v>21:0447</v>
      </c>
      <c r="D5670" s="1" t="str">
        <f t="shared" si="917"/>
        <v>21:0147</v>
      </c>
      <c r="E5670" t="s">
        <v>21570</v>
      </c>
      <c r="F5670" t="s">
        <v>21571</v>
      </c>
      <c r="H5670">
        <v>48.405440400000003</v>
      </c>
      <c r="I5670">
        <v>-91.923273499999993</v>
      </c>
      <c r="J5670" s="1" t="str">
        <f t="shared" si="918"/>
        <v>NGR lake sediment grab sample</v>
      </c>
      <c r="K5670" s="1" t="str">
        <f t="shared" si="919"/>
        <v>&lt;177 micron (NGR)</v>
      </c>
      <c r="L5670">
        <v>34</v>
      </c>
      <c r="M5670" t="s">
        <v>44</v>
      </c>
      <c r="N5670">
        <v>668</v>
      </c>
      <c r="O5670">
        <v>70</v>
      </c>
      <c r="P5670">
        <v>21</v>
      </c>
      <c r="Q5670">
        <v>3</v>
      </c>
      <c r="R5670">
        <v>21</v>
      </c>
      <c r="S5670">
        <v>8</v>
      </c>
      <c r="T5670">
        <v>0.1</v>
      </c>
      <c r="U5670">
        <v>130</v>
      </c>
      <c r="V5670">
        <v>1</v>
      </c>
      <c r="W5670">
        <v>0.5</v>
      </c>
      <c r="X5670">
        <v>1</v>
      </c>
      <c r="Y5670">
        <v>27.8</v>
      </c>
    </row>
    <row r="5671" spans="1:25" hidden="1" x14ac:dyDescent="0.25">
      <c r="A5671" t="s">
        <v>21572</v>
      </c>
      <c r="B5671" t="s">
        <v>21573</v>
      </c>
      <c r="C5671" s="1" t="str">
        <f t="shared" si="913"/>
        <v>21:0447</v>
      </c>
      <c r="D5671" s="1" t="str">
        <f t="shared" si="917"/>
        <v>21:0147</v>
      </c>
      <c r="E5671" t="s">
        <v>21574</v>
      </c>
      <c r="F5671" t="s">
        <v>21575</v>
      </c>
      <c r="H5671">
        <v>48.395110099999997</v>
      </c>
      <c r="I5671">
        <v>-91.875990900000005</v>
      </c>
      <c r="J5671" s="1" t="str">
        <f t="shared" si="918"/>
        <v>NGR lake sediment grab sample</v>
      </c>
      <c r="K5671" s="1" t="str">
        <f t="shared" si="919"/>
        <v>&lt;177 micron (NGR)</v>
      </c>
      <c r="L5671">
        <v>34</v>
      </c>
      <c r="M5671" t="s">
        <v>62</v>
      </c>
      <c r="N5671">
        <v>669</v>
      </c>
      <c r="O5671">
        <v>40</v>
      </c>
      <c r="P5671">
        <v>6</v>
      </c>
      <c r="Q5671">
        <v>2</v>
      </c>
      <c r="R5671">
        <v>11</v>
      </c>
      <c r="S5671">
        <v>7</v>
      </c>
      <c r="T5671">
        <v>0.1</v>
      </c>
      <c r="U5671">
        <v>170</v>
      </c>
      <c r="V5671">
        <v>0.8</v>
      </c>
      <c r="W5671">
        <v>0.5</v>
      </c>
      <c r="X5671">
        <v>2</v>
      </c>
      <c r="Y5671">
        <v>3</v>
      </c>
    </row>
    <row r="5672" spans="1:25" hidden="1" x14ac:dyDescent="0.25">
      <c r="A5672" t="s">
        <v>21576</v>
      </c>
      <c r="B5672" t="s">
        <v>21577</v>
      </c>
      <c r="C5672" s="1" t="str">
        <f t="shared" si="913"/>
        <v>21:0447</v>
      </c>
      <c r="D5672" s="1" t="str">
        <f t="shared" si="917"/>
        <v>21:0147</v>
      </c>
      <c r="E5672" t="s">
        <v>21578</v>
      </c>
      <c r="F5672" t="s">
        <v>21579</v>
      </c>
      <c r="H5672">
        <v>48.413615399999998</v>
      </c>
      <c r="I5672">
        <v>-91.831428599999995</v>
      </c>
      <c r="J5672" s="1" t="str">
        <f t="shared" si="918"/>
        <v>NGR lake sediment grab sample</v>
      </c>
      <c r="K5672" s="1" t="str">
        <f t="shared" si="919"/>
        <v>&lt;177 micron (NGR)</v>
      </c>
      <c r="L5672">
        <v>34</v>
      </c>
      <c r="M5672" t="s">
        <v>67</v>
      </c>
      <c r="N5672">
        <v>670</v>
      </c>
      <c r="O5672">
        <v>39</v>
      </c>
      <c r="P5672">
        <v>13</v>
      </c>
      <c r="Q5672">
        <v>5</v>
      </c>
      <c r="R5672">
        <v>14</v>
      </c>
      <c r="S5672">
        <v>6</v>
      </c>
      <c r="T5672">
        <v>0.1</v>
      </c>
      <c r="U5672">
        <v>95</v>
      </c>
      <c r="V5672">
        <v>1.3</v>
      </c>
      <c r="W5672">
        <v>0.5</v>
      </c>
      <c r="X5672">
        <v>1</v>
      </c>
      <c r="Y5672">
        <v>24.8</v>
      </c>
    </row>
    <row r="5673" spans="1:25" hidden="1" x14ac:dyDescent="0.25">
      <c r="A5673" t="s">
        <v>21580</v>
      </c>
      <c r="B5673" t="s">
        <v>21581</v>
      </c>
      <c r="C5673" s="1" t="str">
        <f t="shared" si="913"/>
        <v>21:0447</v>
      </c>
      <c r="D5673" s="1" t="str">
        <f t="shared" si="917"/>
        <v>21:0147</v>
      </c>
      <c r="E5673" t="s">
        <v>21582</v>
      </c>
      <c r="F5673" t="s">
        <v>21583</v>
      </c>
      <c r="H5673">
        <v>48.448192599999999</v>
      </c>
      <c r="I5673">
        <v>-91.814577499999999</v>
      </c>
      <c r="J5673" s="1" t="str">
        <f t="shared" si="918"/>
        <v>NGR lake sediment grab sample</v>
      </c>
      <c r="K5673" s="1" t="str">
        <f t="shared" si="919"/>
        <v>&lt;177 micron (NGR)</v>
      </c>
      <c r="L5673">
        <v>34</v>
      </c>
      <c r="M5673" t="s">
        <v>72</v>
      </c>
      <c r="N5673">
        <v>671</v>
      </c>
      <c r="O5673">
        <v>73</v>
      </c>
      <c r="P5673">
        <v>27</v>
      </c>
      <c r="Q5673">
        <v>2</v>
      </c>
      <c r="R5673">
        <v>31</v>
      </c>
      <c r="S5673">
        <v>17</v>
      </c>
      <c r="T5673">
        <v>0.1</v>
      </c>
      <c r="U5673">
        <v>260</v>
      </c>
      <c r="V5673">
        <v>1.55</v>
      </c>
      <c r="W5673">
        <v>0.5</v>
      </c>
      <c r="X5673">
        <v>1</v>
      </c>
      <c r="Y5673">
        <v>39</v>
      </c>
    </row>
    <row r="5674" spans="1:25" hidden="1" x14ac:dyDescent="0.25">
      <c r="A5674" t="s">
        <v>21584</v>
      </c>
      <c r="B5674" t="s">
        <v>21585</v>
      </c>
      <c r="C5674" s="1" t="str">
        <f t="shared" si="913"/>
        <v>21:0447</v>
      </c>
      <c r="D5674" s="1" t="str">
        <f t="shared" si="917"/>
        <v>21:0147</v>
      </c>
      <c r="E5674" t="s">
        <v>21586</v>
      </c>
      <c r="F5674" t="s">
        <v>21587</v>
      </c>
      <c r="H5674">
        <v>48.441696499999999</v>
      </c>
      <c r="I5674">
        <v>-91.874810100000005</v>
      </c>
      <c r="J5674" s="1" t="str">
        <f t="shared" si="918"/>
        <v>NGR lake sediment grab sample</v>
      </c>
      <c r="K5674" s="1" t="str">
        <f t="shared" si="919"/>
        <v>&lt;177 micron (NGR)</v>
      </c>
      <c r="L5674">
        <v>34</v>
      </c>
      <c r="M5674" t="s">
        <v>77</v>
      </c>
      <c r="N5674">
        <v>672</v>
      </c>
      <c r="O5674">
        <v>62</v>
      </c>
      <c r="P5674">
        <v>19</v>
      </c>
      <c r="Q5674">
        <v>3</v>
      </c>
      <c r="R5674">
        <v>25</v>
      </c>
      <c r="S5674">
        <v>13</v>
      </c>
      <c r="T5674">
        <v>0.1</v>
      </c>
      <c r="U5674">
        <v>285</v>
      </c>
      <c r="V5674">
        <v>1.7</v>
      </c>
      <c r="W5674">
        <v>0.5</v>
      </c>
      <c r="X5674">
        <v>1</v>
      </c>
      <c r="Y5674">
        <v>17.600000000000001</v>
      </c>
    </row>
    <row r="5675" spans="1:25" hidden="1" x14ac:dyDescent="0.25">
      <c r="A5675" t="s">
        <v>21588</v>
      </c>
      <c r="B5675" t="s">
        <v>21589</v>
      </c>
      <c r="C5675" s="1" t="str">
        <f t="shared" si="913"/>
        <v>21:0447</v>
      </c>
      <c r="D5675" s="1" t="str">
        <f t="shared" si="917"/>
        <v>21:0147</v>
      </c>
      <c r="E5675" t="s">
        <v>21590</v>
      </c>
      <c r="F5675" t="s">
        <v>21591</v>
      </c>
      <c r="H5675">
        <v>48.470817400000001</v>
      </c>
      <c r="I5675">
        <v>-91.867911300000003</v>
      </c>
      <c r="J5675" s="1" t="str">
        <f t="shared" si="918"/>
        <v>NGR lake sediment grab sample</v>
      </c>
      <c r="K5675" s="1" t="str">
        <f t="shared" si="919"/>
        <v>&lt;177 micron (NGR)</v>
      </c>
      <c r="L5675">
        <v>34</v>
      </c>
      <c r="M5675" t="s">
        <v>82</v>
      </c>
      <c r="N5675">
        <v>673</v>
      </c>
      <c r="O5675">
        <v>93</v>
      </c>
      <c r="P5675">
        <v>36</v>
      </c>
      <c r="Q5675">
        <v>2</v>
      </c>
      <c r="R5675">
        <v>32</v>
      </c>
      <c r="S5675">
        <v>15</v>
      </c>
      <c r="T5675">
        <v>0.1</v>
      </c>
      <c r="U5675">
        <v>400</v>
      </c>
      <c r="V5675">
        <v>1.6</v>
      </c>
      <c r="W5675">
        <v>0.5</v>
      </c>
      <c r="X5675">
        <v>1</v>
      </c>
      <c r="Y5675">
        <v>35.799999999999997</v>
      </c>
    </row>
    <row r="5676" spans="1:25" hidden="1" x14ac:dyDescent="0.25">
      <c r="A5676" t="s">
        <v>21592</v>
      </c>
      <c r="B5676" t="s">
        <v>21593</v>
      </c>
      <c r="C5676" s="1" t="str">
        <f t="shared" si="913"/>
        <v>21:0447</v>
      </c>
      <c r="D5676" s="1" t="str">
        <f t="shared" si="917"/>
        <v>21:0147</v>
      </c>
      <c r="E5676" t="s">
        <v>21594</v>
      </c>
      <c r="F5676" t="s">
        <v>21595</v>
      </c>
      <c r="H5676">
        <v>48.508740899999999</v>
      </c>
      <c r="I5676">
        <v>-91.861401900000004</v>
      </c>
      <c r="J5676" s="1" t="str">
        <f t="shared" si="918"/>
        <v>NGR lake sediment grab sample</v>
      </c>
      <c r="K5676" s="1" t="str">
        <f t="shared" si="919"/>
        <v>&lt;177 micron (NGR)</v>
      </c>
      <c r="L5676">
        <v>34</v>
      </c>
      <c r="M5676" t="s">
        <v>87</v>
      </c>
      <c r="N5676">
        <v>674</v>
      </c>
      <c r="O5676">
        <v>80</v>
      </c>
      <c r="P5676">
        <v>34</v>
      </c>
      <c r="Q5676">
        <v>5</v>
      </c>
      <c r="R5676">
        <v>25</v>
      </c>
      <c r="S5676">
        <v>12</v>
      </c>
      <c r="T5676">
        <v>0.1</v>
      </c>
      <c r="U5676">
        <v>475</v>
      </c>
      <c r="V5676">
        <v>1.35</v>
      </c>
      <c r="W5676">
        <v>0.5</v>
      </c>
      <c r="X5676">
        <v>1</v>
      </c>
      <c r="Y5676">
        <v>39</v>
      </c>
    </row>
    <row r="5677" spans="1:25" hidden="1" x14ac:dyDescent="0.25">
      <c r="A5677" t="s">
        <v>21596</v>
      </c>
      <c r="B5677" t="s">
        <v>21597</v>
      </c>
      <c r="C5677" s="1" t="str">
        <f t="shared" si="913"/>
        <v>21:0447</v>
      </c>
      <c r="D5677" s="1" t="str">
        <f t="shared" si="917"/>
        <v>21:0147</v>
      </c>
      <c r="E5677" t="s">
        <v>21598</v>
      </c>
      <c r="F5677" t="s">
        <v>21599</v>
      </c>
      <c r="H5677">
        <v>48.518143199999997</v>
      </c>
      <c r="I5677">
        <v>-91.911882199999994</v>
      </c>
      <c r="J5677" s="1" t="str">
        <f t="shared" si="918"/>
        <v>NGR lake sediment grab sample</v>
      </c>
      <c r="K5677" s="1" t="str">
        <f t="shared" si="919"/>
        <v>&lt;177 micron (NGR)</v>
      </c>
      <c r="L5677">
        <v>34</v>
      </c>
      <c r="M5677" t="s">
        <v>92</v>
      </c>
      <c r="N5677">
        <v>675</v>
      </c>
      <c r="O5677">
        <v>73</v>
      </c>
      <c r="P5677">
        <v>33</v>
      </c>
      <c r="Q5677">
        <v>4</v>
      </c>
      <c r="R5677">
        <v>26</v>
      </c>
      <c r="S5677">
        <v>12</v>
      </c>
      <c r="T5677">
        <v>0.1</v>
      </c>
      <c r="U5677">
        <v>350</v>
      </c>
      <c r="V5677">
        <v>1.7</v>
      </c>
      <c r="W5677">
        <v>0.5</v>
      </c>
      <c r="X5677">
        <v>1</v>
      </c>
      <c r="Y5677">
        <v>44.8</v>
      </c>
    </row>
    <row r="5678" spans="1:25" hidden="1" x14ac:dyDescent="0.25">
      <c r="A5678" t="s">
        <v>21600</v>
      </c>
      <c r="B5678" t="s">
        <v>21601</v>
      </c>
      <c r="C5678" s="1" t="str">
        <f t="shared" si="913"/>
        <v>21:0447</v>
      </c>
      <c r="D5678" s="1" t="str">
        <f t="shared" si="917"/>
        <v>21:0147</v>
      </c>
      <c r="E5678" t="s">
        <v>21602</v>
      </c>
      <c r="F5678" t="s">
        <v>21603</v>
      </c>
      <c r="H5678">
        <v>48.534594400000003</v>
      </c>
      <c r="I5678">
        <v>-91.900920200000002</v>
      </c>
      <c r="J5678" s="1" t="str">
        <f t="shared" si="918"/>
        <v>NGR lake sediment grab sample</v>
      </c>
      <c r="K5678" s="1" t="str">
        <f t="shared" si="919"/>
        <v>&lt;177 micron (NGR)</v>
      </c>
      <c r="L5678">
        <v>34</v>
      </c>
      <c r="M5678" t="s">
        <v>97</v>
      </c>
      <c r="N5678">
        <v>676</v>
      </c>
      <c r="O5678">
        <v>72</v>
      </c>
      <c r="P5678">
        <v>38</v>
      </c>
      <c r="Q5678">
        <v>9</v>
      </c>
      <c r="R5678">
        <v>22</v>
      </c>
      <c r="S5678">
        <v>14</v>
      </c>
      <c r="T5678">
        <v>0.1</v>
      </c>
      <c r="U5678">
        <v>720</v>
      </c>
      <c r="V5678">
        <v>4.8</v>
      </c>
      <c r="W5678">
        <v>0.5</v>
      </c>
      <c r="X5678">
        <v>1</v>
      </c>
      <c r="Y5678">
        <v>41.4</v>
      </c>
    </row>
    <row r="5679" spans="1:25" hidden="1" x14ac:dyDescent="0.25">
      <c r="A5679" t="s">
        <v>21604</v>
      </c>
      <c r="B5679" t="s">
        <v>21605</v>
      </c>
      <c r="C5679" s="1" t="str">
        <f t="shared" si="913"/>
        <v>21:0447</v>
      </c>
      <c r="D5679" s="1" t="str">
        <f t="shared" si="917"/>
        <v>21:0147</v>
      </c>
      <c r="E5679" t="s">
        <v>21606</v>
      </c>
      <c r="F5679" t="s">
        <v>21607</v>
      </c>
      <c r="H5679">
        <v>48.547023299999999</v>
      </c>
      <c r="I5679">
        <v>-91.846895099999998</v>
      </c>
      <c r="J5679" s="1" t="str">
        <f t="shared" si="918"/>
        <v>NGR lake sediment grab sample</v>
      </c>
      <c r="K5679" s="1" t="str">
        <f t="shared" si="919"/>
        <v>&lt;177 micron (NGR)</v>
      </c>
      <c r="L5679">
        <v>34</v>
      </c>
      <c r="M5679" t="s">
        <v>107</v>
      </c>
      <c r="N5679">
        <v>677</v>
      </c>
      <c r="O5679">
        <v>104</v>
      </c>
      <c r="P5679">
        <v>45</v>
      </c>
      <c r="Q5679">
        <v>3</v>
      </c>
      <c r="R5679">
        <v>36</v>
      </c>
      <c r="S5679">
        <v>17</v>
      </c>
      <c r="T5679">
        <v>0.1</v>
      </c>
      <c r="U5679">
        <v>830</v>
      </c>
      <c r="V5679">
        <v>2.4500000000000002</v>
      </c>
      <c r="W5679">
        <v>2</v>
      </c>
      <c r="X5679">
        <v>1</v>
      </c>
      <c r="Y5679">
        <v>26.2</v>
      </c>
    </row>
    <row r="5680" spans="1:25" hidden="1" x14ac:dyDescent="0.25">
      <c r="A5680" t="s">
        <v>21608</v>
      </c>
      <c r="B5680" t="s">
        <v>21609</v>
      </c>
      <c r="C5680" s="1" t="str">
        <f t="shared" si="913"/>
        <v>21:0447</v>
      </c>
      <c r="D5680" s="1" t="str">
        <f t="shared" si="917"/>
        <v>21:0147</v>
      </c>
      <c r="E5680" t="s">
        <v>21610</v>
      </c>
      <c r="F5680" t="s">
        <v>21611</v>
      </c>
      <c r="H5680">
        <v>48.577835800000003</v>
      </c>
      <c r="I5680">
        <v>-91.854815599999995</v>
      </c>
      <c r="J5680" s="1" t="str">
        <f t="shared" si="918"/>
        <v>NGR lake sediment grab sample</v>
      </c>
      <c r="K5680" s="1" t="str">
        <f t="shared" si="919"/>
        <v>&lt;177 micron (NGR)</v>
      </c>
      <c r="L5680">
        <v>34</v>
      </c>
      <c r="M5680" t="s">
        <v>112</v>
      </c>
      <c r="N5680">
        <v>678</v>
      </c>
      <c r="O5680">
        <v>100</v>
      </c>
      <c r="P5680">
        <v>38</v>
      </c>
      <c r="Q5680">
        <v>4</v>
      </c>
      <c r="R5680">
        <v>50</v>
      </c>
      <c r="S5680">
        <v>19</v>
      </c>
      <c r="T5680">
        <v>0.1</v>
      </c>
      <c r="U5680">
        <v>585</v>
      </c>
      <c r="V5680">
        <v>2.85</v>
      </c>
      <c r="W5680">
        <v>0.5</v>
      </c>
      <c r="X5680">
        <v>1</v>
      </c>
      <c r="Y5680">
        <v>32.6</v>
      </c>
    </row>
    <row r="5681" spans="1:25" hidden="1" x14ac:dyDescent="0.25">
      <c r="A5681" t="s">
        <v>21612</v>
      </c>
      <c r="B5681" t="s">
        <v>21613</v>
      </c>
      <c r="C5681" s="1" t="str">
        <f t="shared" si="913"/>
        <v>21:0447</v>
      </c>
      <c r="D5681" s="1" t="str">
        <f t="shared" si="917"/>
        <v>21:0147</v>
      </c>
      <c r="E5681" t="s">
        <v>21614</v>
      </c>
      <c r="F5681" t="s">
        <v>21615</v>
      </c>
      <c r="H5681">
        <v>48.598569900000001</v>
      </c>
      <c r="I5681">
        <v>-91.855418</v>
      </c>
      <c r="J5681" s="1" t="str">
        <f t="shared" si="918"/>
        <v>NGR lake sediment grab sample</v>
      </c>
      <c r="K5681" s="1" t="str">
        <f t="shared" si="919"/>
        <v>&lt;177 micron (NGR)</v>
      </c>
      <c r="L5681">
        <v>34</v>
      </c>
      <c r="M5681" t="s">
        <v>117</v>
      </c>
      <c r="N5681">
        <v>679</v>
      </c>
      <c r="O5681">
        <v>116</v>
      </c>
      <c r="P5681">
        <v>46</v>
      </c>
      <c r="Q5681">
        <v>6</v>
      </c>
      <c r="R5681">
        <v>51</v>
      </c>
      <c r="S5681">
        <v>26</v>
      </c>
      <c r="T5681">
        <v>0.1</v>
      </c>
      <c r="U5681">
        <v>830</v>
      </c>
      <c r="V5681">
        <v>3.9</v>
      </c>
      <c r="W5681">
        <v>1.5</v>
      </c>
      <c r="X5681">
        <v>1</v>
      </c>
      <c r="Y5681">
        <v>21.2</v>
      </c>
    </row>
    <row r="5682" spans="1:25" hidden="1" x14ac:dyDescent="0.25">
      <c r="A5682" t="s">
        <v>21616</v>
      </c>
      <c r="B5682" t="s">
        <v>21617</v>
      </c>
      <c r="C5682" s="1" t="str">
        <f t="shared" si="913"/>
        <v>21:0447</v>
      </c>
      <c r="D5682" s="1" t="str">
        <f t="shared" si="917"/>
        <v>21:0147</v>
      </c>
      <c r="E5682" t="s">
        <v>21618</v>
      </c>
      <c r="F5682" t="s">
        <v>21619</v>
      </c>
      <c r="H5682">
        <v>48.627608600000002</v>
      </c>
      <c r="I5682">
        <v>-91.832816100000002</v>
      </c>
      <c r="J5682" s="1" t="str">
        <f t="shared" si="918"/>
        <v>NGR lake sediment grab sample</v>
      </c>
      <c r="K5682" s="1" t="str">
        <f t="shared" si="919"/>
        <v>&lt;177 micron (NGR)</v>
      </c>
      <c r="L5682">
        <v>34</v>
      </c>
      <c r="M5682" t="s">
        <v>122</v>
      </c>
      <c r="N5682">
        <v>680</v>
      </c>
      <c r="O5682">
        <v>102</v>
      </c>
      <c r="P5682">
        <v>53</v>
      </c>
      <c r="Q5682">
        <v>3</v>
      </c>
      <c r="R5682">
        <v>36</v>
      </c>
      <c r="S5682">
        <v>17</v>
      </c>
      <c r="T5682">
        <v>0.1</v>
      </c>
      <c r="U5682">
        <v>530</v>
      </c>
      <c r="V5682">
        <v>3.65</v>
      </c>
      <c r="W5682">
        <v>2</v>
      </c>
      <c r="X5682">
        <v>1</v>
      </c>
      <c r="Y5682">
        <v>25.8</v>
      </c>
    </row>
    <row r="5683" spans="1:25" hidden="1" x14ac:dyDescent="0.25">
      <c r="A5683" t="s">
        <v>21620</v>
      </c>
      <c r="B5683" t="s">
        <v>21621</v>
      </c>
      <c r="C5683" s="1" t="str">
        <f t="shared" si="913"/>
        <v>21:0447</v>
      </c>
      <c r="D5683" s="1" t="str">
        <f t="shared" si="917"/>
        <v>21:0147</v>
      </c>
      <c r="E5683" t="s">
        <v>21622</v>
      </c>
      <c r="F5683" t="s">
        <v>21623</v>
      </c>
      <c r="H5683">
        <v>48.643987500000001</v>
      </c>
      <c r="I5683">
        <v>-91.912413599999994</v>
      </c>
      <c r="J5683" s="1" t="str">
        <f t="shared" si="918"/>
        <v>NGR lake sediment grab sample</v>
      </c>
      <c r="K5683" s="1" t="str">
        <f t="shared" si="919"/>
        <v>&lt;177 micron (NGR)</v>
      </c>
      <c r="L5683">
        <v>35</v>
      </c>
      <c r="M5683" t="s">
        <v>29</v>
      </c>
      <c r="N5683">
        <v>681</v>
      </c>
      <c r="O5683">
        <v>82</v>
      </c>
      <c r="P5683">
        <v>42</v>
      </c>
      <c r="Q5683">
        <v>2</v>
      </c>
      <c r="R5683">
        <v>27</v>
      </c>
      <c r="S5683">
        <v>39</v>
      </c>
      <c r="T5683">
        <v>0.1</v>
      </c>
      <c r="U5683">
        <v>935</v>
      </c>
      <c r="V5683">
        <v>3.4</v>
      </c>
      <c r="W5683">
        <v>0.5</v>
      </c>
      <c r="X5683">
        <v>1</v>
      </c>
      <c r="Y5683">
        <v>51.2</v>
      </c>
    </row>
    <row r="5684" spans="1:25" hidden="1" x14ac:dyDescent="0.25">
      <c r="A5684" t="s">
        <v>21624</v>
      </c>
      <c r="B5684" t="s">
        <v>21625</v>
      </c>
      <c r="C5684" s="1" t="str">
        <f t="shared" si="913"/>
        <v>21:0447</v>
      </c>
      <c r="D5684" s="1" t="str">
        <f t="shared" si="917"/>
        <v>21:0147</v>
      </c>
      <c r="E5684" t="s">
        <v>21626</v>
      </c>
      <c r="F5684" t="s">
        <v>21627</v>
      </c>
      <c r="H5684">
        <v>48.609866199999999</v>
      </c>
      <c r="I5684">
        <v>-91.992907299999999</v>
      </c>
      <c r="J5684" s="1" t="str">
        <f t="shared" si="918"/>
        <v>NGR lake sediment grab sample</v>
      </c>
      <c r="K5684" s="1" t="str">
        <f t="shared" si="919"/>
        <v>&lt;177 micron (NGR)</v>
      </c>
      <c r="L5684">
        <v>35</v>
      </c>
      <c r="M5684" t="s">
        <v>34</v>
      </c>
      <c r="N5684">
        <v>682</v>
      </c>
      <c r="O5684">
        <v>39</v>
      </c>
      <c r="P5684">
        <v>20</v>
      </c>
      <c r="Q5684">
        <v>2</v>
      </c>
      <c r="R5684">
        <v>17</v>
      </c>
      <c r="S5684">
        <v>10</v>
      </c>
      <c r="T5684">
        <v>0.1</v>
      </c>
      <c r="U5684">
        <v>250</v>
      </c>
      <c r="V5684">
        <v>1.85</v>
      </c>
      <c r="W5684">
        <v>1</v>
      </c>
      <c r="X5684">
        <v>1</v>
      </c>
      <c r="Y5684">
        <v>4.8</v>
      </c>
    </row>
    <row r="5685" spans="1:25" hidden="1" x14ac:dyDescent="0.25">
      <c r="A5685" t="s">
        <v>21628</v>
      </c>
      <c r="B5685" t="s">
        <v>21629</v>
      </c>
      <c r="C5685" s="1" t="str">
        <f t="shared" si="913"/>
        <v>21:0447</v>
      </c>
      <c r="D5685" s="1" t="str">
        <f t="shared" si="917"/>
        <v>21:0147</v>
      </c>
      <c r="E5685" t="s">
        <v>21630</v>
      </c>
      <c r="F5685" t="s">
        <v>21631</v>
      </c>
      <c r="H5685">
        <v>48.616449899999999</v>
      </c>
      <c r="I5685">
        <v>-91.966262799999996</v>
      </c>
      <c r="J5685" s="1" t="str">
        <f t="shared" si="918"/>
        <v>NGR lake sediment grab sample</v>
      </c>
      <c r="K5685" s="1" t="str">
        <f t="shared" si="919"/>
        <v>&lt;177 micron (NGR)</v>
      </c>
      <c r="L5685">
        <v>35</v>
      </c>
      <c r="M5685" t="s">
        <v>39</v>
      </c>
      <c r="N5685">
        <v>683</v>
      </c>
      <c r="O5685">
        <v>90</v>
      </c>
      <c r="P5685">
        <v>38</v>
      </c>
      <c r="Q5685">
        <v>1</v>
      </c>
      <c r="R5685">
        <v>43</v>
      </c>
      <c r="S5685">
        <v>16</v>
      </c>
      <c r="T5685">
        <v>0.1</v>
      </c>
      <c r="U5685">
        <v>785</v>
      </c>
      <c r="V5685">
        <v>2.2999999999999998</v>
      </c>
      <c r="W5685">
        <v>4.5</v>
      </c>
      <c r="X5685">
        <v>1</v>
      </c>
      <c r="Y5685">
        <v>12.4</v>
      </c>
    </row>
    <row r="5686" spans="1:25" hidden="1" x14ac:dyDescent="0.25">
      <c r="A5686" t="s">
        <v>21632</v>
      </c>
      <c r="B5686" t="s">
        <v>21633</v>
      </c>
      <c r="C5686" s="1" t="str">
        <f t="shared" si="913"/>
        <v>21:0447</v>
      </c>
      <c r="D5686" s="1" t="str">
        <f t="shared" si="917"/>
        <v>21:0147</v>
      </c>
      <c r="E5686" t="s">
        <v>21634</v>
      </c>
      <c r="F5686" t="s">
        <v>21635</v>
      </c>
      <c r="H5686">
        <v>48.633937699999997</v>
      </c>
      <c r="I5686">
        <v>-91.910430899999994</v>
      </c>
      <c r="J5686" s="1" t="str">
        <f t="shared" si="918"/>
        <v>NGR lake sediment grab sample</v>
      </c>
      <c r="K5686" s="1" t="str">
        <f t="shared" si="919"/>
        <v>&lt;177 micron (NGR)</v>
      </c>
      <c r="L5686">
        <v>35</v>
      </c>
      <c r="M5686" t="s">
        <v>49</v>
      </c>
      <c r="N5686">
        <v>684</v>
      </c>
      <c r="O5686">
        <v>65</v>
      </c>
      <c r="P5686">
        <v>37</v>
      </c>
      <c r="Q5686">
        <v>6</v>
      </c>
      <c r="R5686">
        <v>37</v>
      </c>
      <c r="S5686">
        <v>16</v>
      </c>
      <c r="T5686">
        <v>0.1</v>
      </c>
      <c r="U5686">
        <v>540</v>
      </c>
      <c r="V5686">
        <v>2.8</v>
      </c>
      <c r="W5686">
        <v>2</v>
      </c>
      <c r="X5686">
        <v>1</v>
      </c>
      <c r="Y5686">
        <v>1.6</v>
      </c>
    </row>
    <row r="5687" spans="1:25" hidden="1" x14ac:dyDescent="0.25">
      <c r="A5687" t="s">
        <v>21636</v>
      </c>
      <c r="B5687" t="s">
        <v>21637</v>
      </c>
      <c r="C5687" s="1" t="str">
        <f t="shared" si="913"/>
        <v>21:0447</v>
      </c>
      <c r="D5687" s="1" t="str">
        <f t="shared" si="917"/>
        <v>21:0147</v>
      </c>
      <c r="E5687" t="s">
        <v>21622</v>
      </c>
      <c r="F5687" t="s">
        <v>21638</v>
      </c>
      <c r="H5687">
        <v>48.643987500000001</v>
      </c>
      <c r="I5687">
        <v>-91.912413599999994</v>
      </c>
      <c r="J5687" s="1" t="str">
        <f t="shared" si="918"/>
        <v>NGR lake sediment grab sample</v>
      </c>
      <c r="K5687" s="1" t="str">
        <f t="shared" si="919"/>
        <v>&lt;177 micron (NGR)</v>
      </c>
      <c r="L5687">
        <v>35</v>
      </c>
      <c r="M5687" t="s">
        <v>57</v>
      </c>
      <c r="N5687">
        <v>685</v>
      </c>
      <c r="O5687">
        <v>81</v>
      </c>
      <c r="P5687">
        <v>38</v>
      </c>
      <c r="Q5687">
        <v>3</v>
      </c>
      <c r="R5687">
        <v>25</v>
      </c>
      <c r="S5687">
        <v>39</v>
      </c>
      <c r="T5687">
        <v>0.1</v>
      </c>
      <c r="U5687">
        <v>925</v>
      </c>
      <c r="V5687">
        <v>3</v>
      </c>
      <c r="W5687">
        <v>0.5</v>
      </c>
      <c r="X5687">
        <v>1</v>
      </c>
      <c r="Y5687">
        <v>51</v>
      </c>
    </row>
    <row r="5688" spans="1:25" hidden="1" x14ac:dyDescent="0.25">
      <c r="A5688" t="s">
        <v>21639</v>
      </c>
      <c r="B5688" t="s">
        <v>21640</v>
      </c>
      <c r="C5688" s="1" t="str">
        <f t="shared" si="913"/>
        <v>21:0447</v>
      </c>
      <c r="D5688" s="1" t="str">
        <f t="shared" si="917"/>
        <v>21:0147</v>
      </c>
      <c r="E5688" t="s">
        <v>21622</v>
      </c>
      <c r="F5688" t="s">
        <v>21641</v>
      </c>
      <c r="H5688">
        <v>48.643987500000001</v>
      </c>
      <c r="I5688">
        <v>-91.912413599999994</v>
      </c>
      <c r="J5688" s="1" t="str">
        <f t="shared" si="918"/>
        <v>NGR lake sediment grab sample</v>
      </c>
      <c r="K5688" s="1" t="str">
        <f t="shared" si="919"/>
        <v>&lt;177 micron (NGR)</v>
      </c>
      <c r="L5688">
        <v>35</v>
      </c>
      <c r="M5688" t="s">
        <v>53</v>
      </c>
      <c r="N5688">
        <v>686</v>
      </c>
      <c r="O5688">
        <v>77</v>
      </c>
      <c r="P5688">
        <v>39</v>
      </c>
      <c r="Q5688">
        <v>2</v>
      </c>
      <c r="R5688">
        <v>24</v>
      </c>
      <c r="S5688">
        <v>37</v>
      </c>
      <c r="T5688">
        <v>0.1</v>
      </c>
      <c r="U5688">
        <v>860</v>
      </c>
      <c r="V5688">
        <v>3.1</v>
      </c>
      <c r="W5688">
        <v>0.5</v>
      </c>
      <c r="X5688">
        <v>1</v>
      </c>
      <c r="Y5688">
        <v>57.4</v>
      </c>
    </row>
    <row r="5689" spans="1:25" hidden="1" x14ac:dyDescent="0.25">
      <c r="A5689" t="s">
        <v>21642</v>
      </c>
      <c r="B5689" t="s">
        <v>21643</v>
      </c>
      <c r="C5689" s="1" t="str">
        <f t="shared" si="913"/>
        <v>21:0447</v>
      </c>
      <c r="D5689" s="1" t="str">
        <f t="shared" si="917"/>
        <v>21:0147</v>
      </c>
      <c r="E5689" t="s">
        <v>21644</v>
      </c>
      <c r="F5689" t="s">
        <v>21645</v>
      </c>
      <c r="H5689">
        <v>48.667321000000001</v>
      </c>
      <c r="I5689">
        <v>-91.890383600000007</v>
      </c>
      <c r="J5689" s="1" t="str">
        <f t="shared" si="918"/>
        <v>NGR lake sediment grab sample</v>
      </c>
      <c r="K5689" s="1" t="str">
        <f t="shared" si="919"/>
        <v>&lt;177 micron (NGR)</v>
      </c>
      <c r="L5689">
        <v>35</v>
      </c>
      <c r="M5689" t="s">
        <v>44</v>
      </c>
      <c r="N5689">
        <v>687</v>
      </c>
      <c r="O5689">
        <v>168</v>
      </c>
      <c r="P5689">
        <v>35</v>
      </c>
      <c r="Q5689">
        <v>1</v>
      </c>
      <c r="R5689">
        <v>34</v>
      </c>
      <c r="S5689">
        <v>42</v>
      </c>
      <c r="T5689">
        <v>0.2</v>
      </c>
      <c r="U5689">
        <v>575</v>
      </c>
      <c r="V5689">
        <v>6</v>
      </c>
      <c r="W5689">
        <v>0.5</v>
      </c>
      <c r="X5689">
        <v>1</v>
      </c>
      <c r="Y5689">
        <v>41.6</v>
      </c>
    </row>
    <row r="5690" spans="1:25" hidden="1" x14ac:dyDescent="0.25">
      <c r="A5690" t="s">
        <v>21646</v>
      </c>
      <c r="B5690" t="s">
        <v>21647</v>
      </c>
      <c r="C5690" s="1" t="str">
        <f t="shared" si="913"/>
        <v>21:0447</v>
      </c>
      <c r="D5690" s="1" t="str">
        <f t="shared" si="917"/>
        <v>21:0147</v>
      </c>
      <c r="E5690" t="s">
        <v>21648</v>
      </c>
      <c r="F5690" t="s">
        <v>21649</v>
      </c>
      <c r="H5690">
        <v>48.694840300000003</v>
      </c>
      <c r="I5690">
        <v>-91.830324599999997</v>
      </c>
      <c r="J5690" s="1" t="str">
        <f t="shared" si="918"/>
        <v>NGR lake sediment grab sample</v>
      </c>
      <c r="K5690" s="1" t="str">
        <f t="shared" si="919"/>
        <v>&lt;177 micron (NGR)</v>
      </c>
      <c r="L5690">
        <v>35</v>
      </c>
      <c r="M5690" t="s">
        <v>62</v>
      </c>
      <c r="N5690">
        <v>688</v>
      </c>
      <c r="O5690">
        <v>55</v>
      </c>
      <c r="P5690">
        <v>24</v>
      </c>
      <c r="Q5690">
        <v>2</v>
      </c>
      <c r="R5690">
        <v>31</v>
      </c>
      <c r="S5690">
        <v>12</v>
      </c>
      <c r="T5690">
        <v>0.1</v>
      </c>
      <c r="U5690">
        <v>190</v>
      </c>
      <c r="V5690">
        <v>1.55</v>
      </c>
      <c r="W5690">
        <v>0.5</v>
      </c>
      <c r="X5690">
        <v>2</v>
      </c>
      <c r="Y5690">
        <v>36</v>
      </c>
    </row>
    <row r="5691" spans="1:25" hidden="1" x14ac:dyDescent="0.25">
      <c r="A5691" t="s">
        <v>21650</v>
      </c>
      <c r="B5691" t="s">
        <v>21651</v>
      </c>
      <c r="C5691" s="1" t="str">
        <f t="shared" si="913"/>
        <v>21:0447</v>
      </c>
      <c r="D5691" s="1" t="str">
        <f t="shared" si="917"/>
        <v>21:0147</v>
      </c>
      <c r="E5691" t="s">
        <v>21652</v>
      </c>
      <c r="F5691" t="s">
        <v>21653</v>
      </c>
      <c r="H5691">
        <v>48.6971341</v>
      </c>
      <c r="I5691">
        <v>-91.773219900000001</v>
      </c>
      <c r="J5691" s="1" t="str">
        <f t="shared" si="918"/>
        <v>NGR lake sediment grab sample</v>
      </c>
      <c r="K5691" s="1" t="str">
        <f t="shared" si="919"/>
        <v>&lt;177 micron (NGR)</v>
      </c>
      <c r="L5691">
        <v>35</v>
      </c>
      <c r="M5691" t="s">
        <v>67</v>
      </c>
      <c r="N5691">
        <v>689</v>
      </c>
      <c r="O5691">
        <v>90</v>
      </c>
      <c r="P5691">
        <v>47</v>
      </c>
      <c r="Q5691">
        <v>4</v>
      </c>
      <c r="R5691">
        <v>37</v>
      </c>
      <c r="S5691">
        <v>15</v>
      </c>
      <c r="T5691">
        <v>0.1</v>
      </c>
      <c r="U5691">
        <v>575</v>
      </c>
      <c r="V5691">
        <v>2.5</v>
      </c>
      <c r="W5691">
        <v>2</v>
      </c>
      <c r="X5691">
        <v>1</v>
      </c>
      <c r="Y5691">
        <v>32.799999999999997</v>
      </c>
    </row>
    <row r="5692" spans="1:25" hidden="1" x14ac:dyDescent="0.25">
      <c r="A5692" t="s">
        <v>21654</v>
      </c>
      <c r="B5692" t="s">
        <v>21655</v>
      </c>
      <c r="C5692" s="1" t="str">
        <f t="shared" si="913"/>
        <v>21:0447</v>
      </c>
      <c r="D5692" s="1" t="str">
        <f t="shared" si="917"/>
        <v>21:0147</v>
      </c>
      <c r="E5692" t="s">
        <v>21656</v>
      </c>
      <c r="F5692" t="s">
        <v>21657</v>
      </c>
      <c r="H5692">
        <v>48.690467400000003</v>
      </c>
      <c r="I5692">
        <v>-91.726760100000007</v>
      </c>
      <c r="J5692" s="1" t="str">
        <f t="shared" si="918"/>
        <v>NGR lake sediment grab sample</v>
      </c>
      <c r="K5692" s="1" t="str">
        <f t="shared" si="919"/>
        <v>&lt;177 micron (NGR)</v>
      </c>
      <c r="L5692">
        <v>35</v>
      </c>
      <c r="M5692" t="s">
        <v>72</v>
      </c>
      <c r="N5692">
        <v>690</v>
      </c>
      <c r="O5692">
        <v>325</v>
      </c>
      <c r="P5692">
        <v>29</v>
      </c>
      <c r="Q5692">
        <v>5</v>
      </c>
      <c r="R5692">
        <v>39</v>
      </c>
      <c r="S5692">
        <v>28</v>
      </c>
      <c r="T5692">
        <v>0.1</v>
      </c>
      <c r="U5692">
        <v>455</v>
      </c>
      <c r="V5692">
        <v>12.6</v>
      </c>
      <c r="W5692">
        <v>16</v>
      </c>
      <c r="X5692">
        <v>1</v>
      </c>
      <c r="Y5692">
        <v>14</v>
      </c>
    </row>
    <row r="5693" spans="1:25" hidden="1" x14ac:dyDescent="0.25">
      <c r="A5693" t="s">
        <v>21658</v>
      </c>
      <c r="B5693" t="s">
        <v>21659</v>
      </c>
      <c r="C5693" s="1" t="str">
        <f t="shared" si="913"/>
        <v>21:0447</v>
      </c>
      <c r="D5693" s="1" t="str">
        <f t="shared" si="917"/>
        <v>21:0147</v>
      </c>
      <c r="E5693" t="s">
        <v>21660</v>
      </c>
      <c r="F5693" t="s">
        <v>21661</v>
      </c>
      <c r="H5693">
        <v>48.529920300000001</v>
      </c>
      <c r="I5693">
        <v>-91.577376200000003</v>
      </c>
      <c r="J5693" s="1" t="str">
        <f t="shared" si="918"/>
        <v>NGR lake sediment grab sample</v>
      </c>
      <c r="K5693" s="1" t="str">
        <f t="shared" si="919"/>
        <v>&lt;177 micron (NGR)</v>
      </c>
      <c r="L5693">
        <v>35</v>
      </c>
      <c r="M5693" t="s">
        <v>77</v>
      </c>
      <c r="N5693">
        <v>691</v>
      </c>
      <c r="O5693">
        <v>92</v>
      </c>
      <c r="P5693">
        <v>27</v>
      </c>
      <c r="Q5693">
        <v>6</v>
      </c>
      <c r="R5693">
        <v>33</v>
      </c>
      <c r="S5693">
        <v>17</v>
      </c>
      <c r="T5693">
        <v>0.1</v>
      </c>
      <c r="U5693">
        <v>335</v>
      </c>
      <c r="V5693">
        <v>2.5</v>
      </c>
      <c r="W5693">
        <v>1</v>
      </c>
      <c r="X5693">
        <v>1</v>
      </c>
      <c r="Y5693">
        <v>14.8</v>
      </c>
    </row>
    <row r="5694" spans="1:25" hidden="1" x14ac:dyDescent="0.25">
      <c r="A5694" t="s">
        <v>21662</v>
      </c>
      <c r="B5694" t="s">
        <v>21663</v>
      </c>
      <c r="C5694" s="1" t="str">
        <f t="shared" si="913"/>
        <v>21:0447</v>
      </c>
      <c r="D5694" s="1" t="str">
        <f t="shared" si="917"/>
        <v>21:0147</v>
      </c>
      <c r="E5694" t="s">
        <v>21664</v>
      </c>
      <c r="F5694" t="s">
        <v>21665</v>
      </c>
      <c r="H5694">
        <v>48.509230799999997</v>
      </c>
      <c r="I5694">
        <v>-91.576899699999998</v>
      </c>
      <c r="J5694" s="1" t="str">
        <f t="shared" si="918"/>
        <v>NGR lake sediment grab sample</v>
      </c>
      <c r="K5694" s="1" t="str">
        <f t="shared" si="919"/>
        <v>&lt;177 micron (NGR)</v>
      </c>
      <c r="L5694">
        <v>35</v>
      </c>
      <c r="M5694" t="s">
        <v>82</v>
      </c>
      <c r="N5694">
        <v>692</v>
      </c>
      <c r="O5694">
        <v>85</v>
      </c>
      <c r="P5694">
        <v>31</v>
      </c>
      <c r="Q5694">
        <v>5</v>
      </c>
      <c r="R5694">
        <v>35</v>
      </c>
      <c r="S5694">
        <v>14</v>
      </c>
      <c r="T5694">
        <v>0.1</v>
      </c>
      <c r="U5694">
        <v>250</v>
      </c>
      <c r="V5694">
        <v>2.35</v>
      </c>
      <c r="W5694">
        <v>1</v>
      </c>
      <c r="X5694">
        <v>1</v>
      </c>
      <c r="Y5694">
        <v>24</v>
      </c>
    </row>
    <row r="5695" spans="1:25" hidden="1" x14ac:dyDescent="0.25">
      <c r="A5695" t="s">
        <v>21666</v>
      </c>
      <c r="B5695" t="s">
        <v>21667</v>
      </c>
      <c r="C5695" s="1" t="str">
        <f t="shared" si="913"/>
        <v>21:0447</v>
      </c>
      <c r="D5695" s="1" t="str">
        <f t="shared" si="917"/>
        <v>21:0147</v>
      </c>
      <c r="E5695" t="s">
        <v>21668</v>
      </c>
      <c r="F5695" t="s">
        <v>21669</v>
      </c>
      <c r="H5695">
        <v>48.472488499999997</v>
      </c>
      <c r="I5695">
        <v>-91.569961899999996</v>
      </c>
      <c r="J5695" s="1" t="str">
        <f t="shared" si="918"/>
        <v>NGR lake sediment grab sample</v>
      </c>
      <c r="K5695" s="1" t="str">
        <f t="shared" si="919"/>
        <v>&lt;177 micron (NGR)</v>
      </c>
      <c r="L5695">
        <v>35</v>
      </c>
      <c r="M5695" t="s">
        <v>87</v>
      </c>
      <c r="N5695">
        <v>693</v>
      </c>
      <c r="O5695">
        <v>35</v>
      </c>
      <c r="P5695">
        <v>12</v>
      </c>
      <c r="Q5695">
        <v>1</v>
      </c>
      <c r="R5695">
        <v>12</v>
      </c>
      <c r="S5695">
        <v>6</v>
      </c>
      <c r="T5695">
        <v>0.1</v>
      </c>
      <c r="U5695">
        <v>115</v>
      </c>
      <c r="V5695">
        <v>0.8</v>
      </c>
      <c r="W5695">
        <v>1</v>
      </c>
      <c r="X5695">
        <v>1</v>
      </c>
      <c r="Y5695">
        <v>3.8</v>
      </c>
    </row>
    <row r="5696" spans="1:25" hidden="1" x14ac:dyDescent="0.25">
      <c r="A5696" t="s">
        <v>21670</v>
      </c>
      <c r="B5696" t="s">
        <v>21671</v>
      </c>
      <c r="C5696" s="1" t="str">
        <f t="shared" si="913"/>
        <v>21:0447</v>
      </c>
      <c r="D5696" s="1" t="str">
        <f>HYPERLINK("http://geochem.nrcan.gc.ca/cdogs/content/svy/svy_e.htm", "")</f>
        <v/>
      </c>
      <c r="G5696" s="1" t="str">
        <f>HYPERLINK("http://geochem.nrcan.gc.ca/cdogs/content/cr_/cr_00035_e.htm", "35")</f>
        <v>35</v>
      </c>
      <c r="J5696" t="s">
        <v>100</v>
      </c>
      <c r="K5696" t="s">
        <v>101</v>
      </c>
      <c r="L5696">
        <v>35</v>
      </c>
      <c r="M5696" t="s">
        <v>102</v>
      </c>
      <c r="N5696">
        <v>694</v>
      </c>
      <c r="O5696">
        <v>94</v>
      </c>
      <c r="P5696">
        <v>67</v>
      </c>
      <c r="Q5696">
        <v>8</v>
      </c>
      <c r="R5696">
        <v>33</v>
      </c>
      <c r="S5696">
        <v>11</v>
      </c>
      <c r="T5696">
        <v>0.1</v>
      </c>
      <c r="U5696">
        <v>280</v>
      </c>
      <c r="V5696">
        <v>2.5</v>
      </c>
      <c r="W5696">
        <v>16</v>
      </c>
      <c r="X5696">
        <v>1</v>
      </c>
      <c r="Y5696">
        <v>8.1999999999999993</v>
      </c>
    </row>
    <row r="5697" spans="1:25" hidden="1" x14ac:dyDescent="0.25">
      <c r="A5697" t="s">
        <v>21672</v>
      </c>
      <c r="B5697" t="s">
        <v>21673</v>
      </c>
      <c r="C5697" s="1" t="str">
        <f t="shared" si="913"/>
        <v>21:0447</v>
      </c>
      <c r="D5697" s="1" t="str">
        <f t="shared" ref="D5697:D5713" si="920">HYPERLINK("http://geochem.nrcan.gc.ca/cdogs/content/svy/svy210147_e.htm", "21:0147")</f>
        <v>21:0147</v>
      </c>
      <c r="E5697" t="s">
        <v>21674</v>
      </c>
      <c r="F5697" t="s">
        <v>21675</v>
      </c>
      <c r="H5697">
        <v>48.458175799999999</v>
      </c>
      <c r="I5697">
        <v>-91.526040100000003</v>
      </c>
      <c r="J5697" s="1" t="str">
        <f t="shared" ref="J5697:J5713" si="921">HYPERLINK("http://geochem.nrcan.gc.ca/cdogs/content/kwd/kwd020027_e.htm", "NGR lake sediment grab sample")</f>
        <v>NGR lake sediment grab sample</v>
      </c>
      <c r="K5697" s="1" t="str">
        <f t="shared" ref="K5697:K5713" si="922">HYPERLINK("http://geochem.nrcan.gc.ca/cdogs/content/kwd/kwd080006_e.htm", "&lt;177 micron (NGR)")</f>
        <v>&lt;177 micron (NGR)</v>
      </c>
      <c r="L5697">
        <v>35</v>
      </c>
      <c r="M5697" t="s">
        <v>92</v>
      </c>
      <c r="N5697">
        <v>695</v>
      </c>
      <c r="O5697">
        <v>73</v>
      </c>
      <c r="P5697">
        <v>40</v>
      </c>
      <c r="Q5697">
        <v>4</v>
      </c>
      <c r="R5697">
        <v>34</v>
      </c>
      <c r="S5697">
        <v>14</v>
      </c>
      <c r="T5697">
        <v>0.2</v>
      </c>
      <c r="U5697">
        <v>345</v>
      </c>
      <c r="V5697">
        <v>2.75</v>
      </c>
      <c r="W5697">
        <v>0.5</v>
      </c>
      <c r="X5697">
        <v>2</v>
      </c>
      <c r="Y5697">
        <v>27.6</v>
      </c>
    </row>
    <row r="5698" spans="1:25" hidden="1" x14ac:dyDescent="0.25">
      <c r="A5698" t="s">
        <v>21676</v>
      </c>
      <c r="B5698" t="s">
        <v>21677</v>
      </c>
      <c r="C5698" s="1" t="str">
        <f t="shared" si="913"/>
        <v>21:0447</v>
      </c>
      <c r="D5698" s="1" t="str">
        <f t="shared" si="920"/>
        <v>21:0147</v>
      </c>
      <c r="E5698" t="s">
        <v>21678</v>
      </c>
      <c r="F5698" t="s">
        <v>21679</v>
      </c>
      <c r="H5698">
        <v>48.439427700000003</v>
      </c>
      <c r="I5698">
        <v>-91.530574099999995</v>
      </c>
      <c r="J5698" s="1" t="str">
        <f t="shared" si="921"/>
        <v>NGR lake sediment grab sample</v>
      </c>
      <c r="K5698" s="1" t="str">
        <f t="shared" si="922"/>
        <v>&lt;177 micron (NGR)</v>
      </c>
      <c r="L5698">
        <v>35</v>
      </c>
      <c r="M5698" t="s">
        <v>97</v>
      </c>
      <c r="N5698">
        <v>696</v>
      </c>
      <c r="O5698">
        <v>85</v>
      </c>
      <c r="P5698">
        <v>24</v>
      </c>
      <c r="Q5698">
        <v>7</v>
      </c>
      <c r="R5698">
        <v>31</v>
      </c>
      <c r="S5698">
        <v>17</v>
      </c>
      <c r="T5698">
        <v>0.1</v>
      </c>
      <c r="U5698">
        <v>380</v>
      </c>
      <c r="V5698">
        <v>2.75</v>
      </c>
      <c r="W5698">
        <v>0.5</v>
      </c>
      <c r="X5698">
        <v>1</v>
      </c>
      <c r="Y5698">
        <v>17.8</v>
      </c>
    </row>
    <row r="5699" spans="1:25" hidden="1" x14ac:dyDescent="0.25">
      <c r="A5699" t="s">
        <v>21680</v>
      </c>
      <c r="B5699" t="s">
        <v>21681</v>
      </c>
      <c r="C5699" s="1" t="str">
        <f t="shared" si="913"/>
        <v>21:0447</v>
      </c>
      <c r="D5699" s="1" t="str">
        <f t="shared" si="920"/>
        <v>21:0147</v>
      </c>
      <c r="E5699" t="s">
        <v>21682</v>
      </c>
      <c r="F5699" t="s">
        <v>21683</v>
      </c>
      <c r="H5699">
        <v>48.4148006</v>
      </c>
      <c r="I5699">
        <v>-91.514583400000006</v>
      </c>
      <c r="J5699" s="1" t="str">
        <f t="shared" si="921"/>
        <v>NGR lake sediment grab sample</v>
      </c>
      <c r="K5699" s="1" t="str">
        <f t="shared" si="922"/>
        <v>&lt;177 micron (NGR)</v>
      </c>
      <c r="L5699">
        <v>35</v>
      </c>
      <c r="M5699" t="s">
        <v>107</v>
      </c>
      <c r="N5699">
        <v>697</v>
      </c>
      <c r="O5699">
        <v>112</v>
      </c>
      <c r="P5699">
        <v>21</v>
      </c>
      <c r="Q5699">
        <v>7</v>
      </c>
      <c r="R5699">
        <v>34</v>
      </c>
      <c r="S5699">
        <v>17</v>
      </c>
      <c r="T5699">
        <v>0.2</v>
      </c>
      <c r="U5699">
        <v>300</v>
      </c>
      <c r="V5699">
        <v>2.2999999999999998</v>
      </c>
      <c r="W5699">
        <v>0.5</v>
      </c>
      <c r="X5699">
        <v>1</v>
      </c>
      <c r="Y5699">
        <v>21.4</v>
      </c>
    </row>
    <row r="5700" spans="1:25" hidden="1" x14ac:dyDescent="0.25">
      <c r="A5700" t="s">
        <v>21684</v>
      </c>
      <c r="B5700" t="s">
        <v>21685</v>
      </c>
      <c r="C5700" s="1" t="str">
        <f t="shared" si="913"/>
        <v>21:0447</v>
      </c>
      <c r="D5700" s="1" t="str">
        <f t="shared" si="920"/>
        <v>21:0147</v>
      </c>
      <c r="E5700" t="s">
        <v>21686</v>
      </c>
      <c r="F5700" t="s">
        <v>21687</v>
      </c>
      <c r="H5700">
        <v>48.382683299999997</v>
      </c>
      <c r="I5700">
        <v>-91.518507</v>
      </c>
      <c r="J5700" s="1" t="str">
        <f t="shared" si="921"/>
        <v>NGR lake sediment grab sample</v>
      </c>
      <c r="K5700" s="1" t="str">
        <f t="shared" si="922"/>
        <v>&lt;177 micron (NGR)</v>
      </c>
      <c r="L5700">
        <v>35</v>
      </c>
      <c r="M5700" t="s">
        <v>112</v>
      </c>
      <c r="N5700">
        <v>698</v>
      </c>
      <c r="O5700">
        <v>77</v>
      </c>
      <c r="P5700">
        <v>18</v>
      </c>
      <c r="Q5700">
        <v>5</v>
      </c>
      <c r="R5700">
        <v>13</v>
      </c>
      <c r="S5700">
        <v>10</v>
      </c>
      <c r="T5700">
        <v>0.1</v>
      </c>
      <c r="U5700">
        <v>220</v>
      </c>
      <c r="V5700">
        <v>1.4</v>
      </c>
      <c r="W5700">
        <v>0.5</v>
      </c>
      <c r="X5700">
        <v>4</v>
      </c>
      <c r="Y5700">
        <v>52</v>
      </c>
    </row>
    <row r="5701" spans="1:25" hidden="1" x14ac:dyDescent="0.25">
      <c r="A5701" t="s">
        <v>21688</v>
      </c>
      <c r="B5701" t="s">
        <v>21689</v>
      </c>
      <c r="C5701" s="1" t="str">
        <f t="shared" si="913"/>
        <v>21:0447</v>
      </c>
      <c r="D5701" s="1" t="str">
        <f t="shared" si="920"/>
        <v>21:0147</v>
      </c>
      <c r="E5701" t="s">
        <v>21690</v>
      </c>
      <c r="F5701" t="s">
        <v>21691</v>
      </c>
      <c r="H5701">
        <v>48.3538104</v>
      </c>
      <c r="I5701">
        <v>-91.527055599999997</v>
      </c>
      <c r="J5701" s="1" t="str">
        <f t="shared" si="921"/>
        <v>NGR lake sediment grab sample</v>
      </c>
      <c r="K5701" s="1" t="str">
        <f t="shared" si="922"/>
        <v>&lt;177 micron (NGR)</v>
      </c>
      <c r="L5701">
        <v>35</v>
      </c>
      <c r="M5701" t="s">
        <v>117</v>
      </c>
      <c r="N5701">
        <v>699</v>
      </c>
      <c r="O5701">
        <v>62</v>
      </c>
      <c r="P5701">
        <v>9</v>
      </c>
      <c r="Q5701">
        <v>2</v>
      </c>
      <c r="R5701">
        <v>15</v>
      </c>
      <c r="S5701">
        <v>14</v>
      </c>
      <c r="T5701">
        <v>0.1</v>
      </c>
      <c r="U5701">
        <v>265</v>
      </c>
      <c r="V5701">
        <v>1.6</v>
      </c>
      <c r="W5701">
        <v>0.5</v>
      </c>
      <c r="X5701">
        <v>1</v>
      </c>
      <c r="Y5701">
        <v>8.1999999999999993</v>
      </c>
    </row>
    <row r="5702" spans="1:25" hidden="1" x14ac:dyDescent="0.25">
      <c r="A5702" t="s">
        <v>21692</v>
      </c>
      <c r="B5702" t="s">
        <v>21693</v>
      </c>
      <c r="C5702" s="1" t="str">
        <f t="shared" si="913"/>
        <v>21:0447</v>
      </c>
      <c r="D5702" s="1" t="str">
        <f t="shared" si="920"/>
        <v>21:0147</v>
      </c>
      <c r="E5702" t="s">
        <v>21694</v>
      </c>
      <c r="F5702" t="s">
        <v>21695</v>
      </c>
      <c r="H5702">
        <v>48.352647699999999</v>
      </c>
      <c r="I5702">
        <v>-91.553802300000001</v>
      </c>
      <c r="J5702" s="1" t="str">
        <f t="shared" si="921"/>
        <v>NGR lake sediment grab sample</v>
      </c>
      <c r="K5702" s="1" t="str">
        <f t="shared" si="922"/>
        <v>&lt;177 micron (NGR)</v>
      </c>
      <c r="L5702">
        <v>35</v>
      </c>
      <c r="M5702" t="s">
        <v>122</v>
      </c>
      <c r="N5702">
        <v>700</v>
      </c>
      <c r="O5702">
        <v>114</v>
      </c>
      <c r="P5702">
        <v>25</v>
      </c>
      <c r="Q5702">
        <v>3</v>
      </c>
      <c r="R5702">
        <v>31</v>
      </c>
      <c r="S5702">
        <v>24</v>
      </c>
      <c r="T5702">
        <v>0.1</v>
      </c>
      <c r="U5702">
        <v>590</v>
      </c>
      <c r="V5702">
        <v>2.9</v>
      </c>
      <c r="W5702">
        <v>0.5</v>
      </c>
      <c r="X5702">
        <v>1</v>
      </c>
      <c r="Y5702">
        <v>26</v>
      </c>
    </row>
    <row r="5703" spans="1:25" hidden="1" x14ac:dyDescent="0.25">
      <c r="A5703" t="s">
        <v>21696</v>
      </c>
      <c r="B5703" t="s">
        <v>21697</v>
      </c>
      <c r="C5703" s="1" t="str">
        <f t="shared" si="913"/>
        <v>21:0447</v>
      </c>
      <c r="D5703" s="1" t="str">
        <f t="shared" si="920"/>
        <v>21:0147</v>
      </c>
      <c r="E5703" t="s">
        <v>21698</v>
      </c>
      <c r="F5703" t="s">
        <v>21699</v>
      </c>
      <c r="H5703">
        <v>48.307151900000001</v>
      </c>
      <c r="I5703">
        <v>-91.513998099999995</v>
      </c>
      <c r="J5703" s="1" t="str">
        <f t="shared" si="921"/>
        <v>NGR lake sediment grab sample</v>
      </c>
      <c r="K5703" s="1" t="str">
        <f t="shared" si="922"/>
        <v>&lt;177 micron (NGR)</v>
      </c>
      <c r="L5703">
        <v>36</v>
      </c>
      <c r="M5703" t="s">
        <v>29</v>
      </c>
      <c r="N5703">
        <v>701</v>
      </c>
      <c r="O5703">
        <v>106</v>
      </c>
      <c r="P5703">
        <v>21</v>
      </c>
      <c r="Q5703">
        <v>5</v>
      </c>
      <c r="R5703">
        <v>24</v>
      </c>
      <c r="S5703">
        <v>18</v>
      </c>
      <c r="T5703">
        <v>0.1</v>
      </c>
      <c r="U5703">
        <v>285</v>
      </c>
      <c r="V5703">
        <v>2.5</v>
      </c>
      <c r="W5703">
        <v>0.5</v>
      </c>
      <c r="X5703">
        <v>1</v>
      </c>
      <c r="Y5703">
        <v>7.8</v>
      </c>
    </row>
    <row r="5704" spans="1:25" hidden="1" x14ac:dyDescent="0.25">
      <c r="A5704" t="s">
        <v>21700</v>
      </c>
      <c r="B5704" t="s">
        <v>21701</v>
      </c>
      <c r="C5704" s="1" t="str">
        <f t="shared" si="913"/>
        <v>21:0447</v>
      </c>
      <c r="D5704" s="1" t="str">
        <f t="shared" si="920"/>
        <v>21:0147</v>
      </c>
      <c r="E5704" t="s">
        <v>21702</v>
      </c>
      <c r="F5704" t="s">
        <v>21703</v>
      </c>
      <c r="H5704">
        <v>48.312344799999998</v>
      </c>
      <c r="I5704">
        <v>-91.564345099999997</v>
      </c>
      <c r="J5704" s="1" t="str">
        <f t="shared" si="921"/>
        <v>NGR lake sediment grab sample</v>
      </c>
      <c r="K5704" s="1" t="str">
        <f t="shared" si="922"/>
        <v>&lt;177 micron (NGR)</v>
      </c>
      <c r="L5704">
        <v>36</v>
      </c>
      <c r="M5704" t="s">
        <v>34</v>
      </c>
      <c r="N5704">
        <v>702</v>
      </c>
      <c r="O5704">
        <v>69</v>
      </c>
      <c r="P5704">
        <v>12</v>
      </c>
      <c r="Q5704">
        <v>7</v>
      </c>
      <c r="R5704">
        <v>19</v>
      </c>
      <c r="S5704">
        <v>7</v>
      </c>
      <c r="T5704">
        <v>0.1</v>
      </c>
      <c r="U5704">
        <v>90</v>
      </c>
      <c r="V5704">
        <v>0.95</v>
      </c>
      <c r="W5704">
        <v>0.5</v>
      </c>
      <c r="X5704">
        <v>1</v>
      </c>
      <c r="Y5704">
        <v>18.399999999999999</v>
      </c>
    </row>
    <row r="5705" spans="1:25" hidden="1" x14ac:dyDescent="0.25">
      <c r="A5705" t="s">
        <v>21704</v>
      </c>
      <c r="B5705" t="s">
        <v>21705</v>
      </c>
      <c r="C5705" s="1" t="str">
        <f t="shared" si="913"/>
        <v>21:0447</v>
      </c>
      <c r="D5705" s="1" t="str">
        <f t="shared" si="920"/>
        <v>21:0147</v>
      </c>
      <c r="E5705" t="s">
        <v>21706</v>
      </c>
      <c r="F5705" t="s">
        <v>21707</v>
      </c>
      <c r="H5705">
        <v>48.3039706</v>
      </c>
      <c r="I5705">
        <v>-91.528964999999999</v>
      </c>
      <c r="J5705" s="1" t="str">
        <f t="shared" si="921"/>
        <v>NGR lake sediment grab sample</v>
      </c>
      <c r="K5705" s="1" t="str">
        <f t="shared" si="922"/>
        <v>&lt;177 micron (NGR)</v>
      </c>
      <c r="L5705">
        <v>36</v>
      </c>
      <c r="M5705" t="s">
        <v>49</v>
      </c>
      <c r="N5705">
        <v>703</v>
      </c>
      <c r="O5705">
        <v>63</v>
      </c>
      <c r="P5705">
        <v>24</v>
      </c>
      <c r="Q5705">
        <v>7</v>
      </c>
      <c r="R5705">
        <v>17</v>
      </c>
      <c r="S5705">
        <v>11</v>
      </c>
      <c r="T5705">
        <v>0.1</v>
      </c>
      <c r="U5705">
        <v>220</v>
      </c>
      <c r="V5705">
        <v>1.1499999999999999</v>
      </c>
      <c r="W5705">
        <v>0.5</v>
      </c>
      <c r="X5705">
        <v>1</v>
      </c>
      <c r="Y5705">
        <v>52.2</v>
      </c>
    </row>
    <row r="5706" spans="1:25" hidden="1" x14ac:dyDescent="0.25">
      <c r="A5706" t="s">
        <v>21708</v>
      </c>
      <c r="B5706" t="s">
        <v>21709</v>
      </c>
      <c r="C5706" s="1" t="str">
        <f t="shared" si="913"/>
        <v>21:0447</v>
      </c>
      <c r="D5706" s="1" t="str">
        <f t="shared" si="920"/>
        <v>21:0147</v>
      </c>
      <c r="E5706" t="s">
        <v>21698</v>
      </c>
      <c r="F5706" t="s">
        <v>21710</v>
      </c>
      <c r="H5706">
        <v>48.307151900000001</v>
      </c>
      <c r="I5706">
        <v>-91.513998099999995</v>
      </c>
      <c r="J5706" s="1" t="str">
        <f t="shared" si="921"/>
        <v>NGR lake sediment grab sample</v>
      </c>
      <c r="K5706" s="1" t="str">
        <f t="shared" si="922"/>
        <v>&lt;177 micron (NGR)</v>
      </c>
      <c r="L5706">
        <v>36</v>
      </c>
      <c r="M5706" t="s">
        <v>57</v>
      </c>
      <c r="N5706">
        <v>704</v>
      </c>
      <c r="O5706">
        <v>96</v>
      </c>
      <c r="P5706">
        <v>15</v>
      </c>
      <c r="Q5706">
        <v>3</v>
      </c>
      <c r="R5706">
        <v>23</v>
      </c>
      <c r="S5706">
        <v>18</v>
      </c>
      <c r="T5706">
        <v>0.1</v>
      </c>
      <c r="U5706">
        <v>240</v>
      </c>
      <c r="V5706">
        <v>2.25</v>
      </c>
      <c r="W5706">
        <v>0.5</v>
      </c>
      <c r="X5706">
        <v>1</v>
      </c>
      <c r="Y5706">
        <v>8.4</v>
      </c>
    </row>
    <row r="5707" spans="1:25" hidden="1" x14ac:dyDescent="0.25">
      <c r="A5707" t="s">
        <v>21711</v>
      </c>
      <c r="B5707" t="s">
        <v>21712</v>
      </c>
      <c r="C5707" s="1" t="str">
        <f t="shared" ref="C5707:C5770" si="923">HYPERLINK("http://geochem.nrcan.gc.ca/cdogs/content/bdl/bdl210447_e.htm", "21:0447")</f>
        <v>21:0447</v>
      </c>
      <c r="D5707" s="1" t="str">
        <f t="shared" si="920"/>
        <v>21:0147</v>
      </c>
      <c r="E5707" t="s">
        <v>21698</v>
      </c>
      <c r="F5707" t="s">
        <v>21713</v>
      </c>
      <c r="H5707">
        <v>48.307151900000001</v>
      </c>
      <c r="I5707">
        <v>-91.513998099999995</v>
      </c>
      <c r="J5707" s="1" t="str">
        <f t="shared" si="921"/>
        <v>NGR lake sediment grab sample</v>
      </c>
      <c r="K5707" s="1" t="str">
        <f t="shared" si="922"/>
        <v>&lt;177 micron (NGR)</v>
      </c>
      <c r="L5707">
        <v>36</v>
      </c>
      <c r="M5707" t="s">
        <v>53</v>
      </c>
      <c r="N5707">
        <v>705</v>
      </c>
      <c r="O5707">
        <v>116</v>
      </c>
      <c r="P5707">
        <v>25</v>
      </c>
      <c r="Q5707">
        <v>5</v>
      </c>
      <c r="R5707">
        <v>23</v>
      </c>
      <c r="S5707">
        <v>14</v>
      </c>
      <c r="T5707">
        <v>0.1</v>
      </c>
      <c r="U5707">
        <v>295</v>
      </c>
      <c r="V5707">
        <v>2.6</v>
      </c>
      <c r="W5707">
        <v>0.5</v>
      </c>
      <c r="X5707">
        <v>1</v>
      </c>
      <c r="Y5707">
        <v>32.6</v>
      </c>
    </row>
    <row r="5708" spans="1:25" hidden="1" x14ac:dyDescent="0.25">
      <c r="A5708" t="s">
        <v>21714</v>
      </c>
      <c r="B5708" t="s">
        <v>21715</v>
      </c>
      <c r="C5708" s="1" t="str">
        <f t="shared" si="923"/>
        <v>21:0447</v>
      </c>
      <c r="D5708" s="1" t="str">
        <f t="shared" si="920"/>
        <v>21:0147</v>
      </c>
      <c r="E5708" t="s">
        <v>21716</v>
      </c>
      <c r="F5708" t="s">
        <v>21717</v>
      </c>
      <c r="H5708">
        <v>48.275478900000003</v>
      </c>
      <c r="I5708">
        <v>-91.530537899999999</v>
      </c>
      <c r="J5708" s="1" t="str">
        <f t="shared" si="921"/>
        <v>NGR lake sediment grab sample</v>
      </c>
      <c r="K5708" s="1" t="str">
        <f t="shared" si="922"/>
        <v>&lt;177 micron (NGR)</v>
      </c>
      <c r="L5708">
        <v>36</v>
      </c>
      <c r="M5708" t="s">
        <v>39</v>
      </c>
      <c r="N5708">
        <v>706</v>
      </c>
      <c r="O5708">
        <v>79</v>
      </c>
      <c r="P5708">
        <v>29</v>
      </c>
      <c r="Q5708">
        <v>6</v>
      </c>
      <c r="R5708">
        <v>27</v>
      </c>
      <c r="S5708">
        <v>8</v>
      </c>
      <c r="T5708">
        <v>0.1</v>
      </c>
      <c r="U5708">
        <v>110</v>
      </c>
      <c r="V5708">
        <v>1.1499999999999999</v>
      </c>
      <c r="W5708">
        <v>0.5</v>
      </c>
      <c r="X5708">
        <v>1</v>
      </c>
      <c r="Y5708">
        <v>43</v>
      </c>
    </row>
    <row r="5709" spans="1:25" hidden="1" x14ac:dyDescent="0.25">
      <c r="A5709" t="s">
        <v>21718</v>
      </c>
      <c r="B5709" t="s">
        <v>21719</v>
      </c>
      <c r="C5709" s="1" t="str">
        <f t="shared" si="923"/>
        <v>21:0447</v>
      </c>
      <c r="D5709" s="1" t="str">
        <f t="shared" si="920"/>
        <v>21:0147</v>
      </c>
      <c r="E5709" t="s">
        <v>21720</v>
      </c>
      <c r="F5709" t="s">
        <v>21721</v>
      </c>
      <c r="H5709">
        <v>48.274233500000001</v>
      </c>
      <c r="I5709">
        <v>-91.568701799999999</v>
      </c>
      <c r="J5709" s="1" t="str">
        <f t="shared" si="921"/>
        <v>NGR lake sediment grab sample</v>
      </c>
      <c r="K5709" s="1" t="str">
        <f t="shared" si="922"/>
        <v>&lt;177 micron (NGR)</v>
      </c>
      <c r="L5709">
        <v>36</v>
      </c>
      <c r="M5709" t="s">
        <v>44</v>
      </c>
      <c r="N5709">
        <v>707</v>
      </c>
      <c r="O5709">
        <v>85</v>
      </c>
      <c r="P5709">
        <v>24</v>
      </c>
      <c r="Q5709">
        <v>7</v>
      </c>
      <c r="R5709">
        <v>19</v>
      </c>
      <c r="S5709">
        <v>10</v>
      </c>
      <c r="T5709">
        <v>0.1</v>
      </c>
      <c r="U5709">
        <v>120</v>
      </c>
      <c r="V5709">
        <v>1</v>
      </c>
      <c r="W5709">
        <v>0.5</v>
      </c>
      <c r="X5709">
        <v>1</v>
      </c>
      <c r="Y5709">
        <v>38.799999999999997</v>
      </c>
    </row>
    <row r="5710" spans="1:25" hidden="1" x14ac:dyDescent="0.25">
      <c r="A5710" t="s">
        <v>21722</v>
      </c>
      <c r="B5710" t="s">
        <v>21723</v>
      </c>
      <c r="C5710" s="1" t="str">
        <f t="shared" si="923"/>
        <v>21:0447</v>
      </c>
      <c r="D5710" s="1" t="str">
        <f t="shared" si="920"/>
        <v>21:0147</v>
      </c>
      <c r="E5710" t="s">
        <v>21724</v>
      </c>
      <c r="F5710" t="s">
        <v>21725</v>
      </c>
      <c r="H5710">
        <v>48.236514800000002</v>
      </c>
      <c r="I5710">
        <v>-91.577174999999997</v>
      </c>
      <c r="J5710" s="1" t="str">
        <f t="shared" si="921"/>
        <v>NGR lake sediment grab sample</v>
      </c>
      <c r="K5710" s="1" t="str">
        <f t="shared" si="922"/>
        <v>&lt;177 micron (NGR)</v>
      </c>
      <c r="L5710">
        <v>36</v>
      </c>
      <c r="M5710" t="s">
        <v>62</v>
      </c>
      <c r="N5710">
        <v>708</v>
      </c>
      <c r="O5710">
        <v>104</v>
      </c>
      <c r="P5710">
        <v>32</v>
      </c>
      <c r="Q5710">
        <v>6</v>
      </c>
      <c r="R5710">
        <v>25</v>
      </c>
      <c r="S5710">
        <v>31</v>
      </c>
      <c r="T5710">
        <v>0.1</v>
      </c>
      <c r="U5710">
        <v>1750</v>
      </c>
      <c r="V5710">
        <v>6.25</v>
      </c>
      <c r="W5710">
        <v>0.5</v>
      </c>
      <c r="X5710">
        <v>4</v>
      </c>
      <c r="Y5710">
        <v>36.6</v>
      </c>
    </row>
    <row r="5711" spans="1:25" hidden="1" x14ac:dyDescent="0.25">
      <c r="A5711" t="s">
        <v>21726</v>
      </c>
      <c r="B5711" t="s">
        <v>21727</v>
      </c>
      <c r="C5711" s="1" t="str">
        <f t="shared" si="923"/>
        <v>21:0447</v>
      </c>
      <c r="D5711" s="1" t="str">
        <f t="shared" si="920"/>
        <v>21:0147</v>
      </c>
      <c r="E5711" t="s">
        <v>21728</v>
      </c>
      <c r="F5711" t="s">
        <v>21729</v>
      </c>
      <c r="H5711">
        <v>48.235657400000001</v>
      </c>
      <c r="I5711">
        <v>-91.524918</v>
      </c>
      <c r="J5711" s="1" t="str">
        <f t="shared" si="921"/>
        <v>NGR lake sediment grab sample</v>
      </c>
      <c r="K5711" s="1" t="str">
        <f t="shared" si="922"/>
        <v>&lt;177 micron (NGR)</v>
      </c>
      <c r="L5711">
        <v>36</v>
      </c>
      <c r="M5711" t="s">
        <v>67</v>
      </c>
      <c r="N5711">
        <v>709</v>
      </c>
      <c r="O5711">
        <v>86</v>
      </c>
      <c r="P5711">
        <v>53</v>
      </c>
      <c r="Q5711">
        <v>12</v>
      </c>
      <c r="R5711">
        <v>42</v>
      </c>
      <c r="S5711">
        <v>15</v>
      </c>
      <c r="T5711">
        <v>0.1</v>
      </c>
      <c r="U5711">
        <v>460</v>
      </c>
      <c r="V5711">
        <v>3.1</v>
      </c>
      <c r="W5711">
        <v>3.5</v>
      </c>
      <c r="X5711">
        <v>3</v>
      </c>
      <c r="Y5711">
        <v>5.4</v>
      </c>
    </row>
    <row r="5712" spans="1:25" hidden="1" x14ac:dyDescent="0.25">
      <c r="A5712" t="s">
        <v>21730</v>
      </c>
      <c r="B5712" t="s">
        <v>21731</v>
      </c>
      <c r="C5712" s="1" t="str">
        <f t="shared" si="923"/>
        <v>21:0447</v>
      </c>
      <c r="D5712" s="1" t="str">
        <f t="shared" si="920"/>
        <v>21:0147</v>
      </c>
      <c r="E5712" t="s">
        <v>21732</v>
      </c>
      <c r="F5712" t="s">
        <v>21733</v>
      </c>
      <c r="H5712">
        <v>48.213896300000002</v>
      </c>
      <c r="I5712">
        <v>-91.567799800000003</v>
      </c>
      <c r="J5712" s="1" t="str">
        <f t="shared" si="921"/>
        <v>NGR lake sediment grab sample</v>
      </c>
      <c r="K5712" s="1" t="str">
        <f t="shared" si="922"/>
        <v>&lt;177 micron (NGR)</v>
      </c>
      <c r="L5712">
        <v>36</v>
      </c>
      <c r="M5712" t="s">
        <v>72</v>
      </c>
      <c r="N5712">
        <v>710</v>
      </c>
      <c r="O5712">
        <v>124</v>
      </c>
      <c r="P5712">
        <v>21</v>
      </c>
      <c r="Q5712">
        <v>12</v>
      </c>
      <c r="R5712">
        <v>21</v>
      </c>
      <c r="S5712">
        <v>10</v>
      </c>
      <c r="T5712">
        <v>0.1</v>
      </c>
      <c r="U5712">
        <v>340</v>
      </c>
      <c r="V5712">
        <v>2</v>
      </c>
      <c r="W5712">
        <v>0.5</v>
      </c>
      <c r="X5712">
        <v>1</v>
      </c>
      <c r="Y5712">
        <v>22.4</v>
      </c>
    </row>
    <row r="5713" spans="1:25" hidden="1" x14ac:dyDescent="0.25">
      <c r="A5713" t="s">
        <v>21734</v>
      </c>
      <c r="B5713" t="s">
        <v>21735</v>
      </c>
      <c r="C5713" s="1" t="str">
        <f t="shared" si="923"/>
        <v>21:0447</v>
      </c>
      <c r="D5713" s="1" t="str">
        <f t="shared" si="920"/>
        <v>21:0147</v>
      </c>
      <c r="E5713" t="s">
        <v>21736</v>
      </c>
      <c r="F5713" t="s">
        <v>21737</v>
      </c>
      <c r="H5713">
        <v>48.209592200000003</v>
      </c>
      <c r="I5713">
        <v>-91.534025900000003</v>
      </c>
      <c r="J5713" s="1" t="str">
        <f t="shared" si="921"/>
        <v>NGR lake sediment grab sample</v>
      </c>
      <c r="K5713" s="1" t="str">
        <f t="shared" si="922"/>
        <v>&lt;177 micron (NGR)</v>
      </c>
      <c r="L5713">
        <v>36</v>
      </c>
      <c r="M5713" t="s">
        <v>77</v>
      </c>
      <c r="N5713">
        <v>711</v>
      </c>
      <c r="O5713">
        <v>79</v>
      </c>
      <c r="P5713">
        <v>22</v>
      </c>
      <c r="Q5713">
        <v>4</v>
      </c>
      <c r="R5713">
        <v>17</v>
      </c>
      <c r="S5713">
        <v>12</v>
      </c>
      <c r="T5713">
        <v>0.1</v>
      </c>
      <c r="U5713">
        <v>215</v>
      </c>
      <c r="V5713">
        <v>1.65</v>
      </c>
      <c r="W5713">
        <v>0.5</v>
      </c>
      <c r="X5713">
        <v>1</v>
      </c>
      <c r="Y5713">
        <v>43</v>
      </c>
    </row>
    <row r="5714" spans="1:25" hidden="1" x14ac:dyDescent="0.25">
      <c r="A5714" t="s">
        <v>21738</v>
      </c>
      <c r="B5714" t="s">
        <v>21739</v>
      </c>
      <c r="C5714" s="1" t="str">
        <f t="shared" si="923"/>
        <v>21:0447</v>
      </c>
      <c r="D5714" s="1" t="str">
        <f>HYPERLINK("http://geochem.nrcan.gc.ca/cdogs/content/svy/svy_e.htm", "")</f>
        <v/>
      </c>
      <c r="G5714" s="1" t="str">
        <f>HYPERLINK("http://geochem.nrcan.gc.ca/cdogs/content/cr_/cr_00033_e.htm", "33")</f>
        <v>33</v>
      </c>
      <c r="J5714" t="s">
        <v>100</v>
      </c>
      <c r="K5714" t="s">
        <v>101</v>
      </c>
      <c r="L5714">
        <v>36</v>
      </c>
      <c r="M5714" t="s">
        <v>102</v>
      </c>
      <c r="N5714">
        <v>712</v>
      </c>
      <c r="O5714">
        <v>153</v>
      </c>
      <c r="P5714">
        <v>18</v>
      </c>
      <c r="Q5714">
        <v>27</v>
      </c>
      <c r="R5714">
        <v>14</v>
      </c>
      <c r="S5714">
        <v>14</v>
      </c>
      <c r="T5714">
        <v>0.1</v>
      </c>
      <c r="U5714">
        <v>2700</v>
      </c>
      <c r="V5714">
        <v>4</v>
      </c>
      <c r="W5714">
        <v>1</v>
      </c>
      <c r="X5714">
        <v>1</v>
      </c>
      <c r="Y5714">
        <v>13.8</v>
      </c>
    </row>
    <row r="5715" spans="1:25" hidden="1" x14ac:dyDescent="0.25">
      <c r="A5715" t="s">
        <v>21740</v>
      </c>
      <c r="B5715" t="s">
        <v>21741</v>
      </c>
      <c r="C5715" s="1" t="str">
        <f t="shared" si="923"/>
        <v>21:0447</v>
      </c>
      <c r="D5715" s="1" t="str">
        <f t="shared" ref="D5715:D5739" si="924">HYPERLINK("http://geochem.nrcan.gc.ca/cdogs/content/svy/svy210147_e.htm", "21:0147")</f>
        <v>21:0147</v>
      </c>
      <c r="E5715" t="s">
        <v>21742</v>
      </c>
      <c r="F5715" t="s">
        <v>21743</v>
      </c>
      <c r="H5715">
        <v>48.164362799999999</v>
      </c>
      <c r="I5715">
        <v>-91.566073000000003</v>
      </c>
      <c r="J5715" s="1" t="str">
        <f t="shared" ref="J5715:J5739" si="925">HYPERLINK("http://geochem.nrcan.gc.ca/cdogs/content/kwd/kwd020027_e.htm", "NGR lake sediment grab sample")</f>
        <v>NGR lake sediment grab sample</v>
      </c>
      <c r="K5715" s="1" t="str">
        <f t="shared" ref="K5715:K5739" si="926">HYPERLINK("http://geochem.nrcan.gc.ca/cdogs/content/kwd/kwd080006_e.htm", "&lt;177 micron (NGR)")</f>
        <v>&lt;177 micron (NGR)</v>
      </c>
      <c r="L5715">
        <v>36</v>
      </c>
      <c r="M5715" t="s">
        <v>82</v>
      </c>
      <c r="N5715">
        <v>713</v>
      </c>
      <c r="O5715">
        <v>84</v>
      </c>
      <c r="P5715">
        <v>24</v>
      </c>
      <c r="Q5715">
        <v>6</v>
      </c>
      <c r="R5715">
        <v>18</v>
      </c>
      <c r="S5715">
        <v>14</v>
      </c>
      <c r="T5715">
        <v>0.1</v>
      </c>
      <c r="U5715">
        <v>135</v>
      </c>
      <c r="V5715">
        <v>1.1499999999999999</v>
      </c>
      <c r="W5715">
        <v>0.5</v>
      </c>
      <c r="X5715">
        <v>1</v>
      </c>
      <c r="Y5715">
        <v>62.2</v>
      </c>
    </row>
    <row r="5716" spans="1:25" hidden="1" x14ac:dyDescent="0.25">
      <c r="A5716" t="s">
        <v>21744</v>
      </c>
      <c r="B5716" t="s">
        <v>21745</v>
      </c>
      <c r="C5716" s="1" t="str">
        <f t="shared" si="923"/>
        <v>21:0447</v>
      </c>
      <c r="D5716" s="1" t="str">
        <f t="shared" si="924"/>
        <v>21:0147</v>
      </c>
      <c r="E5716" t="s">
        <v>21746</v>
      </c>
      <c r="F5716" t="s">
        <v>21747</v>
      </c>
      <c r="H5716">
        <v>48.1525161</v>
      </c>
      <c r="I5716">
        <v>-91.581502799999996</v>
      </c>
      <c r="J5716" s="1" t="str">
        <f t="shared" si="925"/>
        <v>NGR lake sediment grab sample</v>
      </c>
      <c r="K5716" s="1" t="str">
        <f t="shared" si="926"/>
        <v>&lt;177 micron (NGR)</v>
      </c>
      <c r="L5716">
        <v>36</v>
      </c>
      <c r="M5716" t="s">
        <v>87</v>
      </c>
      <c r="N5716">
        <v>714</v>
      </c>
      <c r="O5716">
        <v>73</v>
      </c>
      <c r="P5716">
        <v>22</v>
      </c>
      <c r="Q5716">
        <v>4</v>
      </c>
      <c r="R5716">
        <v>12</v>
      </c>
      <c r="S5716">
        <v>28</v>
      </c>
      <c r="T5716">
        <v>0.1</v>
      </c>
      <c r="U5716">
        <v>1650</v>
      </c>
      <c r="V5716">
        <v>5.6</v>
      </c>
      <c r="W5716">
        <v>0.5</v>
      </c>
      <c r="X5716">
        <v>4</v>
      </c>
      <c r="Y5716">
        <v>40.799999999999997</v>
      </c>
    </row>
    <row r="5717" spans="1:25" hidden="1" x14ac:dyDescent="0.25">
      <c r="A5717" t="s">
        <v>21748</v>
      </c>
      <c r="B5717" t="s">
        <v>21749</v>
      </c>
      <c r="C5717" s="1" t="str">
        <f t="shared" si="923"/>
        <v>21:0447</v>
      </c>
      <c r="D5717" s="1" t="str">
        <f t="shared" si="924"/>
        <v>21:0147</v>
      </c>
      <c r="E5717" t="s">
        <v>21750</v>
      </c>
      <c r="F5717" t="s">
        <v>21751</v>
      </c>
      <c r="H5717">
        <v>48.169511100000001</v>
      </c>
      <c r="I5717">
        <v>-91.606401199999993</v>
      </c>
      <c r="J5717" s="1" t="str">
        <f t="shared" si="925"/>
        <v>NGR lake sediment grab sample</v>
      </c>
      <c r="K5717" s="1" t="str">
        <f t="shared" si="926"/>
        <v>&lt;177 micron (NGR)</v>
      </c>
      <c r="L5717">
        <v>36</v>
      </c>
      <c r="M5717" t="s">
        <v>92</v>
      </c>
      <c r="N5717">
        <v>715</v>
      </c>
      <c r="O5717">
        <v>100</v>
      </c>
      <c r="P5717">
        <v>18</v>
      </c>
      <c r="Q5717">
        <v>4</v>
      </c>
      <c r="R5717">
        <v>23</v>
      </c>
      <c r="S5717">
        <v>14</v>
      </c>
      <c r="T5717">
        <v>0.1</v>
      </c>
      <c r="U5717">
        <v>290</v>
      </c>
      <c r="V5717">
        <v>1.6</v>
      </c>
      <c r="W5717">
        <v>0.5</v>
      </c>
      <c r="X5717">
        <v>1</v>
      </c>
      <c r="Y5717">
        <v>29.8</v>
      </c>
    </row>
    <row r="5718" spans="1:25" hidden="1" x14ac:dyDescent="0.25">
      <c r="A5718" t="s">
        <v>21752</v>
      </c>
      <c r="B5718" t="s">
        <v>21753</v>
      </c>
      <c r="C5718" s="1" t="str">
        <f t="shared" si="923"/>
        <v>21:0447</v>
      </c>
      <c r="D5718" s="1" t="str">
        <f t="shared" si="924"/>
        <v>21:0147</v>
      </c>
      <c r="E5718" t="s">
        <v>21754</v>
      </c>
      <c r="F5718" t="s">
        <v>21755</v>
      </c>
      <c r="H5718">
        <v>48.1500378</v>
      </c>
      <c r="I5718">
        <v>-91.634612399999995</v>
      </c>
      <c r="J5718" s="1" t="str">
        <f t="shared" si="925"/>
        <v>NGR lake sediment grab sample</v>
      </c>
      <c r="K5718" s="1" t="str">
        <f t="shared" si="926"/>
        <v>&lt;177 micron (NGR)</v>
      </c>
      <c r="L5718">
        <v>36</v>
      </c>
      <c r="M5718" t="s">
        <v>97</v>
      </c>
      <c r="N5718">
        <v>716</v>
      </c>
      <c r="O5718">
        <v>122</v>
      </c>
      <c r="P5718">
        <v>17</v>
      </c>
      <c r="Q5718">
        <v>3</v>
      </c>
      <c r="R5718">
        <v>17</v>
      </c>
      <c r="S5718">
        <v>27</v>
      </c>
      <c r="T5718">
        <v>0.1</v>
      </c>
      <c r="U5718">
        <v>920</v>
      </c>
      <c r="V5718">
        <v>2.9</v>
      </c>
      <c r="W5718">
        <v>0.5</v>
      </c>
      <c r="X5718">
        <v>2</v>
      </c>
      <c r="Y5718">
        <v>21.4</v>
      </c>
    </row>
    <row r="5719" spans="1:25" hidden="1" x14ac:dyDescent="0.25">
      <c r="A5719" t="s">
        <v>21756</v>
      </c>
      <c r="B5719" t="s">
        <v>21757</v>
      </c>
      <c r="C5719" s="1" t="str">
        <f t="shared" si="923"/>
        <v>21:0447</v>
      </c>
      <c r="D5719" s="1" t="str">
        <f t="shared" si="924"/>
        <v>21:0147</v>
      </c>
      <c r="E5719" t="s">
        <v>21758</v>
      </c>
      <c r="F5719" t="s">
        <v>21759</v>
      </c>
      <c r="H5719">
        <v>48.173988999999999</v>
      </c>
      <c r="I5719">
        <v>-91.685522199999994</v>
      </c>
      <c r="J5719" s="1" t="str">
        <f t="shared" si="925"/>
        <v>NGR lake sediment grab sample</v>
      </c>
      <c r="K5719" s="1" t="str">
        <f t="shared" si="926"/>
        <v>&lt;177 micron (NGR)</v>
      </c>
      <c r="L5719">
        <v>36</v>
      </c>
      <c r="M5719" t="s">
        <v>107</v>
      </c>
      <c r="N5719">
        <v>717</v>
      </c>
      <c r="O5719">
        <v>79</v>
      </c>
      <c r="P5719">
        <v>14</v>
      </c>
      <c r="Q5719">
        <v>2</v>
      </c>
      <c r="R5719">
        <v>14</v>
      </c>
      <c r="S5719">
        <v>8</v>
      </c>
      <c r="T5719">
        <v>0.1</v>
      </c>
      <c r="U5719">
        <v>135</v>
      </c>
      <c r="V5719">
        <v>0.95</v>
      </c>
      <c r="W5719">
        <v>0.5</v>
      </c>
      <c r="X5719">
        <v>1</v>
      </c>
      <c r="Y5719">
        <v>64.400000000000006</v>
      </c>
    </row>
    <row r="5720" spans="1:25" hidden="1" x14ac:dyDescent="0.25">
      <c r="A5720" t="s">
        <v>21760</v>
      </c>
      <c r="B5720" t="s">
        <v>21761</v>
      </c>
      <c r="C5720" s="1" t="str">
        <f t="shared" si="923"/>
        <v>21:0447</v>
      </c>
      <c r="D5720" s="1" t="str">
        <f t="shared" si="924"/>
        <v>21:0147</v>
      </c>
      <c r="E5720" t="s">
        <v>21762</v>
      </c>
      <c r="F5720" t="s">
        <v>21763</v>
      </c>
      <c r="H5720">
        <v>48.195306899999999</v>
      </c>
      <c r="I5720">
        <v>-91.705619799999994</v>
      </c>
      <c r="J5720" s="1" t="str">
        <f t="shared" si="925"/>
        <v>NGR lake sediment grab sample</v>
      </c>
      <c r="K5720" s="1" t="str">
        <f t="shared" si="926"/>
        <v>&lt;177 micron (NGR)</v>
      </c>
      <c r="L5720">
        <v>36</v>
      </c>
      <c r="M5720" t="s">
        <v>112</v>
      </c>
      <c r="N5720">
        <v>718</v>
      </c>
      <c r="O5720">
        <v>63</v>
      </c>
      <c r="P5720">
        <v>10</v>
      </c>
      <c r="Q5720">
        <v>5</v>
      </c>
      <c r="R5720">
        <v>13</v>
      </c>
      <c r="S5720">
        <v>11</v>
      </c>
      <c r="T5720">
        <v>0.1</v>
      </c>
      <c r="U5720">
        <v>550</v>
      </c>
      <c r="V5720">
        <v>1.95</v>
      </c>
      <c r="W5720">
        <v>0.5</v>
      </c>
      <c r="X5720">
        <v>1</v>
      </c>
      <c r="Y5720">
        <v>66.400000000000006</v>
      </c>
    </row>
    <row r="5721" spans="1:25" hidden="1" x14ac:dyDescent="0.25">
      <c r="A5721" t="s">
        <v>21764</v>
      </c>
      <c r="B5721" t="s">
        <v>21765</v>
      </c>
      <c r="C5721" s="1" t="str">
        <f t="shared" si="923"/>
        <v>21:0447</v>
      </c>
      <c r="D5721" s="1" t="str">
        <f t="shared" si="924"/>
        <v>21:0147</v>
      </c>
      <c r="E5721" t="s">
        <v>21766</v>
      </c>
      <c r="F5721" t="s">
        <v>21767</v>
      </c>
      <c r="H5721">
        <v>48.207711699999997</v>
      </c>
      <c r="I5721">
        <v>-91.7054148</v>
      </c>
      <c r="J5721" s="1" t="str">
        <f t="shared" si="925"/>
        <v>NGR lake sediment grab sample</v>
      </c>
      <c r="K5721" s="1" t="str">
        <f t="shared" si="926"/>
        <v>&lt;177 micron (NGR)</v>
      </c>
      <c r="L5721">
        <v>36</v>
      </c>
      <c r="M5721" t="s">
        <v>117</v>
      </c>
      <c r="N5721">
        <v>719</v>
      </c>
      <c r="O5721">
        <v>92</v>
      </c>
      <c r="P5721">
        <v>30</v>
      </c>
      <c r="Q5721">
        <v>3</v>
      </c>
      <c r="R5721">
        <v>23</v>
      </c>
      <c r="S5721">
        <v>13</v>
      </c>
      <c r="T5721">
        <v>0.1</v>
      </c>
      <c r="U5721">
        <v>670</v>
      </c>
      <c r="V5721">
        <v>3.15</v>
      </c>
      <c r="W5721">
        <v>0.5</v>
      </c>
      <c r="X5721">
        <v>1</v>
      </c>
      <c r="Y5721">
        <v>22.8</v>
      </c>
    </row>
    <row r="5722" spans="1:25" hidden="1" x14ac:dyDescent="0.25">
      <c r="A5722" t="s">
        <v>21768</v>
      </c>
      <c r="B5722" t="s">
        <v>21769</v>
      </c>
      <c r="C5722" s="1" t="str">
        <f t="shared" si="923"/>
        <v>21:0447</v>
      </c>
      <c r="D5722" s="1" t="str">
        <f t="shared" si="924"/>
        <v>21:0147</v>
      </c>
      <c r="E5722" t="s">
        <v>21770</v>
      </c>
      <c r="F5722" t="s">
        <v>21771</v>
      </c>
      <c r="H5722">
        <v>48.213856999999997</v>
      </c>
      <c r="I5722">
        <v>-91.665345500000001</v>
      </c>
      <c r="J5722" s="1" t="str">
        <f t="shared" si="925"/>
        <v>NGR lake sediment grab sample</v>
      </c>
      <c r="K5722" s="1" t="str">
        <f t="shared" si="926"/>
        <v>&lt;177 micron (NGR)</v>
      </c>
      <c r="L5722">
        <v>36</v>
      </c>
      <c r="M5722" t="s">
        <v>122</v>
      </c>
      <c r="N5722">
        <v>720</v>
      </c>
      <c r="O5722">
        <v>74</v>
      </c>
      <c r="P5722">
        <v>20</v>
      </c>
      <c r="Q5722">
        <v>6</v>
      </c>
      <c r="R5722">
        <v>17</v>
      </c>
      <c r="S5722">
        <v>10</v>
      </c>
      <c r="T5722">
        <v>0.1</v>
      </c>
      <c r="U5722">
        <v>435</v>
      </c>
      <c r="V5722">
        <v>1.5</v>
      </c>
      <c r="W5722">
        <v>0.5</v>
      </c>
      <c r="X5722">
        <v>1</v>
      </c>
      <c r="Y5722">
        <v>34.200000000000003</v>
      </c>
    </row>
    <row r="5723" spans="1:25" hidden="1" x14ac:dyDescent="0.25">
      <c r="A5723" t="s">
        <v>21772</v>
      </c>
      <c r="B5723" t="s">
        <v>21773</v>
      </c>
      <c r="C5723" s="1" t="str">
        <f t="shared" si="923"/>
        <v>21:0447</v>
      </c>
      <c r="D5723" s="1" t="str">
        <f t="shared" si="924"/>
        <v>21:0147</v>
      </c>
      <c r="E5723" t="s">
        <v>21774</v>
      </c>
      <c r="F5723" t="s">
        <v>21775</v>
      </c>
      <c r="H5723">
        <v>48.225667199999997</v>
      </c>
      <c r="I5723">
        <v>-91.643588699999995</v>
      </c>
      <c r="J5723" s="1" t="str">
        <f t="shared" si="925"/>
        <v>NGR lake sediment grab sample</v>
      </c>
      <c r="K5723" s="1" t="str">
        <f t="shared" si="926"/>
        <v>&lt;177 micron (NGR)</v>
      </c>
      <c r="L5723">
        <v>37</v>
      </c>
      <c r="M5723" t="s">
        <v>29</v>
      </c>
      <c r="N5723">
        <v>721</v>
      </c>
      <c r="O5723">
        <v>59</v>
      </c>
      <c r="P5723">
        <v>22</v>
      </c>
      <c r="Q5723">
        <v>6</v>
      </c>
      <c r="R5723">
        <v>15</v>
      </c>
      <c r="S5723">
        <v>10</v>
      </c>
      <c r="T5723">
        <v>0.1</v>
      </c>
      <c r="U5723">
        <v>290</v>
      </c>
      <c r="V5723">
        <v>1.25</v>
      </c>
      <c r="W5723">
        <v>0.5</v>
      </c>
      <c r="X5723">
        <v>1</v>
      </c>
      <c r="Y5723">
        <v>41.2</v>
      </c>
    </row>
    <row r="5724" spans="1:25" hidden="1" x14ac:dyDescent="0.25">
      <c r="A5724" t="s">
        <v>21776</v>
      </c>
      <c r="B5724" t="s">
        <v>21777</v>
      </c>
      <c r="C5724" s="1" t="str">
        <f t="shared" si="923"/>
        <v>21:0447</v>
      </c>
      <c r="D5724" s="1" t="str">
        <f t="shared" si="924"/>
        <v>21:0147</v>
      </c>
      <c r="E5724" t="s">
        <v>21778</v>
      </c>
      <c r="F5724" t="s">
        <v>21779</v>
      </c>
      <c r="H5724">
        <v>48.218117800000002</v>
      </c>
      <c r="I5724">
        <v>-91.648096300000006</v>
      </c>
      <c r="J5724" s="1" t="str">
        <f t="shared" si="925"/>
        <v>NGR lake sediment grab sample</v>
      </c>
      <c r="K5724" s="1" t="str">
        <f t="shared" si="926"/>
        <v>&lt;177 micron (NGR)</v>
      </c>
      <c r="L5724">
        <v>37</v>
      </c>
      <c r="M5724" t="s">
        <v>49</v>
      </c>
      <c r="N5724">
        <v>722</v>
      </c>
      <c r="O5724">
        <v>76</v>
      </c>
      <c r="P5724">
        <v>25</v>
      </c>
      <c r="Q5724">
        <v>9</v>
      </c>
      <c r="R5724">
        <v>17</v>
      </c>
      <c r="S5724">
        <v>12</v>
      </c>
      <c r="T5724">
        <v>0.1</v>
      </c>
      <c r="U5724">
        <v>335</v>
      </c>
      <c r="V5724">
        <v>1.85</v>
      </c>
      <c r="W5724">
        <v>0.5</v>
      </c>
      <c r="X5724">
        <v>2</v>
      </c>
      <c r="Y5724">
        <v>35.6</v>
      </c>
    </row>
    <row r="5725" spans="1:25" hidden="1" x14ac:dyDescent="0.25">
      <c r="A5725" t="s">
        <v>21780</v>
      </c>
      <c r="B5725" t="s">
        <v>21781</v>
      </c>
      <c r="C5725" s="1" t="str">
        <f t="shared" si="923"/>
        <v>21:0447</v>
      </c>
      <c r="D5725" s="1" t="str">
        <f t="shared" si="924"/>
        <v>21:0147</v>
      </c>
      <c r="E5725" t="s">
        <v>21774</v>
      </c>
      <c r="F5725" t="s">
        <v>21782</v>
      </c>
      <c r="H5725">
        <v>48.225667199999997</v>
      </c>
      <c r="I5725">
        <v>-91.643588699999995</v>
      </c>
      <c r="J5725" s="1" t="str">
        <f t="shared" si="925"/>
        <v>NGR lake sediment grab sample</v>
      </c>
      <c r="K5725" s="1" t="str">
        <f t="shared" si="926"/>
        <v>&lt;177 micron (NGR)</v>
      </c>
      <c r="L5725">
        <v>37</v>
      </c>
      <c r="M5725" t="s">
        <v>57</v>
      </c>
      <c r="N5725">
        <v>723</v>
      </c>
      <c r="O5725">
        <v>63</v>
      </c>
      <c r="P5725">
        <v>22</v>
      </c>
      <c r="Q5725">
        <v>5</v>
      </c>
      <c r="R5725">
        <v>16</v>
      </c>
      <c r="S5725">
        <v>10</v>
      </c>
      <c r="T5725">
        <v>0.1</v>
      </c>
      <c r="U5725">
        <v>300</v>
      </c>
      <c r="V5725">
        <v>1.25</v>
      </c>
      <c r="W5725">
        <v>0.5</v>
      </c>
      <c r="X5725">
        <v>1</v>
      </c>
      <c r="Y5725">
        <v>41</v>
      </c>
    </row>
    <row r="5726" spans="1:25" hidden="1" x14ac:dyDescent="0.25">
      <c r="A5726" t="s">
        <v>21783</v>
      </c>
      <c r="B5726" t="s">
        <v>21784</v>
      </c>
      <c r="C5726" s="1" t="str">
        <f t="shared" si="923"/>
        <v>21:0447</v>
      </c>
      <c r="D5726" s="1" t="str">
        <f t="shared" si="924"/>
        <v>21:0147</v>
      </c>
      <c r="E5726" t="s">
        <v>21774</v>
      </c>
      <c r="F5726" t="s">
        <v>21785</v>
      </c>
      <c r="H5726">
        <v>48.225667199999997</v>
      </c>
      <c r="I5726">
        <v>-91.643588699999995</v>
      </c>
      <c r="J5726" s="1" t="str">
        <f t="shared" si="925"/>
        <v>NGR lake sediment grab sample</v>
      </c>
      <c r="K5726" s="1" t="str">
        <f t="shared" si="926"/>
        <v>&lt;177 micron (NGR)</v>
      </c>
      <c r="L5726">
        <v>37</v>
      </c>
      <c r="M5726" t="s">
        <v>53</v>
      </c>
      <c r="N5726">
        <v>724</v>
      </c>
      <c r="O5726">
        <v>62</v>
      </c>
      <c r="P5726">
        <v>22</v>
      </c>
      <c r="Q5726">
        <v>7</v>
      </c>
      <c r="R5726">
        <v>16</v>
      </c>
      <c r="S5726">
        <v>10</v>
      </c>
      <c r="T5726">
        <v>0.1</v>
      </c>
      <c r="U5726">
        <v>295</v>
      </c>
      <c r="V5726">
        <v>1.25</v>
      </c>
      <c r="W5726">
        <v>0.5</v>
      </c>
      <c r="X5726">
        <v>1</v>
      </c>
      <c r="Y5726">
        <v>41.8</v>
      </c>
    </row>
    <row r="5727" spans="1:25" hidden="1" x14ac:dyDescent="0.25">
      <c r="A5727" t="s">
        <v>21786</v>
      </c>
      <c r="B5727" t="s">
        <v>21787</v>
      </c>
      <c r="C5727" s="1" t="str">
        <f t="shared" si="923"/>
        <v>21:0447</v>
      </c>
      <c r="D5727" s="1" t="str">
        <f t="shared" si="924"/>
        <v>21:0147</v>
      </c>
      <c r="E5727" t="s">
        <v>21788</v>
      </c>
      <c r="F5727" t="s">
        <v>21789</v>
      </c>
      <c r="H5727">
        <v>48.2326458</v>
      </c>
      <c r="I5727">
        <v>-91.639512300000007</v>
      </c>
      <c r="J5727" s="1" t="str">
        <f t="shared" si="925"/>
        <v>NGR lake sediment grab sample</v>
      </c>
      <c r="K5727" s="1" t="str">
        <f t="shared" si="926"/>
        <v>&lt;177 micron (NGR)</v>
      </c>
      <c r="L5727">
        <v>37</v>
      </c>
      <c r="M5727" t="s">
        <v>34</v>
      </c>
      <c r="N5727">
        <v>725</v>
      </c>
      <c r="O5727">
        <v>72</v>
      </c>
      <c r="P5727">
        <v>17</v>
      </c>
      <c r="Q5727">
        <v>10</v>
      </c>
      <c r="R5727">
        <v>20</v>
      </c>
      <c r="S5727">
        <v>12</v>
      </c>
      <c r="T5727">
        <v>0.1</v>
      </c>
      <c r="U5727">
        <v>335</v>
      </c>
      <c r="V5727">
        <v>2</v>
      </c>
      <c r="W5727">
        <v>0.5</v>
      </c>
      <c r="X5727">
        <v>1</v>
      </c>
      <c r="Y5727">
        <v>15.6</v>
      </c>
    </row>
    <row r="5728" spans="1:25" hidden="1" x14ac:dyDescent="0.25">
      <c r="A5728" t="s">
        <v>21790</v>
      </c>
      <c r="B5728" t="s">
        <v>21791</v>
      </c>
      <c r="C5728" s="1" t="str">
        <f t="shared" si="923"/>
        <v>21:0447</v>
      </c>
      <c r="D5728" s="1" t="str">
        <f t="shared" si="924"/>
        <v>21:0147</v>
      </c>
      <c r="E5728" t="s">
        <v>21792</v>
      </c>
      <c r="F5728" t="s">
        <v>21793</v>
      </c>
      <c r="H5728">
        <v>48.272459900000001</v>
      </c>
      <c r="I5728">
        <v>-91.614829900000004</v>
      </c>
      <c r="J5728" s="1" t="str">
        <f t="shared" si="925"/>
        <v>NGR lake sediment grab sample</v>
      </c>
      <c r="K5728" s="1" t="str">
        <f t="shared" si="926"/>
        <v>&lt;177 micron (NGR)</v>
      </c>
      <c r="L5728">
        <v>37</v>
      </c>
      <c r="M5728" t="s">
        <v>39</v>
      </c>
      <c r="N5728">
        <v>726</v>
      </c>
      <c r="O5728">
        <v>59</v>
      </c>
      <c r="P5728">
        <v>25</v>
      </c>
      <c r="Q5728">
        <v>7</v>
      </c>
      <c r="R5728">
        <v>17</v>
      </c>
      <c r="S5728">
        <v>7</v>
      </c>
      <c r="T5728">
        <v>0.1</v>
      </c>
      <c r="U5728">
        <v>200</v>
      </c>
      <c r="V5728">
        <v>0.85</v>
      </c>
      <c r="W5728">
        <v>0.5</v>
      </c>
      <c r="X5728">
        <v>1</v>
      </c>
      <c r="Y5728">
        <v>48.6</v>
      </c>
    </row>
    <row r="5729" spans="1:25" hidden="1" x14ac:dyDescent="0.25">
      <c r="A5729" t="s">
        <v>21794</v>
      </c>
      <c r="B5729" t="s">
        <v>21795</v>
      </c>
      <c r="C5729" s="1" t="str">
        <f t="shared" si="923"/>
        <v>21:0447</v>
      </c>
      <c r="D5729" s="1" t="str">
        <f t="shared" si="924"/>
        <v>21:0147</v>
      </c>
      <c r="E5729" t="s">
        <v>21796</v>
      </c>
      <c r="F5729" t="s">
        <v>21797</v>
      </c>
      <c r="H5729">
        <v>48.300639599999997</v>
      </c>
      <c r="I5729">
        <v>-91.606718400000005</v>
      </c>
      <c r="J5729" s="1" t="str">
        <f t="shared" si="925"/>
        <v>NGR lake sediment grab sample</v>
      </c>
      <c r="K5729" s="1" t="str">
        <f t="shared" si="926"/>
        <v>&lt;177 micron (NGR)</v>
      </c>
      <c r="L5729">
        <v>37</v>
      </c>
      <c r="M5729" t="s">
        <v>44</v>
      </c>
      <c r="N5729">
        <v>727</v>
      </c>
      <c r="O5729">
        <v>94</v>
      </c>
      <c r="P5729">
        <v>29</v>
      </c>
      <c r="Q5729">
        <v>7</v>
      </c>
      <c r="R5729">
        <v>25</v>
      </c>
      <c r="S5729">
        <v>10</v>
      </c>
      <c r="T5729">
        <v>0.1</v>
      </c>
      <c r="U5729">
        <v>225</v>
      </c>
      <c r="V5729">
        <v>1.8</v>
      </c>
      <c r="W5729">
        <v>0.5</v>
      </c>
      <c r="X5729">
        <v>1</v>
      </c>
      <c r="Y5729">
        <v>32.799999999999997</v>
      </c>
    </row>
    <row r="5730" spans="1:25" hidden="1" x14ac:dyDescent="0.25">
      <c r="A5730" t="s">
        <v>21798</v>
      </c>
      <c r="B5730" t="s">
        <v>21799</v>
      </c>
      <c r="C5730" s="1" t="str">
        <f t="shared" si="923"/>
        <v>21:0447</v>
      </c>
      <c r="D5730" s="1" t="str">
        <f t="shared" si="924"/>
        <v>21:0147</v>
      </c>
      <c r="E5730" t="s">
        <v>21800</v>
      </c>
      <c r="F5730" t="s">
        <v>21801</v>
      </c>
      <c r="H5730">
        <v>48.329374999999999</v>
      </c>
      <c r="I5730">
        <v>-91.608850000000004</v>
      </c>
      <c r="J5730" s="1" t="str">
        <f t="shared" si="925"/>
        <v>NGR lake sediment grab sample</v>
      </c>
      <c r="K5730" s="1" t="str">
        <f t="shared" si="926"/>
        <v>&lt;177 micron (NGR)</v>
      </c>
      <c r="L5730">
        <v>37</v>
      </c>
      <c r="M5730" t="s">
        <v>62</v>
      </c>
      <c r="N5730">
        <v>728</v>
      </c>
      <c r="O5730">
        <v>124</v>
      </c>
      <c r="P5730">
        <v>26</v>
      </c>
      <c r="Q5730">
        <v>10</v>
      </c>
      <c r="R5730">
        <v>34</v>
      </c>
      <c r="S5730">
        <v>18</v>
      </c>
      <c r="T5730">
        <v>0.1</v>
      </c>
      <c r="U5730">
        <v>430</v>
      </c>
      <c r="V5730">
        <v>2.2000000000000002</v>
      </c>
      <c r="W5730">
        <v>0.5</v>
      </c>
      <c r="X5730">
        <v>1</v>
      </c>
      <c r="Y5730">
        <v>35</v>
      </c>
    </row>
    <row r="5731" spans="1:25" hidden="1" x14ac:dyDescent="0.25">
      <c r="A5731" t="s">
        <v>21802</v>
      </c>
      <c r="B5731" t="s">
        <v>21803</v>
      </c>
      <c r="C5731" s="1" t="str">
        <f t="shared" si="923"/>
        <v>21:0447</v>
      </c>
      <c r="D5731" s="1" t="str">
        <f t="shared" si="924"/>
        <v>21:0147</v>
      </c>
      <c r="E5731" t="s">
        <v>21804</v>
      </c>
      <c r="F5731" t="s">
        <v>21805</v>
      </c>
      <c r="H5731">
        <v>48.386225899999999</v>
      </c>
      <c r="I5731">
        <v>-91.579496199999994</v>
      </c>
      <c r="J5731" s="1" t="str">
        <f t="shared" si="925"/>
        <v>NGR lake sediment grab sample</v>
      </c>
      <c r="K5731" s="1" t="str">
        <f t="shared" si="926"/>
        <v>&lt;177 micron (NGR)</v>
      </c>
      <c r="L5731">
        <v>37</v>
      </c>
      <c r="M5731" t="s">
        <v>67</v>
      </c>
      <c r="N5731">
        <v>729</v>
      </c>
      <c r="O5731">
        <v>87</v>
      </c>
      <c r="P5731">
        <v>30</v>
      </c>
      <c r="Q5731">
        <v>2</v>
      </c>
      <c r="R5731">
        <v>20</v>
      </c>
      <c r="S5731">
        <v>13</v>
      </c>
      <c r="T5731">
        <v>0.1</v>
      </c>
      <c r="U5731">
        <v>365</v>
      </c>
      <c r="V5731">
        <v>1.3</v>
      </c>
      <c r="W5731">
        <v>0.5</v>
      </c>
      <c r="X5731">
        <v>1</v>
      </c>
      <c r="Y5731">
        <v>55.6</v>
      </c>
    </row>
    <row r="5732" spans="1:25" hidden="1" x14ac:dyDescent="0.25">
      <c r="A5732" t="s">
        <v>21806</v>
      </c>
      <c r="B5732" t="s">
        <v>21807</v>
      </c>
      <c r="C5732" s="1" t="str">
        <f t="shared" si="923"/>
        <v>21:0447</v>
      </c>
      <c r="D5732" s="1" t="str">
        <f t="shared" si="924"/>
        <v>21:0147</v>
      </c>
      <c r="E5732" t="s">
        <v>21808</v>
      </c>
      <c r="F5732" t="s">
        <v>21809</v>
      </c>
      <c r="H5732">
        <v>48.4013372</v>
      </c>
      <c r="I5732">
        <v>-91.560995700000007</v>
      </c>
      <c r="J5732" s="1" t="str">
        <f t="shared" si="925"/>
        <v>NGR lake sediment grab sample</v>
      </c>
      <c r="K5732" s="1" t="str">
        <f t="shared" si="926"/>
        <v>&lt;177 micron (NGR)</v>
      </c>
      <c r="L5732">
        <v>37</v>
      </c>
      <c r="M5732" t="s">
        <v>72</v>
      </c>
      <c r="N5732">
        <v>730</v>
      </c>
      <c r="O5732">
        <v>93</v>
      </c>
      <c r="P5732">
        <v>20</v>
      </c>
      <c r="Q5732">
        <v>2</v>
      </c>
      <c r="R5732">
        <v>23</v>
      </c>
      <c r="S5732">
        <v>12</v>
      </c>
      <c r="T5732">
        <v>0.1</v>
      </c>
      <c r="U5732">
        <v>415</v>
      </c>
      <c r="V5732">
        <v>2.65</v>
      </c>
      <c r="W5732">
        <v>0.5</v>
      </c>
      <c r="X5732">
        <v>1</v>
      </c>
      <c r="Y5732">
        <v>27.6</v>
      </c>
    </row>
    <row r="5733" spans="1:25" hidden="1" x14ac:dyDescent="0.25">
      <c r="A5733" t="s">
        <v>21810</v>
      </c>
      <c r="B5733" t="s">
        <v>21811</v>
      </c>
      <c r="C5733" s="1" t="str">
        <f t="shared" si="923"/>
        <v>21:0447</v>
      </c>
      <c r="D5733" s="1" t="str">
        <f t="shared" si="924"/>
        <v>21:0147</v>
      </c>
      <c r="E5733" t="s">
        <v>21812</v>
      </c>
      <c r="F5733" t="s">
        <v>21813</v>
      </c>
      <c r="H5733">
        <v>48.435271</v>
      </c>
      <c r="I5733">
        <v>-91.574864700000006</v>
      </c>
      <c r="J5733" s="1" t="str">
        <f t="shared" si="925"/>
        <v>NGR lake sediment grab sample</v>
      </c>
      <c r="K5733" s="1" t="str">
        <f t="shared" si="926"/>
        <v>&lt;177 micron (NGR)</v>
      </c>
      <c r="L5733">
        <v>37</v>
      </c>
      <c r="M5733" t="s">
        <v>77</v>
      </c>
      <c r="N5733">
        <v>731</v>
      </c>
      <c r="O5733">
        <v>67</v>
      </c>
      <c r="P5733">
        <v>26</v>
      </c>
      <c r="Q5733">
        <v>1</v>
      </c>
      <c r="R5733">
        <v>16</v>
      </c>
      <c r="S5733">
        <v>10</v>
      </c>
      <c r="T5733">
        <v>0.1</v>
      </c>
      <c r="U5733">
        <v>340</v>
      </c>
      <c r="V5733">
        <v>1.7</v>
      </c>
      <c r="W5733">
        <v>0.5</v>
      </c>
      <c r="X5733">
        <v>1</v>
      </c>
      <c r="Y5733">
        <v>51.4</v>
      </c>
    </row>
    <row r="5734" spans="1:25" hidden="1" x14ac:dyDescent="0.25">
      <c r="A5734" t="s">
        <v>21814</v>
      </c>
      <c r="B5734" t="s">
        <v>21815</v>
      </c>
      <c r="C5734" s="1" t="str">
        <f t="shared" si="923"/>
        <v>21:0447</v>
      </c>
      <c r="D5734" s="1" t="str">
        <f t="shared" si="924"/>
        <v>21:0147</v>
      </c>
      <c r="E5734" t="s">
        <v>21816</v>
      </c>
      <c r="F5734" t="s">
        <v>21817</v>
      </c>
      <c r="H5734">
        <v>48.446446399999999</v>
      </c>
      <c r="I5734">
        <v>-91.599014100000005</v>
      </c>
      <c r="J5734" s="1" t="str">
        <f t="shared" si="925"/>
        <v>NGR lake sediment grab sample</v>
      </c>
      <c r="K5734" s="1" t="str">
        <f t="shared" si="926"/>
        <v>&lt;177 micron (NGR)</v>
      </c>
      <c r="L5734">
        <v>37</v>
      </c>
      <c r="M5734" t="s">
        <v>82</v>
      </c>
      <c r="N5734">
        <v>732</v>
      </c>
      <c r="O5734">
        <v>90</v>
      </c>
      <c r="P5734">
        <v>23</v>
      </c>
      <c r="Q5734">
        <v>5</v>
      </c>
      <c r="R5734">
        <v>23</v>
      </c>
      <c r="S5734">
        <v>16</v>
      </c>
      <c r="T5734">
        <v>0.1</v>
      </c>
      <c r="U5734">
        <v>300</v>
      </c>
      <c r="V5734">
        <v>1.7</v>
      </c>
      <c r="W5734">
        <v>0.5</v>
      </c>
      <c r="X5734">
        <v>1</v>
      </c>
      <c r="Y5734">
        <v>30.4</v>
      </c>
    </row>
    <row r="5735" spans="1:25" hidden="1" x14ac:dyDescent="0.25">
      <c r="A5735" t="s">
        <v>21818</v>
      </c>
      <c r="B5735" t="s">
        <v>21819</v>
      </c>
      <c r="C5735" s="1" t="str">
        <f t="shared" si="923"/>
        <v>21:0447</v>
      </c>
      <c r="D5735" s="1" t="str">
        <f t="shared" si="924"/>
        <v>21:0147</v>
      </c>
      <c r="E5735" t="s">
        <v>21820</v>
      </c>
      <c r="F5735" t="s">
        <v>21821</v>
      </c>
      <c r="H5735">
        <v>48.478936900000001</v>
      </c>
      <c r="I5735">
        <v>-91.625815399999993</v>
      </c>
      <c r="J5735" s="1" t="str">
        <f t="shared" si="925"/>
        <v>NGR lake sediment grab sample</v>
      </c>
      <c r="K5735" s="1" t="str">
        <f t="shared" si="926"/>
        <v>&lt;177 micron (NGR)</v>
      </c>
      <c r="L5735">
        <v>37</v>
      </c>
      <c r="M5735" t="s">
        <v>87</v>
      </c>
      <c r="N5735">
        <v>733</v>
      </c>
      <c r="O5735">
        <v>22</v>
      </c>
      <c r="P5735">
        <v>10</v>
      </c>
      <c r="Q5735">
        <v>2</v>
      </c>
      <c r="R5735">
        <v>9</v>
      </c>
      <c r="S5735">
        <v>4</v>
      </c>
      <c r="T5735">
        <v>0.1</v>
      </c>
      <c r="U5735">
        <v>100</v>
      </c>
      <c r="V5735">
        <v>0.75</v>
      </c>
      <c r="W5735">
        <v>0.5</v>
      </c>
      <c r="X5735">
        <v>1</v>
      </c>
      <c r="Y5735">
        <v>7.4</v>
      </c>
    </row>
    <row r="5736" spans="1:25" hidden="1" x14ac:dyDescent="0.25">
      <c r="A5736" t="s">
        <v>21822</v>
      </c>
      <c r="B5736" t="s">
        <v>21823</v>
      </c>
      <c r="C5736" s="1" t="str">
        <f t="shared" si="923"/>
        <v>21:0447</v>
      </c>
      <c r="D5736" s="1" t="str">
        <f t="shared" si="924"/>
        <v>21:0147</v>
      </c>
      <c r="E5736" t="s">
        <v>21824</v>
      </c>
      <c r="F5736" t="s">
        <v>21825</v>
      </c>
      <c r="H5736">
        <v>48.511639299999999</v>
      </c>
      <c r="I5736">
        <v>-91.613540900000004</v>
      </c>
      <c r="J5736" s="1" t="str">
        <f t="shared" si="925"/>
        <v>NGR lake sediment grab sample</v>
      </c>
      <c r="K5736" s="1" t="str">
        <f t="shared" si="926"/>
        <v>&lt;177 micron (NGR)</v>
      </c>
      <c r="L5736">
        <v>37</v>
      </c>
      <c r="M5736" t="s">
        <v>92</v>
      </c>
      <c r="N5736">
        <v>734</v>
      </c>
      <c r="O5736">
        <v>49</v>
      </c>
      <c r="P5736">
        <v>37</v>
      </c>
      <c r="Q5736">
        <v>3</v>
      </c>
      <c r="R5736">
        <v>29</v>
      </c>
      <c r="S5736">
        <v>15</v>
      </c>
      <c r="T5736">
        <v>0.1</v>
      </c>
      <c r="U5736">
        <v>420</v>
      </c>
      <c r="V5736">
        <v>2.2999999999999998</v>
      </c>
      <c r="W5736">
        <v>1</v>
      </c>
      <c r="X5736">
        <v>1</v>
      </c>
      <c r="Y5736">
        <v>3.4</v>
      </c>
    </row>
    <row r="5737" spans="1:25" hidden="1" x14ac:dyDescent="0.25">
      <c r="A5737" t="s">
        <v>21826</v>
      </c>
      <c r="B5737" t="s">
        <v>21827</v>
      </c>
      <c r="C5737" s="1" t="str">
        <f t="shared" si="923"/>
        <v>21:0447</v>
      </c>
      <c r="D5737" s="1" t="str">
        <f t="shared" si="924"/>
        <v>21:0147</v>
      </c>
      <c r="E5737" t="s">
        <v>21828</v>
      </c>
      <c r="F5737" t="s">
        <v>21829</v>
      </c>
      <c r="H5737">
        <v>48.540046400000001</v>
      </c>
      <c r="I5737">
        <v>-91.647935700000005</v>
      </c>
      <c r="J5737" s="1" t="str">
        <f t="shared" si="925"/>
        <v>NGR lake sediment grab sample</v>
      </c>
      <c r="K5737" s="1" t="str">
        <f t="shared" si="926"/>
        <v>&lt;177 micron (NGR)</v>
      </c>
      <c r="L5737">
        <v>37</v>
      </c>
      <c r="M5737" t="s">
        <v>97</v>
      </c>
      <c r="N5737">
        <v>735</v>
      </c>
      <c r="O5737">
        <v>108</v>
      </c>
      <c r="P5737">
        <v>21</v>
      </c>
      <c r="Q5737">
        <v>6</v>
      </c>
      <c r="R5737">
        <v>24</v>
      </c>
      <c r="S5737">
        <v>16</v>
      </c>
      <c r="T5737">
        <v>0.1</v>
      </c>
      <c r="U5737">
        <v>420</v>
      </c>
      <c r="V5737">
        <v>2.25</v>
      </c>
      <c r="W5737">
        <v>0.5</v>
      </c>
      <c r="X5737">
        <v>1</v>
      </c>
      <c r="Y5737">
        <v>29</v>
      </c>
    </row>
    <row r="5738" spans="1:25" hidden="1" x14ac:dyDescent="0.25">
      <c r="A5738" t="s">
        <v>21830</v>
      </c>
      <c r="B5738" t="s">
        <v>21831</v>
      </c>
      <c r="C5738" s="1" t="str">
        <f t="shared" si="923"/>
        <v>21:0447</v>
      </c>
      <c r="D5738" s="1" t="str">
        <f t="shared" si="924"/>
        <v>21:0147</v>
      </c>
      <c r="E5738" t="s">
        <v>21832</v>
      </c>
      <c r="F5738" t="s">
        <v>21833</v>
      </c>
      <c r="H5738">
        <v>48.562785699999999</v>
      </c>
      <c r="I5738">
        <v>-91.654472400000003</v>
      </c>
      <c r="J5738" s="1" t="str">
        <f t="shared" si="925"/>
        <v>NGR lake sediment grab sample</v>
      </c>
      <c r="K5738" s="1" t="str">
        <f t="shared" si="926"/>
        <v>&lt;177 micron (NGR)</v>
      </c>
      <c r="L5738">
        <v>37</v>
      </c>
      <c r="M5738" t="s">
        <v>107</v>
      </c>
      <c r="N5738">
        <v>736</v>
      </c>
      <c r="O5738">
        <v>80</v>
      </c>
      <c r="P5738">
        <v>33</v>
      </c>
      <c r="Q5738">
        <v>4</v>
      </c>
      <c r="R5738">
        <v>27</v>
      </c>
      <c r="S5738">
        <v>13</v>
      </c>
      <c r="T5738">
        <v>0.1</v>
      </c>
      <c r="U5738">
        <v>415</v>
      </c>
      <c r="V5738">
        <v>1.95</v>
      </c>
      <c r="W5738">
        <v>0.5</v>
      </c>
      <c r="X5738">
        <v>1</v>
      </c>
      <c r="Y5738">
        <v>38.200000000000003</v>
      </c>
    </row>
    <row r="5739" spans="1:25" hidden="1" x14ac:dyDescent="0.25">
      <c r="A5739" t="s">
        <v>21834</v>
      </c>
      <c r="B5739" t="s">
        <v>21835</v>
      </c>
      <c r="C5739" s="1" t="str">
        <f t="shared" si="923"/>
        <v>21:0447</v>
      </c>
      <c r="D5739" s="1" t="str">
        <f t="shared" si="924"/>
        <v>21:0147</v>
      </c>
      <c r="E5739" t="s">
        <v>21836</v>
      </c>
      <c r="F5739" t="s">
        <v>21837</v>
      </c>
      <c r="H5739">
        <v>48.607896799999999</v>
      </c>
      <c r="I5739">
        <v>-91.667029999999997</v>
      </c>
      <c r="J5739" s="1" t="str">
        <f t="shared" si="925"/>
        <v>NGR lake sediment grab sample</v>
      </c>
      <c r="K5739" s="1" t="str">
        <f t="shared" si="926"/>
        <v>&lt;177 micron (NGR)</v>
      </c>
      <c r="L5739">
        <v>37</v>
      </c>
      <c r="M5739" t="s">
        <v>112</v>
      </c>
      <c r="N5739">
        <v>737</v>
      </c>
      <c r="O5739">
        <v>83</v>
      </c>
      <c r="P5739">
        <v>28</v>
      </c>
      <c r="Q5739">
        <v>5</v>
      </c>
      <c r="R5739">
        <v>34</v>
      </c>
      <c r="S5739">
        <v>22</v>
      </c>
      <c r="T5739">
        <v>0.1</v>
      </c>
      <c r="U5739">
        <v>295</v>
      </c>
      <c r="V5739">
        <v>2.0499999999999998</v>
      </c>
      <c r="W5739">
        <v>0.5</v>
      </c>
      <c r="X5739">
        <v>2</v>
      </c>
      <c r="Y5739">
        <v>33.6</v>
      </c>
    </row>
    <row r="5740" spans="1:25" hidden="1" x14ac:dyDescent="0.25">
      <c r="A5740" t="s">
        <v>21838</v>
      </c>
      <c r="B5740" t="s">
        <v>21839</v>
      </c>
      <c r="C5740" s="1" t="str">
        <f t="shared" si="923"/>
        <v>21:0447</v>
      </c>
      <c r="D5740" s="1" t="str">
        <f>HYPERLINK("http://geochem.nrcan.gc.ca/cdogs/content/svy/svy_e.htm", "")</f>
        <v/>
      </c>
      <c r="G5740" s="1" t="str">
        <f>HYPERLINK("http://geochem.nrcan.gc.ca/cdogs/content/cr_/cr_00035_e.htm", "35")</f>
        <v>35</v>
      </c>
      <c r="J5740" t="s">
        <v>100</v>
      </c>
      <c r="K5740" t="s">
        <v>101</v>
      </c>
      <c r="L5740">
        <v>37</v>
      </c>
      <c r="M5740" t="s">
        <v>102</v>
      </c>
      <c r="N5740">
        <v>738</v>
      </c>
      <c r="O5740">
        <v>89</v>
      </c>
      <c r="P5740">
        <v>57</v>
      </c>
      <c r="Q5740">
        <v>7</v>
      </c>
      <c r="R5740">
        <v>35</v>
      </c>
      <c r="S5740">
        <v>11</v>
      </c>
      <c r="T5740">
        <v>0.1</v>
      </c>
      <c r="U5740">
        <v>300</v>
      </c>
      <c r="V5740">
        <v>2.4</v>
      </c>
      <c r="W5740">
        <v>15</v>
      </c>
      <c r="X5740">
        <v>1</v>
      </c>
      <c r="Y5740">
        <v>8.8000000000000007</v>
      </c>
    </row>
    <row r="5741" spans="1:25" hidden="1" x14ac:dyDescent="0.25">
      <c r="A5741" t="s">
        <v>21840</v>
      </c>
      <c r="B5741" t="s">
        <v>21841</v>
      </c>
      <c r="C5741" s="1" t="str">
        <f t="shared" si="923"/>
        <v>21:0447</v>
      </c>
      <c r="D5741" s="1" t="str">
        <f>HYPERLINK("http://geochem.nrcan.gc.ca/cdogs/content/svy/svy210147_e.htm", "21:0147")</f>
        <v>21:0147</v>
      </c>
      <c r="E5741" t="s">
        <v>21842</v>
      </c>
      <c r="F5741" t="s">
        <v>21843</v>
      </c>
      <c r="H5741">
        <v>48.836383599999998</v>
      </c>
      <c r="I5741">
        <v>-91.514462399999999</v>
      </c>
      <c r="J5741" s="1" t="str">
        <f>HYPERLINK("http://geochem.nrcan.gc.ca/cdogs/content/kwd/kwd020027_e.htm", "NGR lake sediment grab sample")</f>
        <v>NGR lake sediment grab sample</v>
      </c>
      <c r="K5741" s="1" t="str">
        <f>HYPERLINK("http://geochem.nrcan.gc.ca/cdogs/content/kwd/kwd080006_e.htm", "&lt;177 micron (NGR)")</f>
        <v>&lt;177 micron (NGR)</v>
      </c>
      <c r="L5741">
        <v>38</v>
      </c>
      <c r="M5741" t="s">
        <v>29</v>
      </c>
      <c r="N5741">
        <v>739</v>
      </c>
      <c r="O5741">
        <v>86</v>
      </c>
      <c r="P5741">
        <v>32</v>
      </c>
      <c r="Q5741">
        <v>5</v>
      </c>
      <c r="R5741">
        <v>17</v>
      </c>
      <c r="S5741">
        <v>11</v>
      </c>
      <c r="T5741">
        <v>0.1</v>
      </c>
      <c r="U5741">
        <v>550</v>
      </c>
      <c r="V5741">
        <v>2.35</v>
      </c>
      <c r="W5741">
        <v>0.5</v>
      </c>
      <c r="X5741">
        <v>2</v>
      </c>
      <c r="Y5741">
        <v>30.2</v>
      </c>
    </row>
    <row r="5742" spans="1:25" hidden="1" x14ac:dyDescent="0.25">
      <c r="A5742" t="s">
        <v>21844</v>
      </c>
      <c r="B5742" t="s">
        <v>21845</v>
      </c>
      <c r="C5742" s="1" t="str">
        <f t="shared" si="923"/>
        <v>21:0447</v>
      </c>
      <c r="D5742" s="1" t="str">
        <f>HYPERLINK("http://geochem.nrcan.gc.ca/cdogs/content/svy/svy210147_e.htm", "21:0147")</f>
        <v>21:0147</v>
      </c>
      <c r="E5742" t="s">
        <v>21846</v>
      </c>
      <c r="F5742" t="s">
        <v>21847</v>
      </c>
      <c r="H5742">
        <v>48.730048099999998</v>
      </c>
      <c r="I5742">
        <v>-91.502761599999999</v>
      </c>
      <c r="J5742" s="1" t="str">
        <f>HYPERLINK("http://geochem.nrcan.gc.ca/cdogs/content/kwd/kwd020027_e.htm", "NGR lake sediment grab sample")</f>
        <v>NGR lake sediment grab sample</v>
      </c>
      <c r="K5742" s="1" t="str">
        <f>HYPERLINK("http://geochem.nrcan.gc.ca/cdogs/content/kwd/kwd080006_e.htm", "&lt;177 micron (NGR)")</f>
        <v>&lt;177 micron (NGR)</v>
      </c>
      <c r="L5742">
        <v>38</v>
      </c>
      <c r="M5742" t="s">
        <v>34</v>
      </c>
      <c r="N5742">
        <v>740</v>
      </c>
      <c r="O5742">
        <v>102</v>
      </c>
      <c r="P5742">
        <v>28</v>
      </c>
      <c r="Q5742">
        <v>8</v>
      </c>
      <c r="R5742">
        <v>36</v>
      </c>
      <c r="S5742">
        <v>17</v>
      </c>
      <c r="T5742">
        <v>0.1</v>
      </c>
      <c r="U5742">
        <v>335</v>
      </c>
      <c r="V5742">
        <v>2.5499999999999998</v>
      </c>
      <c r="W5742">
        <v>0.5</v>
      </c>
      <c r="X5742">
        <v>1</v>
      </c>
      <c r="Y5742">
        <v>32.799999999999997</v>
      </c>
    </row>
    <row r="5743" spans="1:25" hidden="1" x14ac:dyDescent="0.25">
      <c r="A5743" t="s">
        <v>21848</v>
      </c>
      <c r="B5743" t="s">
        <v>21849</v>
      </c>
      <c r="C5743" s="1" t="str">
        <f t="shared" si="923"/>
        <v>21:0447</v>
      </c>
      <c r="D5743" s="1" t="str">
        <f>HYPERLINK("http://geochem.nrcan.gc.ca/cdogs/content/svy/svy_e.htm", "")</f>
        <v/>
      </c>
      <c r="G5743" s="1" t="str">
        <f>HYPERLINK("http://geochem.nrcan.gc.ca/cdogs/content/cr_/cr_00033_e.htm", "33")</f>
        <v>33</v>
      </c>
      <c r="J5743" t="s">
        <v>100</v>
      </c>
      <c r="K5743" t="s">
        <v>101</v>
      </c>
      <c r="L5743">
        <v>38</v>
      </c>
      <c r="M5743" t="s">
        <v>102</v>
      </c>
      <c r="N5743">
        <v>741</v>
      </c>
      <c r="O5743">
        <v>156</v>
      </c>
      <c r="P5743">
        <v>20</v>
      </c>
      <c r="Q5743">
        <v>26</v>
      </c>
      <c r="R5743">
        <v>14</v>
      </c>
      <c r="S5743">
        <v>13</v>
      </c>
      <c r="T5743">
        <v>0.1</v>
      </c>
      <c r="U5743">
        <v>2700</v>
      </c>
      <c r="V5743">
        <v>4.05</v>
      </c>
      <c r="W5743">
        <v>1.5</v>
      </c>
      <c r="X5743">
        <v>1</v>
      </c>
      <c r="Y5743">
        <v>13.6</v>
      </c>
    </row>
    <row r="5744" spans="1:25" hidden="1" x14ac:dyDescent="0.25">
      <c r="A5744" t="s">
        <v>21850</v>
      </c>
      <c r="B5744" t="s">
        <v>21851</v>
      </c>
      <c r="C5744" s="1" t="str">
        <f t="shared" si="923"/>
        <v>21:0447</v>
      </c>
      <c r="D5744" s="1" t="str">
        <f t="shared" ref="D5744:D5774" si="927">HYPERLINK("http://geochem.nrcan.gc.ca/cdogs/content/svy/svy210147_e.htm", "21:0147")</f>
        <v>21:0147</v>
      </c>
      <c r="E5744" t="s">
        <v>21852</v>
      </c>
      <c r="F5744" t="s">
        <v>21853</v>
      </c>
      <c r="H5744">
        <v>48.764878000000003</v>
      </c>
      <c r="I5744">
        <v>-91.518437599999999</v>
      </c>
      <c r="J5744" s="1" t="str">
        <f t="shared" ref="J5744:J5774" si="928">HYPERLINK("http://geochem.nrcan.gc.ca/cdogs/content/kwd/kwd020027_e.htm", "NGR lake sediment grab sample")</f>
        <v>NGR lake sediment grab sample</v>
      </c>
      <c r="K5744" s="1" t="str">
        <f t="shared" ref="K5744:K5774" si="929">HYPERLINK("http://geochem.nrcan.gc.ca/cdogs/content/kwd/kwd080006_e.htm", "&lt;177 micron (NGR)")</f>
        <v>&lt;177 micron (NGR)</v>
      </c>
      <c r="L5744">
        <v>38</v>
      </c>
      <c r="M5744" t="s">
        <v>39</v>
      </c>
      <c r="N5744">
        <v>742</v>
      </c>
      <c r="O5744">
        <v>92</v>
      </c>
      <c r="P5744">
        <v>47</v>
      </c>
      <c r="Q5744">
        <v>3</v>
      </c>
      <c r="R5744">
        <v>12</v>
      </c>
      <c r="S5744">
        <v>8</v>
      </c>
      <c r="T5744">
        <v>0.1</v>
      </c>
      <c r="U5744">
        <v>695</v>
      </c>
      <c r="V5744">
        <v>1</v>
      </c>
      <c r="W5744">
        <v>5</v>
      </c>
      <c r="X5744">
        <v>3</v>
      </c>
      <c r="Y5744">
        <v>61.4</v>
      </c>
    </row>
    <row r="5745" spans="1:25" hidden="1" x14ac:dyDescent="0.25">
      <c r="A5745" t="s">
        <v>21854</v>
      </c>
      <c r="B5745" t="s">
        <v>21855</v>
      </c>
      <c r="C5745" s="1" t="str">
        <f t="shared" si="923"/>
        <v>21:0447</v>
      </c>
      <c r="D5745" s="1" t="str">
        <f t="shared" si="927"/>
        <v>21:0147</v>
      </c>
      <c r="E5745" t="s">
        <v>21856</v>
      </c>
      <c r="F5745" t="s">
        <v>21857</v>
      </c>
      <c r="H5745">
        <v>48.821871199999997</v>
      </c>
      <c r="I5745">
        <v>-91.515055000000004</v>
      </c>
      <c r="J5745" s="1" t="str">
        <f t="shared" si="928"/>
        <v>NGR lake sediment grab sample</v>
      </c>
      <c r="K5745" s="1" t="str">
        <f t="shared" si="929"/>
        <v>&lt;177 micron (NGR)</v>
      </c>
      <c r="L5745">
        <v>38</v>
      </c>
      <c r="M5745" t="s">
        <v>49</v>
      </c>
      <c r="N5745">
        <v>743</v>
      </c>
      <c r="O5745">
        <v>70</v>
      </c>
      <c r="P5745">
        <v>19</v>
      </c>
      <c r="Q5745">
        <v>7</v>
      </c>
      <c r="R5745">
        <v>11</v>
      </c>
      <c r="S5745">
        <v>7</v>
      </c>
      <c r="T5745">
        <v>0.1</v>
      </c>
      <c r="U5745">
        <v>200</v>
      </c>
      <c r="V5745">
        <v>0.7</v>
      </c>
      <c r="W5745">
        <v>0.5</v>
      </c>
      <c r="X5745">
        <v>1</v>
      </c>
      <c r="Y5745">
        <v>40.799999999999997</v>
      </c>
    </row>
    <row r="5746" spans="1:25" hidden="1" x14ac:dyDescent="0.25">
      <c r="A5746" t="s">
        <v>21858</v>
      </c>
      <c r="B5746" t="s">
        <v>21859</v>
      </c>
      <c r="C5746" s="1" t="str">
        <f t="shared" si="923"/>
        <v>21:0447</v>
      </c>
      <c r="D5746" s="1" t="str">
        <f t="shared" si="927"/>
        <v>21:0147</v>
      </c>
      <c r="E5746" t="s">
        <v>21842</v>
      </c>
      <c r="F5746" t="s">
        <v>21860</v>
      </c>
      <c r="H5746">
        <v>48.836383599999998</v>
      </c>
      <c r="I5746">
        <v>-91.514462399999999</v>
      </c>
      <c r="J5746" s="1" t="str">
        <f t="shared" si="928"/>
        <v>NGR lake sediment grab sample</v>
      </c>
      <c r="K5746" s="1" t="str">
        <f t="shared" si="929"/>
        <v>&lt;177 micron (NGR)</v>
      </c>
      <c r="L5746">
        <v>38</v>
      </c>
      <c r="M5746" t="s">
        <v>57</v>
      </c>
      <c r="N5746">
        <v>744</v>
      </c>
      <c r="O5746">
        <v>85</v>
      </c>
      <c r="P5746">
        <v>32</v>
      </c>
      <c r="Q5746">
        <v>4</v>
      </c>
      <c r="R5746">
        <v>16</v>
      </c>
      <c r="S5746">
        <v>11</v>
      </c>
      <c r="T5746">
        <v>0.2</v>
      </c>
      <c r="U5746">
        <v>550</v>
      </c>
      <c r="V5746">
        <v>2.35</v>
      </c>
      <c r="W5746">
        <v>0.5</v>
      </c>
      <c r="X5746">
        <v>1</v>
      </c>
      <c r="Y5746">
        <v>30.4</v>
      </c>
    </row>
    <row r="5747" spans="1:25" hidden="1" x14ac:dyDescent="0.25">
      <c r="A5747" t="s">
        <v>21861</v>
      </c>
      <c r="B5747" t="s">
        <v>21862</v>
      </c>
      <c r="C5747" s="1" t="str">
        <f t="shared" si="923"/>
        <v>21:0447</v>
      </c>
      <c r="D5747" s="1" t="str">
        <f t="shared" si="927"/>
        <v>21:0147</v>
      </c>
      <c r="E5747" t="s">
        <v>21842</v>
      </c>
      <c r="F5747" t="s">
        <v>21863</v>
      </c>
      <c r="H5747">
        <v>48.836383599999998</v>
      </c>
      <c r="I5747">
        <v>-91.514462399999999</v>
      </c>
      <c r="J5747" s="1" t="str">
        <f t="shared" si="928"/>
        <v>NGR lake sediment grab sample</v>
      </c>
      <c r="K5747" s="1" t="str">
        <f t="shared" si="929"/>
        <v>&lt;177 micron (NGR)</v>
      </c>
      <c r="L5747">
        <v>38</v>
      </c>
      <c r="M5747" t="s">
        <v>53</v>
      </c>
      <c r="N5747">
        <v>745</v>
      </c>
      <c r="O5747">
        <v>93</v>
      </c>
      <c r="P5747">
        <v>38</v>
      </c>
      <c r="Q5747">
        <v>23</v>
      </c>
      <c r="R5747">
        <v>16</v>
      </c>
      <c r="S5747">
        <v>10</v>
      </c>
      <c r="T5747">
        <v>0.1</v>
      </c>
      <c r="U5747">
        <v>695</v>
      </c>
      <c r="V5747">
        <v>2.4</v>
      </c>
      <c r="W5747">
        <v>2.5</v>
      </c>
      <c r="X5747">
        <v>3</v>
      </c>
      <c r="Y5747">
        <v>33.6</v>
      </c>
    </row>
    <row r="5748" spans="1:25" hidden="1" x14ac:dyDescent="0.25">
      <c r="A5748" t="s">
        <v>21864</v>
      </c>
      <c r="B5748" t="s">
        <v>21865</v>
      </c>
      <c r="C5748" s="1" t="str">
        <f t="shared" si="923"/>
        <v>21:0447</v>
      </c>
      <c r="D5748" s="1" t="str">
        <f t="shared" si="927"/>
        <v>21:0147</v>
      </c>
      <c r="E5748" t="s">
        <v>21866</v>
      </c>
      <c r="F5748" t="s">
        <v>21867</v>
      </c>
      <c r="H5748">
        <v>48.846655800000001</v>
      </c>
      <c r="I5748">
        <v>-91.525553799999997</v>
      </c>
      <c r="J5748" s="1" t="str">
        <f t="shared" si="928"/>
        <v>NGR lake sediment grab sample</v>
      </c>
      <c r="K5748" s="1" t="str">
        <f t="shared" si="929"/>
        <v>&lt;177 micron (NGR)</v>
      </c>
      <c r="L5748">
        <v>38</v>
      </c>
      <c r="M5748" t="s">
        <v>44</v>
      </c>
      <c r="N5748">
        <v>746</v>
      </c>
      <c r="O5748">
        <v>62</v>
      </c>
      <c r="P5748">
        <v>26</v>
      </c>
      <c r="Q5748">
        <v>4</v>
      </c>
      <c r="R5748">
        <v>11</v>
      </c>
      <c r="S5748">
        <v>8</v>
      </c>
      <c r="T5748">
        <v>0.1</v>
      </c>
      <c r="U5748">
        <v>245</v>
      </c>
      <c r="V5748">
        <v>1.1499999999999999</v>
      </c>
      <c r="W5748">
        <v>0.5</v>
      </c>
      <c r="X5748">
        <v>1</v>
      </c>
      <c r="Y5748">
        <v>64.599999999999994</v>
      </c>
    </row>
    <row r="5749" spans="1:25" hidden="1" x14ac:dyDescent="0.25">
      <c r="A5749" t="s">
        <v>21868</v>
      </c>
      <c r="B5749" t="s">
        <v>21869</v>
      </c>
      <c r="C5749" s="1" t="str">
        <f t="shared" si="923"/>
        <v>21:0447</v>
      </c>
      <c r="D5749" s="1" t="str">
        <f t="shared" si="927"/>
        <v>21:0147</v>
      </c>
      <c r="E5749" t="s">
        <v>21870</v>
      </c>
      <c r="F5749" t="s">
        <v>21871</v>
      </c>
      <c r="H5749">
        <v>48.7348341</v>
      </c>
      <c r="I5749">
        <v>-91.651367899999997</v>
      </c>
      <c r="J5749" s="1" t="str">
        <f t="shared" si="928"/>
        <v>NGR lake sediment grab sample</v>
      </c>
      <c r="K5749" s="1" t="str">
        <f t="shared" si="929"/>
        <v>&lt;177 micron (NGR)</v>
      </c>
      <c r="L5749">
        <v>38</v>
      </c>
      <c r="M5749" t="s">
        <v>62</v>
      </c>
      <c r="N5749">
        <v>747</v>
      </c>
      <c r="O5749">
        <v>92</v>
      </c>
      <c r="P5749">
        <v>40</v>
      </c>
      <c r="Q5749">
        <v>7</v>
      </c>
      <c r="R5749">
        <v>35</v>
      </c>
      <c r="S5749">
        <v>11</v>
      </c>
      <c r="T5749">
        <v>0.1</v>
      </c>
      <c r="U5749">
        <v>260</v>
      </c>
      <c r="V5749">
        <v>1</v>
      </c>
      <c r="W5749">
        <v>0.5</v>
      </c>
      <c r="X5749">
        <v>1</v>
      </c>
      <c r="Y5749">
        <v>53</v>
      </c>
    </row>
    <row r="5750" spans="1:25" hidden="1" x14ac:dyDescent="0.25">
      <c r="A5750" t="s">
        <v>21872</v>
      </c>
      <c r="B5750" t="s">
        <v>21873</v>
      </c>
      <c r="C5750" s="1" t="str">
        <f t="shared" si="923"/>
        <v>21:0447</v>
      </c>
      <c r="D5750" s="1" t="str">
        <f t="shared" si="927"/>
        <v>21:0147</v>
      </c>
      <c r="E5750" t="s">
        <v>21874</v>
      </c>
      <c r="F5750" t="s">
        <v>21875</v>
      </c>
      <c r="H5750">
        <v>48.784819499999998</v>
      </c>
      <c r="I5750">
        <v>-91.578881999999993</v>
      </c>
      <c r="J5750" s="1" t="str">
        <f t="shared" si="928"/>
        <v>NGR lake sediment grab sample</v>
      </c>
      <c r="K5750" s="1" t="str">
        <f t="shared" si="929"/>
        <v>&lt;177 micron (NGR)</v>
      </c>
      <c r="L5750">
        <v>38</v>
      </c>
      <c r="M5750" t="s">
        <v>67</v>
      </c>
      <c r="N5750">
        <v>748</v>
      </c>
      <c r="O5750">
        <v>104</v>
      </c>
      <c r="P5750">
        <v>65</v>
      </c>
      <c r="Q5750">
        <v>4</v>
      </c>
      <c r="R5750">
        <v>48</v>
      </c>
      <c r="S5750">
        <v>17</v>
      </c>
      <c r="T5750">
        <v>0.1</v>
      </c>
      <c r="U5750">
        <v>1150</v>
      </c>
      <c r="V5750">
        <v>6.9</v>
      </c>
      <c r="W5750">
        <v>0.5</v>
      </c>
      <c r="X5750">
        <v>1</v>
      </c>
      <c r="Y5750">
        <v>35.6</v>
      </c>
    </row>
    <row r="5751" spans="1:25" hidden="1" x14ac:dyDescent="0.25">
      <c r="A5751" t="s">
        <v>21876</v>
      </c>
      <c r="B5751" t="s">
        <v>21877</v>
      </c>
      <c r="C5751" s="1" t="str">
        <f t="shared" si="923"/>
        <v>21:0447</v>
      </c>
      <c r="D5751" s="1" t="str">
        <f t="shared" si="927"/>
        <v>21:0147</v>
      </c>
      <c r="E5751" t="s">
        <v>21878</v>
      </c>
      <c r="F5751" t="s">
        <v>21879</v>
      </c>
      <c r="H5751">
        <v>48.837257899999997</v>
      </c>
      <c r="I5751">
        <v>-91.553495100000006</v>
      </c>
      <c r="J5751" s="1" t="str">
        <f t="shared" si="928"/>
        <v>NGR lake sediment grab sample</v>
      </c>
      <c r="K5751" s="1" t="str">
        <f t="shared" si="929"/>
        <v>&lt;177 micron (NGR)</v>
      </c>
      <c r="L5751">
        <v>38</v>
      </c>
      <c r="M5751" t="s">
        <v>72</v>
      </c>
      <c r="N5751">
        <v>749</v>
      </c>
      <c r="O5751">
        <v>82</v>
      </c>
      <c r="P5751">
        <v>36</v>
      </c>
      <c r="Q5751">
        <v>5</v>
      </c>
      <c r="R5751">
        <v>17</v>
      </c>
      <c r="S5751">
        <v>10</v>
      </c>
      <c r="T5751">
        <v>0.1</v>
      </c>
      <c r="U5751">
        <v>785</v>
      </c>
      <c r="V5751">
        <v>2.25</v>
      </c>
      <c r="W5751">
        <v>0.5</v>
      </c>
      <c r="X5751">
        <v>1</v>
      </c>
      <c r="Y5751">
        <v>36.6</v>
      </c>
    </row>
    <row r="5752" spans="1:25" hidden="1" x14ac:dyDescent="0.25">
      <c r="A5752" t="s">
        <v>21880</v>
      </c>
      <c r="B5752" t="s">
        <v>21881</v>
      </c>
      <c r="C5752" s="1" t="str">
        <f t="shared" si="923"/>
        <v>21:0447</v>
      </c>
      <c r="D5752" s="1" t="str">
        <f t="shared" si="927"/>
        <v>21:0147</v>
      </c>
      <c r="E5752" t="s">
        <v>21882</v>
      </c>
      <c r="F5752" t="s">
        <v>21883</v>
      </c>
      <c r="H5752">
        <v>48.851694899999998</v>
      </c>
      <c r="I5752">
        <v>-91.570650999999998</v>
      </c>
      <c r="J5752" s="1" t="str">
        <f t="shared" si="928"/>
        <v>NGR lake sediment grab sample</v>
      </c>
      <c r="K5752" s="1" t="str">
        <f t="shared" si="929"/>
        <v>&lt;177 micron (NGR)</v>
      </c>
      <c r="L5752">
        <v>38</v>
      </c>
      <c r="M5752" t="s">
        <v>77</v>
      </c>
      <c r="N5752">
        <v>750</v>
      </c>
      <c r="O5752">
        <v>46</v>
      </c>
      <c r="P5752">
        <v>39</v>
      </c>
      <c r="Q5752">
        <v>5</v>
      </c>
      <c r="R5752">
        <v>45</v>
      </c>
      <c r="S5752">
        <v>17</v>
      </c>
      <c r="T5752">
        <v>0.1</v>
      </c>
      <c r="U5752">
        <v>760</v>
      </c>
      <c r="V5752">
        <v>2.9</v>
      </c>
      <c r="W5752">
        <v>3.5</v>
      </c>
      <c r="X5752">
        <v>1</v>
      </c>
      <c r="Y5752">
        <v>2.2000000000000002</v>
      </c>
    </row>
    <row r="5753" spans="1:25" hidden="1" x14ac:dyDescent="0.25">
      <c r="A5753" t="s">
        <v>21884</v>
      </c>
      <c r="B5753" t="s">
        <v>21885</v>
      </c>
      <c r="C5753" s="1" t="str">
        <f t="shared" si="923"/>
        <v>21:0447</v>
      </c>
      <c r="D5753" s="1" t="str">
        <f t="shared" si="927"/>
        <v>21:0147</v>
      </c>
      <c r="E5753" t="s">
        <v>21886</v>
      </c>
      <c r="F5753" t="s">
        <v>21887</v>
      </c>
      <c r="H5753">
        <v>48.891773499999999</v>
      </c>
      <c r="I5753">
        <v>-91.580886800000002</v>
      </c>
      <c r="J5753" s="1" t="str">
        <f t="shared" si="928"/>
        <v>NGR lake sediment grab sample</v>
      </c>
      <c r="K5753" s="1" t="str">
        <f t="shared" si="929"/>
        <v>&lt;177 micron (NGR)</v>
      </c>
      <c r="L5753">
        <v>38</v>
      </c>
      <c r="M5753" t="s">
        <v>82</v>
      </c>
      <c r="N5753">
        <v>751</v>
      </c>
      <c r="O5753">
        <v>59</v>
      </c>
      <c r="P5753">
        <v>45</v>
      </c>
      <c r="Q5753">
        <v>5</v>
      </c>
      <c r="R5753">
        <v>12</v>
      </c>
      <c r="S5753">
        <v>7</v>
      </c>
      <c r="T5753">
        <v>0.1</v>
      </c>
      <c r="U5753">
        <v>430</v>
      </c>
      <c r="V5753">
        <v>1</v>
      </c>
      <c r="W5753">
        <v>0.5</v>
      </c>
      <c r="X5753">
        <v>1</v>
      </c>
      <c r="Y5753">
        <v>63.6</v>
      </c>
    </row>
    <row r="5754" spans="1:25" hidden="1" x14ac:dyDescent="0.25">
      <c r="A5754" t="s">
        <v>21888</v>
      </c>
      <c r="B5754" t="s">
        <v>21889</v>
      </c>
      <c r="C5754" s="1" t="str">
        <f t="shared" si="923"/>
        <v>21:0447</v>
      </c>
      <c r="D5754" s="1" t="str">
        <f t="shared" si="927"/>
        <v>21:0147</v>
      </c>
      <c r="E5754" t="s">
        <v>21890</v>
      </c>
      <c r="F5754" t="s">
        <v>21891</v>
      </c>
      <c r="H5754">
        <v>48.930337100000003</v>
      </c>
      <c r="I5754">
        <v>-91.571191999999996</v>
      </c>
      <c r="J5754" s="1" t="str">
        <f t="shared" si="928"/>
        <v>NGR lake sediment grab sample</v>
      </c>
      <c r="K5754" s="1" t="str">
        <f t="shared" si="929"/>
        <v>&lt;177 micron (NGR)</v>
      </c>
      <c r="L5754">
        <v>38</v>
      </c>
      <c r="M5754" t="s">
        <v>87</v>
      </c>
      <c r="N5754">
        <v>752</v>
      </c>
      <c r="O5754">
        <v>43</v>
      </c>
      <c r="P5754">
        <v>22</v>
      </c>
      <c r="Q5754">
        <v>5</v>
      </c>
      <c r="R5754">
        <v>21</v>
      </c>
      <c r="S5754">
        <v>11</v>
      </c>
      <c r="T5754">
        <v>0.1</v>
      </c>
      <c r="U5754">
        <v>410</v>
      </c>
      <c r="V5754">
        <v>1.95</v>
      </c>
      <c r="W5754">
        <v>0.5</v>
      </c>
      <c r="X5754">
        <v>1</v>
      </c>
      <c r="Y5754">
        <v>7.8</v>
      </c>
    </row>
    <row r="5755" spans="1:25" hidden="1" x14ac:dyDescent="0.25">
      <c r="A5755" t="s">
        <v>21892</v>
      </c>
      <c r="B5755" t="s">
        <v>21893</v>
      </c>
      <c r="C5755" s="1" t="str">
        <f t="shared" si="923"/>
        <v>21:0447</v>
      </c>
      <c r="D5755" s="1" t="str">
        <f t="shared" si="927"/>
        <v>21:0147</v>
      </c>
      <c r="E5755" t="s">
        <v>21894</v>
      </c>
      <c r="F5755" t="s">
        <v>21895</v>
      </c>
      <c r="H5755">
        <v>48.992824900000002</v>
      </c>
      <c r="I5755">
        <v>-91.5597128</v>
      </c>
      <c r="J5755" s="1" t="str">
        <f t="shared" si="928"/>
        <v>NGR lake sediment grab sample</v>
      </c>
      <c r="K5755" s="1" t="str">
        <f t="shared" si="929"/>
        <v>&lt;177 micron (NGR)</v>
      </c>
      <c r="L5755">
        <v>38</v>
      </c>
      <c r="M5755" t="s">
        <v>92</v>
      </c>
      <c r="N5755">
        <v>753</v>
      </c>
      <c r="O5755">
        <v>108</v>
      </c>
      <c r="P5755">
        <v>34</v>
      </c>
      <c r="Q5755">
        <v>4</v>
      </c>
      <c r="R5755">
        <v>14</v>
      </c>
      <c r="S5755">
        <v>9</v>
      </c>
      <c r="T5755">
        <v>0.1</v>
      </c>
      <c r="U5755">
        <v>870</v>
      </c>
      <c r="V5755">
        <v>2.8</v>
      </c>
      <c r="W5755">
        <v>0.5</v>
      </c>
      <c r="X5755">
        <v>1</v>
      </c>
      <c r="Y5755">
        <v>43</v>
      </c>
    </row>
    <row r="5756" spans="1:25" hidden="1" x14ac:dyDescent="0.25">
      <c r="A5756" t="s">
        <v>21896</v>
      </c>
      <c r="B5756" t="s">
        <v>21897</v>
      </c>
      <c r="C5756" s="1" t="str">
        <f t="shared" si="923"/>
        <v>21:0447</v>
      </c>
      <c r="D5756" s="1" t="str">
        <f t="shared" si="927"/>
        <v>21:0147</v>
      </c>
      <c r="E5756" t="s">
        <v>21898</v>
      </c>
      <c r="F5756" t="s">
        <v>21899</v>
      </c>
      <c r="H5756">
        <v>48.756307100000001</v>
      </c>
      <c r="I5756">
        <v>-91.677651800000007</v>
      </c>
      <c r="J5756" s="1" t="str">
        <f t="shared" si="928"/>
        <v>NGR lake sediment grab sample</v>
      </c>
      <c r="K5756" s="1" t="str">
        <f t="shared" si="929"/>
        <v>&lt;177 micron (NGR)</v>
      </c>
      <c r="L5756">
        <v>38</v>
      </c>
      <c r="M5756" t="s">
        <v>97</v>
      </c>
      <c r="N5756">
        <v>754</v>
      </c>
      <c r="O5756">
        <v>75</v>
      </c>
      <c r="P5756">
        <v>47</v>
      </c>
      <c r="Q5756">
        <v>13</v>
      </c>
      <c r="R5756">
        <v>35</v>
      </c>
      <c r="S5756">
        <v>17</v>
      </c>
      <c r="T5756">
        <v>0.1</v>
      </c>
      <c r="U5756">
        <v>590</v>
      </c>
      <c r="V5756">
        <v>3</v>
      </c>
      <c r="W5756">
        <v>4</v>
      </c>
      <c r="X5756">
        <v>1</v>
      </c>
      <c r="Y5756">
        <v>6</v>
      </c>
    </row>
    <row r="5757" spans="1:25" hidden="1" x14ac:dyDescent="0.25">
      <c r="A5757" t="s">
        <v>21900</v>
      </c>
      <c r="B5757" t="s">
        <v>21901</v>
      </c>
      <c r="C5757" s="1" t="str">
        <f t="shared" si="923"/>
        <v>21:0447</v>
      </c>
      <c r="D5757" s="1" t="str">
        <f t="shared" si="927"/>
        <v>21:0147</v>
      </c>
      <c r="E5757" t="s">
        <v>21902</v>
      </c>
      <c r="F5757" t="s">
        <v>21903</v>
      </c>
      <c r="H5757">
        <v>48.981954899999998</v>
      </c>
      <c r="I5757">
        <v>-91.652542199999999</v>
      </c>
      <c r="J5757" s="1" t="str">
        <f t="shared" si="928"/>
        <v>NGR lake sediment grab sample</v>
      </c>
      <c r="K5757" s="1" t="str">
        <f t="shared" si="929"/>
        <v>&lt;177 micron (NGR)</v>
      </c>
      <c r="L5757">
        <v>38</v>
      </c>
      <c r="M5757" t="s">
        <v>107</v>
      </c>
      <c r="N5757">
        <v>755</v>
      </c>
      <c r="O5757">
        <v>70</v>
      </c>
      <c r="P5757">
        <v>18</v>
      </c>
      <c r="Q5757">
        <v>2</v>
      </c>
      <c r="R5757">
        <v>14</v>
      </c>
      <c r="S5757">
        <v>7</v>
      </c>
      <c r="T5757">
        <v>0.1</v>
      </c>
      <c r="U5757">
        <v>200</v>
      </c>
      <c r="V5757">
        <v>1</v>
      </c>
      <c r="W5757">
        <v>0.5</v>
      </c>
      <c r="X5757">
        <v>1</v>
      </c>
      <c r="Y5757">
        <v>56</v>
      </c>
    </row>
    <row r="5758" spans="1:25" hidden="1" x14ac:dyDescent="0.25">
      <c r="A5758" t="s">
        <v>21904</v>
      </c>
      <c r="B5758" t="s">
        <v>21905</v>
      </c>
      <c r="C5758" s="1" t="str">
        <f t="shared" si="923"/>
        <v>21:0447</v>
      </c>
      <c r="D5758" s="1" t="str">
        <f t="shared" si="927"/>
        <v>21:0147</v>
      </c>
      <c r="E5758" t="s">
        <v>21906</v>
      </c>
      <c r="F5758" t="s">
        <v>21907</v>
      </c>
      <c r="H5758">
        <v>48.966184200000001</v>
      </c>
      <c r="I5758">
        <v>-91.660973999999996</v>
      </c>
      <c r="J5758" s="1" t="str">
        <f t="shared" si="928"/>
        <v>NGR lake sediment grab sample</v>
      </c>
      <c r="K5758" s="1" t="str">
        <f t="shared" si="929"/>
        <v>&lt;177 micron (NGR)</v>
      </c>
      <c r="L5758">
        <v>38</v>
      </c>
      <c r="M5758" t="s">
        <v>112</v>
      </c>
      <c r="N5758">
        <v>756</v>
      </c>
      <c r="O5758">
        <v>38</v>
      </c>
      <c r="P5758">
        <v>23</v>
      </c>
      <c r="Q5758">
        <v>6</v>
      </c>
      <c r="R5758">
        <v>16</v>
      </c>
      <c r="S5758">
        <v>6</v>
      </c>
      <c r="T5758">
        <v>0.1</v>
      </c>
      <c r="U5758">
        <v>55</v>
      </c>
      <c r="V5758">
        <v>0.7</v>
      </c>
      <c r="W5758">
        <v>0.5</v>
      </c>
      <c r="X5758">
        <v>1</v>
      </c>
      <c r="Y5758">
        <v>59</v>
      </c>
    </row>
    <row r="5759" spans="1:25" hidden="1" x14ac:dyDescent="0.25">
      <c r="A5759" t="s">
        <v>21908</v>
      </c>
      <c r="B5759" t="s">
        <v>21909</v>
      </c>
      <c r="C5759" s="1" t="str">
        <f t="shared" si="923"/>
        <v>21:0447</v>
      </c>
      <c r="D5759" s="1" t="str">
        <f t="shared" si="927"/>
        <v>21:0147</v>
      </c>
      <c r="E5759" t="s">
        <v>21910</v>
      </c>
      <c r="F5759" t="s">
        <v>21911</v>
      </c>
      <c r="H5759">
        <v>48.933665699999999</v>
      </c>
      <c r="I5759">
        <v>-91.641157800000002</v>
      </c>
      <c r="J5759" s="1" t="str">
        <f t="shared" si="928"/>
        <v>NGR lake sediment grab sample</v>
      </c>
      <c r="K5759" s="1" t="str">
        <f t="shared" si="929"/>
        <v>&lt;177 micron (NGR)</v>
      </c>
      <c r="L5759">
        <v>38</v>
      </c>
      <c r="M5759" t="s">
        <v>117</v>
      </c>
      <c r="N5759">
        <v>757</v>
      </c>
      <c r="O5759">
        <v>45</v>
      </c>
      <c r="P5759">
        <v>14</v>
      </c>
      <c r="Q5759">
        <v>3</v>
      </c>
      <c r="R5759">
        <v>12</v>
      </c>
      <c r="S5759">
        <v>5</v>
      </c>
      <c r="T5759">
        <v>0.1</v>
      </c>
      <c r="U5759">
        <v>80</v>
      </c>
      <c r="V5759">
        <v>1</v>
      </c>
      <c r="W5759">
        <v>0.5</v>
      </c>
      <c r="X5759">
        <v>1</v>
      </c>
      <c r="Y5759">
        <v>30.2</v>
      </c>
    </row>
    <row r="5760" spans="1:25" hidden="1" x14ac:dyDescent="0.25">
      <c r="A5760" t="s">
        <v>21912</v>
      </c>
      <c r="B5760" t="s">
        <v>21913</v>
      </c>
      <c r="C5760" s="1" t="str">
        <f t="shared" si="923"/>
        <v>21:0447</v>
      </c>
      <c r="D5760" s="1" t="str">
        <f t="shared" si="927"/>
        <v>21:0147</v>
      </c>
      <c r="E5760" t="s">
        <v>21914</v>
      </c>
      <c r="F5760" t="s">
        <v>21915</v>
      </c>
      <c r="H5760">
        <v>48.911635400000002</v>
      </c>
      <c r="I5760">
        <v>-91.628339199999999</v>
      </c>
      <c r="J5760" s="1" t="str">
        <f t="shared" si="928"/>
        <v>NGR lake sediment grab sample</v>
      </c>
      <c r="K5760" s="1" t="str">
        <f t="shared" si="929"/>
        <v>&lt;177 micron (NGR)</v>
      </c>
      <c r="L5760">
        <v>38</v>
      </c>
      <c r="M5760" t="s">
        <v>122</v>
      </c>
      <c r="N5760">
        <v>758</v>
      </c>
      <c r="O5760">
        <v>87</v>
      </c>
      <c r="P5760">
        <v>92</v>
      </c>
      <c r="Q5760">
        <v>5</v>
      </c>
      <c r="R5760">
        <v>57</v>
      </c>
      <c r="S5760">
        <v>19</v>
      </c>
      <c r="T5760">
        <v>0.1</v>
      </c>
      <c r="U5760">
        <v>345</v>
      </c>
      <c r="V5760">
        <v>1.95</v>
      </c>
      <c r="W5760">
        <v>0.5</v>
      </c>
      <c r="X5760">
        <v>1</v>
      </c>
      <c r="Y5760">
        <v>61.6</v>
      </c>
    </row>
    <row r="5761" spans="1:25" hidden="1" x14ac:dyDescent="0.25">
      <c r="A5761" t="s">
        <v>21916</v>
      </c>
      <c r="B5761" t="s">
        <v>21917</v>
      </c>
      <c r="C5761" s="1" t="str">
        <f t="shared" si="923"/>
        <v>21:0447</v>
      </c>
      <c r="D5761" s="1" t="str">
        <f t="shared" si="927"/>
        <v>21:0147</v>
      </c>
      <c r="E5761" t="s">
        <v>21918</v>
      </c>
      <c r="F5761" t="s">
        <v>21919</v>
      </c>
      <c r="H5761">
        <v>48.778939100000002</v>
      </c>
      <c r="I5761">
        <v>-91.607892800000002</v>
      </c>
      <c r="J5761" s="1" t="str">
        <f t="shared" si="928"/>
        <v>NGR lake sediment grab sample</v>
      </c>
      <c r="K5761" s="1" t="str">
        <f t="shared" si="929"/>
        <v>&lt;177 micron (NGR)</v>
      </c>
      <c r="L5761">
        <v>39</v>
      </c>
      <c r="M5761" t="s">
        <v>29</v>
      </c>
      <c r="N5761">
        <v>759</v>
      </c>
      <c r="O5761">
        <v>59</v>
      </c>
      <c r="P5761">
        <v>33</v>
      </c>
      <c r="Q5761">
        <v>3</v>
      </c>
      <c r="R5761">
        <v>23</v>
      </c>
      <c r="S5761">
        <v>5</v>
      </c>
      <c r="T5761">
        <v>0.1</v>
      </c>
      <c r="U5761">
        <v>120</v>
      </c>
      <c r="V5761">
        <v>1.05</v>
      </c>
      <c r="W5761">
        <v>0.5</v>
      </c>
      <c r="X5761">
        <v>2</v>
      </c>
      <c r="Y5761">
        <v>49.8</v>
      </c>
    </row>
    <row r="5762" spans="1:25" hidden="1" x14ac:dyDescent="0.25">
      <c r="A5762" t="s">
        <v>21920</v>
      </c>
      <c r="B5762" t="s">
        <v>21921</v>
      </c>
      <c r="C5762" s="1" t="str">
        <f t="shared" si="923"/>
        <v>21:0447</v>
      </c>
      <c r="D5762" s="1" t="str">
        <f t="shared" si="927"/>
        <v>21:0147</v>
      </c>
      <c r="E5762" t="s">
        <v>21922</v>
      </c>
      <c r="F5762" t="s">
        <v>21923</v>
      </c>
      <c r="H5762">
        <v>48.885374900000002</v>
      </c>
      <c r="I5762">
        <v>-91.623737800000001</v>
      </c>
      <c r="J5762" s="1" t="str">
        <f t="shared" si="928"/>
        <v>NGR lake sediment grab sample</v>
      </c>
      <c r="K5762" s="1" t="str">
        <f t="shared" si="929"/>
        <v>&lt;177 micron (NGR)</v>
      </c>
      <c r="L5762">
        <v>39</v>
      </c>
      <c r="M5762" t="s">
        <v>34</v>
      </c>
      <c r="N5762">
        <v>760</v>
      </c>
      <c r="O5762">
        <v>51</v>
      </c>
      <c r="P5762">
        <v>27</v>
      </c>
      <c r="Q5762">
        <v>4</v>
      </c>
      <c r="R5762">
        <v>17</v>
      </c>
      <c r="S5762">
        <v>6</v>
      </c>
      <c r="T5762">
        <v>0.1</v>
      </c>
      <c r="U5762">
        <v>360</v>
      </c>
      <c r="V5762">
        <v>1.25</v>
      </c>
      <c r="W5762">
        <v>0.5</v>
      </c>
      <c r="X5762">
        <v>1</v>
      </c>
      <c r="Y5762">
        <v>7.8</v>
      </c>
    </row>
    <row r="5763" spans="1:25" hidden="1" x14ac:dyDescent="0.25">
      <c r="A5763" t="s">
        <v>21924</v>
      </c>
      <c r="B5763" t="s">
        <v>21925</v>
      </c>
      <c r="C5763" s="1" t="str">
        <f t="shared" si="923"/>
        <v>21:0447</v>
      </c>
      <c r="D5763" s="1" t="str">
        <f t="shared" si="927"/>
        <v>21:0147</v>
      </c>
      <c r="E5763" t="s">
        <v>21926</v>
      </c>
      <c r="F5763" t="s">
        <v>21927</v>
      </c>
      <c r="H5763">
        <v>48.849036900000002</v>
      </c>
      <c r="I5763">
        <v>-91.607054399999996</v>
      </c>
      <c r="J5763" s="1" t="str">
        <f t="shared" si="928"/>
        <v>NGR lake sediment grab sample</v>
      </c>
      <c r="K5763" s="1" t="str">
        <f t="shared" si="929"/>
        <v>&lt;177 micron (NGR)</v>
      </c>
      <c r="L5763">
        <v>39</v>
      </c>
      <c r="M5763" t="s">
        <v>39</v>
      </c>
      <c r="N5763">
        <v>761</v>
      </c>
      <c r="O5763">
        <v>88</v>
      </c>
      <c r="P5763">
        <v>71</v>
      </c>
      <c r="Q5763">
        <v>17</v>
      </c>
      <c r="R5763">
        <v>44</v>
      </c>
      <c r="S5763">
        <v>20</v>
      </c>
      <c r="T5763">
        <v>0.1</v>
      </c>
      <c r="U5763">
        <v>3650</v>
      </c>
      <c r="V5763">
        <v>2.95</v>
      </c>
      <c r="W5763">
        <v>4</v>
      </c>
      <c r="X5763">
        <v>2</v>
      </c>
      <c r="Y5763">
        <v>17</v>
      </c>
    </row>
    <row r="5764" spans="1:25" hidden="1" x14ac:dyDescent="0.25">
      <c r="A5764" t="s">
        <v>21928</v>
      </c>
      <c r="B5764" t="s">
        <v>21929</v>
      </c>
      <c r="C5764" s="1" t="str">
        <f t="shared" si="923"/>
        <v>21:0447</v>
      </c>
      <c r="D5764" s="1" t="str">
        <f t="shared" si="927"/>
        <v>21:0147</v>
      </c>
      <c r="E5764" t="s">
        <v>21930</v>
      </c>
      <c r="F5764" t="s">
        <v>21931</v>
      </c>
      <c r="H5764">
        <v>48.7976089</v>
      </c>
      <c r="I5764">
        <v>-91.678418300000004</v>
      </c>
      <c r="J5764" s="1" t="str">
        <f t="shared" si="928"/>
        <v>NGR lake sediment grab sample</v>
      </c>
      <c r="K5764" s="1" t="str">
        <f t="shared" si="929"/>
        <v>&lt;177 micron (NGR)</v>
      </c>
      <c r="L5764">
        <v>39</v>
      </c>
      <c r="M5764" t="s">
        <v>44</v>
      </c>
      <c r="N5764">
        <v>762</v>
      </c>
      <c r="O5764">
        <v>68</v>
      </c>
      <c r="P5764">
        <v>64</v>
      </c>
      <c r="Q5764">
        <v>3</v>
      </c>
      <c r="R5764">
        <v>53</v>
      </c>
      <c r="S5764">
        <v>22</v>
      </c>
      <c r="T5764">
        <v>0.1</v>
      </c>
      <c r="U5764">
        <v>1350</v>
      </c>
      <c r="V5764">
        <v>4.2</v>
      </c>
      <c r="W5764">
        <v>9</v>
      </c>
      <c r="X5764">
        <v>2</v>
      </c>
      <c r="Y5764">
        <v>5.6</v>
      </c>
    </row>
    <row r="5765" spans="1:25" hidden="1" x14ac:dyDescent="0.25">
      <c r="A5765" t="s">
        <v>21932</v>
      </c>
      <c r="B5765" t="s">
        <v>21933</v>
      </c>
      <c r="C5765" s="1" t="str">
        <f t="shared" si="923"/>
        <v>21:0447</v>
      </c>
      <c r="D5765" s="1" t="str">
        <f t="shared" si="927"/>
        <v>21:0147</v>
      </c>
      <c r="E5765" t="s">
        <v>21934</v>
      </c>
      <c r="F5765" t="s">
        <v>21935</v>
      </c>
      <c r="H5765">
        <v>48.832898200000002</v>
      </c>
      <c r="I5765">
        <v>-91.650209000000004</v>
      </c>
      <c r="J5765" s="1" t="str">
        <f t="shared" si="928"/>
        <v>NGR lake sediment grab sample</v>
      </c>
      <c r="K5765" s="1" t="str">
        <f t="shared" si="929"/>
        <v>&lt;177 micron (NGR)</v>
      </c>
      <c r="L5765">
        <v>39</v>
      </c>
      <c r="M5765" t="s">
        <v>62</v>
      </c>
      <c r="N5765">
        <v>763</v>
      </c>
      <c r="O5765">
        <v>60</v>
      </c>
      <c r="P5765">
        <v>33</v>
      </c>
      <c r="Q5765">
        <v>1</v>
      </c>
      <c r="R5765">
        <v>8</v>
      </c>
      <c r="S5765">
        <v>4</v>
      </c>
      <c r="T5765">
        <v>0.1</v>
      </c>
      <c r="U5765">
        <v>65</v>
      </c>
      <c r="V5765">
        <v>0.35</v>
      </c>
      <c r="W5765">
        <v>0.5</v>
      </c>
      <c r="X5765">
        <v>1</v>
      </c>
      <c r="Y5765">
        <v>69.2</v>
      </c>
    </row>
    <row r="5766" spans="1:25" hidden="1" x14ac:dyDescent="0.25">
      <c r="A5766" t="s">
        <v>21936</v>
      </c>
      <c r="B5766" t="s">
        <v>21937</v>
      </c>
      <c r="C5766" s="1" t="str">
        <f t="shared" si="923"/>
        <v>21:0447</v>
      </c>
      <c r="D5766" s="1" t="str">
        <f t="shared" si="927"/>
        <v>21:0147</v>
      </c>
      <c r="E5766" t="s">
        <v>21938</v>
      </c>
      <c r="F5766" t="s">
        <v>21939</v>
      </c>
      <c r="H5766">
        <v>48.789969599999999</v>
      </c>
      <c r="I5766">
        <v>-91.605000700000005</v>
      </c>
      <c r="J5766" s="1" t="str">
        <f t="shared" si="928"/>
        <v>NGR lake sediment grab sample</v>
      </c>
      <c r="K5766" s="1" t="str">
        <f t="shared" si="929"/>
        <v>&lt;177 micron (NGR)</v>
      </c>
      <c r="L5766">
        <v>39</v>
      </c>
      <c r="M5766" t="s">
        <v>49</v>
      </c>
      <c r="N5766">
        <v>764</v>
      </c>
      <c r="O5766">
        <v>92</v>
      </c>
      <c r="P5766">
        <v>54</v>
      </c>
      <c r="Q5766">
        <v>1</v>
      </c>
      <c r="R5766">
        <v>22</v>
      </c>
      <c r="S5766">
        <v>9</v>
      </c>
      <c r="T5766">
        <v>0.1</v>
      </c>
      <c r="U5766">
        <v>1450</v>
      </c>
      <c r="V5766">
        <v>3.25</v>
      </c>
      <c r="W5766">
        <v>0.5</v>
      </c>
      <c r="X5766">
        <v>1</v>
      </c>
      <c r="Y5766">
        <v>49.8</v>
      </c>
    </row>
    <row r="5767" spans="1:25" hidden="1" x14ac:dyDescent="0.25">
      <c r="A5767" t="s">
        <v>21940</v>
      </c>
      <c r="B5767" t="s">
        <v>21941</v>
      </c>
      <c r="C5767" s="1" t="str">
        <f t="shared" si="923"/>
        <v>21:0447</v>
      </c>
      <c r="D5767" s="1" t="str">
        <f t="shared" si="927"/>
        <v>21:0147</v>
      </c>
      <c r="E5767" t="s">
        <v>21918</v>
      </c>
      <c r="F5767" t="s">
        <v>21942</v>
      </c>
      <c r="H5767">
        <v>48.778939100000002</v>
      </c>
      <c r="I5767">
        <v>-91.607892800000002</v>
      </c>
      <c r="J5767" s="1" t="str">
        <f t="shared" si="928"/>
        <v>NGR lake sediment grab sample</v>
      </c>
      <c r="K5767" s="1" t="str">
        <f t="shared" si="929"/>
        <v>&lt;177 micron (NGR)</v>
      </c>
      <c r="L5767">
        <v>39</v>
      </c>
      <c r="M5767" t="s">
        <v>53</v>
      </c>
      <c r="N5767">
        <v>765</v>
      </c>
      <c r="O5767">
        <v>63</v>
      </c>
      <c r="P5767">
        <v>34</v>
      </c>
      <c r="Q5767">
        <v>2</v>
      </c>
      <c r="R5767">
        <v>24</v>
      </c>
      <c r="S5767">
        <v>6</v>
      </c>
      <c r="T5767">
        <v>0.1</v>
      </c>
      <c r="U5767">
        <v>120</v>
      </c>
      <c r="V5767">
        <v>1</v>
      </c>
      <c r="W5767">
        <v>0.5</v>
      </c>
      <c r="X5767">
        <v>1</v>
      </c>
      <c r="Y5767">
        <v>50.8</v>
      </c>
    </row>
    <row r="5768" spans="1:25" hidden="1" x14ac:dyDescent="0.25">
      <c r="A5768" t="s">
        <v>21943</v>
      </c>
      <c r="B5768" t="s">
        <v>21944</v>
      </c>
      <c r="C5768" s="1" t="str">
        <f t="shared" si="923"/>
        <v>21:0447</v>
      </c>
      <c r="D5768" s="1" t="str">
        <f t="shared" si="927"/>
        <v>21:0147</v>
      </c>
      <c r="E5768" t="s">
        <v>21918</v>
      </c>
      <c r="F5768" t="s">
        <v>21945</v>
      </c>
      <c r="H5768">
        <v>48.778939100000002</v>
      </c>
      <c r="I5768">
        <v>-91.607892800000002</v>
      </c>
      <c r="J5768" s="1" t="str">
        <f t="shared" si="928"/>
        <v>NGR lake sediment grab sample</v>
      </c>
      <c r="K5768" s="1" t="str">
        <f t="shared" si="929"/>
        <v>&lt;177 micron (NGR)</v>
      </c>
      <c r="L5768">
        <v>39</v>
      </c>
      <c r="M5768" t="s">
        <v>57</v>
      </c>
      <c r="N5768">
        <v>766</v>
      </c>
      <c r="O5768">
        <v>59</v>
      </c>
      <c r="P5768">
        <v>34</v>
      </c>
      <c r="Q5768">
        <v>2</v>
      </c>
      <c r="R5768">
        <v>22</v>
      </c>
      <c r="S5768">
        <v>6</v>
      </c>
      <c r="T5768">
        <v>0.1</v>
      </c>
      <c r="U5768">
        <v>120</v>
      </c>
      <c r="V5768">
        <v>1</v>
      </c>
      <c r="W5768">
        <v>0.5</v>
      </c>
      <c r="X5768">
        <v>1</v>
      </c>
      <c r="Y5768">
        <v>50.4</v>
      </c>
    </row>
    <row r="5769" spans="1:25" hidden="1" x14ac:dyDescent="0.25">
      <c r="A5769" t="s">
        <v>21946</v>
      </c>
      <c r="B5769" t="s">
        <v>21947</v>
      </c>
      <c r="C5769" s="1" t="str">
        <f t="shared" si="923"/>
        <v>21:0447</v>
      </c>
      <c r="D5769" s="1" t="str">
        <f t="shared" si="927"/>
        <v>21:0147</v>
      </c>
      <c r="E5769" t="s">
        <v>21948</v>
      </c>
      <c r="F5769" t="s">
        <v>21949</v>
      </c>
      <c r="H5769">
        <v>48.773238499999998</v>
      </c>
      <c r="I5769">
        <v>-91.600714100000005</v>
      </c>
      <c r="J5769" s="1" t="str">
        <f t="shared" si="928"/>
        <v>NGR lake sediment grab sample</v>
      </c>
      <c r="K5769" s="1" t="str">
        <f t="shared" si="929"/>
        <v>&lt;177 micron (NGR)</v>
      </c>
      <c r="L5769">
        <v>39</v>
      </c>
      <c r="M5769" t="s">
        <v>67</v>
      </c>
      <c r="N5769">
        <v>767</v>
      </c>
      <c r="O5769">
        <v>74</v>
      </c>
      <c r="P5769">
        <v>95</v>
      </c>
      <c r="Q5769">
        <v>1</v>
      </c>
      <c r="R5769">
        <v>21</v>
      </c>
      <c r="S5769">
        <v>7</v>
      </c>
      <c r="T5769">
        <v>0.1</v>
      </c>
      <c r="U5769">
        <v>575</v>
      </c>
      <c r="V5769">
        <v>1.95</v>
      </c>
      <c r="W5769">
        <v>0.5</v>
      </c>
      <c r="X5769">
        <v>1</v>
      </c>
      <c r="Y5769">
        <v>59.6</v>
      </c>
    </row>
    <row r="5770" spans="1:25" hidden="1" x14ac:dyDescent="0.25">
      <c r="A5770" t="s">
        <v>21950</v>
      </c>
      <c r="B5770" t="s">
        <v>21951</v>
      </c>
      <c r="C5770" s="1" t="str">
        <f t="shared" si="923"/>
        <v>21:0447</v>
      </c>
      <c r="D5770" s="1" t="str">
        <f t="shared" si="927"/>
        <v>21:0147</v>
      </c>
      <c r="E5770" t="s">
        <v>21952</v>
      </c>
      <c r="F5770" t="s">
        <v>21953</v>
      </c>
      <c r="H5770">
        <v>48.743740199999998</v>
      </c>
      <c r="I5770">
        <v>-91.618673000000001</v>
      </c>
      <c r="J5770" s="1" t="str">
        <f t="shared" si="928"/>
        <v>NGR lake sediment grab sample</v>
      </c>
      <c r="K5770" s="1" t="str">
        <f t="shared" si="929"/>
        <v>&lt;177 micron (NGR)</v>
      </c>
      <c r="L5770">
        <v>39</v>
      </c>
      <c r="M5770" t="s">
        <v>72</v>
      </c>
      <c r="N5770">
        <v>768</v>
      </c>
      <c r="O5770">
        <v>72</v>
      </c>
      <c r="P5770">
        <v>33</v>
      </c>
      <c r="Q5770">
        <v>5</v>
      </c>
      <c r="R5770">
        <v>37</v>
      </c>
      <c r="S5770">
        <v>14</v>
      </c>
      <c r="T5770">
        <v>0.1</v>
      </c>
      <c r="U5770">
        <v>140</v>
      </c>
      <c r="V5770">
        <v>0.85</v>
      </c>
      <c r="W5770">
        <v>0.5</v>
      </c>
      <c r="X5770">
        <v>1</v>
      </c>
      <c r="Y5770">
        <v>52.2</v>
      </c>
    </row>
    <row r="5771" spans="1:25" hidden="1" x14ac:dyDescent="0.25">
      <c r="A5771" t="s">
        <v>21954</v>
      </c>
      <c r="B5771" t="s">
        <v>21955</v>
      </c>
      <c r="C5771" s="1" t="str">
        <f t="shared" ref="C5771:C5834" si="930">HYPERLINK("http://geochem.nrcan.gc.ca/cdogs/content/bdl/bdl210447_e.htm", "21:0447")</f>
        <v>21:0447</v>
      </c>
      <c r="D5771" s="1" t="str">
        <f t="shared" si="927"/>
        <v>21:0147</v>
      </c>
      <c r="E5771" t="s">
        <v>21956</v>
      </c>
      <c r="F5771" t="s">
        <v>21957</v>
      </c>
      <c r="H5771">
        <v>48.721429800000003</v>
      </c>
      <c r="I5771">
        <v>-91.558506300000005</v>
      </c>
      <c r="J5771" s="1" t="str">
        <f t="shared" si="928"/>
        <v>NGR lake sediment grab sample</v>
      </c>
      <c r="K5771" s="1" t="str">
        <f t="shared" si="929"/>
        <v>&lt;177 micron (NGR)</v>
      </c>
      <c r="L5771">
        <v>39</v>
      </c>
      <c r="M5771" t="s">
        <v>77</v>
      </c>
      <c r="N5771">
        <v>769</v>
      </c>
      <c r="O5771">
        <v>40</v>
      </c>
      <c r="P5771">
        <v>28</v>
      </c>
      <c r="Q5771">
        <v>1</v>
      </c>
      <c r="R5771">
        <v>16</v>
      </c>
      <c r="S5771">
        <v>5</v>
      </c>
      <c r="T5771">
        <v>0.1</v>
      </c>
      <c r="U5771">
        <v>95</v>
      </c>
      <c r="V5771">
        <v>0.8</v>
      </c>
      <c r="W5771">
        <v>0.5</v>
      </c>
      <c r="X5771">
        <v>1</v>
      </c>
      <c r="Y5771">
        <v>55</v>
      </c>
    </row>
    <row r="5772" spans="1:25" hidden="1" x14ac:dyDescent="0.25">
      <c r="A5772" t="s">
        <v>21958</v>
      </c>
      <c r="B5772" t="s">
        <v>21959</v>
      </c>
      <c r="C5772" s="1" t="str">
        <f t="shared" si="930"/>
        <v>21:0447</v>
      </c>
      <c r="D5772" s="1" t="str">
        <f t="shared" si="927"/>
        <v>21:0147</v>
      </c>
      <c r="E5772" t="s">
        <v>21960</v>
      </c>
      <c r="F5772" t="s">
        <v>21961</v>
      </c>
      <c r="H5772">
        <v>48.712037600000002</v>
      </c>
      <c r="I5772">
        <v>-91.523701399999993</v>
      </c>
      <c r="J5772" s="1" t="str">
        <f t="shared" si="928"/>
        <v>NGR lake sediment grab sample</v>
      </c>
      <c r="K5772" s="1" t="str">
        <f t="shared" si="929"/>
        <v>&lt;177 micron (NGR)</v>
      </c>
      <c r="L5772">
        <v>39</v>
      </c>
      <c r="M5772" t="s">
        <v>82</v>
      </c>
      <c r="N5772">
        <v>770</v>
      </c>
      <c r="O5772">
        <v>58</v>
      </c>
      <c r="P5772">
        <v>35</v>
      </c>
      <c r="Q5772">
        <v>2</v>
      </c>
      <c r="R5772">
        <v>15</v>
      </c>
      <c r="S5772">
        <v>5</v>
      </c>
      <c r="T5772">
        <v>0.2</v>
      </c>
      <c r="U5772">
        <v>95</v>
      </c>
      <c r="V5772">
        <v>0.8</v>
      </c>
      <c r="W5772">
        <v>0.5</v>
      </c>
      <c r="X5772">
        <v>1</v>
      </c>
      <c r="Y5772">
        <v>45.6</v>
      </c>
    </row>
    <row r="5773" spans="1:25" hidden="1" x14ac:dyDescent="0.25">
      <c r="A5773" t="s">
        <v>21962</v>
      </c>
      <c r="B5773" t="s">
        <v>21963</v>
      </c>
      <c r="C5773" s="1" t="str">
        <f t="shared" si="930"/>
        <v>21:0447</v>
      </c>
      <c r="D5773" s="1" t="str">
        <f t="shared" si="927"/>
        <v>21:0147</v>
      </c>
      <c r="E5773" t="s">
        <v>21964</v>
      </c>
      <c r="F5773" t="s">
        <v>21965</v>
      </c>
      <c r="H5773">
        <v>48.870216200000002</v>
      </c>
      <c r="I5773">
        <v>-91.641172800000007</v>
      </c>
      <c r="J5773" s="1" t="str">
        <f t="shared" si="928"/>
        <v>NGR lake sediment grab sample</v>
      </c>
      <c r="K5773" s="1" t="str">
        <f t="shared" si="929"/>
        <v>&lt;177 micron (NGR)</v>
      </c>
      <c r="L5773">
        <v>39</v>
      </c>
      <c r="M5773" t="s">
        <v>87</v>
      </c>
      <c r="N5773">
        <v>771</v>
      </c>
      <c r="O5773">
        <v>50</v>
      </c>
      <c r="P5773">
        <v>28</v>
      </c>
      <c r="Q5773">
        <v>7</v>
      </c>
      <c r="R5773">
        <v>30</v>
      </c>
      <c r="S5773">
        <v>14</v>
      </c>
      <c r="T5773">
        <v>0.1</v>
      </c>
      <c r="U5773">
        <v>400</v>
      </c>
      <c r="V5773">
        <v>2.6</v>
      </c>
      <c r="W5773">
        <v>0.5</v>
      </c>
      <c r="X5773">
        <v>1</v>
      </c>
      <c r="Y5773">
        <v>2</v>
      </c>
    </row>
    <row r="5774" spans="1:25" hidden="1" x14ac:dyDescent="0.25">
      <c r="A5774" t="s">
        <v>21966</v>
      </c>
      <c r="B5774" t="s">
        <v>21967</v>
      </c>
      <c r="C5774" s="1" t="str">
        <f t="shared" si="930"/>
        <v>21:0447</v>
      </c>
      <c r="D5774" s="1" t="str">
        <f t="shared" si="927"/>
        <v>21:0147</v>
      </c>
      <c r="E5774" t="s">
        <v>21968</v>
      </c>
      <c r="F5774" t="s">
        <v>21969</v>
      </c>
      <c r="H5774">
        <v>48.942443400000002</v>
      </c>
      <c r="I5774">
        <v>-91.614493600000003</v>
      </c>
      <c r="J5774" s="1" t="str">
        <f t="shared" si="928"/>
        <v>NGR lake sediment grab sample</v>
      </c>
      <c r="K5774" s="1" t="str">
        <f t="shared" si="929"/>
        <v>&lt;177 micron (NGR)</v>
      </c>
      <c r="L5774">
        <v>39</v>
      </c>
      <c r="M5774" t="s">
        <v>92</v>
      </c>
      <c r="N5774">
        <v>772</v>
      </c>
      <c r="O5774">
        <v>83</v>
      </c>
      <c r="P5774">
        <v>37</v>
      </c>
      <c r="Q5774">
        <v>7</v>
      </c>
      <c r="R5774">
        <v>15</v>
      </c>
      <c r="S5774">
        <v>8</v>
      </c>
      <c r="T5774">
        <v>0.1</v>
      </c>
      <c r="U5774">
        <v>315</v>
      </c>
      <c r="V5774">
        <v>2.5</v>
      </c>
      <c r="W5774">
        <v>0.5</v>
      </c>
      <c r="X5774">
        <v>1</v>
      </c>
      <c r="Y5774">
        <v>34.799999999999997</v>
      </c>
    </row>
    <row r="5775" spans="1:25" hidden="1" x14ac:dyDescent="0.25">
      <c r="A5775" t="s">
        <v>21970</v>
      </c>
      <c r="B5775" t="s">
        <v>21971</v>
      </c>
      <c r="C5775" s="1" t="str">
        <f t="shared" si="930"/>
        <v>21:0447</v>
      </c>
      <c r="D5775" s="1" t="str">
        <f>HYPERLINK("http://geochem.nrcan.gc.ca/cdogs/content/svy/svy_e.htm", "")</f>
        <v/>
      </c>
      <c r="G5775" s="1" t="str">
        <f>HYPERLINK("http://geochem.nrcan.gc.ca/cdogs/content/cr_/cr_00033_e.htm", "33")</f>
        <v>33</v>
      </c>
      <c r="J5775" t="s">
        <v>100</v>
      </c>
      <c r="K5775" t="s">
        <v>101</v>
      </c>
      <c r="L5775">
        <v>39</v>
      </c>
      <c r="M5775" t="s">
        <v>102</v>
      </c>
      <c r="N5775">
        <v>773</v>
      </c>
      <c r="O5775">
        <v>153</v>
      </c>
      <c r="P5775">
        <v>24</v>
      </c>
      <c r="Q5775">
        <v>26</v>
      </c>
      <c r="R5775">
        <v>14</v>
      </c>
      <c r="S5775">
        <v>13</v>
      </c>
      <c r="T5775">
        <v>0.1</v>
      </c>
      <c r="U5775">
        <v>2700</v>
      </c>
      <c r="V5775">
        <v>3.75</v>
      </c>
      <c r="W5775">
        <v>1.5</v>
      </c>
      <c r="X5775">
        <v>1</v>
      </c>
      <c r="Y5775">
        <v>13.2</v>
      </c>
    </row>
    <row r="5776" spans="1:25" hidden="1" x14ac:dyDescent="0.25">
      <c r="A5776" t="s">
        <v>21972</v>
      </c>
      <c r="B5776" t="s">
        <v>21973</v>
      </c>
      <c r="C5776" s="1" t="str">
        <f t="shared" si="930"/>
        <v>21:0447</v>
      </c>
      <c r="D5776" s="1" t="str">
        <f t="shared" ref="D5776:D5794" si="931">HYPERLINK("http://geochem.nrcan.gc.ca/cdogs/content/svy/svy210147_e.htm", "21:0147")</f>
        <v>21:0147</v>
      </c>
      <c r="E5776" t="s">
        <v>21974</v>
      </c>
      <c r="F5776" t="s">
        <v>21975</v>
      </c>
      <c r="H5776">
        <v>48.993298799999998</v>
      </c>
      <c r="I5776">
        <v>-91.712400799999998</v>
      </c>
      <c r="J5776" s="1" t="str">
        <f t="shared" ref="J5776:J5794" si="932">HYPERLINK("http://geochem.nrcan.gc.ca/cdogs/content/kwd/kwd020027_e.htm", "NGR lake sediment grab sample")</f>
        <v>NGR lake sediment grab sample</v>
      </c>
      <c r="K5776" s="1" t="str">
        <f t="shared" ref="K5776:K5794" si="933">HYPERLINK("http://geochem.nrcan.gc.ca/cdogs/content/kwd/kwd080006_e.htm", "&lt;177 micron (NGR)")</f>
        <v>&lt;177 micron (NGR)</v>
      </c>
      <c r="L5776">
        <v>39</v>
      </c>
      <c r="M5776" t="s">
        <v>97</v>
      </c>
      <c r="N5776">
        <v>774</v>
      </c>
      <c r="O5776">
        <v>59</v>
      </c>
      <c r="P5776">
        <v>25</v>
      </c>
      <c r="Q5776">
        <v>2</v>
      </c>
      <c r="R5776">
        <v>14</v>
      </c>
      <c r="S5776">
        <v>6</v>
      </c>
      <c r="T5776">
        <v>0.1</v>
      </c>
      <c r="U5776">
        <v>110</v>
      </c>
      <c r="V5776">
        <v>1</v>
      </c>
      <c r="W5776">
        <v>0.5</v>
      </c>
      <c r="X5776">
        <v>1</v>
      </c>
      <c r="Y5776">
        <v>32.799999999999997</v>
      </c>
    </row>
    <row r="5777" spans="1:25" hidden="1" x14ac:dyDescent="0.25">
      <c r="A5777" t="s">
        <v>21976</v>
      </c>
      <c r="B5777" t="s">
        <v>21977</v>
      </c>
      <c r="C5777" s="1" t="str">
        <f t="shared" si="930"/>
        <v>21:0447</v>
      </c>
      <c r="D5777" s="1" t="str">
        <f t="shared" si="931"/>
        <v>21:0147</v>
      </c>
      <c r="E5777" t="s">
        <v>21978</v>
      </c>
      <c r="F5777" t="s">
        <v>21979</v>
      </c>
      <c r="H5777">
        <v>48.990917600000003</v>
      </c>
      <c r="I5777">
        <v>-91.741169099999993</v>
      </c>
      <c r="J5777" s="1" t="str">
        <f t="shared" si="932"/>
        <v>NGR lake sediment grab sample</v>
      </c>
      <c r="K5777" s="1" t="str">
        <f t="shared" si="933"/>
        <v>&lt;177 micron (NGR)</v>
      </c>
      <c r="L5777">
        <v>39</v>
      </c>
      <c r="M5777" t="s">
        <v>107</v>
      </c>
      <c r="N5777">
        <v>775</v>
      </c>
      <c r="O5777">
        <v>58</v>
      </c>
      <c r="P5777">
        <v>17</v>
      </c>
      <c r="Q5777">
        <v>1</v>
      </c>
      <c r="R5777">
        <v>13</v>
      </c>
      <c r="S5777">
        <v>18</v>
      </c>
      <c r="T5777">
        <v>0.1</v>
      </c>
      <c r="U5777">
        <v>1150</v>
      </c>
      <c r="V5777">
        <v>4.3</v>
      </c>
      <c r="W5777">
        <v>0.5</v>
      </c>
      <c r="X5777">
        <v>1</v>
      </c>
      <c r="Y5777">
        <v>12.2</v>
      </c>
    </row>
    <row r="5778" spans="1:25" hidden="1" x14ac:dyDescent="0.25">
      <c r="A5778" t="s">
        <v>21980</v>
      </c>
      <c r="B5778" t="s">
        <v>21981</v>
      </c>
      <c r="C5778" s="1" t="str">
        <f t="shared" si="930"/>
        <v>21:0447</v>
      </c>
      <c r="D5778" s="1" t="str">
        <f t="shared" si="931"/>
        <v>21:0147</v>
      </c>
      <c r="E5778" t="s">
        <v>21982</v>
      </c>
      <c r="F5778" t="s">
        <v>21983</v>
      </c>
      <c r="H5778">
        <v>48.975965899999998</v>
      </c>
      <c r="I5778">
        <v>-91.792464699999996</v>
      </c>
      <c r="J5778" s="1" t="str">
        <f t="shared" si="932"/>
        <v>NGR lake sediment grab sample</v>
      </c>
      <c r="K5778" s="1" t="str">
        <f t="shared" si="933"/>
        <v>&lt;177 micron (NGR)</v>
      </c>
      <c r="L5778">
        <v>39</v>
      </c>
      <c r="M5778" t="s">
        <v>112</v>
      </c>
      <c r="N5778">
        <v>776</v>
      </c>
      <c r="O5778">
        <v>96</v>
      </c>
      <c r="P5778">
        <v>30</v>
      </c>
      <c r="Q5778">
        <v>3</v>
      </c>
      <c r="R5778">
        <v>19</v>
      </c>
      <c r="S5778">
        <v>22</v>
      </c>
      <c r="T5778">
        <v>0.1</v>
      </c>
      <c r="U5778">
        <v>3500</v>
      </c>
      <c r="V5778">
        <v>9.5</v>
      </c>
      <c r="W5778">
        <v>0.5</v>
      </c>
      <c r="X5778">
        <v>4</v>
      </c>
      <c r="Y5778">
        <v>22</v>
      </c>
    </row>
    <row r="5779" spans="1:25" hidden="1" x14ac:dyDescent="0.25">
      <c r="A5779" t="s">
        <v>21984</v>
      </c>
      <c r="B5779" t="s">
        <v>21985</v>
      </c>
      <c r="C5779" s="1" t="str">
        <f t="shared" si="930"/>
        <v>21:0447</v>
      </c>
      <c r="D5779" s="1" t="str">
        <f t="shared" si="931"/>
        <v>21:0147</v>
      </c>
      <c r="E5779" t="s">
        <v>21986</v>
      </c>
      <c r="F5779" t="s">
        <v>21987</v>
      </c>
      <c r="H5779">
        <v>48.980411699999998</v>
      </c>
      <c r="I5779">
        <v>-91.832839000000007</v>
      </c>
      <c r="J5779" s="1" t="str">
        <f t="shared" si="932"/>
        <v>NGR lake sediment grab sample</v>
      </c>
      <c r="K5779" s="1" t="str">
        <f t="shared" si="933"/>
        <v>&lt;177 micron (NGR)</v>
      </c>
      <c r="L5779">
        <v>39</v>
      </c>
      <c r="M5779" t="s">
        <v>117</v>
      </c>
      <c r="N5779">
        <v>777</v>
      </c>
      <c r="O5779">
        <v>45</v>
      </c>
      <c r="P5779">
        <v>11</v>
      </c>
      <c r="Q5779">
        <v>4</v>
      </c>
      <c r="R5779">
        <v>11</v>
      </c>
      <c r="S5779">
        <v>5</v>
      </c>
      <c r="T5779">
        <v>0.1</v>
      </c>
      <c r="U5779">
        <v>135</v>
      </c>
      <c r="V5779">
        <v>1.65</v>
      </c>
      <c r="W5779">
        <v>0.5</v>
      </c>
      <c r="X5779">
        <v>1</v>
      </c>
      <c r="Y5779">
        <v>10.8</v>
      </c>
    </row>
    <row r="5780" spans="1:25" hidden="1" x14ac:dyDescent="0.25">
      <c r="A5780" t="s">
        <v>21988</v>
      </c>
      <c r="B5780" t="s">
        <v>21989</v>
      </c>
      <c r="C5780" s="1" t="str">
        <f t="shared" si="930"/>
        <v>21:0447</v>
      </c>
      <c r="D5780" s="1" t="str">
        <f t="shared" si="931"/>
        <v>21:0147</v>
      </c>
      <c r="E5780" t="s">
        <v>21990</v>
      </c>
      <c r="F5780" t="s">
        <v>21991</v>
      </c>
      <c r="H5780">
        <v>48.973157499999999</v>
      </c>
      <c r="I5780">
        <v>-91.864028000000005</v>
      </c>
      <c r="J5780" s="1" t="str">
        <f t="shared" si="932"/>
        <v>NGR lake sediment grab sample</v>
      </c>
      <c r="K5780" s="1" t="str">
        <f t="shared" si="933"/>
        <v>&lt;177 micron (NGR)</v>
      </c>
      <c r="L5780">
        <v>39</v>
      </c>
      <c r="M5780" t="s">
        <v>122</v>
      </c>
      <c r="N5780">
        <v>778</v>
      </c>
      <c r="O5780">
        <v>53</v>
      </c>
      <c r="P5780">
        <v>28</v>
      </c>
      <c r="Q5780">
        <v>4</v>
      </c>
      <c r="R5780">
        <v>8</v>
      </c>
      <c r="S5780">
        <v>3</v>
      </c>
      <c r="T5780">
        <v>0.1</v>
      </c>
      <c r="U5780">
        <v>130</v>
      </c>
      <c r="V5780">
        <v>3.8</v>
      </c>
      <c r="W5780">
        <v>0.5</v>
      </c>
      <c r="X5780">
        <v>1</v>
      </c>
      <c r="Y5780">
        <v>61</v>
      </c>
    </row>
    <row r="5781" spans="1:25" hidden="1" x14ac:dyDescent="0.25">
      <c r="A5781" t="s">
        <v>21992</v>
      </c>
      <c r="B5781" t="s">
        <v>21993</v>
      </c>
      <c r="C5781" s="1" t="str">
        <f t="shared" si="930"/>
        <v>21:0447</v>
      </c>
      <c r="D5781" s="1" t="str">
        <f t="shared" si="931"/>
        <v>21:0147</v>
      </c>
      <c r="E5781" t="s">
        <v>21994</v>
      </c>
      <c r="F5781" t="s">
        <v>21995</v>
      </c>
      <c r="H5781">
        <v>48.916039099999999</v>
      </c>
      <c r="I5781">
        <v>-91.805839899999995</v>
      </c>
      <c r="J5781" s="1" t="str">
        <f t="shared" si="932"/>
        <v>NGR lake sediment grab sample</v>
      </c>
      <c r="K5781" s="1" t="str">
        <f t="shared" si="933"/>
        <v>&lt;177 micron (NGR)</v>
      </c>
      <c r="L5781">
        <v>40</v>
      </c>
      <c r="M5781" t="s">
        <v>29</v>
      </c>
      <c r="N5781">
        <v>779</v>
      </c>
      <c r="O5781">
        <v>104</v>
      </c>
      <c r="P5781">
        <v>40</v>
      </c>
      <c r="Q5781">
        <v>2</v>
      </c>
      <c r="R5781">
        <v>17</v>
      </c>
      <c r="S5781">
        <v>11</v>
      </c>
      <c r="T5781">
        <v>0.1</v>
      </c>
      <c r="U5781">
        <v>135</v>
      </c>
      <c r="V5781">
        <v>3.55</v>
      </c>
      <c r="W5781">
        <v>0.5</v>
      </c>
      <c r="X5781">
        <v>1</v>
      </c>
      <c r="Y5781">
        <v>48.6</v>
      </c>
    </row>
    <row r="5782" spans="1:25" hidden="1" x14ac:dyDescent="0.25">
      <c r="A5782" t="s">
        <v>21996</v>
      </c>
      <c r="B5782" t="s">
        <v>21997</v>
      </c>
      <c r="C5782" s="1" t="str">
        <f t="shared" si="930"/>
        <v>21:0447</v>
      </c>
      <c r="D5782" s="1" t="str">
        <f t="shared" si="931"/>
        <v>21:0147</v>
      </c>
      <c r="E5782" t="s">
        <v>21998</v>
      </c>
      <c r="F5782" t="s">
        <v>21999</v>
      </c>
      <c r="H5782">
        <v>48.953278900000001</v>
      </c>
      <c r="I5782">
        <v>-91.7788611</v>
      </c>
      <c r="J5782" s="1" t="str">
        <f t="shared" si="932"/>
        <v>NGR lake sediment grab sample</v>
      </c>
      <c r="K5782" s="1" t="str">
        <f t="shared" si="933"/>
        <v>&lt;177 micron (NGR)</v>
      </c>
      <c r="L5782">
        <v>40</v>
      </c>
      <c r="M5782" t="s">
        <v>34</v>
      </c>
      <c r="N5782">
        <v>780</v>
      </c>
      <c r="O5782">
        <v>51</v>
      </c>
      <c r="P5782">
        <v>34</v>
      </c>
      <c r="Q5782">
        <v>3</v>
      </c>
      <c r="R5782">
        <v>15</v>
      </c>
      <c r="S5782">
        <v>6</v>
      </c>
      <c r="T5782">
        <v>0.1</v>
      </c>
      <c r="U5782">
        <v>170</v>
      </c>
      <c r="V5782">
        <v>1.75</v>
      </c>
      <c r="W5782">
        <v>0.5</v>
      </c>
      <c r="X5782">
        <v>3</v>
      </c>
      <c r="Y5782">
        <v>23.2</v>
      </c>
    </row>
    <row r="5783" spans="1:25" hidden="1" x14ac:dyDescent="0.25">
      <c r="A5783" t="s">
        <v>22000</v>
      </c>
      <c r="B5783" t="s">
        <v>22001</v>
      </c>
      <c r="C5783" s="1" t="str">
        <f t="shared" si="930"/>
        <v>21:0447</v>
      </c>
      <c r="D5783" s="1" t="str">
        <f t="shared" si="931"/>
        <v>21:0147</v>
      </c>
      <c r="E5783" t="s">
        <v>22002</v>
      </c>
      <c r="F5783" t="s">
        <v>22003</v>
      </c>
      <c r="H5783">
        <v>48.9594418</v>
      </c>
      <c r="I5783">
        <v>-91.761210500000004</v>
      </c>
      <c r="J5783" s="1" t="str">
        <f t="shared" si="932"/>
        <v>NGR lake sediment grab sample</v>
      </c>
      <c r="K5783" s="1" t="str">
        <f t="shared" si="933"/>
        <v>&lt;177 micron (NGR)</v>
      </c>
      <c r="L5783">
        <v>40</v>
      </c>
      <c r="M5783" t="s">
        <v>39</v>
      </c>
      <c r="N5783">
        <v>781</v>
      </c>
      <c r="O5783">
        <v>73</v>
      </c>
      <c r="P5783">
        <v>42</v>
      </c>
      <c r="Q5783">
        <v>4</v>
      </c>
      <c r="R5783">
        <v>13</v>
      </c>
      <c r="S5783">
        <v>6</v>
      </c>
      <c r="T5783">
        <v>0.1</v>
      </c>
      <c r="U5783">
        <v>470</v>
      </c>
      <c r="V5783">
        <v>2.5</v>
      </c>
      <c r="W5783">
        <v>0.5</v>
      </c>
      <c r="X5783">
        <v>1</v>
      </c>
      <c r="Y5783">
        <v>29.2</v>
      </c>
    </row>
    <row r="5784" spans="1:25" hidden="1" x14ac:dyDescent="0.25">
      <c r="A5784" t="s">
        <v>22004</v>
      </c>
      <c r="B5784" t="s">
        <v>22005</v>
      </c>
      <c r="C5784" s="1" t="str">
        <f t="shared" si="930"/>
        <v>21:0447</v>
      </c>
      <c r="D5784" s="1" t="str">
        <f t="shared" si="931"/>
        <v>21:0147</v>
      </c>
      <c r="E5784" t="s">
        <v>22006</v>
      </c>
      <c r="F5784" t="s">
        <v>22007</v>
      </c>
      <c r="H5784">
        <v>48.961138699999999</v>
      </c>
      <c r="I5784">
        <v>-91.696425099999999</v>
      </c>
      <c r="J5784" s="1" t="str">
        <f t="shared" si="932"/>
        <v>NGR lake sediment grab sample</v>
      </c>
      <c r="K5784" s="1" t="str">
        <f t="shared" si="933"/>
        <v>&lt;177 micron (NGR)</v>
      </c>
      <c r="L5784">
        <v>40</v>
      </c>
      <c r="M5784" t="s">
        <v>44</v>
      </c>
      <c r="N5784">
        <v>782</v>
      </c>
      <c r="O5784">
        <v>45</v>
      </c>
      <c r="P5784">
        <v>27</v>
      </c>
      <c r="Q5784">
        <v>1</v>
      </c>
      <c r="R5784">
        <v>13</v>
      </c>
      <c r="S5784">
        <v>7</v>
      </c>
      <c r="T5784">
        <v>0.1</v>
      </c>
      <c r="U5784">
        <v>135</v>
      </c>
      <c r="V5784">
        <v>0.9</v>
      </c>
      <c r="W5784">
        <v>0.5</v>
      </c>
      <c r="X5784">
        <v>1</v>
      </c>
      <c r="Y5784">
        <v>50.8</v>
      </c>
    </row>
    <row r="5785" spans="1:25" hidden="1" x14ac:dyDescent="0.25">
      <c r="A5785" t="s">
        <v>22008</v>
      </c>
      <c r="B5785" t="s">
        <v>22009</v>
      </c>
      <c r="C5785" s="1" t="str">
        <f t="shared" si="930"/>
        <v>21:0447</v>
      </c>
      <c r="D5785" s="1" t="str">
        <f t="shared" si="931"/>
        <v>21:0147</v>
      </c>
      <c r="E5785" t="s">
        <v>22010</v>
      </c>
      <c r="F5785" t="s">
        <v>22011</v>
      </c>
      <c r="H5785">
        <v>48.926636700000003</v>
      </c>
      <c r="I5785">
        <v>-91.701801700000004</v>
      </c>
      <c r="J5785" s="1" t="str">
        <f t="shared" si="932"/>
        <v>NGR lake sediment grab sample</v>
      </c>
      <c r="K5785" s="1" t="str">
        <f t="shared" si="933"/>
        <v>&lt;177 micron (NGR)</v>
      </c>
      <c r="L5785">
        <v>40</v>
      </c>
      <c r="M5785" t="s">
        <v>62</v>
      </c>
      <c r="N5785">
        <v>783</v>
      </c>
      <c r="O5785">
        <v>63</v>
      </c>
      <c r="P5785">
        <v>28</v>
      </c>
      <c r="Q5785">
        <v>2</v>
      </c>
      <c r="R5785">
        <v>13</v>
      </c>
      <c r="S5785">
        <v>9</v>
      </c>
      <c r="T5785">
        <v>0.1</v>
      </c>
      <c r="U5785">
        <v>500</v>
      </c>
      <c r="V5785">
        <v>2</v>
      </c>
      <c r="W5785">
        <v>0.5</v>
      </c>
      <c r="X5785">
        <v>1</v>
      </c>
      <c r="Y5785">
        <v>40</v>
      </c>
    </row>
    <row r="5786" spans="1:25" hidden="1" x14ac:dyDescent="0.25">
      <c r="A5786" t="s">
        <v>22012</v>
      </c>
      <c r="B5786" t="s">
        <v>22013</v>
      </c>
      <c r="C5786" s="1" t="str">
        <f t="shared" si="930"/>
        <v>21:0447</v>
      </c>
      <c r="D5786" s="1" t="str">
        <f t="shared" si="931"/>
        <v>21:0147</v>
      </c>
      <c r="E5786" t="s">
        <v>22014</v>
      </c>
      <c r="F5786" t="s">
        <v>22015</v>
      </c>
      <c r="H5786">
        <v>48.925592199999997</v>
      </c>
      <c r="I5786">
        <v>-91.752246</v>
      </c>
      <c r="J5786" s="1" t="str">
        <f t="shared" si="932"/>
        <v>NGR lake sediment grab sample</v>
      </c>
      <c r="K5786" s="1" t="str">
        <f t="shared" si="933"/>
        <v>&lt;177 micron (NGR)</v>
      </c>
      <c r="L5786">
        <v>40</v>
      </c>
      <c r="M5786" t="s">
        <v>67</v>
      </c>
      <c r="N5786">
        <v>784</v>
      </c>
      <c r="O5786">
        <v>59</v>
      </c>
      <c r="P5786">
        <v>24</v>
      </c>
      <c r="Q5786">
        <v>3</v>
      </c>
      <c r="R5786">
        <v>14</v>
      </c>
      <c r="S5786">
        <v>6</v>
      </c>
      <c r="T5786">
        <v>0.1</v>
      </c>
      <c r="U5786">
        <v>145</v>
      </c>
      <c r="V5786">
        <v>1.3</v>
      </c>
      <c r="W5786">
        <v>0.5</v>
      </c>
      <c r="X5786">
        <v>1</v>
      </c>
      <c r="Y5786">
        <v>17.8</v>
      </c>
    </row>
    <row r="5787" spans="1:25" hidden="1" x14ac:dyDescent="0.25">
      <c r="A5787" t="s">
        <v>22016</v>
      </c>
      <c r="B5787" t="s">
        <v>22017</v>
      </c>
      <c r="C5787" s="1" t="str">
        <f t="shared" si="930"/>
        <v>21:0447</v>
      </c>
      <c r="D5787" s="1" t="str">
        <f t="shared" si="931"/>
        <v>21:0147</v>
      </c>
      <c r="E5787" t="s">
        <v>22018</v>
      </c>
      <c r="F5787" t="s">
        <v>22019</v>
      </c>
      <c r="H5787">
        <v>48.924876400000002</v>
      </c>
      <c r="I5787">
        <v>-91.790611999999996</v>
      </c>
      <c r="J5787" s="1" t="str">
        <f t="shared" si="932"/>
        <v>NGR lake sediment grab sample</v>
      </c>
      <c r="K5787" s="1" t="str">
        <f t="shared" si="933"/>
        <v>&lt;177 micron (NGR)</v>
      </c>
      <c r="L5787">
        <v>40</v>
      </c>
      <c r="M5787" t="s">
        <v>49</v>
      </c>
      <c r="N5787">
        <v>785</v>
      </c>
      <c r="O5787">
        <v>69</v>
      </c>
      <c r="P5787">
        <v>29</v>
      </c>
      <c r="Q5787">
        <v>2</v>
      </c>
      <c r="R5787">
        <v>18</v>
      </c>
      <c r="S5787">
        <v>8</v>
      </c>
      <c r="T5787">
        <v>0.1</v>
      </c>
      <c r="U5787">
        <v>270</v>
      </c>
      <c r="V5787">
        <v>2.5</v>
      </c>
      <c r="W5787">
        <v>0.5</v>
      </c>
      <c r="X5787">
        <v>1</v>
      </c>
      <c r="Y5787">
        <v>22</v>
      </c>
    </row>
    <row r="5788" spans="1:25" hidden="1" x14ac:dyDescent="0.25">
      <c r="A5788" t="s">
        <v>22020</v>
      </c>
      <c r="B5788" t="s">
        <v>22021</v>
      </c>
      <c r="C5788" s="1" t="str">
        <f t="shared" si="930"/>
        <v>21:0447</v>
      </c>
      <c r="D5788" s="1" t="str">
        <f t="shared" si="931"/>
        <v>21:0147</v>
      </c>
      <c r="E5788" t="s">
        <v>21994</v>
      </c>
      <c r="F5788" t="s">
        <v>22022</v>
      </c>
      <c r="H5788">
        <v>48.916039099999999</v>
      </c>
      <c r="I5788">
        <v>-91.805839899999995</v>
      </c>
      <c r="J5788" s="1" t="str">
        <f t="shared" si="932"/>
        <v>NGR lake sediment grab sample</v>
      </c>
      <c r="K5788" s="1" t="str">
        <f t="shared" si="933"/>
        <v>&lt;177 micron (NGR)</v>
      </c>
      <c r="L5788">
        <v>40</v>
      </c>
      <c r="M5788" t="s">
        <v>53</v>
      </c>
      <c r="N5788">
        <v>786</v>
      </c>
      <c r="O5788">
        <v>97</v>
      </c>
      <c r="P5788">
        <v>34</v>
      </c>
      <c r="Q5788">
        <v>3</v>
      </c>
      <c r="R5788">
        <v>14</v>
      </c>
      <c r="S5788">
        <v>10</v>
      </c>
      <c r="T5788">
        <v>0.1</v>
      </c>
      <c r="U5788">
        <v>120</v>
      </c>
      <c r="V5788">
        <v>3.3</v>
      </c>
      <c r="W5788">
        <v>0.5</v>
      </c>
      <c r="X5788">
        <v>2</v>
      </c>
      <c r="Y5788">
        <v>53.6</v>
      </c>
    </row>
    <row r="5789" spans="1:25" hidden="1" x14ac:dyDescent="0.25">
      <c r="A5789" t="s">
        <v>22023</v>
      </c>
      <c r="B5789" t="s">
        <v>22024</v>
      </c>
      <c r="C5789" s="1" t="str">
        <f t="shared" si="930"/>
        <v>21:0447</v>
      </c>
      <c r="D5789" s="1" t="str">
        <f t="shared" si="931"/>
        <v>21:0147</v>
      </c>
      <c r="E5789" t="s">
        <v>21994</v>
      </c>
      <c r="F5789" t="s">
        <v>22025</v>
      </c>
      <c r="H5789">
        <v>48.916039099999999</v>
      </c>
      <c r="I5789">
        <v>-91.805839899999995</v>
      </c>
      <c r="J5789" s="1" t="str">
        <f t="shared" si="932"/>
        <v>NGR lake sediment grab sample</v>
      </c>
      <c r="K5789" s="1" t="str">
        <f t="shared" si="933"/>
        <v>&lt;177 micron (NGR)</v>
      </c>
      <c r="L5789">
        <v>40</v>
      </c>
      <c r="M5789" t="s">
        <v>57</v>
      </c>
      <c r="N5789">
        <v>787</v>
      </c>
      <c r="O5789">
        <v>96</v>
      </c>
      <c r="P5789">
        <v>37</v>
      </c>
      <c r="Q5789">
        <v>2</v>
      </c>
      <c r="R5789">
        <v>16</v>
      </c>
      <c r="S5789">
        <v>11</v>
      </c>
      <c r="T5789">
        <v>0.1</v>
      </c>
      <c r="U5789">
        <v>135</v>
      </c>
      <c r="V5789">
        <v>3.6</v>
      </c>
      <c r="W5789">
        <v>0.5</v>
      </c>
      <c r="X5789">
        <v>1</v>
      </c>
      <c r="Y5789">
        <v>46.2</v>
      </c>
    </row>
    <row r="5790" spans="1:25" hidden="1" x14ac:dyDescent="0.25">
      <c r="A5790" t="s">
        <v>22026</v>
      </c>
      <c r="B5790" t="s">
        <v>22027</v>
      </c>
      <c r="C5790" s="1" t="str">
        <f t="shared" si="930"/>
        <v>21:0447</v>
      </c>
      <c r="D5790" s="1" t="str">
        <f t="shared" si="931"/>
        <v>21:0147</v>
      </c>
      <c r="E5790" t="s">
        <v>22028</v>
      </c>
      <c r="F5790" t="s">
        <v>22029</v>
      </c>
      <c r="H5790">
        <v>48.895451799999996</v>
      </c>
      <c r="I5790">
        <v>-91.815881099999999</v>
      </c>
      <c r="J5790" s="1" t="str">
        <f t="shared" si="932"/>
        <v>NGR lake sediment grab sample</v>
      </c>
      <c r="K5790" s="1" t="str">
        <f t="shared" si="933"/>
        <v>&lt;177 micron (NGR)</v>
      </c>
      <c r="L5790">
        <v>40</v>
      </c>
      <c r="M5790" t="s">
        <v>72</v>
      </c>
      <c r="N5790">
        <v>788</v>
      </c>
      <c r="O5790">
        <v>55</v>
      </c>
      <c r="P5790">
        <v>17</v>
      </c>
      <c r="Q5790">
        <v>7</v>
      </c>
      <c r="R5790">
        <v>14</v>
      </c>
      <c r="S5790">
        <v>6</v>
      </c>
      <c r="T5790">
        <v>0.1</v>
      </c>
      <c r="U5790">
        <v>160</v>
      </c>
      <c r="V5790">
        <v>1.35</v>
      </c>
      <c r="W5790">
        <v>0.5</v>
      </c>
      <c r="X5790">
        <v>1</v>
      </c>
      <c r="Y5790">
        <v>35.4</v>
      </c>
    </row>
    <row r="5791" spans="1:25" hidden="1" x14ac:dyDescent="0.25">
      <c r="A5791" t="s">
        <v>22030</v>
      </c>
      <c r="B5791" t="s">
        <v>22031</v>
      </c>
      <c r="C5791" s="1" t="str">
        <f t="shared" si="930"/>
        <v>21:0447</v>
      </c>
      <c r="D5791" s="1" t="str">
        <f t="shared" si="931"/>
        <v>21:0147</v>
      </c>
      <c r="E5791" t="s">
        <v>22032</v>
      </c>
      <c r="F5791" t="s">
        <v>22033</v>
      </c>
      <c r="H5791">
        <v>48.896597999999997</v>
      </c>
      <c r="I5791">
        <v>-91.7464461</v>
      </c>
      <c r="J5791" s="1" t="str">
        <f t="shared" si="932"/>
        <v>NGR lake sediment grab sample</v>
      </c>
      <c r="K5791" s="1" t="str">
        <f t="shared" si="933"/>
        <v>&lt;177 micron (NGR)</v>
      </c>
      <c r="L5791">
        <v>40</v>
      </c>
      <c r="M5791" t="s">
        <v>77</v>
      </c>
      <c r="N5791">
        <v>789</v>
      </c>
      <c r="O5791">
        <v>82</v>
      </c>
      <c r="P5791">
        <v>18</v>
      </c>
      <c r="Q5791">
        <v>2</v>
      </c>
      <c r="R5791">
        <v>13</v>
      </c>
      <c r="S5791">
        <v>7</v>
      </c>
      <c r="T5791">
        <v>0.1</v>
      </c>
      <c r="U5791">
        <v>325</v>
      </c>
      <c r="V5791">
        <v>2.5</v>
      </c>
      <c r="W5791">
        <v>0.5</v>
      </c>
      <c r="X5791">
        <v>1</v>
      </c>
      <c r="Y5791">
        <v>47.6</v>
      </c>
    </row>
    <row r="5792" spans="1:25" hidden="1" x14ac:dyDescent="0.25">
      <c r="A5792" t="s">
        <v>22034</v>
      </c>
      <c r="B5792" t="s">
        <v>22035</v>
      </c>
      <c r="C5792" s="1" t="str">
        <f t="shared" si="930"/>
        <v>21:0447</v>
      </c>
      <c r="D5792" s="1" t="str">
        <f t="shared" si="931"/>
        <v>21:0147</v>
      </c>
      <c r="E5792" t="s">
        <v>22036</v>
      </c>
      <c r="F5792" t="s">
        <v>22037</v>
      </c>
      <c r="H5792">
        <v>48.890868300000001</v>
      </c>
      <c r="I5792">
        <v>-91.708212599999996</v>
      </c>
      <c r="J5792" s="1" t="str">
        <f t="shared" si="932"/>
        <v>NGR lake sediment grab sample</v>
      </c>
      <c r="K5792" s="1" t="str">
        <f t="shared" si="933"/>
        <v>&lt;177 micron (NGR)</v>
      </c>
      <c r="L5792">
        <v>40</v>
      </c>
      <c r="M5792" t="s">
        <v>82</v>
      </c>
      <c r="N5792">
        <v>790</v>
      </c>
      <c r="O5792">
        <v>56</v>
      </c>
      <c r="P5792">
        <v>20</v>
      </c>
      <c r="Q5792">
        <v>2</v>
      </c>
      <c r="R5792">
        <v>12</v>
      </c>
      <c r="S5792">
        <v>7</v>
      </c>
      <c r="T5792">
        <v>0.1</v>
      </c>
      <c r="U5792">
        <v>290</v>
      </c>
      <c r="V5792">
        <v>1.3</v>
      </c>
      <c r="W5792">
        <v>0.5</v>
      </c>
      <c r="X5792">
        <v>1</v>
      </c>
      <c r="Y5792">
        <v>41</v>
      </c>
    </row>
    <row r="5793" spans="1:25" hidden="1" x14ac:dyDescent="0.25">
      <c r="A5793" t="s">
        <v>22038</v>
      </c>
      <c r="B5793" t="s">
        <v>22039</v>
      </c>
      <c r="C5793" s="1" t="str">
        <f t="shared" si="930"/>
        <v>21:0447</v>
      </c>
      <c r="D5793" s="1" t="str">
        <f t="shared" si="931"/>
        <v>21:0147</v>
      </c>
      <c r="E5793" t="s">
        <v>22040</v>
      </c>
      <c r="F5793" t="s">
        <v>22041</v>
      </c>
      <c r="H5793">
        <v>48.897413100000001</v>
      </c>
      <c r="I5793">
        <v>-91.662853499999997</v>
      </c>
      <c r="J5793" s="1" t="str">
        <f t="shared" si="932"/>
        <v>NGR lake sediment grab sample</v>
      </c>
      <c r="K5793" s="1" t="str">
        <f t="shared" si="933"/>
        <v>&lt;177 micron (NGR)</v>
      </c>
      <c r="L5793">
        <v>40</v>
      </c>
      <c r="M5793" t="s">
        <v>87</v>
      </c>
      <c r="N5793">
        <v>791</v>
      </c>
      <c r="O5793">
        <v>45</v>
      </c>
      <c r="P5793">
        <v>13</v>
      </c>
      <c r="Q5793">
        <v>1</v>
      </c>
      <c r="R5793">
        <v>15</v>
      </c>
      <c r="S5793">
        <v>6</v>
      </c>
      <c r="T5793">
        <v>0.1</v>
      </c>
      <c r="U5793">
        <v>100</v>
      </c>
      <c r="V5793">
        <v>1</v>
      </c>
      <c r="W5793">
        <v>0.5</v>
      </c>
      <c r="X5793">
        <v>1</v>
      </c>
      <c r="Y5793">
        <v>29.8</v>
      </c>
    </row>
    <row r="5794" spans="1:25" hidden="1" x14ac:dyDescent="0.25">
      <c r="A5794" t="s">
        <v>22042</v>
      </c>
      <c r="B5794" t="s">
        <v>22043</v>
      </c>
      <c r="C5794" s="1" t="str">
        <f t="shared" si="930"/>
        <v>21:0447</v>
      </c>
      <c r="D5794" s="1" t="str">
        <f t="shared" si="931"/>
        <v>21:0147</v>
      </c>
      <c r="E5794" t="s">
        <v>22044</v>
      </c>
      <c r="F5794" t="s">
        <v>22045</v>
      </c>
      <c r="H5794">
        <v>48.865889699999997</v>
      </c>
      <c r="I5794">
        <v>-91.715782899999994</v>
      </c>
      <c r="J5794" s="1" t="str">
        <f t="shared" si="932"/>
        <v>NGR lake sediment grab sample</v>
      </c>
      <c r="K5794" s="1" t="str">
        <f t="shared" si="933"/>
        <v>&lt;177 micron (NGR)</v>
      </c>
      <c r="L5794">
        <v>40</v>
      </c>
      <c r="M5794" t="s">
        <v>92</v>
      </c>
      <c r="N5794">
        <v>792</v>
      </c>
      <c r="O5794">
        <v>59</v>
      </c>
      <c r="P5794">
        <v>12</v>
      </c>
      <c r="Q5794">
        <v>4</v>
      </c>
      <c r="R5794">
        <v>14</v>
      </c>
      <c r="S5794">
        <v>15</v>
      </c>
      <c r="T5794">
        <v>0.1</v>
      </c>
      <c r="U5794">
        <v>1700</v>
      </c>
      <c r="V5794">
        <v>5.8</v>
      </c>
      <c r="W5794">
        <v>2.5</v>
      </c>
      <c r="X5794">
        <v>1</v>
      </c>
      <c r="Y5794">
        <v>7.8</v>
      </c>
    </row>
    <row r="5795" spans="1:25" hidden="1" x14ac:dyDescent="0.25">
      <c r="A5795" t="s">
        <v>22046</v>
      </c>
      <c r="B5795" t="s">
        <v>22047</v>
      </c>
      <c r="C5795" s="1" t="str">
        <f t="shared" si="930"/>
        <v>21:0447</v>
      </c>
      <c r="D5795" s="1" t="str">
        <f>HYPERLINK("http://geochem.nrcan.gc.ca/cdogs/content/svy/svy_e.htm", "")</f>
        <v/>
      </c>
      <c r="G5795" s="1" t="str">
        <f>HYPERLINK("http://geochem.nrcan.gc.ca/cdogs/content/cr_/cr_00033_e.htm", "33")</f>
        <v>33</v>
      </c>
      <c r="J5795" t="s">
        <v>100</v>
      </c>
      <c r="K5795" t="s">
        <v>101</v>
      </c>
      <c r="L5795">
        <v>40</v>
      </c>
      <c r="M5795" t="s">
        <v>102</v>
      </c>
      <c r="N5795">
        <v>793</v>
      </c>
      <c r="O5795">
        <v>154</v>
      </c>
      <c r="P5795">
        <v>18</v>
      </c>
      <c r="Q5795">
        <v>26</v>
      </c>
      <c r="R5795">
        <v>14</v>
      </c>
      <c r="S5795">
        <v>14</v>
      </c>
      <c r="T5795">
        <v>0.1</v>
      </c>
      <c r="U5795">
        <v>2650</v>
      </c>
      <c r="V5795">
        <v>4.2</v>
      </c>
      <c r="W5795">
        <v>1.5</v>
      </c>
      <c r="X5795">
        <v>1</v>
      </c>
      <c r="Y5795">
        <v>13.8</v>
      </c>
    </row>
    <row r="5796" spans="1:25" hidden="1" x14ac:dyDescent="0.25">
      <c r="A5796" t="s">
        <v>22048</v>
      </c>
      <c r="B5796" t="s">
        <v>22049</v>
      </c>
      <c r="C5796" s="1" t="str">
        <f t="shared" si="930"/>
        <v>21:0447</v>
      </c>
      <c r="D5796" s="1" t="str">
        <f t="shared" ref="D5796:D5814" si="934">HYPERLINK("http://geochem.nrcan.gc.ca/cdogs/content/svy/svy210147_e.htm", "21:0147")</f>
        <v>21:0147</v>
      </c>
      <c r="E5796" t="s">
        <v>22050</v>
      </c>
      <c r="F5796" t="s">
        <v>22051</v>
      </c>
      <c r="H5796">
        <v>48.8473428</v>
      </c>
      <c r="I5796">
        <v>-91.774760900000004</v>
      </c>
      <c r="J5796" s="1" t="str">
        <f t="shared" ref="J5796:J5814" si="935">HYPERLINK("http://geochem.nrcan.gc.ca/cdogs/content/kwd/kwd020027_e.htm", "NGR lake sediment grab sample")</f>
        <v>NGR lake sediment grab sample</v>
      </c>
      <c r="K5796" s="1" t="str">
        <f t="shared" ref="K5796:K5814" si="936">HYPERLINK("http://geochem.nrcan.gc.ca/cdogs/content/kwd/kwd080006_e.htm", "&lt;177 micron (NGR)")</f>
        <v>&lt;177 micron (NGR)</v>
      </c>
      <c r="L5796">
        <v>40</v>
      </c>
      <c r="M5796" t="s">
        <v>97</v>
      </c>
      <c r="N5796">
        <v>794</v>
      </c>
      <c r="O5796">
        <v>43</v>
      </c>
      <c r="P5796">
        <v>15</v>
      </c>
      <c r="Q5796">
        <v>8</v>
      </c>
      <c r="R5796">
        <v>16</v>
      </c>
      <c r="S5796">
        <v>6</v>
      </c>
      <c r="T5796">
        <v>0.1</v>
      </c>
      <c r="U5796">
        <v>95</v>
      </c>
      <c r="V5796">
        <v>1.2</v>
      </c>
      <c r="W5796">
        <v>0.5</v>
      </c>
      <c r="X5796">
        <v>1</v>
      </c>
      <c r="Y5796">
        <v>25.2</v>
      </c>
    </row>
    <row r="5797" spans="1:25" hidden="1" x14ac:dyDescent="0.25">
      <c r="A5797" t="s">
        <v>22052</v>
      </c>
      <c r="B5797" t="s">
        <v>22053</v>
      </c>
      <c r="C5797" s="1" t="str">
        <f t="shared" si="930"/>
        <v>21:0447</v>
      </c>
      <c r="D5797" s="1" t="str">
        <f t="shared" si="934"/>
        <v>21:0147</v>
      </c>
      <c r="E5797" t="s">
        <v>22054</v>
      </c>
      <c r="F5797" t="s">
        <v>22055</v>
      </c>
      <c r="H5797">
        <v>48.833153799999998</v>
      </c>
      <c r="I5797">
        <v>-91.801952</v>
      </c>
      <c r="J5797" s="1" t="str">
        <f t="shared" si="935"/>
        <v>NGR lake sediment grab sample</v>
      </c>
      <c r="K5797" s="1" t="str">
        <f t="shared" si="936"/>
        <v>&lt;177 micron (NGR)</v>
      </c>
      <c r="L5797">
        <v>40</v>
      </c>
      <c r="M5797" t="s">
        <v>107</v>
      </c>
      <c r="N5797">
        <v>795</v>
      </c>
      <c r="O5797">
        <v>56</v>
      </c>
      <c r="P5797">
        <v>22</v>
      </c>
      <c r="Q5797">
        <v>6</v>
      </c>
      <c r="R5797">
        <v>20</v>
      </c>
      <c r="S5797">
        <v>11</v>
      </c>
      <c r="T5797">
        <v>0.2</v>
      </c>
      <c r="U5797">
        <v>280</v>
      </c>
      <c r="V5797">
        <v>1.45</v>
      </c>
      <c r="W5797">
        <v>0.5</v>
      </c>
      <c r="X5797">
        <v>1</v>
      </c>
      <c r="Y5797">
        <v>41.6</v>
      </c>
    </row>
    <row r="5798" spans="1:25" hidden="1" x14ac:dyDescent="0.25">
      <c r="A5798" t="s">
        <v>22056</v>
      </c>
      <c r="B5798" t="s">
        <v>22057</v>
      </c>
      <c r="C5798" s="1" t="str">
        <f t="shared" si="930"/>
        <v>21:0447</v>
      </c>
      <c r="D5798" s="1" t="str">
        <f t="shared" si="934"/>
        <v>21:0147</v>
      </c>
      <c r="E5798" t="s">
        <v>22058</v>
      </c>
      <c r="F5798" t="s">
        <v>22059</v>
      </c>
      <c r="H5798">
        <v>48.816851399999997</v>
      </c>
      <c r="I5798">
        <v>-91.7526321</v>
      </c>
      <c r="J5798" s="1" t="str">
        <f t="shared" si="935"/>
        <v>NGR lake sediment grab sample</v>
      </c>
      <c r="K5798" s="1" t="str">
        <f t="shared" si="936"/>
        <v>&lt;177 micron (NGR)</v>
      </c>
      <c r="L5798">
        <v>40</v>
      </c>
      <c r="M5798" t="s">
        <v>112</v>
      </c>
      <c r="N5798">
        <v>796</v>
      </c>
      <c r="O5798">
        <v>78</v>
      </c>
      <c r="P5798">
        <v>19</v>
      </c>
      <c r="Q5798">
        <v>2</v>
      </c>
      <c r="R5798">
        <v>21</v>
      </c>
      <c r="S5798">
        <v>17</v>
      </c>
      <c r="T5798">
        <v>0.1</v>
      </c>
      <c r="U5798">
        <v>455</v>
      </c>
      <c r="V5798">
        <v>2.15</v>
      </c>
      <c r="W5798">
        <v>0.5</v>
      </c>
      <c r="X5798">
        <v>1</v>
      </c>
      <c r="Y5798">
        <v>20.2</v>
      </c>
    </row>
    <row r="5799" spans="1:25" hidden="1" x14ac:dyDescent="0.25">
      <c r="A5799" t="s">
        <v>22060</v>
      </c>
      <c r="B5799" t="s">
        <v>22061</v>
      </c>
      <c r="C5799" s="1" t="str">
        <f t="shared" si="930"/>
        <v>21:0447</v>
      </c>
      <c r="D5799" s="1" t="str">
        <f t="shared" si="934"/>
        <v>21:0147</v>
      </c>
      <c r="E5799" t="s">
        <v>22062</v>
      </c>
      <c r="F5799" t="s">
        <v>22063</v>
      </c>
      <c r="H5799">
        <v>48.832702500000003</v>
      </c>
      <c r="I5799">
        <v>-91.716563500000007</v>
      </c>
      <c r="J5799" s="1" t="str">
        <f t="shared" si="935"/>
        <v>NGR lake sediment grab sample</v>
      </c>
      <c r="K5799" s="1" t="str">
        <f t="shared" si="936"/>
        <v>&lt;177 micron (NGR)</v>
      </c>
      <c r="L5799">
        <v>40</v>
      </c>
      <c r="M5799" t="s">
        <v>117</v>
      </c>
      <c r="N5799">
        <v>797</v>
      </c>
      <c r="O5799">
        <v>49</v>
      </c>
      <c r="P5799">
        <v>13</v>
      </c>
      <c r="Q5799">
        <v>2</v>
      </c>
      <c r="R5799">
        <v>12</v>
      </c>
      <c r="S5799">
        <v>7</v>
      </c>
      <c r="T5799">
        <v>0.1</v>
      </c>
      <c r="U5799">
        <v>130</v>
      </c>
      <c r="V5799">
        <v>1</v>
      </c>
      <c r="W5799">
        <v>0.5</v>
      </c>
      <c r="X5799">
        <v>1</v>
      </c>
      <c r="Y5799">
        <v>19.8</v>
      </c>
    </row>
    <row r="5800" spans="1:25" hidden="1" x14ac:dyDescent="0.25">
      <c r="A5800" t="s">
        <v>22064</v>
      </c>
      <c r="B5800" t="s">
        <v>22065</v>
      </c>
      <c r="C5800" s="1" t="str">
        <f t="shared" si="930"/>
        <v>21:0447</v>
      </c>
      <c r="D5800" s="1" t="str">
        <f t="shared" si="934"/>
        <v>21:0147</v>
      </c>
      <c r="E5800" t="s">
        <v>22066</v>
      </c>
      <c r="F5800" t="s">
        <v>22067</v>
      </c>
      <c r="H5800">
        <v>48.788797500000001</v>
      </c>
      <c r="I5800">
        <v>-91.7106177</v>
      </c>
      <c r="J5800" s="1" t="str">
        <f t="shared" si="935"/>
        <v>NGR lake sediment grab sample</v>
      </c>
      <c r="K5800" s="1" t="str">
        <f t="shared" si="936"/>
        <v>&lt;177 micron (NGR)</v>
      </c>
      <c r="L5800">
        <v>40</v>
      </c>
      <c r="M5800" t="s">
        <v>122</v>
      </c>
      <c r="N5800">
        <v>798</v>
      </c>
      <c r="O5800">
        <v>66</v>
      </c>
      <c r="P5800">
        <v>33</v>
      </c>
      <c r="Q5800">
        <v>4</v>
      </c>
      <c r="R5800">
        <v>10</v>
      </c>
      <c r="S5800">
        <v>6</v>
      </c>
      <c r="T5800">
        <v>0.2</v>
      </c>
      <c r="U5800">
        <v>520</v>
      </c>
      <c r="V5800">
        <v>1.5</v>
      </c>
      <c r="W5800">
        <v>0.5</v>
      </c>
      <c r="X5800">
        <v>4</v>
      </c>
      <c r="Y5800">
        <v>73.599999999999994</v>
      </c>
    </row>
    <row r="5801" spans="1:25" hidden="1" x14ac:dyDescent="0.25">
      <c r="A5801" t="s">
        <v>22068</v>
      </c>
      <c r="B5801" t="s">
        <v>22069</v>
      </c>
      <c r="C5801" s="1" t="str">
        <f t="shared" si="930"/>
        <v>21:0447</v>
      </c>
      <c r="D5801" s="1" t="str">
        <f t="shared" si="934"/>
        <v>21:0147</v>
      </c>
      <c r="E5801" t="s">
        <v>22070</v>
      </c>
      <c r="F5801" t="s">
        <v>22071</v>
      </c>
      <c r="H5801">
        <v>48.8225525</v>
      </c>
      <c r="I5801">
        <v>-91.228936200000007</v>
      </c>
      <c r="J5801" s="1" t="str">
        <f t="shared" si="935"/>
        <v>NGR lake sediment grab sample</v>
      </c>
      <c r="K5801" s="1" t="str">
        <f t="shared" si="936"/>
        <v>&lt;177 micron (NGR)</v>
      </c>
      <c r="L5801">
        <v>41</v>
      </c>
      <c r="M5801" t="s">
        <v>29</v>
      </c>
      <c r="N5801">
        <v>799</v>
      </c>
      <c r="O5801">
        <v>35</v>
      </c>
      <c r="P5801">
        <v>10</v>
      </c>
      <c r="Q5801">
        <v>2</v>
      </c>
      <c r="R5801">
        <v>10</v>
      </c>
      <c r="S5801">
        <v>6</v>
      </c>
      <c r="T5801">
        <v>0.2</v>
      </c>
      <c r="U5801">
        <v>425</v>
      </c>
      <c r="V5801">
        <v>1.2</v>
      </c>
      <c r="W5801">
        <v>0.5</v>
      </c>
      <c r="X5801">
        <v>1</v>
      </c>
      <c r="Y5801">
        <v>10.199999999999999</v>
      </c>
    </row>
    <row r="5802" spans="1:25" hidden="1" x14ac:dyDescent="0.25">
      <c r="A5802" t="s">
        <v>22072</v>
      </c>
      <c r="B5802" t="s">
        <v>22073</v>
      </c>
      <c r="C5802" s="1" t="str">
        <f t="shared" si="930"/>
        <v>21:0447</v>
      </c>
      <c r="D5802" s="1" t="str">
        <f t="shared" si="934"/>
        <v>21:0147</v>
      </c>
      <c r="E5802" t="s">
        <v>22074</v>
      </c>
      <c r="F5802" t="s">
        <v>22075</v>
      </c>
      <c r="H5802">
        <v>48.761914900000001</v>
      </c>
      <c r="I5802">
        <v>-91.702447500000005</v>
      </c>
      <c r="J5802" s="1" t="str">
        <f t="shared" si="935"/>
        <v>NGR lake sediment grab sample</v>
      </c>
      <c r="K5802" s="1" t="str">
        <f t="shared" si="936"/>
        <v>&lt;177 micron (NGR)</v>
      </c>
      <c r="L5802">
        <v>41</v>
      </c>
      <c r="M5802" t="s">
        <v>34</v>
      </c>
      <c r="N5802">
        <v>800</v>
      </c>
      <c r="O5802">
        <v>65</v>
      </c>
      <c r="P5802">
        <v>47</v>
      </c>
      <c r="Q5802">
        <v>10</v>
      </c>
      <c r="R5802">
        <v>33</v>
      </c>
      <c r="S5802">
        <v>18</v>
      </c>
      <c r="T5802">
        <v>0.1</v>
      </c>
      <c r="U5802">
        <v>740</v>
      </c>
      <c r="V5802">
        <v>3.35</v>
      </c>
      <c r="W5802">
        <v>2</v>
      </c>
      <c r="X5802">
        <v>1</v>
      </c>
      <c r="Y5802">
        <v>8.4</v>
      </c>
    </row>
    <row r="5803" spans="1:25" hidden="1" x14ac:dyDescent="0.25">
      <c r="A5803" t="s">
        <v>22076</v>
      </c>
      <c r="B5803" t="s">
        <v>22077</v>
      </c>
      <c r="C5803" s="1" t="str">
        <f t="shared" si="930"/>
        <v>21:0447</v>
      </c>
      <c r="D5803" s="1" t="str">
        <f t="shared" si="934"/>
        <v>21:0147</v>
      </c>
      <c r="E5803" t="s">
        <v>22078</v>
      </c>
      <c r="F5803" t="s">
        <v>22079</v>
      </c>
      <c r="H5803">
        <v>48.717817500000002</v>
      </c>
      <c r="I5803">
        <v>-91.299565000000001</v>
      </c>
      <c r="J5803" s="1" t="str">
        <f t="shared" si="935"/>
        <v>NGR lake sediment grab sample</v>
      </c>
      <c r="K5803" s="1" t="str">
        <f t="shared" si="936"/>
        <v>&lt;177 micron (NGR)</v>
      </c>
      <c r="L5803">
        <v>41</v>
      </c>
      <c r="M5803" t="s">
        <v>39</v>
      </c>
      <c r="N5803">
        <v>801</v>
      </c>
      <c r="O5803">
        <v>116</v>
      </c>
      <c r="P5803">
        <v>33</v>
      </c>
      <c r="Q5803">
        <v>8</v>
      </c>
      <c r="R5803">
        <v>31</v>
      </c>
      <c r="S5803">
        <v>12</v>
      </c>
      <c r="T5803">
        <v>0.1</v>
      </c>
      <c r="U5803">
        <v>340</v>
      </c>
      <c r="V5803">
        <v>2.1</v>
      </c>
      <c r="W5803">
        <v>0.5</v>
      </c>
      <c r="X5803">
        <v>1</v>
      </c>
      <c r="Y5803">
        <v>36</v>
      </c>
    </row>
    <row r="5804" spans="1:25" hidden="1" x14ac:dyDescent="0.25">
      <c r="A5804" t="s">
        <v>22080</v>
      </c>
      <c r="B5804" t="s">
        <v>22081</v>
      </c>
      <c r="C5804" s="1" t="str">
        <f t="shared" si="930"/>
        <v>21:0447</v>
      </c>
      <c r="D5804" s="1" t="str">
        <f t="shared" si="934"/>
        <v>21:0147</v>
      </c>
      <c r="E5804" t="s">
        <v>22082</v>
      </c>
      <c r="F5804" t="s">
        <v>22083</v>
      </c>
      <c r="H5804">
        <v>48.740979500000002</v>
      </c>
      <c r="I5804">
        <v>-91.284120099999996</v>
      </c>
      <c r="J5804" s="1" t="str">
        <f t="shared" si="935"/>
        <v>NGR lake sediment grab sample</v>
      </c>
      <c r="K5804" s="1" t="str">
        <f t="shared" si="936"/>
        <v>&lt;177 micron (NGR)</v>
      </c>
      <c r="L5804">
        <v>41</v>
      </c>
      <c r="M5804" t="s">
        <v>44</v>
      </c>
      <c r="N5804">
        <v>802</v>
      </c>
      <c r="O5804">
        <v>116</v>
      </c>
      <c r="P5804">
        <v>26</v>
      </c>
      <c r="Q5804">
        <v>2</v>
      </c>
      <c r="R5804">
        <v>21</v>
      </c>
      <c r="S5804">
        <v>5</v>
      </c>
      <c r="T5804">
        <v>0.1</v>
      </c>
      <c r="U5804">
        <v>200</v>
      </c>
      <c r="V5804">
        <v>0.9</v>
      </c>
      <c r="W5804">
        <v>0.5</v>
      </c>
      <c r="X5804">
        <v>1</v>
      </c>
      <c r="Y5804">
        <v>66.8</v>
      </c>
    </row>
    <row r="5805" spans="1:25" hidden="1" x14ac:dyDescent="0.25">
      <c r="A5805" t="s">
        <v>22084</v>
      </c>
      <c r="B5805" t="s">
        <v>22085</v>
      </c>
      <c r="C5805" s="1" t="str">
        <f t="shared" si="930"/>
        <v>21:0447</v>
      </c>
      <c r="D5805" s="1" t="str">
        <f t="shared" si="934"/>
        <v>21:0147</v>
      </c>
      <c r="E5805" t="s">
        <v>22086</v>
      </c>
      <c r="F5805" t="s">
        <v>22087</v>
      </c>
      <c r="H5805">
        <v>48.777133399999997</v>
      </c>
      <c r="I5805">
        <v>-91.215221499999998</v>
      </c>
      <c r="J5805" s="1" t="str">
        <f t="shared" si="935"/>
        <v>NGR lake sediment grab sample</v>
      </c>
      <c r="K5805" s="1" t="str">
        <f t="shared" si="936"/>
        <v>&lt;177 micron (NGR)</v>
      </c>
      <c r="L5805">
        <v>41</v>
      </c>
      <c r="M5805" t="s">
        <v>62</v>
      </c>
      <c r="N5805">
        <v>803</v>
      </c>
      <c r="O5805">
        <v>153</v>
      </c>
      <c r="P5805">
        <v>44</v>
      </c>
      <c r="Q5805">
        <v>6</v>
      </c>
      <c r="R5805">
        <v>31</v>
      </c>
      <c r="S5805">
        <v>13</v>
      </c>
      <c r="T5805">
        <v>0.1</v>
      </c>
      <c r="U5805">
        <v>400</v>
      </c>
      <c r="V5805">
        <v>1.25</v>
      </c>
      <c r="W5805">
        <v>0.5</v>
      </c>
      <c r="X5805">
        <v>1</v>
      </c>
      <c r="Y5805">
        <v>48.6</v>
      </c>
    </row>
    <row r="5806" spans="1:25" hidden="1" x14ac:dyDescent="0.25">
      <c r="A5806" t="s">
        <v>22088</v>
      </c>
      <c r="B5806" t="s">
        <v>22089</v>
      </c>
      <c r="C5806" s="1" t="str">
        <f t="shared" si="930"/>
        <v>21:0447</v>
      </c>
      <c r="D5806" s="1" t="str">
        <f t="shared" si="934"/>
        <v>21:0147</v>
      </c>
      <c r="E5806" t="s">
        <v>22090</v>
      </c>
      <c r="F5806" t="s">
        <v>22091</v>
      </c>
      <c r="H5806">
        <v>48.807822700000003</v>
      </c>
      <c r="I5806">
        <v>-91.227017200000006</v>
      </c>
      <c r="J5806" s="1" t="str">
        <f t="shared" si="935"/>
        <v>NGR lake sediment grab sample</v>
      </c>
      <c r="K5806" s="1" t="str">
        <f t="shared" si="936"/>
        <v>&lt;177 micron (NGR)</v>
      </c>
      <c r="L5806">
        <v>41</v>
      </c>
      <c r="M5806" t="s">
        <v>49</v>
      </c>
      <c r="N5806">
        <v>804</v>
      </c>
      <c r="O5806">
        <v>118</v>
      </c>
      <c r="P5806">
        <v>65</v>
      </c>
      <c r="Q5806">
        <v>5</v>
      </c>
      <c r="R5806">
        <v>24</v>
      </c>
      <c r="S5806">
        <v>14</v>
      </c>
      <c r="T5806">
        <v>0.1</v>
      </c>
      <c r="U5806">
        <v>470</v>
      </c>
      <c r="V5806">
        <v>2.8</v>
      </c>
      <c r="W5806">
        <v>9</v>
      </c>
      <c r="X5806">
        <v>4</v>
      </c>
      <c r="Y5806">
        <v>38.4</v>
      </c>
    </row>
    <row r="5807" spans="1:25" hidden="1" x14ac:dyDescent="0.25">
      <c r="A5807" t="s">
        <v>22092</v>
      </c>
      <c r="B5807" t="s">
        <v>22093</v>
      </c>
      <c r="C5807" s="1" t="str">
        <f t="shared" si="930"/>
        <v>21:0447</v>
      </c>
      <c r="D5807" s="1" t="str">
        <f t="shared" si="934"/>
        <v>21:0147</v>
      </c>
      <c r="E5807" t="s">
        <v>22070</v>
      </c>
      <c r="F5807" t="s">
        <v>22094</v>
      </c>
      <c r="H5807">
        <v>48.8225525</v>
      </c>
      <c r="I5807">
        <v>-91.228936200000007</v>
      </c>
      <c r="J5807" s="1" t="str">
        <f t="shared" si="935"/>
        <v>NGR lake sediment grab sample</v>
      </c>
      <c r="K5807" s="1" t="str">
        <f t="shared" si="936"/>
        <v>&lt;177 micron (NGR)</v>
      </c>
      <c r="L5807">
        <v>41</v>
      </c>
      <c r="M5807" t="s">
        <v>53</v>
      </c>
      <c r="N5807">
        <v>805</v>
      </c>
      <c r="O5807">
        <v>30</v>
      </c>
      <c r="P5807">
        <v>5</v>
      </c>
      <c r="Q5807">
        <v>2</v>
      </c>
      <c r="R5807">
        <v>7</v>
      </c>
      <c r="S5807">
        <v>5</v>
      </c>
      <c r="T5807">
        <v>0.1</v>
      </c>
      <c r="U5807">
        <v>320</v>
      </c>
      <c r="V5807">
        <v>0.7</v>
      </c>
      <c r="W5807">
        <v>0.5</v>
      </c>
      <c r="X5807">
        <v>1</v>
      </c>
      <c r="Y5807">
        <v>5</v>
      </c>
    </row>
    <row r="5808" spans="1:25" hidden="1" x14ac:dyDescent="0.25">
      <c r="A5808" t="s">
        <v>22095</v>
      </c>
      <c r="B5808" t="s">
        <v>22096</v>
      </c>
      <c r="C5808" s="1" t="str">
        <f t="shared" si="930"/>
        <v>21:0447</v>
      </c>
      <c r="D5808" s="1" t="str">
        <f t="shared" si="934"/>
        <v>21:0147</v>
      </c>
      <c r="E5808" t="s">
        <v>22070</v>
      </c>
      <c r="F5808" t="s">
        <v>22097</v>
      </c>
      <c r="H5808">
        <v>48.8225525</v>
      </c>
      <c r="I5808">
        <v>-91.228936200000007</v>
      </c>
      <c r="J5808" s="1" t="str">
        <f t="shared" si="935"/>
        <v>NGR lake sediment grab sample</v>
      </c>
      <c r="K5808" s="1" t="str">
        <f t="shared" si="936"/>
        <v>&lt;177 micron (NGR)</v>
      </c>
      <c r="L5808">
        <v>41</v>
      </c>
      <c r="M5808" t="s">
        <v>57</v>
      </c>
      <c r="N5808">
        <v>806</v>
      </c>
      <c r="O5808">
        <v>38</v>
      </c>
      <c r="P5808">
        <v>9</v>
      </c>
      <c r="Q5808">
        <v>3</v>
      </c>
      <c r="R5808">
        <v>9</v>
      </c>
      <c r="S5808">
        <v>6</v>
      </c>
      <c r="T5808">
        <v>0.1</v>
      </c>
      <c r="U5808">
        <v>410</v>
      </c>
      <c r="V5808">
        <v>1</v>
      </c>
      <c r="W5808">
        <v>0.5</v>
      </c>
      <c r="X5808">
        <v>1</v>
      </c>
      <c r="Y5808">
        <v>8.6</v>
      </c>
    </row>
    <row r="5809" spans="1:25" hidden="1" x14ac:dyDescent="0.25">
      <c r="A5809" t="s">
        <v>22098</v>
      </c>
      <c r="B5809" t="s">
        <v>22099</v>
      </c>
      <c r="C5809" s="1" t="str">
        <f t="shared" si="930"/>
        <v>21:0447</v>
      </c>
      <c r="D5809" s="1" t="str">
        <f t="shared" si="934"/>
        <v>21:0147</v>
      </c>
      <c r="E5809" t="s">
        <v>22100</v>
      </c>
      <c r="F5809" t="s">
        <v>22101</v>
      </c>
      <c r="H5809">
        <v>48.821393499999999</v>
      </c>
      <c r="I5809">
        <v>-91.163989900000004</v>
      </c>
      <c r="J5809" s="1" t="str">
        <f t="shared" si="935"/>
        <v>NGR lake sediment grab sample</v>
      </c>
      <c r="K5809" s="1" t="str">
        <f t="shared" si="936"/>
        <v>&lt;177 micron (NGR)</v>
      </c>
      <c r="L5809">
        <v>41</v>
      </c>
      <c r="M5809" t="s">
        <v>67</v>
      </c>
      <c r="N5809">
        <v>807</v>
      </c>
      <c r="O5809">
        <v>120</v>
      </c>
      <c r="P5809">
        <v>31</v>
      </c>
      <c r="Q5809">
        <v>10</v>
      </c>
      <c r="R5809">
        <v>17</v>
      </c>
      <c r="S5809">
        <v>8</v>
      </c>
      <c r="T5809">
        <v>0.2</v>
      </c>
      <c r="U5809">
        <v>570</v>
      </c>
      <c r="V5809">
        <v>2.0499999999999998</v>
      </c>
      <c r="W5809">
        <v>0.5</v>
      </c>
      <c r="X5809">
        <v>1</v>
      </c>
      <c r="Y5809">
        <v>32</v>
      </c>
    </row>
    <row r="5810" spans="1:25" hidden="1" x14ac:dyDescent="0.25">
      <c r="A5810" t="s">
        <v>22102</v>
      </c>
      <c r="B5810" t="s">
        <v>22103</v>
      </c>
      <c r="C5810" s="1" t="str">
        <f t="shared" si="930"/>
        <v>21:0447</v>
      </c>
      <c r="D5810" s="1" t="str">
        <f t="shared" si="934"/>
        <v>21:0147</v>
      </c>
      <c r="E5810" t="s">
        <v>22104</v>
      </c>
      <c r="F5810" t="s">
        <v>22105</v>
      </c>
      <c r="H5810">
        <v>48.841455600000003</v>
      </c>
      <c r="I5810">
        <v>-91.064828899999995</v>
      </c>
      <c r="J5810" s="1" t="str">
        <f t="shared" si="935"/>
        <v>NGR lake sediment grab sample</v>
      </c>
      <c r="K5810" s="1" t="str">
        <f t="shared" si="936"/>
        <v>&lt;177 micron (NGR)</v>
      </c>
      <c r="L5810">
        <v>41</v>
      </c>
      <c r="M5810" t="s">
        <v>72</v>
      </c>
      <c r="N5810">
        <v>808</v>
      </c>
      <c r="O5810">
        <v>157</v>
      </c>
      <c r="P5810">
        <v>33</v>
      </c>
      <c r="Q5810">
        <v>3</v>
      </c>
      <c r="R5810">
        <v>20</v>
      </c>
      <c r="S5810">
        <v>12</v>
      </c>
      <c r="T5810">
        <v>0.1</v>
      </c>
      <c r="U5810">
        <v>605</v>
      </c>
      <c r="V5810">
        <v>3.9</v>
      </c>
      <c r="W5810">
        <v>0.5</v>
      </c>
      <c r="X5810">
        <v>1</v>
      </c>
      <c r="Y5810">
        <v>36.200000000000003</v>
      </c>
    </row>
    <row r="5811" spans="1:25" hidden="1" x14ac:dyDescent="0.25">
      <c r="A5811" t="s">
        <v>22106</v>
      </c>
      <c r="B5811" t="s">
        <v>22107</v>
      </c>
      <c r="C5811" s="1" t="str">
        <f t="shared" si="930"/>
        <v>21:0447</v>
      </c>
      <c r="D5811" s="1" t="str">
        <f t="shared" si="934"/>
        <v>21:0147</v>
      </c>
      <c r="E5811" t="s">
        <v>22108</v>
      </c>
      <c r="F5811" t="s">
        <v>22109</v>
      </c>
      <c r="H5811">
        <v>48.883430199999999</v>
      </c>
      <c r="I5811">
        <v>-91.033088899999996</v>
      </c>
      <c r="J5811" s="1" t="str">
        <f t="shared" si="935"/>
        <v>NGR lake sediment grab sample</v>
      </c>
      <c r="K5811" s="1" t="str">
        <f t="shared" si="936"/>
        <v>&lt;177 micron (NGR)</v>
      </c>
      <c r="L5811">
        <v>41</v>
      </c>
      <c r="M5811" t="s">
        <v>77</v>
      </c>
      <c r="N5811">
        <v>809</v>
      </c>
      <c r="O5811">
        <v>106</v>
      </c>
      <c r="P5811">
        <v>33</v>
      </c>
      <c r="Q5811">
        <v>2</v>
      </c>
      <c r="R5811">
        <v>13</v>
      </c>
      <c r="S5811">
        <v>8</v>
      </c>
      <c r="T5811">
        <v>0.1</v>
      </c>
      <c r="U5811">
        <v>200</v>
      </c>
      <c r="V5811">
        <v>1.6</v>
      </c>
      <c r="W5811">
        <v>0.5</v>
      </c>
      <c r="X5811">
        <v>2</v>
      </c>
      <c r="Y5811">
        <v>45.6</v>
      </c>
    </row>
    <row r="5812" spans="1:25" hidden="1" x14ac:dyDescent="0.25">
      <c r="A5812" t="s">
        <v>22110</v>
      </c>
      <c r="B5812" t="s">
        <v>22111</v>
      </c>
      <c r="C5812" s="1" t="str">
        <f t="shared" si="930"/>
        <v>21:0447</v>
      </c>
      <c r="D5812" s="1" t="str">
        <f t="shared" si="934"/>
        <v>21:0147</v>
      </c>
      <c r="E5812" t="s">
        <v>22112</v>
      </c>
      <c r="F5812" t="s">
        <v>22113</v>
      </c>
      <c r="H5812">
        <v>48.928102600000003</v>
      </c>
      <c r="I5812">
        <v>-91.003771700000001</v>
      </c>
      <c r="J5812" s="1" t="str">
        <f t="shared" si="935"/>
        <v>NGR lake sediment grab sample</v>
      </c>
      <c r="K5812" s="1" t="str">
        <f t="shared" si="936"/>
        <v>&lt;177 micron (NGR)</v>
      </c>
      <c r="L5812">
        <v>41</v>
      </c>
      <c r="M5812" t="s">
        <v>82</v>
      </c>
      <c r="N5812">
        <v>810</v>
      </c>
      <c r="O5812">
        <v>70</v>
      </c>
      <c r="P5812">
        <v>19</v>
      </c>
      <c r="Q5812">
        <v>4</v>
      </c>
      <c r="R5812">
        <v>13</v>
      </c>
      <c r="S5812">
        <v>4</v>
      </c>
      <c r="T5812">
        <v>0.1</v>
      </c>
      <c r="U5812">
        <v>65</v>
      </c>
      <c r="V5812">
        <v>0.55000000000000004</v>
      </c>
      <c r="W5812">
        <v>0.5</v>
      </c>
      <c r="X5812">
        <v>1</v>
      </c>
      <c r="Y5812">
        <v>39.799999999999997</v>
      </c>
    </row>
    <row r="5813" spans="1:25" hidden="1" x14ac:dyDescent="0.25">
      <c r="A5813" t="s">
        <v>22114</v>
      </c>
      <c r="B5813" t="s">
        <v>22115</v>
      </c>
      <c r="C5813" s="1" t="str">
        <f t="shared" si="930"/>
        <v>21:0447</v>
      </c>
      <c r="D5813" s="1" t="str">
        <f t="shared" si="934"/>
        <v>21:0147</v>
      </c>
      <c r="E5813" t="s">
        <v>22116</v>
      </c>
      <c r="F5813" t="s">
        <v>22117</v>
      </c>
      <c r="H5813">
        <v>48.943653900000001</v>
      </c>
      <c r="I5813">
        <v>-90.980315500000003</v>
      </c>
      <c r="J5813" s="1" t="str">
        <f t="shared" si="935"/>
        <v>NGR lake sediment grab sample</v>
      </c>
      <c r="K5813" s="1" t="str">
        <f t="shared" si="936"/>
        <v>&lt;177 micron (NGR)</v>
      </c>
      <c r="L5813">
        <v>41</v>
      </c>
      <c r="M5813" t="s">
        <v>87</v>
      </c>
      <c r="N5813">
        <v>811</v>
      </c>
      <c r="O5813">
        <v>86</v>
      </c>
      <c r="P5813">
        <v>29</v>
      </c>
      <c r="Q5813">
        <v>3</v>
      </c>
      <c r="R5813">
        <v>11</v>
      </c>
      <c r="S5813">
        <v>7</v>
      </c>
      <c r="T5813">
        <v>0.1</v>
      </c>
      <c r="U5813">
        <v>180</v>
      </c>
      <c r="V5813">
        <v>0.75</v>
      </c>
      <c r="W5813">
        <v>0.5</v>
      </c>
      <c r="X5813">
        <v>2</v>
      </c>
      <c r="Y5813">
        <v>41.6</v>
      </c>
    </row>
    <row r="5814" spans="1:25" hidden="1" x14ac:dyDescent="0.25">
      <c r="A5814" t="s">
        <v>22118</v>
      </c>
      <c r="B5814" t="s">
        <v>22119</v>
      </c>
      <c r="C5814" s="1" t="str">
        <f t="shared" si="930"/>
        <v>21:0447</v>
      </c>
      <c r="D5814" s="1" t="str">
        <f t="shared" si="934"/>
        <v>21:0147</v>
      </c>
      <c r="E5814" t="s">
        <v>22120</v>
      </c>
      <c r="F5814" t="s">
        <v>22121</v>
      </c>
      <c r="H5814">
        <v>48.953042600000003</v>
      </c>
      <c r="I5814">
        <v>-91.000768300000004</v>
      </c>
      <c r="J5814" s="1" t="str">
        <f t="shared" si="935"/>
        <v>NGR lake sediment grab sample</v>
      </c>
      <c r="K5814" s="1" t="str">
        <f t="shared" si="936"/>
        <v>&lt;177 micron (NGR)</v>
      </c>
      <c r="L5814">
        <v>41</v>
      </c>
      <c r="M5814" t="s">
        <v>92</v>
      </c>
      <c r="N5814">
        <v>812</v>
      </c>
      <c r="O5814">
        <v>76</v>
      </c>
      <c r="P5814">
        <v>17</v>
      </c>
      <c r="Q5814">
        <v>5</v>
      </c>
      <c r="R5814">
        <v>11</v>
      </c>
      <c r="S5814">
        <v>5</v>
      </c>
      <c r="T5814">
        <v>0.2</v>
      </c>
      <c r="U5814">
        <v>160</v>
      </c>
      <c r="V5814">
        <v>0.6</v>
      </c>
      <c r="W5814">
        <v>0.5</v>
      </c>
      <c r="X5814">
        <v>1</v>
      </c>
      <c r="Y5814">
        <v>36.200000000000003</v>
      </c>
    </row>
    <row r="5815" spans="1:25" hidden="1" x14ac:dyDescent="0.25">
      <c r="A5815" t="s">
        <v>22122</v>
      </c>
      <c r="B5815" t="s">
        <v>22123</v>
      </c>
      <c r="C5815" s="1" t="str">
        <f t="shared" si="930"/>
        <v>21:0447</v>
      </c>
      <c r="D5815" s="1" t="str">
        <f>HYPERLINK("http://geochem.nrcan.gc.ca/cdogs/content/svy/svy_e.htm", "")</f>
        <v/>
      </c>
      <c r="G5815" s="1" t="str">
        <f>HYPERLINK("http://geochem.nrcan.gc.ca/cdogs/content/cr_/cr_00047_e.htm", "47")</f>
        <v>47</v>
      </c>
      <c r="J5815" t="s">
        <v>100</v>
      </c>
      <c r="K5815" t="s">
        <v>101</v>
      </c>
      <c r="L5815">
        <v>41</v>
      </c>
      <c r="M5815" t="s">
        <v>102</v>
      </c>
      <c r="N5815">
        <v>813</v>
      </c>
      <c r="O5815">
        <v>92</v>
      </c>
      <c r="P5815">
        <v>43</v>
      </c>
      <c r="Q5815">
        <v>14</v>
      </c>
      <c r="R5815">
        <v>21</v>
      </c>
      <c r="S5815">
        <v>14</v>
      </c>
      <c r="T5815">
        <v>0.1</v>
      </c>
      <c r="U5815">
        <v>730</v>
      </c>
      <c r="V5815">
        <v>3</v>
      </c>
      <c r="W5815">
        <v>19</v>
      </c>
      <c r="X5815">
        <v>6</v>
      </c>
      <c r="Y5815">
        <v>18.600000000000001</v>
      </c>
    </row>
    <row r="5816" spans="1:25" hidden="1" x14ac:dyDescent="0.25">
      <c r="A5816" t="s">
        <v>22124</v>
      </c>
      <c r="B5816" t="s">
        <v>22125</v>
      </c>
      <c r="C5816" s="1" t="str">
        <f t="shared" si="930"/>
        <v>21:0447</v>
      </c>
      <c r="D5816" s="1" t="str">
        <f t="shared" ref="D5816:D5833" si="937">HYPERLINK("http://geochem.nrcan.gc.ca/cdogs/content/svy/svy210147_e.htm", "21:0147")</f>
        <v>21:0147</v>
      </c>
      <c r="E5816" t="s">
        <v>22126</v>
      </c>
      <c r="F5816" t="s">
        <v>22127</v>
      </c>
      <c r="H5816">
        <v>48.946161400000001</v>
      </c>
      <c r="I5816">
        <v>-90.912481900000003</v>
      </c>
      <c r="J5816" s="1" t="str">
        <f t="shared" ref="J5816:J5833" si="938">HYPERLINK("http://geochem.nrcan.gc.ca/cdogs/content/kwd/kwd020027_e.htm", "NGR lake sediment grab sample")</f>
        <v>NGR lake sediment grab sample</v>
      </c>
      <c r="K5816" s="1" t="str">
        <f t="shared" ref="K5816:K5833" si="939">HYPERLINK("http://geochem.nrcan.gc.ca/cdogs/content/kwd/kwd080006_e.htm", "&lt;177 micron (NGR)")</f>
        <v>&lt;177 micron (NGR)</v>
      </c>
      <c r="L5816">
        <v>41</v>
      </c>
      <c r="M5816" t="s">
        <v>97</v>
      </c>
      <c r="N5816">
        <v>814</v>
      </c>
      <c r="O5816">
        <v>110</v>
      </c>
      <c r="P5816">
        <v>22</v>
      </c>
      <c r="Q5816">
        <v>4</v>
      </c>
      <c r="R5816">
        <v>12</v>
      </c>
      <c r="S5816">
        <v>8</v>
      </c>
      <c r="T5816">
        <v>0.1</v>
      </c>
      <c r="U5816">
        <v>205</v>
      </c>
      <c r="V5816">
        <v>1.2</v>
      </c>
      <c r="W5816">
        <v>0.5</v>
      </c>
      <c r="X5816">
        <v>1</v>
      </c>
      <c r="Y5816">
        <v>40.6</v>
      </c>
    </row>
    <row r="5817" spans="1:25" hidden="1" x14ac:dyDescent="0.25">
      <c r="A5817" t="s">
        <v>22128</v>
      </c>
      <c r="B5817" t="s">
        <v>22129</v>
      </c>
      <c r="C5817" s="1" t="str">
        <f t="shared" si="930"/>
        <v>21:0447</v>
      </c>
      <c r="D5817" s="1" t="str">
        <f t="shared" si="937"/>
        <v>21:0147</v>
      </c>
      <c r="E5817" t="s">
        <v>22130</v>
      </c>
      <c r="F5817" t="s">
        <v>22131</v>
      </c>
      <c r="H5817">
        <v>48.952985699999999</v>
      </c>
      <c r="I5817">
        <v>-90.882157899999996</v>
      </c>
      <c r="J5817" s="1" t="str">
        <f t="shared" si="938"/>
        <v>NGR lake sediment grab sample</v>
      </c>
      <c r="K5817" s="1" t="str">
        <f t="shared" si="939"/>
        <v>&lt;177 micron (NGR)</v>
      </c>
      <c r="L5817">
        <v>41</v>
      </c>
      <c r="M5817" t="s">
        <v>107</v>
      </c>
      <c r="N5817">
        <v>815</v>
      </c>
      <c r="O5817">
        <v>104</v>
      </c>
      <c r="P5817">
        <v>18</v>
      </c>
      <c r="Q5817">
        <v>4</v>
      </c>
      <c r="R5817">
        <v>12</v>
      </c>
      <c r="S5817">
        <v>8</v>
      </c>
      <c r="T5817">
        <v>0.1</v>
      </c>
      <c r="U5817">
        <v>190</v>
      </c>
      <c r="V5817">
        <v>1.25</v>
      </c>
      <c r="W5817">
        <v>0.5</v>
      </c>
      <c r="X5817">
        <v>1</v>
      </c>
      <c r="Y5817">
        <v>35.4</v>
      </c>
    </row>
    <row r="5818" spans="1:25" hidden="1" x14ac:dyDescent="0.25">
      <c r="A5818" t="s">
        <v>22132</v>
      </c>
      <c r="B5818" t="s">
        <v>22133</v>
      </c>
      <c r="C5818" s="1" t="str">
        <f t="shared" si="930"/>
        <v>21:0447</v>
      </c>
      <c r="D5818" s="1" t="str">
        <f t="shared" si="937"/>
        <v>21:0147</v>
      </c>
      <c r="E5818" t="s">
        <v>22134</v>
      </c>
      <c r="F5818" t="s">
        <v>22135</v>
      </c>
      <c r="H5818">
        <v>48.968373399999997</v>
      </c>
      <c r="I5818">
        <v>-90.779977299999999</v>
      </c>
      <c r="J5818" s="1" t="str">
        <f t="shared" si="938"/>
        <v>NGR lake sediment grab sample</v>
      </c>
      <c r="K5818" s="1" t="str">
        <f t="shared" si="939"/>
        <v>&lt;177 micron (NGR)</v>
      </c>
      <c r="L5818">
        <v>41</v>
      </c>
      <c r="M5818" t="s">
        <v>112</v>
      </c>
      <c r="N5818">
        <v>816</v>
      </c>
      <c r="O5818">
        <v>93</v>
      </c>
      <c r="P5818">
        <v>17</v>
      </c>
      <c r="Q5818">
        <v>4</v>
      </c>
      <c r="R5818">
        <v>19</v>
      </c>
      <c r="S5818">
        <v>12</v>
      </c>
      <c r="T5818">
        <v>0.1</v>
      </c>
      <c r="U5818">
        <v>185</v>
      </c>
      <c r="V5818">
        <v>1.3</v>
      </c>
      <c r="W5818">
        <v>0.5</v>
      </c>
      <c r="X5818">
        <v>1</v>
      </c>
      <c r="Y5818">
        <v>22.8</v>
      </c>
    </row>
    <row r="5819" spans="1:25" hidden="1" x14ac:dyDescent="0.25">
      <c r="A5819" t="s">
        <v>22136</v>
      </c>
      <c r="B5819" t="s">
        <v>22137</v>
      </c>
      <c r="C5819" s="1" t="str">
        <f t="shared" si="930"/>
        <v>21:0447</v>
      </c>
      <c r="D5819" s="1" t="str">
        <f t="shared" si="937"/>
        <v>21:0147</v>
      </c>
      <c r="E5819" t="s">
        <v>22138</v>
      </c>
      <c r="F5819" t="s">
        <v>22139</v>
      </c>
      <c r="H5819">
        <v>48.973445400000003</v>
      </c>
      <c r="I5819">
        <v>-90.739573399999998</v>
      </c>
      <c r="J5819" s="1" t="str">
        <f t="shared" si="938"/>
        <v>NGR lake sediment grab sample</v>
      </c>
      <c r="K5819" s="1" t="str">
        <f t="shared" si="939"/>
        <v>&lt;177 micron (NGR)</v>
      </c>
      <c r="L5819">
        <v>41</v>
      </c>
      <c r="M5819" t="s">
        <v>117</v>
      </c>
      <c r="N5819">
        <v>817</v>
      </c>
      <c r="O5819">
        <v>80</v>
      </c>
      <c r="P5819">
        <v>21</v>
      </c>
      <c r="Q5819">
        <v>7</v>
      </c>
      <c r="R5819">
        <v>16</v>
      </c>
      <c r="S5819">
        <v>10</v>
      </c>
      <c r="T5819">
        <v>0.1</v>
      </c>
      <c r="U5819">
        <v>155</v>
      </c>
      <c r="V5819">
        <v>1.2</v>
      </c>
      <c r="W5819">
        <v>0.5</v>
      </c>
      <c r="X5819">
        <v>1</v>
      </c>
      <c r="Y5819">
        <v>40.6</v>
      </c>
    </row>
    <row r="5820" spans="1:25" hidden="1" x14ac:dyDescent="0.25">
      <c r="A5820" t="s">
        <v>22140</v>
      </c>
      <c r="B5820" t="s">
        <v>22141</v>
      </c>
      <c r="C5820" s="1" t="str">
        <f t="shared" si="930"/>
        <v>21:0447</v>
      </c>
      <c r="D5820" s="1" t="str">
        <f t="shared" si="937"/>
        <v>21:0147</v>
      </c>
      <c r="E5820" t="s">
        <v>22142</v>
      </c>
      <c r="F5820" t="s">
        <v>22143</v>
      </c>
      <c r="H5820">
        <v>48.959868999999998</v>
      </c>
      <c r="I5820">
        <v>-90.670822599999994</v>
      </c>
      <c r="J5820" s="1" t="str">
        <f t="shared" si="938"/>
        <v>NGR lake sediment grab sample</v>
      </c>
      <c r="K5820" s="1" t="str">
        <f t="shared" si="939"/>
        <v>&lt;177 micron (NGR)</v>
      </c>
      <c r="L5820">
        <v>41</v>
      </c>
      <c r="M5820" t="s">
        <v>122</v>
      </c>
      <c r="N5820">
        <v>818</v>
      </c>
      <c r="O5820">
        <v>45</v>
      </c>
      <c r="P5820">
        <v>16</v>
      </c>
      <c r="Q5820">
        <v>2</v>
      </c>
      <c r="R5820">
        <v>16</v>
      </c>
      <c r="S5820">
        <v>10</v>
      </c>
      <c r="T5820">
        <v>0.1</v>
      </c>
      <c r="U5820">
        <v>325</v>
      </c>
      <c r="V5820">
        <v>1.8</v>
      </c>
      <c r="W5820">
        <v>0.5</v>
      </c>
      <c r="X5820">
        <v>1</v>
      </c>
      <c r="Y5820">
        <v>8.8000000000000007</v>
      </c>
    </row>
    <row r="5821" spans="1:25" hidden="1" x14ac:dyDescent="0.25">
      <c r="A5821" t="s">
        <v>22144</v>
      </c>
      <c r="B5821" t="s">
        <v>22145</v>
      </c>
      <c r="C5821" s="1" t="str">
        <f t="shared" si="930"/>
        <v>21:0447</v>
      </c>
      <c r="D5821" s="1" t="str">
        <f t="shared" si="937"/>
        <v>21:0147</v>
      </c>
      <c r="E5821" t="s">
        <v>22146</v>
      </c>
      <c r="F5821" t="s">
        <v>22147</v>
      </c>
      <c r="H5821">
        <v>48.951639800000002</v>
      </c>
      <c r="I5821">
        <v>-90.466940899999997</v>
      </c>
      <c r="J5821" s="1" t="str">
        <f t="shared" si="938"/>
        <v>NGR lake sediment grab sample</v>
      </c>
      <c r="K5821" s="1" t="str">
        <f t="shared" si="939"/>
        <v>&lt;177 micron (NGR)</v>
      </c>
      <c r="L5821">
        <v>42</v>
      </c>
      <c r="M5821" t="s">
        <v>29</v>
      </c>
      <c r="N5821">
        <v>819</v>
      </c>
      <c r="O5821">
        <v>116</v>
      </c>
      <c r="P5821">
        <v>14</v>
      </c>
      <c r="Q5821">
        <v>3</v>
      </c>
      <c r="R5821">
        <v>12</v>
      </c>
      <c r="S5821">
        <v>8</v>
      </c>
      <c r="T5821">
        <v>0.1</v>
      </c>
      <c r="U5821">
        <v>645</v>
      </c>
      <c r="V5821">
        <v>4.25</v>
      </c>
      <c r="W5821">
        <v>0.5</v>
      </c>
      <c r="X5821">
        <v>1</v>
      </c>
      <c r="Y5821">
        <v>60.8</v>
      </c>
    </row>
    <row r="5822" spans="1:25" hidden="1" x14ac:dyDescent="0.25">
      <c r="A5822" t="s">
        <v>22148</v>
      </c>
      <c r="B5822" t="s">
        <v>22149</v>
      </c>
      <c r="C5822" s="1" t="str">
        <f t="shared" si="930"/>
        <v>21:0447</v>
      </c>
      <c r="D5822" s="1" t="str">
        <f t="shared" si="937"/>
        <v>21:0147</v>
      </c>
      <c r="E5822" t="s">
        <v>22150</v>
      </c>
      <c r="F5822" t="s">
        <v>22151</v>
      </c>
      <c r="H5822">
        <v>48.963327999999997</v>
      </c>
      <c r="I5822">
        <v>-90.626022599999999</v>
      </c>
      <c r="J5822" s="1" t="str">
        <f t="shared" si="938"/>
        <v>NGR lake sediment grab sample</v>
      </c>
      <c r="K5822" s="1" t="str">
        <f t="shared" si="939"/>
        <v>&lt;177 micron (NGR)</v>
      </c>
      <c r="L5822">
        <v>42</v>
      </c>
      <c r="M5822" t="s">
        <v>34</v>
      </c>
      <c r="N5822">
        <v>820</v>
      </c>
      <c r="O5822">
        <v>115</v>
      </c>
      <c r="P5822">
        <v>36</v>
      </c>
      <c r="Q5822">
        <v>4</v>
      </c>
      <c r="R5822">
        <v>29</v>
      </c>
      <c r="S5822">
        <v>14</v>
      </c>
      <c r="T5822">
        <v>0.1</v>
      </c>
      <c r="U5822">
        <v>420</v>
      </c>
      <c r="V5822">
        <v>3.3</v>
      </c>
      <c r="W5822">
        <v>0.5</v>
      </c>
      <c r="X5822">
        <v>1</v>
      </c>
      <c r="Y5822">
        <v>25</v>
      </c>
    </row>
    <row r="5823" spans="1:25" hidden="1" x14ac:dyDescent="0.25">
      <c r="A5823" t="s">
        <v>22152</v>
      </c>
      <c r="B5823" t="s">
        <v>22153</v>
      </c>
      <c r="C5823" s="1" t="str">
        <f t="shared" si="930"/>
        <v>21:0447</v>
      </c>
      <c r="D5823" s="1" t="str">
        <f t="shared" si="937"/>
        <v>21:0147</v>
      </c>
      <c r="E5823" t="s">
        <v>22154</v>
      </c>
      <c r="F5823" t="s">
        <v>22155</v>
      </c>
      <c r="H5823">
        <v>48.9464574</v>
      </c>
      <c r="I5823">
        <v>-90.613724500000004</v>
      </c>
      <c r="J5823" s="1" t="str">
        <f t="shared" si="938"/>
        <v>NGR lake sediment grab sample</v>
      </c>
      <c r="K5823" s="1" t="str">
        <f t="shared" si="939"/>
        <v>&lt;177 micron (NGR)</v>
      </c>
      <c r="L5823">
        <v>42</v>
      </c>
      <c r="M5823" t="s">
        <v>39</v>
      </c>
      <c r="N5823">
        <v>821</v>
      </c>
      <c r="O5823">
        <v>108</v>
      </c>
      <c r="P5823">
        <v>36</v>
      </c>
      <c r="Q5823">
        <v>10</v>
      </c>
      <c r="R5823">
        <v>25</v>
      </c>
      <c r="S5823">
        <v>10</v>
      </c>
      <c r="T5823">
        <v>0.1</v>
      </c>
      <c r="U5823">
        <v>310</v>
      </c>
      <c r="V5823">
        <v>2.2000000000000002</v>
      </c>
      <c r="W5823">
        <v>0.5</v>
      </c>
      <c r="X5823">
        <v>1</v>
      </c>
      <c r="Y5823">
        <v>29</v>
      </c>
    </row>
    <row r="5824" spans="1:25" hidden="1" x14ac:dyDescent="0.25">
      <c r="A5824" t="s">
        <v>22156</v>
      </c>
      <c r="B5824" t="s">
        <v>22157</v>
      </c>
      <c r="C5824" s="1" t="str">
        <f t="shared" si="930"/>
        <v>21:0447</v>
      </c>
      <c r="D5824" s="1" t="str">
        <f t="shared" si="937"/>
        <v>21:0147</v>
      </c>
      <c r="E5824" t="s">
        <v>22158</v>
      </c>
      <c r="F5824" t="s">
        <v>22159</v>
      </c>
      <c r="H5824">
        <v>48.921871099999997</v>
      </c>
      <c r="I5824">
        <v>-90.586145099999996</v>
      </c>
      <c r="J5824" s="1" t="str">
        <f t="shared" si="938"/>
        <v>NGR lake sediment grab sample</v>
      </c>
      <c r="K5824" s="1" t="str">
        <f t="shared" si="939"/>
        <v>&lt;177 micron (NGR)</v>
      </c>
      <c r="L5824">
        <v>42</v>
      </c>
      <c r="M5824" t="s">
        <v>44</v>
      </c>
      <c r="N5824">
        <v>822</v>
      </c>
      <c r="O5824">
        <v>79</v>
      </c>
      <c r="P5824">
        <v>18</v>
      </c>
      <c r="Q5824">
        <v>4</v>
      </c>
      <c r="R5824">
        <v>17</v>
      </c>
      <c r="S5824">
        <v>13</v>
      </c>
      <c r="T5824">
        <v>0.1</v>
      </c>
      <c r="U5824">
        <v>355</v>
      </c>
      <c r="V5824">
        <v>1.9</v>
      </c>
      <c r="W5824">
        <v>0.5</v>
      </c>
      <c r="X5824">
        <v>1</v>
      </c>
      <c r="Y5824">
        <v>17</v>
      </c>
    </row>
    <row r="5825" spans="1:25" hidden="1" x14ac:dyDescent="0.25">
      <c r="A5825" t="s">
        <v>22160</v>
      </c>
      <c r="B5825" t="s">
        <v>22161</v>
      </c>
      <c r="C5825" s="1" t="str">
        <f t="shared" si="930"/>
        <v>21:0447</v>
      </c>
      <c r="D5825" s="1" t="str">
        <f t="shared" si="937"/>
        <v>21:0147</v>
      </c>
      <c r="E5825" t="s">
        <v>22162</v>
      </c>
      <c r="F5825" t="s">
        <v>22163</v>
      </c>
      <c r="H5825">
        <v>48.930158800000001</v>
      </c>
      <c r="I5825">
        <v>-90.513812700000003</v>
      </c>
      <c r="J5825" s="1" t="str">
        <f t="shared" si="938"/>
        <v>NGR lake sediment grab sample</v>
      </c>
      <c r="K5825" s="1" t="str">
        <f t="shared" si="939"/>
        <v>&lt;177 micron (NGR)</v>
      </c>
      <c r="L5825">
        <v>42</v>
      </c>
      <c r="M5825" t="s">
        <v>62</v>
      </c>
      <c r="N5825">
        <v>823</v>
      </c>
      <c r="O5825">
        <v>76</v>
      </c>
      <c r="P5825">
        <v>14</v>
      </c>
      <c r="Q5825">
        <v>3</v>
      </c>
      <c r="R5825">
        <v>16</v>
      </c>
      <c r="S5825">
        <v>14</v>
      </c>
      <c r="T5825">
        <v>0.2</v>
      </c>
      <c r="U5825">
        <v>640</v>
      </c>
      <c r="V5825">
        <v>2.6</v>
      </c>
      <c r="W5825">
        <v>0.5</v>
      </c>
      <c r="X5825">
        <v>1</v>
      </c>
      <c r="Y5825">
        <v>13</v>
      </c>
    </row>
    <row r="5826" spans="1:25" hidden="1" x14ac:dyDescent="0.25">
      <c r="A5826" t="s">
        <v>22164</v>
      </c>
      <c r="B5826" t="s">
        <v>22165</v>
      </c>
      <c r="C5826" s="1" t="str">
        <f t="shared" si="930"/>
        <v>21:0447</v>
      </c>
      <c r="D5826" s="1" t="str">
        <f t="shared" si="937"/>
        <v>21:0147</v>
      </c>
      <c r="E5826" t="s">
        <v>22166</v>
      </c>
      <c r="F5826" t="s">
        <v>22167</v>
      </c>
      <c r="H5826">
        <v>48.940432899999998</v>
      </c>
      <c r="I5826">
        <v>-90.499234900000005</v>
      </c>
      <c r="J5826" s="1" t="str">
        <f t="shared" si="938"/>
        <v>NGR lake sediment grab sample</v>
      </c>
      <c r="K5826" s="1" t="str">
        <f t="shared" si="939"/>
        <v>&lt;177 micron (NGR)</v>
      </c>
      <c r="L5826">
        <v>42</v>
      </c>
      <c r="M5826" t="s">
        <v>49</v>
      </c>
      <c r="N5826">
        <v>824</v>
      </c>
      <c r="O5826">
        <v>61</v>
      </c>
      <c r="P5826">
        <v>9</v>
      </c>
      <c r="Q5826">
        <v>2</v>
      </c>
      <c r="R5826">
        <v>9</v>
      </c>
      <c r="S5826">
        <v>10</v>
      </c>
      <c r="T5826">
        <v>0.1</v>
      </c>
      <c r="U5826">
        <v>420</v>
      </c>
      <c r="V5826">
        <v>2</v>
      </c>
      <c r="W5826">
        <v>0.5</v>
      </c>
      <c r="X5826">
        <v>1</v>
      </c>
      <c r="Y5826">
        <v>7</v>
      </c>
    </row>
    <row r="5827" spans="1:25" hidden="1" x14ac:dyDescent="0.25">
      <c r="A5827" t="s">
        <v>22168</v>
      </c>
      <c r="B5827" t="s">
        <v>22169</v>
      </c>
      <c r="C5827" s="1" t="str">
        <f t="shared" si="930"/>
        <v>21:0447</v>
      </c>
      <c r="D5827" s="1" t="str">
        <f t="shared" si="937"/>
        <v>21:0147</v>
      </c>
      <c r="E5827" t="s">
        <v>22146</v>
      </c>
      <c r="F5827" t="s">
        <v>22170</v>
      </c>
      <c r="H5827">
        <v>48.951639800000002</v>
      </c>
      <c r="I5827">
        <v>-90.466940899999997</v>
      </c>
      <c r="J5827" s="1" t="str">
        <f t="shared" si="938"/>
        <v>NGR lake sediment grab sample</v>
      </c>
      <c r="K5827" s="1" t="str">
        <f t="shared" si="939"/>
        <v>&lt;177 micron (NGR)</v>
      </c>
      <c r="L5827">
        <v>42</v>
      </c>
      <c r="M5827" t="s">
        <v>57</v>
      </c>
      <c r="N5827">
        <v>825</v>
      </c>
      <c r="O5827">
        <v>106</v>
      </c>
      <c r="P5827">
        <v>13</v>
      </c>
      <c r="Q5827">
        <v>3</v>
      </c>
      <c r="R5827">
        <v>11</v>
      </c>
      <c r="S5827">
        <v>10</v>
      </c>
      <c r="T5827">
        <v>0.1</v>
      </c>
      <c r="U5827">
        <v>650</v>
      </c>
      <c r="V5827">
        <v>3.95</v>
      </c>
      <c r="W5827">
        <v>0.5</v>
      </c>
      <c r="X5827">
        <v>1</v>
      </c>
      <c r="Y5827">
        <v>60.8</v>
      </c>
    </row>
    <row r="5828" spans="1:25" hidden="1" x14ac:dyDescent="0.25">
      <c r="A5828" t="s">
        <v>22171</v>
      </c>
      <c r="B5828" t="s">
        <v>22172</v>
      </c>
      <c r="C5828" s="1" t="str">
        <f t="shared" si="930"/>
        <v>21:0447</v>
      </c>
      <c r="D5828" s="1" t="str">
        <f t="shared" si="937"/>
        <v>21:0147</v>
      </c>
      <c r="E5828" t="s">
        <v>22146</v>
      </c>
      <c r="F5828" t="s">
        <v>22173</v>
      </c>
      <c r="H5828">
        <v>48.951639800000002</v>
      </c>
      <c r="I5828">
        <v>-90.466940899999997</v>
      </c>
      <c r="J5828" s="1" t="str">
        <f t="shared" si="938"/>
        <v>NGR lake sediment grab sample</v>
      </c>
      <c r="K5828" s="1" t="str">
        <f t="shared" si="939"/>
        <v>&lt;177 micron (NGR)</v>
      </c>
      <c r="L5828">
        <v>42</v>
      </c>
      <c r="M5828" t="s">
        <v>53</v>
      </c>
      <c r="N5828">
        <v>826</v>
      </c>
      <c r="O5828">
        <v>118</v>
      </c>
      <c r="P5828">
        <v>14</v>
      </c>
      <c r="Q5828">
        <v>2</v>
      </c>
      <c r="R5828">
        <v>12</v>
      </c>
      <c r="S5828">
        <v>9</v>
      </c>
      <c r="T5828">
        <v>0.1</v>
      </c>
      <c r="U5828">
        <v>730</v>
      </c>
      <c r="V5828">
        <v>3.8</v>
      </c>
      <c r="W5828">
        <v>0.5</v>
      </c>
      <c r="X5828">
        <v>1</v>
      </c>
      <c r="Y5828">
        <v>60.2</v>
      </c>
    </row>
    <row r="5829" spans="1:25" hidden="1" x14ac:dyDescent="0.25">
      <c r="A5829" t="s">
        <v>22174</v>
      </c>
      <c r="B5829" t="s">
        <v>22175</v>
      </c>
      <c r="C5829" s="1" t="str">
        <f t="shared" si="930"/>
        <v>21:0447</v>
      </c>
      <c r="D5829" s="1" t="str">
        <f t="shared" si="937"/>
        <v>21:0147</v>
      </c>
      <c r="E5829" t="s">
        <v>22176</v>
      </c>
      <c r="F5829" t="s">
        <v>22177</v>
      </c>
      <c r="H5829">
        <v>48.969818199999999</v>
      </c>
      <c r="I5829">
        <v>-90.423300900000001</v>
      </c>
      <c r="J5829" s="1" t="str">
        <f t="shared" si="938"/>
        <v>NGR lake sediment grab sample</v>
      </c>
      <c r="K5829" s="1" t="str">
        <f t="shared" si="939"/>
        <v>&lt;177 micron (NGR)</v>
      </c>
      <c r="L5829">
        <v>42</v>
      </c>
      <c r="M5829" t="s">
        <v>67</v>
      </c>
      <c r="N5829">
        <v>827</v>
      </c>
      <c r="O5829">
        <v>106</v>
      </c>
      <c r="P5829">
        <v>17</v>
      </c>
      <c r="Q5829">
        <v>6</v>
      </c>
      <c r="R5829">
        <v>25</v>
      </c>
      <c r="S5829">
        <v>11</v>
      </c>
      <c r="T5829">
        <v>0.1</v>
      </c>
      <c r="U5829">
        <v>745</v>
      </c>
      <c r="V5829">
        <v>2.2999999999999998</v>
      </c>
      <c r="W5829">
        <v>0.5</v>
      </c>
      <c r="X5829">
        <v>1</v>
      </c>
      <c r="Y5829">
        <v>32.200000000000003</v>
      </c>
    </row>
    <row r="5830" spans="1:25" hidden="1" x14ac:dyDescent="0.25">
      <c r="A5830" t="s">
        <v>22178</v>
      </c>
      <c r="B5830" t="s">
        <v>22179</v>
      </c>
      <c r="C5830" s="1" t="str">
        <f t="shared" si="930"/>
        <v>21:0447</v>
      </c>
      <c r="D5830" s="1" t="str">
        <f t="shared" si="937"/>
        <v>21:0147</v>
      </c>
      <c r="E5830" t="s">
        <v>22180</v>
      </c>
      <c r="F5830" t="s">
        <v>22181</v>
      </c>
      <c r="H5830">
        <v>48.935232999999997</v>
      </c>
      <c r="I5830">
        <v>-90.374609100000001</v>
      </c>
      <c r="J5830" s="1" t="str">
        <f t="shared" si="938"/>
        <v>NGR lake sediment grab sample</v>
      </c>
      <c r="K5830" s="1" t="str">
        <f t="shared" si="939"/>
        <v>&lt;177 micron (NGR)</v>
      </c>
      <c r="L5830">
        <v>42</v>
      </c>
      <c r="M5830" t="s">
        <v>72</v>
      </c>
      <c r="N5830">
        <v>828</v>
      </c>
      <c r="O5830">
        <v>144</v>
      </c>
      <c r="P5830">
        <v>16</v>
      </c>
      <c r="Q5830">
        <v>5</v>
      </c>
      <c r="R5830">
        <v>15</v>
      </c>
      <c r="S5830">
        <v>6</v>
      </c>
      <c r="T5830">
        <v>0.1</v>
      </c>
      <c r="U5830">
        <v>180</v>
      </c>
      <c r="V5830">
        <v>0.85</v>
      </c>
      <c r="W5830">
        <v>0.5</v>
      </c>
      <c r="X5830">
        <v>1</v>
      </c>
      <c r="Y5830">
        <v>47.8</v>
      </c>
    </row>
    <row r="5831" spans="1:25" hidden="1" x14ac:dyDescent="0.25">
      <c r="A5831" t="s">
        <v>22182</v>
      </c>
      <c r="B5831" t="s">
        <v>22183</v>
      </c>
      <c r="C5831" s="1" t="str">
        <f t="shared" si="930"/>
        <v>21:0447</v>
      </c>
      <c r="D5831" s="1" t="str">
        <f t="shared" si="937"/>
        <v>21:0147</v>
      </c>
      <c r="E5831" t="s">
        <v>22184</v>
      </c>
      <c r="F5831" t="s">
        <v>22185</v>
      </c>
      <c r="H5831">
        <v>48.919018700000002</v>
      </c>
      <c r="I5831">
        <v>-90.326777000000007</v>
      </c>
      <c r="J5831" s="1" t="str">
        <f t="shared" si="938"/>
        <v>NGR lake sediment grab sample</v>
      </c>
      <c r="K5831" s="1" t="str">
        <f t="shared" si="939"/>
        <v>&lt;177 micron (NGR)</v>
      </c>
      <c r="L5831">
        <v>42</v>
      </c>
      <c r="M5831" t="s">
        <v>77</v>
      </c>
      <c r="N5831">
        <v>829</v>
      </c>
      <c r="O5831">
        <v>66</v>
      </c>
      <c r="P5831">
        <v>15</v>
      </c>
      <c r="Q5831">
        <v>7</v>
      </c>
      <c r="R5831">
        <v>18</v>
      </c>
      <c r="S5831">
        <v>12</v>
      </c>
      <c r="T5831">
        <v>0.1</v>
      </c>
      <c r="U5831">
        <v>430</v>
      </c>
      <c r="V5831">
        <v>1.85</v>
      </c>
      <c r="W5831">
        <v>0.5</v>
      </c>
      <c r="X5831">
        <v>1</v>
      </c>
      <c r="Y5831">
        <v>65.400000000000006</v>
      </c>
    </row>
    <row r="5832" spans="1:25" hidden="1" x14ac:dyDescent="0.25">
      <c r="A5832" t="s">
        <v>22186</v>
      </c>
      <c r="B5832" t="s">
        <v>22187</v>
      </c>
      <c r="C5832" s="1" t="str">
        <f t="shared" si="930"/>
        <v>21:0447</v>
      </c>
      <c r="D5832" s="1" t="str">
        <f t="shared" si="937"/>
        <v>21:0147</v>
      </c>
      <c r="E5832" t="s">
        <v>22188</v>
      </c>
      <c r="F5832" t="s">
        <v>22189</v>
      </c>
      <c r="H5832">
        <v>48.948295700000003</v>
      </c>
      <c r="I5832">
        <v>-90.319447800000006</v>
      </c>
      <c r="J5832" s="1" t="str">
        <f t="shared" si="938"/>
        <v>NGR lake sediment grab sample</v>
      </c>
      <c r="K5832" s="1" t="str">
        <f t="shared" si="939"/>
        <v>&lt;177 micron (NGR)</v>
      </c>
      <c r="L5832">
        <v>42</v>
      </c>
      <c r="M5832" t="s">
        <v>82</v>
      </c>
      <c r="N5832">
        <v>830</v>
      </c>
      <c r="O5832">
        <v>54</v>
      </c>
      <c r="P5832">
        <v>24</v>
      </c>
      <c r="Q5832">
        <v>7</v>
      </c>
      <c r="R5832">
        <v>19</v>
      </c>
      <c r="S5832">
        <v>13</v>
      </c>
      <c r="T5832">
        <v>0.1</v>
      </c>
      <c r="U5832">
        <v>450</v>
      </c>
      <c r="V5832">
        <v>1.8</v>
      </c>
      <c r="W5832">
        <v>0.5</v>
      </c>
      <c r="X5832">
        <v>2</v>
      </c>
      <c r="Y5832">
        <v>18.399999999999999</v>
      </c>
    </row>
    <row r="5833" spans="1:25" hidden="1" x14ac:dyDescent="0.25">
      <c r="A5833" t="s">
        <v>22190</v>
      </c>
      <c r="B5833" t="s">
        <v>22191</v>
      </c>
      <c r="C5833" s="1" t="str">
        <f t="shared" si="930"/>
        <v>21:0447</v>
      </c>
      <c r="D5833" s="1" t="str">
        <f t="shared" si="937"/>
        <v>21:0147</v>
      </c>
      <c r="E5833" t="s">
        <v>22192</v>
      </c>
      <c r="F5833" t="s">
        <v>22193</v>
      </c>
      <c r="H5833">
        <v>48.945147400000003</v>
      </c>
      <c r="I5833">
        <v>-90.283720299999999</v>
      </c>
      <c r="J5833" s="1" t="str">
        <f t="shared" si="938"/>
        <v>NGR lake sediment grab sample</v>
      </c>
      <c r="K5833" s="1" t="str">
        <f t="shared" si="939"/>
        <v>&lt;177 micron (NGR)</v>
      </c>
      <c r="L5833">
        <v>42</v>
      </c>
      <c r="M5833" t="s">
        <v>87</v>
      </c>
      <c r="N5833">
        <v>831</v>
      </c>
      <c r="O5833">
        <v>48</v>
      </c>
      <c r="P5833">
        <v>14</v>
      </c>
      <c r="Q5833">
        <v>16</v>
      </c>
      <c r="R5833">
        <v>14</v>
      </c>
      <c r="S5833">
        <v>11</v>
      </c>
      <c r="T5833">
        <v>0.1</v>
      </c>
      <c r="U5833">
        <v>695</v>
      </c>
      <c r="V5833">
        <v>1.5</v>
      </c>
      <c r="W5833">
        <v>0.5</v>
      </c>
      <c r="X5833">
        <v>2</v>
      </c>
      <c r="Y5833">
        <v>7</v>
      </c>
    </row>
    <row r="5834" spans="1:25" hidden="1" x14ac:dyDescent="0.25">
      <c r="A5834" t="s">
        <v>22194</v>
      </c>
      <c r="B5834" t="s">
        <v>22195</v>
      </c>
      <c r="C5834" s="1" t="str">
        <f t="shared" si="930"/>
        <v>21:0447</v>
      </c>
      <c r="D5834" s="1" t="str">
        <f>HYPERLINK("http://geochem.nrcan.gc.ca/cdogs/content/svy/svy_e.htm", "")</f>
        <v/>
      </c>
      <c r="G5834" s="1" t="str">
        <f>HYPERLINK("http://geochem.nrcan.gc.ca/cdogs/content/cr_/cr_00047_e.htm", "47")</f>
        <v>47</v>
      </c>
      <c r="J5834" t="s">
        <v>100</v>
      </c>
      <c r="K5834" t="s">
        <v>101</v>
      </c>
      <c r="L5834">
        <v>42</v>
      </c>
      <c r="M5834" t="s">
        <v>102</v>
      </c>
      <c r="N5834">
        <v>832</v>
      </c>
      <c r="O5834">
        <v>90</v>
      </c>
      <c r="P5834">
        <v>46</v>
      </c>
      <c r="Q5834">
        <v>14</v>
      </c>
      <c r="R5834">
        <v>21</v>
      </c>
      <c r="S5834">
        <v>14</v>
      </c>
      <c r="T5834">
        <v>0.2</v>
      </c>
      <c r="U5834">
        <v>760</v>
      </c>
      <c r="V5834">
        <v>3</v>
      </c>
      <c r="W5834">
        <v>20</v>
      </c>
      <c r="X5834">
        <v>8</v>
      </c>
      <c r="Y5834">
        <v>17</v>
      </c>
    </row>
    <row r="5835" spans="1:25" hidden="1" x14ac:dyDescent="0.25">
      <c r="A5835" t="s">
        <v>22196</v>
      </c>
      <c r="B5835" t="s">
        <v>22197</v>
      </c>
      <c r="C5835" s="1" t="str">
        <f t="shared" ref="C5835:C5898" si="940">HYPERLINK("http://geochem.nrcan.gc.ca/cdogs/content/bdl/bdl210447_e.htm", "21:0447")</f>
        <v>21:0447</v>
      </c>
      <c r="D5835" s="1" t="str">
        <f t="shared" ref="D5835:D5842" si="941">HYPERLINK("http://geochem.nrcan.gc.ca/cdogs/content/svy/svy210147_e.htm", "21:0147")</f>
        <v>21:0147</v>
      </c>
      <c r="E5835" t="s">
        <v>22198</v>
      </c>
      <c r="F5835" t="s">
        <v>22199</v>
      </c>
      <c r="H5835">
        <v>48.8948471</v>
      </c>
      <c r="I5835">
        <v>-90.289559699999998</v>
      </c>
      <c r="J5835" s="1" t="str">
        <f t="shared" ref="J5835:J5842" si="942">HYPERLINK("http://geochem.nrcan.gc.ca/cdogs/content/kwd/kwd020027_e.htm", "NGR lake sediment grab sample")</f>
        <v>NGR lake sediment grab sample</v>
      </c>
      <c r="K5835" s="1" t="str">
        <f t="shared" ref="K5835:K5842" si="943">HYPERLINK("http://geochem.nrcan.gc.ca/cdogs/content/kwd/kwd080006_e.htm", "&lt;177 micron (NGR)")</f>
        <v>&lt;177 micron (NGR)</v>
      </c>
      <c r="L5835">
        <v>42</v>
      </c>
      <c r="M5835" t="s">
        <v>92</v>
      </c>
      <c r="N5835">
        <v>833</v>
      </c>
      <c r="O5835">
        <v>39</v>
      </c>
      <c r="P5835">
        <v>8</v>
      </c>
      <c r="Q5835">
        <v>4</v>
      </c>
      <c r="R5835">
        <v>10</v>
      </c>
      <c r="S5835">
        <v>7</v>
      </c>
      <c r="T5835">
        <v>0.1</v>
      </c>
      <c r="U5835">
        <v>210</v>
      </c>
      <c r="V5835">
        <v>1</v>
      </c>
      <c r="W5835">
        <v>0.5</v>
      </c>
      <c r="X5835">
        <v>1</v>
      </c>
      <c r="Y5835">
        <v>3.8</v>
      </c>
    </row>
    <row r="5836" spans="1:25" hidden="1" x14ac:dyDescent="0.25">
      <c r="A5836" t="s">
        <v>22200</v>
      </c>
      <c r="B5836" t="s">
        <v>22201</v>
      </c>
      <c r="C5836" s="1" t="str">
        <f t="shared" si="940"/>
        <v>21:0447</v>
      </c>
      <c r="D5836" s="1" t="str">
        <f t="shared" si="941"/>
        <v>21:0147</v>
      </c>
      <c r="E5836" t="s">
        <v>22202</v>
      </c>
      <c r="F5836" t="s">
        <v>22203</v>
      </c>
      <c r="H5836">
        <v>48.876257199999998</v>
      </c>
      <c r="I5836">
        <v>-90.263597899999994</v>
      </c>
      <c r="J5836" s="1" t="str">
        <f t="shared" si="942"/>
        <v>NGR lake sediment grab sample</v>
      </c>
      <c r="K5836" s="1" t="str">
        <f t="shared" si="943"/>
        <v>&lt;177 micron (NGR)</v>
      </c>
      <c r="L5836">
        <v>42</v>
      </c>
      <c r="M5836" t="s">
        <v>97</v>
      </c>
      <c r="N5836">
        <v>834</v>
      </c>
      <c r="O5836">
        <v>106</v>
      </c>
      <c r="P5836">
        <v>25</v>
      </c>
      <c r="Q5836">
        <v>3</v>
      </c>
      <c r="R5836">
        <v>17</v>
      </c>
      <c r="S5836">
        <v>7</v>
      </c>
      <c r="T5836">
        <v>0.1</v>
      </c>
      <c r="U5836">
        <v>120</v>
      </c>
      <c r="V5836">
        <v>0.5</v>
      </c>
      <c r="W5836">
        <v>0.5</v>
      </c>
      <c r="X5836">
        <v>1</v>
      </c>
      <c r="Y5836">
        <v>62.2</v>
      </c>
    </row>
    <row r="5837" spans="1:25" hidden="1" x14ac:dyDescent="0.25">
      <c r="A5837" t="s">
        <v>22204</v>
      </c>
      <c r="B5837" t="s">
        <v>22205</v>
      </c>
      <c r="C5837" s="1" t="str">
        <f t="shared" si="940"/>
        <v>21:0447</v>
      </c>
      <c r="D5837" s="1" t="str">
        <f t="shared" si="941"/>
        <v>21:0147</v>
      </c>
      <c r="E5837" t="s">
        <v>22206</v>
      </c>
      <c r="F5837" t="s">
        <v>22207</v>
      </c>
      <c r="H5837">
        <v>48.840543400000001</v>
      </c>
      <c r="I5837">
        <v>-90.283210699999998</v>
      </c>
      <c r="J5837" s="1" t="str">
        <f t="shared" si="942"/>
        <v>NGR lake sediment grab sample</v>
      </c>
      <c r="K5837" s="1" t="str">
        <f t="shared" si="943"/>
        <v>&lt;177 micron (NGR)</v>
      </c>
      <c r="L5837">
        <v>42</v>
      </c>
      <c r="M5837" t="s">
        <v>107</v>
      </c>
      <c r="N5837">
        <v>835</v>
      </c>
      <c r="O5837">
        <v>110</v>
      </c>
      <c r="P5837">
        <v>27</v>
      </c>
      <c r="Q5837">
        <v>3</v>
      </c>
      <c r="R5837">
        <v>22</v>
      </c>
      <c r="S5837">
        <v>8</v>
      </c>
      <c r="T5837">
        <v>0.1</v>
      </c>
      <c r="U5837">
        <v>210</v>
      </c>
      <c r="V5837">
        <v>1.3</v>
      </c>
      <c r="W5837">
        <v>0.5</v>
      </c>
      <c r="X5837">
        <v>1</v>
      </c>
      <c r="Y5837">
        <v>39.4</v>
      </c>
    </row>
    <row r="5838" spans="1:25" hidden="1" x14ac:dyDescent="0.25">
      <c r="A5838" t="s">
        <v>22208</v>
      </c>
      <c r="B5838" t="s">
        <v>22209</v>
      </c>
      <c r="C5838" s="1" t="str">
        <f t="shared" si="940"/>
        <v>21:0447</v>
      </c>
      <c r="D5838" s="1" t="str">
        <f t="shared" si="941"/>
        <v>21:0147</v>
      </c>
      <c r="E5838" t="s">
        <v>22210</v>
      </c>
      <c r="F5838" t="s">
        <v>22211</v>
      </c>
      <c r="H5838">
        <v>48.844161200000002</v>
      </c>
      <c r="I5838">
        <v>-90.257428300000001</v>
      </c>
      <c r="J5838" s="1" t="str">
        <f t="shared" si="942"/>
        <v>NGR lake sediment grab sample</v>
      </c>
      <c r="K5838" s="1" t="str">
        <f t="shared" si="943"/>
        <v>&lt;177 micron (NGR)</v>
      </c>
      <c r="L5838">
        <v>42</v>
      </c>
      <c r="M5838" t="s">
        <v>112</v>
      </c>
      <c r="N5838">
        <v>836</v>
      </c>
      <c r="O5838">
        <v>154</v>
      </c>
      <c r="P5838">
        <v>46</v>
      </c>
      <c r="Q5838">
        <v>7</v>
      </c>
      <c r="R5838">
        <v>23</v>
      </c>
      <c r="S5838">
        <v>11</v>
      </c>
      <c r="T5838">
        <v>0.1</v>
      </c>
      <c r="U5838">
        <v>470</v>
      </c>
      <c r="V5838">
        <v>3.8</v>
      </c>
      <c r="W5838">
        <v>0.5</v>
      </c>
      <c r="X5838">
        <v>1</v>
      </c>
      <c r="Y5838">
        <v>50.2</v>
      </c>
    </row>
    <row r="5839" spans="1:25" hidden="1" x14ac:dyDescent="0.25">
      <c r="A5839" t="s">
        <v>22212</v>
      </c>
      <c r="B5839" t="s">
        <v>22213</v>
      </c>
      <c r="C5839" s="1" t="str">
        <f t="shared" si="940"/>
        <v>21:0447</v>
      </c>
      <c r="D5839" s="1" t="str">
        <f t="shared" si="941"/>
        <v>21:0147</v>
      </c>
      <c r="E5839" t="s">
        <v>22214</v>
      </c>
      <c r="F5839" t="s">
        <v>22215</v>
      </c>
      <c r="H5839">
        <v>48.857724699999999</v>
      </c>
      <c r="I5839">
        <v>-90.244046900000001</v>
      </c>
      <c r="J5839" s="1" t="str">
        <f t="shared" si="942"/>
        <v>NGR lake sediment grab sample</v>
      </c>
      <c r="K5839" s="1" t="str">
        <f t="shared" si="943"/>
        <v>&lt;177 micron (NGR)</v>
      </c>
      <c r="L5839">
        <v>42</v>
      </c>
      <c r="M5839" t="s">
        <v>117</v>
      </c>
      <c r="N5839">
        <v>837</v>
      </c>
      <c r="O5839">
        <v>182</v>
      </c>
      <c r="P5839">
        <v>35</v>
      </c>
      <c r="Q5839">
        <v>6</v>
      </c>
      <c r="R5839">
        <v>22</v>
      </c>
      <c r="S5839">
        <v>6</v>
      </c>
      <c r="T5839">
        <v>0.1</v>
      </c>
      <c r="U5839">
        <v>655</v>
      </c>
      <c r="V5839">
        <v>2.9</v>
      </c>
      <c r="W5839">
        <v>0.5</v>
      </c>
      <c r="X5839">
        <v>1</v>
      </c>
      <c r="Y5839">
        <v>37</v>
      </c>
    </row>
    <row r="5840" spans="1:25" hidden="1" x14ac:dyDescent="0.25">
      <c r="A5840" t="s">
        <v>22216</v>
      </c>
      <c r="B5840" t="s">
        <v>22217</v>
      </c>
      <c r="C5840" s="1" t="str">
        <f t="shared" si="940"/>
        <v>21:0447</v>
      </c>
      <c r="D5840" s="1" t="str">
        <f t="shared" si="941"/>
        <v>21:0147</v>
      </c>
      <c r="E5840" t="s">
        <v>22218</v>
      </c>
      <c r="F5840" t="s">
        <v>22219</v>
      </c>
      <c r="H5840">
        <v>48.854038199999998</v>
      </c>
      <c r="I5840">
        <v>-90.192724999999996</v>
      </c>
      <c r="J5840" s="1" t="str">
        <f t="shared" si="942"/>
        <v>NGR lake sediment grab sample</v>
      </c>
      <c r="K5840" s="1" t="str">
        <f t="shared" si="943"/>
        <v>&lt;177 micron (NGR)</v>
      </c>
      <c r="L5840">
        <v>42</v>
      </c>
      <c r="M5840" t="s">
        <v>122</v>
      </c>
      <c r="N5840">
        <v>838</v>
      </c>
      <c r="O5840">
        <v>73</v>
      </c>
      <c r="P5840">
        <v>34</v>
      </c>
      <c r="Q5840">
        <v>3</v>
      </c>
      <c r="R5840">
        <v>20</v>
      </c>
      <c r="S5840">
        <v>12</v>
      </c>
      <c r="T5840">
        <v>0.1</v>
      </c>
      <c r="U5840">
        <v>140</v>
      </c>
      <c r="V5840">
        <v>0.6</v>
      </c>
      <c r="W5840">
        <v>0.5</v>
      </c>
      <c r="X5840">
        <v>1</v>
      </c>
      <c r="Y5840">
        <v>39.799999999999997</v>
      </c>
    </row>
    <row r="5841" spans="1:25" hidden="1" x14ac:dyDescent="0.25">
      <c r="A5841" t="s">
        <v>22220</v>
      </c>
      <c r="B5841" t="s">
        <v>22221</v>
      </c>
      <c r="C5841" s="1" t="str">
        <f t="shared" si="940"/>
        <v>21:0447</v>
      </c>
      <c r="D5841" s="1" t="str">
        <f t="shared" si="941"/>
        <v>21:0147</v>
      </c>
      <c r="E5841" t="s">
        <v>22222</v>
      </c>
      <c r="F5841" t="s">
        <v>22223</v>
      </c>
      <c r="H5841">
        <v>48.793377999999997</v>
      </c>
      <c r="I5841">
        <v>-90.250163200000003</v>
      </c>
      <c r="J5841" s="1" t="str">
        <f t="shared" si="942"/>
        <v>NGR lake sediment grab sample</v>
      </c>
      <c r="K5841" s="1" t="str">
        <f t="shared" si="943"/>
        <v>&lt;177 micron (NGR)</v>
      </c>
      <c r="L5841">
        <v>43</v>
      </c>
      <c r="M5841" t="s">
        <v>29</v>
      </c>
      <c r="N5841">
        <v>839</v>
      </c>
      <c r="O5841">
        <v>122</v>
      </c>
      <c r="P5841">
        <v>66</v>
      </c>
      <c r="Q5841">
        <v>2</v>
      </c>
      <c r="R5841">
        <v>37</v>
      </c>
      <c r="S5841">
        <v>11</v>
      </c>
      <c r="T5841">
        <v>0.1</v>
      </c>
      <c r="U5841">
        <v>450</v>
      </c>
      <c r="V5841">
        <v>2.2999999999999998</v>
      </c>
      <c r="W5841">
        <v>0.5</v>
      </c>
      <c r="X5841">
        <v>1</v>
      </c>
      <c r="Y5841">
        <v>39.6</v>
      </c>
    </row>
    <row r="5842" spans="1:25" hidden="1" x14ac:dyDescent="0.25">
      <c r="A5842" t="s">
        <v>22224</v>
      </c>
      <c r="B5842" t="s">
        <v>22225</v>
      </c>
      <c r="C5842" s="1" t="str">
        <f t="shared" si="940"/>
        <v>21:0447</v>
      </c>
      <c r="D5842" s="1" t="str">
        <f t="shared" si="941"/>
        <v>21:0147</v>
      </c>
      <c r="E5842" t="s">
        <v>22226</v>
      </c>
      <c r="F5842" t="s">
        <v>22227</v>
      </c>
      <c r="H5842">
        <v>48.842132599999999</v>
      </c>
      <c r="I5842">
        <v>-90.184898799999999</v>
      </c>
      <c r="J5842" s="1" t="str">
        <f t="shared" si="942"/>
        <v>NGR lake sediment grab sample</v>
      </c>
      <c r="K5842" s="1" t="str">
        <f t="shared" si="943"/>
        <v>&lt;177 micron (NGR)</v>
      </c>
      <c r="L5842">
        <v>43</v>
      </c>
      <c r="M5842" t="s">
        <v>34</v>
      </c>
      <c r="N5842">
        <v>840</v>
      </c>
      <c r="O5842">
        <v>128</v>
      </c>
      <c r="P5842">
        <v>49</v>
      </c>
      <c r="Q5842">
        <v>3</v>
      </c>
      <c r="R5842">
        <v>28</v>
      </c>
      <c r="S5842">
        <v>9</v>
      </c>
      <c r="T5842">
        <v>0.1</v>
      </c>
      <c r="U5842">
        <v>370</v>
      </c>
      <c r="V5842">
        <v>2.65</v>
      </c>
      <c r="W5842">
        <v>0.5</v>
      </c>
      <c r="X5842">
        <v>1</v>
      </c>
      <c r="Y5842">
        <v>29.4</v>
      </c>
    </row>
    <row r="5843" spans="1:25" hidden="1" x14ac:dyDescent="0.25">
      <c r="A5843" t="s">
        <v>22228</v>
      </c>
      <c r="B5843" t="s">
        <v>22229</v>
      </c>
      <c r="C5843" s="1" t="str">
        <f t="shared" si="940"/>
        <v>21:0447</v>
      </c>
      <c r="D5843" s="1" t="str">
        <f>HYPERLINK("http://geochem.nrcan.gc.ca/cdogs/content/svy/svy_e.htm", "")</f>
        <v/>
      </c>
      <c r="G5843" s="1" t="str">
        <f>HYPERLINK("http://geochem.nrcan.gc.ca/cdogs/content/cr_/cr_00035_e.htm", "35")</f>
        <v>35</v>
      </c>
      <c r="J5843" t="s">
        <v>100</v>
      </c>
      <c r="K5843" t="s">
        <v>101</v>
      </c>
      <c r="L5843">
        <v>43</v>
      </c>
      <c r="M5843" t="s">
        <v>102</v>
      </c>
      <c r="N5843">
        <v>841</v>
      </c>
      <c r="O5843">
        <v>106</v>
      </c>
      <c r="P5843">
        <v>65</v>
      </c>
      <c r="Q5843">
        <v>9</v>
      </c>
      <c r="R5843">
        <v>36</v>
      </c>
      <c r="S5843">
        <v>10</v>
      </c>
      <c r="T5843">
        <v>0.1</v>
      </c>
      <c r="U5843">
        <v>320</v>
      </c>
      <c r="V5843">
        <v>2.4</v>
      </c>
      <c r="W5843">
        <v>12</v>
      </c>
      <c r="X5843">
        <v>3</v>
      </c>
      <c r="Y5843">
        <v>8.8000000000000007</v>
      </c>
    </row>
    <row r="5844" spans="1:25" hidden="1" x14ac:dyDescent="0.25">
      <c r="A5844" t="s">
        <v>22230</v>
      </c>
      <c r="B5844" t="s">
        <v>22231</v>
      </c>
      <c r="C5844" s="1" t="str">
        <f t="shared" si="940"/>
        <v>21:0447</v>
      </c>
      <c r="D5844" s="1" t="str">
        <f t="shared" ref="D5844:D5867" si="944">HYPERLINK("http://geochem.nrcan.gc.ca/cdogs/content/svy/svy210147_e.htm", "21:0147")</f>
        <v>21:0147</v>
      </c>
      <c r="E5844" t="s">
        <v>22232</v>
      </c>
      <c r="F5844" t="s">
        <v>22233</v>
      </c>
      <c r="H5844">
        <v>48.8148026</v>
      </c>
      <c r="I5844">
        <v>-90.239712999999995</v>
      </c>
      <c r="J5844" s="1" t="str">
        <f t="shared" ref="J5844:J5867" si="945">HYPERLINK("http://geochem.nrcan.gc.ca/cdogs/content/kwd/kwd020027_e.htm", "NGR lake sediment grab sample")</f>
        <v>NGR lake sediment grab sample</v>
      </c>
      <c r="K5844" s="1" t="str">
        <f t="shared" ref="K5844:K5867" si="946">HYPERLINK("http://geochem.nrcan.gc.ca/cdogs/content/kwd/kwd080006_e.htm", "&lt;177 micron (NGR)")</f>
        <v>&lt;177 micron (NGR)</v>
      </c>
      <c r="L5844">
        <v>43</v>
      </c>
      <c r="M5844" t="s">
        <v>49</v>
      </c>
      <c r="N5844">
        <v>842</v>
      </c>
      <c r="O5844">
        <v>120</v>
      </c>
      <c r="P5844">
        <v>46</v>
      </c>
      <c r="Q5844">
        <v>4</v>
      </c>
      <c r="R5844">
        <v>34</v>
      </c>
      <c r="S5844">
        <v>10</v>
      </c>
      <c r="T5844">
        <v>0.1</v>
      </c>
      <c r="U5844">
        <v>455</v>
      </c>
      <c r="V5844">
        <v>1.4</v>
      </c>
      <c r="W5844">
        <v>0.5</v>
      </c>
      <c r="X5844">
        <v>1</v>
      </c>
      <c r="Y5844">
        <v>47.6</v>
      </c>
    </row>
    <row r="5845" spans="1:25" hidden="1" x14ac:dyDescent="0.25">
      <c r="A5845" t="s">
        <v>22234</v>
      </c>
      <c r="B5845" t="s">
        <v>22235</v>
      </c>
      <c r="C5845" s="1" t="str">
        <f t="shared" si="940"/>
        <v>21:0447</v>
      </c>
      <c r="D5845" s="1" t="str">
        <f t="shared" si="944"/>
        <v>21:0147</v>
      </c>
      <c r="E5845" t="s">
        <v>22222</v>
      </c>
      <c r="F5845" t="s">
        <v>22236</v>
      </c>
      <c r="H5845">
        <v>48.793377999999997</v>
      </c>
      <c r="I5845">
        <v>-90.250163200000003</v>
      </c>
      <c r="J5845" s="1" t="str">
        <f t="shared" si="945"/>
        <v>NGR lake sediment grab sample</v>
      </c>
      <c r="K5845" s="1" t="str">
        <f t="shared" si="946"/>
        <v>&lt;177 micron (NGR)</v>
      </c>
      <c r="L5845">
        <v>43</v>
      </c>
      <c r="M5845" t="s">
        <v>53</v>
      </c>
      <c r="N5845">
        <v>843</v>
      </c>
      <c r="O5845">
        <v>134</v>
      </c>
      <c r="P5845">
        <v>67</v>
      </c>
      <c r="Q5845">
        <v>2</v>
      </c>
      <c r="R5845">
        <v>37</v>
      </c>
      <c r="S5845">
        <v>12</v>
      </c>
      <c r="T5845">
        <v>0.1</v>
      </c>
      <c r="U5845">
        <v>470</v>
      </c>
      <c r="V5845">
        <v>2.4500000000000002</v>
      </c>
      <c r="W5845">
        <v>0.5</v>
      </c>
      <c r="X5845">
        <v>1</v>
      </c>
      <c r="Y5845">
        <v>40.200000000000003</v>
      </c>
    </row>
    <row r="5846" spans="1:25" hidden="1" x14ac:dyDescent="0.25">
      <c r="A5846" t="s">
        <v>22237</v>
      </c>
      <c r="B5846" t="s">
        <v>22238</v>
      </c>
      <c r="C5846" s="1" t="str">
        <f t="shared" si="940"/>
        <v>21:0447</v>
      </c>
      <c r="D5846" s="1" t="str">
        <f t="shared" si="944"/>
        <v>21:0147</v>
      </c>
      <c r="E5846" t="s">
        <v>22222</v>
      </c>
      <c r="F5846" t="s">
        <v>22239</v>
      </c>
      <c r="H5846">
        <v>48.793377999999997</v>
      </c>
      <c r="I5846">
        <v>-90.250163200000003</v>
      </c>
      <c r="J5846" s="1" t="str">
        <f t="shared" si="945"/>
        <v>NGR lake sediment grab sample</v>
      </c>
      <c r="K5846" s="1" t="str">
        <f t="shared" si="946"/>
        <v>&lt;177 micron (NGR)</v>
      </c>
      <c r="L5846">
        <v>43</v>
      </c>
      <c r="M5846" t="s">
        <v>57</v>
      </c>
      <c r="N5846">
        <v>844</v>
      </c>
      <c r="O5846">
        <v>135</v>
      </c>
      <c r="P5846">
        <v>69</v>
      </c>
      <c r="Q5846">
        <v>4</v>
      </c>
      <c r="R5846">
        <v>38</v>
      </c>
      <c r="S5846">
        <v>13</v>
      </c>
      <c r="T5846">
        <v>0.1</v>
      </c>
      <c r="U5846">
        <v>460</v>
      </c>
      <c r="V5846">
        <v>2.35</v>
      </c>
      <c r="W5846">
        <v>0.5</v>
      </c>
      <c r="X5846">
        <v>1</v>
      </c>
      <c r="Y5846">
        <v>39.200000000000003</v>
      </c>
    </row>
    <row r="5847" spans="1:25" hidden="1" x14ac:dyDescent="0.25">
      <c r="A5847" t="s">
        <v>22240</v>
      </c>
      <c r="B5847" t="s">
        <v>22241</v>
      </c>
      <c r="C5847" s="1" t="str">
        <f t="shared" si="940"/>
        <v>21:0447</v>
      </c>
      <c r="D5847" s="1" t="str">
        <f t="shared" si="944"/>
        <v>21:0147</v>
      </c>
      <c r="E5847" t="s">
        <v>22242</v>
      </c>
      <c r="F5847" t="s">
        <v>22243</v>
      </c>
      <c r="H5847">
        <v>48.773125800000003</v>
      </c>
      <c r="I5847">
        <v>-90.290814100000006</v>
      </c>
      <c r="J5847" s="1" t="str">
        <f t="shared" si="945"/>
        <v>NGR lake sediment grab sample</v>
      </c>
      <c r="K5847" s="1" t="str">
        <f t="shared" si="946"/>
        <v>&lt;177 micron (NGR)</v>
      </c>
      <c r="L5847">
        <v>43</v>
      </c>
      <c r="M5847" t="s">
        <v>39</v>
      </c>
      <c r="N5847">
        <v>845</v>
      </c>
      <c r="O5847">
        <v>146</v>
      </c>
      <c r="P5847">
        <v>63</v>
      </c>
      <c r="Q5847">
        <v>3</v>
      </c>
      <c r="R5847">
        <v>22</v>
      </c>
      <c r="S5847">
        <v>9</v>
      </c>
      <c r="T5847">
        <v>0.1</v>
      </c>
      <c r="U5847">
        <v>400</v>
      </c>
      <c r="V5847">
        <v>2</v>
      </c>
      <c r="W5847">
        <v>0.5</v>
      </c>
      <c r="X5847">
        <v>1</v>
      </c>
      <c r="Y5847">
        <v>46.8</v>
      </c>
    </row>
    <row r="5848" spans="1:25" hidden="1" x14ac:dyDescent="0.25">
      <c r="A5848" t="s">
        <v>22244</v>
      </c>
      <c r="B5848" t="s">
        <v>22245</v>
      </c>
      <c r="C5848" s="1" t="str">
        <f t="shared" si="940"/>
        <v>21:0447</v>
      </c>
      <c r="D5848" s="1" t="str">
        <f t="shared" si="944"/>
        <v>21:0147</v>
      </c>
      <c r="E5848" t="s">
        <v>22246</v>
      </c>
      <c r="F5848" t="s">
        <v>22247</v>
      </c>
      <c r="H5848">
        <v>48.750742700000004</v>
      </c>
      <c r="I5848">
        <v>-90.331748700000006</v>
      </c>
      <c r="J5848" s="1" t="str">
        <f t="shared" si="945"/>
        <v>NGR lake sediment grab sample</v>
      </c>
      <c r="K5848" s="1" t="str">
        <f t="shared" si="946"/>
        <v>&lt;177 micron (NGR)</v>
      </c>
      <c r="L5848">
        <v>43</v>
      </c>
      <c r="M5848" t="s">
        <v>44</v>
      </c>
      <c r="N5848">
        <v>846</v>
      </c>
      <c r="O5848">
        <v>74</v>
      </c>
      <c r="P5848">
        <v>20</v>
      </c>
      <c r="Q5848">
        <v>5</v>
      </c>
      <c r="R5848">
        <v>21</v>
      </c>
      <c r="S5848">
        <v>13</v>
      </c>
      <c r="T5848">
        <v>0.1</v>
      </c>
      <c r="U5848">
        <v>460</v>
      </c>
      <c r="V5848">
        <v>3.85</v>
      </c>
      <c r="W5848">
        <v>0.5</v>
      </c>
      <c r="X5848">
        <v>1</v>
      </c>
      <c r="Y5848">
        <v>14.2</v>
      </c>
    </row>
    <row r="5849" spans="1:25" hidden="1" x14ac:dyDescent="0.25">
      <c r="A5849" t="s">
        <v>22248</v>
      </c>
      <c r="B5849" t="s">
        <v>22249</v>
      </c>
      <c r="C5849" s="1" t="str">
        <f t="shared" si="940"/>
        <v>21:0447</v>
      </c>
      <c r="D5849" s="1" t="str">
        <f t="shared" si="944"/>
        <v>21:0147</v>
      </c>
      <c r="E5849" t="s">
        <v>22250</v>
      </c>
      <c r="F5849" t="s">
        <v>22251</v>
      </c>
      <c r="H5849">
        <v>48.752343500000002</v>
      </c>
      <c r="I5849">
        <v>-90.392594099999997</v>
      </c>
      <c r="J5849" s="1" t="str">
        <f t="shared" si="945"/>
        <v>NGR lake sediment grab sample</v>
      </c>
      <c r="K5849" s="1" t="str">
        <f t="shared" si="946"/>
        <v>&lt;177 micron (NGR)</v>
      </c>
      <c r="L5849">
        <v>43</v>
      </c>
      <c r="M5849" t="s">
        <v>62</v>
      </c>
      <c r="N5849">
        <v>847</v>
      </c>
      <c r="O5849">
        <v>56</v>
      </c>
      <c r="P5849">
        <v>39</v>
      </c>
      <c r="Q5849">
        <v>1</v>
      </c>
      <c r="R5849">
        <v>18</v>
      </c>
      <c r="S5849">
        <v>11</v>
      </c>
      <c r="T5849">
        <v>0.1</v>
      </c>
      <c r="U5849">
        <v>300</v>
      </c>
      <c r="V5849">
        <v>2</v>
      </c>
      <c r="W5849">
        <v>0.5</v>
      </c>
      <c r="X5849">
        <v>1</v>
      </c>
      <c r="Y5849">
        <v>7.8</v>
      </c>
    </row>
    <row r="5850" spans="1:25" hidden="1" x14ac:dyDescent="0.25">
      <c r="A5850" t="s">
        <v>22252</v>
      </c>
      <c r="B5850" t="s">
        <v>22253</v>
      </c>
      <c r="C5850" s="1" t="str">
        <f t="shared" si="940"/>
        <v>21:0447</v>
      </c>
      <c r="D5850" s="1" t="str">
        <f t="shared" si="944"/>
        <v>21:0147</v>
      </c>
      <c r="E5850" t="s">
        <v>22254</v>
      </c>
      <c r="F5850" t="s">
        <v>22255</v>
      </c>
      <c r="H5850">
        <v>48.707124800000003</v>
      </c>
      <c r="I5850">
        <v>-90.412605400000004</v>
      </c>
      <c r="J5850" s="1" t="str">
        <f t="shared" si="945"/>
        <v>NGR lake sediment grab sample</v>
      </c>
      <c r="K5850" s="1" t="str">
        <f t="shared" si="946"/>
        <v>&lt;177 micron (NGR)</v>
      </c>
      <c r="L5850">
        <v>43</v>
      </c>
      <c r="M5850" t="s">
        <v>67</v>
      </c>
      <c r="N5850">
        <v>848</v>
      </c>
      <c r="O5850">
        <v>52</v>
      </c>
      <c r="P5850">
        <v>11</v>
      </c>
      <c r="Q5850">
        <v>2</v>
      </c>
      <c r="R5850">
        <v>11</v>
      </c>
      <c r="S5850">
        <v>7</v>
      </c>
      <c r="T5850">
        <v>0.1</v>
      </c>
      <c r="U5850">
        <v>210</v>
      </c>
      <c r="V5850">
        <v>1.3</v>
      </c>
      <c r="W5850">
        <v>0.5</v>
      </c>
      <c r="X5850">
        <v>1</v>
      </c>
      <c r="Y5850">
        <v>9</v>
      </c>
    </row>
    <row r="5851" spans="1:25" hidden="1" x14ac:dyDescent="0.25">
      <c r="A5851" t="s">
        <v>22256</v>
      </c>
      <c r="B5851" t="s">
        <v>22257</v>
      </c>
      <c r="C5851" s="1" t="str">
        <f t="shared" si="940"/>
        <v>21:0447</v>
      </c>
      <c r="D5851" s="1" t="str">
        <f t="shared" si="944"/>
        <v>21:0147</v>
      </c>
      <c r="E5851" t="s">
        <v>22258</v>
      </c>
      <c r="F5851" t="s">
        <v>22259</v>
      </c>
      <c r="H5851">
        <v>48.651676700000003</v>
      </c>
      <c r="I5851">
        <v>-90.399259900000004</v>
      </c>
      <c r="J5851" s="1" t="str">
        <f t="shared" si="945"/>
        <v>NGR lake sediment grab sample</v>
      </c>
      <c r="K5851" s="1" t="str">
        <f t="shared" si="946"/>
        <v>&lt;177 micron (NGR)</v>
      </c>
      <c r="L5851">
        <v>43</v>
      </c>
      <c r="M5851" t="s">
        <v>72</v>
      </c>
      <c r="N5851">
        <v>849</v>
      </c>
      <c r="O5851">
        <v>104</v>
      </c>
      <c r="P5851">
        <v>37</v>
      </c>
      <c r="Q5851">
        <v>4</v>
      </c>
      <c r="R5851">
        <v>21</v>
      </c>
      <c r="S5851">
        <v>9</v>
      </c>
      <c r="T5851">
        <v>0.1</v>
      </c>
      <c r="U5851">
        <v>320</v>
      </c>
      <c r="V5851">
        <v>2.2999999999999998</v>
      </c>
      <c r="W5851">
        <v>0.5</v>
      </c>
      <c r="X5851">
        <v>2</v>
      </c>
      <c r="Y5851">
        <v>27.6</v>
      </c>
    </row>
    <row r="5852" spans="1:25" hidden="1" x14ac:dyDescent="0.25">
      <c r="A5852" t="s">
        <v>22260</v>
      </c>
      <c r="B5852" t="s">
        <v>22261</v>
      </c>
      <c r="C5852" s="1" t="str">
        <f t="shared" si="940"/>
        <v>21:0447</v>
      </c>
      <c r="D5852" s="1" t="str">
        <f t="shared" si="944"/>
        <v>21:0147</v>
      </c>
      <c r="E5852" t="s">
        <v>22262</v>
      </c>
      <c r="F5852" t="s">
        <v>22263</v>
      </c>
      <c r="H5852">
        <v>48.646204400000002</v>
      </c>
      <c r="I5852">
        <v>-90.351449500000001</v>
      </c>
      <c r="J5852" s="1" t="str">
        <f t="shared" si="945"/>
        <v>NGR lake sediment grab sample</v>
      </c>
      <c r="K5852" s="1" t="str">
        <f t="shared" si="946"/>
        <v>&lt;177 micron (NGR)</v>
      </c>
      <c r="L5852">
        <v>43</v>
      </c>
      <c r="M5852" t="s">
        <v>77</v>
      </c>
      <c r="N5852">
        <v>850</v>
      </c>
      <c r="O5852">
        <v>136</v>
      </c>
      <c r="P5852">
        <v>73</v>
      </c>
      <c r="Q5852">
        <v>5</v>
      </c>
      <c r="R5852">
        <v>36</v>
      </c>
      <c r="S5852">
        <v>10</v>
      </c>
      <c r="T5852">
        <v>0.1</v>
      </c>
      <c r="U5852">
        <v>260</v>
      </c>
      <c r="V5852">
        <v>2.9</v>
      </c>
      <c r="W5852">
        <v>0.5</v>
      </c>
      <c r="X5852">
        <v>1</v>
      </c>
      <c r="Y5852">
        <v>34.799999999999997</v>
      </c>
    </row>
    <row r="5853" spans="1:25" hidden="1" x14ac:dyDescent="0.25">
      <c r="A5853" t="s">
        <v>22264</v>
      </c>
      <c r="B5853" t="s">
        <v>22265</v>
      </c>
      <c r="C5853" s="1" t="str">
        <f t="shared" si="940"/>
        <v>21:0447</v>
      </c>
      <c r="D5853" s="1" t="str">
        <f t="shared" si="944"/>
        <v>21:0147</v>
      </c>
      <c r="E5853" t="s">
        <v>22266</v>
      </c>
      <c r="F5853" t="s">
        <v>22267</v>
      </c>
      <c r="H5853">
        <v>48.628781400000001</v>
      </c>
      <c r="I5853">
        <v>-90.299047900000005</v>
      </c>
      <c r="J5853" s="1" t="str">
        <f t="shared" si="945"/>
        <v>NGR lake sediment grab sample</v>
      </c>
      <c r="K5853" s="1" t="str">
        <f t="shared" si="946"/>
        <v>&lt;177 micron (NGR)</v>
      </c>
      <c r="L5853">
        <v>43</v>
      </c>
      <c r="M5853" t="s">
        <v>82</v>
      </c>
      <c r="N5853">
        <v>851</v>
      </c>
      <c r="O5853">
        <v>80</v>
      </c>
      <c r="P5853">
        <v>46</v>
      </c>
      <c r="Q5853">
        <v>6</v>
      </c>
      <c r="R5853">
        <v>20</v>
      </c>
      <c r="S5853">
        <v>5</v>
      </c>
      <c r="T5853">
        <v>0.1</v>
      </c>
      <c r="U5853">
        <v>110</v>
      </c>
      <c r="V5853">
        <v>0.8</v>
      </c>
      <c r="W5853">
        <v>0.5</v>
      </c>
      <c r="X5853">
        <v>7</v>
      </c>
      <c r="Y5853">
        <v>57.4</v>
      </c>
    </row>
    <row r="5854" spans="1:25" hidden="1" x14ac:dyDescent="0.25">
      <c r="A5854" t="s">
        <v>22268</v>
      </c>
      <c r="B5854" t="s">
        <v>22269</v>
      </c>
      <c r="C5854" s="1" t="str">
        <f t="shared" si="940"/>
        <v>21:0447</v>
      </c>
      <c r="D5854" s="1" t="str">
        <f t="shared" si="944"/>
        <v>21:0147</v>
      </c>
      <c r="E5854" t="s">
        <v>22270</v>
      </c>
      <c r="F5854" t="s">
        <v>22271</v>
      </c>
      <c r="H5854">
        <v>48.642338000000002</v>
      </c>
      <c r="I5854">
        <v>-90.248740900000001</v>
      </c>
      <c r="J5854" s="1" t="str">
        <f t="shared" si="945"/>
        <v>NGR lake sediment grab sample</v>
      </c>
      <c r="K5854" s="1" t="str">
        <f t="shared" si="946"/>
        <v>&lt;177 micron (NGR)</v>
      </c>
      <c r="L5854">
        <v>43</v>
      </c>
      <c r="M5854" t="s">
        <v>87</v>
      </c>
      <c r="N5854">
        <v>852</v>
      </c>
      <c r="O5854">
        <v>172</v>
      </c>
      <c r="P5854">
        <v>63</v>
      </c>
      <c r="Q5854">
        <v>7</v>
      </c>
      <c r="R5854">
        <v>39</v>
      </c>
      <c r="S5854">
        <v>24</v>
      </c>
      <c r="T5854">
        <v>0.1</v>
      </c>
      <c r="U5854">
        <v>1900</v>
      </c>
      <c r="V5854">
        <v>8.4</v>
      </c>
      <c r="W5854">
        <v>0.5</v>
      </c>
      <c r="X5854">
        <v>1</v>
      </c>
      <c r="Y5854">
        <v>23.6</v>
      </c>
    </row>
    <row r="5855" spans="1:25" hidden="1" x14ac:dyDescent="0.25">
      <c r="A5855" t="s">
        <v>22272</v>
      </c>
      <c r="B5855" t="s">
        <v>22273</v>
      </c>
      <c r="C5855" s="1" t="str">
        <f t="shared" si="940"/>
        <v>21:0447</v>
      </c>
      <c r="D5855" s="1" t="str">
        <f t="shared" si="944"/>
        <v>21:0147</v>
      </c>
      <c r="E5855" t="s">
        <v>22274</v>
      </c>
      <c r="F5855" t="s">
        <v>22275</v>
      </c>
      <c r="H5855">
        <v>48.626629200000004</v>
      </c>
      <c r="I5855">
        <v>-90.1870124</v>
      </c>
      <c r="J5855" s="1" t="str">
        <f t="shared" si="945"/>
        <v>NGR lake sediment grab sample</v>
      </c>
      <c r="K5855" s="1" t="str">
        <f t="shared" si="946"/>
        <v>&lt;177 micron (NGR)</v>
      </c>
      <c r="L5855">
        <v>43</v>
      </c>
      <c r="M5855" t="s">
        <v>92</v>
      </c>
      <c r="N5855">
        <v>853</v>
      </c>
      <c r="O5855">
        <v>52</v>
      </c>
      <c r="P5855">
        <v>35</v>
      </c>
      <c r="Q5855">
        <v>9</v>
      </c>
      <c r="R5855">
        <v>26</v>
      </c>
      <c r="S5855">
        <v>13</v>
      </c>
      <c r="T5855">
        <v>0.1</v>
      </c>
      <c r="U5855">
        <v>400</v>
      </c>
      <c r="V5855">
        <v>2.2999999999999998</v>
      </c>
      <c r="W5855">
        <v>0.5</v>
      </c>
      <c r="X5855">
        <v>1</v>
      </c>
      <c r="Y5855">
        <v>6.2</v>
      </c>
    </row>
    <row r="5856" spans="1:25" hidden="1" x14ac:dyDescent="0.25">
      <c r="A5856" t="s">
        <v>22276</v>
      </c>
      <c r="B5856" t="s">
        <v>22277</v>
      </c>
      <c r="C5856" s="1" t="str">
        <f t="shared" si="940"/>
        <v>21:0447</v>
      </c>
      <c r="D5856" s="1" t="str">
        <f t="shared" si="944"/>
        <v>21:0147</v>
      </c>
      <c r="E5856" t="s">
        <v>22278</v>
      </c>
      <c r="F5856" t="s">
        <v>22279</v>
      </c>
      <c r="H5856">
        <v>48.639448799999997</v>
      </c>
      <c r="I5856">
        <v>-90.144551800000002</v>
      </c>
      <c r="J5856" s="1" t="str">
        <f t="shared" si="945"/>
        <v>NGR lake sediment grab sample</v>
      </c>
      <c r="K5856" s="1" t="str">
        <f t="shared" si="946"/>
        <v>&lt;177 micron (NGR)</v>
      </c>
      <c r="L5856">
        <v>43</v>
      </c>
      <c r="M5856" t="s">
        <v>97</v>
      </c>
      <c r="N5856">
        <v>854</v>
      </c>
      <c r="O5856">
        <v>99</v>
      </c>
      <c r="P5856">
        <v>41</v>
      </c>
      <c r="Q5856">
        <v>5</v>
      </c>
      <c r="R5856">
        <v>19</v>
      </c>
      <c r="S5856">
        <v>10</v>
      </c>
      <c r="T5856">
        <v>0.1</v>
      </c>
      <c r="U5856">
        <v>480</v>
      </c>
      <c r="V5856">
        <v>1.2</v>
      </c>
      <c r="W5856">
        <v>0.5</v>
      </c>
      <c r="X5856">
        <v>1</v>
      </c>
      <c r="Y5856">
        <v>48.4</v>
      </c>
    </row>
    <row r="5857" spans="1:25" hidden="1" x14ac:dyDescent="0.25">
      <c r="A5857" t="s">
        <v>22280</v>
      </c>
      <c r="B5857" t="s">
        <v>22281</v>
      </c>
      <c r="C5857" s="1" t="str">
        <f t="shared" si="940"/>
        <v>21:0447</v>
      </c>
      <c r="D5857" s="1" t="str">
        <f t="shared" si="944"/>
        <v>21:0147</v>
      </c>
      <c r="E5857" t="s">
        <v>22282</v>
      </c>
      <c r="F5857" t="s">
        <v>22283</v>
      </c>
      <c r="H5857">
        <v>48.6207426</v>
      </c>
      <c r="I5857">
        <v>-90.072242599999996</v>
      </c>
      <c r="J5857" s="1" t="str">
        <f t="shared" si="945"/>
        <v>NGR lake sediment grab sample</v>
      </c>
      <c r="K5857" s="1" t="str">
        <f t="shared" si="946"/>
        <v>&lt;177 micron (NGR)</v>
      </c>
      <c r="L5857">
        <v>43</v>
      </c>
      <c r="M5857" t="s">
        <v>107</v>
      </c>
      <c r="N5857">
        <v>855</v>
      </c>
      <c r="O5857">
        <v>56</v>
      </c>
      <c r="P5857">
        <v>30</v>
      </c>
      <c r="Q5857">
        <v>11</v>
      </c>
      <c r="R5857">
        <v>23</v>
      </c>
      <c r="S5857">
        <v>14</v>
      </c>
      <c r="T5857">
        <v>0.1</v>
      </c>
      <c r="U5857">
        <v>520</v>
      </c>
      <c r="V5857">
        <v>2.6</v>
      </c>
      <c r="W5857">
        <v>1</v>
      </c>
      <c r="X5857">
        <v>1</v>
      </c>
      <c r="Y5857">
        <v>6.4</v>
      </c>
    </row>
    <row r="5858" spans="1:25" hidden="1" x14ac:dyDescent="0.25">
      <c r="A5858" t="s">
        <v>22284</v>
      </c>
      <c r="B5858" t="s">
        <v>22285</v>
      </c>
      <c r="C5858" s="1" t="str">
        <f t="shared" si="940"/>
        <v>21:0447</v>
      </c>
      <c r="D5858" s="1" t="str">
        <f t="shared" si="944"/>
        <v>21:0147</v>
      </c>
      <c r="E5858" t="s">
        <v>22286</v>
      </c>
      <c r="F5858" t="s">
        <v>22287</v>
      </c>
      <c r="H5858">
        <v>48.630761499999998</v>
      </c>
      <c r="I5858">
        <v>-90.0229724</v>
      </c>
      <c r="J5858" s="1" t="str">
        <f t="shared" si="945"/>
        <v>NGR lake sediment grab sample</v>
      </c>
      <c r="K5858" s="1" t="str">
        <f t="shared" si="946"/>
        <v>&lt;177 micron (NGR)</v>
      </c>
      <c r="L5858">
        <v>43</v>
      </c>
      <c r="M5858" t="s">
        <v>112</v>
      </c>
      <c r="N5858">
        <v>856</v>
      </c>
      <c r="O5858">
        <v>116</v>
      </c>
      <c r="P5858">
        <v>35</v>
      </c>
      <c r="Q5858">
        <v>3</v>
      </c>
      <c r="R5858">
        <v>19</v>
      </c>
      <c r="S5858">
        <v>7</v>
      </c>
      <c r="T5858">
        <v>0.1</v>
      </c>
      <c r="U5858">
        <v>90</v>
      </c>
      <c r="V5858">
        <v>0.6</v>
      </c>
      <c r="W5858">
        <v>0.5</v>
      </c>
      <c r="X5858">
        <v>2</v>
      </c>
      <c r="Y5858">
        <v>61.6</v>
      </c>
    </row>
    <row r="5859" spans="1:25" hidden="1" x14ac:dyDescent="0.25">
      <c r="A5859" t="s">
        <v>22288</v>
      </c>
      <c r="B5859" t="s">
        <v>22289</v>
      </c>
      <c r="C5859" s="1" t="str">
        <f t="shared" si="940"/>
        <v>21:0447</v>
      </c>
      <c r="D5859" s="1" t="str">
        <f t="shared" si="944"/>
        <v>21:0147</v>
      </c>
      <c r="E5859" t="s">
        <v>22290</v>
      </c>
      <c r="F5859" t="s">
        <v>22291</v>
      </c>
      <c r="H5859">
        <v>48.604069799999998</v>
      </c>
      <c r="I5859">
        <v>-90.017258600000005</v>
      </c>
      <c r="J5859" s="1" t="str">
        <f t="shared" si="945"/>
        <v>NGR lake sediment grab sample</v>
      </c>
      <c r="K5859" s="1" t="str">
        <f t="shared" si="946"/>
        <v>&lt;177 micron (NGR)</v>
      </c>
      <c r="L5859">
        <v>43</v>
      </c>
      <c r="M5859" t="s">
        <v>117</v>
      </c>
      <c r="N5859">
        <v>857</v>
      </c>
      <c r="O5859">
        <v>114</v>
      </c>
      <c r="P5859">
        <v>32</v>
      </c>
      <c r="Q5859">
        <v>4</v>
      </c>
      <c r="R5859">
        <v>20</v>
      </c>
      <c r="S5859">
        <v>6</v>
      </c>
      <c r="T5859">
        <v>0.1</v>
      </c>
      <c r="U5859">
        <v>60</v>
      </c>
      <c r="V5859">
        <v>0.55000000000000004</v>
      </c>
      <c r="W5859">
        <v>0.5</v>
      </c>
      <c r="X5859">
        <v>4</v>
      </c>
      <c r="Y5859">
        <v>61.8</v>
      </c>
    </row>
    <row r="5860" spans="1:25" hidden="1" x14ac:dyDescent="0.25">
      <c r="A5860" t="s">
        <v>22292</v>
      </c>
      <c r="B5860" t="s">
        <v>22293</v>
      </c>
      <c r="C5860" s="1" t="str">
        <f t="shared" si="940"/>
        <v>21:0447</v>
      </c>
      <c r="D5860" s="1" t="str">
        <f t="shared" si="944"/>
        <v>21:0147</v>
      </c>
      <c r="E5860" t="s">
        <v>22294</v>
      </c>
      <c r="F5860" t="s">
        <v>22295</v>
      </c>
      <c r="H5860">
        <v>48.609141399999999</v>
      </c>
      <c r="I5860">
        <v>-90.0576638</v>
      </c>
      <c r="J5860" s="1" t="str">
        <f t="shared" si="945"/>
        <v>NGR lake sediment grab sample</v>
      </c>
      <c r="K5860" s="1" t="str">
        <f t="shared" si="946"/>
        <v>&lt;177 micron (NGR)</v>
      </c>
      <c r="L5860">
        <v>43</v>
      </c>
      <c r="M5860" t="s">
        <v>122</v>
      </c>
      <c r="N5860">
        <v>858</v>
      </c>
      <c r="O5860">
        <v>102</v>
      </c>
      <c r="P5860">
        <v>17</v>
      </c>
      <c r="Q5860">
        <v>4</v>
      </c>
      <c r="R5860">
        <v>11</v>
      </c>
      <c r="S5860">
        <v>4</v>
      </c>
      <c r="T5860">
        <v>0.1</v>
      </c>
      <c r="U5860">
        <v>140</v>
      </c>
      <c r="V5860">
        <v>0.5</v>
      </c>
      <c r="W5860">
        <v>0.5</v>
      </c>
      <c r="X5860">
        <v>1</v>
      </c>
      <c r="Y5860">
        <v>59.6</v>
      </c>
    </row>
    <row r="5861" spans="1:25" hidden="1" x14ac:dyDescent="0.25">
      <c r="A5861" t="s">
        <v>22296</v>
      </c>
      <c r="B5861" t="s">
        <v>22297</v>
      </c>
      <c r="C5861" s="1" t="str">
        <f t="shared" si="940"/>
        <v>21:0447</v>
      </c>
      <c r="D5861" s="1" t="str">
        <f t="shared" si="944"/>
        <v>21:0147</v>
      </c>
      <c r="E5861" t="s">
        <v>22298</v>
      </c>
      <c r="F5861" t="s">
        <v>22299</v>
      </c>
      <c r="H5861">
        <v>48.604775500000002</v>
      </c>
      <c r="I5861">
        <v>-90.344814999999997</v>
      </c>
      <c r="J5861" s="1" t="str">
        <f t="shared" si="945"/>
        <v>NGR lake sediment grab sample</v>
      </c>
      <c r="K5861" s="1" t="str">
        <f t="shared" si="946"/>
        <v>&lt;177 micron (NGR)</v>
      </c>
      <c r="L5861">
        <v>44</v>
      </c>
      <c r="M5861" t="s">
        <v>29</v>
      </c>
      <c r="N5861">
        <v>859</v>
      </c>
      <c r="O5861">
        <v>133</v>
      </c>
      <c r="P5861">
        <v>84</v>
      </c>
      <c r="Q5861">
        <v>2</v>
      </c>
      <c r="R5861">
        <v>25</v>
      </c>
      <c r="S5861">
        <v>4</v>
      </c>
      <c r="T5861">
        <v>0.1</v>
      </c>
      <c r="U5861">
        <v>130</v>
      </c>
      <c r="V5861">
        <v>1.2</v>
      </c>
      <c r="W5861">
        <v>0.5</v>
      </c>
      <c r="X5861">
        <v>2</v>
      </c>
      <c r="Y5861">
        <v>75.8</v>
      </c>
    </row>
    <row r="5862" spans="1:25" hidden="1" x14ac:dyDescent="0.25">
      <c r="A5862" t="s">
        <v>22300</v>
      </c>
      <c r="B5862" t="s">
        <v>22301</v>
      </c>
      <c r="C5862" s="1" t="str">
        <f t="shared" si="940"/>
        <v>21:0447</v>
      </c>
      <c r="D5862" s="1" t="str">
        <f t="shared" si="944"/>
        <v>21:0147</v>
      </c>
      <c r="E5862" t="s">
        <v>22302</v>
      </c>
      <c r="F5862" t="s">
        <v>22303</v>
      </c>
      <c r="H5862">
        <v>48.608338000000003</v>
      </c>
      <c r="I5862">
        <v>-90.083353799999998</v>
      </c>
      <c r="J5862" s="1" t="str">
        <f t="shared" si="945"/>
        <v>NGR lake sediment grab sample</v>
      </c>
      <c r="K5862" s="1" t="str">
        <f t="shared" si="946"/>
        <v>&lt;177 micron (NGR)</v>
      </c>
      <c r="L5862">
        <v>44</v>
      </c>
      <c r="M5862" t="s">
        <v>34</v>
      </c>
      <c r="N5862">
        <v>860</v>
      </c>
      <c r="O5862">
        <v>50</v>
      </c>
      <c r="P5862">
        <v>10</v>
      </c>
      <c r="Q5862">
        <v>9</v>
      </c>
      <c r="R5862">
        <v>9</v>
      </c>
      <c r="S5862">
        <v>8</v>
      </c>
      <c r="T5862">
        <v>0.1</v>
      </c>
      <c r="U5862">
        <v>210</v>
      </c>
      <c r="V5862">
        <v>1.1000000000000001</v>
      </c>
      <c r="W5862">
        <v>0.5</v>
      </c>
      <c r="X5862">
        <v>1</v>
      </c>
      <c r="Y5862">
        <v>5.4</v>
      </c>
    </row>
    <row r="5863" spans="1:25" hidden="1" x14ac:dyDescent="0.25">
      <c r="A5863" t="s">
        <v>22304</v>
      </c>
      <c r="B5863" t="s">
        <v>22305</v>
      </c>
      <c r="C5863" s="1" t="str">
        <f t="shared" si="940"/>
        <v>21:0447</v>
      </c>
      <c r="D5863" s="1" t="str">
        <f t="shared" si="944"/>
        <v>21:0147</v>
      </c>
      <c r="E5863" t="s">
        <v>22306</v>
      </c>
      <c r="F5863" t="s">
        <v>22307</v>
      </c>
      <c r="H5863">
        <v>48.609104899999998</v>
      </c>
      <c r="I5863">
        <v>-90.142235900000003</v>
      </c>
      <c r="J5863" s="1" t="str">
        <f t="shared" si="945"/>
        <v>NGR lake sediment grab sample</v>
      </c>
      <c r="K5863" s="1" t="str">
        <f t="shared" si="946"/>
        <v>&lt;177 micron (NGR)</v>
      </c>
      <c r="L5863">
        <v>44</v>
      </c>
      <c r="M5863" t="s">
        <v>39</v>
      </c>
      <c r="N5863">
        <v>861</v>
      </c>
      <c r="O5863">
        <v>109</v>
      </c>
      <c r="P5863">
        <v>49</v>
      </c>
      <c r="Q5863">
        <v>8</v>
      </c>
      <c r="R5863">
        <v>39</v>
      </c>
      <c r="S5863">
        <v>21</v>
      </c>
      <c r="T5863">
        <v>0.1</v>
      </c>
      <c r="U5863">
        <v>465</v>
      </c>
      <c r="V5863">
        <v>3.8</v>
      </c>
      <c r="W5863">
        <v>0.5</v>
      </c>
      <c r="X5863">
        <v>1</v>
      </c>
      <c r="Y5863">
        <v>15.6</v>
      </c>
    </row>
    <row r="5864" spans="1:25" hidden="1" x14ac:dyDescent="0.25">
      <c r="A5864" t="s">
        <v>22308</v>
      </c>
      <c r="B5864" t="s">
        <v>22309</v>
      </c>
      <c r="C5864" s="1" t="str">
        <f t="shared" si="940"/>
        <v>21:0447</v>
      </c>
      <c r="D5864" s="1" t="str">
        <f t="shared" si="944"/>
        <v>21:0147</v>
      </c>
      <c r="E5864" t="s">
        <v>22310</v>
      </c>
      <c r="F5864" t="s">
        <v>22311</v>
      </c>
      <c r="H5864">
        <v>48.602208500000003</v>
      </c>
      <c r="I5864">
        <v>-90.189184699999998</v>
      </c>
      <c r="J5864" s="1" t="str">
        <f t="shared" si="945"/>
        <v>NGR lake sediment grab sample</v>
      </c>
      <c r="K5864" s="1" t="str">
        <f t="shared" si="946"/>
        <v>&lt;177 micron (NGR)</v>
      </c>
      <c r="L5864">
        <v>44</v>
      </c>
      <c r="M5864" t="s">
        <v>44</v>
      </c>
      <c r="N5864">
        <v>862</v>
      </c>
      <c r="O5864">
        <v>99</v>
      </c>
      <c r="P5864">
        <v>36</v>
      </c>
      <c r="Q5864">
        <v>11</v>
      </c>
      <c r="R5864">
        <v>29</v>
      </c>
      <c r="S5864">
        <v>12</v>
      </c>
      <c r="T5864">
        <v>0.1</v>
      </c>
      <c r="U5864">
        <v>390</v>
      </c>
      <c r="V5864">
        <v>2</v>
      </c>
      <c r="W5864">
        <v>0.5</v>
      </c>
      <c r="X5864">
        <v>1</v>
      </c>
      <c r="Y5864">
        <v>17</v>
      </c>
    </row>
    <row r="5865" spans="1:25" hidden="1" x14ac:dyDescent="0.25">
      <c r="A5865" t="s">
        <v>22312</v>
      </c>
      <c r="B5865" t="s">
        <v>22313</v>
      </c>
      <c r="C5865" s="1" t="str">
        <f t="shared" si="940"/>
        <v>21:0447</v>
      </c>
      <c r="D5865" s="1" t="str">
        <f t="shared" si="944"/>
        <v>21:0147</v>
      </c>
      <c r="E5865" t="s">
        <v>22314</v>
      </c>
      <c r="F5865" t="s">
        <v>22315</v>
      </c>
      <c r="H5865">
        <v>48.606161</v>
      </c>
      <c r="I5865">
        <v>-90.270802099999997</v>
      </c>
      <c r="J5865" s="1" t="str">
        <f t="shared" si="945"/>
        <v>NGR lake sediment grab sample</v>
      </c>
      <c r="K5865" s="1" t="str">
        <f t="shared" si="946"/>
        <v>&lt;177 micron (NGR)</v>
      </c>
      <c r="L5865">
        <v>44</v>
      </c>
      <c r="M5865" t="s">
        <v>62</v>
      </c>
      <c r="N5865">
        <v>863</v>
      </c>
      <c r="O5865">
        <v>136</v>
      </c>
      <c r="P5865">
        <v>31</v>
      </c>
      <c r="Q5865">
        <v>8</v>
      </c>
      <c r="R5865">
        <v>16</v>
      </c>
      <c r="S5865">
        <v>10</v>
      </c>
      <c r="T5865">
        <v>0.1</v>
      </c>
      <c r="U5865">
        <v>320</v>
      </c>
      <c r="V5865">
        <v>1.1000000000000001</v>
      </c>
      <c r="W5865">
        <v>0.5</v>
      </c>
      <c r="X5865">
        <v>2</v>
      </c>
      <c r="Y5865">
        <v>57.8</v>
      </c>
    </row>
    <row r="5866" spans="1:25" hidden="1" x14ac:dyDescent="0.25">
      <c r="A5866" t="s">
        <v>22316</v>
      </c>
      <c r="B5866" t="s">
        <v>22317</v>
      </c>
      <c r="C5866" s="1" t="str">
        <f t="shared" si="940"/>
        <v>21:0447</v>
      </c>
      <c r="D5866" s="1" t="str">
        <f t="shared" si="944"/>
        <v>21:0147</v>
      </c>
      <c r="E5866" t="s">
        <v>22318</v>
      </c>
      <c r="F5866" t="s">
        <v>22319</v>
      </c>
      <c r="H5866">
        <v>48.598728800000004</v>
      </c>
      <c r="I5866">
        <v>-90.304478099999997</v>
      </c>
      <c r="J5866" s="1" t="str">
        <f t="shared" si="945"/>
        <v>NGR lake sediment grab sample</v>
      </c>
      <c r="K5866" s="1" t="str">
        <f t="shared" si="946"/>
        <v>&lt;177 micron (NGR)</v>
      </c>
      <c r="L5866">
        <v>44</v>
      </c>
      <c r="M5866" t="s">
        <v>67</v>
      </c>
      <c r="N5866">
        <v>864</v>
      </c>
      <c r="O5866">
        <v>112</v>
      </c>
      <c r="P5866">
        <v>33</v>
      </c>
      <c r="Q5866">
        <v>4</v>
      </c>
      <c r="R5866">
        <v>11</v>
      </c>
      <c r="S5866">
        <v>6</v>
      </c>
      <c r="T5866">
        <v>0.1</v>
      </c>
      <c r="U5866">
        <v>300</v>
      </c>
      <c r="V5866">
        <v>0.65</v>
      </c>
      <c r="W5866">
        <v>0.5</v>
      </c>
      <c r="X5866">
        <v>3</v>
      </c>
      <c r="Y5866">
        <v>63.6</v>
      </c>
    </row>
    <row r="5867" spans="1:25" hidden="1" x14ac:dyDescent="0.25">
      <c r="A5867" t="s">
        <v>22320</v>
      </c>
      <c r="B5867" t="s">
        <v>22321</v>
      </c>
      <c r="C5867" s="1" t="str">
        <f t="shared" si="940"/>
        <v>21:0447</v>
      </c>
      <c r="D5867" s="1" t="str">
        <f t="shared" si="944"/>
        <v>21:0147</v>
      </c>
      <c r="E5867" t="s">
        <v>22322</v>
      </c>
      <c r="F5867" t="s">
        <v>22323</v>
      </c>
      <c r="H5867">
        <v>48.603731400000001</v>
      </c>
      <c r="I5867">
        <v>-90.324940900000001</v>
      </c>
      <c r="J5867" s="1" t="str">
        <f t="shared" si="945"/>
        <v>NGR lake sediment grab sample</v>
      </c>
      <c r="K5867" s="1" t="str">
        <f t="shared" si="946"/>
        <v>&lt;177 micron (NGR)</v>
      </c>
      <c r="L5867">
        <v>44</v>
      </c>
      <c r="M5867" t="s">
        <v>49</v>
      </c>
      <c r="N5867">
        <v>865</v>
      </c>
      <c r="O5867">
        <v>104</v>
      </c>
      <c r="P5867">
        <v>110</v>
      </c>
      <c r="Q5867">
        <v>6</v>
      </c>
      <c r="R5867">
        <v>12</v>
      </c>
      <c r="S5867">
        <v>6</v>
      </c>
      <c r="T5867">
        <v>0.1</v>
      </c>
      <c r="U5867">
        <v>100</v>
      </c>
      <c r="V5867">
        <v>0.8</v>
      </c>
      <c r="W5867">
        <v>0.5</v>
      </c>
      <c r="X5867">
        <v>4</v>
      </c>
      <c r="Y5867">
        <v>62.6</v>
      </c>
    </row>
    <row r="5868" spans="1:25" hidden="1" x14ac:dyDescent="0.25">
      <c r="A5868" t="s">
        <v>22324</v>
      </c>
      <c r="B5868" t="s">
        <v>22325</v>
      </c>
      <c r="C5868" s="1" t="str">
        <f t="shared" si="940"/>
        <v>21:0447</v>
      </c>
      <c r="D5868" s="1" t="str">
        <f>HYPERLINK("http://geochem.nrcan.gc.ca/cdogs/content/svy/svy_e.htm", "")</f>
        <v/>
      </c>
      <c r="G5868" s="1" t="str">
        <f>HYPERLINK("http://geochem.nrcan.gc.ca/cdogs/content/cr_/cr_00033_e.htm", "33")</f>
        <v>33</v>
      </c>
      <c r="J5868" t="s">
        <v>100</v>
      </c>
      <c r="K5868" t="s">
        <v>101</v>
      </c>
      <c r="L5868">
        <v>44</v>
      </c>
      <c r="M5868" t="s">
        <v>102</v>
      </c>
      <c r="N5868">
        <v>866</v>
      </c>
      <c r="O5868">
        <v>145</v>
      </c>
      <c r="P5868">
        <v>18</v>
      </c>
      <c r="Q5868">
        <v>24</v>
      </c>
      <c r="R5868">
        <v>12</v>
      </c>
      <c r="S5868">
        <v>11</v>
      </c>
      <c r="T5868">
        <v>0.1</v>
      </c>
      <c r="U5868">
        <v>2450</v>
      </c>
      <c r="V5868">
        <v>3.5</v>
      </c>
      <c r="W5868">
        <v>1.5</v>
      </c>
      <c r="X5868">
        <v>1</v>
      </c>
      <c r="Y5868">
        <v>13</v>
      </c>
    </row>
    <row r="5869" spans="1:25" hidden="1" x14ac:dyDescent="0.25">
      <c r="A5869" t="s">
        <v>22326</v>
      </c>
      <c r="B5869" t="s">
        <v>22327</v>
      </c>
      <c r="C5869" s="1" t="str">
        <f t="shared" si="940"/>
        <v>21:0447</v>
      </c>
      <c r="D5869" s="1" t="str">
        <f t="shared" ref="D5869:D5883" si="947">HYPERLINK("http://geochem.nrcan.gc.ca/cdogs/content/svy/svy210147_e.htm", "21:0147")</f>
        <v>21:0147</v>
      </c>
      <c r="E5869" t="s">
        <v>22298</v>
      </c>
      <c r="F5869" t="s">
        <v>22328</v>
      </c>
      <c r="H5869">
        <v>48.604775500000002</v>
      </c>
      <c r="I5869">
        <v>-90.344814999999997</v>
      </c>
      <c r="J5869" s="1" t="str">
        <f t="shared" ref="J5869:J5883" si="948">HYPERLINK("http://geochem.nrcan.gc.ca/cdogs/content/kwd/kwd020027_e.htm", "NGR lake sediment grab sample")</f>
        <v>NGR lake sediment grab sample</v>
      </c>
      <c r="K5869" s="1" t="str">
        <f t="shared" ref="K5869:K5883" si="949">HYPERLINK("http://geochem.nrcan.gc.ca/cdogs/content/kwd/kwd080006_e.htm", "&lt;177 micron (NGR)")</f>
        <v>&lt;177 micron (NGR)</v>
      </c>
      <c r="L5869">
        <v>44</v>
      </c>
      <c r="M5869" t="s">
        <v>57</v>
      </c>
      <c r="N5869">
        <v>867</v>
      </c>
      <c r="O5869">
        <v>139</v>
      </c>
      <c r="P5869">
        <v>89</v>
      </c>
      <c r="Q5869">
        <v>3</v>
      </c>
      <c r="R5869">
        <v>28</v>
      </c>
      <c r="S5869">
        <v>5</v>
      </c>
      <c r="T5869">
        <v>0.1</v>
      </c>
      <c r="U5869">
        <v>155</v>
      </c>
      <c r="V5869">
        <v>1.3</v>
      </c>
      <c r="W5869">
        <v>0.5</v>
      </c>
      <c r="X5869">
        <v>2</v>
      </c>
      <c r="Y5869">
        <v>74.2</v>
      </c>
    </row>
    <row r="5870" spans="1:25" hidden="1" x14ac:dyDescent="0.25">
      <c r="A5870" t="s">
        <v>22329</v>
      </c>
      <c r="B5870" t="s">
        <v>22330</v>
      </c>
      <c r="C5870" s="1" t="str">
        <f t="shared" si="940"/>
        <v>21:0447</v>
      </c>
      <c r="D5870" s="1" t="str">
        <f t="shared" si="947"/>
        <v>21:0147</v>
      </c>
      <c r="E5870" t="s">
        <v>22298</v>
      </c>
      <c r="F5870" t="s">
        <v>22331</v>
      </c>
      <c r="H5870">
        <v>48.604775500000002</v>
      </c>
      <c r="I5870">
        <v>-90.344814999999997</v>
      </c>
      <c r="J5870" s="1" t="str">
        <f t="shared" si="948"/>
        <v>NGR lake sediment grab sample</v>
      </c>
      <c r="K5870" s="1" t="str">
        <f t="shared" si="949"/>
        <v>&lt;177 micron (NGR)</v>
      </c>
      <c r="L5870">
        <v>44</v>
      </c>
      <c r="M5870" t="s">
        <v>53</v>
      </c>
      <c r="N5870">
        <v>868</v>
      </c>
      <c r="O5870">
        <v>132</v>
      </c>
      <c r="P5870">
        <v>85</v>
      </c>
      <c r="Q5870">
        <v>3</v>
      </c>
      <c r="R5870">
        <v>27</v>
      </c>
      <c r="S5870">
        <v>5</v>
      </c>
      <c r="T5870">
        <v>0.1</v>
      </c>
      <c r="U5870">
        <v>140</v>
      </c>
      <c r="V5870">
        <v>1.2</v>
      </c>
      <c r="W5870">
        <v>0.5</v>
      </c>
      <c r="X5870">
        <v>2</v>
      </c>
      <c r="Y5870">
        <v>75.400000000000006</v>
      </c>
    </row>
    <row r="5871" spans="1:25" hidden="1" x14ac:dyDescent="0.25">
      <c r="A5871" t="s">
        <v>22332</v>
      </c>
      <c r="B5871" t="s">
        <v>22333</v>
      </c>
      <c r="C5871" s="1" t="str">
        <f t="shared" si="940"/>
        <v>21:0447</v>
      </c>
      <c r="D5871" s="1" t="str">
        <f t="shared" si="947"/>
        <v>21:0147</v>
      </c>
      <c r="E5871" t="s">
        <v>22334</v>
      </c>
      <c r="F5871" t="s">
        <v>22335</v>
      </c>
      <c r="H5871">
        <v>48.608861699999999</v>
      </c>
      <c r="I5871">
        <v>-90.396564600000005</v>
      </c>
      <c r="J5871" s="1" t="str">
        <f t="shared" si="948"/>
        <v>NGR lake sediment grab sample</v>
      </c>
      <c r="K5871" s="1" t="str">
        <f t="shared" si="949"/>
        <v>&lt;177 micron (NGR)</v>
      </c>
      <c r="L5871">
        <v>44</v>
      </c>
      <c r="M5871" t="s">
        <v>72</v>
      </c>
      <c r="N5871">
        <v>869</v>
      </c>
      <c r="O5871">
        <v>82</v>
      </c>
      <c r="P5871">
        <v>36</v>
      </c>
      <c r="Q5871">
        <v>3</v>
      </c>
      <c r="R5871">
        <v>28</v>
      </c>
      <c r="S5871">
        <v>18</v>
      </c>
      <c r="T5871">
        <v>0.1</v>
      </c>
      <c r="U5871">
        <v>720</v>
      </c>
      <c r="V5871">
        <v>1.8</v>
      </c>
      <c r="W5871">
        <v>0.5</v>
      </c>
      <c r="X5871">
        <v>3</v>
      </c>
      <c r="Y5871">
        <v>10.6</v>
      </c>
    </row>
    <row r="5872" spans="1:25" hidden="1" x14ac:dyDescent="0.25">
      <c r="A5872" t="s">
        <v>22336</v>
      </c>
      <c r="B5872" t="s">
        <v>22337</v>
      </c>
      <c r="C5872" s="1" t="str">
        <f t="shared" si="940"/>
        <v>21:0447</v>
      </c>
      <c r="D5872" s="1" t="str">
        <f t="shared" si="947"/>
        <v>21:0147</v>
      </c>
      <c r="E5872" t="s">
        <v>22338</v>
      </c>
      <c r="F5872" t="s">
        <v>22339</v>
      </c>
      <c r="H5872">
        <v>48.606874400000002</v>
      </c>
      <c r="I5872">
        <v>-90.429594300000005</v>
      </c>
      <c r="J5872" s="1" t="str">
        <f t="shared" si="948"/>
        <v>NGR lake sediment grab sample</v>
      </c>
      <c r="K5872" s="1" t="str">
        <f t="shared" si="949"/>
        <v>&lt;177 micron (NGR)</v>
      </c>
      <c r="L5872">
        <v>44</v>
      </c>
      <c r="M5872" t="s">
        <v>77</v>
      </c>
      <c r="N5872">
        <v>870</v>
      </c>
      <c r="O5872">
        <v>106</v>
      </c>
      <c r="P5872">
        <v>74</v>
      </c>
      <c r="Q5872">
        <v>5</v>
      </c>
      <c r="R5872">
        <v>38</v>
      </c>
      <c r="S5872">
        <v>13</v>
      </c>
      <c r="T5872">
        <v>0.1</v>
      </c>
      <c r="U5872">
        <v>1800</v>
      </c>
      <c r="V5872">
        <v>3</v>
      </c>
      <c r="W5872">
        <v>0.5</v>
      </c>
      <c r="X5872">
        <v>2</v>
      </c>
      <c r="Y5872">
        <v>34</v>
      </c>
    </row>
    <row r="5873" spans="1:25" hidden="1" x14ac:dyDescent="0.25">
      <c r="A5873" t="s">
        <v>22340</v>
      </c>
      <c r="B5873" t="s">
        <v>22341</v>
      </c>
      <c r="C5873" s="1" t="str">
        <f t="shared" si="940"/>
        <v>21:0447</v>
      </c>
      <c r="D5873" s="1" t="str">
        <f t="shared" si="947"/>
        <v>21:0147</v>
      </c>
      <c r="E5873" t="s">
        <v>22342</v>
      </c>
      <c r="F5873" t="s">
        <v>22343</v>
      </c>
      <c r="H5873">
        <v>48.725254700000001</v>
      </c>
      <c r="I5873">
        <v>-91.2341926</v>
      </c>
      <c r="J5873" s="1" t="str">
        <f t="shared" si="948"/>
        <v>NGR lake sediment grab sample</v>
      </c>
      <c r="K5873" s="1" t="str">
        <f t="shared" si="949"/>
        <v>&lt;177 micron (NGR)</v>
      </c>
      <c r="L5873">
        <v>44</v>
      </c>
      <c r="M5873" t="s">
        <v>82</v>
      </c>
      <c r="N5873">
        <v>871</v>
      </c>
      <c r="O5873">
        <v>132</v>
      </c>
      <c r="P5873">
        <v>26</v>
      </c>
      <c r="Q5873">
        <v>7</v>
      </c>
      <c r="R5873">
        <v>27</v>
      </c>
      <c r="S5873">
        <v>11</v>
      </c>
      <c r="T5873">
        <v>0.1</v>
      </c>
      <c r="U5873">
        <v>390</v>
      </c>
      <c r="V5873">
        <v>2.15</v>
      </c>
      <c r="W5873">
        <v>0.5</v>
      </c>
      <c r="X5873">
        <v>1</v>
      </c>
      <c r="Y5873">
        <v>34.6</v>
      </c>
    </row>
    <row r="5874" spans="1:25" hidden="1" x14ac:dyDescent="0.25">
      <c r="A5874" t="s">
        <v>22344</v>
      </c>
      <c r="B5874" t="s">
        <v>22345</v>
      </c>
      <c r="C5874" s="1" t="str">
        <f t="shared" si="940"/>
        <v>21:0447</v>
      </c>
      <c r="D5874" s="1" t="str">
        <f t="shared" si="947"/>
        <v>21:0147</v>
      </c>
      <c r="E5874" t="s">
        <v>22346</v>
      </c>
      <c r="F5874" t="s">
        <v>22347</v>
      </c>
      <c r="H5874">
        <v>48.760753899999997</v>
      </c>
      <c r="I5874">
        <v>-91.170120699999998</v>
      </c>
      <c r="J5874" s="1" t="str">
        <f t="shared" si="948"/>
        <v>NGR lake sediment grab sample</v>
      </c>
      <c r="K5874" s="1" t="str">
        <f t="shared" si="949"/>
        <v>&lt;177 micron (NGR)</v>
      </c>
      <c r="L5874">
        <v>44</v>
      </c>
      <c r="M5874" t="s">
        <v>87</v>
      </c>
      <c r="N5874">
        <v>872</v>
      </c>
      <c r="O5874">
        <v>104</v>
      </c>
      <c r="P5874">
        <v>26</v>
      </c>
      <c r="Q5874">
        <v>4</v>
      </c>
      <c r="R5874">
        <v>19</v>
      </c>
      <c r="S5874">
        <v>7</v>
      </c>
      <c r="T5874">
        <v>0.1</v>
      </c>
      <c r="U5874">
        <v>210</v>
      </c>
      <c r="V5874">
        <v>0.7</v>
      </c>
      <c r="W5874">
        <v>0.5</v>
      </c>
      <c r="X5874">
        <v>1</v>
      </c>
      <c r="Y5874">
        <v>57.6</v>
      </c>
    </row>
    <row r="5875" spans="1:25" hidden="1" x14ac:dyDescent="0.25">
      <c r="A5875" t="s">
        <v>22348</v>
      </c>
      <c r="B5875" t="s">
        <v>22349</v>
      </c>
      <c r="C5875" s="1" t="str">
        <f t="shared" si="940"/>
        <v>21:0447</v>
      </c>
      <c r="D5875" s="1" t="str">
        <f t="shared" si="947"/>
        <v>21:0147</v>
      </c>
      <c r="E5875" t="s">
        <v>22350</v>
      </c>
      <c r="F5875" t="s">
        <v>22351</v>
      </c>
      <c r="H5875">
        <v>48.7855645</v>
      </c>
      <c r="I5875">
        <v>-91.129629800000004</v>
      </c>
      <c r="J5875" s="1" t="str">
        <f t="shared" si="948"/>
        <v>NGR lake sediment grab sample</v>
      </c>
      <c r="K5875" s="1" t="str">
        <f t="shared" si="949"/>
        <v>&lt;177 micron (NGR)</v>
      </c>
      <c r="L5875">
        <v>44</v>
      </c>
      <c r="M5875" t="s">
        <v>92</v>
      </c>
      <c r="N5875">
        <v>873</v>
      </c>
      <c r="O5875">
        <v>51</v>
      </c>
      <c r="P5875">
        <v>19</v>
      </c>
      <c r="Q5875">
        <v>4</v>
      </c>
      <c r="R5875">
        <v>17</v>
      </c>
      <c r="S5875">
        <v>8</v>
      </c>
      <c r="T5875">
        <v>0.1</v>
      </c>
      <c r="U5875">
        <v>540</v>
      </c>
      <c r="V5875">
        <v>2.7</v>
      </c>
      <c r="W5875">
        <v>3</v>
      </c>
      <c r="X5875">
        <v>1</v>
      </c>
      <c r="Y5875">
        <v>10</v>
      </c>
    </row>
    <row r="5876" spans="1:25" hidden="1" x14ac:dyDescent="0.25">
      <c r="A5876" t="s">
        <v>22352</v>
      </c>
      <c r="B5876" t="s">
        <v>22353</v>
      </c>
      <c r="C5876" s="1" t="str">
        <f t="shared" si="940"/>
        <v>21:0447</v>
      </c>
      <c r="D5876" s="1" t="str">
        <f t="shared" si="947"/>
        <v>21:0147</v>
      </c>
      <c r="E5876" t="s">
        <v>22354</v>
      </c>
      <c r="F5876" t="s">
        <v>22355</v>
      </c>
      <c r="H5876">
        <v>48.788506599999998</v>
      </c>
      <c r="I5876">
        <v>-91.072478399999994</v>
      </c>
      <c r="J5876" s="1" t="str">
        <f t="shared" si="948"/>
        <v>NGR lake sediment grab sample</v>
      </c>
      <c r="K5876" s="1" t="str">
        <f t="shared" si="949"/>
        <v>&lt;177 micron (NGR)</v>
      </c>
      <c r="L5876">
        <v>44</v>
      </c>
      <c r="M5876" t="s">
        <v>97</v>
      </c>
      <c r="N5876">
        <v>874</v>
      </c>
      <c r="O5876">
        <v>84</v>
      </c>
      <c r="P5876">
        <v>44</v>
      </c>
      <c r="Q5876">
        <v>4</v>
      </c>
      <c r="R5876">
        <v>27</v>
      </c>
      <c r="S5876">
        <v>12</v>
      </c>
      <c r="T5876">
        <v>0.1</v>
      </c>
      <c r="U5876">
        <v>685</v>
      </c>
      <c r="V5876">
        <v>4.5999999999999996</v>
      </c>
      <c r="W5876">
        <v>4.5</v>
      </c>
      <c r="X5876">
        <v>1</v>
      </c>
      <c r="Y5876">
        <v>15.6</v>
      </c>
    </row>
    <row r="5877" spans="1:25" hidden="1" x14ac:dyDescent="0.25">
      <c r="A5877" t="s">
        <v>22356</v>
      </c>
      <c r="B5877" t="s">
        <v>22357</v>
      </c>
      <c r="C5877" s="1" t="str">
        <f t="shared" si="940"/>
        <v>21:0447</v>
      </c>
      <c r="D5877" s="1" t="str">
        <f t="shared" si="947"/>
        <v>21:0147</v>
      </c>
      <c r="E5877" t="s">
        <v>22358</v>
      </c>
      <c r="F5877" t="s">
        <v>22359</v>
      </c>
      <c r="H5877">
        <v>48.785778000000001</v>
      </c>
      <c r="I5877">
        <v>-91.011673000000002</v>
      </c>
      <c r="J5877" s="1" t="str">
        <f t="shared" si="948"/>
        <v>NGR lake sediment grab sample</v>
      </c>
      <c r="K5877" s="1" t="str">
        <f t="shared" si="949"/>
        <v>&lt;177 micron (NGR)</v>
      </c>
      <c r="L5877">
        <v>44</v>
      </c>
      <c r="M5877" t="s">
        <v>107</v>
      </c>
      <c r="N5877">
        <v>875</v>
      </c>
      <c r="O5877">
        <v>65</v>
      </c>
      <c r="P5877">
        <v>27</v>
      </c>
      <c r="Q5877">
        <v>7</v>
      </c>
      <c r="R5877">
        <v>19</v>
      </c>
      <c r="S5877">
        <v>8</v>
      </c>
      <c r="T5877">
        <v>0.1</v>
      </c>
      <c r="U5877">
        <v>445</v>
      </c>
      <c r="V5877">
        <v>3</v>
      </c>
      <c r="W5877">
        <v>3.5</v>
      </c>
      <c r="X5877">
        <v>1</v>
      </c>
      <c r="Y5877">
        <v>11.6</v>
      </c>
    </row>
    <row r="5878" spans="1:25" hidden="1" x14ac:dyDescent="0.25">
      <c r="A5878" t="s">
        <v>22360</v>
      </c>
      <c r="B5878" t="s">
        <v>22361</v>
      </c>
      <c r="C5878" s="1" t="str">
        <f t="shared" si="940"/>
        <v>21:0447</v>
      </c>
      <c r="D5878" s="1" t="str">
        <f t="shared" si="947"/>
        <v>21:0147</v>
      </c>
      <c r="E5878" t="s">
        <v>22362</v>
      </c>
      <c r="F5878" t="s">
        <v>22363</v>
      </c>
      <c r="H5878">
        <v>48.820412699999999</v>
      </c>
      <c r="I5878">
        <v>-91.012243900000001</v>
      </c>
      <c r="J5878" s="1" t="str">
        <f t="shared" si="948"/>
        <v>NGR lake sediment grab sample</v>
      </c>
      <c r="K5878" s="1" t="str">
        <f t="shared" si="949"/>
        <v>&lt;177 micron (NGR)</v>
      </c>
      <c r="L5878">
        <v>44</v>
      </c>
      <c r="M5878" t="s">
        <v>112</v>
      </c>
      <c r="N5878">
        <v>876</v>
      </c>
      <c r="O5878">
        <v>122</v>
      </c>
      <c r="P5878">
        <v>17</v>
      </c>
      <c r="Q5878">
        <v>7</v>
      </c>
      <c r="R5878">
        <v>16</v>
      </c>
      <c r="S5878">
        <v>15</v>
      </c>
      <c r="T5878">
        <v>0.1</v>
      </c>
      <c r="U5878">
        <v>485</v>
      </c>
      <c r="V5878">
        <v>3.05</v>
      </c>
      <c r="W5878">
        <v>4</v>
      </c>
      <c r="X5878">
        <v>2</v>
      </c>
      <c r="Y5878">
        <v>11.2</v>
      </c>
    </row>
    <row r="5879" spans="1:25" hidden="1" x14ac:dyDescent="0.25">
      <c r="A5879" t="s">
        <v>22364</v>
      </c>
      <c r="B5879" t="s">
        <v>22365</v>
      </c>
      <c r="C5879" s="1" t="str">
        <f t="shared" si="940"/>
        <v>21:0447</v>
      </c>
      <c r="D5879" s="1" t="str">
        <f t="shared" si="947"/>
        <v>21:0147</v>
      </c>
      <c r="E5879" t="s">
        <v>22366</v>
      </c>
      <c r="F5879" t="s">
        <v>22367</v>
      </c>
      <c r="H5879">
        <v>48.828603800000003</v>
      </c>
      <c r="I5879">
        <v>-90.9690157</v>
      </c>
      <c r="J5879" s="1" t="str">
        <f t="shared" si="948"/>
        <v>NGR lake sediment grab sample</v>
      </c>
      <c r="K5879" s="1" t="str">
        <f t="shared" si="949"/>
        <v>&lt;177 micron (NGR)</v>
      </c>
      <c r="L5879">
        <v>44</v>
      </c>
      <c r="M5879" t="s">
        <v>117</v>
      </c>
      <c r="N5879">
        <v>877</v>
      </c>
      <c r="O5879">
        <v>96</v>
      </c>
      <c r="P5879">
        <v>26</v>
      </c>
      <c r="Q5879">
        <v>7</v>
      </c>
      <c r="R5879">
        <v>16</v>
      </c>
      <c r="S5879">
        <v>10</v>
      </c>
      <c r="T5879">
        <v>0.1</v>
      </c>
      <c r="U5879">
        <v>570</v>
      </c>
      <c r="V5879">
        <v>2.8</v>
      </c>
      <c r="W5879">
        <v>0.5</v>
      </c>
      <c r="X5879">
        <v>2</v>
      </c>
      <c r="Y5879">
        <v>25.2</v>
      </c>
    </row>
    <row r="5880" spans="1:25" hidden="1" x14ac:dyDescent="0.25">
      <c r="A5880" t="s">
        <v>22368</v>
      </c>
      <c r="B5880" t="s">
        <v>22369</v>
      </c>
      <c r="C5880" s="1" t="str">
        <f t="shared" si="940"/>
        <v>21:0447</v>
      </c>
      <c r="D5880" s="1" t="str">
        <f t="shared" si="947"/>
        <v>21:0147</v>
      </c>
      <c r="E5880" t="s">
        <v>22370</v>
      </c>
      <c r="F5880" t="s">
        <v>22371</v>
      </c>
      <c r="H5880">
        <v>48.837515600000003</v>
      </c>
      <c r="I5880">
        <v>-90.969187399999996</v>
      </c>
      <c r="J5880" s="1" t="str">
        <f t="shared" si="948"/>
        <v>NGR lake sediment grab sample</v>
      </c>
      <c r="K5880" s="1" t="str">
        <f t="shared" si="949"/>
        <v>&lt;177 micron (NGR)</v>
      </c>
      <c r="L5880">
        <v>44</v>
      </c>
      <c r="M5880" t="s">
        <v>122</v>
      </c>
      <c r="N5880">
        <v>878</v>
      </c>
      <c r="O5880">
        <v>93</v>
      </c>
      <c r="P5880">
        <v>22</v>
      </c>
      <c r="Q5880">
        <v>3</v>
      </c>
      <c r="R5880">
        <v>17</v>
      </c>
      <c r="S5880">
        <v>10</v>
      </c>
      <c r="T5880">
        <v>0.1</v>
      </c>
      <c r="U5880">
        <v>270</v>
      </c>
      <c r="V5880">
        <v>1.7</v>
      </c>
      <c r="W5880">
        <v>0.5</v>
      </c>
      <c r="X5880">
        <v>1</v>
      </c>
      <c r="Y5880">
        <v>24.2</v>
      </c>
    </row>
    <row r="5881" spans="1:25" hidden="1" x14ac:dyDescent="0.25">
      <c r="A5881" t="s">
        <v>22372</v>
      </c>
      <c r="B5881" t="s">
        <v>22373</v>
      </c>
      <c r="C5881" s="1" t="str">
        <f t="shared" si="940"/>
        <v>21:0447</v>
      </c>
      <c r="D5881" s="1" t="str">
        <f t="shared" si="947"/>
        <v>21:0147</v>
      </c>
      <c r="E5881" t="s">
        <v>22374</v>
      </c>
      <c r="F5881" t="s">
        <v>22375</v>
      </c>
      <c r="H5881">
        <v>48.847334400000001</v>
      </c>
      <c r="I5881">
        <v>-90.915449800000005</v>
      </c>
      <c r="J5881" s="1" t="str">
        <f t="shared" si="948"/>
        <v>NGR lake sediment grab sample</v>
      </c>
      <c r="K5881" s="1" t="str">
        <f t="shared" si="949"/>
        <v>&lt;177 micron (NGR)</v>
      </c>
      <c r="L5881">
        <v>45</v>
      </c>
      <c r="M5881" t="s">
        <v>29</v>
      </c>
      <c r="N5881">
        <v>879</v>
      </c>
      <c r="O5881">
        <v>51</v>
      </c>
      <c r="P5881">
        <v>35</v>
      </c>
      <c r="Q5881">
        <v>5</v>
      </c>
      <c r="R5881">
        <v>22</v>
      </c>
      <c r="S5881">
        <v>9</v>
      </c>
      <c r="T5881">
        <v>0.1</v>
      </c>
      <c r="U5881">
        <v>390</v>
      </c>
      <c r="V5881">
        <v>1.6</v>
      </c>
      <c r="W5881">
        <v>0.5</v>
      </c>
      <c r="X5881">
        <v>1</v>
      </c>
      <c r="Y5881">
        <v>17</v>
      </c>
    </row>
    <row r="5882" spans="1:25" hidden="1" x14ac:dyDescent="0.25">
      <c r="A5882" t="s">
        <v>22376</v>
      </c>
      <c r="B5882" t="s">
        <v>22377</v>
      </c>
      <c r="C5882" s="1" t="str">
        <f t="shared" si="940"/>
        <v>21:0447</v>
      </c>
      <c r="D5882" s="1" t="str">
        <f t="shared" si="947"/>
        <v>21:0147</v>
      </c>
      <c r="E5882" t="s">
        <v>22378</v>
      </c>
      <c r="F5882" t="s">
        <v>22379</v>
      </c>
      <c r="H5882">
        <v>48.8445155</v>
      </c>
      <c r="I5882">
        <v>-90.937798799999996</v>
      </c>
      <c r="J5882" s="1" t="str">
        <f t="shared" si="948"/>
        <v>NGR lake sediment grab sample</v>
      </c>
      <c r="K5882" s="1" t="str">
        <f t="shared" si="949"/>
        <v>&lt;177 micron (NGR)</v>
      </c>
      <c r="L5882">
        <v>45</v>
      </c>
      <c r="M5882" t="s">
        <v>49</v>
      </c>
      <c r="N5882">
        <v>880</v>
      </c>
      <c r="O5882">
        <v>84</v>
      </c>
      <c r="P5882">
        <v>21</v>
      </c>
      <c r="Q5882">
        <v>4</v>
      </c>
      <c r="R5882">
        <v>14</v>
      </c>
      <c r="S5882">
        <v>6</v>
      </c>
      <c r="T5882">
        <v>0.1</v>
      </c>
      <c r="U5882">
        <v>210</v>
      </c>
      <c r="V5882">
        <v>1.1499999999999999</v>
      </c>
      <c r="W5882">
        <v>0.5</v>
      </c>
      <c r="X5882">
        <v>1</v>
      </c>
      <c r="Y5882">
        <v>34.799999999999997</v>
      </c>
    </row>
    <row r="5883" spans="1:25" hidden="1" x14ac:dyDescent="0.25">
      <c r="A5883" t="s">
        <v>22380</v>
      </c>
      <c r="B5883" t="s">
        <v>22381</v>
      </c>
      <c r="C5883" s="1" t="str">
        <f t="shared" si="940"/>
        <v>21:0447</v>
      </c>
      <c r="D5883" s="1" t="str">
        <f t="shared" si="947"/>
        <v>21:0147</v>
      </c>
      <c r="E5883" t="s">
        <v>22374</v>
      </c>
      <c r="F5883" t="s">
        <v>22382</v>
      </c>
      <c r="H5883">
        <v>48.847334400000001</v>
      </c>
      <c r="I5883">
        <v>-90.915449800000005</v>
      </c>
      <c r="J5883" s="1" t="str">
        <f t="shared" si="948"/>
        <v>NGR lake sediment grab sample</v>
      </c>
      <c r="K5883" s="1" t="str">
        <f t="shared" si="949"/>
        <v>&lt;177 micron (NGR)</v>
      </c>
      <c r="L5883">
        <v>45</v>
      </c>
      <c r="M5883" t="s">
        <v>57</v>
      </c>
      <c r="N5883">
        <v>881</v>
      </c>
      <c r="O5883">
        <v>54</v>
      </c>
      <c r="P5883">
        <v>41</v>
      </c>
      <c r="Q5883">
        <v>6</v>
      </c>
      <c r="R5883">
        <v>25</v>
      </c>
      <c r="S5883">
        <v>10</v>
      </c>
      <c r="T5883">
        <v>0.1</v>
      </c>
      <c r="U5883">
        <v>420</v>
      </c>
      <c r="V5883">
        <v>1.75</v>
      </c>
      <c r="W5883">
        <v>0.5</v>
      </c>
      <c r="X5883">
        <v>1</v>
      </c>
      <c r="Y5883">
        <v>17.8</v>
      </c>
    </row>
    <row r="5884" spans="1:25" hidden="1" x14ac:dyDescent="0.25">
      <c r="A5884" t="s">
        <v>22383</v>
      </c>
      <c r="B5884" t="s">
        <v>22384</v>
      </c>
      <c r="C5884" s="1" t="str">
        <f t="shared" si="940"/>
        <v>21:0447</v>
      </c>
      <c r="D5884" s="1" t="str">
        <f>HYPERLINK("http://geochem.nrcan.gc.ca/cdogs/content/svy/svy_e.htm", "")</f>
        <v/>
      </c>
      <c r="G5884" s="1" t="str">
        <f>HYPERLINK("http://geochem.nrcan.gc.ca/cdogs/content/cr_/cr_00047_e.htm", "47")</f>
        <v>47</v>
      </c>
      <c r="J5884" t="s">
        <v>100</v>
      </c>
      <c r="K5884" t="s">
        <v>101</v>
      </c>
      <c r="L5884">
        <v>45</v>
      </c>
      <c r="M5884" t="s">
        <v>102</v>
      </c>
      <c r="N5884">
        <v>882</v>
      </c>
      <c r="O5884">
        <v>90</v>
      </c>
      <c r="P5884">
        <v>43</v>
      </c>
      <c r="Q5884">
        <v>15</v>
      </c>
      <c r="R5884">
        <v>21</v>
      </c>
      <c r="S5884">
        <v>13</v>
      </c>
      <c r="T5884">
        <v>0.1</v>
      </c>
      <c r="U5884">
        <v>760</v>
      </c>
      <c r="V5884">
        <v>2.95</v>
      </c>
      <c r="W5884">
        <v>25</v>
      </c>
      <c r="X5884">
        <v>8</v>
      </c>
      <c r="Y5884">
        <v>17.8</v>
      </c>
    </row>
    <row r="5885" spans="1:25" hidden="1" x14ac:dyDescent="0.25">
      <c r="A5885" t="s">
        <v>22385</v>
      </c>
      <c r="B5885" t="s">
        <v>22386</v>
      </c>
      <c r="C5885" s="1" t="str">
        <f t="shared" si="940"/>
        <v>21:0447</v>
      </c>
      <c r="D5885" s="1" t="str">
        <f t="shared" ref="D5885:D5918" si="950">HYPERLINK("http://geochem.nrcan.gc.ca/cdogs/content/svy/svy210147_e.htm", "21:0147")</f>
        <v>21:0147</v>
      </c>
      <c r="E5885" t="s">
        <v>22374</v>
      </c>
      <c r="F5885" t="s">
        <v>22387</v>
      </c>
      <c r="H5885">
        <v>48.847334400000001</v>
      </c>
      <c r="I5885">
        <v>-90.915449800000005</v>
      </c>
      <c r="J5885" s="1" t="str">
        <f t="shared" ref="J5885:J5918" si="951">HYPERLINK("http://geochem.nrcan.gc.ca/cdogs/content/kwd/kwd020027_e.htm", "NGR lake sediment grab sample")</f>
        <v>NGR lake sediment grab sample</v>
      </c>
      <c r="K5885" s="1" t="str">
        <f t="shared" ref="K5885:K5918" si="952">HYPERLINK("http://geochem.nrcan.gc.ca/cdogs/content/kwd/kwd080006_e.htm", "&lt;177 micron (NGR)")</f>
        <v>&lt;177 micron (NGR)</v>
      </c>
      <c r="L5885">
        <v>45</v>
      </c>
      <c r="M5885" t="s">
        <v>53</v>
      </c>
      <c r="N5885">
        <v>883</v>
      </c>
      <c r="O5885">
        <v>36</v>
      </c>
      <c r="P5885">
        <v>18</v>
      </c>
      <c r="Q5885">
        <v>5</v>
      </c>
      <c r="R5885">
        <v>11</v>
      </c>
      <c r="S5885">
        <v>6</v>
      </c>
      <c r="T5885">
        <v>0.1</v>
      </c>
      <c r="U5885">
        <v>270</v>
      </c>
      <c r="V5885">
        <v>1.05</v>
      </c>
      <c r="W5885">
        <v>1</v>
      </c>
      <c r="X5885">
        <v>1</v>
      </c>
      <c r="Y5885">
        <v>8.6</v>
      </c>
    </row>
    <row r="5886" spans="1:25" hidden="1" x14ac:dyDescent="0.25">
      <c r="A5886" t="s">
        <v>22388</v>
      </c>
      <c r="B5886" t="s">
        <v>22389</v>
      </c>
      <c r="C5886" s="1" t="str">
        <f t="shared" si="940"/>
        <v>21:0447</v>
      </c>
      <c r="D5886" s="1" t="str">
        <f t="shared" si="950"/>
        <v>21:0147</v>
      </c>
      <c r="E5886" t="s">
        <v>22390</v>
      </c>
      <c r="F5886" t="s">
        <v>22391</v>
      </c>
      <c r="H5886">
        <v>48.882953899999997</v>
      </c>
      <c r="I5886">
        <v>-90.900696199999999</v>
      </c>
      <c r="J5886" s="1" t="str">
        <f t="shared" si="951"/>
        <v>NGR lake sediment grab sample</v>
      </c>
      <c r="K5886" s="1" t="str">
        <f t="shared" si="952"/>
        <v>&lt;177 micron (NGR)</v>
      </c>
      <c r="L5886">
        <v>45</v>
      </c>
      <c r="M5886" t="s">
        <v>34</v>
      </c>
      <c r="N5886">
        <v>884</v>
      </c>
      <c r="O5886">
        <v>118</v>
      </c>
      <c r="P5886">
        <v>29</v>
      </c>
      <c r="Q5886">
        <v>3</v>
      </c>
      <c r="R5886">
        <v>22</v>
      </c>
      <c r="S5886">
        <v>15</v>
      </c>
      <c r="T5886">
        <v>0.1</v>
      </c>
      <c r="U5886">
        <v>500</v>
      </c>
      <c r="V5886">
        <v>3.55</v>
      </c>
      <c r="W5886">
        <v>0.5</v>
      </c>
      <c r="X5886">
        <v>1</v>
      </c>
      <c r="Y5886">
        <v>22.8</v>
      </c>
    </row>
    <row r="5887" spans="1:25" hidden="1" x14ac:dyDescent="0.25">
      <c r="A5887" t="s">
        <v>22392</v>
      </c>
      <c r="B5887" t="s">
        <v>22393</v>
      </c>
      <c r="C5887" s="1" t="str">
        <f t="shared" si="940"/>
        <v>21:0447</v>
      </c>
      <c r="D5887" s="1" t="str">
        <f t="shared" si="950"/>
        <v>21:0147</v>
      </c>
      <c r="E5887" t="s">
        <v>22394</v>
      </c>
      <c r="F5887" t="s">
        <v>22395</v>
      </c>
      <c r="H5887">
        <v>48.885642300000001</v>
      </c>
      <c r="I5887">
        <v>-90.855633100000006</v>
      </c>
      <c r="J5887" s="1" t="str">
        <f t="shared" si="951"/>
        <v>NGR lake sediment grab sample</v>
      </c>
      <c r="K5887" s="1" t="str">
        <f t="shared" si="952"/>
        <v>&lt;177 micron (NGR)</v>
      </c>
      <c r="L5887">
        <v>45</v>
      </c>
      <c r="M5887" t="s">
        <v>39</v>
      </c>
      <c r="N5887">
        <v>885</v>
      </c>
      <c r="O5887">
        <v>144</v>
      </c>
      <c r="P5887">
        <v>27</v>
      </c>
      <c r="Q5887">
        <v>5</v>
      </c>
      <c r="R5887">
        <v>30</v>
      </c>
      <c r="S5887">
        <v>20</v>
      </c>
      <c r="T5887">
        <v>0.1</v>
      </c>
      <c r="U5887">
        <v>630</v>
      </c>
      <c r="V5887">
        <v>3.65</v>
      </c>
      <c r="W5887">
        <v>0.5</v>
      </c>
      <c r="X5887">
        <v>1</v>
      </c>
      <c r="Y5887">
        <v>20</v>
      </c>
    </row>
    <row r="5888" spans="1:25" hidden="1" x14ac:dyDescent="0.25">
      <c r="A5888" t="s">
        <v>22396</v>
      </c>
      <c r="B5888" t="s">
        <v>22397</v>
      </c>
      <c r="C5888" s="1" t="str">
        <f t="shared" si="940"/>
        <v>21:0447</v>
      </c>
      <c r="D5888" s="1" t="str">
        <f t="shared" si="950"/>
        <v>21:0147</v>
      </c>
      <c r="E5888" t="s">
        <v>22398</v>
      </c>
      <c r="F5888" t="s">
        <v>22399</v>
      </c>
      <c r="H5888">
        <v>48.9060366</v>
      </c>
      <c r="I5888">
        <v>-90.8138991</v>
      </c>
      <c r="J5888" s="1" t="str">
        <f t="shared" si="951"/>
        <v>NGR lake sediment grab sample</v>
      </c>
      <c r="K5888" s="1" t="str">
        <f t="shared" si="952"/>
        <v>&lt;177 micron (NGR)</v>
      </c>
      <c r="L5888">
        <v>45</v>
      </c>
      <c r="M5888" t="s">
        <v>44</v>
      </c>
      <c r="N5888">
        <v>886</v>
      </c>
      <c r="O5888">
        <v>115</v>
      </c>
      <c r="P5888">
        <v>31</v>
      </c>
      <c r="Q5888">
        <v>4</v>
      </c>
      <c r="R5888">
        <v>16</v>
      </c>
      <c r="S5888">
        <v>8</v>
      </c>
      <c r="T5888">
        <v>0.1</v>
      </c>
      <c r="U5888">
        <v>340</v>
      </c>
      <c r="V5888">
        <v>1.75</v>
      </c>
      <c r="W5888">
        <v>0.5</v>
      </c>
      <c r="X5888">
        <v>1</v>
      </c>
      <c r="Y5888">
        <v>34.799999999999997</v>
      </c>
    </row>
    <row r="5889" spans="1:25" hidden="1" x14ac:dyDescent="0.25">
      <c r="A5889" t="s">
        <v>22400</v>
      </c>
      <c r="B5889" t="s">
        <v>22401</v>
      </c>
      <c r="C5889" s="1" t="str">
        <f t="shared" si="940"/>
        <v>21:0447</v>
      </c>
      <c r="D5889" s="1" t="str">
        <f t="shared" si="950"/>
        <v>21:0147</v>
      </c>
      <c r="E5889" t="s">
        <v>22402</v>
      </c>
      <c r="F5889" t="s">
        <v>22403</v>
      </c>
      <c r="H5889">
        <v>48.903733199999998</v>
      </c>
      <c r="I5889">
        <v>-90.770192399999999</v>
      </c>
      <c r="J5889" s="1" t="str">
        <f t="shared" si="951"/>
        <v>NGR lake sediment grab sample</v>
      </c>
      <c r="K5889" s="1" t="str">
        <f t="shared" si="952"/>
        <v>&lt;177 micron (NGR)</v>
      </c>
      <c r="L5889">
        <v>45</v>
      </c>
      <c r="M5889" t="s">
        <v>62</v>
      </c>
      <c r="N5889">
        <v>887</v>
      </c>
      <c r="O5889">
        <v>128</v>
      </c>
      <c r="P5889">
        <v>22</v>
      </c>
      <c r="Q5889">
        <v>2</v>
      </c>
      <c r="R5889">
        <v>16</v>
      </c>
      <c r="S5889">
        <v>8</v>
      </c>
      <c r="T5889">
        <v>0.1</v>
      </c>
      <c r="U5889">
        <v>230</v>
      </c>
      <c r="V5889">
        <v>5.0999999999999996</v>
      </c>
      <c r="W5889">
        <v>0.5</v>
      </c>
      <c r="X5889">
        <v>4</v>
      </c>
      <c r="Y5889">
        <v>36.799999999999997</v>
      </c>
    </row>
    <row r="5890" spans="1:25" hidden="1" x14ac:dyDescent="0.25">
      <c r="A5890" t="s">
        <v>22404</v>
      </c>
      <c r="B5890" t="s">
        <v>22405</v>
      </c>
      <c r="C5890" s="1" t="str">
        <f t="shared" si="940"/>
        <v>21:0447</v>
      </c>
      <c r="D5890" s="1" t="str">
        <f t="shared" si="950"/>
        <v>21:0147</v>
      </c>
      <c r="E5890" t="s">
        <v>22406</v>
      </c>
      <c r="F5890" t="s">
        <v>22407</v>
      </c>
      <c r="H5890">
        <v>48.895920500000003</v>
      </c>
      <c r="I5890">
        <v>-90.7148684</v>
      </c>
      <c r="J5890" s="1" t="str">
        <f t="shared" si="951"/>
        <v>NGR lake sediment grab sample</v>
      </c>
      <c r="K5890" s="1" t="str">
        <f t="shared" si="952"/>
        <v>&lt;177 micron (NGR)</v>
      </c>
      <c r="L5890">
        <v>45</v>
      </c>
      <c r="M5890" t="s">
        <v>67</v>
      </c>
      <c r="N5890">
        <v>888</v>
      </c>
      <c r="O5890">
        <v>104</v>
      </c>
      <c r="P5890">
        <v>35</v>
      </c>
      <c r="Q5890">
        <v>3</v>
      </c>
      <c r="R5890">
        <v>15</v>
      </c>
      <c r="S5890">
        <v>12</v>
      </c>
      <c r="T5890">
        <v>0.1</v>
      </c>
      <c r="U5890">
        <v>570</v>
      </c>
      <c r="V5890">
        <v>2.5</v>
      </c>
      <c r="W5890">
        <v>0.5</v>
      </c>
      <c r="X5890">
        <v>1</v>
      </c>
      <c r="Y5890">
        <v>55.2</v>
      </c>
    </row>
    <row r="5891" spans="1:25" hidden="1" x14ac:dyDescent="0.25">
      <c r="A5891" t="s">
        <v>22408</v>
      </c>
      <c r="B5891" t="s">
        <v>22409</v>
      </c>
      <c r="C5891" s="1" t="str">
        <f t="shared" si="940"/>
        <v>21:0447</v>
      </c>
      <c r="D5891" s="1" t="str">
        <f t="shared" si="950"/>
        <v>21:0147</v>
      </c>
      <c r="E5891" t="s">
        <v>22410</v>
      </c>
      <c r="F5891" t="s">
        <v>22411</v>
      </c>
      <c r="H5891">
        <v>48.888664200000001</v>
      </c>
      <c r="I5891">
        <v>-90.696085299999993</v>
      </c>
      <c r="J5891" s="1" t="str">
        <f t="shared" si="951"/>
        <v>NGR lake sediment grab sample</v>
      </c>
      <c r="K5891" s="1" t="str">
        <f t="shared" si="952"/>
        <v>&lt;177 micron (NGR)</v>
      </c>
      <c r="L5891">
        <v>45</v>
      </c>
      <c r="M5891" t="s">
        <v>72</v>
      </c>
      <c r="N5891">
        <v>889</v>
      </c>
      <c r="O5891">
        <v>105</v>
      </c>
      <c r="P5891">
        <v>35</v>
      </c>
      <c r="Q5891">
        <v>4</v>
      </c>
      <c r="R5891">
        <v>24</v>
      </c>
      <c r="S5891">
        <v>9</v>
      </c>
      <c r="T5891">
        <v>0.1</v>
      </c>
      <c r="U5891">
        <v>370</v>
      </c>
      <c r="V5891">
        <v>1.7</v>
      </c>
      <c r="W5891">
        <v>0.5</v>
      </c>
      <c r="X5891">
        <v>1</v>
      </c>
      <c r="Y5891">
        <v>36.200000000000003</v>
      </c>
    </row>
    <row r="5892" spans="1:25" hidden="1" x14ac:dyDescent="0.25">
      <c r="A5892" t="s">
        <v>22412</v>
      </c>
      <c r="B5892" t="s">
        <v>22413</v>
      </c>
      <c r="C5892" s="1" t="str">
        <f t="shared" si="940"/>
        <v>21:0447</v>
      </c>
      <c r="D5892" s="1" t="str">
        <f t="shared" si="950"/>
        <v>21:0147</v>
      </c>
      <c r="E5892" t="s">
        <v>22414</v>
      </c>
      <c r="F5892" t="s">
        <v>22415</v>
      </c>
      <c r="H5892">
        <v>48.872456700000001</v>
      </c>
      <c r="I5892">
        <v>-90.622321700000001</v>
      </c>
      <c r="J5892" s="1" t="str">
        <f t="shared" si="951"/>
        <v>NGR lake sediment grab sample</v>
      </c>
      <c r="K5892" s="1" t="str">
        <f t="shared" si="952"/>
        <v>&lt;177 micron (NGR)</v>
      </c>
      <c r="L5892">
        <v>45</v>
      </c>
      <c r="M5892" t="s">
        <v>77</v>
      </c>
      <c r="N5892">
        <v>890</v>
      </c>
      <c r="O5892">
        <v>69</v>
      </c>
      <c r="P5892">
        <v>75</v>
      </c>
      <c r="Q5892">
        <v>4</v>
      </c>
      <c r="R5892">
        <v>34</v>
      </c>
      <c r="S5892">
        <v>11</v>
      </c>
      <c r="T5892">
        <v>0.1</v>
      </c>
      <c r="U5892">
        <v>460</v>
      </c>
      <c r="V5892">
        <v>2.2999999999999998</v>
      </c>
      <c r="W5892">
        <v>2</v>
      </c>
      <c r="X5892">
        <v>1</v>
      </c>
      <c r="Y5892">
        <v>29.4</v>
      </c>
    </row>
    <row r="5893" spans="1:25" hidden="1" x14ac:dyDescent="0.25">
      <c r="A5893" t="s">
        <v>22416</v>
      </c>
      <c r="B5893" t="s">
        <v>22417</v>
      </c>
      <c r="C5893" s="1" t="str">
        <f t="shared" si="940"/>
        <v>21:0447</v>
      </c>
      <c r="D5893" s="1" t="str">
        <f t="shared" si="950"/>
        <v>21:0147</v>
      </c>
      <c r="E5893" t="s">
        <v>22418</v>
      </c>
      <c r="F5893" t="s">
        <v>22419</v>
      </c>
      <c r="H5893">
        <v>48.8659702</v>
      </c>
      <c r="I5893">
        <v>-90.563307899999998</v>
      </c>
      <c r="J5893" s="1" t="str">
        <f t="shared" si="951"/>
        <v>NGR lake sediment grab sample</v>
      </c>
      <c r="K5893" s="1" t="str">
        <f t="shared" si="952"/>
        <v>&lt;177 micron (NGR)</v>
      </c>
      <c r="L5893">
        <v>45</v>
      </c>
      <c r="M5893" t="s">
        <v>82</v>
      </c>
      <c r="N5893">
        <v>891</v>
      </c>
      <c r="O5893">
        <v>92</v>
      </c>
      <c r="P5893">
        <v>17</v>
      </c>
      <c r="Q5893">
        <v>5</v>
      </c>
      <c r="R5893">
        <v>14</v>
      </c>
      <c r="S5893">
        <v>7</v>
      </c>
      <c r="T5893">
        <v>0.1</v>
      </c>
      <c r="U5893">
        <v>200</v>
      </c>
      <c r="V5893">
        <v>0.9</v>
      </c>
      <c r="W5893">
        <v>0.5</v>
      </c>
      <c r="X5893">
        <v>1</v>
      </c>
      <c r="Y5893">
        <v>55.8</v>
      </c>
    </row>
    <row r="5894" spans="1:25" hidden="1" x14ac:dyDescent="0.25">
      <c r="A5894" t="s">
        <v>22420</v>
      </c>
      <c r="B5894" t="s">
        <v>22421</v>
      </c>
      <c r="C5894" s="1" t="str">
        <f t="shared" si="940"/>
        <v>21:0447</v>
      </c>
      <c r="D5894" s="1" t="str">
        <f t="shared" si="950"/>
        <v>21:0147</v>
      </c>
      <c r="E5894" t="s">
        <v>22422</v>
      </c>
      <c r="F5894" t="s">
        <v>22423</v>
      </c>
      <c r="H5894">
        <v>48.8493773</v>
      </c>
      <c r="I5894">
        <v>-90.5593559</v>
      </c>
      <c r="J5894" s="1" t="str">
        <f t="shared" si="951"/>
        <v>NGR lake sediment grab sample</v>
      </c>
      <c r="K5894" s="1" t="str">
        <f t="shared" si="952"/>
        <v>&lt;177 micron (NGR)</v>
      </c>
      <c r="L5894">
        <v>45</v>
      </c>
      <c r="M5894" t="s">
        <v>87</v>
      </c>
      <c r="N5894">
        <v>892</v>
      </c>
      <c r="O5894">
        <v>30</v>
      </c>
      <c r="P5894">
        <v>21</v>
      </c>
      <c r="Q5894">
        <v>2</v>
      </c>
      <c r="R5894">
        <v>17</v>
      </c>
      <c r="S5894">
        <v>10</v>
      </c>
      <c r="T5894">
        <v>0.1</v>
      </c>
      <c r="U5894">
        <v>370</v>
      </c>
      <c r="V5894">
        <v>1.6</v>
      </c>
      <c r="W5894">
        <v>0.5</v>
      </c>
      <c r="X5894">
        <v>1</v>
      </c>
      <c r="Y5894">
        <v>1.6</v>
      </c>
    </row>
    <row r="5895" spans="1:25" hidden="1" x14ac:dyDescent="0.25">
      <c r="A5895" t="s">
        <v>22424</v>
      </c>
      <c r="B5895" t="s">
        <v>22425</v>
      </c>
      <c r="C5895" s="1" t="str">
        <f t="shared" si="940"/>
        <v>21:0447</v>
      </c>
      <c r="D5895" s="1" t="str">
        <f t="shared" si="950"/>
        <v>21:0147</v>
      </c>
      <c r="E5895" t="s">
        <v>22426</v>
      </c>
      <c r="F5895" t="s">
        <v>22427</v>
      </c>
      <c r="H5895">
        <v>48.822541000000001</v>
      </c>
      <c r="I5895">
        <v>-90.566232799999995</v>
      </c>
      <c r="J5895" s="1" t="str">
        <f t="shared" si="951"/>
        <v>NGR lake sediment grab sample</v>
      </c>
      <c r="K5895" s="1" t="str">
        <f t="shared" si="952"/>
        <v>&lt;177 micron (NGR)</v>
      </c>
      <c r="L5895">
        <v>45</v>
      </c>
      <c r="M5895" t="s">
        <v>92</v>
      </c>
      <c r="N5895">
        <v>893</v>
      </c>
      <c r="O5895">
        <v>135</v>
      </c>
      <c r="P5895">
        <v>38</v>
      </c>
      <c r="Q5895">
        <v>6</v>
      </c>
      <c r="R5895">
        <v>29</v>
      </c>
      <c r="S5895">
        <v>15</v>
      </c>
      <c r="T5895">
        <v>0.1</v>
      </c>
      <c r="U5895">
        <v>470</v>
      </c>
      <c r="V5895">
        <v>4.5</v>
      </c>
      <c r="W5895">
        <v>0.5</v>
      </c>
      <c r="X5895">
        <v>1</v>
      </c>
      <c r="Y5895">
        <v>21.6</v>
      </c>
    </row>
    <row r="5896" spans="1:25" hidden="1" x14ac:dyDescent="0.25">
      <c r="A5896" t="s">
        <v>22428</v>
      </c>
      <c r="B5896" t="s">
        <v>22429</v>
      </c>
      <c r="C5896" s="1" t="str">
        <f t="shared" si="940"/>
        <v>21:0447</v>
      </c>
      <c r="D5896" s="1" t="str">
        <f t="shared" si="950"/>
        <v>21:0147</v>
      </c>
      <c r="E5896" t="s">
        <v>22430</v>
      </c>
      <c r="F5896" t="s">
        <v>22431</v>
      </c>
      <c r="H5896">
        <v>48.812324199999999</v>
      </c>
      <c r="I5896">
        <v>-90.522917500000005</v>
      </c>
      <c r="J5896" s="1" t="str">
        <f t="shared" si="951"/>
        <v>NGR lake sediment grab sample</v>
      </c>
      <c r="K5896" s="1" t="str">
        <f t="shared" si="952"/>
        <v>&lt;177 micron (NGR)</v>
      </c>
      <c r="L5896">
        <v>45</v>
      </c>
      <c r="M5896" t="s">
        <v>97</v>
      </c>
      <c r="N5896">
        <v>894</v>
      </c>
      <c r="O5896">
        <v>88</v>
      </c>
      <c r="P5896">
        <v>34</v>
      </c>
      <c r="Q5896">
        <v>3</v>
      </c>
      <c r="R5896">
        <v>28</v>
      </c>
      <c r="S5896">
        <v>17</v>
      </c>
      <c r="T5896">
        <v>0.1</v>
      </c>
      <c r="U5896">
        <v>980</v>
      </c>
      <c r="V5896">
        <v>4.3</v>
      </c>
      <c r="W5896">
        <v>1.5</v>
      </c>
      <c r="X5896">
        <v>1</v>
      </c>
      <c r="Y5896">
        <v>15</v>
      </c>
    </row>
    <row r="5897" spans="1:25" hidden="1" x14ac:dyDescent="0.25">
      <c r="A5897" t="s">
        <v>22432</v>
      </c>
      <c r="B5897" t="s">
        <v>22433</v>
      </c>
      <c r="C5897" s="1" t="str">
        <f t="shared" si="940"/>
        <v>21:0447</v>
      </c>
      <c r="D5897" s="1" t="str">
        <f t="shared" si="950"/>
        <v>21:0147</v>
      </c>
      <c r="E5897" t="s">
        <v>22434</v>
      </c>
      <c r="F5897" t="s">
        <v>22435</v>
      </c>
      <c r="H5897">
        <v>48.783795400000002</v>
      </c>
      <c r="I5897">
        <v>-90.518345800000006</v>
      </c>
      <c r="J5897" s="1" t="str">
        <f t="shared" si="951"/>
        <v>NGR lake sediment grab sample</v>
      </c>
      <c r="K5897" s="1" t="str">
        <f t="shared" si="952"/>
        <v>&lt;177 micron (NGR)</v>
      </c>
      <c r="L5897">
        <v>45</v>
      </c>
      <c r="M5897" t="s">
        <v>107</v>
      </c>
      <c r="N5897">
        <v>895</v>
      </c>
      <c r="O5897">
        <v>80</v>
      </c>
      <c r="P5897">
        <v>74</v>
      </c>
      <c r="Q5897">
        <v>4</v>
      </c>
      <c r="R5897">
        <v>36</v>
      </c>
      <c r="S5897">
        <v>16</v>
      </c>
      <c r="T5897">
        <v>0.1</v>
      </c>
      <c r="U5897">
        <v>1800</v>
      </c>
      <c r="V5897">
        <v>3.6</v>
      </c>
      <c r="W5897">
        <v>2</v>
      </c>
      <c r="X5897">
        <v>1</v>
      </c>
      <c r="Y5897">
        <v>43.4</v>
      </c>
    </row>
    <row r="5898" spans="1:25" hidden="1" x14ac:dyDescent="0.25">
      <c r="A5898" t="s">
        <v>22436</v>
      </c>
      <c r="B5898" t="s">
        <v>22437</v>
      </c>
      <c r="C5898" s="1" t="str">
        <f t="shared" si="940"/>
        <v>21:0447</v>
      </c>
      <c r="D5898" s="1" t="str">
        <f t="shared" si="950"/>
        <v>21:0147</v>
      </c>
      <c r="E5898" t="s">
        <v>22438</v>
      </c>
      <c r="F5898" t="s">
        <v>22439</v>
      </c>
      <c r="H5898">
        <v>48.7502596</v>
      </c>
      <c r="I5898">
        <v>-90.552652600000002</v>
      </c>
      <c r="J5898" s="1" t="str">
        <f t="shared" si="951"/>
        <v>NGR lake sediment grab sample</v>
      </c>
      <c r="K5898" s="1" t="str">
        <f t="shared" si="952"/>
        <v>&lt;177 micron (NGR)</v>
      </c>
      <c r="L5898">
        <v>45</v>
      </c>
      <c r="M5898" t="s">
        <v>112</v>
      </c>
      <c r="N5898">
        <v>896</v>
      </c>
      <c r="O5898">
        <v>122</v>
      </c>
      <c r="P5898">
        <v>38</v>
      </c>
      <c r="Q5898">
        <v>3</v>
      </c>
      <c r="R5898">
        <v>20</v>
      </c>
      <c r="S5898">
        <v>7</v>
      </c>
      <c r="T5898">
        <v>0.1</v>
      </c>
      <c r="U5898">
        <v>150</v>
      </c>
      <c r="V5898">
        <v>1.5</v>
      </c>
      <c r="W5898">
        <v>0.5</v>
      </c>
      <c r="X5898">
        <v>4</v>
      </c>
      <c r="Y5898">
        <v>37.6</v>
      </c>
    </row>
    <row r="5899" spans="1:25" hidden="1" x14ac:dyDescent="0.25">
      <c r="A5899" t="s">
        <v>22440</v>
      </c>
      <c r="B5899" t="s">
        <v>22441</v>
      </c>
      <c r="C5899" s="1" t="str">
        <f t="shared" ref="C5899:C5962" si="953">HYPERLINK("http://geochem.nrcan.gc.ca/cdogs/content/bdl/bdl210447_e.htm", "21:0447")</f>
        <v>21:0447</v>
      </c>
      <c r="D5899" s="1" t="str">
        <f t="shared" si="950"/>
        <v>21:0147</v>
      </c>
      <c r="E5899" t="s">
        <v>22442</v>
      </c>
      <c r="F5899" t="s">
        <v>22443</v>
      </c>
      <c r="H5899">
        <v>48.715766100000003</v>
      </c>
      <c r="I5899">
        <v>-90.545312699999997</v>
      </c>
      <c r="J5899" s="1" t="str">
        <f t="shared" si="951"/>
        <v>NGR lake sediment grab sample</v>
      </c>
      <c r="K5899" s="1" t="str">
        <f t="shared" si="952"/>
        <v>&lt;177 micron (NGR)</v>
      </c>
      <c r="L5899">
        <v>45</v>
      </c>
      <c r="M5899" t="s">
        <v>117</v>
      </c>
      <c r="N5899">
        <v>897</v>
      </c>
      <c r="O5899">
        <v>99</v>
      </c>
      <c r="P5899">
        <v>22</v>
      </c>
      <c r="Q5899">
        <v>2</v>
      </c>
      <c r="R5899">
        <v>17</v>
      </c>
      <c r="S5899">
        <v>8</v>
      </c>
      <c r="T5899">
        <v>0.1</v>
      </c>
      <c r="U5899">
        <v>150</v>
      </c>
      <c r="V5899">
        <v>1.1000000000000001</v>
      </c>
      <c r="W5899">
        <v>0.5</v>
      </c>
      <c r="X5899">
        <v>1</v>
      </c>
      <c r="Y5899">
        <v>49</v>
      </c>
    </row>
    <row r="5900" spans="1:25" hidden="1" x14ac:dyDescent="0.25">
      <c r="A5900" t="s">
        <v>22444</v>
      </c>
      <c r="B5900" t="s">
        <v>22445</v>
      </c>
      <c r="C5900" s="1" t="str">
        <f t="shared" si="953"/>
        <v>21:0447</v>
      </c>
      <c r="D5900" s="1" t="str">
        <f t="shared" si="950"/>
        <v>21:0147</v>
      </c>
      <c r="E5900" t="s">
        <v>22446</v>
      </c>
      <c r="F5900" t="s">
        <v>22447</v>
      </c>
      <c r="H5900">
        <v>48.685993799999999</v>
      </c>
      <c r="I5900">
        <v>-90.527737000000002</v>
      </c>
      <c r="J5900" s="1" t="str">
        <f t="shared" si="951"/>
        <v>NGR lake sediment grab sample</v>
      </c>
      <c r="K5900" s="1" t="str">
        <f t="shared" si="952"/>
        <v>&lt;177 micron (NGR)</v>
      </c>
      <c r="L5900">
        <v>45</v>
      </c>
      <c r="M5900" t="s">
        <v>122</v>
      </c>
      <c r="N5900">
        <v>898</v>
      </c>
      <c r="O5900">
        <v>90</v>
      </c>
      <c r="P5900">
        <v>21</v>
      </c>
      <c r="Q5900">
        <v>4</v>
      </c>
      <c r="R5900">
        <v>17</v>
      </c>
      <c r="S5900">
        <v>9</v>
      </c>
      <c r="T5900">
        <v>0.1</v>
      </c>
      <c r="U5900">
        <v>190</v>
      </c>
      <c r="V5900">
        <v>1</v>
      </c>
      <c r="W5900">
        <v>0.5</v>
      </c>
      <c r="X5900">
        <v>1</v>
      </c>
      <c r="Y5900">
        <v>53.2</v>
      </c>
    </row>
    <row r="5901" spans="1:25" hidden="1" x14ac:dyDescent="0.25">
      <c r="A5901" t="s">
        <v>22448</v>
      </c>
      <c r="B5901" t="s">
        <v>22449</v>
      </c>
      <c r="C5901" s="1" t="str">
        <f t="shared" si="953"/>
        <v>21:0447</v>
      </c>
      <c r="D5901" s="1" t="str">
        <f t="shared" si="950"/>
        <v>21:0147</v>
      </c>
      <c r="E5901" t="s">
        <v>22450</v>
      </c>
      <c r="F5901" t="s">
        <v>22451</v>
      </c>
      <c r="H5901">
        <v>48.580756600000001</v>
      </c>
      <c r="I5901">
        <v>-90.336569400000002</v>
      </c>
      <c r="J5901" s="1" t="str">
        <f t="shared" si="951"/>
        <v>NGR lake sediment grab sample</v>
      </c>
      <c r="K5901" s="1" t="str">
        <f t="shared" si="952"/>
        <v>&lt;177 micron (NGR)</v>
      </c>
      <c r="L5901">
        <v>46</v>
      </c>
      <c r="M5901" t="s">
        <v>29</v>
      </c>
      <c r="N5901">
        <v>899</v>
      </c>
      <c r="O5901">
        <v>104</v>
      </c>
      <c r="P5901">
        <v>67</v>
      </c>
      <c r="Q5901">
        <v>3</v>
      </c>
      <c r="R5901">
        <v>25</v>
      </c>
      <c r="S5901">
        <v>7</v>
      </c>
      <c r="T5901">
        <v>0.1</v>
      </c>
      <c r="U5901">
        <v>560</v>
      </c>
      <c r="V5901">
        <v>1.7</v>
      </c>
      <c r="W5901">
        <v>1</v>
      </c>
      <c r="X5901">
        <v>3</v>
      </c>
      <c r="Y5901">
        <v>54.8</v>
      </c>
    </row>
    <row r="5902" spans="1:25" hidden="1" x14ac:dyDescent="0.25">
      <c r="A5902" t="s">
        <v>22452</v>
      </c>
      <c r="B5902" t="s">
        <v>22453</v>
      </c>
      <c r="C5902" s="1" t="str">
        <f t="shared" si="953"/>
        <v>21:0447</v>
      </c>
      <c r="D5902" s="1" t="str">
        <f t="shared" si="950"/>
        <v>21:0147</v>
      </c>
      <c r="E5902" t="s">
        <v>22454</v>
      </c>
      <c r="F5902" t="s">
        <v>22455</v>
      </c>
      <c r="H5902">
        <v>48.584873000000002</v>
      </c>
      <c r="I5902">
        <v>-90.3665266</v>
      </c>
      <c r="J5902" s="1" t="str">
        <f t="shared" si="951"/>
        <v>NGR lake sediment grab sample</v>
      </c>
      <c r="K5902" s="1" t="str">
        <f t="shared" si="952"/>
        <v>&lt;177 micron (NGR)</v>
      </c>
      <c r="L5902">
        <v>46</v>
      </c>
      <c r="M5902" t="s">
        <v>49</v>
      </c>
      <c r="N5902">
        <v>900</v>
      </c>
      <c r="O5902">
        <v>88</v>
      </c>
      <c r="P5902">
        <v>45</v>
      </c>
      <c r="Q5902">
        <v>3</v>
      </c>
      <c r="R5902">
        <v>22</v>
      </c>
      <c r="S5902">
        <v>5</v>
      </c>
      <c r="T5902">
        <v>0.1</v>
      </c>
      <c r="U5902">
        <v>110</v>
      </c>
      <c r="V5902">
        <v>0.8</v>
      </c>
      <c r="W5902">
        <v>0.5</v>
      </c>
      <c r="X5902">
        <v>3</v>
      </c>
      <c r="Y5902">
        <v>49</v>
      </c>
    </row>
    <row r="5903" spans="1:25" hidden="1" x14ac:dyDescent="0.25">
      <c r="A5903" t="s">
        <v>22456</v>
      </c>
      <c r="B5903" t="s">
        <v>22457</v>
      </c>
      <c r="C5903" s="1" t="str">
        <f t="shared" si="953"/>
        <v>21:0447</v>
      </c>
      <c r="D5903" s="1" t="str">
        <f t="shared" si="950"/>
        <v>21:0147</v>
      </c>
      <c r="E5903" t="s">
        <v>22450</v>
      </c>
      <c r="F5903" t="s">
        <v>22458</v>
      </c>
      <c r="H5903">
        <v>48.580756600000001</v>
      </c>
      <c r="I5903">
        <v>-90.336569400000002</v>
      </c>
      <c r="J5903" s="1" t="str">
        <f t="shared" si="951"/>
        <v>NGR lake sediment grab sample</v>
      </c>
      <c r="K5903" s="1" t="str">
        <f t="shared" si="952"/>
        <v>&lt;177 micron (NGR)</v>
      </c>
      <c r="L5903">
        <v>46</v>
      </c>
      <c r="M5903" t="s">
        <v>53</v>
      </c>
      <c r="N5903">
        <v>901</v>
      </c>
      <c r="O5903">
        <v>98</v>
      </c>
      <c r="P5903">
        <v>64</v>
      </c>
      <c r="Q5903">
        <v>8</v>
      </c>
      <c r="R5903">
        <v>26</v>
      </c>
      <c r="S5903">
        <v>9</v>
      </c>
      <c r="T5903">
        <v>0.2</v>
      </c>
      <c r="U5903">
        <v>340</v>
      </c>
      <c r="V5903">
        <v>0.95</v>
      </c>
      <c r="W5903">
        <v>0.5</v>
      </c>
      <c r="X5903">
        <v>1</v>
      </c>
      <c r="Y5903">
        <v>53</v>
      </c>
    </row>
    <row r="5904" spans="1:25" hidden="1" x14ac:dyDescent="0.25">
      <c r="A5904" t="s">
        <v>22459</v>
      </c>
      <c r="B5904" t="s">
        <v>22460</v>
      </c>
      <c r="C5904" s="1" t="str">
        <f t="shared" si="953"/>
        <v>21:0447</v>
      </c>
      <c r="D5904" s="1" t="str">
        <f t="shared" si="950"/>
        <v>21:0147</v>
      </c>
      <c r="E5904" t="s">
        <v>22450</v>
      </c>
      <c r="F5904" t="s">
        <v>22461</v>
      </c>
      <c r="H5904">
        <v>48.580756600000001</v>
      </c>
      <c r="I5904">
        <v>-90.336569400000002</v>
      </c>
      <c r="J5904" s="1" t="str">
        <f t="shared" si="951"/>
        <v>NGR lake sediment grab sample</v>
      </c>
      <c r="K5904" s="1" t="str">
        <f t="shared" si="952"/>
        <v>&lt;177 micron (NGR)</v>
      </c>
      <c r="L5904">
        <v>46</v>
      </c>
      <c r="M5904" t="s">
        <v>57</v>
      </c>
      <c r="N5904">
        <v>902</v>
      </c>
      <c r="O5904">
        <v>108</v>
      </c>
      <c r="P5904">
        <v>68</v>
      </c>
      <c r="Q5904">
        <v>3</v>
      </c>
      <c r="R5904">
        <v>22</v>
      </c>
      <c r="S5904">
        <v>8</v>
      </c>
      <c r="T5904">
        <v>0.1</v>
      </c>
      <c r="U5904">
        <v>595</v>
      </c>
      <c r="V5904">
        <v>1.8</v>
      </c>
      <c r="W5904">
        <v>0.5</v>
      </c>
      <c r="X5904">
        <v>3</v>
      </c>
      <c r="Y5904">
        <v>55</v>
      </c>
    </row>
    <row r="5905" spans="1:25" hidden="1" x14ac:dyDescent="0.25">
      <c r="A5905" t="s">
        <v>22462</v>
      </c>
      <c r="B5905" t="s">
        <v>22463</v>
      </c>
      <c r="C5905" s="1" t="str">
        <f t="shared" si="953"/>
        <v>21:0447</v>
      </c>
      <c r="D5905" s="1" t="str">
        <f t="shared" si="950"/>
        <v>21:0147</v>
      </c>
      <c r="E5905" t="s">
        <v>22464</v>
      </c>
      <c r="F5905" t="s">
        <v>22465</v>
      </c>
      <c r="H5905">
        <v>48.571503800000002</v>
      </c>
      <c r="I5905">
        <v>-90.285143399999995</v>
      </c>
      <c r="J5905" s="1" t="str">
        <f t="shared" si="951"/>
        <v>NGR lake sediment grab sample</v>
      </c>
      <c r="K5905" s="1" t="str">
        <f t="shared" si="952"/>
        <v>&lt;177 micron (NGR)</v>
      </c>
      <c r="L5905">
        <v>46</v>
      </c>
      <c r="M5905" t="s">
        <v>34</v>
      </c>
      <c r="N5905">
        <v>903</v>
      </c>
      <c r="O5905">
        <v>74</v>
      </c>
      <c r="P5905">
        <v>37</v>
      </c>
      <c r="Q5905">
        <v>4</v>
      </c>
      <c r="R5905">
        <v>13</v>
      </c>
      <c r="S5905">
        <v>5</v>
      </c>
      <c r="T5905">
        <v>0.1</v>
      </c>
      <c r="U5905">
        <v>85</v>
      </c>
      <c r="V5905">
        <v>0.6</v>
      </c>
      <c r="W5905">
        <v>0.5</v>
      </c>
      <c r="X5905">
        <v>1</v>
      </c>
      <c r="Y5905">
        <v>56.4</v>
      </c>
    </row>
    <row r="5906" spans="1:25" hidden="1" x14ac:dyDescent="0.25">
      <c r="A5906" t="s">
        <v>22466</v>
      </c>
      <c r="B5906" t="s">
        <v>22467</v>
      </c>
      <c r="C5906" s="1" t="str">
        <f t="shared" si="953"/>
        <v>21:0447</v>
      </c>
      <c r="D5906" s="1" t="str">
        <f t="shared" si="950"/>
        <v>21:0147</v>
      </c>
      <c r="E5906" t="s">
        <v>22468</v>
      </c>
      <c r="F5906" t="s">
        <v>22469</v>
      </c>
      <c r="H5906">
        <v>48.586678399999997</v>
      </c>
      <c r="I5906">
        <v>-90.265763500000006</v>
      </c>
      <c r="J5906" s="1" t="str">
        <f t="shared" si="951"/>
        <v>NGR lake sediment grab sample</v>
      </c>
      <c r="K5906" s="1" t="str">
        <f t="shared" si="952"/>
        <v>&lt;177 micron (NGR)</v>
      </c>
      <c r="L5906">
        <v>46</v>
      </c>
      <c r="M5906" t="s">
        <v>39</v>
      </c>
      <c r="N5906">
        <v>904</v>
      </c>
      <c r="O5906">
        <v>108</v>
      </c>
      <c r="P5906">
        <v>49</v>
      </c>
      <c r="Q5906">
        <v>6</v>
      </c>
      <c r="R5906">
        <v>26</v>
      </c>
      <c r="S5906">
        <v>9</v>
      </c>
      <c r="T5906">
        <v>0.1</v>
      </c>
      <c r="U5906">
        <v>160</v>
      </c>
      <c r="V5906">
        <v>2.95</v>
      </c>
      <c r="W5906">
        <v>2</v>
      </c>
      <c r="X5906">
        <v>1</v>
      </c>
      <c r="Y5906">
        <v>62.8</v>
      </c>
    </row>
    <row r="5907" spans="1:25" hidden="1" x14ac:dyDescent="0.25">
      <c r="A5907" t="s">
        <v>22470</v>
      </c>
      <c r="B5907" t="s">
        <v>22471</v>
      </c>
      <c r="C5907" s="1" t="str">
        <f t="shared" si="953"/>
        <v>21:0447</v>
      </c>
      <c r="D5907" s="1" t="str">
        <f t="shared" si="950"/>
        <v>21:0147</v>
      </c>
      <c r="E5907" t="s">
        <v>22472</v>
      </c>
      <c r="F5907" t="s">
        <v>22473</v>
      </c>
      <c r="H5907">
        <v>48.560346600000003</v>
      </c>
      <c r="I5907">
        <v>-90.217953600000001</v>
      </c>
      <c r="J5907" s="1" t="str">
        <f t="shared" si="951"/>
        <v>NGR lake sediment grab sample</v>
      </c>
      <c r="K5907" s="1" t="str">
        <f t="shared" si="952"/>
        <v>&lt;177 micron (NGR)</v>
      </c>
      <c r="L5907">
        <v>46</v>
      </c>
      <c r="M5907" t="s">
        <v>44</v>
      </c>
      <c r="N5907">
        <v>905</v>
      </c>
      <c r="O5907">
        <v>94</v>
      </c>
      <c r="P5907">
        <v>47</v>
      </c>
      <c r="Q5907">
        <v>6</v>
      </c>
      <c r="R5907">
        <v>23</v>
      </c>
      <c r="S5907">
        <v>9</v>
      </c>
      <c r="T5907">
        <v>0.2</v>
      </c>
      <c r="U5907">
        <v>220</v>
      </c>
      <c r="V5907">
        <v>1.8</v>
      </c>
      <c r="W5907">
        <v>0.5</v>
      </c>
      <c r="X5907">
        <v>1</v>
      </c>
      <c r="Y5907">
        <v>52.2</v>
      </c>
    </row>
    <row r="5908" spans="1:25" hidden="1" x14ac:dyDescent="0.25">
      <c r="A5908" t="s">
        <v>22474</v>
      </c>
      <c r="B5908" t="s">
        <v>22475</v>
      </c>
      <c r="C5908" s="1" t="str">
        <f t="shared" si="953"/>
        <v>21:0447</v>
      </c>
      <c r="D5908" s="1" t="str">
        <f t="shared" si="950"/>
        <v>21:0147</v>
      </c>
      <c r="E5908" t="s">
        <v>22476</v>
      </c>
      <c r="F5908" t="s">
        <v>22477</v>
      </c>
      <c r="H5908">
        <v>48.554749399999999</v>
      </c>
      <c r="I5908">
        <v>-90.196412899999999</v>
      </c>
      <c r="J5908" s="1" t="str">
        <f t="shared" si="951"/>
        <v>NGR lake sediment grab sample</v>
      </c>
      <c r="K5908" s="1" t="str">
        <f t="shared" si="952"/>
        <v>&lt;177 micron (NGR)</v>
      </c>
      <c r="L5908">
        <v>46</v>
      </c>
      <c r="M5908" t="s">
        <v>62</v>
      </c>
      <c r="N5908">
        <v>906</v>
      </c>
      <c r="O5908">
        <v>130</v>
      </c>
      <c r="P5908">
        <v>47</v>
      </c>
      <c r="Q5908">
        <v>8</v>
      </c>
      <c r="R5908">
        <v>28</v>
      </c>
      <c r="S5908">
        <v>12</v>
      </c>
      <c r="T5908">
        <v>0.1</v>
      </c>
      <c r="U5908">
        <v>440</v>
      </c>
      <c r="V5908">
        <v>2</v>
      </c>
      <c r="W5908">
        <v>0.5</v>
      </c>
      <c r="X5908">
        <v>1</v>
      </c>
      <c r="Y5908">
        <v>36.4</v>
      </c>
    </row>
    <row r="5909" spans="1:25" hidden="1" x14ac:dyDescent="0.25">
      <c r="A5909" t="s">
        <v>22478</v>
      </c>
      <c r="B5909" t="s">
        <v>22479</v>
      </c>
      <c r="C5909" s="1" t="str">
        <f t="shared" si="953"/>
        <v>21:0447</v>
      </c>
      <c r="D5909" s="1" t="str">
        <f t="shared" si="950"/>
        <v>21:0147</v>
      </c>
      <c r="E5909" t="s">
        <v>22480</v>
      </c>
      <c r="F5909" t="s">
        <v>22481</v>
      </c>
      <c r="H5909">
        <v>48.551000899999998</v>
      </c>
      <c r="I5909">
        <v>-90.152547799999994</v>
      </c>
      <c r="J5909" s="1" t="str">
        <f t="shared" si="951"/>
        <v>NGR lake sediment grab sample</v>
      </c>
      <c r="K5909" s="1" t="str">
        <f t="shared" si="952"/>
        <v>&lt;177 micron (NGR)</v>
      </c>
      <c r="L5909">
        <v>46</v>
      </c>
      <c r="M5909" t="s">
        <v>67</v>
      </c>
      <c r="N5909">
        <v>907</v>
      </c>
      <c r="O5909">
        <v>102</v>
      </c>
      <c r="P5909">
        <v>29</v>
      </c>
      <c r="Q5909">
        <v>4</v>
      </c>
      <c r="R5909">
        <v>10</v>
      </c>
      <c r="S5909">
        <v>5</v>
      </c>
      <c r="T5909">
        <v>0.1</v>
      </c>
      <c r="U5909">
        <v>190</v>
      </c>
      <c r="V5909">
        <v>0.9</v>
      </c>
      <c r="W5909">
        <v>0.5</v>
      </c>
      <c r="X5909">
        <v>2</v>
      </c>
      <c r="Y5909">
        <v>65.2</v>
      </c>
    </row>
    <row r="5910" spans="1:25" hidden="1" x14ac:dyDescent="0.25">
      <c r="A5910" t="s">
        <v>22482</v>
      </c>
      <c r="B5910" t="s">
        <v>22483</v>
      </c>
      <c r="C5910" s="1" t="str">
        <f t="shared" si="953"/>
        <v>21:0447</v>
      </c>
      <c r="D5910" s="1" t="str">
        <f t="shared" si="950"/>
        <v>21:0147</v>
      </c>
      <c r="E5910" t="s">
        <v>22484</v>
      </c>
      <c r="F5910" t="s">
        <v>22485</v>
      </c>
      <c r="H5910">
        <v>48.574216999999997</v>
      </c>
      <c r="I5910">
        <v>-90.139202400000002</v>
      </c>
      <c r="J5910" s="1" t="str">
        <f t="shared" si="951"/>
        <v>NGR lake sediment grab sample</v>
      </c>
      <c r="K5910" s="1" t="str">
        <f t="shared" si="952"/>
        <v>&lt;177 micron (NGR)</v>
      </c>
      <c r="L5910">
        <v>46</v>
      </c>
      <c r="M5910" t="s">
        <v>72</v>
      </c>
      <c r="N5910">
        <v>908</v>
      </c>
      <c r="O5910">
        <v>158</v>
      </c>
      <c r="P5910">
        <v>55</v>
      </c>
      <c r="Q5910">
        <v>4</v>
      </c>
      <c r="R5910">
        <v>22</v>
      </c>
      <c r="S5910">
        <v>10</v>
      </c>
      <c r="T5910">
        <v>0.1</v>
      </c>
      <c r="U5910">
        <v>565</v>
      </c>
      <c r="V5910">
        <v>1.9</v>
      </c>
      <c r="W5910">
        <v>0.5</v>
      </c>
      <c r="X5910">
        <v>1</v>
      </c>
      <c r="Y5910">
        <v>49.4</v>
      </c>
    </row>
    <row r="5911" spans="1:25" hidden="1" x14ac:dyDescent="0.25">
      <c r="A5911" t="s">
        <v>22486</v>
      </c>
      <c r="B5911" t="s">
        <v>22487</v>
      </c>
      <c r="C5911" s="1" t="str">
        <f t="shared" si="953"/>
        <v>21:0447</v>
      </c>
      <c r="D5911" s="1" t="str">
        <f t="shared" si="950"/>
        <v>21:0147</v>
      </c>
      <c r="E5911" t="s">
        <v>22488</v>
      </c>
      <c r="F5911" t="s">
        <v>22489</v>
      </c>
      <c r="H5911">
        <v>48.5721791</v>
      </c>
      <c r="I5911">
        <v>-90.106289799999999</v>
      </c>
      <c r="J5911" s="1" t="str">
        <f t="shared" si="951"/>
        <v>NGR lake sediment grab sample</v>
      </c>
      <c r="K5911" s="1" t="str">
        <f t="shared" si="952"/>
        <v>&lt;177 micron (NGR)</v>
      </c>
      <c r="L5911">
        <v>46</v>
      </c>
      <c r="M5911" t="s">
        <v>77</v>
      </c>
      <c r="N5911">
        <v>909</v>
      </c>
      <c r="O5911">
        <v>124</v>
      </c>
      <c r="P5911">
        <v>57</v>
      </c>
      <c r="Q5911">
        <v>2</v>
      </c>
      <c r="R5911">
        <v>49</v>
      </c>
      <c r="S5911">
        <v>12</v>
      </c>
      <c r="T5911">
        <v>0.1</v>
      </c>
      <c r="U5911">
        <v>180</v>
      </c>
      <c r="V5911">
        <v>0.8</v>
      </c>
      <c r="W5911">
        <v>1.5</v>
      </c>
      <c r="X5911">
        <v>3</v>
      </c>
      <c r="Y5911">
        <v>56.2</v>
      </c>
    </row>
    <row r="5912" spans="1:25" hidden="1" x14ac:dyDescent="0.25">
      <c r="A5912" t="s">
        <v>22490</v>
      </c>
      <c r="B5912" t="s">
        <v>22491</v>
      </c>
      <c r="C5912" s="1" t="str">
        <f t="shared" si="953"/>
        <v>21:0447</v>
      </c>
      <c r="D5912" s="1" t="str">
        <f t="shared" si="950"/>
        <v>21:0147</v>
      </c>
      <c r="E5912" t="s">
        <v>22492</v>
      </c>
      <c r="F5912" t="s">
        <v>22493</v>
      </c>
      <c r="H5912">
        <v>48.6723012</v>
      </c>
      <c r="I5912">
        <v>-90.006542600000003</v>
      </c>
      <c r="J5912" s="1" t="str">
        <f t="shared" si="951"/>
        <v>NGR lake sediment grab sample</v>
      </c>
      <c r="K5912" s="1" t="str">
        <f t="shared" si="952"/>
        <v>&lt;177 micron (NGR)</v>
      </c>
      <c r="L5912">
        <v>46</v>
      </c>
      <c r="M5912" t="s">
        <v>82</v>
      </c>
      <c r="N5912">
        <v>910</v>
      </c>
      <c r="O5912">
        <v>74</v>
      </c>
      <c r="P5912">
        <v>33</v>
      </c>
      <c r="Q5912">
        <v>3</v>
      </c>
      <c r="R5912">
        <v>18</v>
      </c>
      <c r="S5912">
        <v>8</v>
      </c>
      <c r="T5912">
        <v>0.1</v>
      </c>
      <c r="U5912">
        <v>120</v>
      </c>
      <c r="V5912">
        <v>0.7</v>
      </c>
      <c r="W5912">
        <v>0.5</v>
      </c>
      <c r="X5912">
        <v>1</v>
      </c>
      <c r="Y5912">
        <v>34.200000000000003</v>
      </c>
    </row>
    <row r="5913" spans="1:25" hidden="1" x14ac:dyDescent="0.25">
      <c r="A5913" t="s">
        <v>22494</v>
      </c>
      <c r="B5913" t="s">
        <v>22495</v>
      </c>
      <c r="C5913" s="1" t="str">
        <f t="shared" si="953"/>
        <v>21:0447</v>
      </c>
      <c r="D5913" s="1" t="str">
        <f t="shared" si="950"/>
        <v>21:0147</v>
      </c>
      <c r="E5913" t="s">
        <v>22496</v>
      </c>
      <c r="F5913" t="s">
        <v>22497</v>
      </c>
      <c r="H5913">
        <v>48.571772199999998</v>
      </c>
      <c r="I5913">
        <v>-90.0115555</v>
      </c>
      <c r="J5913" s="1" t="str">
        <f t="shared" si="951"/>
        <v>NGR lake sediment grab sample</v>
      </c>
      <c r="K5913" s="1" t="str">
        <f t="shared" si="952"/>
        <v>&lt;177 micron (NGR)</v>
      </c>
      <c r="L5913">
        <v>46</v>
      </c>
      <c r="M5913" t="s">
        <v>87</v>
      </c>
      <c r="N5913">
        <v>911</v>
      </c>
      <c r="O5913">
        <v>114</v>
      </c>
      <c r="P5913">
        <v>63</v>
      </c>
      <c r="Q5913">
        <v>3</v>
      </c>
      <c r="R5913">
        <v>21</v>
      </c>
      <c r="S5913">
        <v>9</v>
      </c>
      <c r="T5913">
        <v>0.1</v>
      </c>
      <c r="U5913">
        <v>290</v>
      </c>
      <c r="V5913">
        <v>1.5</v>
      </c>
      <c r="W5913">
        <v>5.5</v>
      </c>
      <c r="X5913">
        <v>2</v>
      </c>
      <c r="Y5913">
        <v>61.4</v>
      </c>
    </row>
    <row r="5914" spans="1:25" hidden="1" x14ac:dyDescent="0.25">
      <c r="A5914" t="s">
        <v>22498</v>
      </c>
      <c r="B5914" t="s">
        <v>22499</v>
      </c>
      <c r="C5914" s="1" t="str">
        <f t="shared" si="953"/>
        <v>21:0447</v>
      </c>
      <c r="D5914" s="1" t="str">
        <f t="shared" si="950"/>
        <v>21:0147</v>
      </c>
      <c r="E5914" t="s">
        <v>22500</v>
      </c>
      <c r="F5914" t="s">
        <v>22501</v>
      </c>
      <c r="H5914">
        <v>48.558038199999999</v>
      </c>
      <c r="I5914">
        <v>-90.098937699999993</v>
      </c>
      <c r="J5914" s="1" t="str">
        <f t="shared" si="951"/>
        <v>NGR lake sediment grab sample</v>
      </c>
      <c r="K5914" s="1" t="str">
        <f t="shared" si="952"/>
        <v>&lt;177 micron (NGR)</v>
      </c>
      <c r="L5914">
        <v>46</v>
      </c>
      <c r="M5914" t="s">
        <v>92</v>
      </c>
      <c r="N5914">
        <v>912</v>
      </c>
      <c r="O5914">
        <v>90</v>
      </c>
      <c r="P5914">
        <v>37</v>
      </c>
      <c r="Q5914">
        <v>3</v>
      </c>
      <c r="R5914">
        <v>20</v>
      </c>
      <c r="S5914">
        <v>6</v>
      </c>
      <c r="T5914">
        <v>0.1</v>
      </c>
      <c r="U5914">
        <v>150</v>
      </c>
      <c r="V5914">
        <v>0.9</v>
      </c>
      <c r="W5914">
        <v>0.5</v>
      </c>
      <c r="X5914">
        <v>2</v>
      </c>
      <c r="Y5914">
        <v>60.6</v>
      </c>
    </row>
    <row r="5915" spans="1:25" hidden="1" x14ac:dyDescent="0.25">
      <c r="A5915" t="s">
        <v>22502</v>
      </c>
      <c r="B5915" t="s">
        <v>22503</v>
      </c>
      <c r="C5915" s="1" t="str">
        <f t="shared" si="953"/>
        <v>21:0447</v>
      </c>
      <c r="D5915" s="1" t="str">
        <f t="shared" si="950"/>
        <v>21:0147</v>
      </c>
      <c r="E5915" t="s">
        <v>22504</v>
      </c>
      <c r="F5915" t="s">
        <v>22505</v>
      </c>
      <c r="H5915">
        <v>48.494436999999998</v>
      </c>
      <c r="I5915">
        <v>-90.093096799999998</v>
      </c>
      <c r="J5915" s="1" t="str">
        <f t="shared" si="951"/>
        <v>NGR lake sediment grab sample</v>
      </c>
      <c r="K5915" s="1" t="str">
        <f t="shared" si="952"/>
        <v>&lt;177 micron (NGR)</v>
      </c>
      <c r="L5915">
        <v>46</v>
      </c>
      <c r="M5915" t="s">
        <v>97</v>
      </c>
      <c r="N5915">
        <v>913</v>
      </c>
      <c r="O5915">
        <v>100</v>
      </c>
      <c r="P5915">
        <v>52</v>
      </c>
      <c r="Q5915">
        <v>7</v>
      </c>
      <c r="R5915">
        <v>38</v>
      </c>
      <c r="S5915">
        <v>17</v>
      </c>
      <c r="T5915">
        <v>0.1</v>
      </c>
      <c r="U5915">
        <v>440</v>
      </c>
      <c r="V5915">
        <v>2.5</v>
      </c>
      <c r="W5915">
        <v>0.5</v>
      </c>
      <c r="X5915">
        <v>1</v>
      </c>
      <c r="Y5915">
        <v>26.6</v>
      </c>
    </row>
    <row r="5916" spans="1:25" hidden="1" x14ac:dyDescent="0.25">
      <c r="A5916" t="s">
        <v>22506</v>
      </c>
      <c r="B5916" t="s">
        <v>22507</v>
      </c>
      <c r="C5916" s="1" t="str">
        <f t="shared" si="953"/>
        <v>21:0447</v>
      </c>
      <c r="D5916" s="1" t="str">
        <f t="shared" si="950"/>
        <v>21:0147</v>
      </c>
      <c r="E5916" t="s">
        <v>22508</v>
      </c>
      <c r="F5916" t="s">
        <v>22509</v>
      </c>
      <c r="H5916">
        <v>48.477191300000001</v>
      </c>
      <c r="I5916">
        <v>-90.128010000000003</v>
      </c>
      <c r="J5916" s="1" t="str">
        <f t="shared" si="951"/>
        <v>NGR lake sediment grab sample</v>
      </c>
      <c r="K5916" s="1" t="str">
        <f t="shared" si="952"/>
        <v>&lt;177 micron (NGR)</v>
      </c>
      <c r="L5916">
        <v>46</v>
      </c>
      <c r="M5916" t="s">
        <v>107</v>
      </c>
      <c r="N5916">
        <v>914</v>
      </c>
      <c r="O5916">
        <v>80</v>
      </c>
      <c r="P5916">
        <v>39</v>
      </c>
      <c r="Q5916">
        <v>5</v>
      </c>
      <c r="R5916">
        <v>25</v>
      </c>
      <c r="S5916">
        <v>10</v>
      </c>
      <c r="T5916">
        <v>0.1</v>
      </c>
      <c r="U5916">
        <v>210</v>
      </c>
      <c r="V5916">
        <v>1.4</v>
      </c>
      <c r="W5916">
        <v>0.5</v>
      </c>
      <c r="X5916">
        <v>1</v>
      </c>
      <c r="Y5916">
        <v>36.799999999999997</v>
      </c>
    </row>
    <row r="5917" spans="1:25" hidden="1" x14ac:dyDescent="0.25">
      <c r="A5917" t="s">
        <v>22510</v>
      </c>
      <c r="B5917" t="s">
        <v>22511</v>
      </c>
      <c r="C5917" s="1" t="str">
        <f t="shared" si="953"/>
        <v>21:0447</v>
      </c>
      <c r="D5917" s="1" t="str">
        <f t="shared" si="950"/>
        <v>21:0147</v>
      </c>
      <c r="E5917" t="s">
        <v>22512</v>
      </c>
      <c r="F5917" t="s">
        <v>22513</v>
      </c>
      <c r="H5917">
        <v>48.414942000000003</v>
      </c>
      <c r="I5917">
        <v>-90.0717389</v>
      </c>
      <c r="J5917" s="1" t="str">
        <f t="shared" si="951"/>
        <v>NGR lake sediment grab sample</v>
      </c>
      <c r="K5917" s="1" t="str">
        <f t="shared" si="952"/>
        <v>&lt;177 micron (NGR)</v>
      </c>
      <c r="L5917">
        <v>46</v>
      </c>
      <c r="M5917" t="s">
        <v>112</v>
      </c>
      <c r="N5917">
        <v>915</v>
      </c>
      <c r="O5917">
        <v>37</v>
      </c>
      <c r="P5917">
        <v>11</v>
      </c>
      <c r="Q5917">
        <v>2</v>
      </c>
      <c r="R5917">
        <v>14</v>
      </c>
      <c r="S5917">
        <v>14</v>
      </c>
      <c r="T5917">
        <v>0.1</v>
      </c>
      <c r="U5917">
        <v>380</v>
      </c>
      <c r="V5917">
        <v>1.2</v>
      </c>
      <c r="W5917">
        <v>1</v>
      </c>
      <c r="X5917">
        <v>1</v>
      </c>
      <c r="Y5917">
        <v>9</v>
      </c>
    </row>
    <row r="5918" spans="1:25" hidden="1" x14ac:dyDescent="0.25">
      <c r="A5918" t="s">
        <v>22514</v>
      </c>
      <c r="B5918" t="s">
        <v>22515</v>
      </c>
      <c r="C5918" s="1" t="str">
        <f t="shared" si="953"/>
        <v>21:0447</v>
      </c>
      <c r="D5918" s="1" t="str">
        <f t="shared" si="950"/>
        <v>21:0147</v>
      </c>
      <c r="E5918" t="s">
        <v>22516</v>
      </c>
      <c r="F5918" t="s">
        <v>22517</v>
      </c>
      <c r="H5918">
        <v>48.4061077</v>
      </c>
      <c r="I5918">
        <v>-90.017083</v>
      </c>
      <c r="J5918" s="1" t="str">
        <f t="shared" si="951"/>
        <v>NGR lake sediment grab sample</v>
      </c>
      <c r="K5918" s="1" t="str">
        <f t="shared" si="952"/>
        <v>&lt;177 micron (NGR)</v>
      </c>
      <c r="L5918">
        <v>46</v>
      </c>
      <c r="M5918" t="s">
        <v>117</v>
      </c>
      <c r="N5918">
        <v>916</v>
      </c>
      <c r="O5918">
        <v>38</v>
      </c>
      <c r="P5918">
        <v>16</v>
      </c>
      <c r="Q5918">
        <v>3</v>
      </c>
      <c r="R5918">
        <v>7</v>
      </c>
      <c r="S5918">
        <v>5</v>
      </c>
      <c r="T5918">
        <v>0.1</v>
      </c>
      <c r="U5918">
        <v>220</v>
      </c>
      <c r="V5918">
        <v>0.5</v>
      </c>
      <c r="W5918">
        <v>0.5</v>
      </c>
      <c r="X5918">
        <v>1</v>
      </c>
      <c r="Y5918">
        <v>43</v>
      </c>
    </row>
    <row r="5919" spans="1:25" hidden="1" x14ac:dyDescent="0.25">
      <c r="A5919" t="s">
        <v>22518</v>
      </c>
      <c r="B5919" t="s">
        <v>22519</v>
      </c>
      <c r="C5919" s="1" t="str">
        <f t="shared" si="953"/>
        <v>21:0447</v>
      </c>
      <c r="D5919" s="1" t="str">
        <f>HYPERLINK("http://geochem.nrcan.gc.ca/cdogs/content/svy/svy_e.htm", "")</f>
        <v/>
      </c>
      <c r="G5919" s="1" t="str">
        <f>HYPERLINK("http://geochem.nrcan.gc.ca/cdogs/content/cr_/cr_00033_e.htm", "33")</f>
        <v>33</v>
      </c>
      <c r="J5919" t="s">
        <v>100</v>
      </c>
      <c r="K5919" t="s">
        <v>101</v>
      </c>
      <c r="L5919">
        <v>46</v>
      </c>
      <c r="M5919" t="s">
        <v>102</v>
      </c>
      <c r="N5919">
        <v>917</v>
      </c>
      <c r="O5919">
        <v>144</v>
      </c>
      <c r="P5919">
        <v>17</v>
      </c>
      <c r="Q5919">
        <v>25</v>
      </c>
      <c r="R5919">
        <v>13</v>
      </c>
      <c r="S5919">
        <v>11</v>
      </c>
      <c r="T5919">
        <v>0.1</v>
      </c>
      <c r="U5919">
        <v>2500</v>
      </c>
      <c r="V5919">
        <v>3.6</v>
      </c>
      <c r="W5919">
        <v>2</v>
      </c>
      <c r="X5919">
        <v>1</v>
      </c>
      <c r="Y5919">
        <v>13.8</v>
      </c>
    </row>
    <row r="5920" spans="1:25" hidden="1" x14ac:dyDescent="0.25">
      <c r="A5920" t="s">
        <v>22520</v>
      </c>
      <c r="B5920" t="s">
        <v>22521</v>
      </c>
      <c r="C5920" s="1" t="str">
        <f t="shared" si="953"/>
        <v>21:0447</v>
      </c>
      <c r="D5920" s="1" t="str">
        <f t="shared" ref="D5920:D5932" si="954">HYPERLINK("http://geochem.nrcan.gc.ca/cdogs/content/svy/svy210147_e.htm", "21:0147")</f>
        <v>21:0147</v>
      </c>
      <c r="E5920" t="s">
        <v>22522</v>
      </c>
      <c r="F5920" t="s">
        <v>22523</v>
      </c>
      <c r="H5920">
        <v>48.383769600000001</v>
      </c>
      <c r="I5920">
        <v>-90.013095500000006</v>
      </c>
      <c r="J5920" s="1" t="str">
        <f t="shared" ref="J5920:J5932" si="955">HYPERLINK("http://geochem.nrcan.gc.ca/cdogs/content/kwd/kwd020027_e.htm", "NGR lake sediment grab sample")</f>
        <v>NGR lake sediment grab sample</v>
      </c>
      <c r="K5920" s="1" t="str">
        <f t="shared" ref="K5920:K5932" si="956">HYPERLINK("http://geochem.nrcan.gc.ca/cdogs/content/kwd/kwd080006_e.htm", "&lt;177 micron (NGR)")</f>
        <v>&lt;177 micron (NGR)</v>
      </c>
      <c r="L5920">
        <v>46</v>
      </c>
      <c r="M5920" t="s">
        <v>122</v>
      </c>
      <c r="N5920">
        <v>918</v>
      </c>
      <c r="O5920">
        <v>54</v>
      </c>
      <c r="P5920">
        <v>66</v>
      </c>
      <c r="Q5920">
        <v>4</v>
      </c>
      <c r="R5920">
        <v>13</v>
      </c>
      <c r="S5920">
        <v>7</v>
      </c>
      <c r="T5920">
        <v>0.2</v>
      </c>
      <c r="U5920">
        <v>125</v>
      </c>
      <c r="V5920">
        <v>0.95</v>
      </c>
      <c r="W5920">
        <v>0.5</v>
      </c>
      <c r="X5920">
        <v>1</v>
      </c>
      <c r="Y5920">
        <v>31.2</v>
      </c>
    </row>
    <row r="5921" spans="1:25" hidden="1" x14ac:dyDescent="0.25">
      <c r="A5921" t="s">
        <v>22524</v>
      </c>
      <c r="B5921" t="s">
        <v>22525</v>
      </c>
      <c r="C5921" s="1" t="str">
        <f t="shared" si="953"/>
        <v>21:0447</v>
      </c>
      <c r="D5921" s="1" t="str">
        <f t="shared" si="954"/>
        <v>21:0147</v>
      </c>
      <c r="E5921" t="s">
        <v>22526</v>
      </c>
      <c r="F5921" t="s">
        <v>22527</v>
      </c>
      <c r="H5921">
        <v>48.5187727</v>
      </c>
      <c r="I5921">
        <v>-90.193010900000004</v>
      </c>
      <c r="J5921" s="1" t="str">
        <f t="shared" si="955"/>
        <v>NGR lake sediment grab sample</v>
      </c>
      <c r="K5921" s="1" t="str">
        <f t="shared" si="956"/>
        <v>&lt;177 micron (NGR)</v>
      </c>
      <c r="L5921">
        <v>47</v>
      </c>
      <c r="M5921" t="s">
        <v>29</v>
      </c>
      <c r="N5921">
        <v>919</v>
      </c>
      <c r="O5921">
        <v>116</v>
      </c>
      <c r="P5921">
        <v>43</v>
      </c>
      <c r="Q5921">
        <v>8</v>
      </c>
      <c r="R5921">
        <v>36</v>
      </c>
      <c r="S5921">
        <v>16</v>
      </c>
      <c r="T5921">
        <v>0.2</v>
      </c>
      <c r="U5921">
        <v>520</v>
      </c>
      <c r="V5921">
        <v>2.7</v>
      </c>
      <c r="W5921">
        <v>1</v>
      </c>
      <c r="X5921">
        <v>1</v>
      </c>
      <c r="Y5921">
        <v>23.8</v>
      </c>
    </row>
    <row r="5922" spans="1:25" hidden="1" x14ac:dyDescent="0.25">
      <c r="A5922" t="s">
        <v>22528</v>
      </c>
      <c r="B5922" t="s">
        <v>22529</v>
      </c>
      <c r="C5922" s="1" t="str">
        <f t="shared" si="953"/>
        <v>21:0447</v>
      </c>
      <c r="D5922" s="1" t="str">
        <f t="shared" si="954"/>
        <v>21:0147</v>
      </c>
      <c r="E5922" t="s">
        <v>22530</v>
      </c>
      <c r="F5922" t="s">
        <v>22531</v>
      </c>
      <c r="H5922">
        <v>48.337040500000001</v>
      </c>
      <c r="I5922">
        <v>-90.003711800000005</v>
      </c>
      <c r="J5922" s="1" t="str">
        <f t="shared" si="955"/>
        <v>NGR lake sediment grab sample</v>
      </c>
      <c r="K5922" s="1" t="str">
        <f t="shared" si="956"/>
        <v>&lt;177 micron (NGR)</v>
      </c>
      <c r="L5922">
        <v>47</v>
      </c>
      <c r="M5922" t="s">
        <v>34</v>
      </c>
      <c r="N5922">
        <v>920</v>
      </c>
      <c r="O5922">
        <v>88</v>
      </c>
      <c r="P5922">
        <v>31</v>
      </c>
      <c r="Q5922">
        <v>3</v>
      </c>
      <c r="R5922">
        <v>13</v>
      </c>
      <c r="S5922">
        <v>14</v>
      </c>
      <c r="T5922">
        <v>0.1</v>
      </c>
      <c r="U5922">
        <v>360</v>
      </c>
      <c r="V5922">
        <v>1.8</v>
      </c>
      <c r="W5922">
        <v>0.5</v>
      </c>
      <c r="X5922">
        <v>1</v>
      </c>
      <c r="Y5922">
        <v>44.4</v>
      </c>
    </row>
    <row r="5923" spans="1:25" hidden="1" x14ac:dyDescent="0.25">
      <c r="A5923" t="s">
        <v>22532</v>
      </c>
      <c r="B5923" t="s">
        <v>22533</v>
      </c>
      <c r="C5923" s="1" t="str">
        <f t="shared" si="953"/>
        <v>21:0447</v>
      </c>
      <c r="D5923" s="1" t="str">
        <f t="shared" si="954"/>
        <v>21:0147</v>
      </c>
      <c r="E5923" t="s">
        <v>22534</v>
      </c>
      <c r="F5923" t="s">
        <v>22535</v>
      </c>
      <c r="H5923">
        <v>48.335426699999999</v>
      </c>
      <c r="I5923">
        <v>-90.064061899999999</v>
      </c>
      <c r="J5923" s="1" t="str">
        <f t="shared" si="955"/>
        <v>NGR lake sediment grab sample</v>
      </c>
      <c r="K5923" s="1" t="str">
        <f t="shared" si="956"/>
        <v>&lt;177 micron (NGR)</v>
      </c>
      <c r="L5923">
        <v>47</v>
      </c>
      <c r="M5923" t="s">
        <v>39</v>
      </c>
      <c r="N5923">
        <v>921</v>
      </c>
      <c r="O5923">
        <v>82</v>
      </c>
      <c r="P5923">
        <v>37</v>
      </c>
      <c r="Q5923">
        <v>4</v>
      </c>
      <c r="R5923">
        <v>12</v>
      </c>
      <c r="S5923">
        <v>6</v>
      </c>
      <c r="T5923">
        <v>0.2</v>
      </c>
      <c r="U5923">
        <v>35</v>
      </c>
      <c r="V5923">
        <v>0.35</v>
      </c>
      <c r="W5923">
        <v>0.5</v>
      </c>
      <c r="X5923">
        <v>4</v>
      </c>
      <c r="Y5923">
        <v>51</v>
      </c>
    </row>
    <row r="5924" spans="1:25" hidden="1" x14ac:dyDescent="0.25">
      <c r="A5924" t="s">
        <v>22536</v>
      </c>
      <c r="B5924" t="s">
        <v>22537</v>
      </c>
      <c r="C5924" s="1" t="str">
        <f t="shared" si="953"/>
        <v>21:0447</v>
      </c>
      <c r="D5924" s="1" t="str">
        <f t="shared" si="954"/>
        <v>21:0147</v>
      </c>
      <c r="E5924" t="s">
        <v>22538</v>
      </c>
      <c r="F5924" t="s">
        <v>22539</v>
      </c>
      <c r="H5924">
        <v>48.302781799999998</v>
      </c>
      <c r="I5924">
        <v>-90.0811365</v>
      </c>
      <c r="J5924" s="1" t="str">
        <f t="shared" si="955"/>
        <v>NGR lake sediment grab sample</v>
      </c>
      <c r="K5924" s="1" t="str">
        <f t="shared" si="956"/>
        <v>&lt;177 micron (NGR)</v>
      </c>
      <c r="L5924">
        <v>47</v>
      </c>
      <c r="M5924" t="s">
        <v>44</v>
      </c>
      <c r="N5924">
        <v>922</v>
      </c>
      <c r="O5924">
        <v>118</v>
      </c>
      <c r="P5924">
        <v>23</v>
      </c>
      <c r="Q5924">
        <v>4</v>
      </c>
      <c r="R5924">
        <v>9</v>
      </c>
      <c r="S5924">
        <v>5</v>
      </c>
      <c r="T5924">
        <v>0.1</v>
      </c>
      <c r="U5924">
        <v>70</v>
      </c>
      <c r="V5924">
        <v>0.5</v>
      </c>
      <c r="W5924">
        <v>0.5</v>
      </c>
      <c r="X5924">
        <v>2</v>
      </c>
      <c r="Y5924">
        <v>46.8</v>
      </c>
    </row>
    <row r="5925" spans="1:25" hidden="1" x14ac:dyDescent="0.25">
      <c r="A5925" t="s">
        <v>22540</v>
      </c>
      <c r="B5925" t="s">
        <v>22541</v>
      </c>
      <c r="C5925" s="1" t="str">
        <f t="shared" si="953"/>
        <v>21:0447</v>
      </c>
      <c r="D5925" s="1" t="str">
        <f t="shared" si="954"/>
        <v>21:0147</v>
      </c>
      <c r="E5925" t="s">
        <v>22542</v>
      </c>
      <c r="F5925" t="s">
        <v>22543</v>
      </c>
      <c r="H5925">
        <v>48.285031699999998</v>
      </c>
      <c r="I5925">
        <v>-90.067494800000006</v>
      </c>
      <c r="J5925" s="1" t="str">
        <f t="shared" si="955"/>
        <v>NGR lake sediment grab sample</v>
      </c>
      <c r="K5925" s="1" t="str">
        <f t="shared" si="956"/>
        <v>&lt;177 micron (NGR)</v>
      </c>
      <c r="L5925">
        <v>47</v>
      </c>
      <c r="M5925" t="s">
        <v>62</v>
      </c>
      <c r="N5925">
        <v>923</v>
      </c>
      <c r="O5925">
        <v>97</v>
      </c>
      <c r="P5925">
        <v>10</v>
      </c>
      <c r="Q5925">
        <v>4</v>
      </c>
      <c r="R5925">
        <v>9</v>
      </c>
      <c r="S5925">
        <v>6</v>
      </c>
      <c r="T5925">
        <v>0.1</v>
      </c>
      <c r="U5925">
        <v>130</v>
      </c>
      <c r="V5925">
        <v>0.9</v>
      </c>
      <c r="W5925">
        <v>0.5</v>
      </c>
      <c r="X5925">
        <v>2</v>
      </c>
      <c r="Y5925">
        <v>54.6</v>
      </c>
    </row>
    <row r="5926" spans="1:25" hidden="1" x14ac:dyDescent="0.25">
      <c r="A5926" t="s">
        <v>22544</v>
      </c>
      <c r="B5926" t="s">
        <v>22545</v>
      </c>
      <c r="C5926" s="1" t="str">
        <f t="shared" si="953"/>
        <v>21:0447</v>
      </c>
      <c r="D5926" s="1" t="str">
        <f t="shared" si="954"/>
        <v>21:0147</v>
      </c>
      <c r="E5926" t="s">
        <v>22546</v>
      </c>
      <c r="F5926" t="s">
        <v>22547</v>
      </c>
      <c r="H5926">
        <v>48.318710799999998</v>
      </c>
      <c r="I5926">
        <v>-90.115572</v>
      </c>
      <c r="J5926" s="1" t="str">
        <f t="shared" si="955"/>
        <v>NGR lake sediment grab sample</v>
      </c>
      <c r="K5926" s="1" t="str">
        <f t="shared" si="956"/>
        <v>&lt;177 micron (NGR)</v>
      </c>
      <c r="L5926">
        <v>47</v>
      </c>
      <c r="M5926" t="s">
        <v>67</v>
      </c>
      <c r="N5926">
        <v>924</v>
      </c>
      <c r="O5926">
        <v>108</v>
      </c>
      <c r="P5926">
        <v>21</v>
      </c>
      <c r="Q5926">
        <v>5</v>
      </c>
      <c r="R5926">
        <v>10</v>
      </c>
      <c r="S5926">
        <v>6</v>
      </c>
      <c r="T5926">
        <v>0.1</v>
      </c>
      <c r="U5926">
        <v>190</v>
      </c>
      <c r="V5926">
        <v>0.6</v>
      </c>
      <c r="W5926">
        <v>0.5</v>
      </c>
      <c r="X5926">
        <v>1</v>
      </c>
      <c r="Y5926">
        <v>60</v>
      </c>
    </row>
    <row r="5927" spans="1:25" hidden="1" x14ac:dyDescent="0.25">
      <c r="A5927" t="s">
        <v>22548</v>
      </c>
      <c r="B5927" t="s">
        <v>22549</v>
      </c>
      <c r="C5927" s="1" t="str">
        <f t="shared" si="953"/>
        <v>21:0447</v>
      </c>
      <c r="D5927" s="1" t="str">
        <f t="shared" si="954"/>
        <v>21:0147</v>
      </c>
      <c r="E5927" t="s">
        <v>22550</v>
      </c>
      <c r="F5927" t="s">
        <v>22551</v>
      </c>
      <c r="H5927">
        <v>48.331466800000001</v>
      </c>
      <c r="I5927">
        <v>-90.168085399999995</v>
      </c>
      <c r="J5927" s="1" t="str">
        <f t="shared" si="955"/>
        <v>NGR lake sediment grab sample</v>
      </c>
      <c r="K5927" s="1" t="str">
        <f t="shared" si="956"/>
        <v>&lt;177 micron (NGR)</v>
      </c>
      <c r="L5927">
        <v>47</v>
      </c>
      <c r="M5927" t="s">
        <v>72</v>
      </c>
      <c r="N5927">
        <v>925</v>
      </c>
      <c r="O5927">
        <v>96</v>
      </c>
      <c r="P5927">
        <v>39</v>
      </c>
      <c r="Q5927">
        <v>4</v>
      </c>
      <c r="R5927">
        <v>11</v>
      </c>
      <c r="S5927">
        <v>10</v>
      </c>
      <c r="T5927">
        <v>0.1</v>
      </c>
      <c r="U5927">
        <v>350</v>
      </c>
      <c r="V5927">
        <v>3.7</v>
      </c>
      <c r="W5927">
        <v>0.5</v>
      </c>
      <c r="X5927">
        <v>2</v>
      </c>
      <c r="Y5927">
        <v>54.2</v>
      </c>
    </row>
    <row r="5928" spans="1:25" hidden="1" x14ac:dyDescent="0.25">
      <c r="A5928" t="s">
        <v>22552</v>
      </c>
      <c r="B5928" t="s">
        <v>22553</v>
      </c>
      <c r="C5928" s="1" t="str">
        <f t="shared" si="953"/>
        <v>21:0447</v>
      </c>
      <c r="D5928" s="1" t="str">
        <f t="shared" si="954"/>
        <v>21:0147</v>
      </c>
      <c r="E5928" t="s">
        <v>22554</v>
      </c>
      <c r="F5928" t="s">
        <v>22555</v>
      </c>
      <c r="H5928">
        <v>48.3509429</v>
      </c>
      <c r="I5928">
        <v>-90.167423600000006</v>
      </c>
      <c r="J5928" s="1" t="str">
        <f t="shared" si="955"/>
        <v>NGR lake sediment grab sample</v>
      </c>
      <c r="K5928" s="1" t="str">
        <f t="shared" si="956"/>
        <v>&lt;177 micron (NGR)</v>
      </c>
      <c r="L5928">
        <v>47</v>
      </c>
      <c r="M5928" t="s">
        <v>77</v>
      </c>
      <c r="N5928">
        <v>926</v>
      </c>
      <c r="O5928">
        <v>54</v>
      </c>
      <c r="P5928">
        <v>30</v>
      </c>
      <c r="Q5928">
        <v>3</v>
      </c>
      <c r="R5928">
        <v>11</v>
      </c>
      <c r="S5928">
        <v>7</v>
      </c>
      <c r="T5928">
        <v>0.1</v>
      </c>
      <c r="U5928">
        <v>140</v>
      </c>
      <c r="V5928">
        <v>0.8</v>
      </c>
      <c r="W5928">
        <v>0.5</v>
      </c>
      <c r="X5928">
        <v>3</v>
      </c>
      <c r="Y5928">
        <v>29.6</v>
      </c>
    </row>
    <row r="5929" spans="1:25" hidden="1" x14ac:dyDescent="0.25">
      <c r="A5929" t="s">
        <v>22556</v>
      </c>
      <c r="B5929" t="s">
        <v>22557</v>
      </c>
      <c r="C5929" s="1" t="str">
        <f t="shared" si="953"/>
        <v>21:0447</v>
      </c>
      <c r="D5929" s="1" t="str">
        <f t="shared" si="954"/>
        <v>21:0147</v>
      </c>
      <c r="E5929" t="s">
        <v>22558</v>
      </c>
      <c r="F5929" t="s">
        <v>22559</v>
      </c>
      <c r="H5929">
        <v>48.391794300000001</v>
      </c>
      <c r="I5929">
        <v>-90.155562000000003</v>
      </c>
      <c r="J5929" s="1" t="str">
        <f t="shared" si="955"/>
        <v>NGR lake sediment grab sample</v>
      </c>
      <c r="K5929" s="1" t="str">
        <f t="shared" si="956"/>
        <v>&lt;177 micron (NGR)</v>
      </c>
      <c r="L5929">
        <v>47</v>
      </c>
      <c r="M5929" t="s">
        <v>82</v>
      </c>
      <c r="N5929">
        <v>927</v>
      </c>
      <c r="O5929">
        <v>38</v>
      </c>
      <c r="P5929">
        <v>15</v>
      </c>
      <c r="Q5929">
        <v>6</v>
      </c>
      <c r="R5929">
        <v>12</v>
      </c>
      <c r="S5929">
        <v>7</v>
      </c>
      <c r="T5929">
        <v>0.1</v>
      </c>
      <c r="U5929">
        <v>355</v>
      </c>
      <c r="V5929">
        <v>1</v>
      </c>
      <c r="W5929">
        <v>0.5</v>
      </c>
      <c r="X5929">
        <v>1</v>
      </c>
      <c r="Y5929">
        <v>28</v>
      </c>
    </row>
    <row r="5930" spans="1:25" hidden="1" x14ac:dyDescent="0.25">
      <c r="A5930" t="s">
        <v>22560</v>
      </c>
      <c r="B5930" t="s">
        <v>22561</v>
      </c>
      <c r="C5930" s="1" t="str">
        <f t="shared" si="953"/>
        <v>21:0447</v>
      </c>
      <c r="D5930" s="1" t="str">
        <f t="shared" si="954"/>
        <v>21:0147</v>
      </c>
      <c r="E5930" t="s">
        <v>22562</v>
      </c>
      <c r="F5930" t="s">
        <v>22563</v>
      </c>
      <c r="H5930">
        <v>48.423523099999997</v>
      </c>
      <c r="I5930">
        <v>-90.156966699999998</v>
      </c>
      <c r="J5930" s="1" t="str">
        <f t="shared" si="955"/>
        <v>NGR lake sediment grab sample</v>
      </c>
      <c r="K5930" s="1" t="str">
        <f t="shared" si="956"/>
        <v>&lt;177 micron (NGR)</v>
      </c>
      <c r="L5930">
        <v>47</v>
      </c>
      <c r="M5930" t="s">
        <v>87</v>
      </c>
      <c r="N5930">
        <v>928</v>
      </c>
      <c r="O5930">
        <v>125</v>
      </c>
      <c r="P5930">
        <v>46</v>
      </c>
      <c r="Q5930">
        <v>2</v>
      </c>
      <c r="R5930">
        <v>9</v>
      </c>
      <c r="S5930">
        <v>4</v>
      </c>
      <c r="T5930">
        <v>0.1</v>
      </c>
      <c r="U5930">
        <v>80</v>
      </c>
      <c r="V5930">
        <v>0.7</v>
      </c>
      <c r="W5930">
        <v>0.5</v>
      </c>
      <c r="X5930">
        <v>2</v>
      </c>
      <c r="Y5930">
        <v>57.6</v>
      </c>
    </row>
    <row r="5931" spans="1:25" hidden="1" x14ac:dyDescent="0.25">
      <c r="A5931" t="s">
        <v>22564</v>
      </c>
      <c r="B5931" t="s">
        <v>22565</v>
      </c>
      <c r="C5931" s="1" t="str">
        <f t="shared" si="953"/>
        <v>21:0447</v>
      </c>
      <c r="D5931" s="1" t="str">
        <f t="shared" si="954"/>
        <v>21:0147</v>
      </c>
      <c r="E5931" t="s">
        <v>22566</v>
      </c>
      <c r="F5931" t="s">
        <v>22567</v>
      </c>
      <c r="H5931">
        <v>48.438608899999998</v>
      </c>
      <c r="I5931">
        <v>-90.168821699999995</v>
      </c>
      <c r="J5931" s="1" t="str">
        <f t="shared" si="955"/>
        <v>NGR lake sediment grab sample</v>
      </c>
      <c r="K5931" s="1" t="str">
        <f t="shared" si="956"/>
        <v>&lt;177 micron (NGR)</v>
      </c>
      <c r="L5931">
        <v>47</v>
      </c>
      <c r="M5931" t="s">
        <v>92</v>
      </c>
      <c r="N5931">
        <v>929</v>
      </c>
      <c r="O5931">
        <v>112</v>
      </c>
      <c r="P5931">
        <v>39</v>
      </c>
      <c r="Q5931">
        <v>3</v>
      </c>
      <c r="R5931">
        <v>27</v>
      </c>
      <c r="S5931">
        <v>12</v>
      </c>
      <c r="T5931">
        <v>0.1</v>
      </c>
      <c r="U5931">
        <v>330</v>
      </c>
      <c r="V5931">
        <v>1.6</v>
      </c>
      <c r="W5931">
        <v>0.5</v>
      </c>
      <c r="X5931">
        <v>1</v>
      </c>
      <c r="Y5931">
        <v>34.200000000000003</v>
      </c>
    </row>
    <row r="5932" spans="1:25" hidden="1" x14ac:dyDescent="0.25">
      <c r="A5932" t="s">
        <v>22568</v>
      </c>
      <c r="B5932" t="s">
        <v>22569</v>
      </c>
      <c r="C5932" s="1" t="str">
        <f t="shared" si="953"/>
        <v>21:0447</v>
      </c>
      <c r="D5932" s="1" t="str">
        <f t="shared" si="954"/>
        <v>21:0147</v>
      </c>
      <c r="E5932" t="s">
        <v>22570</v>
      </c>
      <c r="F5932" t="s">
        <v>22571</v>
      </c>
      <c r="H5932">
        <v>48.476096699999999</v>
      </c>
      <c r="I5932">
        <v>-90.141861500000005</v>
      </c>
      <c r="J5932" s="1" t="str">
        <f t="shared" si="955"/>
        <v>NGR lake sediment grab sample</v>
      </c>
      <c r="K5932" s="1" t="str">
        <f t="shared" si="956"/>
        <v>&lt;177 micron (NGR)</v>
      </c>
      <c r="L5932">
        <v>47</v>
      </c>
      <c r="M5932" t="s">
        <v>97</v>
      </c>
      <c r="N5932">
        <v>930</v>
      </c>
      <c r="O5932">
        <v>95</v>
      </c>
      <c r="P5932">
        <v>34</v>
      </c>
      <c r="Q5932">
        <v>2</v>
      </c>
      <c r="R5932">
        <v>19</v>
      </c>
      <c r="S5932">
        <v>9</v>
      </c>
      <c r="T5932">
        <v>0.1</v>
      </c>
      <c r="U5932">
        <v>375</v>
      </c>
      <c r="V5932">
        <v>1.4</v>
      </c>
      <c r="W5932">
        <v>0.5</v>
      </c>
      <c r="X5932">
        <v>1</v>
      </c>
      <c r="Y5932">
        <v>42.6</v>
      </c>
    </row>
    <row r="5933" spans="1:25" hidden="1" x14ac:dyDescent="0.25">
      <c r="A5933" t="s">
        <v>22572</v>
      </c>
      <c r="B5933" t="s">
        <v>22573</v>
      </c>
      <c r="C5933" s="1" t="str">
        <f t="shared" si="953"/>
        <v>21:0447</v>
      </c>
      <c r="D5933" s="1" t="str">
        <f>HYPERLINK("http://geochem.nrcan.gc.ca/cdogs/content/svy/svy_e.htm", "")</f>
        <v/>
      </c>
      <c r="G5933" s="1" t="str">
        <f>HYPERLINK("http://geochem.nrcan.gc.ca/cdogs/content/cr_/cr_00033_e.htm", "33")</f>
        <v>33</v>
      </c>
      <c r="J5933" t="s">
        <v>100</v>
      </c>
      <c r="K5933" t="s">
        <v>101</v>
      </c>
      <c r="L5933">
        <v>47</v>
      </c>
      <c r="M5933" t="s">
        <v>102</v>
      </c>
      <c r="N5933">
        <v>931</v>
      </c>
      <c r="O5933">
        <v>158</v>
      </c>
      <c r="P5933">
        <v>18</v>
      </c>
      <c r="Q5933">
        <v>26</v>
      </c>
      <c r="R5933">
        <v>13</v>
      </c>
      <c r="S5933">
        <v>13</v>
      </c>
      <c r="T5933">
        <v>0.1</v>
      </c>
      <c r="U5933">
        <v>2500</v>
      </c>
      <c r="V5933">
        <v>3.7</v>
      </c>
      <c r="W5933">
        <v>2</v>
      </c>
      <c r="X5933">
        <v>1</v>
      </c>
      <c r="Y5933">
        <v>13.6</v>
      </c>
    </row>
    <row r="5934" spans="1:25" hidden="1" x14ac:dyDescent="0.25">
      <c r="A5934" t="s">
        <v>22574</v>
      </c>
      <c r="B5934" t="s">
        <v>22575</v>
      </c>
      <c r="C5934" s="1" t="str">
        <f t="shared" si="953"/>
        <v>21:0447</v>
      </c>
      <c r="D5934" s="1" t="str">
        <f t="shared" ref="D5934:D5958" si="957">HYPERLINK("http://geochem.nrcan.gc.ca/cdogs/content/svy/svy210147_e.htm", "21:0147")</f>
        <v>21:0147</v>
      </c>
      <c r="E5934" t="s">
        <v>22576</v>
      </c>
      <c r="F5934" t="s">
        <v>22577</v>
      </c>
      <c r="H5934">
        <v>48.496924800000002</v>
      </c>
      <c r="I5934">
        <v>-90.175265600000003</v>
      </c>
      <c r="J5934" s="1" t="str">
        <f t="shared" ref="J5934:J5958" si="958">HYPERLINK("http://geochem.nrcan.gc.ca/cdogs/content/kwd/kwd020027_e.htm", "NGR lake sediment grab sample")</f>
        <v>NGR lake sediment grab sample</v>
      </c>
      <c r="K5934" s="1" t="str">
        <f t="shared" ref="K5934:K5958" si="959">HYPERLINK("http://geochem.nrcan.gc.ca/cdogs/content/kwd/kwd080006_e.htm", "&lt;177 micron (NGR)")</f>
        <v>&lt;177 micron (NGR)</v>
      </c>
      <c r="L5934">
        <v>47</v>
      </c>
      <c r="M5934" t="s">
        <v>107</v>
      </c>
      <c r="N5934">
        <v>932</v>
      </c>
      <c r="O5934">
        <v>97</v>
      </c>
      <c r="P5934">
        <v>25</v>
      </c>
      <c r="Q5934">
        <v>4</v>
      </c>
      <c r="R5934">
        <v>27</v>
      </c>
      <c r="S5934">
        <v>12</v>
      </c>
      <c r="T5934">
        <v>0.1</v>
      </c>
      <c r="U5934">
        <v>220</v>
      </c>
      <c r="V5934">
        <v>1.3</v>
      </c>
      <c r="W5934">
        <v>0.5</v>
      </c>
      <c r="X5934">
        <v>1</v>
      </c>
      <c r="Y5934">
        <v>37.4</v>
      </c>
    </row>
    <row r="5935" spans="1:25" hidden="1" x14ac:dyDescent="0.25">
      <c r="A5935" t="s">
        <v>22578</v>
      </c>
      <c r="B5935" t="s">
        <v>22579</v>
      </c>
      <c r="C5935" s="1" t="str">
        <f t="shared" si="953"/>
        <v>21:0447</v>
      </c>
      <c r="D5935" s="1" t="str">
        <f t="shared" si="957"/>
        <v>21:0147</v>
      </c>
      <c r="E5935" t="s">
        <v>22580</v>
      </c>
      <c r="F5935" t="s">
        <v>22581</v>
      </c>
      <c r="H5935">
        <v>48.505518500000001</v>
      </c>
      <c r="I5935">
        <v>-90.214230099999995</v>
      </c>
      <c r="J5935" s="1" t="str">
        <f t="shared" si="958"/>
        <v>NGR lake sediment grab sample</v>
      </c>
      <c r="K5935" s="1" t="str">
        <f t="shared" si="959"/>
        <v>&lt;177 micron (NGR)</v>
      </c>
      <c r="L5935">
        <v>47</v>
      </c>
      <c r="M5935" t="s">
        <v>49</v>
      </c>
      <c r="N5935">
        <v>933</v>
      </c>
      <c r="O5935">
        <v>106</v>
      </c>
      <c r="P5935">
        <v>44</v>
      </c>
      <c r="Q5935">
        <v>5</v>
      </c>
      <c r="R5935">
        <v>39</v>
      </c>
      <c r="S5935">
        <v>13</v>
      </c>
      <c r="T5935">
        <v>0.1</v>
      </c>
      <c r="U5935">
        <v>360</v>
      </c>
      <c r="V5935">
        <v>1.95</v>
      </c>
      <c r="W5935">
        <v>0.5</v>
      </c>
      <c r="X5935">
        <v>1</v>
      </c>
      <c r="Y5935">
        <v>29.8</v>
      </c>
    </row>
    <row r="5936" spans="1:25" hidden="1" x14ac:dyDescent="0.25">
      <c r="A5936" t="s">
        <v>22582</v>
      </c>
      <c r="B5936" t="s">
        <v>22583</v>
      </c>
      <c r="C5936" s="1" t="str">
        <f t="shared" si="953"/>
        <v>21:0447</v>
      </c>
      <c r="D5936" s="1" t="str">
        <f t="shared" si="957"/>
        <v>21:0147</v>
      </c>
      <c r="E5936" t="s">
        <v>22526</v>
      </c>
      <c r="F5936" t="s">
        <v>22584</v>
      </c>
      <c r="H5936">
        <v>48.5187727</v>
      </c>
      <c r="I5936">
        <v>-90.193010900000004</v>
      </c>
      <c r="J5936" s="1" t="str">
        <f t="shared" si="958"/>
        <v>NGR lake sediment grab sample</v>
      </c>
      <c r="K5936" s="1" t="str">
        <f t="shared" si="959"/>
        <v>&lt;177 micron (NGR)</v>
      </c>
      <c r="L5936">
        <v>47</v>
      </c>
      <c r="M5936" t="s">
        <v>57</v>
      </c>
      <c r="N5936">
        <v>934</v>
      </c>
      <c r="O5936">
        <v>122</v>
      </c>
      <c r="P5936">
        <v>43</v>
      </c>
      <c r="Q5936">
        <v>8</v>
      </c>
      <c r="R5936">
        <v>36</v>
      </c>
      <c r="S5936">
        <v>17</v>
      </c>
      <c r="T5936">
        <v>0.1</v>
      </c>
      <c r="U5936">
        <v>520</v>
      </c>
      <c r="V5936">
        <v>2.75</v>
      </c>
      <c r="W5936">
        <v>0.5</v>
      </c>
      <c r="X5936">
        <v>1</v>
      </c>
      <c r="Y5936">
        <v>23.4</v>
      </c>
    </row>
    <row r="5937" spans="1:25" hidden="1" x14ac:dyDescent="0.25">
      <c r="A5937" t="s">
        <v>22585</v>
      </c>
      <c r="B5937" t="s">
        <v>22586</v>
      </c>
      <c r="C5937" s="1" t="str">
        <f t="shared" si="953"/>
        <v>21:0447</v>
      </c>
      <c r="D5937" s="1" t="str">
        <f t="shared" si="957"/>
        <v>21:0147</v>
      </c>
      <c r="E5937" t="s">
        <v>22526</v>
      </c>
      <c r="F5937" t="s">
        <v>22587</v>
      </c>
      <c r="H5937">
        <v>48.5187727</v>
      </c>
      <c r="I5937">
        <v>-90.193010900000004</v>
      </c>
      <c r="J5937" s="1" t="str">
        <f t="shared" si="958"/>
        <v>NGR lake sediment grab sample</v>
      </c>
      <c r="K5937" s="1" t="str">
        <f t="shared" si="959"/>
        <v>&lt;177 micron (NGR)</v>
      </c>
      <c r="L5937">
        <v>47</v>
      </c>
      <c r="M5937" t="s">
        <v>53</v>
      </c>
      <c r="N5937">
        <v>935</v>
      </c>
      <c r="O5937">
        <v>132</v>
      </c>
      <c r="P5937">
        <v>43</v>
      </c>
      <c r="Q5937">
        <v>8</v>
      </c>
      <c r="R5937">
        <v>34</v>
      </c>
      <c r="S5937">
        <v>15</v>
      </c>
      <c r="T5937">
        <v>0.1</v>
      </c>
      <c r="U5937">
        <v>540</v>
      </c>
      <c r="V5937">
        <v>2.75</v>
      </c>
      <c r="W5937">
        <v>1.5</v>
      </c>
      <c r="X5937">
        <v>1</v>
      </c>
      <c r="Y5937">
        <v>24</v>
      </c>
    </row>
    <row r="5938" spans="1:25" hidden="1" x14ac:dyDescent="0.25">
      <c r="A5938" t="s">
        <v>22588</v>
      </c>
      <c r="B5938" t="s">
        <v>22589</v>
      </c>
      <c r="C5938" s="1" t="str">
        <f t="shared" si="953"/>
        <v>21:0447</v>
      </c>
      <c r="D5938" s="1" t="str">
        <f t="shared" si="957"/>
        <v>21:0147</v>
      </c>
      <c r="E5938" t="s">
        <v>22590</v>
      </c>
      <c r="F5938" t="s">
        <v>22591</v>
      </c>
      <c r="H5938">
        <v>48.541016800000001</v>
      </c>
      <c r="I5938">
        <v>-90.254379</v>
      </c>
      <c r="J5938" s="1" t="str">
        <f t="shared" si="958"/>
        <v>NGR lake sediment grab sample</v>
      </c>
      <c r="K5938" s="1" t="str">
        <f t="shared" si="959"/>
        <v>&lt;177 micron (NGR)</v>
      </c>
      <c r="L5938">
        <v>47</v>
      </c>
      <c r="M5938" t="s">
        <v>112</v>
      </c>
      <c r="N5938">
        <v>936</v>
      </c>
      <c r="O5938">
        <v>106</v>
      </c>
      <c r="P5938">
        <v>49</v>
      </c>
      <c r="Q5938">
        <v>2</v>
      </c>
      <c r="R5938">
        <v>29</v>
      </c>
      <c r="S5938">
        <v>15</v>
      </c>
      <c r="T5938">
        <v>0.1</v>
      </c>
      <c r="U5938">
        <v>15000</v>
      </c>
      <c r="V5938">
        <v>16</v>
      </c>
      <c r="W5938">
        <v>3</v>
      </c>
      <c r="X5938">
        <v>4</v>
      </c>
      <c r="Y5938">
        <v>37</v>
      </c>
    </row>
    <row r="5939" spans="1:25" hidden="1" x14ac:dyDescent="0.25">
      <c r="A5939" t="s">
        <v>22592</v>
      </c>
      <c r="B5939" t="s">
        <v>22593</v>
      </c>
      <c r="C5939" s="1" t="str">
        <f t="shared" si="953"/>
        <v>21:0447</v>
      </c>
      <c r="D5939" s="1" t="str">
        <f t="shared" si="957"/>
        <v>21:0147</v>
      </c>
      <c r="E5939" t="s">
        <v>22594</v>
      </c>
      <c r="F5939" t="s">
        <v>22595</v>
      </c>
      <c r="H5939">
        <v>48.550078900000003</v>
      </c>
      <c r="I5939">
        <v>-90.315062100000006</v>
      </c>
      <c r="J5939" s="1" t="str">
        <f t="shared" si="958"/>
        <v>NGR lake sediment grab sample</v>
      </c>
      <c r="K5939" s="1" t="str">
        <f t="shared" si="959"/>
        <v>&lt;177 micron (NGR)</v>
      </c>
      <c r="L5939">
        <v>47</v>
      </c>
      <c r="M5939" t="s">
        <v>117</v>
      </c>
      <c r="N5939">
        <v>937</v>
      </c>
      <c r="O5939">
        <v>74</v>
      </c>
      <c r="P5939">
        <v>66</v>
      </c>
      <c r="Q5939">
        <v>2</v>
      </c>
      <c r="R5939">
        <v>43</v>
      </c>
      <c r="S5939">
        <v>13</v>
      </c>
      <c r="T5939">
        <v>0.1</v>
      </c>
      <c r="U5939">
        <v>220</v>
      </c>
      <c r="V5939">
        <v>0.8</v>
      </c>
      <c r="W5939">
        <v>0.5</v>
      </c>
      <c r="X5939">
        <v>1</v>
      </c>
      <c r="Y5939">
        <v>54.8</v>
      </c>
    </row>
    <row r="5940" spans="1:25" hidden="1" x14ac:dyDescent="0.25">
      <c r="A5940" t="s">
        <v>22596</v>
      </c>
      <c r="B5940" t="s">
        <v>22597</v>
      </c>
      <c r="C5940" s="1" t="str">
        <f t="shared" si="953"/>
        <v>21:0447</v>
      </c>
      <c r="D5940" s="1" t="str">
        <f t="shared" si="957"/>
        <v>21:0147</v>
      </c>
      <c r="E5940" t="s">
        <v>22598</v>
      </c>
      <c r="F5940" t="s">
        <v>22599</v>
      </c>
      <c r="H5940">
        <v>48.555365299999998</v>
      </c>
      <c r="I5940">
        <v>-90.358993100000006</v>
      </c>
      <c r="J5940" s="1" t="str">
        <f t="shared" si="958"/>
        <v>NGR lake sediment grab sample</v>
      </c>
      <c r="K5940" s="1" t="str">
        <f t="shared" si="959"/>
        <v>&lt;177 micron (NGR)</v>
      </c>
      <c r="L5940">
        <v>47</v>
      </c>
      <c r="M5940" t="s">
        <v>122</v>
      </c>
      <c r="N5940">
        <v>938</v>
      </c>
      <c r="O5940">
        <v>86</v>
      </c>
      <c r="P5940">
        <v>58</v>
      </c>
      <c r="Q5940">
        <v>2</v>
      </c>
      <c r="R5940">
        <v>27</v>
      </c>
      <c r="S5940">
        <v>9</v>
      </c>
      <c r="T5940">
        <v>0.2</v>
      </c>
      <c r="U5940">
        <v>205</v>
      </c>
      <c r="V5940">
        <v>0.7</v>
      </c>
      <c r="W5940">
        <v>0.5</v>
      </c>
      <c r="X5940">
        <v>1</v>
      </c>
      <c r="Y5940">
        <v>47.6</v>
      </c>
    </row>
    <row r="5941" spans="1:25" hidden="1" x14ac:dyDescent="0.25">
      <c r="A5941" t="s">
        <v>22600</v>
      </c>
      <c r="B5941" t="s">
        <v>22601</v>
      </c>
      <c r="C5941" s="1" t="str">
        <f t="shared" si="953"/>
        <v>21:0447</v>
      </c>
      <c r="D5941" s="1" t="str">
        <f t="shared" si="957"/>
        <v>21:0147</v>
      </c>
      <c r="E5941" t="s">
        <v>22602</v>
      </c>
      <c r="F5941" t="s">
        <v>22603</v>
      </c>
      <c r="H5941">
        <v>48.3395115</v>
      </c>
      <c r="I5941">
        <v>-90.342368199999996</v>
      </c>
      <c r="J5941" s="1" t="str">
        <f t="shared" si="958"/>
        <v>NGR lake sediment grab sample</v>
      </c>
      <c r="K5941" s="1" t="str">
        <f t="shared" si="959"/>
        <v>&lt;177 micron (NGR)</v>
      </c>
      <c r="L5941">
        <v>48</v>
      </c>
      <c r="M5941" t="s">
        <v>29</v>
      </c>
      <c r="N5941">
        <v>939</v>
      </c>
      <c r="O5941">
        <v>84</v>
      </c>
      <c r="P5941">
        <v>27</v>
      </c>
      <c r="Q5941">
        <v>2</v>
      </c>
      <c r="R5941">
        <v>18</v>
      </c>
      <c r="S5941">
        <v>11</v>
      </c>
      <c r="T5941">
        <v>0.1</v>
      </c>
      <c r="U5941">
        <v>490</v>
      </c>
      <c r="V5941">
        <v>3.6</v>
      </c>
      <c r="W5941">
        <v>0.5</v>
      </c>
      <c r="X5941">
        <v>1</v>
      </c>
      <c r="Y5941">
        <v>35.200000000000003</v>
      </c>
    </row>
    <row r="5942" spans="1:25" hidden="1" x14ac:dyDescent="0.25">
      <c r="A5942" t="s">
        <v>22604</v>
      </c>
      <c r="B5942" t="s">
        <v>22605</v>
      </c>
      <c r="C5942" s="1" t="str">
        <f t="shared" si="953"/>
        <v>21:0447</v>
      </c>
      <c r="D5942" s="1" t="str">
        <f t="shared" si="957"/>
        <v>21:0147</v>
      </c>
      <c r="E5942" t="s">
        <v>22606</v>
      </c>
      <c r="F5942" t="s">
        <v>22607</v>
      </c>
      <c r="H5942">
        <v>48.555973399999999</v>
      </c>
      <c r="I5942">
        <v>-90.388142099999996</v>
      </c>
      <c r="J5942" s="1" t="str">
        <f t="shared" si="958"/>
        <v>NGR lake sediment grab sample</v>
      </c>
      <c r="K5942" s="1" t="str">
        <f t="shared" si="959"/>
        <v>&lt;177 micron (NGR)</v>
      </c>
      <c r="L5942">
        <v>48</v>
      </c>
      <c r="M5942" t="s">
        <v>34</v>
      </c>
      <c r="N5942">
        <v>940</v>
      </c>
      <c r="O5942">
        <v>145</v>
      </c>
      <c r="P5942">
        <v>53</v>
      </c>
      <c r="Q5942">
        <v>2</v>
      </c>
      <c r="R5942">
        <v>32</v>
      </c>
      <c r="S5942">
        <v>12</v>
      </c>
      <c r="T5942">
        <v>0.1</v>
      </c>
      <c r="U5942">
        <v>620</v>
      </c>
      <c r="V5942">
        <v>2.2999999999999998</v>
      </c>
      <c r="W5942">
        <v>1.5</v>
      </c>
      <c r="X5942">
        <v>3</v>
      </c>
      <c r="Y5942">
        <v>25.8</v>
      </c>
    </row>
    <row r="5943" spans="1:25" hidden="1" x14ac:dyDescent="0.25">
      <c r="A5943" t="s">
        <v>22608</v>
      </c>
      <c r="B5943" t="s">
        <v>22609</v>
      </c>
      <c r="C5943" s="1" t="str">
        <f t="shared" si="953"/>
        <v>21:0447</v>
      </c>
      <c r="D5943" s="1" t="str">
        <f t="shared" si="957"/>
        <v>21:0147</v>
      </c>
      <c r="E5943" t="s">
        <v>22610</v>
      </c>
      <c r="F5943" t="s">
        <v>22611</v>
      </c>
      <c r="H5943">
        <v>48.459593900000002</v>
      </c>
      <c r="I5943">
        <v>-90.405580799999996</v>
      </c>
      <c r="J5943" s="1" t="str">
        <f t="shared" si="958"/>
        <v>NGR lake sediment grab sample</v>
      </c>
      <c r="K5943" s="1" t="str">
        <f t="shared" si="959"/>
        <v>&lt;177 micron (NGR)</v>
      </c>
      <c r="L5943">
        <v>48</v>
      </c>
      <c r="M5943" t="s">
        <v>39</v>
      </c>
      <c r="N5943">
        <v>941</v>
      </c>
      <c r="O5943">
        <v>98</v>
      </c>
      <c r="P5943">
        <v>38</v>
      </c>
      <c r="Q5943">
        <v>5</v>
      </c>
      <c r="R5943">
        <v>26</v>
      </c>
      <c r="S5943">
        <v>11</v>
      </c>
      <c r="T5943">
        <v>0.1</v>
      </c>
      <c r="U5943">
        <v>790</v>
      </c>
      <c r="V5943">
        <v>3.25</v>
      </c>
      <c r="W5943">
        <v>0.5</v>
      </c>
      <c r="X5943">
        <v>2</v>
      </c>
      <c r="Y5943">
        <v>44.4</v>
      </c>
    </row>
    <row r="5944" spans="1:25" hidden="1" x14ac:dyDescent="0.25">
      <c r="A5944" t="s">
        <v>22612</v>
      </c>
      <c r="B5944" t="s">
        <v>22613</v>
      </c>
      <c r="C5944" s="1" t="str">
        <f t="shared" si="953"/>
        <v>21:0447</v>
      </c>
      <c r="D5944" s="1" t="str">
        <f t="shared" si="957"/>
        <v>21:0147</v>
      </c>
      <c r="E5944" t="s">
        <v>22614</v>
      </c>
      <c r="F5944" t="s">
        <v>22615</v>
      </c>
      <c r="H5944">
        <v>48.457000200000003</v>
      </c>
      <c r="I5944">
        <v>-90.365443200000001</v>
      </c>
      <c r="J5944" s="1" t="str">
        <f t="shared" si="958"/>
        <v>NGR lake sediment grab sample</v>
      </c>
      <c r="K5944" s="1" t="str">
        <f t="shared" si="959"/>
        <v>&lt;177 micron (NGR)</v>
      </c>
      <c r="L5944">
        <v>48</v>
      </c>
      <c r="M5944" t="s">
        <v>44</v>
      </c>
      <c r="N5944">
        <v>942</v>
      </c>
      <c r="O5944">
        <v>80</v>
      </c>
      <c r="P5944">
        <v>25</v>
      </c>
      <c r="Q5944">
        <v>2</v>
      </c>
      <c r="R5944">
        <v>20</v>
      </c>
      <c r="S5944">
        <v>9</v>
      </c>
      <c r="T5944">
        <v>0.1</v>
      </c>
      <c r="U5944">
        <v>500</v>
      </c>
      <c r="V5944">
        <v>3.1</v>
      </c>
      <c r="W5944">
        <v>0.5</v>
      </c>
      <c r="X5944">
        <v>2</v>
      </c>
      <c r="Y5944">
        <v>34.200000000000003</v>
      </c>
    </row>
    <row r="5945" spans="1:25" hidden="1" x14ac:dyDescent="0.25">
      <c r="A5945" t="s">
        <v>22616</v>
      </c>
      <c r="B5945" t="s">
        <v>22617</v>
      </c>
      <c r="C5945" s="1" t="str">
        <f t="shared" si="953"/>
        <v>21:0447</v>
      </c>
      <c r="D5945" s="1" t="str">
        <f t="shared" si="957"/>
        <v>21:0147</v>
      </c>
      <c r="E5945" t="s">
        <v>22618</v>
      </c>
      <c r="F5945" t="s">
        <v>22619</v>
      </c>
      <c r="H5945">
        <v>48.409504200000001</v>
      </c>
      <c r="I5945">
        <v>-90.3517224</v>
      </c>
      <c r="J5945" s="1" t="str">
        <f t="shared" si="958"/>
        <v>NGR lake sediment grab sample</v>
      </c>
      <c r="K5945" s="1" t="str">
        <f t="shared" si="959"/>
        <v>&lt;177 micron (NGR)</v>
      </c>
      <c r="L5945">
        <v>48</v>
      </c>
      <c r="M5945" t="s">
        <v>62</v>
      </c>
      <c r="N5945">
        <v>943</v>
      </c>
      <c r="O5945">
        <v>75</v>
      </c>
      <c r="P5945">
        <v>16</v>
      </c>
      <c r="Q5945">
        <v>4</v>
      </c>
      <c r="R5945">
        <v>18</v>
      </c>
      <c r="S5945">
        <v>7</v>
      </c>
      <c r="T5945">
        <v>0.1</v>
      </c>
      <c r="U5945">
        <v>150</v>
      </c>
      <c r="V5945">
        <v>0.9</v>
      </c>
      <c r="W5945">
        <v>0.5</v>
      </c>
      <c r="X5945">
        <v>1</v>
      </c>
      <c r="Y5945">
        <v>29.4</v>
      </c>
    </row>
    <row r="5946" spans="1:25" hidden="1" x14ac:dyDescent="0.25">
      <c r="A5946" t="s">
        <v>22620</v>
      </c>
      <c r="B5946" t="s">
        <v>22621</v>
      </c>
      <c r="C5946" s="1" t="str">
        <f t="shared" si="953"/>
        <v>21:0447</v>
      </c>
      <c r="D5946" s="1" t="str">
        <f t="shared" si="957"/>
        <v>21:0147</v>
      </c>
      <c r="E5946" t="s">
        <v>22622</v>
      </c>
      <c r="F5946" t="s">
        <v>22623</v>
      </c>
      <c r="H5946">
        <v>48.393333400000003</v>
      </c>
      <c r="I5946">
        <v>-90.3523323</v>
      </c>
      <c r="J5946" s="1" t="str">
        <f t="shared" si="958"/>
        <v>NGR lake sediment grab sample</v>
      </c>
      <c r="K5946" s="1" t="str">
        <f t="shared" si="959"/>
        <v>&lt;177 micron (NGR)</v>
      </c>
      <c r="L5946">
        <v>48</v>
      </c>
      <c r="M5946" t="s">
        <v>67</v>
      </c>
      <c r="N5946">
        <v>944</v>
      </c>
      <c r="O5946">
        <v>74</v>
      </c>
      <c r="P5946">
        <v>17</v>
      </c>
      <c r="Q5946">
        <v>3</v>
      </c>
      <c r="R5946">
        <v>17</v>
      </c>
      <c r="S5946">
        <v>8</v>
      </c>
      <c r="T5946">
        <v>0.1</v>
      </c>
      <c r="U5946">
        <v>205</v>
      </c>
      <c r="V5946">
        <v>1.2</v>
      </c>
      <c r="W5946">
        <v>0.5</v>
      </c>
      <c r="X5946">
        <v>1</v>
      </c>
      <c r="Y5946">
        <v>39</v>
      </c>
    </row>
    <row r="5947" spans="1:25" hidden="1" x14ac:dyDescent="0.25">
      <c r="A5947" t="s">
        <v>22624</v>
      </c>
      <c r="B5947" t="s">
        <v>22625</v>
      </c>
      <c r="C5947" s="1" t="str">
        <f t="shared" si="953"/>
        <v>21:0447</v>
      </c>
      <c r="D5947" s="1" t="str">
        <f t="shared" si="957"/>
        <v>21:0147</v>
      </c>
      <c r="E5947" t="s">
        <v>22626</v>
      </c>
      <c r="F5947" t="s">
        <v>22627</v>
      </c>
      <c r="H5947">
        <v>48.348657000000003</v>
      </c>
      <c r="I5947">
        <v>-90.355026199999998</v>
      </c>
      <c r="J5947" s="1" t="str">
        <f t="shared" si="958"/>
        <v>NGR lake sediment grab sample</v>
      </c>
      <c r="K5947" s="1" t="str">
        <f t="shared" si="959"/>
        <v>&lt;177 micron (NGR)</v>
      </c>
      <c r="L5947">
        <v>48</v>
      </c>
      <c r="M5947" t="s">
        <v>49</v>
      </c>
      <c r="N5947">
        <v>945</v>
      </c>
      <c r="O5947">
        <v>98</v>
      </c>
      <c r="P5947">
        <v>37</v>
      </c>
      <c r="Q5947">
        <v>4</v>
      </c>
      <c r="R5947">
        <v>22</v>
      </c>
      <c r="S5947">
        <v>12</v>
      </c>
      <c r="T5947">
        <v>0.1</v>
      </c>
      <c r="U5947">
        <v>570</v>
      </c>
      <c r="V5947">
        <v>1.6</v>
      </c>
      <c r="W5947">
        <v>0.5</v>
      </c>
      <c r="X5947">
        <v>3</v>
      </c>
      <c r="Y5947">
        <v>47</v>
      </c>
    </row>
    <row r="5948" spans="1:25" hidden="1" x14ac:dyDescent="0.25">
      <c r="A5948" t="s">
        <v>22628</v>
      </c>
      <c r="B5948" t="s">
        <v>22629</v>
      </c>
      <c r="C5948" s="1" t="str">
        <f t="shared" si="953"/>
        <v>21:0447</v>
      </c>
      <c r="D5948" s="1" t="str">
        <f t="shared" si="957"/>
        <v>21:0147</v>
      </c>
      <c r="E5948" t="s">
        <v>22602</v>
      </c>
      <c r="F5948" t="s">
        <v>22630</v>
      </c>
      <c r="H5948">
        <v>48.3395115</v>
      </c>
      <c r="I5948">
        <v>-90.342368199999996</v>
      </c>
      <c r="J5948" s="1" t="str">
        <f t="shared" si="958"/>
        <v>NGR lake sediment grab sample</v>
      </c>
      <c r="K5948" s="1" t="str">
        <f t="shared" si="959"/>
        <v>&lt;177 micron (NGR)</v>
      </c>
      <c r="L5948">
        <v>48</v>
      </c>
      <c r="M5948" t="s">
        <v>53</v>
      </c>
      <c r="N5948">
        <v>946</v>
      </c>
      <c r="O5948">
        <v>84</v>
      </c>
      <c r="P5948">
        <v>33</v>
      </c>
      <c r="Q5948">
        <v>2</v>
      </c>
      <c r="R5948">
        <v>24</v>
      </c>
      <c r="S5948">
        <v>15</v>
      </c>
      <c r="T5948">
        <v>0.1</v>
      </c>
      <c r="U5948">
        <v>490</v>
      </c>
      <c r="V5948">
        <v>4.5</v>
      </c>
      <c r="W5948">
        <v>0.5</v>
      </c>
      <c r="X5948">
        <v>2</v>
      </c>
      <c r="Y5948">
        <v>41.4</v>
      </c>
    </row>
    <row r="5949" spans="1:25" hidden="1" x14ac:dyDescent="0.25">
      <c r="A5949" t="s">
        <v>22631</v>
      </c>
      <c r="B5949" t="s">
        <v>22632</v>
      </c>
      <c r="C5949" s="1" t="str">
        <f t="shared" si="953"/>
        <v>21:0447</v>
      </c>
      <c r="D5949" s="1" t="str">
        <f t="shared" si="957"/>
        <v>21:0147</v>
      </c>
      <c r="E5949" t="s">
        <v>22602</v>
      </c>
      <c r="F5949" t="s">
        <v>22633</v>
      </c>
      <c r="H5949">
        <v>48.3395115</v>
      </c>
      <c r="I5949">
        <v>-90.342368199999996</v>
      </c>
      <c r="J5949" s="1" t="str">
        <f t="shared" si="958"/>
        <v>NGR lake sediment grab sample</v>
      </c>
      <c r="K5949" s="1" t="str">
        <f t="shared" si="959"/>
        <v>&lt;177 micron (NGR)</v>
      </c>
      <c r="L5949">
        <v>48</v>
      </c>
      <c r="M5949" t="s">
        <v>57</v>
      </c>
      <c r="N5949">
        <v>947</v>
      </c>
      <c r="O5949">
        <v>82</v>
      </c>
      <c r="P5949">
        <v>29</v>
      </c>
      <c r="Q5949">
        <v>2</v>
      </c>
      <c r="R5949">
        <v>18</v>
      </c>
      <c r="S5949">
        <v>11</v>
      </c>
      <c r="T5949">
        <v>0.1</v>
      </c>
      <c r="U5949">
        <v>485</v>
      </c>
      <c r="V5949">
        <v>3.6</v>
      </c>
      <c r="W5949">
        <v>0.5</v>
      </c>
      <c r="X5949">
        <v>2</v>
      </c>
      <c r="Y5949">
        <v>36.6</v>
      </c>
    </row>
    <row r="5950" spans="1:25" hidden="1" x14ac:dyDescent="0.25">
      <c r="A5950" t="s">
        <v>22634</v>
      </c>
      <c r="B5950" t="s">
        <v>22635</v>
      </c>
      <c r="C5950" s="1" t="str">
        <f t="shared" si="953"/>
        <v>21:0447</v>
      </c>
      <c r="D5950" s="1" t="str">
        <f t="shared" si="957"/>
        <v>21:0147</v>
      </c>
      <c r="E5950" t="s">
        <v>22636</v>
      </c>
      <c r="F5950" t="s">
        <v>22637</v>
      </c>
      <c r="H5950">
        <v>48.310596199999999</v>
      </c>
      <c r="I5950">
        <v>-90.320737899999997</v>
      </c>
      <c r="J5950" s="1" t="str">
        <f t="shared" si="958"/>
        <v>NGR lake sediment grab sample</v>
      </c>
      <c r="K5950" s="1" t="str">
        <f t="shared" si="959"/>
        <v>&lt;177 micron (NGR)</v>
      </c>
      <c r="L5950">
        <v>48</v>
      </c>
      <c r="M5950" t="s">
        <v>72</v>
      </c>
      <c r="N5950">
        <v>948</v>
      </c>
      <c r="O5950">
        <v>132</v>
      </c>
      <c r="P5950">
        <v>29</v>
      </c>
      <c r="Q5950">
        <v>3</v>
      </c>
      <c r="R5950">
        <v>22</v>
      </c>
      <c r="S5950">
        <v>11</v>
      </c>
      <c r="T5950">
        <v>0.1</v>
      </c>
      <c r="U5950">
        <v>400</v>
      </c>
      <c r="V5950">
        <v>2.35</v>
      </c>
      <c r="W5950">
        <v>0.5</v>
      </c>
      <c r="X5950">
        <v>2</v>
      </c>
      <c r="Y5950">
        <v>24.6</v>
      </c>
    </row>
    <row r="5951" spans="1:25" hidden="1" x14ac:dyDescent="0.25">
      <c r="A5951" t="s">
        <v>22638</v>
      </c>
      <c r="B5951" t="s">
        <v>22639</v>
      </c>
      <c r="C5951" s="1" t="str">
        <f t="shared" si="953"/>
        <v>21:0447</v>
      </c>
      <c r="D5951" s="1" t="str">
        <f t="shared" si="957"/>
        <v>21:0147</v>
      </c>
      <c r="E5951" t="s">
        <v>22640</v>
      </c>
      <c r="F5951" t="s">
        <v>22641</v>
      </c>
      <c r="H5951">
        <v>48.292003800000003</v>
      </c>
      <c r="I5951">
        <v>-90.280357800000004</v>
      </c>
      <c r="J5951" s="1" t="str">
        <f t="shared" si="958"/>
        <v>NGR lake sediment grab sample</v>
      </c>
      <c r="K5951" s="1" t="str">
        <f t="shared" si="959"/>
        <v>&lt;177 micron (NGR)</v>
      </c>
      <c r="L5951">
        <v>48</v>
      </c>
      <c r="M5951" t="s">
        <v>77</v>
      </c>
      <c r="N5951">
        <v>949</v>
      </c>
      <c r="O5951">
        <v>128</v>
      </c>
      <c r="P5951">
        <v>21</v>
      </c>
      <c r="Q5951">
        <v>8</v>
      </c>
      <c r="R5951">
        <v>18</v>
      </c>
      <c r="S5951">
        <v>8</v>
      </c>
      <c r="T5951">
        <v>0.1</v>
      </c>
      <c r="U5951">
        <v>180</v>
      </c>
      <c r="V5951">
        <v>1.05</v>
      </c>
      <c r="W5951">
        <v>0.5</v>
      </c>
      <c r="X5951">
        <v>1</v>
      </c>
      <c r="Y5951">
        <v>48.2</v>
      </c>
    </row>
    <row r="5952" spans="1:25" hidden="1" x14ac:dyDescent="0.25">
      <c r="A5952" t="s">
        <v>22642</v>
      </c>
      <c r="B5952" t="s">
        <v>22643</v>
      </c>
      <c r="C5952" s="1" t="str">
        <f t="shared" si="953"/>
        <v>21:0447</v>
      </c>
      <c r="D5952" s="1" t="str">
        <f t="shared" si="957"/>
        <v>21:0147</v>
      </c>
      <c r="E5952" t="s">
        <v>22644</v>
      </c>
      <c r="F5952" t="s">
        <v>22645</v>
      </c>
      <c r="H5952">
        <v>48.243149099999997</v>
      </c>
      <c r="I5952">
        <v>-90.264884699999996</v>
      </c>
      <c r="J5952" s="1" t="str">
        <f t="shared" si="958"/>
        <v>NGR lake sediment grab sample</v>
      </c>
      <c r="K5952" s="1" t="str">
        <f t="shared" si="959"/>
        <v>&lt;177 micron (NGR)</v>
      </c>
      <c r="L5952">
        <v>48</v>
      </c>
      <c r="M5952" t="s">
        <v>82</v>
      </c>
      <c r="N5952">
        <v>950</v>
      </c>
      <c r="O5952">
        <v>30</v>
      </c>
      <c r="P5952">
        <v>25</v>
      </c>
      <c r="Q5952">
        <v>4</v>
      </c>
      <c r="R5952">
        <v>14</v>
      </c>
      <c r="S5952">
        <v>5</v>
      </c>
      <c r="T5952">
        <v>0.1</v>
      </c>
      <c r="U5952">
        <v>70</v>
      </c>
      <c r="V5952">
        <v>0.45</v>
      </c>
      <c r="W5952">
        <v>0.5</v>
      </c>
      <c r="X5952">
        <v>2</v>
      </c>
      <c r="Y5952">
        <v>49.2</v>
      </c>
    </row>
    <row r="5953" spans="1:25" hidden="1" x14ac:dyDescent="0.25">
      <c r="A5953" t="s">
        <v>22646</v>
      </c>
      <c r="B5953" t="s">
        <v>22647</v>
      </c>
      <c r="C5953" s="1" t="str">
        <f t="shared" si="953"/>
        <v>21:0447</v>
      </c>
      <c r="D5953" s="1" t="str">
        <f t="shared" si="957"/>
        <v>21:0147</v>
      </c>
      <c r="E5953" t="s">
        <v>22648</v>
      </c>
      <c r="F5953" t="s">
        <v>22649</v>
      </c>
      <c r="H5953">
        <v>48.230847099999998</v>
      </c>
      <c r="I5953">
        <v>-90.257743099999999</v>
      </c>
      <c r="J5953" s="1" t="str">
        <f t="shared" si="958"/>
        <v>NGR lake sediment grab sample</v>
      </c>
      <c r="K5953" s="1" t="str">
        <f t="shared" si="959"/>
        <v>&lt;177 micron (NGR)</v>
      </c>
      <c r="L5953">
        <v>48</v>
      </c>
      <c r="M5953" t="s">
        <v>87</v>
      </c>
      <c r="N5953">
        <v>951</v>
      </c>
      <c r="O5953">
        <v>102</v>
      </c>
      <c r="P5953">
        <v>31</v>
      </c>
      <c r="Q5953">
        <v>4</v>
      </c>
      <c r="R5953">
        <v>24</v>
      </c>
      <c r="S5953">
        <v>13</v>
      </c>
      <c r="T5953">
        <v>0.1</v>
      </c>
      <c r="U5953">
        <v>670</v>
      </c>
      <c r="V5953">
        <v>4.3</v>
      </c>
      <c r="W5953">
        <v>1.5</v>
      </c>
      <c r="X5953">
        <v>1</v>
      </c>
      <c r="Y5953">
        <v>23.6</v>
      </c>
    </row>
    <row r="5954" spans="1:25" hidden="1" x14ac:dyDescent="0.25">
      <c r="A5954" t="s">
        <v>22650</v>
      </c>
      <c r="B5954" t="s">
        <v>22651</v>
      </c>
      <c r="C5954" s="1" t="str">
        <f t="shared" si="953"/>
        <v>21:0447</v>
      </c>
      <c r="D5954" s="1" t="str">
        <f t="shared" si="957"/>
        <v>21:0147</v>
      </c>
      <c r="E5954" t="s">
        <v>22652</v>
      </c>
      <c r="F5954" t="s">
        <v>22653</v>
      </c>
      <c r="H5954">
        <v>48.234108599999999</v>
      </c>
      <c r="I5954">
        <v>-90.227819499999995</v>
      </c>
      <c r="J5954" s="1" t="str">
        <f t="shared" si="958"/>
        <v>NGR lake sediment grab sample</v>
      </c>
      <c r="K5954" s="1" t="str">
        <f t="shared" si="959"/>
        <v>&lt;177 micron (NGR)</v>
      </c>
      <c r="L5954">
        <v>48</v>
      </c>
      <c r="M5954" t="s">
        <v>92</v>
      </c>
      <c r="N5954">
        <v>952</v>
      </c>
      <c r="O5954">
        <v>72</v>
      </c>
      <c r="P5954">
        <v>32</v>
      </c>
      <c r="Q5954">
        <v>6</v>
      </c>
      <c r="R5954">
        <v>30</v>
      </c>
      <c r="S5954">
        <v>17</v>
      </c>
      <c r="T5954">
        <v>0.1</v>
      </c>
      <c r="U5954">
        <v>1000</v>
      </c>
      <c r="V5954">
        <v>6.3</v>
      </c>
      <c r="W5954">
        <v>6.5</v>
      </c>
      <c r="X5954">
        <v>1</v>
      </c>
      <c r="Y5954">
        <v>7</v>
      </c>
    </row>
    <row r="5955" spans="1:25" hidden="1" x14ac:dyDescent="0.25">
      <c r="A5955" t="s">
        <v>22654</v>
      </c>
      <c r="B5955" t="s">
        <v>22655</v>
      </c>
      <c r="C5955" s="1" t="str">
        <f t="shared" si="953"/>
        <v>21:0447</v>
      </c>
      <c r="D5955" s="1" t="str">
        <f t="shared" si="957"/>
        <v>21:0147</v>
      </c>
      <c r="E5955" t="s">
        <v>22656</v>
      </c>
      <c r="F5955" t="s">
        <v>22657</v>
      </c>
      <c r="H5955">
        <v>48.239188300000002</v>
      </c>
      <c r="I5955">
        <v>-90.202641999999997</v>
      </c>
      <c r="J5955" s="1" t="str">
        <f t="shared" si="958"/>
        <v>NGR lake sediment grab sample</v>
      </c>
      <c r="K5955" s="1" t="str">
        <f t="shared" si="959"/>
        <v>&lt;177 micron (NGR)</v>
      </c>
      <c r="L5955">
        <v>48</v>
      </c>
      <c r="M5955" t="s">
        <v>97</v>
      </c>
      <c r="N5955">
        <v>953</v>
      </c>
      <c r="O5955">
        <v>94</v>
      </c>
      <c r="P5955">
        <v>32</v>
      </c>
      <c r="Q5955">
        <v>4</v>
      </c>
      <c r="R5955">
        <v>23</v>
      </c>
      <c r="S5955">
        <v>10</v>
      </c>
      <c r="T5955">
        <v>0.1</v>
      </c>
      <c r="U5955">
        <v>530</v>
      </c>
      <c r="V5955">
        <v>2.7</v>
      </c>
      <c r="W5955">
        <v>1</v>
      </c>
      <c r="X5955">
        <v>1</v>
      </c>
      <c r="Y5955">
        <v>25</v>
      </c>
    </row>
    <row r="5956" spans="1:25" hidden="1" x14ac:dyDescent="0.25">
      <c r="A5956" t="s">
        <v>22658</v>
      </c>
      <c r="B5956" t="s">
        <v>22659</v>
      </c>
      <c r="C5956" s="1" t="str">
        <f t="shared" si="953"/>
        <v>21:0447</v>
      </c>
      <c r="D5956" s="1" t="str">
        <f t="shared" si="957"/>
        <v>21:0147</v>
      </c>
      <c r="E5956" t="s">
        <v>22660</v>
      </c>
      <c r="F5956" t="s">
        <v>22661</v>
      </c>
      <c r="H5956">
        <v>48.196732699999998</v>
      </c>
      <c r="I5956">
        <v>-90.252216300000001</v>
      </c>
      <c r="J5956" s="1" t="str">
        <f t="shared" si="958"/>
        <v>NGR lake sediment grab sample</v>
      </c>
      <c r="K5956" s="1" t="str">
        <f t="shared" si="959"/>
        <v>&lt;177 micron (NGR)</v>
      </c>
      <c r="L5956">
        <v>48</v>
      </c>
      <c r="M5956" t="s">
        <v>107</v>
      </c>
      <c r="N5956">
        <v>954</v>
      </c>
      <c r="O5956">
        <v>151</v>
      </c>
      <c r="P5956">
        <v>52</v>
      </c>
      <c r="Q5956">
        <v>4</v>
      </c>
      <c r="R5956">
        <v>26</v>
      </c>
      <c r="S5956">
        <v>8</v>
      </c>
      <c r="T5956">
        <v>0.1</v>
      </c>
      <c r="U5956">
        <v>290</v>
      </c>
      <c r="V5956">
        <v>2.9</v>
      </c>
      <c r="W5956">
        <v>1</v>
      </c>
      <c r="X5956">
        <v>1</v>
      </c>
      <c r="Y5956">
        <v>36.799999999999997</v>
      </c>
    </row>
    <row r="5957" spans="1:25" hidden="1" x14ac:dyDescent="0.25">
      <c r="A5957" t="s">
        <v>22662</v>
      </c>
      <c r="B5957" t="s">
        <v>22663</v>
      </c>
      <c r="C5957" s="1" t="str">
        <f t="shared" si="953"/>
        <v>21:0447</v>
      </c>
      <c r="D5957" s="1" t="str">
        <f t="shared" si="957"/>
        <v>21:0147</v>
      </c>
      <c r="E5957" t="s">
        <v>22664</v>
      </c>
      <c r="F5957" t="s">
        <v>22665</v>
      </c>
      <c r="H5957">
        <v>48.178521099999998</v>
      </c>
      <c r="I5957">
        <v>-90.211473999999995</v>
      </c>
      <c r="J5957" s="1" t="str">
        <f t="shared" si="958"/>
        <v>NGR lake sediment grab sample</v>
      </c>
      <c r="K5957" s="1" t="str">
        <f t="shared" si="959"/>
        <v>&lt;177 micron (NGR)</v>
      </c>
      <c r="L5957">
        <v>48</v>
      </c>
      <c r="M5957" t="s">
        <v>112</v>
      </c>
      <c r="N5957">
        <v>955</v>
      </c>
      <c r="O5957">
        <v>154</v>
      </c>
      <c r="P5957">
        <v>80</v>
      </c>
      <c r="Q5957">
        <v>8</v>
      </c>
      <c r="R5957">
        <v>62</v>
      </c>
      <c r="S5957">
        <v>23</v>
      </c>
      <c r="T5957">
        <v>0.1</v>
      </c>
      <c r="U5957">
        <v>1700</v>
      </c>
      <c r="V5957">
        <v>6.2</v>
      </c>
      <c r="W5957">
        <v>3.5</v>
      </c>
      <c r="X5957">
        <v>4</v>
      </c>
      <c r="Y5957">
        <v>15.2</v>
      </c>
    </row>
    <row r="5958" spans="1:25" hidden="1" x14ac:dyDescent="0.25">
      <c r="A5958" t="s">
        <v>22666</v>
      </c>
      <c r="B5958" t="s">
        <v>22667</v>
      </c>
      <c r="C5958" s="1" t="str">
        <f t="shared" si="953"/>
        <v>21:0447</v>
      </c>
      <c r="D5958" s="1" t="str">
        <f t="shared" si="957"/>
        <v>21:0147</v>
      </c>
      <c r="E5958" t="s">
        <v>22668</v>
      </c>
      <c r="F5958" t="s">
        <v>22669</v>
      </c>
      <c r="H5958">
        <v>48.158556500000003</v>
      </c>
      <c r="I5958">
        <v>-90.196500900000004</v>
      </c>
      <c r="J5958" s="1" t="str">
        <f t="shared" si="958"/>
        <v>NGR lake sediment grab sample</v>
      </c>
      <c r="K5958" s="1" t="str">
        <f t="shared" si="959"/>
        <v>&lt;177 micron (NGR)</v>
      </c>
      <c r="L5958">
        <v>48</v>
      </c>
      <c r="M5958" t="s">
        <v>117</v>
      </c>
      <c r="N5958">
        <v>956</v>
      </c>
      <c r="O5958">
        <v>169</v>
      </c>
      <c r="P5958">
        <v>87</v>
      </c>
      <c r="Q5958">
        <v>9</v>
      </c>
      <c r="R5958">
        <v>47</v>
      </c>
      <c r="S5958">
        <v>11</v>
      </c>
      <c r="T5958">
        <v>0.1</v>
      </c>
      <c r="U5958">
        <v>435</v>
      </c>
      <c r="V5958">
        <v>3.8</v>
      </c>
      <c r="W5958">
        <v>3.5</v>
      </c>
      <c r="X5958">
        <v>4</v>
      </c>
      <c r="Y5958">
        <v>26.2</v>
      </c>
    </row>
    <row r="5959" spans="1:25" hidden="1" x14ac:dyDescent="0.25">
      <c r="A5959" t="s">
        <v>22670</v>
      </c>
      <c r="B5959" t="s">
        <v>22671</v>
      </c>
      <c r="C5959" s="1" t="str">
        <f t="shared" si="953"/>
        <v>21:0447</v>
      </c>
      <c r="D5959" s="1" t="str">
        <f>HYPERLINK("http://geochem.nrcan.gc.ca/cdogs/content/svy/svy_e.htm", "")</f>
        <v/>
      </c>
      <c r="G5959" s="1" t="str">
        <f>HYPERLINK("http://geochem.nrcan.gc.ca/cdogs/content/cr_/cr_00033_e.htm", "33")</f>
        <v>33</v>
      </c>
      <c r="J5959" t="s">
        <v>100</v>
      </c>
      <c r="K5959" t="s">
        <v>101</v>
      </c>
      <c r="L5959">
        <v>48</v>
      </c>
      <c r="M5959" t="s">
        <v>102</v>
      </c>
      <c r="N5959">
        <v>957</v>
      </c>
      <c r="O5959">
        <v>145</v>
      </c>
      <c r="P5959">
        <v>19</v>
      </c>
      <c r="Q5959">
        <v>27</v>
      </c>
      <c r="R5959">
        <v>12</v>
      </c>
      <c r="S5959">
        <v>10</v>
      </c>
      <c r="T5959">
        <v>0.1</v>
      </c>
      <c r="U5959">
        <v>2600</v>
      </c>
      <c r="V5959">
        <v>3.6</v>
      </c>
      <c r="W5959">
        <v>2.5</v>
      </c>
      <c r="X5959">
        <v>1</v>
      </c>
      <c r="Y5959">
        <v>13.8</v>
      </c>
    </row>
    <row r="5960" spans="1:25" hidden="1" x14ac:dyDescent="0.25">
      <c r="A5960" t="s">
        <v>22672</v>
      </c>
      <c r="B5960" t="s">
        <v>22673</v>
      </c>
      <c r="C5960" s="1" t="str">
        <f t="shared" si="953"/>
        <v>21:0447</v>
      </c>
      <c r="D5960" s="1" t="str">
        <f t="shared" ref="D5960:D5970" si="960">HYPERLINK("http://geochem.nrcan.gc.ca/cdogs/content/svy/svy210147_e.htm", "21:0147")</f>
        <v>21:0147</v>
      </c>
      <c r="E5960" t="s">
        <v>22674</v>
      </c>
      <c r="F5960" t="s">
        <v>22675</v>
      </c>
      <c r="H5960">
        <v>48.115035300000002</v>
      </c>
      <c r="I5960">
        <v>-90.177091700000005</v>
      </c>
      <c r="J5960" s="1" t="str">
        <f t="shared" ref="J5960:J5970" si="961">HYPERLINK("http://geochem.nrcan.gc.ca/cdogs/content/kwd/kwd020027_e.htm", "NGR lake sediment grab sample")</f>
        <v>NGR lake sediment grab sample</v>
      </c>
      <c r="K5960" s="1" t="str">
        <f t="shared" ref="K5960:K5970" si="962">HYPERLINK("http://geochem.nrcan.gc.ca/cdogs/content/kwd/kwd080006_e.htm", "&lt;177 micron (NGR)")</f>
        <v>&lt;177 micron (NGR)</v>
      </c>
      <c r="L5960">
        <v>48</v>
      </c>
      <c r="M5960" t="s">
        <v>122</v>
      </c>
      <c r="N5960">
        <v>958</v>
      </c>
      <c r="O5960">
        <v>69</v>
      </c>
      <c r="P5960">
        <v>41</v>
      </c>
      <c r="Q5960">
        <v>4</v>
      </c>
      <c r="R5960">
        <v>17</v>
      </c>
      <c r="S5960">
        <v>5</v>
      </c>
      <c r="T5960">
        <v>0.1</v>
      </c>
      <c r="U5960">
        <v>110</v>
      </c>
      <c r="V5960">
        <v>0.95</v>
      </c>
      <c r="W5960">
        <v>1.5</v>
      </c>
      <c r="X5960">
        <v>1</v>
      </c>
      <c r="Y5960">
        <v>4.8</v>
      </c>
    </row>
    <row r="5961" spans="1:25" hidden="1" x14ac:dyDescent="0.25">
      <c r="A5961" t="s">
        <v>22676</v>
      </c>
      <c r="B5961" t="s">
        <v>22677</v>
      </c>
      <c r="C5961" s="1" t="str">
        <f t="shared" si="953"/>
        <v>21:0447</v>
      </c>
      <c r="D5961" s="1" t="str">
        <f t="shared" si="960"/>
        <v>21:0147</v>
      </c>
      <c r="E5961" t="s">
        <v>22678</v>
      </c>
      <c r="F5961" t="s">
        <v>22679</v>
      </c>
      <c r="H5961">
        <v>48.198617599999999</v>
      </c>
      <c r="I5961">
        <v>-90.316852800000007</v>
      </c>
      <c r="J5961" s="1" t="str">
        <f t="shared" si="961"/>
        <v>NGR lake sediment grab sample</v>
      </c>
      <c r="K5961" s="1" t="str">
        <f t="shared" si="962"/>
        <v>&lt;177 micron (NGR)</v>
      </c>
      <c r="L5961">
        <v>49</v>
      </c>
      <c r="M5961" t="s">
        <v>29</v>
      </c>
      <c r="N5961">
        <v>959</v>
      </c>
      <c r="O5961">
        <v>82</v>
      </c>
      <c r="P5961">
        <v>31</v>
      </c>
      <c r="Q5961">
        <v>4</v>
      </c>
      <c r="R5961">
        <v>21</v>
      </c>
      <c r="S5961">
        <v>8</v>
      </c>
      <c r="T5961">
        <v>0.1</v>
      </c>
      <c r="U5961">
        <v>865</v>
      </c>
      <c r="V5961">
        <v>2.6</v>
      </c>
      <c r="W5961">
        <v>0.5</v>
      </c>
      <c r="X5961">
        <v>1</v>
      </c>
      <c r="Y5961">
        <v>30.8</v>
      </c>
    </row>
    <row r="5962" spans="1:25" hidden="1" x14ac:dyDescent="0.25">
      <c r="A5962" t="s">
        <v>22680</v>
      </c>
      <c r="B5962" t="s">
        <v>22681</v>
      </c>
      <c r="C5962" s="1" t="str">
        <f t="shared" si="953"/>
        <v>21:0447</v>
      </c>
      <c r="D5962" s="1" t="str">
        <f t="shared" si="960"/>
        <v>21:0147</v>
      </c>
      <c r="E5962" t="s">
        <v>22682</v>
      </c>
      <c r="F5962" t="s">
        <v>22683</v>
      </c>
      <c r="H5962">
        <v>48.155383499999999</v>
      </c>
      <c r="I5962">
        <v>-90.217233300000004</v>
      </c>
      <c r="J5962" s="1" t="str">
        <f t="shared" si="961"/>
        <v>NGR lake sediment grab sample</v>
      </c>
      <c r="K5962" s="1" t="str">
        <f t="shared" si="962"/>
        <v>&lt;177 micron (NGR)</v>
      </c>
      <c r="L5962">
        <v>49</v>
      </c>
      <c r="M5962" t="s">
        <v>34</v>
      </c>
      <c r="N5962">
        <v>960</v>
      </c>
      <c r="O5962">
        <v>174</v>
      </c>
      <c r="P5962">
        <v>74</v>
      </c>
      <c r="Q5962">
        <v>8</v>
      </c>
      <c r="R5962">
        <v>47</v>
      </c>
      <c r="S5962">
        <v>12</v>
      </c>
      <c r="T5962">
        <v>0.1</v>
      </c>
      <c r="U5962">
        <v>470</v>
      </c>
      <c r="V5962">
        <v>5.9</v>
      </c>
      <c r="W5962">
        <v>3.5</v>
      </c>
      <c r="X5962">
        <v>5</v>
      </c>
      <c r="Y5962">
        <v>23.4</v>
      </c>
    </row>
    <row r="5963" spans="1:25" hidden="1" x14ac:dyDescent="0.25">
      <c r="A5963" t="s">
        <v>22684</v>
      </c>
      <c r="B5963" t="s">
        <v>22685</v>
      </c>
      <c r="C5963" s="1" t="str">
        <f t="shared" ref="C5963:C6026" si="963">HYPERLINK("http://geochem.nrcan.gc.ca/cdogs/content/bdl/bdl210447_e.htm", "21:0447")</f>
        <v>21:0447</v>
      </c>
      <c r="D5963" s="1" t="str">
        <f t="shared" si="960"/>
        <v>21:0147</v>
      </c>
      <c r="E5963" t="s">
        <v>22686</v>
      </c>
      <c r="F5963" t="s">
        <v>22687</v>
      </c>
      <c r="H5963">
        <v>48.137461799999997</v>
      </c>
      <c r="I5963">
        <v>-90.2421559</v>
      </c>
      <c r="J5963" s="1" t="str">
        <f t="shared" si="961"/>
        <v>NGR lake sediment grab sample</v>
      </c>
      <c r="K5963" s="1" t="str">
        <f t="shared" si="962"/>
        <v>&lt;177 micron (NGR)</v>
      </c>
      <c r="L5963">
        <v>49</v>
      </c>
      <c r="M5963" t="s">
        <v>39</v>
      </c>
      <c r="N5963">
        <v>961</v>
      </c>
      <c r="O5963">
        <v>169</v>
      </c>
      <c r="P5963">
        <v>83</v>
      </c>
      <c r="Q5963">
        <v>7</v>
      </c>
      <c r="R5963">
        <v>42</v>
      </c>
      <c r="S5963">
        <v>9</v>
      </c>
      <c r="T5963">
        <v>0.1</v>
      </c>
      <c r="U5963">
        <v>585</v>
      </c>
      <c r="V5963">
        <v>3.8</v>
      </c>
      <c r="W5963">
        <v>2</v>
      </c>
      <c r="X5963">
        <v>5</v>
      </c>
      <c r="Y5963">
        <v>32.200000000000003</v>
      </c>
    </row>
    <row r="5964" spans="1:25" hidden="1" x14ac:dyDescent="0.25">
      <c r="A5964" t="s">
        <v>22688</v>
      </c>
      <c r="B5964" t="s">
        <v>22689</v>
      </c>
      <c r="C5964" s="1" t="str">
        <f t="shared" si="963"/>
        <v>21:0447</v>
      </c>
      <c r="D5964" s="1" t="str">
        <f t="shared" si="960"/>
        <v>21:0147</v>
      </c>
      <c r="E5964" t="s">
        <v>22690</v>
      </c>
      <c r="F5964" t="s">
        <v>22691</v>
      </c>
      <c r="H5964">
        <v>48.105051699999997</v>
      </c>
      <c r="I5964">
        <v>-90.262874499999995</v>
      </c>
      <c r="J5964" s="1" t="str">
        <f t="shared" si="961"/>
        <v>NGR lake sediment grab sample</v>
      </c>
      <c r="K5964" s="1" t="str">
        <f t="shared" si="962"/>
        <v>&lt;177 micron (NGR)</v>
      </c>
      <c r="L5964">
        <v>49</v>
      </c>
      <c r="M5964" t="s">
        <v>44</v>
      </c>
      <c r="N5964">
        <v>962</v>
      </c>
      <c r="O5964">
        <v>2400</v>
      </c>
      <c r="P5964">
        <v>210</v>
      </c>
      <c r="Q5964">
        <v>9</v>
      </c>
      <c r="R5964">
        <v>90</v>
      </c>
      <c r="S5964">
        <v>17</v>
      </c>
      <c r="T5964">
        <v>0.1</v>
      </c>
      <c r="U5964">
        <v>665</v>
      </c>
      <c r="V5964">
        <v>3.5</v>
      </c>
      <c r="W5964">
        <v>5.5</v>
      </c>
      <c r="X5964">
        <v>3</v>
      </c>
      <c r="Y5964">
        <v>21.8</v>
      </c>
    </row>
    <row r="5965" spans="1:25" hidden="1" x14ac:dyDescent="0.25">
      <c r="A5965" t="s">
        <v>22692</v>
      </c>
      <c r="B5965" t="s">
        <v>22693</v>
      </c>
      <c r="C5965" s="1" t="str">
        <f t="shared" si="963"/>
        <v>21:0447</v>
      </c>
      <c r="D5965" s="1" t="str">
        <f t="shared" si="960"/>
        <v>21:0147</v>
      </c>
      <c r="E5965" t="s">
        <v>22694</v>
      </c>
      <c r="F5965" t="s">
        <v>22695</v>
      </c>
      <c r="H5965">
        <v>48.125967699999997</v>
      </c>
      <c r="I5965">
        <v>-90.270242600000003</v>
      </c>
      <c r="J5965" s="1" t="str">
        <f t="shared" si="961"/>
        <v>NGR lake sediment grab sample</v>
      </c>
      <c r="K5965" s="1" t="str">
        <f t="shared" si="962"/>
        <v>&lt;177 micron (NGR)</v>
      </c>
      <c r="L5965">
        <v>49</v>
      </c>
      <c r="M5965" t="s">
        <v>62</v>
      </c>
      <c r="N5965">
        <v>963</v>
      </c>
      <c r="O5965">
        <v>82</v>
      </c>
      <c r="P5965">
        <v>76</v>
      </c>
      <c r="Q5965">
        <v>4</v>
      </c>
      <c r="R5965">
        <v>44</v>
      </c>
      <c r="S5965">
        <v>6</v>
      </c>
      <c r="T5965">
        <v>0.1</v>
      </c>
      <c r="U5965">
        <v>290</v>
      </c>
      <c r="V5965">
        <v>1</v>
      </c>
      <c r="W5965">
        <v>0.5</v>
      </c>
      <c r="X5965">
        <v>1</v>
      </c>
      <c r="Y5965">
        <v>55.8</v>
      </c>
    </row>
    <row r="5966" spans="1:25" hidden="1" x14ac:dyDescent="0.25">
      <c r="A5966" t="s">
        <v>22696</v>
      </c>
      <c r="B5966" t="s">
        <v>22697</v>
      </c>
      <c r="C5966" s="1" t="str">
        <f t="shared" si="963"/>
        <v>21:0447</v>
      </c>
      <c r="D5966" s="1" t="str">
        <f t="shared" si="960"/>
        <v>21:0147</v>
      </c>
      <c r="E5966" t="s">
        <v>22698</v>
      </c>
      <c r="F5966" t="s">
        <v>22699</v>
      </c>
      <c r="H5966">
        <v>48.164475199999998</v>
      </c>
      <c r="I5966">
        <v>-90.283880300000007</v>
      </c>
      <c r="J5966" s="1" t="str">
        <f t="shared" si="961"/>
        <v>NGR lake sediment grab sample</v>
      </c>
      <c r="K5966" s="1" t="str">
        <f t="shared" si="962"/>
        <v>&lt;177 micron (NGR)</v>
      </c>
      <c r="L5966">
        <v>49</v>
      </c>
      <c r="M5966" t="s">
        <v>67</v>
      </c>
      <c r="N5966">
        <v>964</v>
      </c>
      <c r="O5966">
        <v>57</v>
      </c>
      <c r="P5966">
        <v>36</v>
      </c>
      <c r="Q5966">
        <v>4</v>
      </c>
      <c r="R5966">
        <v>22</v>
      </c>
      <c r="S5966">
        <v>7</v>
      </c>
      <c r="T5966">
        <v>0.1</v>
      </c>
      <c r="U5966">
        <v>300</v>
      </c>
      <c r="V5966">
        <v>2.1</v>
      </c>
      <c r="W5966">
        <v>2</v>
      </c>
      <c r="X5966">
        <v>1</v>
      </c>
      <c r="Y5966">
        <v>5.4</v>
      </c>
    </row>
    <row r="5967" spans="1:25" hidden="1" x14ac:dyDescent="0.25">
      <c r="A5967" t="s">
        <v>22700</v>
      </c>
      <c r="B5967" t="s">
        <v>22701</v>
      </c>
      <c r="C5967" s="1" t="str">
        <f t="shared" si="963"/>
        <v>21:0447</v>
      </c>
      <c r="D5967" s="1" t="str">
        <f t="shared" si="960"/>
        <v>21:0147</v>
      </c>
      <c r="E5967" t="s">
        <v>22702</v>
      </c>
      <c r="F5967" t="s">
        <v>22703</v>
      </c>
      <c r="H5967">
        <v>48.181511899999997</v>
      </c>
      <c r="I5967">
        <v>-90.313817599999993</v>
      </c>
      <c r="J5967" s="1" t="str">
        <f t="shared" si="961"/>
        <v>NGR lake sediment grab sample</v>
      </c>
      <c r="K5967" s="1" t="str">
        <f t="shared" si="962"/>
        <v>&lt;177 micron (NGR)</v>
      </c>
      <c r="L5967">
        <v>49</v>
      </c>
      <c r="M5967" t="s">
        <v>49</v>
      </c>
      <c r="N5967">
        <v>965</v>
      </c>
      <c r="O5967">
        <v>122</v>
      </c>
      <c r="P5967">
        <v>66</v>
      </c>
      <c r="Q5967">
        <v>4</v>
      </c>
      <c r="R5967">
        <v>27</v>
      </c>
      <c r="S5967">
        <v>7</v>
      </c>
      <c r="T5967">
        <v>0.1</v>
      </c>
      <c r="U5967">
        <v>330</v>
      </c>
      <c r="V5967">
        <v>1.8</v>
      </c>
      <c r="W5967">
        <v>0.5</v>
      </c>
      <c r="X5967">
        <v>1</v>
      </c>
      <c r="Y5967">
        <v>54</v>
      </c>
    </row>
    <row r="5968" spans="1:25" hidden="1" x14ac:dyDescent="0.25">
      <c r="A5968" t="s">
        <v>22704</v>
      </c>
      <c r="B5968" t="s">
        <v>22705</v>
      </c>
      <c r="C5968" s="1" t="str">
        <f t="shared" si="963"/>
        <v>21:0447</v>
      </c>
      <c r="D5968" s="1" t="str">
        <f t="shared" si="960"/>
        <v>21:0147</v>
      </c>
      <c r="E5968" t="s">
        <v>22678</v>
      </c>
      <c r="F5968" t="s">
        <v>22706</v>
      </c>
      <c r="H5968">
        <v>48.198617599999999</v>
      </c>
      <c r="I5968">
        <v>-90.316852800000007</v>
      </c>
      <c r="J5968" s="1" t="str">
        <f t="shared" si="961"/>
        <v>NGR lake sediment grab sample</v>
      </c>
      <c r="K5968" s="1" t="str">
        <f t="shared" si="962"/>
        <v>&lt;177 micron (NGR)</v>
      </c>
      <c r="L5968">
        <v>49</v>
      </c>
      <c r="M5968" t="s">
        <v>57</v>
      </c>
      <c r="N5968">
        <v>966</v>
      </c>
      <c r="O5968">
        <v>84</v>
      </c>
      <c r="P5968">
        <v>30</v>
      </c>
      <c r="Q5968">
        <v>5</v>
      </c>
      <c r="R5968">
        <v>22</v>
      </c>
      <c r="S5968">
        <v>8</v>
      </c>
      <c r="T5968">
        <v>0.1</v>
      </c>
      <c r="U5968">
        <v>870</v>
      </c>
      <c r="V5968">
        <v>2.7</v>
      </c>
      <c r="W5968">
        <v>0.5</v>
      </c>
      <c r="X5968">
        <v>1</v>
      </c>
      <c r="Y5968">
        <v>30.2</v>
      </c>
    </row>
    <row r="5969" spans="1:25" hidden="1" x14ac:dyDescent="0.25">
      <c r="A5969" t="s">
        <v>22707</v>
      </c>
      <c r="B5969" t="s">
        <v>22708</v>
      </c>
      <c r="C5969" s="1" t="str">
        <f t="shared" si="963"/>
        <v>21:0447</v>
      </c>
      <c r="D5969" s="1" t="str">
        <f t="shared" si="960"/>
        <v>21:0147</v>
      </c>
      <c r="E5969" t="s">
        <v>22678</v>
      </c>
      <c r="F5969" t="s">
        <v>22709</v>
      </c>
      <c r="H5969">
        <v>48.198617599999999</v>
      </c>
      <c r="I5969">
        <v>-90.316852800000007</v>
      </c>
      <c r="J5969" s="1" t="str">
        <f t="shared" si="961"/>
        <v>NGR lake sediment grab sample</v>
      </c>
      <c r="K5969" s="1" t="str">
        <f t="shared" si="962"/>
        <v>&lt;177 micron (NGR)</v>
      </c>
      <c r="L5969">
        <v>49</v>
      </c>
      <c r="M5969" t="s">
        <v>53</v>
      </c>
      <c r="N5969">
        <v>967</v>
      </c>
      <c r="O5969">
        <v>89</v>
      </c>
      <c r="P5969">
        <v>31</v>
      </c>
      <c r="Q5969">
        <v>4</v>
      </c>
      <c r="R5969">
        <v>23</v>
      </c>
      <c r="S5969">
        <v>8</v>
      </c>
      <c r="T5969">
        <v>0.1</v>
      </c>
      <c r="U5969">
        <v>915</v>
      </c>
      <c r="V5969">
        <v>2.7</v>
      </c>
      <c r="W5969">
        <v>0.5</v>
      </c>
      <c r="X5969">
        <v>1</v>
      </c>
      <c r="Y5969">
        <v>30.8</v>
      </c>
    </row>
    <row r="5970" spans="1:25" hidden="1" x14ac:dyDescent="0.25">
      <c r="A5970" t="s">
        <v>22710</v>
      </c>
      <c r="B5970" t="s">
        <v>22711</v>
      </c>
      <c r="C5970" s="1" t="str">
        <f t="shared" si="963"/>
        <v>21:0447</v>
      </c>
      <c r="D5970" s="1" t="str">
        <f t="shared" si="960"/>
        <v>21:0147</v>
      </c>
      <c r="E5970" t="s">
        <v>22712</v>
      </c>
      <c r="F5970" t="s">
        <v>22713</v>
      </c>
      <c r="H5970">
        <v>48.215288700000002</v>
      </c>
      <c r="I5970">
        <v>-90.328017299999999</v>
      </c>
      <c r="J5970" s="1" t="str">
        <f t="shared" si="961"/>
        <v>NGR lake sediment grab sample</v>
      </c>
      <c r="K5970" s="1" t="str">
        <f t="shared" si="962"/>
        <v>&lt;177 micron (NGR)</v>
      </c>
      <c r="L5970">
        <v>49</v>
      </c>
      <c r="M5970" t="s">
        <v>72</v>
      </c>
      <c r="N5970">
        <v>968</v>
      </c>
      <c r="O5970">
        <v>66</v>
      </c>
      <c r="P5970">
        <v>22</v>
      </c>
      <c r="Q5970">
        <v>5</v>
      </c>
      <c r="R5970">
        <v>14</v>
      </c>
      <c r="S5970">
        <v>5</v>
      </c>
      <c r="T5970">
        <v>0.1</v>
      </c>
      <c r="U5970">
        <v>170</v>
      </c>
      <c r="V5970">
        <v>0.6</v>
      </c>
      <c r="W5970">
        <v>0.5</v>
      </c>
      <c r="X5970">
        <v>1</v>
      </c>
      <c r="Y5970">
        <v>43.8</v>
      </c>
    </row>
    <row r="5971" spans="1:25" hidden="1" x14ac:dyDescent="0.25">
      <c r="A5971" t="s">
        <v>22714</v>
      </c>
      <c r="B5971" t="s">
        <v>22715</v>
      </c>
      <c r="C5971" s="1" t="str">
        <f t="shared" si="963"/>
        <v>21:0447</v>
      </c>
      <c r="D5971" s="1" t="str">
        <f>HYPERLINK("http://geochem.nrcan.gc.ca/cdogs/content/svy/svy_e.htm", "")</f>
        <v/>
      </c>
      <c r="G5971" s="1" t="str">
        <f>HYPERLINK("http://geochem.nrcan.gc.ca/cdogs/content/cr_/cr_00035_e.htm", "35")</f>
        <v>35</v>
      </c>
      <c r="J5971" t="s">
        <v>100</v>
      </c>
      <c r="K5971" t="s">
        <v>101</v>
      </c>
      <c r="L5971">
        <v>49</v>
      </c>
      <c r="M5971" t="s">
        <v>102</v>
      </c>
      <c r="N5971">
        <v>969</v>
      </c>
      <c r="O5971">
        <v>106</v>
      </c>
      <c r="P5971">
        <v>66</v>
      </c>
      <c r="Q5971">
        <v>9</v>
      </c>
      <c r="R5971">
        <v>36</v>
      </c>
      <c r="S5971">
        <v>10</v>
      </c>
      <c r="T5971">
        <v>0.1</v>
      </c>
      <c r="U5971">
        <v>340</v>
      </c>
      <c r="V5971">
        <v>2.4</v>
      </c>
      <c r="W5971">
        <v>15</v>
      </c>
      <c r="X5971">
        <v>2</v>
      </c>
      <c r="Y5971">
        <v>8.8000000000000007</v>
      </c>
    </row>
    <row r="5972" spans="1:25" hidden="1" x14ac:dyDescent="0.25">
      <c r="A5972" t="s">
        <v>22716</v>
      </c>
      <c r="B5972" t="s">
        <v>22717</v>
      </c>
      <c r="C5972" s="1" t="str">
        <f t="shared" si="963"/>
        <v>21:0447</v>
      </c>
      <c r="D5972" s="1" t="str">
        <f t="shared" ref="D5972:D5996" si="964">HYPERLINK("http://geochem.nrcan.gc.ca/cdogs/content/svy/svy210147_e.htm", "21:0147")</f>
        <v>21:0147</v>
      </c>
      <c r="E5972" t="s">
        <v>22718</v>
      </c>
      <c r="F5972" t="s">
        <v>22719</v>
      </c>
      <c r="H5972">
        <v>48.246918399999998</v>
      </c>
      <c r="I5972">
        <v>-90.319363800000005</v>
      </c>
      <c r="J5972" s="1" t="str">
        <f t="shared" ref="J5972:J5996" si="965">HYPERLINK("http://geochem.nrcan.gc.ca/cdogs/content/kwd/kwd020027_e.htm", "NGR lake sediment grab sample")</f>
        <v>NGR lake sediment grab sample</v>
      </c>
      <c r="K5972" s="1" t="str">
        <f t="shared" ref="K5972:K5996" si="966">HYPERLINK("http://geochem.nrcan.gc.ca/cdogs/content/kwd/kwd080006_e.htm", "&lt;177 micron (NGR)")</f>
        <v>&lt;177 micron (NGR)</v>
      </c>
      <c r="L5972">
        <v>49</v>
      </c>
      <c r="M5972" t="s">
        <v>77</v>
      </c>
      <c r="N5972">
        <v>970</v>
      </c>
      <c r="O5972">
        <v>74</v>
      </c>
      <c r="P5972">
        <v>32</v>
      </c>
      <c r="Q5972">
        <v>6</v>
      </c>
      <c r="R5972">
        <v>19</v>
      </c>
      <c r="S5972">
        <v>7</v>
      </c>
      <c r="T5972">
        <v>0.2</v>
      </c>
      <c r="U5972">
        <v>330</v>
      </c>
      <c r="V5972">
        <v>0.7</v>
      </c>
      <c r="W5972">
        <v>0.5</v>
      </c>
      <c r="X5972">
        <v>1</v>
      </c>
      <c r="Y5972">
        <v>49.6</v>
      </c>
    </row>
    <row r="5973" spans="1:25" hidden="1" x14ac:dyDescent="0.25">
      <c r="A5973" t="s">
        <v>22720</v>
      </c>
      <c r="B5973" t="s">
        <v>22721</v>
      </c>
      <c r="C5973" s="1" t="str">
        <f t="shared" si="963"/>
        <v>21:0447</v>
      </c>
      <c r="D5973" s="1" t="str">
        <f t="shared" si="964"/>
        <v>21:0147</v>
      </c>
      <c r="E5973" t="s">
        <v>22722</v>
      </c>
      <c r="F5973" t="s">
        <v>22723</v>
      </c>
      <c r="H5973">
        <v>48.284228599999999</v>
      </c>
      <c r="I5973">
        <v>-90.319704000000002</v>
      </c>
      <c r="J5973" s="1" t="str">
        <f t="shared" si="965"/>
        <v>NGR lake sediment grab sample</v>
      </c>
      <c r="K5973" s="1" t="str">
        <f t="shared" si="966"/>
        <v>&lt;177 micron (NGR)</v>
      </c>
      <c r="L5973">
        <v>49</v>
      </c>
      <c r="M5973" t="s">
        <v>82</v>
      </c>
      <c r="N5973">
        <v>971</v>
      </c>
      <c r="O5973">
        <v>92</v>
      </c>
      <c r="P5973">
        <v>24</v>
      </c>
      <c r="Q5973">
        <v>9</v>
      </c>
      <c r="R5973">
        <v>16</v>
      </c>
      <c r="S5973">
        <v>9</v>
      </c>
      <c r="T5973">
        <v>0.1</v>
      </c>
      <c r="U5973">
        <v>445</v>
      </c>
      <c r="V5973">
        <v>1.4</v>
      </c>
      <c r="W5973">
        <v>0.5</v>
      </c>
      <c r="X5973">
        <v>1</v>
      </c>
      <c r="Y5973">
        <v>43</v>
      </c>
    </row>
    <row r="5974" spans="1:25" hidden="1" x14ac:dyDescent="0.25">
      <c r="A5974" t="s">
        <v>22724</v>
      </c>
      <c r="B5974" t="s">
        <v>22725</v>
      </c>
      <c r="C5974" s="1" t="str">
        <f t="shared" si="963"/>
        <v>21:0447</v>
      </c>
      <c r="D5974" s="1" t="str">
        <f t="shared" si="964"/>
        <v>21:0147</v>
      </c>
      <c r="E5974" t="s">
        <v>22726</v>
      </c>
      <c r="F5974" t="s">
        <v>22727</v>
      </c>
      <c r="H5974">
        <v>48.294469900000003</v>
      </c>
      <c r="I5974">
        <v>-90.388044100000002</v>
      </c>
      <c r="J5974" s="1" t="str">
        <f t="shared" si="965"/>
        <v>NGR lake sediment grab sample</v>
      </c>
      <c r="K5974" s="1" t="str">
        <f t="shared" si="966"/>
        <v>&lt;177 micron (NGR)</v>
      </c>
      <c r="L5974">
        <v>49</v>
      </c>
      <c r="M5974" t="s">
        <v>87</v>
      </c>
      <c r="N5974">
        <v>972</v>
      </c>
      <c r="O5974">
        <v>74</v>
      </c>
      <c r="P5974">
        <v>46</v>
      </c>
      <c r="Q5974">
        <v>5</v>
      </c>
      <c r="R5974">
        <v>37</v>
      </c>
      <c r="S5974">
        <v>9</v>
      </c>
      <c r="T5974">
        <v>0.1</v>
      </c>
      <c r="U5974">
        <v>420</v>
      </c>
      <c r="V5974">
        <v>1.6</v>
      </c>
      <c r="W5974">
        <v>0.5</v>
      </c>
      <c r="X5974">
        <v>1</v>
      </c>
      <c r="Y5974">
        <v>31.8</v>
      </c>
    </row>
    <row r="5975" spans="1:25" hidden="1" x14ac:dyDescent="0.25">
      <c r="A5975" t="s">
        <v>22728</v>
      </c>
      <c r="B5975" t="s">
        <v>22729</v>
      </c>
      <c r="C5975" s="1" t="str">
        <f t="shared" si="963"/>
        <v>21:0447</v>
      </c>
      <c r="D5975" s="1" t="str">
        <f t="shared" si="964"/>
        <v>21:0147</v>
      </c>
      <c r="E5975" t="s">
        <v>22730</v>
      </c>
      <c r="F5975" t="s">
        <v>22731</v>
      </c>
      <c r="H5975">
        <v>48.310199500000003</v>
      </c>
      <c r="I5975">
        <v>-90.369639399999997</v>
      </c>
      <c r="J5975" s="1" t="str">
        <f t="shared" si="965"/>
        <v>NGR lake sediment grab sample</v>
      </c>
      <c r="K5975" s="1" t="str">
        <f t="shared" si="966"/>
        <v>&lt;177 micron (NGR)</v>
      </c>
      <c r="L5975">
        <v>49</v>
      </c>
      <c r="M5975" t="s">
        <v>92</v>
      </c>
      <c r="N5975">
        <v>973</v>
      </c>
      <c r="O5975">
        <v>88</v>
      </c>
      <c r="P5975">
        <v>31</v>
      </c>
      <c r="Q5975">
        <v>3</v>
      </c>
      <c r="R5975">
        <v>24</v>
      </c>
      <c r="S5975">
        <v>9</v>
      </c>
      <c r="T5975">
        <v>0.1</v>
      </c>
      <c r="U5975">
        <v>290</v>
      </c>
      <c r="V5975">
        <v>1.8</v>
      </c>
      <c r="W5975">
        <v>0.5</v>
      </c>
      <c r="X5975">
        <v>1</v>
      </c>
      <c r="Y5975">
        <v>29</v>
      </c>
    </row>
    <row r="5976" spans="1:25" hidden="1" x14ac:dyDescent="0.25">
      <c r="A5976" t="s">
        <v>22732</v>
      </c>
      <c r="B5976" t="s">
        <v>22733</v>
      </c>
      <c r="C5976" s="1" t="str">
        <f t="shared" si="963"/>
        <v>21:0447</v>
      </c>
      <c r="D5976" s="1" t="str">
        <f t="shared" si="964"/>
        <v>21:0147</v>
      </c>
      <c r="E5976" t="s">
        <v>22734</v>
      </c>
      <c r="F5976" t="s">
        <v>22735</v>
      </c>
      <c r="H5976">
        <v>48.320027799999998</v>
      </c>
      <c r="I5976">
        <v>-90.394186199999993</v>
      </c>
      <c r="J5976" s="1" t="str">
        <f t="shared" si="965"/>
        <v>NGR lake sediment grab sample</v>
      </c>
      <c r="K5976" s="1" t="str">
        <f t="shared" si="966"/>
        <v>&lt;177 micron (NGR)</v>
      </c>
      <c r="L5976">
        <v>49</v>
      </c>
      <c r="M5976" t="s">
        <v>97</v>
      </c>
      <c r="N5976">
        <v>974</v>
      </c>
      <c r="O5976">
        <v>66</v>
      </c>
      <c r="P5976">
        <v>33</v>
      </c>
      <c r="Q5976">
        <v>5</v>
      </c>
      <c r="R5976">
        <v>16</v>
      </c>
      <c r="S5976">
        <v>7</v>
      </c>
      <c r="T5976">
        <v>0.1</v>
      </c>
      <c r="U5976">
        <v>160</v>
      </c>
      <c r="V5976">
        <v>0.75</v>
      </c>
      <c r="W5976">
        <v>0.5</v>
      </c>
      <c r="X5976">
        <v>2</v>
      </c>
      <c r="Y5976">
        <v>52.8</v>
      </c>
    </row>
    <row r="5977" spans="1:25" hidden="1" x14ac:dyDescent="0.25">
      <c r="A5977" t="s">
        <v>22736</v>
      </c>
      <c r="B5977" t="s">
        <v>22737</v>
      </c>
      <c r="C5977" s="1" t="str">
        <f t="shared" si="963"/>
        <v>21:0447</v>
      </c>
      <c r="D5977" s="1" t="str">
        <f t="shared" si="964"/>
        <v>21:0147</v>
      </c>
      <c r="E5977" t="s">
        <v>22738</v>
      </c>
      <c r="F5977" t="s">
        <v>22739</v>
      </c>
      <c r="H5977">
        <v>48.355757599999997</v>
      </c>
      <c r="I5977">
        <v>-90.414342199999993</v>
      </c>
      <c r="J5977" s="1" t="str">
        <f t="shared" si="965"/>
        <v>NGR lake sediment grab sample</v>
      </c>
      <c r="K5977" s="1" t="str">
        <f t="shared" si="966"/>
        <v>&lt;177 micron (NGR)</v>
      </c>
      <c r="L5977">
        <v>49</v>
      </c>
      <c r="M5977" t="s">
        <v>107</v>
      </c>
      <c r="N5977">
        <v>975</v>
      </c>
      <c r="O5977">
        <v>70</v>
      </c>
      <c r="P5977">
        <v>19</v>
      </c>
      <c r="Q5977">
        <v>5</v>
      </c>
      <c r="R5977">
        <v>21</v>
      </c>
      <c r="S5977">
        <v>10</v>
      </c>
      <c r="T5977">
        <v>0.1</v>
      </c>
      <c r="U5977">
        <v>285</v>
      </c>
      <c r="V5977">
        <v>1.5</v>
      </c>
      <c r="W5977">
        <v>0.5</v>
      </c>
      <c r="X5977">
        <v>1</v>
      </c>
      <c r="Y5977">
        <v>24.2</v>
      </c>
    </row>
    <row r="5978" spans="1:25" hidden="1" x14ac:dyDescent="0.25">
      <c r="A5978" t="s">
        <v>22740</v>
      </c>
      <c r="B5978" t="s">
        <v>22741</v>
      </c>
      <c r="C5978" s="1" t="str">
        <f t="shared" si="963"/>
        <v>21:0447</v>
      </c>
      <c r="D5978" s="1" t="str">
        <f t="shared" si="964"/>
        <v>21:0147</v>
      </c>
      <c r="E5978" t="s">
        <v>22742</v>
      </c>
      <c r="F5978" t="s">
        <v>22743</v>
      </c>
      <c r="H5978">
        <v>48.385657399999999</v>
      </c>
      <c r="I5978">
        <v>-90.395199700000006</v>
      </c>
      <c r="J5978" s="1" t="str">
        <f t="shared" si="965"/>
        <v>NGR lake sediment grab sample</v>
      </c>
      <c r="K5978" s="1" t="str">
        <f t="shared" si="966"/>
        <v>&lt;177 micron (NGR)</v>
      </c>
      <c r="L5978">
        <v>49</v>
      </c>
      <c r="M5978" t="s">
        <v>112</v>
      </c>
      <c r="N5978">
        <v>976</v>
      </c>
      <c r="O5978">
        <v>114</v>
      </c>
      <c r="P5978">
        <v>27</v>
      </c>
      <c r="Q5978">
        <v>5</v>
      </c>
      <c r="R5978">
        <v>18</v>
      </c>
      <c r="S5978">
        <v>8</v>
      </c>
      <c r="T5978">
        <v>0.1</v>
      </c>
      <c r="U5978">
        <v>400</v>
      </c>
      <c r="V5978">
        <v>2.65</v>
      </c>
      <c r="W5978">
        <v>0.5</v>
      </c>
      <c r="X5978">
        <v>1</v>
      </c>
      <c r="Y5978">
        <v>43.4</v>
      </c>
    </row>
    <row r="5979" spans="1:25" hidden="1" x14ac:dyDescent="0.25">
      <c r="A5979" t="s">
        <v>22744</v>
      </c>
      <c r="B5979" t="s">
        <v>22745</v>
      </c>
      <c r="C5979" s="1" t="str">
        <f t="shared" si="963"/>
        <v>21:0447</v>
      </c>
      <c r="D5979" s="1" t="str">
        <f t="shared" si="964"/>
        <v>21:0147</v>
      </c>
      <c r="E5979" t="s">
        <v>22746</v>
      </c>
      <c r="F5979" t="s">
        <v>22747</v>
      </c>
      <c r="H5979">
        <v>48.422413200000001</v>
      </c>
      <c r="I5979">
        <v>-90.422141199999999</v>
      </c>
      <c r="J5979" s="1" t="str">
        <f t="shared" si="965"/>
        <v>NGR lake sediment grab sample</v>
      </c>
      <c r="K5979" s="1" t="str">
        <f t="shared" si="966"/>
        <v>&lt;177 micron (NGR)</v>
      </c>
      <c r="L5979">
        <v>49</v>
      </c>
      <c r="M5979" t="s">
        <v>117</v>
      </c>
      <c r="N5979">
        <v>977</v>
      </c>
      <c r="O5979">
        <v>100</v>
      </c>
      <c r="P5979">
        <v>26</v>
      </c>
      <c r="Q5979">
        <v>4</v>
      </c>
      <c r="R5979">
        <v>16</v>
      </c>
      <c r="S5979">
        <v>9</v>
      </c>
      <c r="T5979">
        <v>0.1</v>
      </c>
      <c r="U5979">
        <v>420</v>
      </c>
      <c r="V5979">
        <v>6.75</v>
      </c>
      <c r="W5979">
        <v>0.5</v>
      </c>
      <c r="X5979">
        <v>3</v>
      </c>
      <c r="Y5979">
        <v>54</v>
      </c>
    </row>
    <row r="5980" spans="1:25" hidden="1" x14ac:dyDescent="0.25">
      <c r="A5980" t="s">
        <v>22748</v>
      </c>
      <c r="B5980" t="s">
        <v>22749</v>
      </c>
      <c r="C5980" s="1" t="str">
        <f t="shared" si="963"/>
        <v>21:0447</v>
      </c>
      <c r="D5980" s="1" t="str">
        <f t="shared" si="964"/>
        <v>21:0147</v>
      </c>
      <c r="E5980" t="s">
        <v>22750</v>
      </c>
      <c r="F5980" t="s">
        <v>22751</v>
      </c>
      <c r="H5980">
        <v>48.449193399999999</v>
      </c>
      <c r="I5980">
        <v>-90.438759700000006</v>
      </c>
      <c r="J5980" s="1" t="str">
        <f t="shared" si="965"/>
        <v>NGR lake sediment grab sample</v>
      </c>
      <c r="K5980" s="1" t="str">
        <f t="shared" si="966"/>
        <v>&lt;177 micron (NGR)</v>
      </c>
      <c r="L5980">
        <v>49</v>
      </c>
      <c r="M5980" t="s">
        <v>122</v>
      </c>
      <c r="N5980">
        <v>978</v>
      </c>
      <c r="O5980">
        <v>104</v>
      </c>
      <c r="P5980">
        <v>37</v>
      </c>
      <c r="Q5980">
        <v>5</v>
      </c>
      <c r="R5980">
        <v>24</v>
      </c>
      <c r="S5980">
        <v>14</v>
      </c>
      <c r="T5980">
        <v>0.1</v>
      </c>
      <c r="U5980">
        <v>545</v>
      </c>
      <c r="V5980">
        <v>2.7</v>
      </c>
      <c r="W5980">
        <v>0.5</v>
      </c>
      <c r="X5980">
        <v>4</v>
      </c>
      <c r="Y5980">
        <v>34.4</v>
      </c>
    </row>
    <row r="5981" spans="1:25" hidden="1" x14ac:dyDescent="0.25">
      <c r="A5981" t="s">
        <v>22752</v>
      </c>
      <c r="B5981" t="s">
        <v>22753</v>
      </c>
      <c r="C5981" s="1" t="str">
        <f t="shared" si="963"/>
        <v>21:0447</v>
      </c>
      <c r="D5981" s="1" t="str">
        <f t="shared" si="964"/>
        <v>21:0147</v>
      </c>
      <c r="E5981" t="s">
        <v>22754</v>
      </c>
      <c r="F5981" t="s">
        <v>22755</v>
      </c>
      <c r="H5981">
        <v>48.7563733</v>
      </c>
      <c r="I5981">
        <v>-90.689258600000002</v>
      </c>
      <c r="J5981" s="1" t="str">
        <f t="shared" si="965"/>
        <v>NGR lake sediment grab sample</v>
      </c>
      <c r="K5981" s="1" t="str">
        <f t="shared" si="966"/>
        <v>&lt;177 micron (NGR)</v>
      </c>
      <c r="L5981">
        <v>50</v>
      </c>
      <c r="M5981" t="s">
        <v>29</v>
      </c>
      <c r="N5981">
        <v>979</v>
      </c>
      <c r="O5981">
        <v>56</v>
      </c>
      <c r="P5981">
        <v>22</v>
      </c>
      <c r="Q5981">
        <v>3</v>
      </c>
      <c r="R5981">
        <v>15</v>
      </c>
      <c r="S5981">
        <v>5</v>
      </c>
      <c r="T5981">
        <v>0.1</v>
      </c>
      <c r="U5981">
        <v>180</v>
      </c>
      <c r="V5981">
        <v>1.35</v>
      </c>
      <c r="W5981">
        <v>0.5</v>
      </c>
      <c r="X5981">
        <v>1</v>
      </c>
      <c r="Y5981">
        <v>16.2</v>
      </c>
    </row>
    <row r="5982" spans="1:25" hidden="1" x14ac:dyDescent="0.25">
      <c r="A5982" t="s">
        <v>22756</v>
      </c>
      <c r="B5982" t="s">
        <v>22757</v>
      </c>
      <c r="C5982" s="1" t="str">
        <f t="shared" si="963"/>
        <v>21:0447</v>
      </c>
      <c r="D5982" s="1" t="str">
        <f t="shared" si="964"/>
        <v>21:0147</v>
      </c>
      <c r="E5982" t="s">
        <v>22758</v>
      </c>
      <c r="F5982" t="s">
        <v>22759</v>
      </c>
      <c r="H5982">
        <v>48.480282000000003</v>
      </c>
      <c r="I5982">
        <v>-90.459009600000002</v>
      </c>
      <c r="J5982" s="1" t="str">
        <f t="shared" si="965"/>
        <v>NGR lake sediment grab sample</v>
      </c>
      <c r="K5982" s="1" t="str">
        <f t="shared" si="966"/>
        <v>&lt;177 micron (NGR)</v>
      </c>
      <c r="L5982">
        <v>50</v>
      </c>
      <c r="M5982" t="s">
        <v>34</v>
      </c>
      <c r="N5982">
        <v>980</v>
      </c>
      <c r="O5982">
        <v>83</v>
      </c>
      <c r="P5982">
        <v>25</v>
      </c>
      <c r="Q5982">
        <v>4</v>
      </c>
      <c r="R5982">
        <v>20</v>
      </c>
      <c r="S5982">
        <v>11</v>
      </c>
      <c r="T5982">
        <v>0.1</v>
      </c>
      <c r="U5982">
        <v>600</v>
      </c>
      <c r="V5982">
        <v>3.4</v>
      </c>
      <c r="W5982">
        <v>0.5</v>
      </c>
      <c r="X5982">
        <v>1</v>
      </c>
      <c r="Y5982">
        <v>47.6</v>
      </c>
    </row>
    <row r="5983" spans="1:25" hidden="1" x14ac:dyDescent="0.25">
      <c r="A5983" t="s">
        <v>22760</v>
      </c>
      <c r="B5983" t="s">
        <v>22761</v>
      </c>
      <c r="C5983" s="1" t="str">
        <f t="shared" si="963"/>
        <v>21:0447</v>
      </c>
      <c r="D5983" s="1" t="str">
        <f t="shared" si="964"/>
        <v>21:0147</v>
      </c>
      <c r="E5983" t="s">
        <v>22762</v>
      </c>
      <c r="F5983" t="s">
        <v>22763</v>
      </c>
      <c r="H5983">
        <v>48.518686099999996</v>
      </c>
      <c r="I5983">
        <v>-90.507496200000006</v>
      </c>
      <c r="J5983" s="1" t="str">
        <f t="shared" si="965"/>
        <v>NGR lake sediment grab sample</v>
      </c>
      <c r="K5983" s="1" t="str">
        <f t="shared" si="966"/>
        <v>&lt;177 micron (NGR)</v>
      </c>
      <c r="L5983">
        <v>50</v>
      </c>
      <c r="M5983" t="s">
        <v>39</v>
      </c>
      <c r="N5983">
        <v>981</v>
      </c>
      <c r="O5983">
        <v>54</v>
      </c>
      <c r="P5983">
        <v>36</v>
      </c>
      <c r="Q5983">
        <v>7</v>
      </c>
      <c r="R5983">
        <v>10</v>
      </c>
      <c r="S5983">
        <v>4</v>
      </c>
      <c r="T5983">
        <v>0.1</v>
      </c>
      <c r="U5983">
        <v>195</v>
      </c>
      <c r="V5983">
        <v>0.5</v>
      </c>
      <c r="W5983">
        <v>0.5</v>
      </c>
      <c r="X5983">
        <v>1</v>
      </c>
      <c r="Y5983">
        <v>45.2</v>
      </c>
    </row>
    <row r="5984" spans="1:25" hidden="1" x14ac:dyDescent="0.25">
      <c r="A5984" t="s">
        <v>22764</v>
      </c>
      <c r="B5984" t="s">
        <v>22765</v>
      </c>
      <c r="C5984" s="1" t="str">
        <f t="shared" si="963"/>
        <v>21:0447</v>
      </c>
      <c r="D5984" s="1" t="str">
        <f t="shared" si="964"/>
        <v>21:0147</v>
      </c>
      <c r="E5984" t="s">
        <v>22766</v>
      </c>
      <c r="F5984" t="s">
        <v>22767</v>
      </c>
      <c r="H5984">
        <v>48.542477900000002</v>
      </c>
      <c r="I5984">
        <v>-90.545580000000001</v>
      </c>
      <c r="J5984" s="1" t="str">
        <f t="shared" si="965"/>
        <v>NGR lake sediment grab sample</v>
      </c>
      <c r="K5984" s="1" t="str">
        <f t="shared" si="966"/>
        <v>&lt;177 micron (NGR)</v>
      </c>
      <c r="L5984">
        <v>50</v>
      </c>
      <c r="M5984" t="s">
        <v>44</v>
      </c>
      <c r="N5984">
        <v>982</v>
      </c>
      <c r="O5984">
        <v>90</v>
      </c>
      <c r="P5984">
        <v>81</v>
      </c>
      <c r="Q5984">
        <v>7</v>
      </c>
      <c r="R5984">
        <v>35</v>
      </c>
      <c r="S5984">
        <v>9</v>
      </c>
      <c r="T5984">
        <v>0.1</v>
      </c>
      <c r="U5984">
        <v>390</v>
      </c>
      <c r="V5984">
        <v>1.5</v>
      </c>
      <c r="W5984">
        <v>0.5</v>
      </c>
      <c r="X5984">
        <v>4</v>
      </c>
      <c r="Y5984">
        <v>34.6</v>
      </c>
    </row>
    <row r="5985" spans="1:25" hidden="1" x14ac:dyDescent="0.25">
      <c r="A5985" t="s">
        <v>22768</v>
      </c>
      <c r="B5985" t="s">
        <v>22769</v>
      </c>
      <c r="C5985" s="1" t="str">
        <f t="shared" si="963"/>
        <v>21:0447</v>
      </c>
      <c r="D5985" s="1" t="str">
        <f t="shared" si="964"/>
        <v>21:0147</v>
      </c>
      <c r="E5985" t="s">
        <v>22770</v>
      </c>
      <c r="F5985" t="s">
        <v>22771</v>
      </c>
      <c r="H5985">
        <v>48.594397000000001</v>
      </c>
      <c r="I5985">
        <v>-90.554443599999999</v>
      </c>
      <c r="J5985" s="1" t="str">
        <f t="shared" si="965"/>
        <v>NGR lake sediment grab sample</v>
      </c>
      <c r="K5985" s="1" t="str">
        <f t="shared" si="966"/>
        <v>&lt;177 micron (NGR)</v>
      </c>
      <c r="L5985">
        <v>50</v>
      </c>
      <c r="M5985" t="s">
        <v>62</v>
      </c>
      <c r="N5985">
        <v>983</v>
      </c>
      <c r="O5985">
        <v>80</v>
      </c>
      <c r="P5985">
        <v>52</v>
      </c>
      <c r="Q5985">
        <v>1</v>
      </c>
      <c r="R5985">
        <v>9</v>
      </c>
      <c r="S5985">
        <v>7</v>
      </c>
      <c r="T5985">
        <v>0.1</v>
      </c>
      <c r="U5985">
        <v>2200</v>
      </c>
      <c r="V5985">
        <v>13</v>
      </c>
      <c r="W5985">
        <v>0.5</v>
      </c>
      <c r="X5985">
        <v>1</v>
      </c>
      <c r="Y5985">
        <v>56.8</v>
      </c>
    </row>
    <row r="5986" spans="1:25" hidden="1" x14ac:dyDescent="0.25">
      <c r="A5986" t="s">
        <v>22772</v>
      </c>
      <c r="B5986" t="s">
        <v>22773</v>
      </c>
      <c r="C5986" s="1" t="str">
        <f t="shared" si="963"/>
        <v>21:0447</v>
      </c>
      <c r="D5986" s="1" t="str">
        <f t="shared" si="964"/>
        <v>21:0147</v>
      </c>
      <c r="E5986" t="s">
        <v>22774</v>
      </c>
      <c r="F5986" t="s">
        <v>22775</v>
      </c>
      <c r="H5986">
        <v>48.609614200000003</v>
      </c>
      <c r="I5986">
        <v>-90.498040599999996</v>
      </c>
      <c r="J5986" s="1" t="str">
        <f t="shared" si="965"/>
        <v>NGR lake sediment grab sample</v>
      </c>
      <c r="K5986" s="1" t="str">
        <f t="shared" si="966"/>
        <v>&lt;177 micron (NGR)</v>
      </c>
      <c r="L5986">
        <v>50</v>
      </c>
      <c r="M5986" t="s">
        <v>67</v>
      </c>
      <c r="N5986">
        <v>984</v>
      </c>
      <c r="O5986">
        <v>66</v>
      </c>
      <c r="P5986">
        <v>20</v>
      </c>
      <c r="Q5986">
        <v>10</v>
      </c>
      <c r="R5986">
        <v>18</v>
      </c>
      <c r="S5986">
        <v>9</v>
      </c>
      <c r="T5986">
        <v>0.1</v>
      </c>
      <c r="U5986">
        <v>445</v>
      </c>
      <c r="V5986">
        <v>1.9</v>
      </c>
      <c r="W5986">
        <v>1.5</v>
      </c>
      <c r="X5986">
        <v>2</v>
      </c>
      <c r="Y5986">
        <v>17</v>
      </c>
    </row>
    <row r="5987" spans="1:25" hidden="1" x14ac:dyDescent="0.25">
      <c r="A5987" t="s">
        <v>22776</v>
      </c>
      <c r="B5987" t="s">
        <v>22777</v>
      </c>
      <c r="C5987" s="1" t="str">
        <f t="shared" si="963"/>
        <v>21:0447</v>
      </c>
      <c r="D5987" s="1" t="str">
        <f t="shared" si="964"/>
        <v>21:0147</v>
      </c>
      <c r="E5987" t="s">
        <v>22778</v>
      </c>
      <c r="F5987" t="s">
        <v>22779</v>
      </c>
      <c r="H5987">
        <v>48.720278399999998</v>
      </c>
      <c r="I5987">
        <v>-90.638535700000006</v>
      </c>
      <c r="J5987" s="1" t="str">
        <f t="shared" si="965"/>
        <v>NGR lake sediment grab sample</v>
      </c>
      <c r="K5987" s="1" t="str">
        <f t="shared" si="966"/>
        <v>&lt;177 micron (NGR)</v>
      </c>
      <c r="L5987">
        <v>50</v>
      </c>
      <c r="M5987" t="s">
        <v>72</v>
      </c>
      <c r="N5987">
        <v>985</v>
      </c>
      <c r="O5987">
        <v>117</v>
      </c>
      <c r="P5987">
        <v>43</v>
      </c>
      <c r="Q5987">
        <v>5</v>
      </c>
      <c r="R5987">
        <v>23</v>
      </c>
      <c r="S5987">
        <v>10</v>
      </c>
      <c r="T5987">
        <v>0.1</v>
      </c>
      <c r="U5987">
        <v>350</v>
      </c>
      <c r="V5987">
        <v>2.9</v>
      </c>
      <c r="W5987">
        <v>0.5</v>
      </c>
      <c r="X5987">
        <v>3</v>
      </c>
      <c r="Y5987">
        <v>40</v>
      </c>
    </row>
    <row r="5988" spans="1:25" hidden="1" x14ac:dyDescent="0.25">
      <c r="A5988" t="s">
        <v>22780</v>
      </c>
      <c r="B5988" t="s">
        <v>22781</v>
      </c>
      <c r="C5988" s="1" t="str">
        <f t="shared" si="963"/>
        <v>21:0447</v>
      </c>
      <c r="D5988" s="1" t="str">
        <f t="shared" si="964"/>
        <v>21:0147</v>
      </c>
      <c r="E5988" t="s">
        <v>22782</v>
      </c>
      <c r="F5988" t="s">
        <v>22783</v>
      </c>
      <c r="H5988">
        <v>48.747436899999997</v>
      </c>
      <c r="I5988">
        <v>-90.686022500000007</v>
      </c>
      <c r="J5988" s="1" t="str">
        <f t="shared" si="965"/>
        <v>NGR lake sediment grab sample</v>
      </c>
      <c r="K5988" s="1" t="str">
        <f t="shared" si="966"/>
        <v>&lt;177 micron (NGR)</v>
      </c>
      <c r="L5988">
        <v>50</v>
      </c>
      <c r="M5988" t="s">
        <v>49</v>
      </c>
      <c r="N5988">
        <v>986</v>
      </c>
      <c r="O5988">
        <v>53</v>
      </c>
      <c r="P5988">
        <v>30</v>
      </c>
      <c r="Q5988">
        <v>4</v>
      </c>
      <c r="R5988">
        <v>14</v>
      </c>
      <c r="S5988">
        <v>7</v>
      </c>
      <c r="T5988">
        <v>0.1</v>
      </c>
      <c r="U5988">
        <v>110</v>
      </c>
      <c r="V5988">
        <v>0.6</v>
      </c>
      <c r="W5988">
        <v>0.5</v>
      </c>
      <c r="X5988">
        <v>1</v>
      </c>
      <c r="Y5988">
        <v>24.6</v>
      </c>
    </row>
    <row r="5989" spans="1:25" hidden="1" x14ac:dyDescent="0.25">
      <c r="A5989" t="s">
        <v>22784</v>
      </c>
      <c r="B5989" t="s">
        <v>22785</v>
      </c>
      <c r="C5989" s="1" t="str">
        <f t="shared" si="963"/>
        <v>21:0447</v>
      </c>
      <c r="D5989" s="1" t="str">
        <f t="shared" si="964"/>
        <v>21:0147</v>
      </c>
      <c r="E5989" t="s">
        <v>22754</v>
      </c>
      <c r="F5989" t="s">
        <v>22786</v>
      </c>
      <c r="H5989">
        <v>48.7563733</v>
      </c>
      <c r="I5989">
        <v>-90.689258600000002</v>
      </c>
      <c r="J5989" s="1" t="str">
        <f t="shared" si="965"/>
        <v>NGR lake sediment grab sample</v>
      </c>
      <c r="K5989" s="1" t="str">
        <f t="shared" si="966"/>
        <v>&lt;177 micron (NGR)</v>
      </c>
      <c r="L5989">
        <v>50</v>
      </c>
      <c r="M5989" t="s">
        <v>57</v>
      </c>
      <c r="N5989">
        <v>987</v>
      </c>
      <c r="O5989">
        <v>58</v>
      </c>
      <c r="P5989">
        <v>24</v>
      </c>
      <c r="Q5989">
        <v>2</v>
      </c>
      <c r="R5989">
        <v>17</v>
      </c>
      <c r="S5989">
        <v>6</v>
      </c>
      <c r="T5989">
        <v>0.1</v>
      </c>
      <c r="U5989">
        <v>195</v>
      </c>
      <c r="V5989">
        <v>1.4</v>
      </c>
      <c r="W5989">
        <v>0.5</v>
      </c>
      <c r="X5989">
        <v>1</v>
      </c>
      <c r="Y5989">
        <v>15</v>
      </c>
    </row>
    <row r="5990" spans="1:25" hidden="1" x14ac:dyDescent="0.25">
      <c r="A5990" t="s">
        <v>22787</v>
      </c>
      <c r="B5990" t="s">
        <v>22788</v>
      </c>
      <c r="C5990" s="1" t="str">
        <f t="shared" si="963"/>
        <v>21:0447</v>
      </c>
      <c r="D5990" s="1" t="str">
        <f t="shared" si="964"/>
        <v>21:0147</v>
      </c>
      <c r="E5990" t="s">
        <v>22754</v>
      </c>
      <c r="F5990" t="s">
        <v>22789</v>
      </c>
      <c r="H5990">
        <v>48.7563733</v>
      </c>
      <c r="I5990">
        <v>-90.689258600000002</v>
      </c>
      <c r="J5990" s="1" t="str">
        <f t="shared" si="965"/>
        <v>NGR lake sediment grab sample</v>
      </c>
      <c r="K5990" s="1" t="str">
        <f t="shared" si="966"/>
        <v>&lt;177 micron (NGR)</v>
      </c>
      <c r="L5990">
        <v>50</v>
      </c>
      <c r="M5990" t="s">
        <v>53</v>
      </c>
      <c r="N5990">
        <v>988</v>
      </c>
      <c r="O5990">
        <v>59</v>
      </c>
      <c r="P5990">
        <v>23</v>
      </c>
      <c r="Q5990">
        <v>3</v>
      </c>
      <c r="R5990">
        <v>16</v>
      </c>
      <c r="S5990">
        <v>6</v>
      </c>
      <c r="T5990">
        <v>0.1</v>
      </c>
      <c r="U5990">
        <v>180</v>
      </c>
      <c r="V5990">
        <v>1.4</v>
      </c>
      <c r="W5990">
        <v>0.5</v>
      </c>
      <c r="X5990">
        <v>1</v>
      </c>
      <c r="Y5990">
        <v>14.2</v>
      </c>
    </row>
    <row r="5991" spans="1:25" hidden="1" x14ac:dyDescent="0.25">
      <c r="A5991" t="s">
        <v>22790</v>
      </c>
      <c r="B5991" t="s">
        <v>22791</v>
      </c>
      <c r="C5991" s="1" t="str">
        <f t="shared" si="963"/>
        <v>21:0447</v>
      </c>
      <c r="D5991" s="1" t="str">
        <f t="shared" si="964"/>
        <v>21:0147</v>
      </c>
      <c r="E5991" t="s">
        <v>22792</v>
      </c>
      <c r="F5991" t="s">
        <v>22793</v>
      </c>
      <c r="H5991">
        <v>48.786655199999998</v>
      </c>
      <c r="I5991">
        <v>-90.675314299999997</v>
      </c>
      <c r="J5991" s="1" t="str">
        <f t="shared" si="965"/>
        <v>NGR lake sediment grab sample</v>
      </c>
      <c r="K5991" s="1" t="str">
        <f t="shared" si="966"/>
        <v>&lt;177 micron (NGR)</v>
      </c>
      <c r="L5991">
        <v>50</v>
      </c>
      <c r="M5991" t="s">
        <v>77</v>
      </c>
      <c r="N5991">
        <v>989</v>
      </c>
      <c r="O5991">
        <v>74</v>
      </c>
      <c r="P5991">
        <v>45</v>
      </c>
      <c r="Q5991">
        <v>3</v>
      </c>
      <c r="R5991">
        <v>22</v>
      </c>
      <c r="S5991">
        <v>8</v>
      </c>
      <c r="T5991">
        <v>0.1</v>
      </c>
      <c r="U5991">
        <v>325</v>
      </c>
      <c r="V5991">
        <v>1.7</v>
      </c>
      <c r="W5991">
        <v>2</v>
      </c>
      <c r="X5991">
        <v>1</v>
      </c>
      <c r="Y5991">
        <v>42.4</v>
      </c>
    </row>
    <row r="5992" spans="1:25" hidden="1" x14ac:dyDescent="0.25">
      <c r="A5992" t="s">
        <v>22794</v>
      </c>
      <c r="B5992" t="s">
        <v>22795</v>
      </c>
      <c r="C5992" s="1" t="str">
        <f t="shared" si="963"/>
        <v>21:0447</v>
      </c>
      <c r="D5992" s="1" t="str">
        <f t="shared" si="964"/>
        <v>21:0147</v>
      </c>
      <c r="E5992" t="s">
        <v>22796</v>
      </c>
      <c r="F5992" t="s">
        <v>22797</v>
      </c>
      <c r="H5992">
        <v>48.823852700000003</v>
      </c>
      <c r="I5992">
        <v>-90.678212400000007</v>
      </c>
      <c r="J5992" s="1" t="str">
        <f t="shared" si="965"/>
        <v>NGR lake sediment grab sample</v>
      </c>
      <c r="K5992" s="1" t="str">
        <f t="shared" si="966"/>
        <v>&lt;177 micron (NGR)</v>
      </c>
      <c r="L5992">
        <v>50</v>
      </c>
      <c r="M5992" t="s">
        <v>82</v>
      </c>
      <c r="N5992">
        <v>990</v>
      </c>
      <c r="O5992">
        <v>91</v>
      </c>
      <c r="P5992">
        <v>60</v>
      </c>
      <c r="Q5992">
        <v>15</v>
      </c>
      <c r="R5992">
        <v>29</v>
      </c>
      <c r="S5992">
        <v>8</v>
      </c>
      <c r="T5992">
        <v>0.1</v>
      </c>
      <c r="U5992">
        <v>710</v>
      </c>
      <c r="V5992">
        <v>2.8</v>
      </c>
      <c r="W5992">
        <v>2</v>
      </c>
      <c r="X5992">
        <v>1</v>
      </c>
      <c r="Y5992">
        <v>42.4</v>
      </c>
    </row>
    <row r="5993" spans="1:25" hidden="1" x14ac:dyDescent="0.25">
      <c r="A5993" t="s">
        <v>22798</v>
      </c>
      <c r="B5993" t="s">
        <v>22799</v>
      </c>
      <c r="C5993" s="1" t="str">
        <f t="shared" si="963"/>
        <v>21:0447</v>
      </c>
      <c r="D5993" s="1" t="str">
        <f t="shared" si="964"/>
        <v>21:0147</v>
      </c>
      <c r="E5993" t="s">
        <v>22800</v>
      </c>
      <c r="F5993" t="s">
        <v>22801</v>
      </c>
      <c r="H5993">
        <v>48.8158125</v>
      </c>
      <c r="I5993">
        <v>-90.716633799999997</v>
      </c>
      <c r="J5993" s="1" t="str">
        <f t="shared" si="965"/>
        <v>NGR lake sediment grab sample</v>
      </c>
      <c r="K5993" s="1" t="str">
        <f t="shared" si="966"/>
        <v>&lt;177 micron (NGR)</v>
      </c>
      <c r="L5993">
        <v>50</v>
      </c>
      <c r="M5993" t="s">
        <v>87</v>
      </c>
      <c r="N5993">
        <v>991</v>
      </c>
      <c r="O5993">
        <v>52</v>
      </c>
      <c r="P5993">
        <v>22</v>
      </c>
      <c r="Q5993">
        <v>3</v>
      </c>
      <c r="R5993">
        <v>11</v>
      </c>
      <c r="S5993">
        <v>4</v>
      </c>
      <c r="T5993">
        <v>0.1</v>
      </c>
      <c r="U5993">
        <v>180</v>
      </c>
      <c r="V5993">
        <v>0.5</v>
      </c>
      <c r="W5993">
        <v>8</v>
      </c>
      <c r="X5993">
        <v>1</v>
      </c>
      <c r="Y5993">
        <v>50.2</v>
      </c>
    </row>
    <row r="5994" spans="1:25" hidden="1" x14ac:dyDescent="0.25">
      <c r="A5994" t="s">
        <v>22802</v>
      </c>
      <c r="B5994" t="s">
        <v>22803</v>
      </c>
      <c r="C5994" s="1" t="str">
        <f t="shared" si="963"/>
        <v>21:0447</v>
      </c>
      <c r="D5994" s="1" t="str">
        <f t="shared" si="964"/>
        <v>21:0147</v>
      </c>
      <c r="E5994" t="s">
        <v>22804</v>
      </c>
      <c r="F5994" t="s">
        <v>22805</v>
      </c>
      <c r="H5994">
        <v>48.776489499999997</v>
      </c>
      <c r="I5994">
        <v>-90.719017699999995</v>
      </c>
      <c r="J5994" s="1" t="str">
        <f t="shared" si="965"/>
        <v>NGR lake sediment grab sample</v>
      </c>
      <c r="K5994" s="1" t="str">
        <f t="shared" si="966"/>
        <v>&lt;177 micron (NGR)</v>
      </c>
      <c r="L5994">
        <v>50</v>
      </c>
      <c r="M5994" t="s">
        <v>92</v>
      </c>
      <c r="N5994">
        <v>992</v>
      </c>
      <c r="O5994">
        <v>62</v>
      </c>
      <c r="P5994">
        <v>25</v>
      </c>
      <c r="Q5994">
        <v>4</v>
      </c>
      <c r="R5994">
        <v>17</v>
      </c>
      <c r="S5994">
        <v>7</v>
      </c>
      <c r="T5994">
        <v>0.1</v>
      </c>
      <c r="U5994">
        <v>285</v>
      </c>
      <c r="V5994">
        <v>1.4</v>
      </c>
      <c r="W5994">
        <v>0.5</v>
      </c>
      <c r="X5994">
        <v>1</v>
      </c>
      <c r="Y5994">
        <v>31.4</v>
      </c>
    </row>
    <row r="5995" spans="1:25" hidden="1" x14ac:dyDescent="0.25">
      <c r="A5995" t="s">
        <v>22806</v>
      </c>
      <c r="B5995" t="s">
        <v>22807</v>
      </c>
      <c r="C5995" s="1" t="str">
        <f t="shared" si="963"/>
        <v>21:0447</v>
      </c>
      <c r="D5995" s="1" t="str">
        <f t="shared" si="964"/>
        <v>21:0147</v>
      </c>
      <c r="E5995" t="s">
        <v>22808</v>
      </c>
      <c r="F5995" t="s">
        <v>22809</v>
      </c>
      <c r="H5995">
        <v>48.779449900000003</v>
      </c>
      <c r="I5995">
        <v>-90.784050699999995</v>
      </c>
      <c r="J5995" s="1" t="str">
        <f t="shared" si="965"/>
        <v>NGR lake sediment grab sample</v>
      </c>
      <c r="K5995" s="1" t="str">
        <f t="shared" si="966"/>
        <v>&lt;177 micron (NGR)</v>
      </c>
      <c r="L5995">
        <v>50</v>
      </c>
      <c r="M5995" t="s">
        <v>97</v>
      </c>
      <c r="N5995">
        <v>993</v>
      </c>
      <c r="O5995">
        <v>92</v>
      </c>
      <c r="P5995">
        <v>37</v>
      </c>
      <c r="Q5995">
        <v>4</v>
      </c>
      <c r="R5995">
        <v>20</v>
      </c>
      <c r="S5995">
        <v>15</v>
      </c>
      <c r="T5995">
        <v>0.1</v>
      </c>
      <c r="U5995">
        <v>570</v>
      </c>
      <c r="V5995">
        <v>2.9</v>
      </c>
      <c r="W5995">
        <v>0.5</v>
      </c>
      <c r="X5995">
        <v>1</v>
      </c>
      <c r="Y5995">
        <v>43</v>
      </c>
    </row>
    <row r="5996" spans="1:25" hidden="1" x14ac:dyDescent="0.25">
      <c r="A5996" t="s">
        <v>22810</v>
      </c>
      <c r="B5996" t="s">
        <v>22811</v>
      </c>
      <c r="C5996" s="1" t="str">
        <f t="shared" si="963"/>
        <v>21:0447</v>
      </c>
      <c r="D5996" s="1" t="str">
        <f t="shared" si="964"/>
        <v>21:0147</v>
      </c>
      <c r="E5996" t="s">
        <v>22812</v>
      </c>
      <c r="F5996" t="s">
        <v>22813</v>
      </c>
      <c r="H5996">
        <v>48.810874300000002</v>
      </c>
      <c r="I5996">
        <v>-90.787255999999999</v>
      </c>
      <c r="J5996" s="1" t="str">
        <f t="shared" si="965"/>
        <v>NGR lake sediment grab sample</v>
      </c>
      <c r="K5996" s="1" t="str">
        <f t="shared" si="966"/>
        <v>&lt;177 micron (NGR)</v>
      </c>
      <c r="L5996">
        <v>50</v>
      </c>
      <c r="M5996" t="s">
        <v>107</v>
      </c>
      <c r="N5996">
        <v>994</v>
      </c>
      <c r="O5996">
        <v>72</v>
      </c>
      <c r="P5996">
        <v>39</v>
      </c>
      <c r="Q5996">
        <v>2</v>
      </c>
      <c r="R5996">
        <v>18</v>
      </c>
      <c r="S5996">
        <v>9</v>
      </c>
      <c r="T5996">
        <v>0.1</v>
      </c>
      <c r="U5996">
        <v>400</v>
      </c>
      <c r="V5996">
        <v>2.5</v>
      </c>
      <c r="W5996">
        <v>5.5</v>
      </c>
      <c r="X5996">
        <v>1</v>
      </c>
      <c r="Y5996">
        <v>28.4</v>
      </c>
    </row>
    <row r="5997" spans="1:25" hidden="1" x14ac:dyDescent="0.25">
      <c r="A5997" t="s">
        <v>22814</v>
      </c>
      <c r="B5997" t="s">
        <v>22815</v>
      </c>
      <c r="C5997" s="1" t="str">
        <f t="shared" si="963"/>
        <v>21:0447</v>
      </c>
      <c r="D5997" s="1" t="str">
        <f>HYPERLINK("http://geochem.nrcan.gc.ca/cdogs/content/svy/svy_e.htm", "")</f>
        <v/>
      </c>
      <c r="G5997" s="1" t="str">
        <f>HYPERLINK("http://geochem.nrcan.gc.ca/cdogs/content/cr_/cr_00047_e.htm", "47")</f>
        <v>47</v>
      </c>
      <c r="J5997" t="s">
        <v>100</v>
      </c>
      <c r="K5997" t="s">
        <v>101</v>
      </c>
      <c r="L5997">
        <v>50</v>
      </c>
      <c r="M5997" t="s">
        <v>102</v>
      </c>
      <c r="N5997">
        <v>995</v>
      </c>
      <c r="O5997">
        <v>86</v>
      </c>
      <c r="P5997">
        <v>45</v>
      </c>
      <c r="Q5997">
        <v>16</v>
      </c>
      <c r="R5997">
        <v>22</v>
      </c>
      <c r="S5997">
        <v>13</v>
      </c>
      <c r="T5997">
        <v>0.2</v>
      </c>
      <c r="U5997">
        <v>820</v>
      </c>
      <c r="V5997">
        <v>2.9</v>
      </c>
      <c r="W5997">
        <v>21</v>
      </c>
      <c r="X5997">
        <v>7</v>
      </c>
      <c r="Y5997">
        <v>17.2</v>
      </c>
    </row>
    <row r="5998" spans="1:25" hidden="1" x14ac:dyDescent="0.25">
      <c r="A5998" t="s">
        <v>22816</v>
      </c>
      <c r="B5998" t="s">
        <v>22817</v>
      </c>
      <c r="C5998" s="1" t="str">
        <f t="shared" si="963"/>
        <v>21:0447</v>
      </c>
      <c r="D5998" s="1" t="str">
        <f t="shared" ref="D5998:D6007" si="967">HYPERLINK("http://geochem.nrcan.gc.ca/cdogs/content/svy/svy210147_e.htm", "21:0147")</f>
        <v>21:0147</v>
      </c>
      <c r="E5998" t="s">
        <v>22818</v>
      </c>
      <c r="F5998" t="s">
        <v>22819</v>
      </c>
      <c r="H5998">
        <v>48.808302900000001</v>
      </c>
      <c r="I5998">
        <v>-90.840464299999994</v>
      </c>
      <c r="J5998" s="1" t="str">
        <f t="shared" ref="J5998:J6007" si="968">HYPERLINK("http://geochem.nrcan.gc.ca/cdogs/content/kwd/kwd020027_e.htm", "NGR lake sediment grab sample")</f>
        <v>NGR lake sediment grab sample</v>
      </c>
      <c r="K5998" s="1" t="str">
        <f t="shared" ref="K5998:K6007" si="969">HYPERLINK("http://geochem.nrcan.gc.ca/cdogs/content/kwd/kwd080006_e.htm", "&lt;177 micron (NGR)")</f>
        <v>&lt;177 micron (NGR)</v>
      </c>
      <c r="L5998">
        <v>50</v>
      </c>
      <c r="M5998" t="s">
        <v>112</v>
      </c>
      <c r="N5998">
        <v>996</v>
      </c>
      <c r="O5998">
        <v>73</v>
      </c>
      <c r="P5998">
        <v>34</v>
      </c>
      <c r="Q5998">
        <v>3</v>
      </c>
      <c r="R5998">
        <v>17</v>
      </c>
      <c r="S5998">
        <v>10</v>
      </c>
      <c r="T5998">
        <v>0.1</v>
      </c>
      <c r="U5998">
        <v>520</v>
      </c>
      <c r="V5998">
        <v>2.7</v>
      </c>
      <c r="W5998">
        <v>7</v>
      </c>
      <c r="X5998">
        <v>1</v>
      </c>
      <c r="Y5998">
        <v>23.6</v>
      </c>
    </row>
    <row r="5999" spans="1:25" hidden="1" x14ac:dyDescent="0.25">
      <c r="A5999" t="s">
        <v>22820</v>
      </c>
      <c r="B5999" t="s">
        <v>22821</v>
      </c>
      <c r="C5999" s="1" t="str">
        <f t="shared" si="963"/>
        <v>21:0447</v>
      </c>
      <c r="D5999" s="1" t="str">
        <f t="shared" si="967"/>
        <v>21:0147</v>
      </c>
      <c r="E5999" t="s">
        <v>22822</v>
      </c>
      <c r="F5999" t="s">
        <v>22823</v>
      </c>
      <c r="H5999">
        <v>48.7926444</v>
      </c>
      <c r="I5999">
        <v>-90.838318099999995</v>
      </c>
      <c r="J5999" s="1" t="str">
        <f t="shared" si="968"/>
        <v>NGR lake sediment grab sample</v>
      </c>
      <c r="K5999" s="1" t="str">
        <f t="shared" si="969"/>
        <v>&lt;177 micron (NGR)</v>
      </c>
      <c r="L5999">
        <v>50</v>
      </c>
      <c r="M5999" t="s">
        <v>117</v>
      </c>
      <c r="N5999">
        <v>997</v>
      </c>
      <c r="O5999">
        <v>126</v>
      </c>
      <c r="P5999">
        <v>98</v>
      </c>
      <c r="Q5999">
        <v>2</v>
      </c>
      <c r="R5999">
        <v>34</v>
      </c>
      <c r="S5999">
        <v>16</v>
      </c>
      <c r="T5999">
        <v>0.1</v>
      </c>
      <c r="U5999">
        <v>1500</v>
      </c>
      <c r="V5999">
        <v>6.5</v>
      </c>
      <c r="W5999">
        <v>3</v>
      </c>
      <c r="X5999">
        <v>6</v>
      </c>
      <c r="Y5999">
        <v>37.200000000000003</v>
      </c>
    </row>
    <row r="6000" spans="1:25" hidden="1" x14ac:dyDescent="0.25">
      <c r="A6000" t="s">
        <v>22824</v>
      </c>
      <c r="B6000" t="s">
        <v>22825</v>
      </c>
      <c r="C6000" s="1" t="str">
        <f t="shared" si="963"/>
        <v>21:0447</v>
      </c>
      <c r="D6000" s="1" t="str">
        <f t="shared" si="967"/>
        <v>21:0147</v>
      </c>
      <c r="E6000" t="s">
        <v>22826</v>
      </c>
      <c r="F6000" t="s">
        <v>22827</v>
      </c>
      <c r="H6000">
        <v>48.788303399999997</v>
      </c>
      <c r="I6000">
        <v>-90.860248799999994</v>
      </c>
      <c r="J6000" s="1" t="str">
        <f t="shared" si="968"/>
        <v>NGR lake sediment grab sample</v>
      </c>
      <c r="K6000" s="1" t="str">
        <f t="shared" si="969"/>
        <v>&lt;177 micron (NGR)</v>
      </c>
      <c r="L6000">
        <v>50</v>
      </c>
      <c r="M6000" t="s">
        <v>122</v>
      </c>
      <c r="N6000">
        <v>998</v>
      </c>
      <c r="O6000">
        <v>100</v>
      </c>
      <c r="P6000">
        <v>44</v>
      </c>
      <c r="Q6000">
        <v>3</v>
      </c>
      <c r="R6000">
        <v>34</v>
      </c>
      <c r="S6000">
        <v>14</v>
      </c>
      <c r="T6000">
        <v>0.1</v>
      </c>
      <c r="U6000">
        <v>440</v>
      </c>
      <c r="V6000">
        <v>1.7</v>
      </c>
      <c r="W6000">
        <v>0.5</v>
      </c>
      <c r="X6000">
        <v>2</v>
      </c>
      <c r="Y6000">
        <v>42</v>
      </c>
    </row>
    <row r="6001" spans="1:25" hidden="1" x14ac:dyDescent="0.25">
      <c r="A6001" t="s">
        <v>22828</v>
      </c>
      <c r="B6001" t="s">
        <v>22829</v>
      </c>
      <c r="C6001" s="1" t="str">
        <f t="shared" si="963"/>
        <v>21:0447</v>
      </c>
      <c r="D6001" s="1" t="str">
        <f t="shared" si="967"/>
        <v>21:0147</v>
      </c>
      <c r="E6001" t="s">
        <v>22830</v>
      </c>
      <c r="F6001" t="s">
        <v>22831</v>
      </c>
      <c r="H6001">
        <v>48.7390945</v>
      </c>
      <c r="I6001">
        <v>-90.940152699999999</v>
      </c>
      <c r="J6001" s="1" t="str">
        <f t="shared" si="968"/>
        <v>NGR lake sediment grab sample</v>
      </c>
      <c r="K6001" s="1" t="str">
        <f t="shared" si="969"/>
        <v>&lt;177 micron (NGR)</v>
      </c>
      <c r="L6001">
        <v>51</v>
      </c>
      <c r="M6001" t="s">
        <v>29</v>
      </c>
      <c r="N6001">
        <v>999</v>
      </c>
      <c r="O6001">
        <v>69</v>
      </c>
      <c r="P6001">
        <v>25</v>
      </c>
      <c r="Q6001">
        <v>3</v>
      </c>
      <c r="R6001">
        <v>26</v>
      </c>
      <c r="S6001">
        <v>10</v>
      </c>
      <c r="T6001">
        <v>0.1</v>
      </c>
      <c r="U6001">
        <v>400</v>
      </c>
      <c r="V6001">
        <v>2.1</v>
      </c>
      <c r="W6001">
        <v>0.5</v>
      </c>
      <c r="X6001">
        <v>1</v>
      </c>
      <c r="Y6001">
        <v>18.399999999999999</v>
      </c>
    </row>
    <row r="6002" spans="1:25" hidden="1" x14ac:dyDescent="0.25">
      <c r="A6002" t="s">
        <v>22832</v>
      </c>
      <c r="B6002" t="s">
        <v>22833</v>
      </c>
      <c r="C6002" s="1" t="str">
        <f t="shared" si="963"/>
        <v>21:0447</v>
      </c>
      <c r="D6002" s="1" t="str">
        <f t="shared" si="967"/>
        <v>21:0147</v>
      </c>
      <c r="E6002" t="s">
        <v>22834</v>
      </c>
      <c r="F6002" t="s">
        <v>22835</v>
      </c>
      <c r="H6002">
        <v>48.809178899999999</v>
      </c>
      <c r="I6002">
        <v>-90.865271899999996</v>
      </c>
      <c r="J6002" s="1" t="str">
        <f t="shared" si="968"/>
        <v>NGR lake sediment grab sample</v>
      </c>
      <c r="K6002" s="1" t="str">
        <f t="shared" si="969"/>
        <v>&lt;177 micron (NGR)</v>
      </c>
      <c r="L6002">
        <v>51</v>
      </c>
      <c r="M6002" t="s">
        <v>34</v>
      </c>
      <c r="N6002">
        <v>1000</v>
      </c>
      <c r="O6002">
        <v>72</v>
      </c>
      <c r="P6002">
        <v>138</v>
      </c>
      <c r="Q6002">
        <v>5</v>
      </c>
      <c r="R6002">
        <v>23</v>
      </c>
      <c r="S6002">
        <v>9</v>
      </c>
      <c r="T6002">
        <v>0.1</v>
      </c>
      <c r="U6002">
        <v>330</v>
      </c>
      <c r="V6002">
        <v>1.8</v>
      </c>
      <c r="W6002">
        <v>2</v>
      </c>
      <c r="X6002">
        <v>2</v>
      </c>
      <c r="Y6002">
        <v>38.200000000000003</v>
      </c>
    </row>
    <row r="6003" spans="1:25" hidden="1" x14ac:dyDescent="0.25">
      <c r="A6003" t="s">
        <v>22836</v>
      </c>
      <c r="B6003" t="s">
        <v>22837</v>
      </c>
      <c r="C6003" s="1" t="str">
        <f t="shared" si="963"/>
        <v>21:0447</v>
      </c>
      <c r="D6003" s="1" t="str">
        <f t="shared" si="967"/>
        <v>21:0147</v>
      </c>
      <c r="E6003" t="s">
        <v>22838</v>
      </c>
      <c r="F6003" t="s">
        <v>22839</v>
      </c>
      <c r="H6003">
        <v>48.7882307</v>
      </c>
      <c r="I6003">
        <v>-90.916674900000004</v>
      </c>
      <c r="J6003" s="1" t="str">
        <f t="shared" si="968"/>
        <v>NGR lake sediment grab sample</v>
      </c>
      <c r="K6003" s="1" t="str">
        <f t="shared" si="969"/>
        <v>&lt;177 micron (NGR)</v>
      </c>
      <c r="L6003">
        <v>51</v>
      </c>
      <c r="M6003" t="s">
        <v>39</v>
      </c>
      <c r="N6003">
        <v>1001</v>
      </c>
      <c r="O6003">
        <v>144</v>
      </c>
      <c r="P6003">
        <v>75</v>
      </c>
      <c r="Q6003">
        <v>2</v>
      </c>
      <c r="R6003">
        <v>35</v>
      </c>
      <c r="S6003">
        <v>16</v>
      </c>
      <c r="T6003">
        <v>0.1</v>
      </c>
      <c r="U6003">
        <v>970</v>
      </c>
      <c r="V6003">
        <v>11</v>
      </c>
      <c r="W6003">
        <v>9.5</v>
      </c>
      <c r="X6003">
        <v>3</v>
      </c>
      <c r="Y6003">
        <v>32</v>
      </c>
    </row>
    <row r="6004" spans="1:25" hidden="1" x14ac:dyDescent="0.25">
      <c r="A6004" t="s">
        <v>22840</v>
      </c>
      <c r="B6004" t="s">
        <v>22841</v>
      </c>
      <c r="C6004" s="1" t="str">
        <f t="shared" si="963"/>
        <v>21:0447</v>
      </c>
      <c r="D6004" s="1" t="str">
        <f t="shared" si="967"/>
        <v>21:0147</v>
      </c>
      <c r="E6004" t="s">
        <v>22842</v>
      </c>
      <c r="F6004" t="s">
        <v>22843</v>
      </c>
      <c r="H6004">
        <v>48.747303600000002</v>
      </c>
      <c r="I6004">
        <v>-90.920299099999994</v>
      </c>
      <c r="J6004" s="1" t="str">
        <f t="shared" si="968"/>
        <v>NGR lake sediment grab sample</v>
      </c>
      <c r="K6004" s="1" t="str">
        <f t="shared" si="969"/>
        <v>&lt;177 micron (NGR)</v>
      </c>
      <c r="L6004">
        <v>51</v>
      </c>
      <c r="M6004" t="s">
        <v>49</v>
      </c>
      <c r="N6004">
        <v>1002</v>
      </c>
      <c r="O6004">
        <v>72</v>
      </c>
      <c r="P6004">
        <v>29</v>
      </c>
      <c r="Q6004">
        <v>5</v>
      </c>
      <c r="R6004">
        <v>23</v>
      </c>
      <c r="S6004">
        <v>9</v>
      </c>
      <c r="T6004">
        <v>0.1</v>
      </c>
      <c r="U6004">
        <v>280</v>
      </c>
      <c r="V6004">
        <v>1.35</v>
      </c>
      <c r="W6004">
        <v>0.5</v>
      </c>
      <c r="X6004">
        <v>1</v>
      </c>
      <c r="Y6004">
        <v>36.799999999999997</v>
      </c>
    </row>
    <row r="6005" spans="1:25" hidden="1" x14ac:dyDescent="0.25">
      <c r="A6005" t="s">
        <v>22844</v>
      </c>
      <c r="B6005" t="s">
        <v>22845</v>
      </c>
      <c r="C6005" s="1" t="str">
        <f t="shared" si="963"/>
        <v>21:0447</v>
      </c>
      <c r="D6005" s="1" t="str">
        <f t="shared" si="967"/>
        <v>21:0147</v>
      </c>
      <c r="E6005" t="s">
        <v>22830</v>
      </c>
      <c r="F6005" t="s">
        <v>22846</v>
      </c>
      <c r="H6005">
        <v>48.7390945</v>
      </c>
      <c r="I6005">
        <v>-90.940152699999999</v>
      </c>
      <c r="J6005" s="1" t="str">
        <f t="shared" si="968"/>
        <v>NGR lake sediment grab sample</v>
      </c>
      <c r="K6005" s="1" t="str">
        <f t="shared" si="969"/>
        <v>&lt;177 micron (NGR)</v>
      </c>
      <c r="L6005">
        <v>51</v>
      </c>
      <c r="M6005" t="s">
        <v>53</v>
      </c>
      <c r="N6005">
        <v>1003</v>
      </c>
      <c r="O6005">
        <v>42</v>
      </c>
      <c r="P6005">
        <v>16</v>
      </c>
      <c r="Q6005">
        <v>4</v>
      </c>
      <c r="R6005">
        <v>17</v>
      </c>
      <c r="S6005">
        <v>7</v>
      </c>
      <c r="T6005">
        <v>0.1</v>
      </c>
      <c r="U6005">
        <v>275</v>
      </c>
      <c r="V6005">
        <v>1.4</v>
      </c>
      <c r="W6005">
        <v>0.5</v>
      </c>
      <c r="X6005">
        <v>1</v>
      </c>
      <c r="Y6005">
        <v>10.4</v>
      </c>
    </row>
    <row r="6006" spans="1:25" hidden="1" x14ac:dyDescent="0.25">
      <c r="A6006" t="s">
        <v>22847</v>
      </c>
      <c r="B6006" t="s">
        <v>22848</v>
      </c>
      <c r="C6006" s="1" t="str">
        <f t="shared" si="963"/>
        <v>21:0447</v>
      </c>
      <c r="D6006" s="1" t="str">
        <f t="shared" si="967"/>
        <v>21:0147</v>
      </c>
      <c r="E6006" t="s">
        <v>22830</v>
      </c>
      <c r="F6006" t="s">
        <v>22849</v>
      </c>
      <c r="H6006">
        <v>48.7390945</v>
      </c>
      <c r="I6006">
        <v>-90.940152699999999</v>
      </c>
      <c r="J6006" s="1" t="str">
        <f t="shared" si="968"/>
        <v>NGR lake sediment grab sample</v>
      </c>
      <c r="K6006" s="1" t="str">
        <f t="shared" si="969"/>
        <v>&lt;177 micron (NGR)</v>
      </c>
      <c r="L6006">
        <v>51</v>
      </c>
      <c r="M6006" t="s">
        <v>57</v>
      </c>
      <c r="N6006">
        <v>1004</v>
      </c>
      <c r="O6006">
        <v>68</v>
      </c>
      <c r="P6006">
        <v>26</v>
      </c>
      <c r="Q6006">
        <v>3</v>
      </c>
      <c r="R6006">
        <v>27</v>
      </c>
      <c r="S6006">
        <v>9</v>
      </c>
      <c r="T6006">
        <v>0.2</v>
      </c>
      <c r="U6006">
        <v>390</v>
      </c>
      <c r="V6006">
        <v>2.2000000000000002</v>
      </c>
      <c r="W6006">
        <v>0.5</v>
      </c>
      <c r="X6006">
        <v>1</v>
      </c>
      <c r="Y6006">
        <v>18.2</v>
      </c>
    </row>
    <row r="6007" spans="1:25" hidden="1" x14ac:dyDescent="0.25">
      <c r="A6007" t="s">
        <v>22850</v>
      </c>
      <c r="B6007" t="s">
        <v>22851</v>
      </c>
      <c r="C6007" s="1" t="str">
        <f t="shared" si="963"/>
        <v>21:0447</v>
      </c>
      <c r="D6007" s="1" t="str">
        <f t="shared" si="967"/>
        <v>21:0147</v>
      </c>
      <c r="E6007" t="s">
        <v>22852</v>
      </c>
      <c r="F6007" t="s">
        <v>22853</v>
      </c>
      <c r="H6007">
        <v>48.720359299999998</v>
      </c>
      <c r="I6007">
        <v>-90.996949999999998</v>
      </c>
      <c r="J6007" s="1" t="str">
        <f t="shared" si="968"/>
        <v>NGR lake sediment grab sample</v>
      </c>
      <c r="K6007" s="1" t="str">
        <f t="shared" si="969"/>
        <v>&lt;177 micron (NGR)</v>
      </c>
      <c r="L6007">
        <v>51</v>
      </c>
      <c r="M6007" t="s">
        <v>44</v>
      </c>
      <c r="N6007">
        <v>1005</v>
      </c>
      <c r="O6007">
        <v>86</v>
      </c>
      <c r="P6007">
        <v>42</v>
      </c>
      <c r="Q6007">
        <v>6</v>
      </c>
      <c r="R6007">
        <v>25</v>
      </c>
      <c r="S6007">
        <v>10</v>
      </c>
      <c r="T6007">
        <v>0.1</v>
      </c>
      <c r="U6007">
        <v>875</v>
      </c>
      <c r="V6007">
        <v>1.65</v>
      </c>
      <c r="W6007">
        <v>0.5</v>
      </c>
      <c r="X6007">
        <v>2</v>
      </c>
      <c r="Y6007">
        <v>48.2</v>
      </c>
    </row>
    <row r="6008" spans="1:25" hidden="1" x14ac:dyDescent="0.25">
      <c r="A6008" t="s">
        <v>22854</v>
      </c>
      <c r="B6008" t="s">
        <v>22855</v>
      </c>
      <c r="C6008" s="1" t="str">
        <f t="shared" si="963"/>
        <v>21:0447</v>
      </c>
      <c r="D6008" s="1" t="str">
        <f>HYPERLINK("http://geochem.nrcan.gc.ca/cdogs/content/svy/svy_e.htm", "")</f>
        <v/>
      </c>
      <c r="G6008" s="1" t="str">
        <f>HYPERLINK("http://geochem.nrcan.gc.ca/cdogs/content/cr_/cr_00035_e.htm", "35")</f>
        <v>35</v>
      </c>
      <c r="J6008" t="s">
        <v>100</v>
      </c>
      <c r="K6008" t="s">
        <v>101</v>
      </c>
      <c r="L6008">
        <v>51</v>
      </c>
      <c r="M6008" t="s">
        <v>102</v>
      </c>
      <c r="N6008">
        <v>1006</v>
      </c>
      <c r="O6008">
        <v>104</v>
      </c>
      <c r="P6008">
        <v>66</v>
      </c>
      <c r="Q6008">
        <v>11</v>
      </c>
      <c r="R6008">
        <v>39</v>
      </c>
      <c r="S6008">
        <v>10</v>
      </c>
      <c r="T6008">
        <v>0.2</v>
      </c>
      <c r="U6008">
        <v>320</v>
      </c>
      <c r="V6008">
        <v>2.5</v>
      </c>
      <c r="W6008">
        <v>15</v>
      </c>
      <c r="X6008">
        <v>2</v>
      </c>
      <c r="Y6008">
        <v>7.8</v>
      </c>
    </row>
    <row r="6009" spans="1:25" hidden="1" x14ac:dyDescent="0.25">
      <c r="A6009" t="s">
        <v>22856</v>
      </c>
      <c r="B6009" t="s">
        <v>22857</v>
      </c>
      <c r="C6009" s="1" t="str">
        <f t="shared" si="963"/>
        <v>21:0447</v>
      </c>
      <c r="D6009" s="1" t="str">
        <f t="shared" ref="D6009:D6031" si="970">HYPERLINK("http://geochem.nrcan.gc.ca/cdogs/content/svy/svy210147_e.htm", "21:0147")</f>
        <v>21:0147</v>
      </c>
      <c r="E6009" t="s">
        <v>22858</v>
      </c>
      <c r="F6009" t="s">
        <v>22859</v>
      </c>
      <c r="H6009">
        <v>48.7121256</v>
      </c>
      <c r="I6009">
        <v>-91.015054199999994</v>
      </c>
      <c r="J6009" s="1" t="str">
        <f t="shared" ref="J6009:J6031" si="971">HYPERLINK("http://geochem.nrcan.gc.ca/cdogs/content/kwd/kwd020027_e.htm", "NGR lake sediment grab sample")</f>
        <v>NGR lake sediment grab sample</v>
      </c>
      <c r="K6009" s="1" t="str">
        <f t="shared" ref="K6009:K6031" si="972">HYPERLINK("http://geochem.nrcan.gc.ca/cdogs/content/kwd/kwd080006_e.htm", "&lt;177 micron (NGR)")</f>
        <v>&lt;177 micron (NGR)</v>
      </c>
      <c r="L6009">
        <v>51</v>
      </c>
      <c r="M6009" t="s">
        <v>62</v>
      </c>
      <c r="N6009">
        <v>1007</v>
      </c>
      <c r="O6009">
        <v>68</v>
      </c>
      <c r="P6009">
        <v>29</v>
      </c>
      <c r="Q6009">
        <v>5</v>
      </c>
      <c r="R6009">
        <v>20</v>
      </c>
      <c r="S6009">
        <v>8</v>
      </c>
      <c r="T6009">
        <v>0.1</v>
      </c>
      <c r="U6009">
        <v>350</v>
      </c>
      <c r="V6009">
        <v>1</v>
      </c>
      <c r="W6009">
        <v>0.5</v>
      </c>
      <c r="X6009">
        <v>1</v>
      </c>
      <c r="Y6009">
        <v>49.6</v>
      </c>
    </row>
    <row r="6010" spans="1:25" hidden="1" x14ac:dyDescent="0.25">
      <c r="A6010" t="s">
        <v>22860</v>
      </c>
      <c r="B6010" t="s">
        <v>22861</v>
      </c>
      <c r="C6010" s="1" t="str">
        <f t="shared" si="963"/>
        <v>21:0447</v>
      </c>
      <c r="D6010" s="1" t="str">
        <f t="shared" si="970"/>
        <v>21:0147</v>
      </c>
      <c r="E6010" t="s">
        <v>22862</v>
      </c>
      <c r="F6010" t="s">
        <v>22863</v>
      </c>
      <c r="H6010">
        <v>48.722297099999999</v>
      </c>
      <c r="I6010">
        <v>-91.076757200000003</v>
      </c>
      <c r="J6010" s="1" t="str">
        <f t="shared" si="971"/>
        <v>NGR lake sediment grab sample</v>
      </c>
      <c r="K6010" s="1" t="str">
        <f t="shared" si="972"/>
        <v>&lt;177 micron (NGR)</v>
      </c>
      <c r="L6010">
        <v>51</v>
      </c>
      <c r="M6010" t="s">
        <v>67</v>
      </c>
      <c r="N6010">
        <v>1008</v>
      </c>
      <c r="O6010">
        <v>105</v>
      </c>
      <c r="P6010">
        <v>55</v>
      </c>
      <c r="Q6010">
        <v>5</v>
      </c>
      <c r="R6010">
        <v>44</v>
      </c>
      <c r="S6010">
        <v>17</v>
      </c>
      <c r="T6010">
        <v>0.1</v>
      </c>
      <c r="U6010">
        <v>1400</v>
      </c>
      <c r="V6010">
        <v>4.4000000000000004</v>
      </c>
      <c r="W6010">
        <v>0.5</v>
      </c>
      <c r="X6010">
        <v>2</v>
      </c>
      <c r="Y6010">
        <v>25.2</v>
      </c>
    </row>
    <row r="6011" spans="1:25" hidden="1" x14ac:dyDescent="0.25">
      <c r="A6011" t="s">
        <v>22864</v>
      </c>
      <c r="B6011" t="s">
        <v>22865</v>
      </c>
      <c r="C6011" s="1" t="str">
        <f t="shared" si="963"/>
        <v>21:0447</v>
      </c>
      <c r="D6011" s="1" t="str">
        <f t="shared" si="970"/>
        <v>21:0147</v>
      </c>
      <c r="E6011" t="s">
        <v>22866</v>
      </c>
      <c r="F6011" t="s">
        <v>22867</v>
      </c>
      <c r="H6011">
        <v>48.728509899999999</v>
      </c>
      <c r="I6011">
        <v>-91.131445999999997</v>
      </c>
      <c r="J6011" s="1" t="str">
        <f t="shared" si="971"/>
        <v>NGR lake sediment grab sample</v>
      </c>
      <c r="K6011" s="1" t="str">
        <f t="shared" si="972"/>
        <v>&lt;177 micron (NGR)</v>
      </c>
      <c r="L6011">
        <v>51</v>
      </c>
      <c r="M6011" t="s">
        <v>72</v>
      </c>
      <c r="N6011">
        <v>1009</v>
      </c>
      <c r="O6011">
        <v>82</v>
      </c>
      <c r="P6011">
        <v>22</v>
      </c>
      <c r="Q6011">
        <v>2</v>
      </c>
      <c r="R6011">
        <v>30</v>
      </c>
      <c r="S6011">
        <v>18</v>
      </c>
      <c r="T6011">
        <v>0.1</v>
      </c>
      <c r="U6011">
        <v>670</v>
      </c>
      <c r="V6011">
        <v>3.45</v>
      </c>
      <c r="W6011">
        <v>1.5</v>
      </c>
      <c r="X6011">
        <v>1</v>
      </c>
      <c r="Y6011">
        <v>10.8</v>
      </c>
    </row>
    <row r="6012" spans="1:25" hidden="1" x14ac:dyDescent="0.25">
      <c r="A6012" t="s">
        <v>22868</v>
      </c>
      <c r="B6012" t="s">
        <v>22869</v>
      </c>
      <c r="C6012" s="1" t="str">
        <f t="shared" si="963"/>
        <v>21:0447</v>
      </c>
      <c r="D6012" s="1" t="str">
        <f t="shared" si="970"/>
        <v>21:0147</v>
      </c>
      <c r="E6012" t="s">
        <v>22870</v>
      </c>
      <c r="F6012" t="s">
        <v>22871</v>
      </c>
      <c r="H6012">
        <v>48.583473300000001</v>
      </c>
      <c r="I6012">
        <v>-90.632795299999998</v>
      </c>
      <c r="J6012" s="1" t="str">
        <f t="shared" si="971"/>
        <v>NGR lake sediment grab sample</v>
      </c>
      <c r="K6012" s="1" t="str">
        <f t="shared" si="972"/>
        <v>&lt;177 micron (NGR)</v>
      </c>
      <c r="L6012">
        <v>51</v>
      </c>
      <c r="M6012" t="s">
        <v>77</v>
      </c>
      <c r="N6012">
        <v>1010</v>
      </c>
      <c r="O6012">
        <v>155</v>
      </c>
      <c r="P6012">
        <v>126</v>
      </c>
      <c r="Q6012">
        <v>3</v>
      </c>
      <c r="R6012">
        <v>25</v>
      </c>
      <c r="S6012">
        <v>7</v>
      </c>
      <c r="T6012">
        <v>0.1</v>
      </c>
      <c r="U6012">
        <v>465</v>
      </c>
      <c r="V6012">
        <v>3.3</v>
      </c>
      <c r="W6012">
        <v>0.5</v>
      </c>
      <c r="X6012">
        <v>4</v>
      </c>
      <c r="Y6012">
        <v>20.8</v>
      </c>
    </row>
    <row r="6013" spans="1:25" hidden="1" x14ac:dyDescent="0.25">
      <c r="A6013" t="s">
        <v>22872</v>
      </c>
      <c r="B6013" t="s">
        <v>22873</v>
      </c>
      <c r="C6013" s="1" t="str">
        <f t="shared" si="963"/>
        <v>21:0447</v>
      </c>
      <c r="D6013" s="1" t="str">
        <f t="shared" si="970"/>
        <v>21:0147</v>
      </c>
      <c r="E6013" t="s">
        <v>22874</v>
      </c>
      <c r="F6013" t="s">
        <v>22875</v>
      </c>
      <c r="H6013">
        <v>48.547128000000001</v>
      </c>
      <c r="I6013">
        <v>-90.659994400000002</v>
      </c>
      <c r="J6013" s="1" t="str">
        <f t="shared" si="971"/>
        <v>NGR lake sediment grab sample</v>
      </c>
      <c r="K6013" s="1" t="str">
        <f t="shared" si="972"/>
        <v>&lt;177 micron (NGR)</v>
      </c>
      <c r="L6013">
        <v>51</v>
      </c>
      <c r="M6013" t="s">
        <v>82</v>
      </c>
      <c r="N6013">
        <v>1011</v>
      </c>
      <c r="O6013">
        <v>20</v>
      </c>
      <c r="P6013">
        <v>11</v>
      </c>
      <c r="Q6013">
        <v>6</v>
      </c>
      <c r="R6013">
        <v>5</v>
      </c>
      <c r="S6013">
        <v>4</v>
      </c>
      <c r="T6013">
        <v>0.1</v>
      </c>
      <c r="U6013">
        <v>170</v>
      </c>
      <c r="V6013">
        <v>0.4</v>
      </c>
      <c r="W6013">
        <v>0.5</v>
      </c>
      <c r="X6013">
        <v>1</v>
      </c>
      <c r="Y6013">
        <v>3</v>
      </c>
    </row>
    <row r="6014" spans="1:25" hidden="1" x14ac:dyDescent="0.25">
      <c r="A6014" t="s">
        <v>22876</v>
      </c>
      <c r="B6014" t="s">
        <v>22877</v>
      </c>
      <c r="C6014" s="1" t="str">
        <f t="shared" si="963"/>
        <v>21:0447</v>
      </c>
      <c r="D6014" s="1" t="str">
        <f t="shared" si="970"/>
        <v>21:0147</v>
      </c>
      <c r="E6014" t="s">
        <v>22878</v>
      </c>
      <c r="F6014" t="s">
        <v>22879</v>
      </c>
      <c r="H6014">
        <v>48.517149000000003</v>
      </c>
      <c r="I6014">
        <v>-90.633301900000006</v>
      </c>
      <c r="J6014" s="1" t="str">
        <f t="shared" si="971"/>
        <v>NGR lake sediment grab sample</v>
      </c>
      <c r="K6014" s="1" t="str">
        <f t="shared" si="972"/>
        <v>&lt;177 micron (NGR)</v>
      </c>
      <c r="L6014">
        <v>51</v>
      </c>
      <c r="M6014" t="s">
        <v>87</v>
      </c>
      <c r="N6014">
        <v>1012</v>
      </c>
      <c r="O6014">
        <v>68</v>
      </c>
      <c r="P6014">
        <v>36</v>
      </c>
      <c r="Q6014">
        <v>11</v>
      </c>
      <c r="R6014">
        <v>29</v>
      </c>
      <c r="S6014">
        <v>7</v>
      </c>
      <c r="T6014">
        <v>0.1</v>
      </c>
      <c r="U6014">
        <v>160</v>
      </c>
      <c r="V6014">
        <v>0.8</v>
      </c>
      <c r="W6014">
        <v>0.5</v>
      </c>
      <c r="X6014">
        <v>1</v>
      </c>
      <c r="Y6014">
        <v>50.2</v>
      </c>
    </row>
    <row r="6015" spans="1:25" hidden="1" x14ac:dyDescent="0.25">
      <c r="A6015" t="s">
        <v>22880</v>
      </c>
      <c r="B6015" t="s">
        <v>22881</v>
      </c>
      <c r="C6015" s="1" t="str">
        <f t="shared" si="963"/>
        <v>21:0447</v>
      </c>
      <c r="D6015" s="1" t="str">
        <f t="shared" si="970"/>
        <v>21:0147</v>
      </c>
      <c r="E6015" t="s">
        <v>22882</v>
      </c>
      <c r="F6015" t="s">
        <v>22883</v>
      </c>
      <c r="H6015">
        <v>48.508649800000001</v>
      </c>
      <c r="I6015">
        <v>-90.603787100000005</v>
      </c>
      <c r="J6015" s="1" t="str">
        <f t="shared" si="971"/>
        <v>NGR lake sediment grab sample</v>
      </c>
      <c r="K6015" s="1" t="str">
        <f t="shared" si="972"/>
        <v>&lt;177 micron (NGR)</v>
      </c>
      <c r="L6015">
        <v>51</v>
      </c>
      <c r="M6015" t="s">
        <v>92</v>
      </c>
      <c r="N6015">
        <v>1013</v>
      </c>
      <c r="O6015">
        <v>94</v>
      </c>
      <c r="P6015">
        <v>52</v>
      </c>
      <c r="Q6015">
        <v>1</v>
      </c>
      <c r="R6015">
        <v>20</v>
      </c>
      <c r="S6015">
        <v>17</v>
      </c>
      <c r="T6015">
        <v>0.2</v>
      </c>
      <c r="U6015">
        <v>1800</v>
      </c>
      <c r="V6015">
        <v>10</v>
      </c>
      <c r="W6015">
        <v>0.5</v>
      </c>
      <c r="X6015">
        <v>1</v>
      </c>
      <c r="Y6015">
        <v>45.6</v>
      </c>
    </row>
    <row r="6016" spans="1:25" hidden="1" x14ac:dyDescent="0.25">
      <c r="A6016" t="s">
        <v>22884</v>
      </c>
      <c r="B6016" t="s">
        <v>22885</v>
      </c>
      <c r="C6016" s="1" t="str">
        <f t="shared" si="963"/>
        <v>21:0447</v>
      </c>
      <c r="D6016" s="1" t="str">
        <f t="shared" si="970"/>
        <v>21:0147</v>
      </c>
      <c r="E6016" t="s">
        <v>22886</v>
      </c>
      <c r="F6016" t="s">
        <v>22887</v>
      </c>
      <c r="H6016">
        <v>48.482182299999998</v>
      </c>
      <c r="I6016">
        <v>-90.612153300000003</v>
      </c>
      <c r="J6016" s="1" t="str">
        <f t="shared" si="971"/>
        <v>NGR lake sediment grab sample</v>
      </c>
      <c r="K6016" s="1" t="str">
        <f t="shared" si="972"/>
        <v>&lt;177 micron (NGR)</v>
      </c>
      <c r="L6016">
        <v>51</v>
      </c>
      <c r="M6016" t="s">
        <v>97</v>
      </c>
      <c r="N6016">
        <v>1014</v>
      </c>
      <c r="O6016">
        <v>86</v>
      </c>
      <c r="P6016">
        <v>44</v>
      </c>
      <c r="Q6016">
        <v>4</v>
      </c>
      <c r="R6016">
        <v>43</v>
      </c>
      <c r="S6016">
        <v>10</v>
      </c>
      <c r="T6016">
        <v>0.2</v>
      </c>
      <c r="U6016">
        <v>350</v>
      </c>
      <c r="V6016">
        <v>1.9</v>
      </c>
      <c r="W6016">
        <v>0.5</v>
      </c>
      <c r="X6016">
        <v>2</v>
      </c>
      <c r="Y6016">
        <v>25.6</v>
      </c>
    </row>
    <row r="6017" spans="1:25" hidden="1" x14ac:dyDescent="0.25">
      <c r="A6017" t="s">
        <v>22888</v>
      </c>
      <c r="B6017" t="s">
        <v>22889</v>
      </c>
      <c r="C6017" s="1" t="str">
        <f t="shared" si="963"/>
        <v>21:0447</v>
      </c>
      <c r="D6017" s="1" t="str">
        <f t="shared" si="970"/>
        <v>21:0147</v>
      </c>
      <c r="E6017" t="s">
        <v>22890</v>
      </c>
      <c r="F6017" t="s">
        <v>22891</v>
      </c>
      <c r="H6017">
        <v>48.457861399999999</v>
      </c>
      <c r="I6017">
        <v>-90.584306100000006</v>
      </c>
      <c r="J6017" s="1" t="str">
        <f t="shared" si="971"/>
        <v>NGR lake sediment grab sample</v>
      </c>
      <c r="K6017" s="1" t="str">
        <f t="shared" si="972"/>
        <v>&lt;177 micron (NGR)</v>
      </c>
      <c r="L6017">
        <v>51</v>
      </c>
      <c r="M6017" t="s">
        <v>107</v>
      </c>
      <c r="N6017">
        <v>1015</v>
      </c>
      <c r="O6017">
        <v>104</v>
      </c>
      <c r="P6017">
        <v>43</v>
      </c>
      <c r="Q6017">
        <v>5</v>
      </c>
      <c r="R6017">
        <v>19</v>
      </c>
      <c r="S6017">
        <v>9</v>
      </c>
      <c r="T6017">
        <v>0.1</v>
      </c>
      <c r="U6017">
        <v>360</v>
      </c>
      <c r="V6017">
        <v>1.7</v>
      </c>
      <c r="W6017">
        <v>0.5</v>
      </c>
      <c r="X6017">
        <v>4</v>
      </c>
      <c r="Y6017">
        <v>38.799999999999997</v>
      </c>
    </row>
    <row r="6018" spans="1:25" hidden="1" x14ac:dyDescent="0.25">
      <c r="A6018" t="s">
        <v>22892</v>
      </c>
      <c r="B6018" t="s">
        <v>22893</v>
      </c>
      <c r="C6018" s="1" t="str">
        <f t="shared" si="963"/>
        <v>21:0447</v>
      </c>
      <c r="D6018" s="1" t="str">
        <f t="shared" si="970"/>
        <v>21:0147</v>
      </c>
      <c r="E6018" t="s">
        <v>22894</v>
      </c>
      <c r="F6018" t="s">
        <v>22895</v>
      </c>
      <c r="H6018">
        <v>48.445773299999999</v>
      </c>
      <c r="I6018">
        <v>-90.548717400000001</v>
      </c>
      <c r="J6018" s="1" t="str">
        <f t="shared" si="971"/>
        <v>NGR lake sediment grab sample</v>
      </c>
      <c r="K6018" s="1" t="str">
        <f t="shared" si="972"/>
        <v>&lt;177 micron (NGR)</v>
      </c>
      <c r="L6018">
        <v>51</v>
      </c>
      <c r="M6018" t="s">
        <v>112</v>
      </c>
      <c r="N6018">
        <v>1016</v>
      </c>
      <c r="O6018">
        <v>58</v>
      </c>
      <c r="P6018">
        <v>22</v>
      </c>
      <c r="Q6018">
        <v>3</v>
      </c>
      <c r="R6018">
        <v>23</v>
      </c>
      <c r="S6018">
        <v>7</v>
      </c>
      <c r="T6018">
        <v>0.1</v>
      </c>
      <c r="U6018">
        <v>390</v>
      </c>
      <c r="V6018">
        <v>1.3</v>
      </c>
      <c r="W6018">
        <v>0.5</v>
      </c>
      <c r="X6018">
        <v>2</v>
      </c>
      <c r="Y6018">
        <v>32.6</v>
      </c>
    </row>
    <row r="6019" spans="1:25" hidden="1" x14ac:dyDescent="0.25">
      <c r="A6019" t="s">
        <v>22896</v>
      </c>
      <c r="B6019" t="s">
        <v>22897</v>
      </c>
      <c r="C6019" s="1" t="str">
        <f t="shared" si="963"/>
        <v>21:0447</v>
      </c>
      <c r="D6019" s="1" t="str">
        <f t="shared" si="970"/>
        <v>21:0147</v>
      </c>
      <c r="E6019" t="s">
        <v>22898</v>
      </c>
      <c r="F6019" t="s">
        <v>22899</v>
      </c>
      <c r="H6019">
        <v>48.432933400000003</v>
      </c>
      <c r="I6019">
        <v>-90.543805500000005</v>
      </c>
      <c r="J6019" s="1" t="str">
        <f t="shared" si="971"/>
        <v>NGR lake sediment grab sample</v>
      </c>
      <c r="K6019" s="1" t="str">
        <f t="shared" si="972"/>
        <v>&lt;177 micron (NGR)</v>
      </c>
      <c r="L6019">
        <v>51</v>
      </c>
      <c r="M6019" t="s">
        <v>117</v>
      </c>
      <c r="N6019">
        <v>1017</v>
      </c>
      <c r="O6019">
        <v>68</v>
      </c>
      <c r="P6019">
        <v>25</v>
      </c>
      <c r="Q6019">
        <v>3</v>
      </c>
      <c r="R6019">
        <v>19</v>
      </c>
      <c r="S6019">
        <v>6</v>
      </c>
      <c r="T6019">
        <v>0.1</v>
      </c>
      <c r="U6019">
        <v>175</v>
      </c>
      <c r="V6019">
        <v>1.1000000000000001</v>
      </c>
      <c r="W6019">
        <v>0.5</v>
      </c>
      <c r="X6019">
        <v>1</v>
      </c>
      <c r="Y6019">
        <v>38</v>
      </c>
    </row>
    <row r="6020" spans="1:25" hidden="1" x14ac:dyDescent="0.25">
      <c r="A6020" t="s">
        <v>22900</v>
      </c>
      <c r="B6020" t="s">
        <v>22901</v>
      </c>
      <c r="C6020" s="1" t="str">
        <f t="shared" si="963"/>
        <v>21:0447</v>
      </c>
      <c r="D6020" s="1" t="str">
        <f t="shared" si="970"/>
        <v>21:0147</v>
      </c>
      <c r="E6020" t="s">
        <v>22902</v>
      </c>
      <c r="F6020" t="s">
        <v>22903</v>
      </c>
      <c r="H6020">
        <v>48.417898600000001</v>
      </c>
      <c r="I6020">
        <v>-90.607137800000004</v>
      </c>
      <c r="J6020" s="1" t="str">
        <f t="shared" si="971"/>
        <v>NGR lake sediment grab sample</v>
      </c>
      <c r="K6020" s="1" t="str">
        <f t="shared" si="972"/>
        <v>&lt;177 micron (NGR)</v>
      </c>
      <c r="L6020">
        <v>51</v>
      </c>
      <c r="M6020" t="s">
        <v>122</v>
      </c>
      <c r="N6020">
        <v>1018</v>
      </c>
      <c r="O6020">
        <v>60</v>
      </c>
      <c r="P6020">
        <v>38</v>
      </c>
      <c r="Q6020">
        <v>3</v>
      </c>
      <c r="R6020">
        <v>21</v>
      </c>
      <c r="S6020">
        <v>4</v>
      </c>
      <c r="T6020">
        <v>0.1</v>
      </c>
      <c r="U6020">
        <v>90</v>
      </c>
      <c r="V6020">
        <v>0.8</v>
      </c>
      <c r="W6020">
        <v>0.5</v>
      </c>
      <c r="X6020">
        <v>1</v>
      </c>
      <c r="Y6020">
        <v>62.8</v>
      </c>
    </row>
    <row r="6021" spans="1:25" hidden="1" x14ac:dyDescent="0.25">
      <c r="A6021" t="s">
        <v>22904</v>
      </c>
      <c r="B6021" t="s">
        <v>22905</v>
      </c>
      <c r="C6021" s="1" t="str">
        <f t="shared" si="963"/>
        <v>21:0447</v>
      </c>
      <c r="D6021" s="1" t="str">
        <f t="shared" si="970"/>
        <v>21:0147</v>
      </c>
      <c r="E6021" t="s">
        <v>22906</v>
      </c>
      <c r="F6021" t="s">
        <v>22907</v>
      </c>
      <c r="H6021">
        <v>48.288404300000003</v>
      </c>
      <c r="I6021">
        <v>-90.515518299999997</v>
      </c>
      <c r="J6021" s="1" t="str">
        <f t="shared" si="971"/>
        <v>NGR lake sediment grab sample</v>
      </c>
      <c r="K6021" s="1" t="str">
        <f t="shared" si="972"/>
        <v>&lt;177 micron (NGR)</v>
      </c>
      <c r="L6021">
        <v>52</v>
      </c>
      <c r="M6021" t="s">
        <v>29</v>
      </c>
      <c r="N6021">
        <v>1019</v>
      </c>
      <c r="O6021">
        <v>72</v>
      </c>
      <c r="P6021">
        <v>68</v>
      </c>
      <c r="Q6021">
        <v>2</v>
      </c>
      <c r="R6021">
        <v>33</v>
      </c>
      <c r="S6021">
        <v>7</v>
      </c>
      <c r="T6021">
        <v>0.1</v>
      </c>
      <c r="U6021">
        <v>370</v>
      </c>
      <c r="V6021">
        <v>1.6</v>
      </c>
      <c r="W6021">
        <v>0.5</v>
      </c>
      <c r="X6021">
        <v>1</v>
      </c>
      <c r="Y6021">
        <v>37.799999999999997</v>
      </c>
    </row>
    <row r="6022" spans="1:25" hidden="1" x14ac:dyDescent="0.25">
      <c r="A6022" t="s">
        <v>22908</v>
      </c>
      <c r="B6022" t="s">
        <v>22909</v>
      </c>
      <c r="C6022" s="1" t="str">
        <f t="shared" si="963"/>
        <v>21:0447</v>
      </c>
      <c r="D6022" s="1" t="str">
        <f t="shared" si="970"/>
        <v>21:0147</v>
      </c>
      <c r="E6022" t="s">
        <v>22910</v>
      </c>
      <c r="F6022" t="s">
        <v>22911</v>
      </c>
      <c r="H6022">
        <v>48.383379499999997</v>
      </c>
      <c r="I6022">
        <v>-90.574975300000006</v>
      </c>
      <c r="J6022" s="1" t="str">
        <f t="shared" si="971"/>
        <v>NGR lake sediment grab sample</v>
      </c>
      <c r="K6022" s="1" t="str">
        <f t="shared" si="972"/>
        <v>&lt;177 micron (NGR)</v>
      </c>
      <c r="L6022">
        <v>52</v>
      </c>
      <c r="M6022" t="s">
        <v>34</v>
      </c>
      <c r="N6022">
        <v>1020</v>
      </c>
      <c r="O6022">
        <v>42</v>
      </c>
      <c r="P6022">
        <v>19</v>
      </c>
      <c r="Q6022">
        <v>2</v>
      </c>
      <c r="R6022">
        <v>15</v>
      </c>
      <c r="S6022">
        <v>5</v>
      </c>
      <c r="T6022">
        <v>0.1</v>
      </c>
      <c r="U6022">
        <v>130</v>
      </c>
      <c r="V6022">
        <v>0.8</v>
      </c>
      <c r="W6022">
        <v>0.5</v>
      </c>
      <c r="X6022">
        <v>1</v>
      </c>
      <c r="Y6022">
        <v>57.8</v>
      </c>
    </row>
    <row r="6023" spans="1:25" hidden="1" x14ac:dyDescent="0.25">
      <c r="A6023" t="s">
        <v>22912</v>
      </c>
      <c r="B6023" t="s">
        <v>22913</v>
      </c>
      <c r="C6023" s="1" t="str">
        <f t="shared" si="963"/>
        <v>21:0447</v>
      </c>
      <c r="D6023" s="1" t="str">
        <f t="shared" si="970"/>
        <v>21:0147</v>
      </c>
      <c r="E6023" t="s">
        <v>22914</v>
      </c>
      <c r="F6023" t="s">
        <v>22915</v>
      </c>
      <c r="H6023">
        <v>48.3824416</v>
      </c>
      <c r="I6023">
        <v>-90.550140200000001</v>
      </c>
      <c r="J6023" s="1" t="str">
        <f t="shared" si="971"/>
        <v>NGR lake sediment grab sample</v>
      </c>
      <c r="K6023" s="1" t="str">
        <f t="shared" si="972"/>
        <v>&lt;177 micron (NGR)</v>
      </c>
      <c r="L6023">
        <v>52</v>
      </c>
      <c r="M6023" t="s">
        <v>39</v>
      </c>
      <c r="N6023">
        <v>1021</v>
      </c>
      <c r="O6023">
        <v>59</v>
      </c>
      <c r="P6023">
        <v>29</v>
      </c>
      <c r="Q6023">
        <v>3</v>
      </c>
      <c r="R6023">
        <v>17</v>
      </c>
      <c r="S6023">
        <v>7</v>
      </c>
      <c r="T6023">
        <v>0.1</v>
      </c>
      <c r="U6023">
        <v>200</v>
      </c>
      <c r="V6023">
        <v>1</v>
      </c>
      <c r="W6023">
        <v>0.5</v>
      </c>
      <c r="X6023">
        <v>1</v>
      </c>
      <c r="Y6023">
        <v>37.4</v>
      </c>
    </row>
    <row r="6024" spans="1:25" hidden="1" x14ac:dyDescent="0.25">
      <c r="A6024" t="s">
        <v>22916</v>
      </c>
      <c r="B6024" t="s">
        <v>22917</v>
      </c>
      <c r="C6024" s="1" t="str">
        <f t="shared" si="963"/>
        <v>21:0447</v>
      </c>
      <c r="D6024" s="1" t="str">
        <f t="shared" si="970"/>
        <v>21:0147</v>
      </c>
      <c r="E6024" t="s">
        <v>22918</v>
      </c>
      <c r="F6024" t="s">
        <v>22919</v>
      </c>
      <c r="H6024">
        <v>48.355409999999999</v>
      </c>
      <c r="I6024">
        <v>-90.525328599999995</v>
      </c>
      <c r="J6024" s="1" t="str">
        <f t="shared" si="971"/>
        <v>NGR lake sediment grab sample</v>
      </c>
      <c r="K6024" s="1" t="str">
        <f t="shared" si="972"/>
        <v>&lt;177 micron (NGR)</v>
      </c>
      <c r="L6024">
        <v>52</v>
      </c>
      <c r="M6024" t="s">
        <v>44</v>
      </c>
      <c r="N6024">
        <v>1022</v>
      </c>
      <c r="O6024">
        <v>75</v>
      </c>
      <c r="P6024">
        <v>29</v>
      </c>
      <c r="Q6024">
        <v>2</v>
      </c>
      <c r="R6024">
        <v>31</v>
      </c>
      <c r="S6024">
        <v>14</v>
      </c>
      <c r="T6024">
        <v>0.1</v>
      </c>
      <c r="U6024">
        <v>2000</v>
      </c>
      <c r="V6024">
        <v>6.1</v>
      </c>
      <c r="W6024">
        <v>0.5</v>
      </c>
      <c r="X6024">
        <v>1</v>
      </c>
      <c r="Y6024">
        <v>14.8</v>
      </c>
    </row>
    <row r="6025" spans="1:25" hidden="1" x14ac:dyDescent="0.25">
      <c r="A6025" t="s">
        <v>22920</v>
      </c>
      <c r="B6025" t="s">
        <v>22921</v>
      </c>
      <c r="C6025" s="1" t="str">
        <f t="shared" si="963"/>
        <v>21:0447</v>
      </c>
      <c r="D6025" s="1" t="str">
        <f t="shared" si="970"/>
        <v>21:0147</v>
      </c>
      <c r="E6025" t="s">
        <v>22922</v>
      </c>
      <c r="F6025" t="s">
        <v>22923</v>
      </c>
      <c r="H6025">
        <v>48.341979799999997</v>
      </c>
      <c r="I6025">
        <v>-90.564213899999999</v>
      </c>
      <c r="J6025" s="1" t="str">
        <f t="shared" si="971"/>
        <v>NGR lake sediment grab sample</v>
      </c>
      <c r="K6025" s="1" t="str">
        <f t="shared" si="972"/>
        <v>&lt;177 micron (NGR)</v>
      </c>
      <c r="L6025">
        <v>52</v>
      </c>
      <c r="M6025" t="s">
        <v>62</v>
      </c>
      <c r="N6025">
        <v>1023</v>
      </c>
      <c r="O6025">
        <v>58</v>
      </c>
      <c r="P6025">
        <v>51</v>
      </c>
      <c r="Q6025">
        <v>3</v>
      </c>
      <c r="R6025">
        <v>39</v>
      </c>
      <c r="S6025">
        <v>7</v>
      </c>
      <c r="T6025">
        <v>0.1</v>
      </c>
      <c r="U6025">
        <v>90</v>
      </c>
      <c r="V6025">
        <v>1.3</v>
      </c>
      <c r="W6025">
        <v>0.5</v>
      </c>
      <c r="X6025">
        <v>1</v>
      </c>
      <c r="Y6025">
        <v>34.799999999999997</v>
      </c>
    </row>
    <row r="6026" spans="1:25" hidden="1" x14ac:dyDescent="0.25">
      <c r="A6026" t="s">
        <v>22924</v>
      </c>
      <c r="B6026" t="s">
        <v>22925</v>
      </c>
      <c r="C6026" s="1" t="str">
        <f t="shared" si="963"/>
        <v>21:0447</v>
      </c>
      <c r="D6026" s="1" t="str">
        <f t="shared" si="970"/>
        <v>21:0147</v>
      </c>
      <c r="E6026" t="s">
        <v>22926</v>
      </c>
      <c r="F6026" t="s">
        <v>22927</v>
      </c>
      <c r="H6026">
        <v>48.320158300000003</v>
      </c>
      <c r="I6026">
        <v>-90.556457699999996</v>
      </c>
      <c r="J6026" s="1" t="str">
        <f t="shared" si="971"/>
        <v>NGR lake sediment grab sample</v>
      </c>
      <c r="K6026" s="1" t="str">
        <f t="shared" si="972"/>
        <v>&lt;177 micron (NGR)</v>
      </c>
      <c r="L6026">
        <v>52</v>
      </c>
      <c r="M6026" t="s">
        <v>67</v>
      </c>
      <c r="N6026">
        <v>1024</v>
      </c>
      <c r="O6026">
        <v>66</v>
      </c>
      <c r="P6026">
        <v>20</v>
      </c>
      <c r="Q6026">
        <v>3</v>
      </c>
      <c r="R6026">
        <v>24</v>
      </c>
      <c r="S6026">
        <v>7</v>
      </c>
      <c r="T6026">
        <v>0.1</v>
      </c>
      <c r="U6026">
        <v>340</v>
      </c>
      <c r="V6026">
        <v>1.5</v>
      </c>
      <c r="W6026">
        <v>0.5</v>
      </c>
      <c r="X6026">
        <v>1</v>
      </c>
      <c r="Y6026">
        <v>35.200000000000003</v>
      </c>
    </row>
    <row r="6027" spans="1:25" hidden="1" x14ac:dyDescent="0.25">
      <c r="A6027" t="s">
        <v>22928</v>
      </c>
      <c r="B6027" t="s">
        <v>22929</v>
      </c>
      <c r="C6027" s="1" t="str">
        <f t="shared" ref="C6027:C6090" si="973">HYPERLINK("http://geochem.nrcan.gc.ca/cdogs/content/bdl/bdl210447_e.htm", "21:0447")</f>
        <v>21:0447</v>
      </c>
      <c r="D6027" s="1" t="str">
        <f t="shared" si="970"/>
        <v>21:0147</v>
      </c>
      <c r="E6027" t="s">
        <v>22930</v>
      </c>
      <c r="F6027" t="s">
        <v>22931</v>
      </c>
      <c r="H6027">
        <v>48.305416299999997</v>
      </c>
      <c r="I6027">
        <v>-90.513060499999995</v>
      </c>
      <c r="J6027" s="1" t="str">
        <f t="shared" si="971"/>
        <v>NGR lake sediment grab sample</v>
      </c>
      <c r="K6027" s="1" t="str">
        <f t="shared" si="972"/>
        <v>&lt;177 micron (NGR)</v>
      </c>
      <c r="L6027">
        <v>52</v>
      </c>
      <c r="M6027" t="s">
        <v>72</v>
      </c>
      <c r="N6027">
        <v>1025</v>
      </c>
      <c r="O6027">
        <v>59</v>
      </c>
      <c r="P6027">
        <v>18</v>
      </c>
      <c r="Q6027">
        <v>3</v>
      </c>
      <c r="R6027">
        <v>20</v>
      </c>
      <c r="S6027">
        <v>12</v>
      </c>
      <c r="T6027">
        <v>0.1</v>
      </c>
      <c r="U6027">
        <v>560</v>
      </c>
      <c r="V6027">
        <v>2.2000000000000002</v>
      </c>
      <c r="W6027">
        <v>0.5</v>
      </c>
      <c r="X6027">
        <v>1</v>
      </c>
      <c r="Y6027">
        <v>17.8</v>
      </c>
    </row>
    <row r="6028" spans="1:25" hidden="1" x14ac:dyDescent="0.25">
      <c r="A6028" t="s">
        <v>22932</v>
      </c>
      <c r="B6028" t="s">
        <v>22933</v>
      </c>
      <c r="C6028" s="1" t="str">
        <f t="shared" si="973"/>
        <v>21:0447</v>
      </c>
      <c r="D6028" s="1" t="str">
        <f t="shared" si="970"/>
        <v>21:0147</v>
      </c>
      <c r="E6028" t="s">
        <v>22934</v>
      </c>
      <c r="F6028" t="s">
        <v>22935</v>
      </c>
      <c r="H6028">
        <v>48.291611600000003</v>
      </c>
      <c r="I6028">
        <v>-90.522818799999996</v>
      </c>
      <c r="J6028" s="1" t="str">
        <f t="shared" si="971"/>
        <v>NGR lake sediment grab sample</v>
      </c>
      <c r="K6028" s="1" t="str">
        <f t="shared" si="972"/>
        <v>&lt;177 micron (NGR)</v>
      </c>
      <c r="L6028">
        <v>52</v>
      </c>
      <c r="M6028" t="s">
        <v>49</v>
      </c>
      <c r="N6028">
        <v>1026</v>
      </c>
      <c r="O6028">
        <v>66</v>
      </c>
      <c r="P6028">
        <v>48</v>
      </c>
      <c r="Q6028">
        <v>4</v>
      </c>
      <c r="R6028">
        <v>32</v>
      </c>
      <c r="S6028">
        <v>8</v>
      </c>
      <c r="T6028">
        <v>0.1</v>
      </c>
      <c r="U6028">
        <v>450</v>
      </c>
      <c r="V6028">
        <v>1.05</v>
      </c>
      <c r="W6028">
        <v>0.5</v>
      </c>
      <c r="X6028">
        <v>1</v>
      </c>
      <c r="Y6028">
        <v>47.8</v>
      </c>
    </row>
    <row r="6029" spans="1:25" hidden="1" x14ac:dyDescent="0.25">
      <c r="A6029" t="s">
        <v>22936</v>
      </c>
      <c r="B6029" t="s">
        <v>22937</v>
      </c>
      <c r="C6029" s="1" t="str">
        <f t="shared" si="973"/>
        <v>21:0447</v>
      </c>
      <c r="D6029" s="1" t="str">
        <f t="shared" si="970"/>
        <v>21:0147</v>
      </c>
      <c r="E6029" t="s">
        <v>22906</v>
      </c>
      <c r="F6029" t="s">
        <v>22938</v>
      </c>
      <c r="H6029">
        <v>48.288404300000003</v>
      </c>
      <c r="I6029">
        <v>-90.515518299999997</v>
      </c>
      <c r="J6029" s="1" t="str">
        <f t="shared" si="971"/>
        <v>NGR lake sediment grab sample</v>
      </c>
      <c r="K6029" s="1" t="str">
        <f t="shared" si="972"/>
        <v>&lt;177 micron (NGR)</v>
      </c>
      <c r="L6029">
        <v>52</v>
      </c>
      <c r="M6029" t="s">
        <v>57</v>
      </c>
      <c r="N6029">
        <v>1027</v>
      </c>
      <c r="O6029">
        <v>74</v>
      </c>
      <c r="P6029">
        <v>66</v>
      </c>
      <c r="Q6029">
        <v>1</v>
      </c>
      <c r="R6029">
        <v>32</v>
      </c>
      <c r="S6029">
        <v>8</v>
      </c>
      <c r="T6029">
        <v>0.1</v>
      </c>
      <c r="U6029">
        <v>350</v>
      </c>
      <c r="V6029">
        <v>1.5</v>
      </c>
      <c r="W6029">
        <v>0.5</v>
      </c>
      <c r="X6029">
        <v>1</v>
      </c>
      <c r="Y6029">
        <v>37.4</v>
      </c>
    </row>
    <row r="6030" spans="1:25" hidden="1" x14ac:dyDescent="0.25">
      <c r="A6030" t="s">
        <v>22939</v>
      </c>
      <c r="B6030" t="s">
        <v>22940</v>
      </c>
      <c r="C6030" s="1" t="str">
        <f t="shared" si="973"/>
        <v>21:0447</v>
      </c>
      <c r="D6030" s="1" t="str">
        <f t="shared" si="970"/>
        <v>21:0147</v>
      </c>
      <c r="E6030" t="s">
        <v>22906</v>
      </c>
      <c r="F6030" t="s">
        <v>22941</v>
      </c>
      <c r="H6030">
        <v>48.288404300000003</v>
      </c>
      <c r="I6030">
        <v>-90.515518299999997</v>
      </c>
      <c r="J6030" s="1" t="str">
        <f t="shared" si="971"/>
        <v>NGR lake sediment grab sample</v>
      </c>
      <c r="K6030" s="1" t="str">
        <f t="shared" si="972"/>
        <v>&lt;177 micron (NGR)</v>
      </c>
      <c r="L6030">
        <v>52</v>
      </c>
      <c r="M6030" t="s">
        <v>53</v>
      </c>
      <c r="N6030">
        <v>1028</v>
      </c>
      <c r="O6030">
        <v>68</v>
      </c>
      <c r="P6030">
        <v>69</v>
      </c>
      <c r="Q6030">
        <v>2</v>
      </c>
      <c r="R6030">
        <v>35</v>
      </c>
      <c r="S6030">
        <v>8</v>
      </c>
      <c r="T6030">
        <v>0.1</v>
      </c>
      <c r="U6030">
        <v>365</v>
      </c>
      <c r="V6030">
        <v>1.65</v>
      </c>
      <c r="W6030">
        <v>0.5</v>
      </c>
      <c r="X6030">
        <v>1</v>
      </c>
      <c r="Y6030">
        <v>35.200000000000003</v>
      </c>
    </row>
    <row r="6031" spans="1:25" hidden="1" x14ac:dyDescent="0.25">
      <c r="A6031" t="s">
        <v>22942</v>
      </c>
      <c r="B6031" t="s">
        <v>22943</v>
      </c>
      <c r="C6031" s="1" t="str">
        <f t="shared" si="973"/>
        <v>21:0447</v>
      </c>
      <c r="D6031" s="1" t="str">
        <f t="shared" si="970"/>
        <v>21:0147</v>
      </c>
      <c r="E6031" t="s">
        <v>22944</v>
      </c>
      <c r="F6031" t="s">
        <v>22945</v>
      </c>
      <c r="H6031">
        <v>48.262667299999997</v>
      </c>
      <c r="I6031">
        <v>-90.519043699999997</v>
      </c>
      <c r="J6031" s="1" t="str">
        <f t="shared" si="971"/>
        <v>NGR lake sediment grab sample</v>
      </c>
      <c r="K6031" s="1" t="str">
        <f t="shared" si="972"/>
        <v>&lt;177 micron (NGR)</v>
      </c>
      <c r="L6031">
        <v>52</v>
      </c>
      <c r="M6031" t="s">
        <v>77</v>
      </c>
      <c r="N6031">
        <v>1029</v>
      </c>
      <c r="O6031">
        <v>76</v>
      </c>
      <c r="P6031">
        <v>61</v>
      </c>
      <c r="Q6031">
        <v>5</v>
      </c>
      <c r="R6031">
        <v>36</v>
      </c>
      <c r="S6031">
        <v>9</v>
      </c>
      <c r="T6031">
        <v>0.1</v>
      </c>
      <c r="U6031">
        <v>300</v>
      </c>
      <c r="V6031">
        <v>1.5</v>
      </c>
      <c r="W6031">
        <v>0.5</v>
      </c>
      <c r="X6031">
        <v>1</v>
      </c>
      <c r="Y6031">
        <v>48.2</v>
      </c>
    </row>
    <row r="6032" spans="1:25" hidden="1" x14ac:dyDescent="0.25">
      <c r="A6032" t="s">
        <v>22946</v>
      </c>
      <c r="B6032" t="s">
        <v>22947</v>
      </c>
      <c r="C6032" s="1" t="str">
        <f t="shared" si="973"/>
        <v>21:0447</v>
      </c>
      <c r="D6032" s="1" t="str">
        <f>HYPERLINK("http://geochem.nrcan.gc.ca/cdogs/content/svy/svy_e.htm", "")</f>
        <v/>
      </c>
      <c r="G6032" s="1" t="str">
        <f>HYPERLINK("http://geochem.nrcan.gc.ca/cdogs/content/cr_/cr_00035_e.htm", "35")</f>
        <v>35</v>
      </c>
      <c r="J6032" t="s">
        <v>100</v>
      </c>
      <c r="K6032" t="s">
        <v>101</v>
      </c>
      <c r="L6032">
        <v>52</v>
      </c>
      <c r="M6032" t="s">
        <v>102</v>
      </c>
      <c r="N6032">
        <v>1030</v>
      </c>
      <c r="O6032">
        <v>105</v>
      </c>
      <c r="P6032">
        <v>67</v>
      </c>
      <c r="Q6032">
        <v>9</v>
      </c>
      <c r="R6032">
        <v>39</v>
      </c>
      <c r="S6032">
        <v>11</v>
      </c>
      <c r="T6032">
        <v>0.1</v>
      </c>
      <c r="U6032">
        <v>325</v>
      </c>
      <c r="V6032">
        <v>2.5</v>
      </c>
      <c r="W6032">
        <v>14</v>
      </c>
      <c r="X6032">
        <v>1</v>
      </c>
      <c r="Y6032">
        <v>7.8</v>
      </c>
    </row>
    <row r="6033" spans="1:25" hidden="1" x14ac:dyDescent="0.25">
      <c r="A6033" t="s">
        <v>22948</v>
      </c>
      <c r="B6033" t="s">
        <v>22949</v>
      </c>
      <c r="C6033" s="1" t="str">
        <f t="shared" si="973"/>
        <v>21:0447</v>
      </c>
      <c r="D6033" s="1" t="str">
        <f t="shared" ref="D6033:D6053" si="974">HYPERLINK("http://geochem.nrcan.gc.ca/cdogs/content/svy/svy210147_e.htm", "21:0147")</f>
        <v>21:0147</v>
      </c>
      <c r="E6033" t="s">
        <v>22950</v>
      </c>
      <c r="F6033" t="s">
        <v>22951</v>
      </c>
      <c r="H6033">
        <v>48.271354600000002</v>
      </c>
      <c r="I6033">
        <v>-90.5575738</v>
      </c>
      <c r="J6033" s="1" t="str">
        <f t="shared" ref="J6033:J6053" si="975">HYPERLINK("http://geochem.nrcan.gc.ca/cdogs/content/kwd/kwd020027_e.htm", "NGR lake sediment grab sample")</f>
        <v>NGR lake sediment grab sample</v>
      </c>
      <c r="K6033" s="1" t="str">
        <f t="shared" ref="K6033:K6053" si="976">HYPERLINK("http://geochem.nrcan.gc.ca/cdogs/content/kwd/kwd080006_e.htm", "&lt;177 micron (NGR)")</f>
        <v>&lt;177 micron (NGR)</v>
      </c>
      <c r="L6033">
        <v>52</v>
      </c>
      <c r="M6033" t="s">
        <v>82</v>
      </c>
      <c r="N6033">
        <v>1031</v>
      </c>
      <c r="O6033">
        <v>80</v>
      </c>
      <c r="P6033">
        <v>31</v>
      </c>
      <c r="Q6033">
        <v>3</v>
      </c>
      <c r="R6033">
        <v>18</v>
      </c>
      <c r="S6033">
        <v>7</v>
      </c>
      <c r="T6033">
        <v>0.1</v>
      </c>
      <c r="U6033">
        <v>310</v>
      </c>
      <c r="V6033">
        <v>1.5</v>
      </c>
      <c r="W6033">
        <v>0.5</v>
      </c>
      <c r="X6033">
        <v>1</v>
      </c>
      <c r="Y6033">
        <v>42.6</v>
      </c>
    </row>
    <row r="6034" spans="1:25" hidden="1" x14ac:dyDescent="0.25">
      <c r="A6034" t="s">
        <v>22952</v>
      </c>
      <c r="B6034" t="s">
        <v>22953</v>
      </c>
      <c r="C6034" s="1" t="str">
        <f t="shared" si="973"/>
        <v>21:0447</v>
      </c>
      <c r="D6034" s="1" t="str">
        <f t="shared" si="974"/>
        <v>21:0147</v>
      </c>
      <c r="E6034" t="s">
        <v>22954</v>
      </c>
      <c r="F6034" t="s">
        <v>22955</v>
      </c>
      <c r="H6034">
        <v>48.293020499999997</v>
      </c>
      <c r="I6034">
        <v>-90.572868499999998</v>
      </c>
      <c r="J6034" s="1" t="str">
        <f t="shared" si="975"/>
        <v>NGR lake sediment grab sample</v>
      </c>
      <c r="K6034" s="1" t="str">
        <f t="shared" si="976"/>
        <v>&lt;177 micron (NGR)</v>
      </c>
      <c r="L6034">
        <v>52</v>
      </c>
      <c r="M6034" t="s">
        <v>87</v>
      </c>
      <c r="N6034">
        <v>1032</v>
      </c>
      <c r="O6034">
        <v>83</v>
      </c>
      <c r="P6034">
        <v>34</v>
      </c>
      <c r="Q6034">
        <v>2</v>
      </c>
      <c r="R6034">
        <v>18</v>
      </c>
      <c r="S6034">
        <v>8</v>
      </c>
      <c r="T6034">
        <v>0.1</v>
      </c>
      <c r="U6034">
        <v>430</v>
      </c>
      <c r="V6034">
        <v>2.5</v>
      </c>
      <c r="W6034">
        <v>0.5</v>
      </c>
      <c r="X6034">
        <v>1</v>
      </c>
      <c r="Y6034">
        <v>51.4</v>
      </c>
    </row>
    <row r="6035" spans="1:25" hidden="1" x14ac:dyDescent="0.25">
      <c r="A6035" t="s">
        <v>22956</v>
      </c>
      <c r="B6035" t="s">
        <v>22957</v>
      </c>
      <c r="C6035" s="1" t="str">
        <f t="shared" si="973"/>
        <v>21:0447</v>
      </c>
      <c r="D6035" s="1" t="str">
        <f t="shared" si="974"/>
        <v>21:0147</v>
      </c>
      <c r="E6035" t="s">
        <v>22958</v>
      </c>
      <c r="F6035" t="s">
        <v>22959</v>
      </c>
      <c r="H6035">
        <v>48.323418199999999</v>
      </c>
      <c r="I6035">
        <v>-90.588951199999997</v>
      </c>
      <c r="J6035" s="1" t="str">
        <f t="shared" si="975"/>
        <v>NGR lake sediment grab sample</v>
      </c>
      <c r="K6035" s="1" t="str">
        <f t="shared" si="976"/>
        <v>&lt;177 micron (NGR)</v>
      </c>
      <c r="L6035">
        <v>52</v>
      </c>
      <c r="M6035" t="s">
        <v>92</v>
      </c>
      <c r="N6035">
        <v>1033</v>
      </c>
      <c r="O6035">
        <v>92</v>
      </c>
      <c r="P6035">
        <v>31</v>
      </c>
      <c r="Q6035">
        <v>2</v>
      </c>
      <c r="R6035">
        <v>25</v>
      </c>
      <c r="S6035">
        <v>8</v>
      </c>
      <c r="T6035">
        <v>0.1</v>
      </c>
      <c r="U6035">
        <v>205</v>
      </c>
      <c r="V6035">
        <v>1.7</v>
      </c>
      <c r="W6035">
        <v>0.5</v>
      </c>
      <c r="X6035">
        <v>2</v>
      </c>
      <c r="Y6035">
        <v>42.6</v>
      </c>
    </row>
    <row r="6036" spans="1:25" hidden="1" x14ac:dyDescent="0.25">
      <c r="A6036" t="s">
        <v>22960</v>
      </c>
      <c r="B6036" t="s">
        <v>22961</v>
      </c>
      <c r="C6036" s="1" t="str">
        <f t="shared" si="973"/>
        <v>21:0447</v>
      </c>
      <c r="D6036" s="1" t="str">
        <f t="shared" si="974"/>
        <v>21:0147</v>
      </c>
      <c r="E6036" t="s">
        <v>22962</v>
      </c>
      <c r="F6036" t="s">
        <v>22963</v>
      </c>
      <c r="H6036">
        <v>48.334972100000002</v>
      </c>
      <c r="I6036">
        <v>-90.6534233</v>
      </c>
      <c r="J6036" s="1" t="str">
        <f t="shared" si="975"/>
        <v>NGR lake sediment grab sample</v>
      </c>
      <c r="K6036" s="1" t="str">
        <f t="shared" si="976"/>
        <v>&lt;177 micron (NGR)</v>
      </c>
      <c r="L6036">
        <v>52</v>
      </c>
      <c r="M6036" t="s">
        <v>97</v>
      </c>
      <c r="N6036">
        <v>1034</v>
      </c>
      <c r="O6036">
        <v>98</v>
      </c>
      <c r="P6036">
        <v>23</v>
      </c>
      <c r="Q6036">
        <v>3</v>
      </c>
      <c r="R6036">
        <v>36</v>
      </c>
      <c r="S6036">
        <v>8</v>
      </c>
      <c r="T6036">
        <v>0.1</v>
      </c>
      <c r="U6036">
        <v>290</v>
      </c>
      <c r="V6036">
        <v>1.2</v>
      </c>
      <c r="W6036">
        <v>0.5</v>
      </c>
      <c r="X6036">
        <v>1</v>
      </c>
      <c r="Y6036">
        <v>55.2</v>
      </c>
    </row>
    <row r="6037" spans="1:25" hidden="1" x14ac:dyDescent="0.25">
      <c r="A6037" t="s">
        <v>22964</v>
      </c>
      <c r="B6037" t="s">
        <v>22965</v>
      </c>
      <c r="C6037" s="1" t="str">
        <f t="shared" si="973"/>
        <v>21:0447</v>
      </c>
      <c r="D6037" s="1" t="str">
        <f t="shared" si="974"/>
        <v>21:0147</v>
      </c>
      <c r="E6037" t="s">
        <v>22966</v>
      </c>
      <c r="F6037" t="s">
        <v>22967</v>
      </c>
      <c r="H6037">
        <v>48.352709099999998</v>
      </c>
      <c r="I6037">
        <v>-90.608492699999999</v>
      </c>
      <c r="J6037" s="1" t="str">
        <f t="shared" si="975"/>
        <v>NGR lake sediment grab sample</v>
      </c>
      <c r="K6037" s="1" t="str">
        <f t="shared" si="976"/>
        <v>&lt;177 micron (NGR)</v>
      </c>
      <c r="L6037">
        <v>52</v>
      </c>
      <c r="M6037" t="s">
        <v>107</v>
      </c>
      <c r="N6037">
        <v>1035</v>
      </c>
      <c r="O6037">
        <v>106</v>
      </c>
      <c r="P6037">
        <v>32</v>
      </c>
      <c r="Q6037">
        <v>2</v>
      </c>
      <c r="R6037">
        <v>20</v>
      </c>
      <c r="S6037">
        <v>8</v>
      </c>
      <c r="T6037">
        <v>0.1</v>
      </c>
      <c r="U6037">
        <v>450</v>
      </c>
      <c r="V6037">
        <v>1.6</v>
      </c>
      <c r="W6037">
        <v>0.5</v>
      </c>
      <c r="X6037">
        <v>2</v>
      </c>
      <c r="Y6037">
        <v>44.2</v>
      </c>
    </row>
    <row r="6038" spans="1:25" hidden="1" x14ac:dyDescent="0.25">
      <c r="A6038" t="s">
        <v>22968</v>
      </c>
      <c r="B6038" t="s">
        <v>22969</v>
      </c>
      <c r="C6038" s="1" t="str">
        <f t="shared" si="973"/>
        <v>21:0447</v>
      </c>
      <c r="D6038" s="1" t="str">
        <f t="shared" si="974"/>
        <v>21:0147</v>
      </c>
      <c r="E6038" t="s">
        <v>22970</v>
      </c>
      <c r="F6038" t="s">
        <v>22971</v>
      </c>
      <c r="H6038">
        <v>48.357773199999997</v>
      </c>
      <c r="I6038">
        <v>-90.638064999999997</v>
      </c>
      <c r="J6038" s="1" t="str">
        <f t="shared" si="975"/>
        <v>NGR lake sediment grab sample</v>
      </c>
      <c r="K6038" s="1" t="str">
        <f t="shared" si="976"/>
        <v>&lt;177 micron (NGR)</v>
      </c>
      <c r="L6038">
        <v>52</v>
      </c>
      <c r="M6038" t="s">
        <v>112</v>
      </c>
      <c r="N6038">
        <v>1036</v>
      </c>
      <c r="O6038">
        <v>78</v>
      </c>
      <c r="P6038">
        <v>23</v>
      </c>
      <c r="Q6038">
        <v>3</v>
      </c>
      <c r="R6038">
        <v>35</v>
      </c>
      <c r="S6038">
        <v>13</v>
      </c>
      <c r="T6038">
        <v>0.1</v>
      </c>
      <c r="U6038">
        <v>390</v>
      </c>
      <c r="V6038">
        <v>2.9</v>
      </c>
      <c r="W6038">
        <v>0.5</v>
      </c>
      <c r="X6038">
        <v>1</v>
      </c>
      <c r="Y6038">
        <v>13.4</v>
      </c>
    </row>
    <row r="6039" spans="1:25" hidden="1" x14ac:dyDescent="0.25">
      <c r="A6039" t="s">
        <v>22972</v>
      </c>
      <c r="B6039" t="s">
        <v>22973</v>
      </c>
      <c r="C6039" s="1" t="str">
        <f t="shared" si="973"/>
        <v>21:0447</v>
      </c>
      <c r="D6039" s="1" t="str">
        <f t="shared" si="974"/>
        <v>21:0147</v>
      </c>
      <c r="E6039" t="s">
        <v>22974</v>
      </c>
      <c r="F6039" t="s">
        <v>22975</v>
      </c>
      <c r="H6039">
        <v>48.405635599999997</v>
      </c>
      <c r="I6039">
        <v>-90.668347600000004</v>
      </c>
      <c r="J6039" s="1" t="str">
        <f t="shared" si="975"/>
        <v>NGR lake sediment grab sample</v>
      </c>
      <c r="K6039" s="1" t="str">
        <f t="shared" si="976"/>
        <v>&lt;177 micron (NGR)</v>
      </c>
      <c r="L6039">
        <v>52</v>
      </c>
      <c r="M6039" t="s">
        <v>117</v>
      </c>
      <c r="N6039">
        <v>1037</v>
      </c>
      <c r="O6039">
        <v>36</v>
      </c>
      <c r="P6039">
        <v>20</v>
      </c>
      <c r="Q6039">
        <v>1</v>
      </c>
      <c r="R6039">
        <v>25</v>
      </c>
      <c r="S6039">
        <v>14</v>
      </c>
      <c r="T6039">
        <v>0.1</v>
      </c>
      <c r="U6039">
        <v>400</v>
      </c>
      <c r="V6039">
        <v>2.2999999999999998</v>
      </c>
      <c r="W6039">
        <v>0.5</v>
      </c>
      <c r="X6039">
        <v>1</v>
      </c>
      <c r="Y6039">
        <v>1.6</v>
      </c>
    </row>
    <row r="6040" spans="1:25" hidden="1" x14ac:dyDescent="0.25">
      <c r="A6040" t="s">
        <v>22976</v>
      </c>
      <c r="B6040" t="s">
        <v>22977</v>
      </c>
      <c r="C6040" s="1" t="str">
        <f t="shared" si="973"/>
        <v>21:0447</v>
      </c>
      <c r="D6040" s="1" t="str">
        <f t="shared" si="974"/>
        <v>21:0147</v>
      </c>
      <c r="E6040" t="s">
        <v>22978</v>
      </c>
      <c r="F6040" t="s">
        <v>22979</v>
      </c>
      <c r="H6040">
        <v>48.424773799999997</v>
      </c>
      <c r="I6040">
        <v>-90.659374299999996</v>
      </c>
      <c r="J6040" s="1" t="str">
        <f t="shared" si="975"/>
        <v>NGR lake sediment grab sample</v>
      </c>
      <c r="K6040" s="1" t="str">
        <f t="shared" si="976"/>
        <v>&lt;177 micron (NGR)</v>
      </c>
      <c r="L6040">
        <v>52</v>
      </c>
      <c r="M6040" t="s">
        <v>122</v>
      </c>
      <c r="N6040">
        <v>1038</v>
      </c>
      <c r="O6040">
        <v>98</v>
      </c>
      <c r="P6040">
        <v>36</v>
      </c>
      <c r="Q6040">
        <v>4</v>
      </c>
      <c r="R6040">
        <v>25</v>
      </c>
      <c r="S6040">
        <v>13</v>
      </c>
      <c r="T6040">
        <v>0.1</v>
      </c>
      <c r="U6040">
        <v>420</v>
      </c>
      <c r="V6040">
        <v>1.3</v>
      </c>
      <c r="W6040">
        <v>0.5</v>
      </c>
      <c r="X6040">
        <v>3</v>
      </c>
      <c r="Y6040">
        <v>42.8</v>
      </c>
    </row>
    <row r="6041" spans="1:25" hidden="1" x14ac:dyDescent="0.25">
      <c r="A6041" t="s">
        <v>22980</v>
      </c>
      <c r="B6041" t="s">
        <v>22981</v>
      </c>
      <c r="C6041" s="1" t="str">
        <f t="shared" si="973"/>
        <v>21:0447</v>
      </c>
      <c r="D6041" s="1" t="str">
        <f t="shared" si="974"/>
        <v>21:0147</v>
      </c>
      <c r="E6041" t="s">
        <v>22982</v>
      </c>
      <c r="F6041" t="s">
        <v>22983</v>
      </c>
      <c r="H6041">
        <v>48.6292829</v>
      </c>
      <c r="I6041">
        <v>-90.638348399999998</v>
      </c>
      <c r="J6041" s="1" t="str">
        <f t="shared" si="975"/>
        <v>NGR lake sediment grab sample</v>
      </c>
      <c r="K6041" s="1" t="str">
        <f t="shared" si="976"/>
        <v>&lt;177 micron (NGR)</v>
      </c>
      <c r="L6041">
        <v>53</v>
      </c>
      <c r="M6041" t="s">
        <v>29</v>
      </c>
      <c r="N6041">
        <v>1039</v>
      </c>
      <c r="O6041">
        <v>107</v>
      </c>
      <c r="P6041">
        <v>32</v>
      </c>
      <c r="Q6041">
        <v>2</v>
      </c>
      <c r="R6041">
        <v>21</v>
      </c>
      <c r="S6041">
        <v>8</v>
      </c>
      <c r="T6041">
        <v>0.2</v>
      </c>
      <c r="U6041">
        <v>260</v>
      </c>
      <c r="V6041">
        <v>0.8</v>
      </c>
      <c r="W6041">
        <v>0.5</v>
      </c>
      <c r="X6041">
        <v>1</v>
      </c>
      <c r="Y6041">
        <v>59.8</v>
      </c>
    </row>
    <row r="6042" spans="1:25" hidden="1" x14ac:dyDescent="0.25">
      <c r="A6042" t="s">
        <v>22984</v>
      </c>
      <c r="B6042" t="s">
        <v>22985</v>
      </c>
      <c r="C6042" s="1" t="str">
        <f t="shared" si="973"/>
        <v>21:0447</v>
      </c>
      <c r="D6042" s="1" t="str">
        <f t="shared" si="974"/>
        <v>21:0147</v>
      </c>
      <c r="E6042" t="s">
        <v>22986</v>
      </c>
      <c r="F6042" t="s">
        <v>22987</v>
      </c>
      <c r="H6042">
        <v>48.465809399999998</v>
      </c>
      <c r="I6042">
        <v>-90.658717699999997</v>
      </c>
      <c r="J6042" s="1" t="str">
        <f t="shared" si="975"/>
        <v>NGR lake sediment grab sample</v>
      </c>
      <c r="K6042" s="1" t="str">
        <f t="shared" si="976"/>
        <v>&lt;177 micron (NGR)</v>
      </c>
      <c r="L6042">
        <v>53</v>
      </c>
      <c r="M6042" t="s">
        <v>34</v>
      </c>
      <c r="N6042">
        <v>1040</v>
      </c>
      <c r="O6042">
        <v>44</v>
      </c>
      <c r="P6042">
        <v>40</v>
      </c>
      <c r="Q6042">
        <v>1</v>
      </c>
      <c r="R6042">
        <v>26</v>
      </c>
      <c r="S6042">
        <v>6</v>
      </c>
      <c r="T6042">
        <v>0.1</v>
      </c>
      <c r="U6042">
        <v>120</v>
      </c>
      <c r="V6042">
        <v>1.1000000000000001</v>
      </c>
      <c r="W6042">
        <v>0.5</v>
      </c>
      <c r="X6042">
        <v>1</v>
      </c>
      <c r="Y6042">
        <v>58.6</v>
      </c>
    </row>
    <row r="6043" spans="1:25" hidden="1" x14ac:dyDescent="0.25">
      <c r="A6043" t="s">
        <v>22988</v>
      </c>
      <c r="B6043" t="s">
        <v>22989</v>
      </c>
      <c r="C6043" s="1" t="str">
        <f t="shared" si="973"/>
        <v>21:0447</v>
      </c>
      <c r="D6043" s="1" t="str">
        <f t="shared" si="974"/>
        <v>21:0147</v>
      </c>
      <c r="E6043" t="s">
        <v>22990</v>
      </c>
      <c r="F6043" t="s">
        <v>22991</v>
      </c>
      <c r="H6043">
        <v>48.4852682</v>
      </c>
      <c r="I6043">
        <v>-90.645776100000006</v>
      </c>
      <c r="J6043" s="1" t="str">
        <f t="shared" si="975"/>
        <v>NGR lake sediment grab sample</v>
      </c>
      <c r="K6043" s="1" t="str">
        <f t="shared" si="976"/>
        <v>&lt;177 micron (NGR)</v>
      </c>
      <c r="L6043">
        <v>53</v>
      </c>
      <c r="M6043" t="s">
        <v>39</v>
      </c>
      <c r="N6043">
        <v>1041</v>
      </c>
      <c r="O6043">
        <v>106</v>
      </c>
      <c r="P6043">
        <v>44</v>
      </c>
      <c r="Q6043">
        <v>2</v>
      </c>
      <c r="R6043">
        <v>25</v>
      </c>
      <c r="S6043">
        <v>11</v>
      </c>
      <c r="T6043">
        <v>0.1</v>
      </c>
      <c r="U6043">
        <v>485</v>
      </c>
      <c r="V6043">
        <v>3</v>
      </c>
      <c r="W6043">
        <v>0.5</v>
      </c>
      <c r="X6043">
        <v>1</v>
      </c>
      <c r="Y6043">
        <v>31</v>
      </c>
    </row>
    <row r="6044" spans="1:25" hidden="1" x14ac:dyDescent="0.25">
      <c r="A6044" t="s">
        <v>22992</v>
      </c>
      <c r="B6044" t="s">
        <v>22993</v>
      </c>
      <c r="C6044" s="1" t="str">
        <f t="shared" si="973"/>
        <v>21:0447</v>
      </c>
      <c r="D6044" s="1" t="str">
        <f t="shared" si="974"/>
        <v>21:0147</v>
      </c>
      <c r="E6044" t="s">
        <v>22994</v>
      </c>
      <c r="F6044" t="s">
        <v>22995</v>
      </c>
      <c r="H6044">
        <v>48.532867199999998</v>
      </c>
      <c r="I6044">
        <v>-90.674578100000005</v>
      </c>
      <c r="J6044" s="1" t="str">
        <f t="shared" si="975"/>
        <v>NGR lake sediment grab sample</v>
      </c>
      <c r="K6044" s="1" t="str">
        <f t="shared" si="976"/>
        <v>&lt;177 micron (NGR)</v>
      </c>
      <c r="L6044">
        <v>53</v>
      </c>
      <c r="M6044" t="s">
        <v>44</v>
      </c>
      <c r="N6044">
        <v>1042</v>
      </c>
      <c r="O6044">
        <v>33</v>
      </c>
      <c r="P6044">
        <v>12</v>
      </c>
      <c r="Q6044">
        <v>1</v>
      </c>
      <c r="R6044">
        <v>11</v>
      </c>
      <c r="S6044">
        <v>5</v>
      </c>
      <c r="T6044">
        <v>0.1</v>
      </c>
      <c r="U6044">
        <v>260</v>
      </c>
      <c r="V6044">
        <v>1.1000000000000001</v>
      </c>
      <c r="W6044">
        <v>0.5</v>
      </c>
      <c r="X6044">
        <v>1</v>
      </c>
      <c r="Y6044">
        <v>1.8</v>
      </c>
    </row>
    <row r="6045" spans="1:25" hidden="1" x14ac:dyDescent="0.25">
      <c r="A6045" t="s">
        <v>22996</v>
      </c>
      <c r="B6045" t="s">
        <v>22997</v>
      </c>
      <c r="C6045" s="1" t="str">
        <f t="shared" si="973"/>
        <v>21:0447</v>
      </c>
      <c r="D6045" s="1" t="str">
        <f t="shared" si="974"/>
        <v>21:0147</v>
      </c>
      <c r="E6045" t="s">
        <v>22998</v>
      </c>
      <c r="F6045" t="s">
        <v>22999</v>
      </c>
      <c r="H6045">
        <v>48.576407099999997</v>
      </c>
      <c r="I6045">
        <v>-90.679211600000002</v>
      </c>
      <c r="J6045" s="1" t="str">
        <f t="shared" si="975"/>
        <v>NGR lake sediment grab sample</v>
      </c>
      <c r="K6045" s="1" t="str">
        <f t="shared" si="976"/>
        <v>&lt;177 micron (NGR)</v>
      </c>
      <c r="L6045">
        <v>53</v>
      </c>
      <c r="M6045" t="s">
        <v>62</v>
      </c>
      <c r="N6045">
        <v>1043</v>
      </c>
      <c r="O6045">
        <v>78</v>
      </c>
      <c r="P6045">
        <v>37</v>
      </c>
      <c r="Q6045">
        <v>1</v>
      </c>
      <c r="R6045">
        <v>16</v>
      </c>
      <c r="S6045">
        <v>5</v>
      </c>
      <c r="T6045">
        <v>0.1</v>
      </c>
      <c r="U6045">
        <v>220</v>
      </c>
      <c r="V6045">
        <v>0.85</v>
      </c>
      <c r="W6045">
        <v>0.5</v>
      </c>
      <c r="X6045">
        <v>4</v>
      </c>
      <c r="Y6045">
        <v>60.8</v>
      </c>
    </row>
    <row r="6046" spans="1:25" hidden="1" x14ac:dyDescent="0.25">
      <c r="A6046" t="s">
        <v>23000</v>
      </c>
      <c r="B6046" t="s">
        <v>23001</v>
      </c>
      <c r="C6046" s="1" t="str">
        <f t="shared" si="973"/>
        <v>21:0447</v>
      </c>
      <c r="D6046" s="1" t="str">
        <f t="shared" si="974"/>
        <v>21:0147</v>
      </c>
      <c r="E6046" t="s">
        <v>23002</v>
      </c>
      <c r="F6046" t="s">
        <v>23003</v>
      </c>
      <c r="H6046">
        <v>48.610591900000003</v>
      </c>
      <c r="I6046">
        <v>-90.671973500000007</v>
      </c>
      <c r="J6046" s="1" t="str">
        <f t="shared" si="975"/>
        <v>NGR lake sediment grab sample</v>
      </c>
      <c r="K6046" s="1" t="str">
        <f t="shared" si="976"/>
        <v>&lt;177 micron (NGR)</v>
      </c>
      <c r="L6046">
        <v>53</v>
      </c>
      <c r="M6046" t="s">
        <v>67</v>
      </c>
      <c r="N6046">
        <v>1044</v>
      </c>
      <c r="O6046">
        <v>83</v>
      </c>
      <c r="P6046">
        <v>25</v>
      </c>
      <c r="Q6046">
        <v>3</v>
      </c>
      <c r="R6046">
        <v>19</v>
      </c>
      <c r="S6046">
        <v>5</v>
      </c>
      <c r="T6046">
        <v>0.1</v>
      </c>
      <c r="U6046">
        <v>360</v>
      </c>
      <c r="V6046">
        <v>0.9</v>
      </c>
      <c r="W6046">
        <v>0.5</v>
      </c>
      <c r="X6046">
        <v>2</v>
      </c>
      <c r="Y6046">
        <v>55.6</v>
      </c>
    </row>
    <row r="6047" spans="1:25" hidden="1" x14ac:dyDescent="0.25">
      <c r="A6047" t="s">
        <v>23004</v>
      </c>
      <c r="B6047" t="s">
        <v>23005</v>
      </c>
      <c r="C6047" s="1" t="str">
        <f t="shared" si="973"/>
        <v>21:0447</v>
      </c>
      <c r="D6047" s="1" t="str">
        <f t="shared" si="974"/>
        <v>21:0147</v>
      </c>
      <c r="E6047" t="s">
        <v>23006</v>
      </c>
      <c r="F6047" t="s">
        <v>23007</v>
      </c>
      <c r="H6047">
        <v>48.621491800000001</v>
      </c>
      <c r="I6047">
        <v>-90.644764600000002</v>
      </c>
      <c r="J6047" s="1" t="str">
        <f t="shared" si="975"/>
        <v>NGR lake sediment grab sample</v>
      </c>
      <c r="K6047" s="1" t="str">
        <f t="shared" si="976"/>
        <v>&lt;177 micron (NGR)</v>
      </c>
      <c r="L6047">
        <v>53</v>
      </c>
      <c r="M6047" t="s">
        <v>49</v>
      </c>
      <c r="N6047">
        <v>1045</v>
      </c>
      <c r="O6047">
        <v>104</v>
      </c>
      <c r="P6047">
        <v>75</v>
      </c>
      <c r="Q6047">
        <v>3</v>
      </c>
      <c r="R6047">
        <v>27</v>
      </c>
      <c r="S6047">
        <v>9</v>
      </c>
      <c r="T6047">
        <v>0.1</v>
      </c>
      <c r="U6047">
        <v>440</v>
      </c>
      <c r="V6047">
        <v>1.3</v>
      </c>
      <c r="W6047">
        <v>0.5</v>
      </c>
      <c r="X6047">
        <v>1</v>
      </c>
      <c r="Y6047">
        <v>50.8</v>
      </c>
    </row>
    <row r="6048" spans="1:25" hidden="1" x14ac:dyDescent="0.25">
      <c r="A6048" t="s">
        <v>23008</v>
      </c>
      <c r="B6048" t="s">
        <v>23009</v>
      </c>
      <c r="C6048" s="1" t="str">
        <f t="shared" si="973"/>
        <v>21:0447</v>
      </c>
      <c r="D6048" s="1" t="str">
        <f t="shared" si="974"/>
        <v>21:0147</v>
      </c>
      <c r="E6048" t="s">
        <v>22982</v>
      </c>
      <c r="F6048" t="s">
        <v>23010</v>
      </c>
      <c r="H6048">
        <v>48.6292829</v>
      </c>
      <c r="I6048">
        <v>-90.638348399999998</v>
      </c>
      <c r="J6048" s="1" t="str">
        <f t="shared" si="975"/>
        <v>NGR lake sediment grab sample</v>
      </c>
      <c r="K6048" s="1" t="str">
        <f t="shared" si="976"/>
        <v>&lt;177 micron (NGR)</v>
      </c>
      <c r="L6048">
        <v>53</v>
      </c>
      <c r="M6048" t="s">
        <v>53</v>
      </c>
      <c r="N6048">
        <v>1046</v>
      </c>
      <c r="O6048">
        <v>90</v>
      </c>
      <c r="P6048">
        <v>30</v>
      </c>
      <c r="Q6048">
        <v>4</v>
      </c>
      <c r="R6048">
        <v>18</v>
      </c>
      <c r="S6048">
        <v>5</v>
      </c>
      <c r="T6048">
        <v>0.1</v>
      </c>
      <c r="U6048">
        <v>360</v>
      </c>
      <c r="V6048">
        <v>1.2</v>
      </c>
      <c r="W6048">
        <v>0.5</v>
      </c>
      <c r="X6048">
        <v>2</v>
      </c>
      <c r="Y6048">
        <v>60.4</v>
      </c>
    </row>
    <row r="6049" spans="1:25" hidden="1" x14ac:dyDescent="0.25">
      <c r="A6049" t="s">
        <v>23011</v>
      </c>
      <c r="B6049" t="s">
        <v>23012</v>
      </c>
      <c r="C6049" s="1" t="str">
        <f t="shared" si="973"/>
        <v>21:0447</v>
      </c>
      <c r="D6049" s="1" t="str">
        <f t="shared" si="974"/>
        <v>21:0147</v>
      </c>
      <c r="E6049" t="s">
        <v>22982</v>
      </c>
      <c r="F6049" t="s">
        <v>23013</v>
      </c>
      <c r="H6049">
        <v>48.6292829</v>
      </c>
      <c r="I6049">
        <v>-90.638348399999998</v>
      </c>
      <c r="J6049" s="1" t="str">
        <f t="shared" si="975"/>
        <v>NGR lake sediment grab sample</v>
      </c>
      <c r="K6049" s="1" t="str">
        <f t="shared" si="976"/>
        <v>&lt;177 micron (NGR)</v>
      </c>
      <c r="L6049">
        <v>53</v>
      </c>
      <c r="M6049" t="s">
        <v>57</v>
      </c>
      <c r="N6049">
        <v>1047</v>
      </c>
      <c r="O6049">
        <v>105</v>
      </c>
      <c r="P6049">
        <v>32</v>
      </c>
      <c r="Q6049">
        <v>2</v>
      </c>
      <c r="R6049">
        <v>21</v>
      </c>
      <c r="S6049">
        <v>7</v>
      </c>
      <c r="T6049">
        <v>0.1</v>
      </c>
      <c r="U6049">
        <v>270</v>
      </c>
      <c r="V6049">
        <v>0.85</v>
      </c>
      <c r="W6049">
        <v>0.5</v>
      </c>
      <c r="X6049">
        <v>1</v>
      </c>
      <c r="Y6049">
        <v>59.8</v>
      </c>
    </row>
    <row r="6050" spans="1:25" hidden="1" x14ac:dyDescent="0.25">
      <c r="A6050" t="s">
        <v>23014</v>
      </c>
      <c r="B6050" t="s">
        <v>23015</v>
      </c>
      <c r="C6050" s="1" t="str">
        <f t="shared" si="973"/>
        <v>21:0447</v>
      </c>
      <c r="D6050" s="1" t="str">
        <f t="shared" si="974"/>
        <v>21:0147</v>
      </c>
      <c r="E6050" t="s">
        <v>23016</v>
      </c>
      <c r="F6050" t="s">
        <v>23017</v>
      </c>
      <c r="H6050">
        <v>48.621555999999998</v>
      </c>
      <c r="I6050">
        <v>-90.572143600000004</v>
      </c>
      <c r="J6050" s="1" t="str">
        <f t="shared" si="975"/>
        <v>NGR lake sediment grab sample</v>
      </c>
      <c r="K6050" s="1" t="str">
        <f t="shared" si="976"/>
        <v>&lt;177 micron (NGR)</v>
      </c>
      <c r="L6050">
        <v>53</v>
      </c>
      <c r="M6050" t="s">
        <v>72</v>
      </c>
      <c r="N6050">
        <v>1048</v>
      </c>
      <c r="O6050">
        <v>130</v>
      </c>
      <c r="P6050">
        <v>48</v>
      </c>
      <c r="Q6050">
        <v>1</v>
      </c>
      <c r="R6050">
        <v>22</v>
      </c>
      <c r="S6050">
        <v>10</v>
      </c>
      <c r="T6050">
        <v>0.2</v>
      </c>
      <c r="U6050">
        <v>560</v>
      </c>
      <c r="V6050">
        <v>4</v>
      </c>
      <c r="W6050">
        <v>0.5</v>
      </c>
      <c r="X6050">
        <v>1</v>
      </c>
      <c r="Y6050">
        <v>46.6</v>
      </c>
    </row>
    <row r="6051" spans="1:25" hidden="1" x14ac:dyDescent="0.25">
      <c r="A6051" t="s">
        <v>23018</v>
      </c>
      <c r="B6051" t="s">
        <v>23019</v>
      </c>
      <c r="C6051" s="1" t="str">
        <f t="shared" si="973"/>
        <v>21:0447</v>
      </c>
      <c r="D6051" s="1" t="str">
        <f t="shared" si="974"/>
        <v>21:0147</v>
      </c>
      <c r="E6051" t="s">
        <v>23020</v>
      </c>
      <c r="F6051" t="s">
        <v>23021</v>
      </c>
      <c r="H6051">
        <v>48.628025999999998</v>
      </c>
      <c r="I6051">
        <v>-90.536191400000007</v>
      </c>
      <c r="J6051" s="1" t="str">
        <f t="shared" si="975"/>
        <v>NGR lake sediment grab sample</v>
      </c>
      <c r="K6051" s="1" t="str">
        <f t="shared" si="976"/>
        <v>&lt;177 micron (NGR)</v>
      </c>
      <c r="L6051">
        <v>53</v>
      </c>
      <c r="M6051" t="s">
        <v>77</v>
      </c>
      <c r="N6051">
        <v>1049</v>
      </c>
      <c r="O6051">
        <v>58</v>
      </c>
      <c r="P6051">
        <v>51</v>
      </c>
      <c r="Q6051">
        <v>6</v>
      </c>
      <c r="R6051">
        <v>18</v>
      </c>
      <c r="S6051">
        <v>7</v>
      </c>
      <c r="T6051">
        <v>0.1</v>
      </c>
      <c r="U6051">
        <v>320</v>
      </c>
      <c r="V6051">
        <v>0.9</v>
      </c>
      <c r="W6051">
        <v>0.5</v>
      </c>
      <c r="X6051">
        <v>1</v>
      </c>
      <c r="Y6051">
        <v>60.6</v>
      </c>
    </row>
    <row r="6052" spans="1:25" hidden="1" x14ac:dyDescent="0.25">
      <c r="A6052" t="s">
        <v>23022</v>
      </c>
      <c r="B6052" t="s">
        <v>23023</v>
      </c>
      <c r="C6052" s="1" t="str">
        <f t="shared" si="973"/>
        <v>21:0447</v>
      </c>
      <c r="D6052" s="1" t="str">
        <f t="shared" si="974"/>
        <v>21:0147</v>
      </c>
      <c r="E6052" t="s">
        <v>23024</v>
      </c>
      <c r="F6052" t="s">
        <v>23025</v>
      </c>
      <c r="H6052">
        <v>48.646671900000001</v>
      </c>
      <c r="I6052">
        <v>-90.510353699999996</v>
      </c>
      <c r="J6052" s="1" t="str">
        <f t="shared" si="975"/>
        <v>NGR lake sediment grab sample</v>
      </c>
      <c r="K6052" s="1" t="str">
        <f t="shared" si="976"/>
        <v>&lt;177 micron (NGR)</v>
      </c>
      <c r="L6052">
        <v>53</v>
      </c>
      <c r="M6052" t="s">
        <v>82</v>
      </c>
      <c r="N6052">
        <v>1050</v>
      </c>
      <c r="O6052">
        <v>62</v>
      </c>
      <c r="P6052">
        <v>33</v>
      </c>
      <c r="Q6052">
        <v>5</v>
      </c>
      <c r="R6052">
        <v>19</v>
      </c>
      <c r="S6052">
        <v>7</v>
      </c>
      <c r="T6052">
        <v>0.1</v>
      </c>
      <c r="U6052">
        <v>310</v>
      </c>
      <c r="V6052">
        <v>1.4</v>
      </c>
      <c r="W6052">
        <v>0.5</v>
      </c>
      <c r="X6052">
        <v>1</v>
      </c>
      <c r="Y6052">
        <v>49.6</v>
      </c>
    </row>
    <row r="6053" spans="1:25" hidden="1" x14ac:dyDescent="0.25">
      <c r="A6053" t="s">
        <v>23026</v>
      </c>
      <c r="B6053" t="s">
        <v>23027</v>
      </c>
      <c r="C6053" s="1" t="str">
        <f t="shared" si="973"/>
        <v>21:0447</v>
      </c>
      <c r="D6053" s="1" t="str">
        <f t="shared" si="974"/>
        <v>21:0147</v>
      </c>
      <c r="E6053" t="s">
        <v>23028</v>
      </c>
      <c r="F6053" t="s">
        <v>23029</v>
      </c>
      <c r="H6053">
        <v>48.650971200000001</v>
      </c>
      <c r="I6053">
        <v>-90.760643999999999</v>
      </c>
      <c r="J6053" s="1" t="str">
        <f t="shared" si="975"/>
        <v>NGR lake sediment grab sample</v>
      </c>
      <c r="K6053" s="1" t="str">
        <f t="shared" si="976"/>
        <v>&lt;177 micron (NGR)</v>
      </c>
      <c r="L6053">
        <v>53</v>
      </c>
      <c r="M6053" t="s">
        <v>87</v>
      </c>
      <c r="N6053">
        <v>1051</v>
      </c>
      <c r="O6053">
        <v>70</v>
      </c>
      <c r="P6053">
        <v>15</v>
      </c>
      <c r="Q6053">
        <v>9</v>
      </c>
      <c r="R6053">
        <v>22</v>
      </c>
      <c r="S6053">
        <v>11</v>
      </c>
      <c r="T6053">
        <v>0.1</v>
      </c>
      <c r="U6053">
        <v>290</v>
      </c>
      <c r="V6053">
        <v>2.15</v>
      </c>
      <c r="W6053">
        <v>0.5</v>
      </c>
      <c r="X6053">
        <v>1</v>
      </c>
      <c r="Y6053">
        <v>15.4</v>
      </c>
    </row>
    <row r="6054" spans="1:25" hidden="1" x14ac:dyDescent="0.25">
      <c r="A6054" t="s">
        <v>23030</v>
      </c>
      <c r="B6054" t="s">
        <v>23031</v>
      </c>
      <c r="C6054" s="1" t="str">
        <f t="shared" si="973"/>
        <v>21:0447</v>
      </c>
      <c r="D6054" s="1" t="str">
        <f>HYPERLINK("http://geochem.nrcan.gc.ca/cdogs/content/svy/svy_e.htm", "")</f>
        <v/>
      </c>
      <c r="G6054" s="1" t="str">
        <f>HYPERLINK("http://geochem.nrcan.gc.ca/cdogs/content/cr_/cr_00035_e.htm", "35")</f>
        <v>35</v>
      </c>
      <c r="J6054" t="s">
        <v>100</v>
      </c>
      <c r="K6054" t="s">
        <v>101</v>
      </c>
      <c r="L6054">
        <v>53</v>
      </c>
      <c r="M6054" t="s">
        <v>102</v>
      </c>
      <c r="N6054">
        <v>1052</v>
      </c>
      <c r="O6054">
        <v>107</v>
      </c>
      <c r="P6054">
        <v>67</v>
      </c>
      <c r="Q6054">
        <v>12</v>
      </c>
      <c r="R6054">
        <v>38</v>
      </c>
      <c r="S6054">
        <v>10</v>
      </c>
      <c r="T6054">
        <v>0.1</v>
      </c>
      <c r="U6054">
        <v>320</v>
      </c>
      <c r="V6054">
        <v>2.5499999999999998</v>
      </c>
      <c r="W6054">
        <v>16</v>
      </c>
      <c r="X6054">
        <v>1</v>
      </c>
      <c r="Y6054">
        <v>8.1999999999999993</v>
      </c>
    </row>
    <row r="6055" spans="1:25" hidden="1" x14ac:dyDescent="0.25">
      <c r="A6055" t="s">
        <v>23032</v>
      </c>
      <c r="B6055" t="s">
        <v>23033</v>
      </c>
      <c r="C6055" s="1" t="str">
        <f t="shared" si="973"/>
        <v>21:0447</v>
      </c>
      <c r="D6055" s="1" t="str">
        <f t="shared" ref="D6055:D6069" si="977">HYPERLINK("http://geochem.nrcan.gc.ca/cdogs/content/svy/svy210147_e.htm", "21:0147")</f>
        <v>21:0147</v>
      </c>
      <c r="E6055" t="s">
        <v>23034</v>
      </c>
      <c r="F6055" t="s">
        <v>23035</v>
      </c>
      <c r="H6055">
        <v>48.647255299999998</v>
      </c>
      <c r="I6055">
        <v>-90.780373999999995</v>
      </c>
      <c r="J6055" s="1" t="str">
        <f t="shared" ref="J6055:J6069" si="978">HYPERLINK("http://geochem.nrcan.gc.ca/cdogs/content/kwd/kwd020027_e.htm", "NGR lake sediment grab sample")</f>
        <v>NGR lake sediment grab sample</v>
      </c>
      <c r="K6055" s="1" t="str">
        <f t="shared" ref="K6055:K6069" si="979">HYPERLINK("http://geochem.nrcan.gc.ca/cdogs/content/kwd/kwd080006_e.htm", "&lt;177 micron (NGR)")</f>
        <v>&lt;177 micron (NGR)</v>
      </c>
      <c r="L6055">
        <v>53</v>
      </c>
      <c r="M6055" t="s">
        <v>92</v>
      </c>
      <c r="N6055">
        <v>1053</v>
      </c>
      <c r="O6055">
        <v>45</v>
      </c>
      <c r="P6055">
        <v>7</v>
      </c>
      <c r="Q6055">
        <v>8</v>
      </c>
      <c r="R6055">
        <v>14</v>
      </c>
      <c r="S6055">
        <v>11</v>
      </c>
      <c r="T6055">
        <v>0.1</v>
      </c>
      <c r="U6055">
        <v>180</v>
      </c>
      <c r="V6055">
        <v>1.4</v>
      </c>
      <c r="W6055">
        <v>0.5</v>
      </c>
      <c r="X6055">
        <v>1</v>
      </c>
      <c r="Y6055">
        <v>5.4</v>
      </c>
    </row>
    <row r="6056" spans="1:25" hidden="1" x14ac:dyDescent="0.25">
      <c r="A6056" t="s">
        <v>23036</v>
      </c>
      <c r="B6056" t="s">
        <v>23037</v>
      </c>
      <c r="C6056" s="1" t="str">
        <f t="shared" si="973"/>
        <v>21:0447</v>
      </c>
      <c r="D6056" s="1" t="str">
        <f t="shared" si="977"/>
        <v>21:0147</v>
      </c>
      <c r="E6056" t="s">
        <v>23038</v>
      </c>
      <c r="F6056" t="s">
        <v>23039</v>
      </c>
      <c r="H6056">
        <v>48.663848199999997</v>
      </c>
      <c r="I6056">
        <v>-90.837369100000004</v>
      </c>
      <c r="J6056" s="1" t="str">
        <f t="shared" si="978"/>
        <v>NGR lake sediment grab sample</v>
      </c>
      <c r="K6056" s="1" t="str">
        <f t="shared" si="979"/>
        <v>&lt;177 micron (NGR)</v>
      </c>
      <c r="L6056">
        <v>53</v>
      </c>
      <c r="M6056" t="s">
        <v>97</v>
      </c>
      <c r="N6056">
        <v>1054</v>
      </c>
      <c r="O6056">
        <v>80</v>
      </c>
      <c r="P6056">
        <v>33</v>
      </c>
      <c r="Q6056">
        <v>8</v>
      </c>
      <c r="R6056">
        <v>23</v>
      </c>
      <c r="S6056">
        <v>8</v>
      </c>
      <c r="T6056">
        <v>0.1</v>
      </c>
      <c r="U6056">
        <v>380</v>
      </c>
      <c r="V6056">
        <v>1.35</v>
      </c>
      <c r="W6056">
        <v>0.5</v>
      </c>
      <c r="X6056">
        <v>1</v>
      </c>
      <c r="Y6056">
        <v>3.4</v>
      </c>
    </row>
    <row r="6057" spans="1:25" hidden="1" x14ac:dyDescent="0.25">
      <c r="A6057" t="s">
        <v>23040</v>
      </c>
      <c r="B6057" t="s">
        <v>23041</v>
      </c>
      <c r="C6057" s="1" t="str">
        <f t="shared" si="973"/>
        <v>21:0447</v>
      </c>
      <c r="D6057" s="1" t="str">
        <f t="shared" si="977"/>
        <v>21:0147</v>
      </c>
      <c r="E6057" t="s">
        <v>23042</v>
      </c>
      <c r="F6057" t="s">
        <v>23043</v>
      </c>
      <c r="H6057">
        <v>48.648065000000003</v>
      </c>
      <c r="I6057">
        <v>-90.881260999999995</v>
      </c>
      <c r="J6057" s="1" t="str">
        <f t="shared" si="978"/>
        <v>NGR lake sediment grab sample</v>
      </c>
      <c r="K6057" s="1" t="str">
        <f t="shared" si="979"/>
        <v>&lt;177 micron (NGR)</v>
      </c>
      <c r="L6057">
        <v>53</v>
      </c>
      <c r="M6057" t="s">
        <v>107</v>
      </c>
      <c r="N6057">
        <v>1055</v>
      </c>
      <c r="O6057">
        <v>80</v>
      </c>
      <c r="P6057">
        <v>28</v>
      </c>
      <c r="Q6057">
        <v>7</v>
      </c>
      <c r="R6057">
        <v>25</v>
      </c>
      <c r="S6057">
        <v>13</v>
      </c>
      <c r="T6057">
        <v>0.2</v>
      </c>
      <c r="U6057">
        <v>650</v>
      </c>
      <c r="V6057">
        <v>2.8</v>
      </c>
      <c r="W6057">
        <v>0.5</v>
      </c>
      <c r="X6057">
        <v>2</v>
      </c>
      <c r="Y6057">
        <v>27.6</v>
      </c>
    </row>
    <row r="6058" spans="1:25" hidden="1" x14ac:dyDescent="0.25">
      <c r="A6058" t="s">
        <v>23044</v>
      </c>
      <c r="B6058" t="s">
        <v>23045</v>
      </c>
      <c r="C6058" s="1" t="str">
        <f t="shared" si="973"/>
        <v>21:0447</v>
      </c>
      <c r="D6058" s="1" t="str">
        <f t="shared" si="977"/>
        <v>21:0147</v>
      </c>
      <c r="E6058" t="s">
        <v>23046</v>
      </c>
      <c r="F6058" t="s">
        <v>23047</v>
      </c>
      <c r="H6058">
        <v>48.632454699999997</v>
      </c>
      <c r="I6058">
        <v>-90.936906500000006</v>
      </c>
      <c r="J6058" s="1" t="str">
        <f t="shared" si="978"/>
        <v>NGR lake sediment grab sample</v>
      </c>
      <c r="K6058" s="1" t="str">
        <f t="shared" si="979"/>
        <v>&lt;177 micron (NGR)</v>
      </c>
      <c r="L6058">
        <v>53</v>
      </c>
      <c r="M6058" t="s">
        <v>112</v>
      </c>
      <c r="N6058">
        <v>1056</v>
      </c>
      <c r="O6058">
        <v>116</v>
      </c>
      <c r="P6058">
        <v>32</v>
      </c>
      <c r="Q6058">
        <v>6</v>
      </c>
      <c r="R6058">
        <v>40</v>
      </c>
      <c r="S6058">
        <v>25</v>
      </c>
      <c r="T6058">
        <v>0.1</v>
      </c>
      <c r="U6058">
        <v>2700</v>
      </c>
      <c r="V6058">
        <v>8.4</v>
      </c>
      <c r="W6058">
        <v>0.5</v>
      </c>
      <c r="X6058">
        <v>3</v>
      </c>
      <c r="Y6058">
        <v>24.4</v>
      </c>
    </row>
    <row r="6059" spans="1:25" hidden="1" x14ac:dyDescent="0.25">
      <c r="A6059" t="s">
        <v>23048</v>
      </c>
      <c r="B6059" t="s">
        <v>23049</v>
      </c>
      <c r="C6059" s="1" t="str">
        <f t="shared" si="973"/>
        <v>21:0447</v>
      </c>
      <c r="D6059" s="1" t="str">
        <f t="shared" si="977"/>
        <v>21:0147</v>
      </c>
      <c r="E6059" t="s">
        <v>23050</v>
      </c>
      <c r="F6059" t="s">
        <v>23051</v>
      </c>
      <c r="H6059">
        <v>48.6372681</v>
      </c>
      <c r="I6059">
        <v>-90.975278599999996</v>
      </c>
      <c r="J6059" s="1" t="str">
        <f t="shared" si="978"/>
        <v>NGR lake sediment grab sample</v>
      </c>
      <c r="K6059" s="1" t="str">
        <f t="shared" si="979"/>
        <v>&lt;177 micron (NGR)</v>
      </c>
      <c r="L6059">
        <v>53</v>
      </c>
      <c r="M6059" t="s">
        <v>117</v>
      </c>
      <c r="N6059">
        <v>1057</v>
      </c>
      <c r="O6059">
        <v>68</v>
      </c>
      <c r="P6059">
        <v>25</v>
      </c>
      <c r="Q6059">
        <v>6</v>
      </c>
      <c r="R6059">
        <v>22</v>
      </c>
      <c r="S6059">
        <v>9</v>
      </c>
      <c r="T6059">
        <v>0.1</v>
      </c>
      <c r="U6059">
        <v>310</v>
      </c>
      <c r="V6059">
        <v>1.35</v>
      </c>
      <c r="W6059">
        <v>0.5</v>
      </c>
      <c r="X6059">
        <v>1</v>
      </c>
      <c r="Y6059">
        <v>38</v>
      </c>
    </row>
    <row r="6060" spans="1:25" hidden="1" x14ac:dyDescent="0.25">
      <c r="A6060" t="s">
        <v>23052</v>
      </c>
      <c r="B6060" t="s">
        <v>23053</v>
      </c>
      <c r="C6060" s="1" t="str">
        <f t="shared" si="973"/>
        <v>21:0447</v>
      </c>
      <c r="D6060" s="1" t="str">
        <f t="shared" si="977"/>
        <v>21:0147</v>
      </c>
      <c r="E6060" t="s">
        <v>23054</v>
      </c>
      <c r="F6060" t="s">
        <v>23055</v>
      </c>
      <c r="H6060">
        <v>48.611785099999999</v>
      </c>
      <c r="I6060">
        <v>-91.024945500000001</v>
      </c>
      <c r="J6060" s="1" t="str">
        <f t="shared" si="978"/>
        <v>NGR lake sediment grab sample</v>
      </c>
      <c r="K6060" s="1" t="str">
        <f t="shared" si="979"/>
        <v>&lt;177 micron (NGR)</v>
      </c>
      <c r="L6060">
        <v>53</v>
      </c>
      <c r="M6060" t="s">
        <v>122</v>
      </c>
      <c r="N6060">
        <v>1058</v>
      </c>
      <c r="O6060">
        <v>48</v>
      </c>
      <c r="P6060">
        <v>14</v>
      </c>
      <c r="Q6060">
        <v>6</v>
      </c>
      <c r="R6060">
        <v>17</v>
      </c>
      <c r="S6060">
        <v>6</v>
      </c>
      <c r="T6060">
        <v>0.1</v>
      </c>
      <c r="U6060">
        <v>170</v>
      </c>
      <c r="V6060">
        <v>1.3</v>
      </c>
      <c r="W6060">
        <v>0.5</v>
      </c>
      <c r="X6060">
        <v>2</v>
      </c>
      <c r="Y6060">
        <v>22.4</v>
      </c>
    </row>
    <row r="6061" spans="1:25" hidden="1" x14ac:dyDescent="0.25">
      <c r="A6061" t="s">
        <v>23056</v>
      </c>
      <c r="B6061" t="s">
        <v>23057</v>
      </c>
      <c r="C6061" s="1" t="str">
        <f t="shared" si="973"/>
        <v>21:0447</v>
      </c>
      <c r="D6061" s="1" t="str">
        <f t="shared" si="977"/>
        <v>21:0147</v>
      </c>
      <c r="E6061" t="s">
        <v>23058</v>
      </c>
      <c r="F6061" t="s">
        <v>23059</v>
      </c>
      <c r="H6061">
        <v>48.3941801</v>
      </c>
      <c r="I6061">
        <v>-91.425701500000002</v>
      </c>
      <c r="J6061" s="1" t="str">
        <f t="shared" si="978"/>
        <v>NGR lake sediment grab sample</v>
      </c>
      <c r="K6061" s="1" t="str">
        <f t="shared" si="979"/>
        <v>&lt;177 micron (NGR)</v>
      </c>
      <c r="L6061">
        <v>54</v>
      </c>
      <c r="M6061" t="s">
        <v>29</v>
      </c>
      <c r="N6061">
        <v>1059</v>
      </c>
      <c r="O6061">
        <v>134</v>
      </c>
      <c r="P6061">
        <v>36</v>
      </c>
      <c r="Q6061">
        <v>9</v>
      </c>
      <c r="R6061">
        <v>41</v>
      </c>
      <c r="S6061">
        <v>13</v>
      </c>
      <c r="T6061">
        <v>0.1</v>
      </c>
      <c r="U6061">
        <v>380</v>
      </c>
      <c r="V6061">
        <v>2.1</v>
      </c>
      <c r="W6061">
        <v>0.5</v>
      </c>
      <c r="X6061">
        <v>1</v>
      </c>
      <c r="Y6061">
        <v>35.799999999999997</v>
      </c>
    </row>
    <row r="6062" spans="1:25" hidden="1" x14ac:dyDescent="0.25">
      <c r="A6062" t="s">
        <v>23060</v>
      </c>
      <c r="B6062" t="s">
        <v>23061</v>
      </c>
      <c r="C6062" s="1" t="str">
        <f t="shared" si="973"/>
        <v>21:0447</v>
      </c>
      <c r="D6062" s="1" t="str">
        <f t="shared" si="977"/>
        <v>21:0147</v>
      </c>
      <c r="E6062" t="s">
        <v>23062</v>
      </c>
      <c r="F6062" t="s">
        <v>23063</v>
      </c>
      <c r="H6062">
        <v>48.617669800000002</v>
      </c>
      <c r="I6062">
        <v>-91.093724399999999</v>
      </c>
      <c r="J6062" s="1" t="str">
        <f t="shared" si="978"/>
        <v>NGR lake sediment grab sample</v>
      </c>
      <c r="K6062" s="1" t="str">
        <f t="shared" si="979"/>
        <v>&lt;177 micron (NGR)</v>
      </c>
      <c r="L6062">
        <v>54</v>
      </c>
      <c r="M6062" t="s">
        <v>34</v>
      </c>
      <c r="N6062">
        <v>1060</v>
      </c>
      <c r="O6062">
        <v>48</v>
      </c>
      <c r="P6062">
        <v>14</v>
      </c>
      <c r="Q6062">
        <v>10</v>
      </c>
      <c r="R6062">
        <v>15</v>
      </c>
      <c r="S6062">
        <v>7</v>
      </c>
      <c r="T6062">
        <v>0.1</v>
      </c>
      <c r="U6062">
        <v>140</v>
      </c>
      <c r="V6062">
        <v>1.1000000000000001</v>
      </c>
      <c r="W6062">
        <v>0.5</v>
      </c>
      <c r="X6062">
        <v>1</v>
      </c>
      <c r="Y6062">
        <v>23.8</v>
      </c>
    </row>
    <row r="6063" spans="1:25" hidden="1" x14ac:dyDescent="0.25">
      <c r="A6063" t="s">
        <v>23064</v>
      </c>
      <c r="B6063" t="s">
        <v>23065</v>
      </c>
      <c r="C6063" s="1" t="str">
        <f t="shared" si="973"/>
        <v>21:0447</v>
      </c>
      <c r="D6063" s="1" t="str">
        <f t="shared" si="977"/>
        <v>21:0147</v>
      </c>
      <c r="E6063" t="s">
        <v>23066</v>
      </c>
      <c r="F6063" t="s">
        <v>23067</v>
      </c>
      <c r="H6063">
        <v>48.610723499999999</v>
      </c>
      <c r="I6063">
        <v>-91.122096999999997</v>
      </c>
      <c r="J6063" s="1" t="str">
        <f t="shared" si="978"/>
        <v>NGR lake sediment grab sample</v>
      </c>
      <c r="K6063" s="1" t="str">
        <f t="shared" si="979"/>
        <v>&lt;177 micron (NGR)</v>
      </c>
      <c r="L6063">
        <v>54</v>
      </c>
      <c r="M6063" t="s">
        <v>39</v>
      </c>
      <c r="N6063">
        <v>1061</v>
      </c>
      <c r="O6063">
        <v>75</v>
      </c>
      <c r="P6063">
        <v>22</v>
      </c>
      <c r="Q6063">
        <v>5</v>
      </c>
      <c r="R6063">
        <v>26</v>
      </c>
      <c r="S6063">
        <v>18</v>
      </c>
      <c r="T6063">
        <v>0.1</v>
      </c>
      <c r="U6063">
        <v>455</v>
      </c>
      <c r="V6063">
        <v>2.7</v>
      </c>
      <c r="W6063">
        <v>0.5</v>
      </c>
      <c r="X6063">
        <v>1</v>
      </c>
      <c r="Y6063">
        <v>25</v>
      </c>
    </row>
    <row r="6064" spans="1:25" hidden="1" x14ac:dyDescent="0.25">
      <c r="A6064" t="s">
        <v>23068</v>
      </c>
      <c r="B6064" t="s">
        <v>23069</v>
      </c>
      <c r="C6064" s="1" t="str">
        <f t="shared" si="973"/>
        <v>21:0447</v>
      </c>
      <c r="D6064" s="1" t="str">
        <f t="shared" si="977"/>
        <v>21:0147</v>
      </c>
      <c r="E6064" t="s">
        <v>23070</v>
      </c>
      <c r="F6064" t="s">
        <v>23071</v>
      </c>
      <c r="H6064">
        <v>48.624914699999998</v>
      </c>
      <c r="I6064">
        <v>-91.178173900000004</v>
      </c>
      <c r="J6064" s="1" t="str">
        <f t="shared" si="978"/>
        <v>NGR lake sediment grab sample</v>
      </c>
      <c r="K6064" s="1" t="str">
        <f t="shared" si="979"/>
        <v>&lt;177 micron (NGR)</v>
      </c>
      <c r="L6064">
        <v>54</v>
      </c>
      <c r="M6064" t="s">
        <v>44</v>
      </c>
      <c r="N6064">
        <v>1062</v>
      </c>
      <c r="O6064">
        <v>66</v>
      </c>
      <c r="P6064">
        <v>20</v>
      </c>
      <c r="Q6064">
        <v>8</v>
      </c>
      <c r="R6064">
        <v>20</v>
      </c>
      <c r="S6064">
        <v>6</v>
      </c>
      <c r="T6064">
        <v>0.1</v>
      </c>
      <c r="U6064">
        <v>140</v>
      </c>
      <c r="V6064">
        <v>0.8</v>
      </c>
      <c r="W6064">
        <v>0.5</v>
      </c>
      <c r="X6064">
        <v>1</v>
      </c>
      <c r="Y6064">
        <v>45.6</v>
      </c>
    </row>
    <row r="6065" spans="1:25" hidden="1" x14ac:dyDescent="0.25">
      <c r="A6065" t="s">
        <v>23072</v>
      </c>
      <c r="B6065" t="s">
        <v>23073</v>
      </c>
      <c r="C6065" s="1" t="str">
        <f t="shared" si="973"/>
        <v>21:0447</v>
      </c>
      <c r="D6065" s="1" t="str">
        <f t="shared" si="977"/>
        <v>21:0147</v>
      </c>
      <c r="E6065" t="s">
        <v>23074</v>
      </c>
      <c r="F6065" t="s">
        <v>23075</v>
      </c>
      <c r="H6065">
        <v>48.619222600000001</v>
      </c>
      <c r="I6065">
        <v>-91.244368199999997</v>
      </c>
      <c r="J6065" s="1" t="str">
        <f t="shared" si="978"/>
        <v>NGR lake sediment grab sample</v>
      </c>
      <c r="K6065" s="1" t="str">
        <f t="shared" si="979"/>
        <v>&lt;177 micron (NGR)</v>
      </c>
      <c r="L6065">
        <v>54</v>
      </c>
      <c r="M6065" t="s">
        <v>62</v>
      </c>
      <c r="N6065">
        <v>1063</v>
      </c>
      <c r="O6065">
        <v>52</v>
      </c>
      <c r="P6065">
        <v>20</v>
      </c>
      <c r="Q6065">
        <v>9</v>
      </c>
      <c r="R6065">
        <v>19</v>
      </c>
      <c r="S6065">
        <v>4</v>
      </c>
      <c r="T6065">
        <v>0.1</v>
      </c>
      <c r="U6065">
        <v>100</v>
      </c>
      <c r="V6065">
        <v>0.7</v>
      </c>
      <c r="W6065">
        <v>0.5</v>
      </c>
      <c r="X6065">
        <v>1</v>
      </c>
      <c r="Y6065">
        <v>36.6</v>
      </c>
    </row>
    <row r="6066" spans="1:25" hidden="1" x14ac:dyDescent="0.25">
      <c r="A6066" t="s">
        <v>23076</v>
      </c>
      <c r="B6066" t="s">
        <v>23077</v>
      </c>
      <c r="C6066" s="1" t="str">
        <f t="shared" si="973"/>
        <v>21:0447</v>
      </c>
      <c r="D6066" s="1" t="str">
        <f t="shared" si="977"/>
        <v>21:0147</v>
      </c>
      <c r="E6066" t="s">
        <v>23078</v>
      </c>
      <c r="F6066" t="s">
        <v>23079</v>
      </c>
      <c r="H6066">
        <v>48.628010400000001</v>
      </c>
      <c r="I6066">
        <v>-91.281807000000001</v>
      </c>
      <c r="J6066" s="1" t="str">
        <f t="shared" si="978"/>
        <v>NGR lake sediment grab sample</v>
      </c>
      <c r="K6066" s="1" t="str">
        <f t="shared" si="979"/>
        <v>&lt;177 micron (NGR)</v>
      </c>
      <c r="L6066">
        <v>54</v>
      </c>
      <c r="M6066" t="s">
        <v>67</v>
      </c>
      <c r="N6066">
        <v>1064</v>
      </c>
      <c r="O6066">
        <v>104</v>
      </c>
      <c r="P6066">
        <v>51</v>
      </c>
      <c r="Q6066">
        <v>8</v>
      </c>
      <c r="R6066">
        <v>57</v>
      </c>
      <c r="S6066">
        <v>17</v>
      </c>
      <c r="T6066">
        <v>0.1</v>
      </c>
      <c r="U6066">
        <v>470</v>
      </c>
      <c r="V6066">
        <v>3.3</v>
      </c>
      <c r="W6066">
        <v>2</v>
      </c>
      <c r="X6066">
        <v>3</v>
      </c>
      <c r="Y6066">
        <v>7.4</v>
      </c>
    </row>
    <row r="6067" spans="1:25" hidden="1" x14ac:dyDescent="0.25">
      <c r="A6067" t="s">
        <v>23080</v>
      </c>
      <c r="B6067" t="s">
        <v>23081</v>
      </c>
      <c r="C6067" s="1" t="str">
        <f t="shared" si="973"/>
        <v>21:0447</v>
      </c>
      <c r="D6067" s="1" t="str">
        <f t="shared" si="977"/>
        <v>21:0147</v>
      </c>
      <c r="E6067" t="s">
        <v>23082</v>
      </c>
      <c r="F6067" t="s">
        <v>23083</v>
      </c>
      <c r="H6067">
        <v>48.631718200000002</v>
      </c>
      <c r="I6067">
        <v>-91.324625900000001</v>
      </c>
      <c r="J6067" s="1" t="str">
        <f t="shared" si="978"/>
        <v>NGR lake sediment grab sample</v>
      </c>
      <c r="K6067" s="1" t="str">
        <f t="shared" si="979"/>
        <v>&lt;177 micron (NGR)</v>
      </c>
      <c r="L6067">
        <v>54</v>
      </c>
      <c r="M6067" t="s">
        <v>72</v>
      </c>
      <c r="N6067">
        <v>1065</v>
      </c>
      <c r="O6067">
        <v>88</v>
      </c>
      <c r="P6067">
        <v>45</v>
      </c>
      <c r="Q6067">
        <v>7</v>
      </c>
      <c r="R6067">
        <v>38</v>
      </c>
      <c r="S6067">
        <v>16</v>
      </c>
      <c r="T6067">
        <v>0.1</v>
      </c>
      <c r="U6067">
        <v>480</v>
      </c>
      <c r="V6067">
        <v>2.9</v>
      </c>
      <c r="W6067">
        <v>2</v>
      </c>
      <c r="X6067">
        <v>2</v>
      </c>
      <c r="Y6067">
        <v>12.4</v>
      </c>
    </row>
    <row r="6068" spans="1:25" hidden="1" x14ac:dyDescent="0.25">
      <c r="A6068" t="s">
        <v>23084</v>
      </c>
      <c r="B6068" t="s">
        <v>23085</v>
      </c>
      <c r="C6068" s="1" t="str">
        <f t="shared" si="973"/>
        <v>21:0447</v>
      </c>
      <c r="D6068" s="1" t="str">
        <f t="shared" si="977"/>
        <v>21:0147</v>
      </c>
      <c r="E6068" t="s">
        <v>23086</v>
      </c>
      <c r="F6068" t="s">
        <v>23087</v>
      </c>
      <c r="H6068">
        <v>48.494723</v>
      </c>
      <c r="I6068">
        <v>-91.460502700000006</v>
      </c>
      <c r="J6068" s="1" t="str">
        <f t="shared" si="978"/>
        <v>NGR lake sediment grab sample</v>
      </c>
      <c r="K6068" s="1" t="str">
        <f t="shared" si="979"/>
        <v>&lt;177 micron (NGR)</v>
      </c>
      <c r="L6068">
        <v>54</v>
      </c>
      <c r="M6068" t="s">
        <v>77</v>
      </c>
      <c r="N6068">
        <v>1066</v>
      </c>
      <c r="O6068">
        <v>112</v>
      </c>
      <c r="P6068">
        <v>34</v>
      </c>
      <c r="Q6068">
        <v>9</v>
      </c>
      <c r="R6068">
        <v>39</v>
      </c>
      <c r="S6068">
        <v>18</v>
      </c>
      <c r="T6068">
        <v>0.2</v>
      </c>
      <c r="U6068">
        <v>750</v>
      </c>
      <c r="V6068">
        <v>3.85</v>
      </c>
      <c r="W6068">
        <v>0.5</v>
      </c>
      <c r="X6068">
        <v>2</v>
      </c>
      <c r="Y6068">
        <v>15.2</v>
      </c>
    </row>
    <row r="6069" spans="1:25" hidden="1" x14ac:dyDescent="0.25">
      <c r="A6069" t="s">
        <v>23088</v>
      </c>
      <c r="B6069" t="s">
        <v>23089</v>
      </c>
      <c r="C6069" s="1" t="str">
        <f t="shared" si="973"/>
        <v>21:0447</v>
      </c>
      <c r="D6069" s="1" t="str">
        <f t="shared" si="977"/>
        <v>21:0147</v>
      </c>
      <c r="E6069" t="s">
        <v>23090</v>
      </c>
      <c r="F6069" t="s">
        <v>23091</v>
      </c>
      <c r="H6069">
        <v>48.478662999999997</v>
      </c>
      <c r="I6069">
        <v>-91.425443400000006</v>
      </c>
      <c r="J6069" s="1" t="str">
        <f t="shared" si="978"/>
        <v>NGR lake sediment grab sample</v>
      </c>
      <c r="K6069" s="1" t="str">
        <f t="shared" si="979"/>
        <v>&lt;177 micron (NGR)</v>
      </c>
      <c r="L6069">
        <v>54</v>
      </c>
      <c r="M6069" t="s">
        <v>82</v>
      </c>
      <c r="N6069">
        <v>1067</v>
      </c>
      <c r="O6069">
        <v>126</v>
      </c>
      <c r="P6069">
        <v>38</v>
      </c>
      <c r="Q6069">
        <v>7</v>
      </c>
      <c r="R6069">
        <v>37</v>
      </c>
      <c r="S6069">
        <v>14</v>
      </c>
      <c r="T6069">
        <v>0.1</v>
      </c>
      <c r="U6069">
        <v>380</v>
      </c>
      <c r="V6069">
        <v>2.85</v>
      </c>
      <c r="W6069">
        <v>0.5</v>
      </c>
      <c r="X6069">
        <v>1</v>
      </c>
      <c r="Y6069">
        <v>16.399999999999999</v>
      </c>
    </row>
    <row r="6070" spans="1:25" hidden="1" x14ac:dyDescent="0.25">
      <c r="A6070" t="s">
        <v>23092</v>
      </c>
      <c r="B6070" t="s">
        <v>23093</v>
      </c>
      <c r="C6070" s="1" t="str">
        <f t="shared" si="973"/>
        <v>21:0447</v>
      </c>
      <c r="D6070" s="1" t="str">
        <f>HYPERLINK("http://geochem.nrcan.gc.ca/cdogs/content/svy/svy_e.htm", "")</f>
        <v/>
      </c>
      <c r="G6070" s="1" t="str">
        <f>HYPERLINK("http://geochem.nrcan.gc.ca/cdogs/content/cr_/cr_00035_e.htm", "35")</f>
        <v>35</v>
      </c>
      <c r="J6070" t="s">
        <v>100</v>
      </c>
      <c r="K6070" t="s">
        <v>101</v>
      </c>
      <c r="L6070">
        <v>54</v>
      </c>
      <c r="M6070" t="s">
        <v>102</v>
      </c>
      <c r="N6070">
        <v>1068</v>
      </c>
      <c r="O6070">
        <v>104</v>
      </c>
      <c r="P6070">
        <v>65</v>
      </c>
      <c r="Q6070">
        <v>12</v>
      </c>
      <c r="R6070">
        <v>39</v>
      </c>
      <c r="S6070">
        <v>9</v>
      </c>
      <c r="T6070">
        <v>0.1</v>
      </c>
      <c r="U6070">
        <v>310</v>
      </c>
      <c r="V6070">
        <v>2.4500000000000002</v>
      </c>
      <c r="W6070">
        <v>15</v>
      </c>
      <c r="X6070">
        <v>1</v>
      </c>
      <c r="Y6070">
        <v>7</v>
      </c>
    </row>
    <row r="6071" spans="1:25" hidden="1" x14ac:dyDescent="0.25">
      <c r="A6071" t="s">
        <v>23094</v>
      </c>
      <c r="B6071" t="s">
        <v>23095</v>
      </c>
      <c r="C6071" s="1" t="str">
        <f t="shared" si="973"/>
        <v>21:0447</v>
      </c>
      <c r="D6071" s="1" t="str">
        <f t="shared" ref="D6071:D6083" si="980">HYPERLINK("http://geochem.nrcan.gc.ca/cdogs/content/svy/svy210147_e.htm", "21:0147")</f>
        <v>21:0147</v>
      </c>
      <c r="E6071" t="s">
        <v>23096</v>
      </c>
      <c r="F6071" t="s">
        <v>23097</v>
      </c>
      <c r="H6071">
        <v>48.443167600000002</v>
      </c>
      <c r="I6071">
        <v>-91.427723700000001</v>
      </c>
      <c r="J6071" s="1" t="str">
        <f t="shared" ref="J6071:J6083" si="981">HYPERLINK("http://geochem.nrcan.gc.ca/cdogs/content/kwd/kwd020027_e.htm", "NGR lake sediment grab sample")</f>
        <v>NGR lake sediment grab sample</v>
      </c>
      <c r="K6071" s="1" t="str">
        <f t="shared" ref="K6071:K6083" si="982">HYPERLINK("http://geochem.nrcan.gc.ca/cdogs/content/kwd/kwd080006_e.htm", "&lt;177 micron (NGR)")</f>
        <v>&lt;177 micron (NGR)</v>
      </c>
      <c r="L6071">
        <v>54</v>
      </c>
      <c r="M6071" t="s">
        <v>87</v>
      </c>
      <c r="N6071">
        <v>1069</v>
      </c>
      <c r="O6071">
        <v>100</v>
      </c>
      <c r="P6071">
        <v>102</v>
      </c>
      <c r="Q6071">
        <v>8</v>
      </c>
      <c r="R6071">
        <v>68</v>
      </c>
      <c r="S6071">
        <v>26</v>
      </c>
      <c r="T6071">
        <v>0.1</v>
      </c>
      <c r="U6071">
        <v>795</v>
      </c>
      <c r="V6071">
        <v>5.7</v>
      </c>
      <c r="W6071">
        <v>2</v>
      </c>
      <c r="X6071">
        <v>1</v>
      </c>
      <c r="Y6071">
        <v>4.8</v>
      </c>
    </row>
    <row r="6072" spans="1:25" hidden="1" x14ac:dyDescent="0.25">
      <c r="A6072" t="s">
        <v>23098</v>
      </c>
      <c r="B6072" t="s">
        <v>23099</v>
      </c>
      <c r="C6072" s="1" t="str">
        <f t="shared" si="973"/>
        <v>21:0447</v>
      </c>
      <c r="D6072" s="1" t="str">
        <f t="shared" si="980"/>
        <v>21:0147</v>
      </c>
      <c r="E6072" t="s">
        <v>23100</v>
      </c>
      <c r="F6072" t="s">
        <v>23101</v>
      </c>
      <c r="H6072">
        <v>48.4080133</v>
      </c>
      <c r="I6072">
        <v>-91.427921600000005</v>
      </c>
      <c r="J6072" s="1" t="str">
        <f t="shared" si="981"/>
        <v>NGR lake sediment grab sample</v>
      </c>
      <c r="K6072" s="1" t="str">
        <f t="shared" si="982"/>
        <v>&lt;177 micron (NGR)</v>
      </c>
      <c r="L6072">
        <v>54</v>
      </c>
      <c r="M6072" t="s">
        <v>49</v>
      </c>
      <c r="N6072">
        <v>1070</v>
      </c>
      <c r="O6072">
        <v>124</v>
      </c>
      <c r="P6072">
        <v>31</v>
      </c>
      <c r="Q6072">
        <v>10</v>
      </c>
      <c r="R6072">
        <v>30</v>
      </c>
      <c r="S6072">
        <v>19</v>
      </c>
      <c r="T6072">
        <v>0.2</v>
      </c>
      <c r="U6072">
        <v>840</v>
      </c>
      <c r="V6072">
        <v>3.1</v>
      </c>
      <c r="W6072">
        <v>0.5</v>
      </c>
      <c r="X6072">
        <v>1</v>
      </c>
      <c r="Y6072">
        <v>32</v>
      </c>
    </row>
    <row r="6073" spans="1:25" hidden="1" x14ac:dyDescent="0.25">
      <c r="A6073" t="s">
        <v>23102</v>
      </c>
      <c r="B6073" t="s">
        <v>23103</v>
      </c>
      <c r="C6073" s="1" t="str">
        <f t="shared" si="973"/>
        <v>21:0447</v>
      </c>
      <c r="D6073" s="1" t="str">
        <f t="shared" si="980"/>
        <v>21:0147</v>
      </c>
      <c r="E6073" t="s">
        <v>23058</v>
      </c>
      <c r="F6073" t="s">
        <v>23104</v>
      </c>
      <c r="H6073">
        <v>48.3941801</v>
      </c>
      <c r="I6073">
        <v>-91.425701500000002</v>
      </c>
      <c r="J6073" s="1" t="str">
        <f t="shared" si="981"/>
        <v>NGR lake sediment grab sample</v>
      </c>
      <c r="K6073" s="1" t="str">
        <f t="shared" si="982"/>
        <v>&lt;177 micron (NGR)</v>
      </c>
      <c r="L6073">
        <v>54</v>
      </c>
      <c r="M6073" t="s">
        <v>57</v>
      </c>
      <c r="N6073">
        <v>1071</v>
      </c>
      <c r="O6073">
        <v>144</v>
      </c>
      <c r="P6073">
        <v>37</v>
      </c>
      <c r="Q6073">
        <v>9</v>
      </c>
      <c r="R6073">
        <v>43</v>
      </c>
      <c r="S6073">
        <v>14</v>
      </c>
      <c r="T6073">
        <v>0.1</v>
      </c>
      <c r="U6073">
        <v>400</v>
      </c>
      <c r="V6073">
        <v>2.2000000000000002</v>
      </c>
      <c r="W6073">
        <v>0.5</v>
      </c>
      <c r="X6073">
        <v>1</v>
      </c>
      <c r="Y6073">
        <v>34.200000000000003</v>
      </c>
    </row>
    <row r="6074" spans="1:25" hidden="1" x14ac:dyDescent="0.25">
      <c r="A6074" t="s">
        <v>23105</v>
      </c>
      <c r="B6074" t="s">
        <v>23106</v>
      </c>
      <c r="C6074" s="1" t="str">
        <f t="shared" si="973"/>
        <v>21:0447</v>
      </c>
      <c r="D6074" s="1" t="str">
        <f t="shared" si="980"/>
        <v>21:0147</v>
      </c>
      <c r="E6074" t="s">
        <v>23058</v>
      </c>
      <c r="F6074" t="s">
        <v>23107</v>
      </c>
      <c r="H6074">
        <v>48.3941801</v>
      </c>
      <c r="I6074">
        <v>-91.425701500000002</v>
      </c>
      <c r="J6074" s="1" t="str">
        <f t="shared" si="981"/>
        <v>NGR lake sediment grab sample</v>
      </c>
      <c r="K6074" s="1" t="str">
        <f t="shared" si="982"/>
        <v>&lt;177 micron (NGR)</v>
      </c>
      <c r="L6074">
        <v>54</v>
      </c>
      <c r="M6074" t="s">
        <v>53</v>
      </c>
      <c r="N6074">
        <v>1072</v>
      </c>
      <c r="O6074">
        <v>122</v>
      </c>
      <c r="P6074">
        <v>38</v>
      </c>
      <c r="Q6074">
        <v>11</v>
      </c>
      <c r="R6074">
        <v>42</v>
      </c>
      <c r="S6074">
        <v>13</v>
      </c>
      <c r="T6074">
        <v>0.1</v>
      </c>
      <c r="U6074">
        <v>375</v>
      </c>
      <c r="V6074">
        <v>2.1</v>
      </c>
      <c r="W6074">
        <v>0.5</v>
      </c>
      <c r="X6074">
        <v>1</v>
      </c>
      <c r="Y6074">
        <v>36.799999999999997</v>
      </c>
    </row>
    <row r="6075" spans="1:25" hidden="1" x14ac:dyDescent="0.25">
      <c r="A6075" t="s">
        <v>23108</v>
      </c>
      <c r="B6075" t="s">
        <v>23109</v>
      </c>
      <c r="C6075" s="1" t="str">
        <f t="shared" si="973"/>
        <v>21:0447</v>
      </c>
      <c r="D6075" s="1" t="str">
        <f t="shared" si="980"/>
        <v>21:0147</v>
      </c>
      <c r="E6075" t="s">
        <v>23110</v>
      </c>
      <c r="F6075" t="s">
        <v>23111</v>
      </c>
      <c r="H6075">
        <v>48.361835999999997</v>
      </c>
      <c r="I6075">
        <v>-91.412877300000005</v>
      </c>
      <c r="J6075" s="1" t="str">
        <f t="shared" si="981"/>
        <v>NGR lake sediment grab sample</v>
      </c>
      <c r="K6075" s="1" t="str">
        <f t="shared" si="982"/>
        <v>&lt;177 micron (NGR)</v>
      </c>
      <c r="L6075">
        <v>54</v>
      </c>
      <c r="M6075" t="s">
        <v>92</v>
      </c>
      <c r="N6075">
        <v>1073</v>
      </c>
      <c r="O6075">
        <v>110</v>
      </c>
      <c r="P6075">
        <v>35</v>
      </c>
      <c r="Q6075">
        <v>19</v>
      </c>
      <c r="R6075">
        <v>28</v>
      </c>
      <c r="S6075">
        <v>9</v>
      </c>
      <c r="T6075">
        <v>0.1</v>
      </c>
      <c r="U6075">
        <v>345</v>
      </c>
      <c r="V6075">
        <v>1.65</v>
      </c>
      <c r="W6075">
        <v>0.5</v>
      </c>
      <c r="X6075">
        <v>2</v>
      </c>
      <c r="Y6075">
        <v>34.799999999999997</v>
      </c>
    </row>
    <row r="6076" spans="1:25" hidden="1" x14ac:dyDescent="0.25">
      <c r="A6076" t="s">
        <v>23112</v>
      </c>
      <c r="B6076" t="s">
        <v>23113</v>
      </c>
      <c r="C6076" s="1" t="str">
        <f t="shared" si="973"/>
        <v>21:0447</v>
      </c>
      <c r="D6076" s="1" t="str">
        <f t="shared" si="980"/>
        <v>21:0147</v>
      </c>
      <c r="E6076" t="s">
        <v>23114</v>
      </c>
      <c r="F6076" t="s">
        <v>23115</v>
      </c>
      <c r="H6076">
        <v>48.338688300000001</v>
      </c>
      <c r="I6076">
        <v>-91.431505900000005</v>
      </c>
      <c r="J6076" s="1" t="str">
        <f t="shared" si="981"/>
        <v>NGR lake sediment grab sample</v>
      </c>
      <c r="K6076" s="1" t="str">
        <f t="shared" si="982"/>
        <v>&lt;177 micron (NGR)</v>
      </c>
      <c r="L6076">
        <v>54</v>
      </c>
      <c r="M6076" t="s">
        <v>97</v>
      </c>
      <c r="N6076">
        <v>1074</v>
      </c>
      <c r="O6076">
        <v>171</v>
      </c>
      <c r="P6076">
        <v>25</v>
      </c>
      <c r="Q6076">
        <v>7</v>
      </c>
      <c r="R6076">
        <v>34</v>
      </c>
      <c r="S6076">
        <v>35</v>
      </c>
      <c r="T6076">
        <v>0.1</v>
      </c>
      <c r="U6076">
        <v>1100</v>
      </c>
      <c r="V6076">
        <v>4.9000000000000004</v>
      </c>
      <c r="W6076">
        <v>0.5</v>
      </c>
      <c r="X6076">
        <v>1</v>
      </c>
      <c r="Y6076">
        <v>31.2</v>
      </c>
    </row>
    <row r="6077" spans="1:25" hidden="1" x14ac:dyDescent="0.25">
      <c r="A6077" t="s">
        <v>23116</v>
      </c>
      <c r="B6077" t="s">
        <v>23117</v>
      </c>
      <c r="C6077" s="1" t="str">
        <f t="shared" si="973"/>
        <v>21:0447</v>
      </c>
      <c r="D6077" s="1" t="str">
        <f t="shared" si="980"/>
        <v>21:0147</v>
      </c>
      <c r="E6077" t="s">
        <v>23118</v>
      </c>
      <c r="F6077" t="s">
        <v>23119</v>
      </c>
      <c r="H6077">
        <v>48.304284099999997</v>
      </c>
      <c r="I6077">
        <v>-91.446168</v>
      </c>
      <c r="J6077" s="1" t="str">
        <f t="shared" si="981"/>
        <v>NGR lake sediment grab sample</v>
      </c>
      <c r="K6077" s="1" t="str">
        <f t="shared" si="982"/>
        <v>&lt;177 micron (NGR)</v>
      </c>
      <c r="L6077">
        <v>54</v>
      </c>
      <c r="M6077" t="s">
        <v>107</v>
      </c>
      <c r="N6077">
        <v>1075</v>
      </c>
      <c r="O6077">
        <v>230</v>
      </c>
      <c r="P6077">
        <v>36</v>
      </c>
      <c r="Q6077">
        <v>13</v>
      </c>
      <c r="R6077">
        <v>42</v>
      </c>
      <c r="S6077">
        <v>22</v>
      </c>
      <c r="T6077">
        <v>0.1</v>
      </c>
      <c r="U6077">
        <v>1400</v>
      </c>
      <c r="V6077">
        <v>3.4</v>
      </c>
      <c r="W6077">
        <v>2</v>
      </c>
      <c r="X6077">
        <v>5</v>
      </c>
      <c r="Y6077">
        <v>28.2</v>
      </c>
    </row>
    <row r="6078" spans="1:25" hidden="1" x14ac:dyDescent="0.25">
      <c r="A6078" t="s">
        <v>23120</v>
      </c>
      <c r="B6078" t="s">
        <v>23121</v>
      </c>
      <c r="C6078" s="1" t="str">
        <f t="shared" si="973"/>
        <v>21:0447</v>
      </c>
      <c r="D6078" s="1" t="str">
        <f t="shared" si="980"/>
        <v>21:0147</v>
      </c>
      <c r="E6078" t="s">
        <v>23122</v>
      </c>
      <c r="F6078" t="s">
        <v>23123</v>
      </c>
      <c r="H6078">
        <v>48.285521299999999</v>
      </c>
      <c r="I6078">
        <v>-91.429347199999995</v>
      </c>
      <c r="J6078" s="1" t="str">
        <f t="shared" si="981"/>
        <v>NGR lake sediment grab sample</v>
      </c>
      <c r="K6078" s="1" t="str">
        <f t="shared" si="982"/>
        <v>&lt;177 micron (NGR)</v>
      </c>
      <c r="L6078">
        <v>54</v>
      </c>
      <c r="M6078" t="s">
        <v>112</v>
      </c>
      <c r="N6078">
        <v>1076</v>
      </c>
      <c r="O6078">
        <v>41</v>
      </c>
      <c r="P6078">
        <v>4</v>
      </c>
      <c r="Q6078">
        <v>8</v>
      </c>
      <c r="R6078">
        <v>8</v>
      </c>
      <c r="S6078">
        <v>6</v>
      </c>
      <c r="T6078">
        <v>0.1</v>
      </c>
      <c r="U6078">
        <v>240</v>
      </c>
      <c r="V6078">
        <v>1.55</v>
      </c>
      <c r="W6078">
        <v>0.5</v>
      </c>
      <c r="X6078">
        <v>1</v>
      </c>
      <c r="Y6078">
        <v>6.6</v>
      </c>
    </row>
    <row r="6079" spans="1:25" hidden="1" x14ac:dyDescent="0.25">
      <c r="A6079" t="s">
        <v>23124</v>
      </c>
      <c r="B6079" t="s">
        <v>23125</v>
      </c>
      <c r="C6079" s="1" t="str">
        <f t="shared" si="973"/>
        <v>21:0447</v>
      </c>
      <c r="D6079" s="1" t="str">
        <f t="shared" si="980"/>
        <v>21:0147</v>
      </c>
      <c r="E6079" t="s">
        <v>23126</v>
      </c>
      <c r="F6079" t="s">
        <v>23127</v>
      </c>
      <c r="H6079">
        <v>48.234269599999998</v>
      </c>
      <c r="I6079">
        <v>-91.432370899999995</v>
      </c>
      <c r="J6079" s="1" t="str">
        <f t="shared" si="981"/>
        <v>NGR lake sediment grab sample</v>
      </c>
      <c r="K6079" s="1" t="str">
        <f t="shared" si="982"/>
        <v>&lt;177 micron (NGR)</v>
      </c>
      <c r="L6079">
        <v>54</v>
      </c>
      <c r="M6079" t="s">
        <v>117</v>
      </c>
      <c r="N6079">
        <v>1077</v>
      </c>
      <c r="O6079">
        <v>180</v>
      </c>
      <c r="P6079">
        <v>36</v>
      </c>
      <c r="Q6079">
        <v>7</v>
      </c>
      <c r="R6079">
        <v>24</v>
      </c>
      <c r="S6079">
        <v>17</v>
      </c>
      <c r="T6079">
        <v>0.1</v>
      </c>
      <c r="U6079">
        <v>1400</v>
      </c>
      <c r="V6079">
        <v>3.8</v>
      </c>
      <c r="W6079">
        <v>0.5</v>
      </c>
      <c r="X6079">
        <v>2</v>
      </c>
      <c r="Y6079">
        <v>34</v>
      </c>
    </row>
    <row r="6080" spans="1:25" hidden="1" x14ac:dyDescent="0.25">
      <c r="A6080" t="s">
        <v>23128</v>
      </c>
      <c r="B6080" t="s">
        <v>23129</v>
      </c>
      <c r="C6080" s="1" t="str">
        <f t="shared" si="973"/>
        <v>21:0447</v>
      </c>
      <c r="D6080" s="1" t="str">
        <f t="shared" si="980"/>
        <v>21:0147</v>
      </c>
      <c r="E6080" t="s">
        <v>23130</v>
      </c>
      <c r="F6080" t="s">
        <v>23131</v>
      </c>
      <c r="H6080">
        <v>48.206273899999999</v>
      </c>
      <c r="I6080">
        <v>-91.426064699999998</v>
      </c>
      <c r="J6080" s="1" t="str">
        <f t="shared" si="981"/>
        <v>NGR lake sediment grab sample</v>
      </c>
      <c r="K6080" s="1" t="str">
        <f t="shared" si="982"/>
        <v>&lt;177 micron (NGR)</v>
      </c>
      <c r="L6080">
        <v>54</v>
      </c>
      <c r="M6080" t="s">
        <v>122</v>
      </c>
      <c r="N6080">
        <v>1078</v>
      </c>
      <c r="O6080">
        <v>70</v>
      </c>
      <c r="P6080">
        <v>14</v>
      </c>
      <c r="Q6080">
        <v>8</v>
      </c>
      <c r="R6080">
        <v>20</v>
      </c>
      <c r="S6080">
        <v>10</v>
      </c>
      <c r="T6080">
        <v>0.1</v>
      </c>
      <c r="U6080">
        <v>510</v>
      </c>
      <c r="V6080">
        <v>1.85</v>
      </c>
      <c r="W6080">
        <v>0.5</v>
      </c>
      <c r="X6080">
        <v>1</v>
      </c>
      <c r="Y6080">
        <v>4.5999999999999996</v>
      </c>
    </row>
    <row r="6081" spans="1:25" hidden="1" x14ac:dyDescent="0.25">
      <c r="A6081" t="s">
        <v>23132</v>
      </c>
      <c r="B6081" t="s">
        <v>23133</v>
      </c>
      <c r="C6081" s="1" t="str">
        <f t="shared" si="973"/>
        <v>21:0447</v>
      </c>
      <c r="D6081" s="1" t="str">
        <f t="shared" si="980"/>
        <v>21:0147</v>
      </c>
      <c r="E6081" t="s">
        <v>23134</v>
      </c>
      <c r="F6081" t="s">
        <v>23135</v>
      </c>
      <c r="H6081">
        <v>48.129420699999997</v>
      </c>
      <c r="I6081">
        <v>-91.433441299999998</v>
      </c>
      <c r="J6081" s="1" t="str">
        <f t="shared" si="981"/>
        <v>NGR lake sediment grab sample</v>
      </c>
      <c r="K6081" s="1" t="str">
        <f t="shared" si="982"/>
        <v>&lt;177 micron (NGR)</v>
      </c>
      <c r="L6081">
        <v>55</v>
      </c>
      <c r="M6081" t="s">
        <v>29</v>
      </c>
      <c r="N6081">
        <v>1079</v>
      </c>
      <c r="O6081">
        <v>114</v>
      </c>
      <c r="P6081">
        <v>24</v>
      </c>
      <c r="Q6081">
        <v>10</v>
      </c>
      <c r="R6081">
        <v>27</v>
      </c>
      <c r="S6081">
        <v>7</v>
      </c>
      <c r="T6081">
        <v>0.1</v>
      </c>
      <c r="U6081">
        <v>320</v>
      </c>
      <c r="V6081">
        <v>0.7</v>
      </c>
      <c r="W6081">
        <v>0.5</v>
      </c>
      <c r="X6081">
        <v>1</v>
      </c>
      <c r="Y6081">
        <v>54.2</v>
      </c>
    </row>
    <row r="6082" spans="1:25" hidden="1" x14ac:dyDescent="0.25">
      <c r="A6082" t="s">
        <v>23136</v>
      </c>
      <c r="B6082" t="s">
        <v>23137</v>
      </c>
      <c r="C6082" s="1" t="str">
        <f t="shared" si="973"/>
        <v>21:0447</v>
      </c>
      <c r="D6082" s="1" t="str">
        <f t="shared" si="980"/>
        <v>21:0147</v>
      </c>
      <c r="E6082" t="s">
        <v>23138</v>
      </c>
      <c r="F6082" t="s">
        <v>23139</v>
      </c>
      <c r="H6082">
        <v>48.183646799999998</v>
      </c>
      <c r="I6082">
        <v>-91.448633700000002</v>
      </c>
      <c r="J6082" s="1" t="str">
        <f t="shared" si="981"/>
        <v>NGR lake sediment grab sample</v>
      </c>
      <c r="K6082" s="1" t="str">
        <f t="shared" si="982"/>
        <v>&lt;177 micron (NGR)</v>
      </c>
      <c r="L6082">
        <v>55</v>
      </c>
      <c r="M6082" t="s">
        <v>34</v>
      </c>
      <c r="N6082">
        <v>1080</v>
      </c>
      <c r="O6082">
        <v>150</v>
      </c>
      <c r="P6082">
        <v>55</v>
      </c>
      <c r="Q6082">
        <v>14</v>
      </c>
      <c r="R6082">
        <v>62</v>
      </c>
      <c r="S6082">
        <v>35</v>
      </c>
      <c r="T6082">
        <v>0.1</v>
      </c>
      <c r="U6082">
        <v>13000</v>
      </c>
      <c r="V6082">
        <v>7.5</v>
      </c>
      <c r="W6082">
        <v>6.5</v>
      </c>
      <c r="X6082">
        <v>3</v>
      </c>
      <c r="Y6082">
        <v>9</v>
      </c>
    </row>
    <row r="6083" spans="1:25" hidden="1" x14ac:dyDescent="0.25">
      <c r="A6083" t="s">
        <v>23140</v>
      </c>
      <c r="B6083" t="s">
        <v>23141</v>
      </c>
      <c r="C6083" s="1" t="str">
        <f t="shared" si="973"/>
        <v>21:0447</v>
      </c>
      <c r="D6083" s="1" t="str">
        <f t="shared" si="980"/>
        <v>21:0147</v>
      </c>
      <c r="E6083" t="s">
        <v>23142</v>
      </c>
      <c r="F6083" t="s">
        <v>23143</v>
      </c>
      <c r="H6083">
        <v>48.147811099999998</v>
      </c>
      <c r="I6083">
        <v>-91.480986400000006</v>
      </c>
      <c r="J6083" s="1" t="str">
        <f t="shared" si="981"/>
        <v>NGR lake sediment grab sample</v>
      </c>
      <c r="K6083" s="1" t="str">
        <f t="shared" si="982"/>
        <v>&lt;177 micron (NGR)</v>
      </c>
      <c r="L6083">
        <v>55</v>
      </c>
      <c r="M6083" t="s">
        <v>39</v>
      </c>
      <c r="N6083">
        <v>1081</v>
      </c>
      <c r="O6083">
        <v>136</v>
      </c>
      <c r="P6083">
        <v>52</v>
      </c>
      <c r="Q6083">
        <v>20</v>
      </c>
      <c r="R6083">
        <v>53</v>
      </c>
      <c r="S6083">
        <v>27</v>
      </c>
      <c r="T6083">
        <v>0.1</v>
      </c>
      <c r="U6083">
        <v>2200</v>
      </c>
      <c r="V6083">
        <v>9</v>
      </c>
      <c r="W6083">
        <v>47</v>
      </c>
      <c r="X6083">
        <v>2</v>
      </c>
      <c r="Y6083">
        <v>9.6</v>
      </c>
    </row>
    <row r="6084" spans="1:25" hidden="1" x14ac:dyDescent="0.25">
      <c r="A6084" t="s">
        <v>23144</v>
      </c>
      <c r="B6084" t="s">
        <v>23145</v>
      </c>
      <c r="C6084" s="1" t="str">
        <f t="shared" si="973"/>
        <v>21:0447</v>
      </c>
      <c r="D6084" s="1" t="str">
        <f>HYPERLINK("http://geochem.nrcan.gc.ca/cdogs/content/svy/svy_e.htm", "")</f>
        <v/>
      </c>
      <c r="G6084" s="1" t="str">
        <f>HYPERLINK("http://geochem.nrcan.gc.ca/cdogs/content/cr_/cr_00035_e.htm", "35")</f>
        <v>35</v>
      </c>
      <c r="J6084" t="s">
        <v>100</v>
      </c>
      <c r="K6084" t="s">
        <v>101</v>
      </c>
      <c r="L6084">
        <v>55</v>
      </c>
      <c r="M6084" t="s">
        <v>102</v>
      </c>
      <c r="N6084">
        <v>1082</v>
      </c>
      <c r="O6084">
        <v>102</v>
      </c>
      <c r="P6084">
        <v>64</v>
      </c>
      <c r="Q6084">
        <v>13</v>
      </c>
      <c r="R6084">
        <v>39</v>
      </c>
      <c r="S6084">
        <v>11</v>
      </c>
      <c r="T6084">
        <v>0.1</v>
      </c>
      <c r="U6084">
        <v>315</v>
      </c>
      <c r="V6084">
        <v>2.5499999999999998</v>
      </c>
      <c r="W6084">
        <v>12.5</v>
      </c>
      <c r="X6084">
        <v>2</v>
      </c>
      <c r="Y6084">
        <v>8.4</v>
      </c>
    </row>
    <row r="6085" spans="1:25" hidden="1" x14ac:dyDescent="0.25">
      <c r="A6085" t="s">
        <v>23146</v>
      </c>
      <c r="B6085" t="s">
        <v>23147</v>
      </c>
      <c r="C6085" s="1" t="str">
        <f t="shared" si="973"/>
        <v>21:0447</v>
      </c>
      <c r="D6085" s="1" t="str">
        <f t="shared" ref="D6085:D6106" si="983">HYPERLINK("http://geochem.nrcan.gc.ca/cdogs/content/svy/svy210147_e.htm", "21:0147")</f>
        <v>21:0147</v>
      </c>
      <c r="E6085" t="s">
        <v>23148</v>
      </c>
      <c r="F6085" t="s">
        <v>23149</v>
      </c>
      <c r="H6085">
        <v>48.141991099999998</v>
      </c>
      <c r="I6085">
        <v>-91.438812400000003</v>
      </c>
      <c r="J6085" s="1" t="str">
        <f t="shared" ref="J6085:J6106" si="984">HYPERLINK("http://geochem.nrcan.gc.ca/cdogs/content/kwd/kwd020027_e.htm", "NGR lake sediment grab sample")</f>
        <v>NGR lake sediment grab sample</v>
      </c>
      <c r="K6085" s="1" t="str">
        <f t="shared" ref="K6085:K6106" si="985">HYPERLINK("http://geochem.nrcan.gc.ca/cdogs/content/kwd/kwd080006_e.htm", "&lt;177 micron (NGR)")</f>
        <v>&lt;177 micron (NGR)</v>
      </c>
      <c r="L6085">
        <v>55</v>
      </c>
      <c r="M6085" t="s">
        <v>49</v>
      </c>
      <c r="N6085">
        <v>1083</v>
      </c>
      <c r="O6085">
        <v>194</v>
      </c>
      <c r="P6085">
        <v>22</v>
      </c>
      <c r="Q6085">
        <v>6</v>
      </c>
      <c r="R6085">
        <v>18</v>
      </c>
      <c r="S6085">
        <v>7</v>
      </c>
      <c r="T6085">
        <v>0.2</v>
      </c>
      <c r="U6085">
        <v>245</v>
      </c>
      <c r="V6085">
        <v>0.8</v>
      </c>
      <c r="W6085">
        <v>0.5</v>
      </c>
      <c r="X6085">
        <v>2</v>
      </c>
      <c r="Y6085">
        <v>67</v>
      </c>
    </row>
    <row r="6086" spans="1:25" hidden="1" x14ac:dyDescent="0.25">
      <c r="A6086" t="s">
        <v>23150</v>
      </c>
      <c r="B6086" t="s">
        <v>23151</v>
      </c>
      <c r="C6086" s="1" t="str">
        <f t="shared" si="973"/>
        <v>21:0447</v>
      </c>
      <c r="D6086" s="1" t="str">
        <f t="shared" si="983"/>
        <v>21:0147</v>
      </c>
      <c r="E6086" t="s">
        <v>23134</v>
      </c>
      <c r="F6086" t="s">
        <v>23152</v>
      </c>
      <c r="H6086">
        <v>48.129420699999997</v>
      </c>
      <c r="I6086">
        <v>-91.433441299999998</v>
      </c>
      <c r="J6086" s="1" t="str">
        <f t="shared" si="984"/>
        <v>NGR lake sediment grab sample</v>
      </c>
      <c r="K6086" s="1" t="str">
        <f t="shared" si="985"/>
        <v>&lt;177 micron (NGR)</v>
      </c>
      <c r="L6086">
        <v>55</v>
      </c>
      <c r="M6086" t="s">
        <v>57</v>
      </c>
      <c r="N6086">
        <v>1084</v>
      </c>
      <c r="O6086">
        <v>124</v>
      </c>
      <c r="P6086">
        <v>24</v>
      </c>
      <c r="Q6086">
        <v>9</v>
      </c>
      <c r="R6086">
        <v>26</v>
      </c>
      <c r="S6086">
        <v>7</v>
      </c>
      <c r="T6086">
        <v>0.1</v>
      </c>
      <c r="U6086">
        <v>330</v>
      </c>
      <c r="V6086">
        <v>0.7</v>
      </c>
      <c r="W6086">
        <v>0.5</v>
      </c>
      <c r="X6086">
        <v>1</v>
      </c>
      <c r="Y6086">
        <v>56</v>
      </c>
    </row>
    <row r="6087" spans="1:25" hidden="1" x14ac:dyDescent="0.25">
      <c r="A6087" t="s">
        <v>23153</v>
      </c>
      <c r="B6087" t="s">
        <v>23154</v>
      </c>
      <c r="C6087" s="1" t="str">
        <f t="shared" si="973"/>
        <v>21:0447</v>
      </c>
      <c r="D6087" s="1" t="str">
        <f t="shared" si="983"/>
        <v>21:0147</v>
      </c>
      <c r="E6087" t="s">
        <v>23134</v>
      </c>
      <c r="F6087" t="s">
        <v>23155</v>
      </c>
      <c r="H6087">
        <v>48.129420699999997</v>
      </c>
      <c r="I6087">
        <v>-91.433441299999998</v>
      </c>
      <c r="J6087" s="1" t="str">
        <f t="shared" si="984"/>
        <v>NGR lake sediment grab sample</v>
      </c>
      <c r="K6087" s="1" t="str">
        <f t="shared" si="985"/>
        <v>&lt;177 micron (NGR)</v>
      </c>
      <c r="L6087">
        <v>55</v>
      </c>
      <c r="M6087" t="s">
        <v>53</v>
      </c>
      <c r="N6087">
        <v>1085</v>
      </c>
      <c r="O6087">
        <v>112</v>
      </c>
      <c r="P6087">
        <v>25</v>
      </c>
      <c r="Q6087">
        <v>8</v>
      </c>
      <c r="R6087">
        <v>30</v>
      </c>
      <c r="S6087">
        <v>8</v>
      </c>
      <c r="T6087">
        <v>0.1</v>
      </c>
      <c r="U6087">
        <v>260</v>
      </c>
      <c r="V6087">
        <v>0.65</v>
      </c>
      <c r="W6087">
        <v>0.5</v>
      </c>
      <c r="X6087">
        <v>1</v>
      </c>
      <c r="Y6087">
        <v>53.6</v>
      </c>
    </row>
    <row r="6088" spans="1:25" hidden="1" x14ac:dyDescent="0.25">
      <c r="A6088" t="s">
        <v>23156</v>
      </c>
      <c r="B6088" t="s">
        <v>23157</v>
      </c>
      <c r="C6088" s="1" t="str">
        <f t="shared" si="973"/>
        <v>21:0447</v>
      </c>
      <c r="D6088" s="1" t="str">
        <f t="shared" si="983"/>
        <v>21:0147</v>
      </c>
      <c r="E6088" t="s">
        <v>23158</v>
      </c>
      <c r="F6088" t="s">
        <v>23159</v>
      </c>
      <c r="H6088">
        <v>48.126052399999999</v>
      </c>
      <c r="I6088">
        <v>-91.444456200000005</v>
      </c>
      <c r="J6088" s="1" t="str">
        <f t="shared" si="984"/>
        <v>NGR lake sediment grab sample</v>
      </c>
      <c r="K6088" s="1" t="str">
        <f t="shared" si="985"/>
        <v>&lt;177 micron (NGR)</v>
      </c>
      <c r="L6088">
        <v>55</v>
      </c>
      <c r="M6088" t="s">
        <v>44</v>
      </c>
      <c r="N6088">
        <v>1086</v>
      </c>
      <c r="O6088">
        <v>108</v>
      </c>
      <c r="P6088">
        <v>33</v>
      </c>
      <c r="Q6088">
        <v>10</v>
      </c>
      <c r="R6088">
        <v>24</v>
      </c>
      <c r="S6088">
        <v>7</v>
      </c>
      <c r="T6088">
        <v>0.1</v>
      </c>
      <c r="U6088">
        <v>440</v>
      </c>
      <c r="V6088">
        <v>1.3</v>
      </c>
      <c r="W6088">
        <v>0.5</v>
      </c>
      <c r="X6088">
        <v>1</v>
      </c>
      <c r="Y6088">
        <v>36.6</v>
      </c>
    </row>
    <row r="6089" spans="1:25" hidden="1" x14ac:dyDescent="0.25">
      <c r="A6089" t="s">
        <v>23160</v>
      </c>
      <c r="B6089" t="s">
        <v>23161</v>
      </c>
      <c r="C6089" s="1" t="str">
        <f t="shared" si="973"/>
        <v>21:0447</v>
      </c>
      <c r="D6089" s="1" t="str">
        <f t="shared" si="983"/>
        <v>21:0147</v>
      </c>
      <c r="E6089" t="s">
        <v>23162</v>
      </c>
      <c r="F6089" t="s">
        <v>23163</v>
      </c>
      <c r="H6089">
        <v>48.110448900000002</v>
      </c>
      <c r="I6089">
        <v>-91.475169199999996</v>
      </c>
      <c r="J6089" s="1" t="str">
        <f t="shared" si="984"/>
        <v>NGR lake sediment grab sample</v>
      </c>
      <c r="K6089" s="1" t="str">
        <f t="shared" si="985"/>
        <v>&lt;177 micron (NGR)</v>
      </c>
      <c r="L6089">
        <v>55</v>
      </c>
      <c r="M6089" t="s">
        <v>62</v>
      </c>
      <c r="N6089">
        <v>1087</v>
      </c>
      <c r="O6089">
        <v>96</v>
      </c>
      <c r="P6089">
        <v>30</v>
      </c>
      <c r="Q6089">
        <v>8</v>
      </c>
      <c r="R6089">
        <v>22</v>
      </c>
      <c r="S6089">
        <v>7</v>
      </c>
      <c r="T6089">
        <v>0.1</v>
      </c>
      <c r="U6089">
        <v>280</v>
      </c>
      <c r="V6089">
        <v>1.4</v>
      </c>
      <c r="W6089">
        <v>0.5</v>
      </c>
      <c r="X6089">
        <v>1</v>
      </c>
      <c r="Y6089">
        <v>29</v>
      </c>
    </row>
    <row r="6090" spans="1:25" hidden="1" x14ac:dyDescent="0.25">
      <c r="A6090" t="s">
        <v>23164</v>
      </c>
      <c r="B6090" t="s">
        <v>23165</v>
      </c>
      <c r="C6090" s="1" t="str">
        <f t="shared" si="973"/>
        <v>21:0447</v>
      </c>
      <c r="D6090" s="1" t="str">
        <f t="shared" si="983"/>
        <v>21:0147</v>
      </c>
      <c r="E6090" t="s">
        <v>23166</v>
      </c>
      <c r="F6090" t="s">
        <v>23167</v>
      </c>
      <c r="H6090">
        <v>48.083827800000002</v>
      </c>
      <c r="I6090">
        <v>-91.455801100000002</v>
      </c>
      <c r="J6090" s="1" t="str">
        <f t="shared" si="984"/>
        <v>NGR lake sediment grab sample</v>
      </c>
      <c r="K6090" s="1" t="str">
        <f t="shared" si="985"/>
        <v>&lt;177 micron (NGR)</v>
      </c>
      <c r="L6090">
        <v>55</v>
      </c>
      <c r="M6090" t="s">
        <v>67</v>
      </c>
      <c r="N6090">
        <v>1088</v>
      </c>
      <c r="O6090">
        <v>85</v>
      </c>
      <c r="P6090">
        <v>37</v>
      </c>
      <c r="Q6090">
        <v>7</v>
      </c>
      <c r="R6090">
        <v>38</v>
      </c>
      <c r="S6090">
        <v>7</v>
      </c>
      <c r="T6090">
        <v>0.1</v>
      </c>
      <c r="U6090">
        <v>220</v>
      </c>
      <c r="V6090">
        <v>0.95</v>
      </c>
      <c r="W6090">
        <v>0.5</v>
      </c>
      <c r="X6090">
        <v>1</v>
      </c>
      <c r="Y6090">
        <v>41</v>
      </c>
    </row>
    <row r="6091" spans="1:25" hidden="1" x14ac:dyDescent="0.25">
      <c r="A6091" t="s">
        <v>23168</v>
      </c>
      <c r="B6091" t="s">
        <v>23169</v>
      </c>
      <c r="C6091" s="1" t="str">
        <f t="shared" ref="C6091:C6154" si="986">HYPERLINK("http://geochem.nrcan.gc.ca/cdogs/content/bdl/bdl210447_e.htm", "21:0447")</f>
        <v>21:0447</v>
      </c>
      <c r="D6091" s="1" t="str">
        <f t="shared" si="983"/>
        <v>21:0147</v>
      </c>
      <c r="E6091" t="s">
        <v>23170</v>
      </c>
      <c r="F6091" t="s">
        <v>23171</v>
      </c>
      <c r="H6091">
        <v>48.062800199999998</v>
      </c>
      <c r="I6091">
        <v>-91.429209599999993</v>
      </c>
      <c r="J6091" s="1" t="str">
        <f t="shared" si="984"/>
        <v>NGR lake sediment grab sample</v>
      </c>
      <c r="K6091" s="1" t="str">
        <f t="shared" si="985"/>
        <v>&lt;177 micron (NGR)</v>
      </c>
      <c r="L6091">
        <v>55</v>
      </c>
      <c r="M6091" t="s">
        <v>72</v>
      </c>
      <c r="N6091">
        <v>1089</v>
      </c>
      <c r="O6091">
        <v>146</v>
      </c>
      <c r="P6091">
        <v>59</v>
      </c>
      <c r="Q6091">
        <v>9</v>
      </c>
      <c r="R6091">
        <v>42</v>
      </c>
      <c r="S6091">
        <v>11</v>
      </c>
      <c r="T6091">
        <v>0.1</v>
      </c>
      <c r="U6091">
        <v>245</v>
      </c>
      <c r="V6091">
        <v>1.5</v>
      </c>
      <c r="W6091">
        <v>0.5</v>
      </c>
      <c r="X6091">
        <v>1</v>
      </c>
      <c r="Y6091">
        <v>37</v>
      </c>
    </row>
    <row r="6092" spans="1:25" hidden="1" x14ac:dyDescent="0.25">
      <c r="A6092" t="s">
        <v>23172</v>
      </c>
      <c r="B6092" t="s">
        <v>23173</v>
      </c>
      <c r="C6092" s="1" t="str">
        <f t="shared" si="986"/>
        <v>21:0447</v>
      </c>
      <c r="D6092" s="1" t="str">
        <f t="shared" si="983"/>
        <v>21:0147</v>
      </c>
      <c r="E6092" t="s">
        <v>23174</v>
      </c>
      <c r="F6092" t="s">
        <v>23175</v>
      </c>
      <c r="H6092">
        <v>48.077356600000002</v>
      </c>
      <c r="I6092">
        <v>-91.4853849</v>
      </c>
      <c r="J6092" s="1" t="str">
        <f t="shared" si="984"/>
        <v>NGR lake sediment grab sample</v>
      </c>
      <c r="K6092" s="1" t="str">
        <f t="shared" si="985"/>
        <v>&lt;177 micron (NGR)</v>
      </c>
      <c r="L6092">
        <v>55</v>
      </c>
      <c r="M6092" t="s">
        <v>77</v>
      </c>
      <c r="N6092">
        <v>1090</v>
      </c>
      <c r="O6092">
        <v>138</v>
      </c>
      <c r="P6092">
        <v>53</v>
      </c>
      <c r="Q6092">
        <v>17</v>
      </c>
      <c r="R6092">
        <v>50</v>
      </c>
      <c r="S6092">
        <v>22</v>
      </c>
      <c r="T6092">
        <v>0.1</v>
      </c>
      <c r="U6092">
        <v>2700</v>
      </c>
      <c r="V6092">
        <v>11</v>
      </c>
      <c r="W6092">
        <v>68</v>
      </c>
      <c r="X6092">
        <v>3</v>
      </c>
      <c r="Y6092">
        <v>13</v>
      </c>
    </row>
    <row r="6093" spans="1:25" hidden="1" x14ac:dyDescent="0.25">
      <c r="A6093" t="s">
        <v>23176</v>
      </c>
      <c r="B6093" t="s">
        <v>23177</v>
      </c>
      <c r="C6093" s="1" t="str">
        <f t="shared" si="986"/>
        <v>21:0447</v>
      </c>
      <c r="D6093" s="1" t="str">
        <f t="shared" si="983"/>
        <v>21:0147</v>
      </c>
      <c r="E6093" t="s">
        <v>23178</v>
      </c>
      <c r="F6093" t="s">
        <v>23179</v>
      </c>
      <c r="H6093">
        <v>48.057658600000003</v>
      </c>
      <c r="I6093">
        <v>-91.538640900000004</v>
      </c>
      <c r="J6093" s="1" t="str">
        <f t="shared" si="984"/>
        <v>NGR lake sediment grab sample</v>
      </c>
      <c r="K6093" s="1" t="str">
        <f t="shared" si="985"/>
        <v>&lt;177 micron (NGR)</v>
      </c>
      <c r="L6093">
        <v>55</v>
      </c>
      <c r="M6093" t="s">
        <v>82</v>
      </c>
      <c r="N6093">
        <v>1091</v>
      </c>
      <c r="O6093">
        <v>80</v>
      </c>
      <c r="P6093">
        <v>31</v>
      </c>
      <c r="Q6093">
        <v>14</v>
      </c>
      <c r="R6093">
        <v>37</v>
      </c>
      <c r="S6093">
        <v>10</v>
      </c>
      <c r="T6093">
        <v>0.1</v>
      </c>
      <c r="U6093">
        <v>450</v>
      </c>
      <c r="V6093">
        <v>1.9</v>
      </c>
      <c r="W6093">
        <v>0.5</v>
      </c>
      <c r="X6093">
        <v>1</v>
      </c>
      <c r="Y6093">
        <v>8.8000000000000007</v>
      </c>
    </row>
    <row r="6094" spans="1:25" hidden="1" x14ac:dyDescent="0.25">
      <c r="A6094" t="s">
        <v>23180</v>
      </c>
      <c r="B6094" t="s">
        <v>23181</v>
      </c>
      <c r="C6094" s="1" t="str">
        <f t="shared" si="986"/>
        <v>21:0447</v>
      </c>
      <c r="D6094" s="1" t="str">
        <f t="shared" si="983"/>
        <v>21:0147</v>
      </c>
      <c r="E6094" t="s">
        <v>23182</v>
      </c>
      <c r="F6094" t="s">
        <v>23183</v>
      </c>
      <c r="H6094">
        <v>48.058146100000002</v>
      </c>
      <c r="I6094">
        <v>-91.566610400000002</v>
      </c>
      <c r="J6094" s="1" t="str">
        <f t="shared" si="984"/>
        <v>NGR lake sediment grab sample</v>
      </c>
      <c r="K6094" s="1" t="str">
        <f t="shared" si="985"/>
        <v>&lt;177 micron (NGR)</v>
      </c>
      <c r="L6094">
        <v>55</v>
      </c>
      <c r="M6094" t="s">
        <v>87</v>
      </c>
      <c r="N6094">
        <v>1092</v>
      </c>
      <c r="O6094">
        <v>138</v>
      </c>
      <c r="P6094">
        <v>46</v>
      </c>
      <c r="Q6094">
        <v>11</v>
      </c>
      <c r="R6094">
        <v>45</v>
      </c>
      <c r="S6094">
        <v>13</v>
      </c>
      <c r="T6094">
        <v>0.1</v>
      </c>
      <c r="U6094">
        <v>565</v>
      </c>
      <c r="V6094">
        <v>2.25</v>
      </c>
      <c r="W6094">
        <v>3</v>
      </c>
      <c r="X6094">
        <v>1</v>
      </c>
      <c r="Y6094">
        <v>33</v>
      </c>
    </row>
    <row r="6095" spans="1:25" hidden="1" x14ac:dyDescent="0.25">
      <c r="A6095" t="s">
        <v>23184</v>
      </c>
      <c r="B6095" t="s">
        <v>23185</v>
      </c>
      <c r="C6095" s="1" t="str">
        <f t="shared" si="986"/>
        <v>21:0447</v>
      </c>
      <c r="D6095" s="1" t="str">
        <f t="shared" si="983"/>
        <v>21:0147</v>
      </c>
      <c r="E6095" t="s">
        <v>23186</v>
      </c>
      <c r="F6095" t="s">
        <v>23187</v>
      </c>
      <c r="H6095">
        <v>48.598512399999997</v>
      </c>
      <c r="I6095">
        <v>-91.359051399999998</v>
      </c>
      <c r="J6095" s="1" t="str">
        <f t="shared" si="984"/>
        <v>NGR lake sediment grab sample</v>
      </c>
      <c r="K6095" s="1" t="str">
        <f t="shared" si="985"/>
        <v>&lt;177 micron (NGR)</v>
      </c>
      <c r="L6095">
        <v>55</v>
      </c>
      <c r="M6095" t="s">
        <v>92</v>
      </c>
      <c r="N6095">
        <v>1093</v>
      </c>
      <c r="O6095">
        <v>150</v>
      </c>
      <c r="P6095">
        <v>47</v>
      </c>
      <c r="Q6095">
        <v>7</v>
      </c>
      <c r="R6095">
        <v>45</v>
      </c>
      <c r="S6095">
        <v>21</v>
      </c>
      <c r="T6095">
        <v>0.1</v>
      </c>
      <c r="U6095">
        <v>2600</v>
      </c>
      <c r="V6095">
        <v>7.5</v>
      </c>
      <c r="W6095">
        <v>2</v>
      </c>
      <c r="X6095">
        <v>1</v>
      </c>
      <c r="Y6095">
        <v>26.2</v>
      </c>
    </row>
    <row r="6096" spans="1:25" hidden="1" x14ac:dyDescent="0.25">
      <c r="A6096" t="s">
        <v>23188</v>
      </c>
      <c r="B6096" t="s">
        <v>23189</v>
      </c>
      <c r="C6096" s="1" t="str">
        <f t="shared" si="986"/>
        <v>21:0447</v>
      </c>
      <c r="D6096" s="1" t="str">
        <f t="shared" si="983"/>
        <v>21:0147</v>
      </c>
      <c r="E6096" t="s">
        <v>23190</v>
      </c>
      <c r="F6096" t="s">
        <v>23191</v>
      </c>
      <c r="H6096">
        <v>48.599099600000002</v>
      </c>
      <c r="I6096">
        <v>-91.313768800000005</v>
      </c>
      <c r="J6096" s="1" t="str">
        <f t="shared" si="984"/>
        <v>NGR lake sediment grab sample</v>
      </c>
      <c r="K6096" s="1" t="str">
        <f t="shared" si="985"/>
        <v>&lt;177 micron (NGR)</v>
      </c>
      <c r="L6096">
        <v>55</v>
      </c>
      <c r="M6096" t="s">
        <v>97</v>
      </c>
      <c r="N6096">
        <v>1094</v>
      </c>
      <c r="O6096">
        <v>86</v>
      </c>
      <c r="P6096">
        <v>20</v>
      </c>
      <c r="Q6096">
        <v>9</v>
      </c>
      <c r="R6096">
        <v>22</v>
      </c>
      <c r="S6096">
        <v>8</v>
      </c>
      <c r="T6096">
        <v>0.1</v>
      </c>
      <c r="U6096">
        <v>150</v>
      </c>
      <c r="V6096">
        <v>1</v>
      </c>
      <c r="W6096">
        <v>0.5</v>
      </c>
      <c r="X6096">
        <v>1</v>
      </c>
      <c r="Y6096">
        <v>23</v>
      </c>
    </row>
    <row r="6097" spans="1:25" hidden="1" x14ac:dyDescent="0.25">
      <c r="A6097" t="s">
        <v>23192</v>
      </c>
      <c r="B6097" t="s">
        <v>23193</v>
      </c>
      <c r="C6097" s="1" t="str">
        <f t="shared" si="986"/>
        <v>21:0447</v>
      </c>
      <c r="D6097" s="1" t="str">
        <f t="shared" si="983"/>
        <v>21:0147</v>
      </c>
      <c r="E6097" t="s">
        <v>23194</v>
      </c>
      <c r="F6097" t="s">
        <v>23195</v>
      </c>
      <c r="H6097">
        <v>48.609748799999998</v>
      </c>
      <c r="I6097">
        <v>-91.291598300000004</v>
      </c>
      <c r="J6097" s="1" t="str">
        <f t="shared" si="984"/>
        <v>NGR lake sediment grab sample</v>
      </c>
      <c r="K6097" s="1" t="str">
        <f t="shared" si="985"/>
        <v>&lt;177 micron (NGR)</v>
      </c>
      <c r="L6097">
        <v>55</v>
      </c>
      <c r="M6097" t="s">
        <v>107</v>
      </c>
      <c r="N6097">
        <v>1095</v>
      </c>
      <c r="O6097">
        <v>94</v>
      </c>
      <c r="P6097">
        <v>26</v>
      </c>
      <c r="Q6097">
        <v>8</v>
      </c>
      <c r="R6097">
        <v>25</v>
      </c>
      <c r="S6097">
        <v>9</v>
      </c>
      <c r="T6097">
        <v>0.2</v>
      </c>
      <c r="U6097">
        <v>310</v>
      </c>
      <c r="V6097">
        <v>1.45</v>
      </c>
      <c r="W6097">
        <v>0.5</v>
      </c>
      <c r="X6097">
        <v>1</v>
      </c>
      <c r="Y6097">
        <v>48.6</v>
      </c>
    </row>
    <row r="6098" spans="1:25" hidden="1" x14ac:dyDescent="0.25">
      <c r="A6098" t="s">
        <v>23196</v>
      </c>
      <c r="B6098" t="s">
        <v>23197</v>
      </c>
      <c r="C6098" s="1" t="str">
        <f t="shared" si="986"/>
        <v>21:0447</v>
      </c>
      <c r="D6098" s="1" t="str">
        <f t="shared" si="983"/>
        <v>21:0147</v>
      </c>
      <c r="E6098" t="s">
        <v>23198</v>
      </c>
      <c r="F6098" t="s">
        <v>23199</v>
      </c>
      <c r="H6098">
        <v>48.597260599999998</v>
      </c>
      <c r="I6098">
        <v>-91.229043099999998</v>
      </c>
      <c r="J6098" s="1" t="str">
        <f t="shared" si="984"/>
        <v>NGR lake sediment grab sample</v>
      </c>
      <c r="K6098" s="1" t="str">
        <f t="shared" si="985"/>
        <v>&lt;177 micron (NGR)</v>
      </c>
      <c r="L6098">
        <v>55</v>
      </c>
      <c r="M6098" t="s">
        <v>112</v>
      </c>
      <c r="N6098">
        <v>1096</v>
      </c>
      <c r="O6098">
        <v>110</v>
      </c>
      <c r="P6098">
        <v>21</v>
      </c>
      <c r="Q6098">
        <v>6</v>
      </c>
      <c r="R6098">
        <v>29</v>
      </c>
      <c r="S6098">
        <v>18</v>
      </c>
      <c r="T6098">
        <v>0.1</v>
      </c>
      <c r="U6098">
        <v>430</v>
      </c>
      <c r="V6098">
        <v>2</v>
      </c>
      <c r="W6098">
        <v>0.5</v>
      </c>
      <c r="X6098">
        <v>1</v>
      </c>
      <c r="Y6098">
        <v>32.6</v>
      </c>
    </row>
    <row r="6099" spans="1:25" hidden="1" x14ac:dyDescent="0.25">
      <c r="A6099" t="s">
        <v>23200</v>
      </c>
      <c r="B6099" t="s">
        <v>23201</v>
      </c>
      <c r="C6099" s="1" t="str">
        <f t="shared" si="986"/>
        <v>21:0447</v>
      </c>
      <c r="D6099" s="1" t="str">
        <f t="shared" si="983"/>
        <v>21:0147</v>
      </c>
      <c r="E6099" t="s">
        <v>23202</v>
      </c>
      <c r="F6099" t="s">
        <v>23203</v>
      </c>
      <c r="H6099">
        <v>48.607886499999999</v>
      </c>
      <c r="I6099">
        <v>-91.200656300000006</v>
      </c>
      <c r="J6099" s="1" t="str">
        <f t="shared" si="984"/>
        <v>NGR lake sediment grab sample</v>
      </c>
      <c r="K6099" s="1" t="str">
        <f t="shared" si="985"/>
        <v>&lt;177 micron (NGR)</v>
      </c>
      <c r="L6099">
        <v>55</v>
      </c>
      <c r="M6099" t="s">
        <v>117</v>
      </c>
      <c r="N6099">
        <v>1097</v>
      </c>
      <c r="O6099">
        <v>152</v>
      </c>
      <c r="P6099">
        <v>18</v>
      </c>
      <c r="Q6099">
        <v>9</v>
      </c>
      <c r="R6099">
        <v>36</v>
      </c>
      <c r="S6099">
        <v>12</v>
      </c>
      <c r="T6099">
        <v>0.1</v>
      </c>
      <c r="U6099">
        <v>245</v>
      </c>
      <c r="V6099">
        <v>1.7</v>
      </c>
      <c r="W6099">
        <v>0.5</v>
      </c>
      <c r="X6099">
        <v>1</v>
      </c>
      <c r="Y6099">
        <v>28.6</v>
      </c>
    </row>
    <row r="6100" spans="1:25" hidden="1" x14ac:dyDescent="0.25">
      <c r="A6100" t="s">
        <v>23204</v>
      </c>
      <c r="B6100" t="s">
        <v>23205</v>
      </c>
      <c r="C6100" s="1" t="str">
        <f t="shared" si="986"/>
        <v>21:0447</v>
      </c>
      <c r="D6100" s="1" t="str">
        <f t="shared" si="983"/>
        <v>21:0147</v>
      </c>
      <c r="E6100" t="s">
        <v>23206</v>
      </c>
      <c r="F6100" t="s">
        <v>23207</v>
      </c>
      <c r="H6100">
        <v>48.588595099999999</v>
      </c>
      <c r="I6100">
        <v>-91.131190200000006</v>
      </c>
      <c r="J6100" s="1" t="str">
        <f t="shared" si="984"/>
        <v>NGR lake sediment grab sample</v>
      </c>
      <c r="K6100" s="1" t="str">
        <f t="shared" si="985"/>
        <v>&lt;177 micron (NGR)</v>
      </c>
      <c r="L6100">
        <v>55</v>
      </c>
      <c r="M6100" t="s">
        <v>122</v>
      </c>
      <c r="N6100">
        <v>1098</v>
      </c>
      <c r="O6100">
        <v>115</v>
      </c>
      <c r="P6100">
        <v>25</v>
      </c>
      <c r="Q6100">
        <v>6</v>
      </c>
      <c r="R6100">
        <v>23</v>
      </c>
      <c r="S6100">
        <v>10</v>
      </c>
      <c r="T6100">
        <v>0.2</v>
      </c>
      <c r="U6100">
        <v>380</v>
      </c>
      <c r="V6100">
        <v>1.9</v>
      </c>
      <c r="W6100">
        <v>0.5</v>
      </c>
      <c r="X6100">
        <v>1</v>
      </c>
      <c r="Y6100">
        <v>40.200000000000003</v>
      </c>
    </row>
    <row r="6101" spans="1:25" hidden="1" x14ac:dyDescent="0.25">
      <c r="A6101" t="s">
        <v>23208</v>
      </c>
      <c r="B6101" t="s">
        <v>23209</v>
      </c>
      <c r="C6101" s="1" t="str">
        <f t="shared" si="986"/>
        <v>21:0447</v>
      </c>
      <c r="D6101" s="1" t="str">
        <f t="shared" si="983"/>
        <v>21:0147</v>
      </c>
      <c r="E6101" t="s">
        <v>23210</v>
      </c>
      <c r="F6101" t="s">
        <v>23211</v>
      </c>
      <c r="H6101">
        <v>48.593420299999998</v>
      </c>
      <c r="I6101">
        <v>-91.064612699999998</v>
      </c>
      <c r="J6101" s="1" t="str">
        <f t="shared" si="984"/>
        <v>NGR lake sediment grab sample</v>
      </c>
      <c r="K6101" s="1" t="str">
        <f t="shared" si="985"/>
        <v>&lt;177 micron (NGR)</v>
      </c>
      <c r="L6101">
        <v>56</v>
      </c>
      <c r="M6101" t="s">
        <v>29</v>
      </c>
      <c r="N6101">
        <v>1099</v>
      </c>
      <c r="O6101">
        <v>118</v>
      </c>
      <c r="P6101">
        <v>19</v>
      </c>
      <c r="Q6101">
        <v>5</v>
      </c>
      <c r="R6101">
        <v>30</v>
      </c>
      <c r="S6101">
        <v>25</v>
      </c>
      <c r="T6101">
        <v>0.1</v>
      </c>
      <c r="U6101">
        <v>1000</v>
      </c>
      <c r="V6101">
        <v>5</v>
      </c>
      <c r="W6101">
        <v>0.5</v>
      </c>
      <c r="X6101">
        <v>3</v>
      </c>
      <c r="Y6101">
        <v>25.2</v>
      </c>
    </row>
    <row r="6102" spans="1:25" hidden="1" x14ac:dyDescent="0.25">
      <c r="A6102" t="s">
        <v>23212</v>
      </c>
      <c r="B6102" t="s">
        <v>23213</v>
      </c>
      <c r="C6102" s="1" t="str">
        <f t="shared" si="986"/>
        <v>21:0447</v>
      </c>
      <c r="D6102" s="1" t="str">
        <f t="shared" si="983"/>
        <v>21:0147</v>
      </c>
      <c r="E6102" t="s">
        <v>23214</v>
      </c>
      <c r="F6102" t="s">
        <v>23215</v>
      </c>
      <c r="H6102">
        <v>48.578138799999998</v>
      </c>
      <c r="I6102">
        <v>-91.110263799999998</v>
      </c>
      <c r="J6102" s="1" t="str">
        <f t="shared" si="984"/>
        <v>NGR lake sediment grab sample</v>
      </c>
      <c r="K6102" s="1" t="str">
        <f t="shared" si="985"/>
        <v>&lt;177 micron (NGR)</v>
      </c>
      <c r="L6102">
        <v>56</v>
      </c>
      <c r="M6102" t="s">
        <v>34</v>
      </c>
      <c r="N6102">
        <v>1100</v>
      </c>
      <c r="O6102">
        <v>80</v>
      </c>
      <c r="P6102">
        <v>24</v>
      </c>
      <c r="Q6102">
        <v>6</v>
      </c>
      <c r="R6102">
        <v>16</v>
      </c>
      <c r="S6102">
        <v>13</v>
      </c>
      <c r="T6102">
        <v>0.1</v>
      </c>
      <c r="U6102">
        <v>550</v>
      </c>
      <c r="V6102">
        <v>2.9</v>
      </c>
      <c r="W6102">
        <v>0.5</v>
      </c>
      <c r="X6102">
        <v>2</v>
      </c>
      <c r="Y6102">
        <v>52</v>
      </c>
    </row>
    <row r="6103" spans="1:25" hidden="1" x14ac:dyDescent="0.25">
      <c r="A6103" t="s">
        <v>23216</v>
      </c>
      <c r="B6103" t="s">
        <v>23217</v>
      </c>
      <c r="C6103" s="1" t="str">
        <f t="shared" si="986"/>
        <v>21:0447</v>
      </c>
      <c r="D6103" s="1" t="str">
        <f t="shared" si="983"/>
        <v>21:0147</v>
      </c>
      <c r="E6103" t="s">
        <v>23218</v>
      </c>
      <c r="F6103" t="s">
        <v>23219</v>
      </c>
      <c r="H6103">
        <v>48.605694999999997</v>
      </c>
      <c r="I6103">
        <v>-91.082957399999998</v>
      </c>
      <c r="J6103" s="1" t="str">
        <f t="shared" si="984"/>
        <v>NGR lake sediment grab sample</v>
      </c>
      <c r="K6103" s="1" t="str">
        <f t="shared" si="985"/>
        <v>&lt;177 micron (NGR)</v>
      </c>
      <c r="L6103">
        <v>56</v>
      </c>
      <c r="M6103" t="s">
        <v>49</v>
      </c>
      <c r="N6103">
        <v>1101</v>
      </c>
      <c r="O6103">
        <v>158</v>
      </c>
      <c r="P6103">
        <v>34</v>
      </c>
      <c r="Q6103">
        <v>10</v>
      </c>
      <c r="R6103">
        <v>34</v>
      </c>
      <c r="S6103">
        <v>13</v>
      </c>
      <c r="T6103">
        <v>0.1</v>
      </c>
      <c r="U6103">
        <v>195</v>
      </c>
      <c r="V6103">
        <v>1.6</v>
      </c>
      <c r="W6103">
        <v>0.5</v>
      </c>
      <c r="X6103">
        <v>3</v>
      </c>
      <c r="Y6103">
        <v>62.6</v>
      </c>
    </row>
    <row r="6104" spans="1:25" hidden="1" x14ac:dyDescent="0.25">
      <c r="A6104" t="s">
        <v>23220</v>
      </c>
      <c r="B6104" t="s">
        <v>23221</v>
      </c>
      <c r="C6104" s="1" t="str">
        <f t="shared" si="986"/>
        <v>21:0447</v>
      </c>
      <c r="D6104" s="1" t="str">
        <f t="shared" si="983"/>
        <v>21:0147</v>
      </c>
      <c r="E6104" t="s">
        <v>23210</v>
      </c>
      <c r="F6104" t="s">
        <v>23222</v>
      </c>
      <c r="H6104">
        <v>48.593420299999998</v>
      </c>
      <c r="I6104">
        <v>-91.064612699999998</v>
      </c>
      <c r="J6104" s="1" t="str">
        <f t="shared" si="984"/>
        <v>NGR lake sediment grab sample</v>
      </c>
      <c r="K6104" s="1" t="str">
        <f t="shared" si="985"/>
        <v>&lt;177 micron (NGR)</v>
      </c>
      <c r="L6104">
        <v>56</v>
      </c>
      <c r="M6104" t="s">
        <v>53</v>
      </c>
      <c r="N6104">
        <v>1102</v>
      </c>
      <c r="O6104">
        <v>68</v>
      </c>
      <c r="P6104">
        <v>16</v>
      </c>
      <c r="Q6104">
        <v>3</v>
      </c>
      <c r="R6104">
        <v>29</v>
      </c>
      <c r="S6104">
        <v>17</v>
      </c>
      <c r="T6104">
        <v>0.1</v>
      </c>
      <c r="U6104">
        <v>450</v>
      </c>
      <c r="V6104">
        <v>1.95</v>
      </c>
      <c r="W6104">
        <v>0.5</v>
      </c>
      <c r="X6104">
        <v>1</v>
      </c>
      <c r="Y6104">
        <v>11.4</v>
      </c>
    </row>
    <row r="6105" spans="1:25" hidden="1" x14ac:dyDescent="0.25">
      <c r="A6105" t="s">
        <v>23223</v>
      </c>
      <c r="B6105" t="s">
        <v>23224</v>
      </c>
      <c r="C6105" s="1" t="str">
        <f t="shared" si="986"/>
        <v>21:0447</v>
      </c>
      <c r="D6105" s="1" t="str">
        <f t="shared" si="983"/>
        <v>21:0147</v>
      </c>
      <c r="E6105" t="s">
        <v>23210</v>
      </c>
      <c r="F6105" t="s">
        <v>23225</v>
      </c>
      <c r="H6105">
        <v>48.593420299999998</v>
      </c>
      <c r="I6105">
        <v>-91.064612699999998</v>
      </c>
      <c r="J6105" s="1" t="str">
        <f t="shared" si="984"/>
        <v>NGR lake sediment grab sample</v>
      </c>
      <c r="K6105" s="1" t="str">
        <f t="shared" si="985"/>
        <v>&lt;177 micron (NGR)</v>
      </c>
      <c r="L6105">
        <v>56</v>
      </c>
      <c r="M6105" t="s">
        <v>57</v>
      </c>
      <c r="N6105">
        <v>1103</v>
      </c>
      <c r="O6105">
        <v>127</v>
      </c>
      <c r="P6105">
        <v>19</v>
      </c>
      <c r="Q6105">
        <v>5</v>
      </c>
      <c r="R6105">
        <v>31</v>
      </c>
      <c r="S6105">
        <v>25</v>
      </c>
      <c r="T6105">
        <v>0.1</v>
      </c>
      <c r="U6105">
        <v>1000</v>
      </c>
      <c r="V6105">
        <v>5.3</v>
      </c>
      <c r="W6105">
        <v>0.5</v>
      </c>
      <c r="X6105">
        <v>3</v>
      </c>
      <c r="Y6105">
        <v>24.6</v>
      </c>
    </row>
    <row r="6106" spans="1:25" hidden="1" x14ac:dyDescent="0.25">
      <c r="A6106" t="s">
        <v>23226</v>
      </c>
      <c r="B6106" t="s">
        <v>23227</v>
      </c>
      <c r="C6106" s="1" t="str">
        <f t="shared" si="986"/>
        <v>21:0447</v>
      </c>
      <c r="D6106" s="1" t="str">
        <f t="shared" si="983"/>
        <v>21:0147</v>
      </c>
      <c r="E6106" t="s">
        <v>23228</v>
      </c>
      <c r="F6106" t="s">
        <v>23229</v>
      </c>
      <c r="H6106">
        <v>48.605372899999999</v>
      </c>
      <c r="I6106">
        <v>-91.036712899999998</v>
      </c>
      <c r="J6106" s="1" t="str">
        <f t="shared" si="984"/>
        <v>NGR lake sediment grab sample</v>
      </c>
      <c r="K6106" s="1" t="str">
        <f t="shared" si="985"/>
        <v>&lt;177 micron (NGR)</v>
      </c>
      <c r="L6106">
        <v>56</v>
      </c>
      <c r="M6106" t="s">
        <v>39</v>
      </c>
      <c r="N6106">
        <v>1104</v>
      </c>
      <c r="O6106">
        <v>104</v>
      </c>
      <c r="P6106">
        <v>20</v>
      </c>
      <c r="Q6106">
        <v>7</v>
      </c>
      <c r="R6106">
        <v>26</v>
      </c>
      <c r="S6106">
        <v>25</v>
      </c>
      <c r="T6106">
        <v>0.1</v>
      </c>
      <c r="U6106">
        <v>1100</v>
      </c>
      <c r="V6106">
        <v>5.6</v>
      </c>
      <c r="W6106">
        <v>0.5</v>
      </c>
      <c r="X6106">
        <v>2</v>
      </c>
      <c r="Y6106">
        <v>26.8</v>
      </c>
    </row>
    <row r="6107" spans="1:25" hidden="1" x14ac:dyDescent="0.25">
      <c r="A6107" t="s">
        <v>23230</v>
      </c>
      <c r="B6107" t="s">
        <v>23231</v>
      </c>
      <c r="C6107" s="1" t="str">
        <f t="shared" si="986"/>
        <v>21:0447</v>
      </c>
      <c r="D6107" s="1" t="str">
        <f>HYPERLINK("http://geochem.nrcan.gc.ca/cdogs/content/svy/svy_e.htm", "")</f>
        <v/>
      </c>
      <c r="G6107" s="1" t="str">
        <f>HYPERLINK("http://geochem.nrcan.gc.ca/cdogs/content/cr_/cr_00035_e.htm", "35")</f>
        <v>35</v>
      </c>
      <c r="J6107" t="s">
        <v>100</v>
      </c>
      <c r="K6107" t="s">
        <v>101</v>
      </c>
      <c r="L6107">
        <v>56</v>
      </c>
      <c r="M6107" t="s">
        <v>102</v>
      </c>
      <c r="N6107">
        <v>1105</v>
      </c>
      <c r="O6107">
        <v>104</v>
      </c>
      <c r="P6107">
        <v>67</v>
      </c>
      <c r="Q6107">
        <v>14</v>
      </c>
      <c r="R6107">
        <v>40</v>
      </c>
      <c r="S6107">
        <v>10</v>
      </c>
      <c r="T6107">
        <v>0.1</v>
      </c>
      <c r="U6107">
        <v>310</v>
      </c>
      <c r="V6107">
        <v>2.5</v>
      </c>
      <c r="W6107">
        <v>15.5</v>
      </c>
      <c r="X6107">
        <v>1</v>
      </c>
      <c r="Y6107">
        <v>8.8000000000000007</v>
      </c>
    </row>
    <row r="6108" spans="1:25" hidden="1" x14ac:dyDescent="0.25">
      <c r="A6108" t="s">
        <v>23232</v>
      </c>
      <c r="B6108" t="s">
        <v>23233</v>
      </c>
      <c r="C6108" s="1" t="str">
        <f t="shared" si="986"/>
        <v>21:0447</v>
      </c>
      <c r="D6108" s="1" t="str">
        <f t="shared" ref="D6108:D6126" si="987">HYPERLINK("http://geochem.nrcan.gc.ca/cdogs/content/svy/svy210147_e.htm", "21:0147")</f>
        <v>21:0147</v>
      </c>
      <c r="E6108" t="s">
        <v>23234</v>
      </c>
      <c r="F6108" t="s">
        <v>23235</v>
      </c>
      <c r="H6108">
        <v>48.549959000000001</v>
      </c>
      <c r="I6108">
        <v>-90.991764599999996</v>
      </c>
      <c r="J6108" s="1" t="str">
        <f t="shared" ref="J6108:J6126" si="988">HYPERLINK("http://geochem.nrcan.gc.ca/cdogs/content/kwd/kwd020027_e.htm", "NGR lake sediment grab sample")</f>
        <v>NGR lake sediment grab sample</v>
      </c>
      <c r="K6108" s="1" t="str">
        <f t="shared" ref="K6108:K6126" si="989">HYPERLINK("http://geochem.nrcan.gc.ca/cdogs/content/kwd/kwd080006_e.htm", "&lt;177 micron (NGR)")</f>
        <v>&lt;177 micron (NGR)</v>
      </c>
      <c r="L6108">
        <v>56</v>
      </c>
      <c r="M6108" t="s">
        <v>44</v>
      </c>
      <c r="N6108">
        <v>1106</v>
      </c>
      <c r="O6108">
        <v>98</v>
      </c>
      <c r="P6108">
        <v>49</v>
      </c>
      <c r="Q6108">
        <v>6</v>
      </c>
      <c r="R6108">
        <v>31</v>
      </c>
      <c r="S6108">
        <v>18</v>
      </c>
      <c r="T6108">
        <v>0.1</v>
      </c>
      <c r="U6108">
        <v>1100</v>
      </c>
      <c r="V6108">
        <v>5.75</v>
      </c>
      <c r="W6108">
        <v>0.5</v>
      </c>
      <c r="X6108">
        <v>1</v>
      </c>
      <c r="Y6108">
        <v>44</v>
      </c>
    </row>
    <row r="6109" spans="1:25" hidden="1" x14ac:dyDescent="0.25">
      <c r="A6109" t="s">
        <v>23236</v>
      </c>
      <c r="B6109" t="s">
        <v>23237</v>
      </c>
      <c r="C6109" s="1" t="str">
        <f t="shared" si="986"/>
        <v>21:0447</v>
      </c>
      <c r="D6109" s="1" t="str">
        <f t="shared" si="987"/>
        <v>21:0147</v>
      </c>
      <c r="E6109" t="s">
        <v>23238</v>
      </c>
      <c r="F6109" t="s">
        <v>23239</v>
      </c>
      <c r="H6109">
        <v>48.557860400000003</v>
      </c>
      <c r="I6109">
        <v>-90.918040899999994</v>
      </c>
      <c r="J6109" s="1" t="str">
        <f t="shared" si="988"/>
        <v>NGR lake sediment grab sample</v>
      </c>
      <c r="K6109" s="1" t="str">
        <f t="shared" si="989"/>
        <v>&lt;177 micron (NGR)</v>
      </c>
      <c r="L6109">
        <v>56</v>
      </c>
      <c r="M6109" t="s">
        <v>62</v>
      </c>
      <c r="N6109">
        <v>1107</v>
      </c>
      <c r="O6109">
        <v>44</v>
      </c>
      <c r="P6109">
        <v>9</v>
      </c>
      <c r="Q6109">
        <v>9</v>
      </c>
      <c r="R6109">
        <v>17</v>
      </c>
      <c r="S6109">
        <v>9</v>
      </c>
      <c r="T6109">
        <v>0.1</v>
      </c>
      <c r="U6109">
        <v>210</v>
      </c>
      <c r="V6109">
        <v>1.1000000000000001</v>
      </c>
      <c r="W6109">
        <v>0.5</v>
      </c>
      <c r="X6109">
        <v>1</v>
      </c>
      <c r="Y6109">
        <v>17.2</v>
      </c>
    </row>
    <row r="6110" spans="1:25" hidden="1" x14ac:dyDescent="0.25">
      <c r="A6110" t="s">
        <v>23240</v>
      </c>
      <c r="B6110" t="s">
        <v>23241</v>
      </c>
      <c r="C6110" s="1" t="str">
        <f t="shared" si="986"/>
        <v>21:0447</v>
      </c>
      <c r="D6110" s="1" t="str">
        <f t="shared" si="987"/>
        <v>21:0147</v>
      </c>
      <c r="E6110" t="s">
        <v>23242</v>
      </c>
      <c r="F6110" t="s">
        <v>23243</v>
      </c>
      <c r="H6110">
        <v>48.565135699999999</v>
      </c>
      <c r="I6110">
        <v>-90.857737200000003</v>
      </c>
      <c r="J6110" s="1" t="str">
        <f t="shared" si="988"/>
        <v>NGR lake sediment grab sample</v>
      </c>
      <c r="K6110" s="1" t="str">
        <f t="shared" si="989"/>
        <v>&lt;177 micron (NGR)</v>
      </c>
      <c r="L6110">
        <v>56</v>
      </c>
      <c r="M6110" t="s">
        <v>67</v>
      </c>
      <c r="N6110">
        <v>1108</v>
      </c>
      <c r="O6110">
        <v>92</v>
      </c>
      <c r="P6110">
        <v>22</v>
      </c>
      <c r="Q6110">
        <v>8</v>
      </c>
      <c r="R6110">
        <v>17</v>
      </c>
      <c r="S6110">
        <v>6</v>
      </c>
      <c r="T6110">
        <v>0.1</v>
      </c>
      <c r="U6110">
        <v>270</v>
      </c>
      <c r="V6110">
        <v>0.8</v>
      </c>
      <c r="W6110">
        <v>0.5</v>
      </c>
      <c r="X6110">
        <v>1</v>
      </c>
      <c r="Y6110">
        <v>52.2</v>
      </c>
    </row>
    <row r="6111" spans="1:25" hidden="1" x14ac:dyDescent="0.25">
      <c r="A6111" t="s">
        <v>23244</v>
      </c>
      <c r="B6111" t="s">
        <v>23245</v>
      </c>
      <c r="C6111" s="1" t="str">
        <f t="shared" si="986"/>
        <v>21:0447</v>
      </c>
      <c r="D6111" s="1" t="str">
        <f t="shared" si="987"/>
        <v>21:0147</v>
      </c>
      <c r="E6111" t="s">
        <v>23246</v>
      </c>
      <c r="F6111" t="s">
        <v>23247</v>
      </c>
      <c r="H6111">
        <v>48.573211700000002</v>
      </c>
      <c r="I6111">
        <v>-90.861598400000005</v>
      </c>
      <c r="J6111" s="1" t="str">
        <f t="shared" si="988"/>
        <v>NGR lake sediment grab sample</v>
      </c>
      <c r="K6111" s="1" t="str">
        <f t="shared" si="989"/>
        <v>&lt;177 micron (NGR)</v>
      </c>
      <c r="L6111">
        <v>56</v>
      </c>
      <c r="M6111" t="s">
        <v>72</v>
      </c>
      <c r="N6111">
        <v>1109</v>
      </c>
      <c r="O6111">
        <v>74</v>
      </c>
      <c r="P6111">
        <v>29</v>
      </c>
      <c r="Q6111">
        <v>7</v>
      </c>
      <c r="R6111">
        <v>15</v>
      </c>
      <c r="S6111">
        <v>2</v>
      </c>
      <c r="T6111">
        <v>0.1</v>
      </c>
      <c r="U6111">
        <v>105</v>
      </c>
      <c r="V6111">
        <v>0.65</v>
      </c>
      <c r="W6111">
        <v>0.5</v>
      </c>
      <c r="X6111">
        <v>1</v>
      </c>
      <c r="Y6111">
        <v>55.6</v>
      </c>
    </row>
    <row r="6112" spans="1:25" hidden="1" x14ac:dyDescent="0.25">
      <c r="A6112" t="s">
        <v>23248</v>
      </c>
      <c r="B6112" t="s">
        <v>23249</v>
      </c>
      <c r="C6112" s="1" t="str">
        <f t="shared" si="986"/>
        <v>21:0447</v>
      </c>
      <c r="D6112" s="1" t="str">
        <f t="shared" si="987"/>
        <v>21:0147</v>
      </c>
      <c r="E6112" t="s">
        <v>23250</v>
      </c>
      <c r="F6112" t="s">
        <v>23251</v>
      </c>
      <c r="H6112">
        <v>48.584673700000003</v>
      </c>
      <c r="I6112">
        <v>-90.8438266</v>
      </c>
      <c r="J6112" s="1" t="str">
        <f t="shared" si="988"/>
        <v>NGR lake sediment grab sample</v>
      </c>
      <c r="K6112" s="1" t="str">
        <f t="shared" si="989"/>
        <v>&lt;177 micron (NGR)</v>
      </c>
      <c r="L6112">
        <v>56</v>
      </c>
      <c r="M6112" t="s">
        <v>77</v>
      </c>
      <c r="N6112">
        <v>1110</v>
      </c>
      <c r="O6112">
        <v>93</v>
      </c>
      <c r="P6112">
        <v>27</v>
      </c>
      <c r="Q6112">
        <v>7</v>
      </c>
      <c r="R6112">
        <v>19</v>
      </c>
      <c r="S6112">
        <v>8</v>
      </c>
      <c r="T6112">
        <v>0.1</v>
      </c>
      <c r="U6112">
        <v>260</v>
      </c>
      <c r="V6112">
        <v>1.05</v>
      </c>
      <c r="W6112">
        <v>0.5</v>
      </c>
      <c r="X6112">
        <v>2</v>
      </c>
      <c r="Y6112">
        <v>51.2</v>
      </c>
    </row>
    <row r="6113" spans="1:25" hidden="1" x14ac:dyDescent="0.25">
      <c r="A6113" t="s">
        <v>23252</v>
      </c>
      <c r="B6113" t="s">
        <v>23253</v>
      </c>
      <c r="C6113" s="1" t="str">
        <f t="shared" si="986"/>
        <v>21:0447</v>
      </c>
      <c r="D6113" s="1" t="str">
        <f t="shared" si="987"/>
        <v>21:0147</v>
      </c>
      <c r="E6113" t="s">
        <v>23254</v>
      </c>
      <c r="F6113" t="s">
        <v>23255</v>
      </c>
      <c r="H6113">
        <v>48.628461700000003</v>
      </c>
      <c r="I6113">
        <v>-90.834782700000005</v>
      </c>
      <c r="J6113" s="1" t="str">
        <f t="shared" si="988"/>
        <v>NGR lake sediment grab sample</v>
      </c>
      <c r="K6113" s="1" t="str">
        <f t="shared" si="989"/>
        <v>&lt;177 micron (NGR)</v>
      </c>
      <c r="L6113">
        <v>56</v>
      </c>
      <c r="M6113" t="s">
        <v>82</v>
      </c>
      <c r="N6113">
        <v>1111</v>
      </c>
      <c r="O6113">
        <v>60</v>
      </c>
      <c r="P6113">
        <v>19</v>
      </c>
      <c r="Q6113">
        <v>7</v>
      </c>
      <c r="R6113">
        <v>16</v>
      </c>
      <c r="S6113">
        <v>4</v>
      </c>
      <c r="T6113">
        <v>0.1</v>
      </c>
      <c r="U6113">
        <v>60</v>
      </c>
      <c r="V6113">
        <v>0.7</v>
      </c>
      <c r="W6113">
        <v>0.5</v>
      </c>
      <c r="X6113">
        <v>1</v>
      </c>
      <c r="Y6113">
        <v>39.799999999999997</v>
      </c>
    </row>
    <row r="6114" spans="1:25" hidden="1" x14ac:dyDescent="0.25">
      <c r="A6114" t="s">
        <v>23256</v>
      </c>
      <c r="B6114" t="s">
        <v>23257</v>
      </c>
      <c r="C6114" s="1" t="str">
        <f t="shared" si="986"/>
        <v>21:0447</v>
      </c>
      <c r="D6114" s="1" t="str">
        <f t="shared" si="987"/>
        <v>21:0147</v>
      </c>
      <c r="E6114" t="s">
        <v>23258</v>
      </c>
      <c r="F6114" t="s">
        <v>23259</v>
      </c>
      <c r="H6114">
        <v>48.6192615</v>
      </c>
      <c r="I6114">
        <v>-90.791996400000002</v>
      </c>
      <c r="J6114" s="1" t="str">
        <f t="shared" si="988"/>
        <v>NGR lake sediment grab sample</v>
      </c>
      <c r="K6114" s="1" t="str">
        <f t="shared" si="989"/>
        <v>&lt;177 micron (NGR)</v>
      </c>
      <c r="L6114">
        <v>56</v>
      </c>
      <c r="M6114" t="s">
        <v>87</v>
      </c>
      <c r="N6114">
        <v>1112</v>
      </c>
      <c r="O6114">
        <v>90</v>
      </c>
      <c r="P6114">
        <v>28</v>
      </c>
      <c r="Q6114">
        <v>4</v>
      </c>
      <c r="R6114">
        <v>16</v>
      </c>
      <c r="S6114">
        <v>4</v>
      </c>
      <c r="T6114">
        <v>0.1</v>
      </c>
      <c r="U6114">
        <v>80</v>
      </c>
      <c r="V6114">
        <v>0.4</v>
      </c>
      <c r="W6114">
        <v>0.5</v>
      </c>
      <c r="X6114">
        <v>1</v>
      </c>
      <c r="Y6114">
        <v>77</v>
      </c>
    </row>
    <row r="6115" spans="1:25" hidden="1" x14ac:dyDescent="0.25">
      <c r="A6115" t="s">
        <v>23260</v>
      </c>
      <c r="B6115" t="s">
        <v>23261</v>
      </c>
      <c r="C6115" s="1" t="str">
        <f t="shared" si="986"/>
        <v>21:0447</v>
      </c>
      <c r="D6115" s="1" t="str">
        <f t="shared" si="987"/>
        <v>21:0147</v>
      </c>
      <c r="E6115" t="s">
        <v>23262</v>
      </c>
      <c r="F6115" t="s">
        <v>23263</v>
      </c>
      <c r="H6115">
        <v>48.624999699999996</v>
      </c>
      <c r="I6115">
        <v>-90.746443900000003</v>
      </c>
      <c r="J6115" s="1" t="str">
        <f t="shared" si="988"/>
        <v>NGR lake sediment grab sample</v>
      </c>
      <c r="K6115" s="1" t="str">
        <f t="shared" si="989"/>
        <v>&lt;177 micron (NGR)</v>
      </c>
      <c r="L6115">
        <v>56</v>
      </c>
      <c r="M6115" t="s">
        <v>92</v>
      </c>
      <c r="N6115">
        <v>1113</v>
      </c>
      <c r="O6115">
        <v>96</v>
      </c>
      <c r="P6115">
        <v>27</v>
      </c>
      <c r="Q6115">
        <v>7</v>
      </c>
      <c r="R6115">
        <v>32</v>
      </c>
      <c r="S6115">
        <v>6</v>
      </c>
      <c r="T6115">
        <v>0.1</v>
      </c>
      <c r="U6115">
        <v>85</v>
      </c>
      <c r="V6115">
        <v>0.7</v>
      </c>
      <c r="W6115">
        <v>0.5</v>
      </c>
      <c r="X6115">
        <v>1</v>
      </c>
      <c r="Y6115">
        <v>50.2</v>
      </c>
    </row>
    <row r="6116" spans="1:25" hidden="1" x14ac:dyDescent="0.25">
      <c r="A6116" t="s">
        <v>23264</v>
      </c>
      <c r="B6116" t="s">
        <v>23265</v>
      </c>
      <c r="C6116" s="1" t="str">
        <f t="shared" si="986"/>
        <v>21:0447</v>
      </c>
      <c r="D6116" s="1" t="str">
        <f t="shared" si="987"/>
        <v>21:0147</v>
      </c>
      <c r="E6116" t="s">
        <v>23266</v>
      </c>
      <c r="F6116" t="s">
        <v>23267</v>
      </c>
      <c r="H6116">
        <v>48.573242700000002</v>
      </c>
      <c r="I6116">
        <v>-90.720640099999997</v>
      </c>
      <c r="J6116" s="1" t="str">
        <f t="shared" si="988"/>
        <v>NGR lake sediment grab sample</v>
      </c>
      <c r="K6116" s="1" t="str">
        <f t="shared" si="989"/>
        <v>&lt;177 micron (NGR)</v>
      </c>
      <c r="L6116">
        <v>56</v>
      </c>
      <c r="M6116" t="s">
        <v>97</v>
      </c>
      <c r="N6116">
        <v>1114</v>
      </c>
      <c r="O6116">
        <v>106</v>
      </c>
      <c r="P6116">
        <v>33</v>
      </c>
      <c r="Q6116">
        <v>10</v>
      </c>
      <c r="R6116">
        <v>20</v>
      </c>
      <c r="S6116">
        <v>6</v>
      </c>
      <c r="T6116">
        <v>0.1</v>
      </c>
      <c r="U6116">
        <v>210</v>
      </c>
      <c r="V6116">
        <v>1.2</v>
      </c>
      <c r="W6116">
        <v>0.5</v>
      </c>
      <c r="X6116">
        <v>1</v>
      </c>
      <c r="Y6116">
        <v>41.2</v>
      </c>
    </row>
    <row r="6117" spans="1:25" hidden="1" x14ac:dyDescent="0.25">
      <c r="A6117" t="s">
        <v>23268</v>
      </c>
      <c r="B6117" t="s">
        <v>23269</v>
      </c>
      <c r="C6117" s="1" t="str">
        <f t="shared" si="986"/>
        <v>21:0447</v>
      </c>
      <c r="D6117" s="1" t="str">
        <f t="shared" si="987"/>
        <v>21:0147</v>
      </c>
      <c r="E6117" t="s">
        <v>23270</v>
      </c>
      <c r="F6117" t="s">
        <v>23271</v>
      </c>
      <c r="H6117">
        <v>48.5601026</v>
      </c>
      <c r="I6117">
        <v>-90.712921800000004</v>
      </c>
      <c r="J6117" s="1" t="str">
        <f t="shared" si="988"/>
        <v>NGR lake sediment grab sample</v>
      </c>
      <c r="K6117" s="1" t="str">
        <f t="shared" si="989"/>
        <v>&lt;177 micron (NGR)</v>
      </c>
      <c r="L6117">
        <v>56</v>
      </c>
      <c r="M6117" t="s">
        <v>107</v>
      </c>
      <c r="N6117">
        <v>1115</v>
      </c>
      <c r="O6117">
        <v>190</v>
      </c>
      <c r="P6117">
        <v>50</v>
      </c>
      <c r="Q6117">
        <v>8</v>
      </c>
      <c r="R6117">
        <v>20</v>
      </c>
      <c r="S6117">
        <v>9</v>
      </c>
      <c r="T6117">
        <v>0.1</v>
      </c>
      <c r="U6117">
        <v>720</v>
      </c>
      <c r="V6117">
        <v>2.5499999999999998</v>
      </c>
      <c r="W6117">
        <v>0.5</v>
      </c>
      <c r="X6117">
        <v>7</v>
      </c>
      <c r="Y6117">
        <v>52.2</v>
      </c>
    </row>
    <row r="6118" spans="1:25" hidden="1" x14ac:dyDescent="0.25">
      <c r="A6118" t="s">
        <v>23272</v>
      </c>
      <c r="B6118" t="s">
        <v>23273</v>
      </c>
      <c r="C6118" s="1" t="str">
        <f t="shared" si="986"/>
        <v>21:0447</v>
      </c>
      <c r="D6118" s="1" t="str">
        <f t="shared" si="987"/>
        <v>21:0147</v>
      </c>
      <c r="E6118" t="s">
        <v>23274</v>
      </c>
      <c r="F6118" t="s">
        <v>23275</v>
      </c>
      <c r="H6118">
        <v>48.5391707</v>
      </c>
      <c r="I6118">
        <v>-90.711981899999998</v>
      </c>
      <c r="J6118" s="1" t="str">
        <f t="shared" si="988"/>
        <v>NGR lake sediment grab sample</v>
      </c>
      <c r="K6118" s="1" t="str">
        <f t="shared" si="989"/>
        <v>&lt;177 micron (NGR)</v>
      </c>
      <c r="L6118">
        <v>56</v>
      </c>
      <c r="M6118" t="s">
        <v>112</v>
      </c>
      <c r="N6118">
        <v>1116</v>
      </c>
      <c r="O6118">
        <v>112</v>
      </c>
      <c r="P6118">
        <v>54</v>
      </c>
      <c r="Q6118">
        <v>6</v>
      </c>
      <c r="R6118">
        <v>24</v>
      </c>
      <c r="S6118">
        <v>10</v>
      </c>
      <c r="T6118">
        <v>0.1</v>
      </c>
      <c r="U6118">
        <v>410</v>
      </c>
      <c r="V6118">
        <v>1.75</v>
      </c>
      <c r="W6118">
        <v>0.5</v>
      </c>
      <c r="X6118">
        <v>3</v>
      </c>
      <c r="Y6118">
        <v>31.4</v>
      </c>
    </row>
    <row r="6119" spans="1:25" hidden="1" x14ac:dyDescent="0.25">
      <c r="A6119" t="s">
        <v>23276</v>
      </c>
      <c r="B6119" t="s">
        <v>23277</v>
      </c>
      <c r="C6119" s="1" t="str">
        <f t="shared" si="986"/>
        <v>21:0447</v>
      </c>
      <c r="D6119" s="1" t="str">
        <f t="shared" si="987"/>
        <v>21:0147</v>
      </c>
      <c r="E6119" t="s">
        <v>23278</v>
      </c>
      <c r="F6119" t="s">
        <v>23279</v>
      </c>
      <c r="H6119">
        <v>48.544635599999999</v>
      </c>
      <c r="I6119">
        <v>-90.735651500000003</v>
      </c>
      <c r="J6119" s="1" t="str">
        <f t="shared" si="988"/>
        <v>NGR lake sediment grab sample</v>
      </c>
      <c r="K6119" s="1" t="str">
        <f t="shared" si="989"/>
        <v>&lt;177 micron (NGR)</v>
      </c>
      <c r="L6119">
        <v>56</v>
      </c>
      <c r="M6119" t="s">
        <v>117</v>
      </c>
      <c r="N6119">
        <v>1117</v>
      </c>
      <c r="O6119">
        <v>96</v>
      </c>
      <c r="P6119">
        <v>49</v>
      </c>
      <c r="Q6119">
        <v>7</v>
      </c>
      <c r="R6119">
        <v>33</v>
      </c>
      <c r="S6119">
        <v>11</v>
      </c>
      <c r="T6119">
        <v>0.1</v>
      </c>
      <c r="U6119">
        <v>420</v>
      </c>
      <c r="V6119">
        <v>2.2999999999999998</v>
      </c>
      <c r="W6119">
        <v>0.5</v>
      </c>
      <c r="X6119">
        <v>1</v>
      </c>
      <c r="Y6119">
        <v>26.2</v>
      </c>
    </row>
    <row r="6120" spans="1:25" hidden="1" x14ac:dyDescent="0.25">
      <c r="A6120" t="s">
        <v>23280</v>
      </c>
      <c r="B6120" t="s">
        <v>23281</v>
      </c>
      <c r="C6120" s="1" t="str">
        <f t="shared" si="986"/>
        <v>21:0447</v>
      </c>
      <c r="D6120" s="1" t="str">
        <f t="shared" si="987"/>
        <v>21:0147</v>
      </c>
      <c r="E6120" t="s">
        <v>23282</v>
      </c>
      <c r="F6120" t="s">
        <v>23283</v>
      </c>
      <c r="H6120">
        <v>48.512030199999998</v>
      </c>
      <c r="I6120">
        <v>-90.754519099999996</v>
      </c>
      <c r="J6120" s="1" t="str">
        <f t="shared" si="988"/>
        <v>NGR lake sediment grab sample</v>
      </c>
      <c r="K6120" s="1" t="str">
        <f t="shared" si="989"/>
        <v>&lt;177 micron (NGR)</v>
      </c>
      <c r="L6120">
        <v>56</v>
      </c>
      <c r="M6120" t="s">
        <v>122</v>
      </c>
      <c r="N6120">
        <v>1118</v>
      </c>
      <c r="O6120">
        <v>106</v>
      </c>
      <c r="P6120">
        <v>29</v>
      </c>
      <c r="Q6120">
        <v>4</v>
      </c>
      <c r="R6120">
        <v>12</v>
      </c>
      <c r="S6120">
        <v>6</v>
      </c>
      <c r="T6120">
        <v>0.1</v>
      </c>
      <c r="U6120">
        <v>155</v>
      </c>
      <c r="V6120">
        <v>0.6</v>
      </c>
      <c r="W6120">
        <v>0.5</v>
      </c>
      <c r="X6120">
        <v>1</v>
      </c>
      <c r="Y6120">
        <v>62.8</v>
      </c>
    </row>
    <row r="6121" spans="1:25" hidden="1" x14ac:dyDescent="0.25">
      <c r="A6121" t="s">
        <v>23284</v>
      </c>
      <c r="B6121" t="s">
        <v>23285</v>
      </c>
      <c r="C6121" s="1" t="str">
        <f t="shared" si="986"/>
        <v>21:0447</v>
      </c>
      <c r="D6121" s="1" t="str">
        <f t="shared" si="987"/>
        <v>21:0147</v>
      </c>
      <c r="E6121" t="s">
        <v>23286</v>
      </c>
      <c r="F6121" t="s">
        <v>23287</v>
      </c>
      <c r="H6121">
        <v>48.443818700000001</v>
      </c>
      <c r="I6121">
        <v>-90.695647399999999</v>
      </c>
      <c r="J6121" s="1" t="str">
        <f t="shared" si="988"/>
        <v>NGR lake sediment grab sample</v>
      </c>
      <c r="K6121" s="1" t="str">
        <f t="shared" si="989"/>
        <v>&lt;177 micron (NGR)</v>
      </c>
      <c r="L6121">
        <v>57</v>
      </c>
      <c r="M6121" t="s">
        <v>29</v>
      </c>
      <c r="N6121">
        <v>1119</v>
      </c>
      <c r="O6121">
        <v>91</v>
      </c>
      <c r="P6121">
        <v>27</v>
      </c>
      <c r="Q6121">
        <v>11</v>
      </c>
      <c r="R6121">
        <v>20</v>
      </c>
      <c r="S6121">
        <v>6</v>
      </c>
      <c r="T6121">
        <v>0.1</v>
      </c>
      <c r="U6121">
        <v>110</v>
      </c>
      <c r="V6121">
        <v>0.55000000000000004</v>
      </c>
      <c r="W6121">
        <v>0.5</v>
      </c>
      <c r="X6121">
        <v>1</v>
      </c>
      <c r="Y6121">
        <v>42</v>
      </c>
    </row>
    <row r="6122" spans="1:25" hidden="1" x14ac:dyDescent="0.25">
      <c r="A6122" t="s">
        <v>23288</v>
      </c>
      <c r="B6122" t="s">
        <v>23289</v>
      </c>
      <c r="C6122" s="1" t="str">
        <f t="shared" si="986"/>
        <v>21:0447</v>
      </c>
      <c r="D6122" s="1" t="str">
        <f t="shared" si="987"/>
        <v>21:0147</v>
      </c>
      <c r="E6122" t="s">
        <v>23290</v>
      </c>
      <c r="F6122" t="s">
        <v>23291</v>
      </c>
      <c r="H6122">
        <v>48.498697499999999</v>
      </c>
      <c r="I6122">
        <v>-90.697978500000005</v>
      </c>
      <c r="J6122" s="1" t="str">
        <f t="shared" si="988"/>
        <v>NGR lake sediment grab sample</v>
      </c>
      <c r="K6122" s="1" t="str">
        <f t="shared" si="989"/>
        <v>&lt;177 micron (NGR)</v>
      </c>
      <c r="L6122">
        <v>57</v>
      </c>
      <c r="M6122" t="s">
        <v>34</v>
      </c>
      <c r="N6122">
        <v>1120</v>
      </c>
      <c r="O6122">
        <v>144</v>
      </c>
      <c r="P6122">
        <v>120</v>
      </c>
      <c r="Q6122">
        <v>5</v>
      </c>
      <c r="R6122">
        <v>26</v>
      </c>
      <c r="S6122">
        <v>15</v>
      </c>
      <c r="T6122">
        <v>0.2</v>
      </c>
      <c r="U6122">
        <v>980</v>
      </c>
      <c r="V6122">
        <v>3.8</v>
      </c>
      <c r="W6122">
        <v>0.5</v>
      </c>
      <c r="X6122">
        <v>7</v>
      </c>
      <c r="Y6122">
        <v>55.8</v>
      </c>
    </row>
    <row r="6123" spans="1:25" hidden="1" x14ac:dyDescent="0.25">
      <c r="A6123" t="s">
        <v>23292</v>
      </c>
      <c r="B6123" t="s">
        <v>23293</v>
      </c>
      <c r="C6123" s="1" t="str">
        <f t="shared" si="986"/>
        <v>21:0447</v>
      </c>
      <c r="D6123" s="1" t="str">
        <f t="shared" si="987"/>
        <v>21:0147</v>
      </c>
      <c r="E6123" t="s">
        <v>23294</v>
      </c>
      <c r="F6123" t="s">
        <v>23295</v>
      </c>
      <c r="H6123">
        <v>48.473713600000004</v>
      </c>
      <c r="I6123">
        <v>-90.741652099999996</v>
      </c>
      <c r="J6123" s="1" t="str">
        <f t="shared" si="988"/>
        <v>NGR lake sediment grab sample</v>
      </c>
      <c r="K6123" s="1" t="str">
        <f t="shared" si="989"/>
        <v>&lt;177 micron (NGR)</v>
      </c>
      <c r="L6123">
        <v>57</v>
      </c>
      <c r="M6123" t="s">
        <v>39</v>
      </c>
      <c r="N6123">
        <v>1121</v>
      </c>
      <c r="O6123">
        <v>116</v>
      </c>
      <c r="P6123">
        <v>56</v>
      </c>
      <c r="Q6123">
        <v>9</v>
      </c>
      <c r="R6123">
        <v>29</v>
      </c>
      <c r="S6123">
        <v>13</v>
      </c>
      <c r="T6123">
        <v>0.1</v>
      </c>
      <c r="U6123">
        <v>700</v>
      </c>
      <c r="V6123">
        <v>3.45</v>
      </c>
      <c r="W6123">
        <v>0.5</v>
      </c>
      <c r="X6123">
        <v>3</v>
      </c>
      <c r="Y6123">
        <v>36</v>
      </c>
    </row>
    <row r="6124" spans="1:25" hidden="1" x14ac:dyDescent="0.25">
      <c r="A6124" t="s">
        <v>23296</v>
      </c>
      <c r="B6124" t="s">
        <v>23297</v>
      </c>
      <c r="C6124" s="1" t="str">
        <f t="shared" si="986"/>
        <v>21:0447</v>
      </c>
      <c r="D6124" s="1" t="str">
        <f t="shared" si="987"/>
        <v>21:0147</v>
      </c>
      <c r="E6124" t="s">
        <v>23298</v>
      </c>
      <c r="F6124" t="s">
        <v>23299</v>
      </c>
      <c r="H6124">
        <v>48.462142399999998</v>
      </c>
      <c r="I6124">
        <v>-90.701121499999999</v>
      </c>
      <c r="J6124" s="1" t="str">
        <f t="shared" si="988"/>
        <v>NGR lake sediment grab sample</v>
      </c>
      <c r="K6124" s="1" t="str">
        <f t="shared" si="989"/>
        <v>&lt;177 micron (NGR)</v>
      </c>
      <c r="L6124">
        <v>57</v>
      </c>
      <c r="M6124" t="s">
        <v>49</v>
      </c>
      <c r="N6124">
        <v>1122</v>
      </c>
      <c r="O6124">
        <v>122</v>
      </c>
      <c r="P6124">
        <v>34</v>
      </c>
      <c r="Q6124">
        <v>9</v>
      </c>
      <c r="R6124">
        <v>28</v>
      </c>
      <c r="S6124">
        <v>11</v>
      </c>
      <c r="T6124">
        <v>0.1</v>
      </c>
      <c r="U6124">
        <v>280</v>
      </c>
      <c r="V6124">
        <v>1.6</v>
      </c>
      <c r="W6124">
        <v>0.5</v>
      </c>
      <c r="X6124">
        <v>1</v>
      </c>
      <c r="Y6124">
        <v>37.200000000000003</v>
      </c>
    </row>
    <row r="6125" spans="1:25" hidden="1" x14ac:dyDescent="0.25">
      <c r="A6125" t="s">
        <v>23300</v>
      </c>
      <c r="B6125" t="s">
        <v>23301</v>
      </c>
      <c r="C6125" s="1" t="str">
        <f t="shared" si="986"/>
        <v>21:0447</v>
      </c>
      <c r="D6125" s="1" t="str">
        <f t="shared" si="987"/>
        <v>21:0147</v>
      </c>
      <c r="E6125" t="s">
        <v>23286</v>
      </c>
      <c r="F6125" t="s">
        <v>23302</v>
      </c>
      <c r="H6125">
        <v>48.443818700000001</v>
      </c>
      <c r="I6125">
        <v>-90.695647399999999</v>
      </c>
      <c r="J6125" s="1" t="str">
        <f t="shared" si="988"/>
        <v>NGR lake sediment grab sample</v>
      </c>
      <c r="K6125" s="1" t="str">
        <f t="shared" si="989"/>
        <v>&lt;177 micron (NGR)</v>
      </c>
      <c r="L6125">
        <v>57</v>
      </c>
      <c r="M6125" t="s">
        <v>53</v>
      </c>
      <c r="N6125">
        <v>1123</v>
      </c>
      <c r="O6125">
        <v>108</v>
      </c>
      <c r="P6125">
        <v>27</v>
      </c>
      <c r="Q6125">
        <v>11</v>
      </c>
      <c r="R6125">
        <v>19</v>
      </c>
      <c r="S6125">
        <v>7</v>
      </c>
      <c r="T6125">
        <v>0.1</v>
      </c>
      <c r="U6125">
        <v>120</v>
      </c>
      <c r="V6125">
        <v>0.55000000000000004</v>
      </c>
      <c r="W6125">
        <v>0.5</v>
      </c>
      <c r="X6125">
        <v>1</v>
      </c>
      <c r="Y6125">
        <v>43</v>
      </c>
    </row>
    <row r="6126" spans="1:25" hidden="1" x14ac:dyDescent="0.25">
      <c r="A6126" t="s">
        <v>23303</v>
      </c>
      <c r="B6126" t="s">
        <v>23304</v>
      </c>
      <c r="C6126" s="1" t="str">
        <f t="shared" si="986"/>
        <v>21:0447</v>
      </c>
      <c r="D6126" s="1" t="str">
        <f t="shared" si="987"/>
        <v>21:0147</v>
      </c>
      <c r="E6126" t="s">
        <v>23286</v>
      </c>
      <c r="F6126" t="s">
        <v>23305</v>
      </c>
      <c r="H6126">
        <v>48.443818700000001</v>
      </c>
      <c r="I6126">
        <v>-90.695647399999999</v>
      </c>
      <c r="J6126" s="1" t="str">
        <f t="shared" si="988"/>
        <v>NGR lake sediment grab sample</v>
      </c>
      <c r="K6126" s="1" t="str">
        <f t="shared" si="989"/>
        <v>&lt;177 micron (NGR)</v>
      </c>
      <c r="L6126">
        <v>57</v>
      </c>
      <c r="M6126" t="s">
        <v>57</v>
      </c>
      <c r="N6126">
        <v>1124</v>
      </c>
      <c r="O6126">
        <v>109</v>
      </c>
      <c r="P6126">
        <v>26</v>
      </c>
      <c r="Q6126">
        <v>10</v>
      </c>
      <c r="R6126">
        <v>18</v>
      </c>
      <c r="S6126">
        <v>7</v>
      </c>
      <c r="T6126">
        <v>0.1</v>
      </c>
      <c r="U6126">
        <v>110</v>
      </c>
      <c r="V6126">
        <v>0.5</v>
      </c>
      <c r="W6126">
        <v>0.5</v>
      </c>
      <c r="X6126">
        <v>1</v>
      </c>
      <c r="Y6126">
        <v>43.2</v>
      </c>
    </row>
    <row r="6127" spans="1:25" hidden="1" x14ac:dyDescent="0.25">
      <c r="A6127" t="s">
        <v>23306</v>
      </c>
      <c r="B6127" t="s">
        <v>23307</v>
      </c>
      <c r="C6127" s="1" t="str">
        <f t="shared" si="986"/>
        <v>21:0447</v>
      </c>
      <c r="D6127" s="1" t="str">
        <f>HYPERLINK("http://geochem.nrcan.gc.ca/cdogs/content/svy/svy_e.htm", "")</f>
        <v/>
      </c>
      <c r="G6127" s="1" t="str">
        <f>HYPERLINK("http://geochem.nrcan.gc.ca/cdogs/content/cr_/cr_00047_e.htm", "47")</f>
        <v>47</v>
      </c>
      <c r="J6127" t="s">
        <v>100</v>
      </c>
      <c r="K6127" t="s">
        <v>101</v>
      </c>
      <c r="L6127">
        <v>57</v>
      </c>
      <c r="M6127" t="s">
        <v>102</v>
      </c>
      <c r="N6127">
        <v>1125</v>
      </c>
      <c r="O6127">
        <v>88</v>
      </c>
      <c r="P6127">
        <v>47</v>
      </c>
      <c r="Q6127">
        <v>15</v>
      </c>
      <c r="R6127">
        <v>25</v>
      </c>
      <c r="S6127">
        <v>13</v>
      </c>
      <c r="T6127">
        <v>0.1</v>
      </c>
      <c r="U6127">
        <v>830</v>
      </c>
      <c r="V6127">
        <v>3</v>
      </c>
      <c r="W6127">
        <v>23</v>
      </c>
      <c r="X6127">
        <v>7</v>
      </c>
      <c r="Y6127">
        <v>17.8</v>
      </c>
    </row>
    <row r="6128" spans="1:25" hidden="1" x14ac:dyDescent="0.25">
      <c r="A6128" t="s">
        <v>23308</v>
      </c>
      <c r="B6128" t="s">
        <v>23309</v>
      </c>
      <c r="C6128" s="1" t="str">
        <f t="shared" si="986"/>
        <v>21:0447</v>
      </c>
      <c r="D6128" s="1" t="str">
        <f t="shared" ref="D6128:D6141" si="990">HYPERLINK("http://geochem.nrcan.gc.ca/cdogs/content/svy/svy210147_e.htm", "21:0147")</f>
        <v>21:0147</v>
      </c>
      <c r="E6128" t="s">
        <v>23310</v>
      </c>
      <c r="F6128" t="s">
        <v>23311</v>
      </c>
      <c r="H6128">
        <v>48.448647800000003</v>
      </c>
      <c r="I6128">
        <v>-90.736354199999994</v>
      </c>
      <c r="J6128" s="1" t="str">
        <f t="shared" ref="J6128:J6141" si="991">HYPERLINK("http://geochem.nrcan.gc.ca/cdogs/content/kwd/kwd020027_e.htm", "NGR lake sediment grab sample")</f>
        <v>NGR lake sediment grab sample</v>
      </c>
      <c r="K6128" s="1" t="str">
        <f t="shared" ref="K6128:K6141" si="992">HYPERLINK("http://geochem.nrcan.gc.ca/cdogs/content/kwd/kwd080006_e.htm", "&lt;177 micron (NGR)")</f>
        <v>&lt;177 micron (NGR)</v>
      </c>
      <c r="L6128">
        <v>57</v>
      </c>
      <c r="M6128" t="s">
        <v>44</v>
      </c>
      <c r="N6128">
        <v>1126</v>
      </c>
      <c r="O6128">
        <v>115</v>
      </c>
      <c r="P6128">
        <v>59</v>
      </c>
      <c r="Q6128">
        <v>7</v>
      </c>
      <c r="R6128">
        <v>26</v>
      </c>
      <c r="S6128">
        <v>12</v>
      </c>
      <c r="T6128">
        <v>0.2</v>
      </c>
      <c r="U6128">
        <v>285</v>
      </c>
      <c r="V6128">
        <v>1.7</v>
      </c>
      <c r="W6128">
        <v>0.5</v>
      </c>
      <c r="X6128">
        <v>2</v>
      </c>
      <c r="Y6128">
        <v>35</v>
      </c>
    </row>
    <row r="6129" spans="1:25" hidden="1" x14ac:dyDescent="0.25">
      <c r="A6129" t="s">
        <v>23312</v>
      </c>
      <c r="B6129" t="s">
        <v>23313</v>
      </c>
      <c r="C6129" s="1" t="str">
        <f t="shared" si="986"/>
        <v>21:0447</v>
      </c>
      <c r="D6129" s="1" t="str">
        <f t="shared" si="990"/>
        <v>21:0147</v>
      </c>
      <c r="E6129" t="s">
        <v>23314</v>
      </c>
      <c r="F6129" t="s">
        <v>23315</v>
      </c>
      <c r="H6129">
        <v>48.412095700000002</v>
      </c>
      <c r="I6129">
        <v>-90.748722999999998</v>
      </c>
      <c r="J6129" s="1" t="str">
        <f t="shared" si="991"/>
        <v>NGR lake sediment grab sample</v>
      </c>
      <c r="K6129" s="1" t="str">
        <f t="shared" si="992"/>
        <v>&lt;177 micron (NGR)</v>
      </c>
      <c r="L6129">
        <v>57</v>
      </c>
      <c r="M6129" t="s">
        <v>62</v>
      </c>
      <c r="N6129">
        <v>1127</v>
      </c>
      <c r="O6129">
        <v>106</v>
      </c>
      <c r="P6129">
        <v>59</v>
      </c>
      <c r="Q6129">
        <v>8</v>
      </c>
      <c r="R6129">
        <v>24</v>
      </c>
      <c r="S6129">
        <v>10</v>
      </c>
      <c r="T6129">
        <v>0.1</v>
      </c>
      <c r="U6129">
        <v>430</v>
      </c>
      <c r="V6129">
        <v>2.2999999999999998</v>
      </c>
      <c r="W6129">
        <v>0.5</v>
      </c>
      <c r="X6129">
        <v>2</v>
      </c>
      <c r="Y6129">
        <v>35.200000000000003</v>
      </c>
    </row>
    <row r="6130" spans="1:25" hidden="1" x14ac:dyDescent="0.25">
      <c r="A6130" t="s">
        <v>23316</v>
      </c>
      <c r="B6130" t="s">
        <v>23317</v>
      </c>
      <c r="C6130" s="1" t="str">
        <f t="shared" si="986"/>
        <v>21:0447</v>
      </c>
      <c r="D6130" s="1" t="str">
        <f t="shared" si="990"/>
        <v>21:0147</v>
      </c>
      <c r="E6130" t="s">
        <v>23318</v>
      </c>
      <c r="F6130" t="s">
        <v>23319</v>
      </c>
      <c r="H6130">
        <v>48.410457299999997</v>
      </c>
      <c r="I6130">
        <v>-90.715373900000003</v>
      </c>
      <c r="J6130" s="1" t="str">
        <f t="shared" si="991"/>
        <v>NGR lake sediment grab sample</v>
      </c>
      <c r="K6130" s="1" t="str">
        <f t="shared" si="992"/>
        <v>&lt;177 micron (NGR)</v>
      </c>
      <c r="L6130">
        <v>57</v>
      </c>
      <c r="M6130" t="s">
        <v>67</v>
      </c>
      <c r="N6130">
        <v>1128</v>
      </c>
      <c r="O6130">
        <v>82</v>
      </c>
      <c r="P6130">
        <v>30</v>
      </c>
      <c r="Q6130">
        <v>8</v>
      </c>
      <c r="R6130">
        <v>24</v>
      </c>
      <c r="S6130">
        <v>9</v>
      </c>
      <c r="T6130">
        <v>0.1</v>
      </c>
      <c r="U6130">
        <v>180</v>
      </c>
      <c r="V6130">
        <v>1.1000000000000001</v>
      </c>
      <c r="W6130">
        <v>0.5</v>
      </c>
      <c r="X6130">
        <v>1</v>
      </c>
      <c r="Y6130">
        <v>41.8</v>
      </c>
    </row>
    <row r="6131" spans="1:25" hidden="1" x14ac:dyDescent="0.25">
      <c r="A6131" t="s">
        <v>23320</v>
      </c>
      <c r="B6131" t="s">
        <v>23321</v>
      </c>
      <c r="C6131" s="1" t="str">
        <f t="shared" si="986"/>
        <v>21:0447</v>
      </c>
      <c r="D6131" s="1" t="str">
        <f t="shared" si="990"/>
        <v>21:0147</v>
      </c>
      <c r="E6131" t="s">
        <v>23322</v>
      </c>
      <c r="F6131" t="s">
        <v>23323</v>
      </c>
      <c r="H6131">
        <v>48.384241799999998</v>
      </c>
      <c r="I6131">
        <v>-90.752964500000004</v>
      </c>
      <c r="J6131" s="1" t="str">
        <f t="shared" si="991"/>
        <v>NGR lake sediment grab sample</v>
      </c>
      <c r="K6131" s="1" t="str">
        <f t="shared" si="992"/>
        <v>&lt;177 micron (NGR)</v>
      </c>
      <c r="L6131">
        <v>57</v>
      </c>
      <c r="M6131" t="s">
        <v>72</v>
      </c>
      <c r="N6131">
        <v>1129</v>
      </c>
      <c r="O6131">
        <v>96</v>
      </c>
      <c r="P6131">
        <v>65</v>
      </c>
      <c r="Q6131">
        <v>10</v>
      </c>
      <c r="R6131">
        <v>21</v>
      </c>
      <c r="S6131">
        <v>9</v>
      </c>
      <c r="T6131">
        <v>0.1</v>
      </c>
      <c r="U6131">
        <v>340</v>
      </c>
      <c r="V6131">
        <v>2.15</v>
      </c>
      <c r="W6131">
        <v>0.5</v>
      </c>
      <c r="X6131">
        <v>1</v>
      </c>
      <c r="Y6131">
        <v>38.4</v>
      </c>
    </row>
    <row r="6132" spans="1:25" hidden="1" x14ac:dyDescent="0.25">
      <c r="A6132" t="s">
        <v>23324</v>
      </c>
      <c r="B6132" t="s">
        <v>23325</v>
      </c>
      <c r="C6132" s="1" t="str">
        <f t="shared" si="986"/>
        <v>21:0447</v>
      </c>
      <c r="D6132" s="1" t="str">
        <f t="shared" si="990"/>
        <v>21:0147</v>
      </c>
      <c r="E6132" t="s">
        <v>23326</v>
      </c>
      <c r="F6132" t="s">
        <v>23327</v>
      </c>
      <c r="H6132">
        <v>48.353842700000001</v>
      </c>
      <c r="I6132">
        <v>-90.744393700000003</v>
      </c>
      <c r="J6132" s="1" t="str">
        <f t="shared" si="991"/>
        <v>NGR lake sediment grab sample</v>
      </c>
      <c r="K6132" s="1" t="str">
        <f t="shared" si="992"/>
        <v>&lt;177 micron (NGR)</v>
      </c>
      <c r="L6132">
        <v>57</v>
      </c>
      <c r="M6132" t="s">
        <v>77</v>
      </c>
      <c r="N6132">
        <v>1130</v>
      </c>
      <c r="O6132">
        <v>80</v>
      </c>
      <c r="P6132">
        <v>44</v>
      </c>
      <c r="Q6132">
        <v>10</v>
      </c>
      <c r="R6132">
        <v>39</v>
      </c>
      <c r="S6132">
        <v>10</v>
      </c>
      <c r="T6132">
        <v>0.1</v>
      </c>
      <c r="U6132">
        <v>300</v>
      </c>
      <c r="V6132">
        <v>1.75</v>
      </c>
      <c r="W6132">
        <v>0.5</v>
      </c>
      <c r="X6132">
        <v>1</v>
      </c>
      <c r="Y6132">
        <v>25.6</v>
      </c>
    </row>
    <row r="6133" spans="1:25" hidden="1" x14ac:dyDescent="0.25">
      <c r="A6133" t="s">
        <v>23328</v>
      </c>
      <c r="B6133" t="s">
        <v>23329</v>
      </c>
      <c r="C6133" s="1" t="str">
        <f t="shared" si="986"/>
        <v>21:0447</v>
      </c>
      <c r="D6133" s="1" t="str">
        <f t="shared" si="990"/>
        <v>21:0147</v>
      </c>
      <c r="E6133" t="s">
        <v>23330</v>
      </c>
      <c r="F6133" t="s">
        <v>23331</v>
      </c>
      <c r="H6133">
        <v>48.3815928</v>
      </c>
      <c r="I6133">
        <v>-90.695042200000003</v>
      </c>
      <c r="J6133" s="1" t="str">
        <f t="shared" si="991"/>
        <v>NGR lake sediment grab sample</v>
      </c>
      <c r="K6133" s="1" t="str">
        <f t="shared" si="992"/>
        <v>&lt;177 micron (NGR)</v>
      </c>
      <c r="L6133">
        <v>57</v>
      </c>
      <c r="M6133" t="s">
        <v>82</v>
      </c>
      <c r="N6133">
        <v>1131</v>
      </c>
      <c r="O6133">
        <v>116</v>
      </c>
      <c r="P6133">
        <v>49</v>
      </c>
      <c r="Q6133">
        <v>8</v>
      </c>
      <c r="R6133">
        <v>32</v>
      </c>
      <c r="S6133">
        <v>13</v>
      </c>
      <c r="T6133">
        <v>0.1</v>
      </c>
      <c r="U6133">
        <v>690</v>
      </c>
      <c r="V6133">
        <v>3.15</v>
      </c>
      <c r="W6133">
        <v>0.5</v>
      </c>
      <c r="X6133">
        <v>2</v>
      </c>
      <c r="Y6133">
        <v>39</v>
      </c>
    </row>
    <row r="6134" spans="1:25" hidden="1" x14ac:dyDescent="0.25">
      <c r="A6134" t="s">
        <v>23332</v>
      </c>
      <c r="B6134" t="s">
        <v>23333</v>
      </c>
      <c r="C6134" s="1" t="str">
        <f t="shared" si="986"/>
        <v>21:0447</v>
      </c>
      <c r="D6134" s="1" t="str">
        <f t="shared" si="990"/>
        <v>21:0147</v>
      </c>
      <c r="E6134" t="s">
        <v>23334</v>
      </c>
      <c r="F6134" t="s">
        <v>23335</v>
      </c>
      <c r="H6134">
        <v>48.3563793</v>
      </c>
      <c r="I6134">
        <v>-90.693116000000003</v>
      </c>
      <c r="J6134" s="1" t="str">
        <f t="shared" si="991"/>
        <v>NGR lake sediment grab sample</v>
      </c>
      <c r="K6134" s="1" t="str">
        <f t="shared" si="992"/>
        <v>&lt;177 micron (NGR)</v>
      </c>
      <c r="L6134">
        <v>57</v>
      </c>
      <c r="M6134" t="s">
        <v>87</v>
      </c>
      <c r="N6134">
        <v>1132</v>
      </c>
      <c r="O6134">
        <v>95</v>
      </c>
      <c r="P6134">
        <v>42</v>
      </c>
      <c r="Q6134">
        <v>7</v>
      </c>
      <c r="R6134">
        <v>31</v>
      </c>
      <c r="S6134">
        <v>6</v>
      </c>
      <c r="T6134">
        <v>0.1</v>
      </c>
      <c r="U6134">
        <v>130</v>
      </c>
      <c r="V6134">
        <v>0.75</v>
      </c>
      <c r="W6134">
        <v>0.5</v>
      </c>
      <c r="X6134">
        <v>1</v>
      </c>
      <c r="Y6134">
        <v>50</v>
      </c>
    </row>
    <row r="6135" spans="1:25" hidden="1" x14ac:dyDescent="0.25">
      <c r="A6135" t="s">
        <v>23336</v>
      </c>
      <c r="B6135" t="s">
        <v>23337</v>
      </c>
      <c r="C6135" s="1" t="str">
        <f t="shared" si="986"/>
        <v>21:0447</v>
      </c>
      <c r="D6135" s="1" t="str">
        <f t="shared" si="990"/>
        <v>21:0147</v>
      </c>
      <c r="E6135" t="s">
        <v>23338</v>
      </c>
      <c r="F6135" t="s">
        <v>23339</v>
      </c>
      <c r="H6135">
        <v>48.338728199999998</v>
      </c>
      <c r="I6135">
        <v>-90.685154299999994</v>
      </c>
      <c r="J6135" s="1" t="str">
        <f t="shared" si="991"/>
        <v>NGR lake sediment grab sample</v>
      </c>
      <c r="K6135" s="1" t="str">
        <f t="shared" si="992"/>
        <v>&lt;177 micron (NGR)</v>
      </c>
      <c r="L6135">
        <v>57</v>
      </c>
      <c r="M6135" t="s">
        <v>92</v>
      </c>
      <c r="N6135">
        <v>1133</v>
      </c>
      <c r="O6135">
        <v>78</v>
      </c>
      <c r="P6135">
        <v>20</v>
      </c>
      <c r="Q6135">
        <v>10</v>
      </c>
      <c r="R6135">
        <v>40</v>
      </c>
      <c r="S6135">
        <v>12</v>
      </c>
      <c r="T6135">
        <v>0.1</v>
      </c>
      <c r="U6135">
        <v>210</v>
      </c>
      <c r="V6135">
        <v>1.55</v>
      </c>
      <c r="W6135">
        <v>0.5</v>
      </c>
      <c r="X6135">
        <v>1</v>
      </c>
      <c r="Y6135">
        <v>22.4</v>
      </c>
    </row>
    <row r="6136" spans="1:25" hidden="1" x14ac:dyDescent="0.25">
      <c r="A6136" t="s">
        <v>23340</v>
      </c>
      <c r="B6136" t="s">
        <v>23341</v>
      </c>
      <c r="C6136" s="1" t="str">
        <f t="shared" si="986"/>
        <v>21:0447</v>
      </c>
      <c r="D6136" s="1" t="str">
        <f t="shared" si="990"/>
        <v>21:0147</v>
      </c>
      <c r="E6136" t="s">
        <v>23342</v>
      </c>
      <c r="F6136" t="s">
        <v>23343</v>
      </c>
      <c r="H6136">
        <v>48.301669599999997</v>
      </c>
      <c r="I6136">
        <v>-90.655504100000002</v>
      </c>
      <c r="J6136" s="1" t="str">
        <f t="shared" si="991"/>
        <v>NGR lake sediment grab sample</v>
      </c>
      <c r="K6136" s="1" t="str">
        <f t="shared" si="992"/>
        <v>&lt;177 micron (NGR)</v>
      </c>
      <c r="L6136">
        <v>57</v>
      </c>
      <c r="M6136" t="s">
        <v>97</v>
      </c>
      <c r="N6136">
        <v>1134</v>
      </c>
      <c r="O6136">
        <v>94</v>
      </c>
      <c r="P6136">
        <v>31</v>
      </c>
      <c r="Q6136">
        <v>6</v>
      </c>
      <c r="R6136">
        <v>41</v>
      </c>
      <c r="S6136">
        <v>24</v>
      </c>
      <c r="T6136">
        <v>0.1</v>
      </c>
      <c r="U6136">
        <v>2100</v>
      </c>
      <c r="V6136">
        <v>6.35</v>
      </c>
      <c r="W6136">
        <v>0.5</v>
      </c>
      <c r="X6136">
        <v>2</v>
      </c>
      <c r="Y6136">
        <v>17.8</v>
      </c>
    </row>
    <row r="6137" spans="1:25" hidden="1" x14ac:dyDescent="0.25">
      <c r="A6137" t="s">
        <v>23344</v>
      </c>
      <c r="B6137" t="s">
        <v>23345</v>
      </c>
      <c r="C6137" s="1" t="str">
        <f t="shared" si="986"/>
        <v>21:0447</v>
      </c>
      <c r="D6137" s="1" t="str">
        <f t="shared" si="990"/>
        <v>21:0147</v>
      </c>
      <c r="E6137" t="s">
        <v>23346</v>
      </c>
      <c r="F6137" t="s">
        <v>23347</v>
      </c>
      <c r="H6137">
        <v>48.2844239</v>
      </c>
      <c r="I6137">
        <v>-90.600656599999994</v>
      </c>
      <c r="J6137" s="1" t="str">
        <f t="shared" si="991"/>
        <v>NGR lake sediment grab sample</v>
      </c>
      <c r="K6137" s="1" t="str">
        <f t="shared" si="992"/>
        <v>&lt;177 micron (NGR)</v>
      </c>
      <c r="L6137">
        <v>57</v>
      </c>
      <c r="M6137" t="s">
        <v>107</v>
      </c>
      <c r="N6137">
        <v>1135</v>
      </c>
      <c r="O6137">
        <v>84</v>
      </c>
      <c r="P6137">
        <v>38</v>
      </c>
      <c r="Q6137">
        <v>8</v>
      </c>
      <c r="R6137">
        <v>22</v>
      </c>
      <c r="S6137">
        <v>15</v>
      </c>
      <c r="T6137">
        <v>0.3</v>
      </c>
      <c r="U6137">
        <v>770</v>
      </c>
      <c r="V6137">
        <v>3.1</v>
      </c>
      <c r="W6137">
        <v>0.5</v>
      </c>
      <c r="X6137">
        <v>1</v>
      </c>
      <c r="Y6137">
        <v>42.6</v>
      </c>
    </row>
    <row r="6138" spans="1:25" hidden="1" x14ac:dyDescent="0.25">
      <c r="A6138" t="s">
        <v>23348</v>
      </c>
      <c r="B6138" t="s">
        <v>23349</v>
      </c>
      <c r="C6138" s="1" t="str">
        <f t="shared" si="986"/>
        <v>21:0447</v>
      </c>
      <c r="D6138" s="1" t="str">
        <f t="shared" si="990"/>
        <v>21:0147</v>
      </c>
      <c r="E6138" t="s">
        <v>23350</v>
      </c>
      <c r="F6138" t="s">
        <v>23351</v>
      </c>
      <c r="H6138">
        <v>48.255483300000002</v>
      </c>
      <c r="I6138">
        <v>-90.597888999999995</v>
      </c>
      <c r="J6138" s="1" t="str">
        <f t="shared" si="991"/>
        <v>NGR lake sediment grab sample</v>
      </c>
      <c r="K6138" s="1" t="str">
        <f t="shared" si="992"/>
        <v>&lt;177 micron (NGR)</v>
      </c>
      <c r="L6138">
        <v>57</v>
      </c>
      <c r="M6138" t="s">
        <v>112</v>
      </c>
      <c r="N6138">
        <v>1136</v>
      </c>
      <c r="O6138">
        <v>64</v>
      </c>
      <c r="P6138">
        <v>35</v>
      </c>
      <c r="Q6138">
        <v>6</v>
      </c>
      <c r="R6138">
        <v>39</v>
      </c>
      <c r="S6138">
        <v>13</v>
      </c>
      <c r="T6138">
        <v>0.1</v>
      </c>
      <c r="U6138">
        <v>500</v>
      </c>
      <c r="V6138">
        <v>2.5</v>
      </c>
      <c r="W6138">
        <v>0.5</v>
      </c>
      <c r="X6138">
        <v>1</v>
      </c>
      <c r="Y6138">
        <v>8.4</v>
      </c>
    </row>
    <row r="6139" spans="1:25" hidden="1" x14ac:dyDescent="0.25">
      <c r="A6139" t="s">
        <v>23352</v>
      </c>
      <c r="B6139" t="s">
        <v>23353</v>
      </c>
      <c r="C6139" s="1" t="str">
        <f t="shared" si="986"/>
        <v>21:0447</v>
      </c>
      <c r="D6139" s="1" t="str">
        <f t="shared" si="990"/>
        <v>21:0147</v>
      </c>
      <c r="E6139" t="s">
        <v>23354</v>
      </c>
      <c r="F6139" t="s">
        <v>23355</v>
      </c>
      <c r="H6139">
        <v>48.231928400000001</v>
      </c>
      <c r="I6139">
        <v>-90.563734800000006</v>
      </c>
      <c r="J6139" s="1" t="str">
        <f t="shared" si="991"/>
        <v>NGR lake sediment grab sample</v>
      </c>
      <c r="K6139" s="1" t="str">
        <f t="shared" si="992"/>
        <v>&lt;177 micron (NGR)</v>
      </c>
      <c r="L6139">
        <v>57</v>
      </c>
      <c r="M6139" t="s">
        <v>117</v>
      </c>
      <c r="N6139">
        <v>1137</v>
      </c>
      <c r="O6139">
        <v>116</v>
      </c>
      <c r="P6139">
        <v>65</v>
      </c>
      <c r="Q6139">
        <v>8</v>
      </c>
      <c r="R6139">
        <v>46</v>
      </c>
      <c r="S6139">
        <v>17</v>
      </c>
      <c r="T6139">
        <v>0.1</v>
      </c>
      <c r="U6139">
        <v>1200</v>
      </c>
      <c r="V6139">
        <v>5.8</v>
      </c>
      <c r="W6139">
        <v>0.5</v>
      </c>
      <c r="X6139">
        <v>1</v>
      </c>
      <c r="Y6139">
        <v>25</v>
      </c>
    </row>
    <row r="6140" spans="1:25" hidden="1" x14ac:dyDescent="0.25">
      <c r="A6140" t="s">
        <v>23356</v>
      </c>
      <c r="B6140" t="s">
        <v>23357</v>
      </c>
      <c r="C6140" s="1" t="str">
        <f t="shared" si="986"/>
        <v>21:0447</v>
      </c>
      <c r="D6140" s="1" t="str">
        <f t="shared" si="990"/>
        <v>21:0147</v>
      </c>
      <c r="E6140" t="s">
        <v>23358</v>
      </c>
      <c r="F6140" t="s">
        <v>23359</v>
      </c>
      <c r="H6140">
        <v>48.2336119</v>
      </c>
      <c r="I6140">
        <v>-90.522914499999999</v>
      </c>
      <c r="J6140" s="1" t="str">
        <f t="shared" si="991"/>
        <v>NGR lake sediment grab sample</v>
      </c>
      <c r="K6140" s="1" t="str">
        <f t="shared" si="992"/>
        <v>&lt;177 micron (NGR)</v>
      </c>
      <c r="L6140">
        <v>57</v>
      </c>
      <c r="M6140" t="s">
        <v>122</v>
      </c>
      <c r="N6140">
        <v>1138</v>
      </c>
      <c r="O6140">
        <v>22</v>
      </c>
      <c r="P6140">
        <v>15</v>
      </c>
      <c r="Q6140">
        <v>5</v>
      </c>
      <c r="R6140">
        <v>14</v>
      </c>
      <c r="S6140">
        <v>6</v>
      </c>
      <c r="T6140">
        <v>0.1</v>
      </c>
      <c r="U6140">
        <v>110</v>
      </c>
      <c r="V6140">
        <v>0.7</v>
      </c>
      <c r="W6140">
        <v>0.5</v>
      </c>
      <c r="X6140">
        <v>1</v>
      </c>
      <c r="Y6140">
        <v>2.4</v>
      </c>
    </row>
    <row r="6141" spans="1:25" hidden="1" x14ac:dyDescent="0.25">
      <c r="A6141" t="s">
        <v>23360</v>
      </c>
      <c r="B6141" t="s">
        <v>23361</v>
      </c>
      <c r="C6141" s="1" t="str">
        <f t="shared" si="986"/>
        <v>21:0447</v>
      </c>
      <c r="D6141" s="1" t="str">
        <f t="shared" si="990"/>
        <v>21:0147</v>
      </c>
      <c r="E6141" t="s">
        <v>23362</v>
      </c>
      <c r="F6141" t="s">
        <v>23363</v>
      </c>
      <c r="H6141">
        <v>48.211789099999997</v>
      </c>
      <c r="I6141">
        <v>-90.465878900000007</v>
      </c>
      <c r="J6141" s="1" t="str">
        <f t="shared" si="991"/>
        <v>NGR lake sediment grab sample</v>
      </c>
      <c r="K6141" s="1" t="str">
        <f t="shared" si="992"/>
        <v>&lt;177 micron (NGR)</v>
      </c>
      <c r="L6141">
        <v>58</v>
      </c>
      <c r="M6141" t="s">
        <v>29</v>
      </c>
      <c r="N6141">
        <v>1139</v>
      </c>
      <c r="O6141">
        <v>75</v>
      </c>
      <c r="P6141">
        <v>44</v>
      </c>
      <c r="Q6141">
        <v>9</v>
      </c>
      <c r="R6141">
        <v>31</v>
      </c>
      <c r="S6141">
        <v>8</v>
      </c>
      <c r="T6141">
        <v>0.1</v>
      </c>
      <c r="U6141">
        <v>195</v>
      </c>
      <c r="V6141">
        <v>0.9</v>
      </c>
      <c r="W6141">
        <v>0.5</v>
      </c>
      <c r="X6141">
        <v>1</v>
      </c>
      <c r="Y6141">
        <v>41.4</v>
      </c>
    </row>
    <row r="6142" spans="1:25" hidden="1" x14ac:dyDescent="0.25">
      <c r="A6142" t="s">
        <v>23364</v>
      </c>
      <c r="B6142" t="s">
        <v>23365</v>
      </c>
      <c r="C6142" s="1" t="str">
        <f t="shared" si="986"/>
        <v>21:0447</v>
      </c>
      <c r="D6142" s="1" t="str">
        <f>HYPERLINK("http://geochem.nrcan.gc.ca/cdogs/content/svy/svy_e.htm", "")</f>
        <v/>
      </c>
      <c r="G6142" s="1" t="str">
        <f>HYPERLINK("http://geochem.nrcan.gc.ca/cdogs/content/cr_/cr_00035_e.htm", "35")</f>
        <v>35</v>
      </c>
      <c r="J6142" t="s">
        <v>100</v>
      </c>
      <c r="K6142" t="s">
        <v>101</v>
      </c>
      <c r="L6142">
        <v>58</v>
      </c>
      <c r="M6142" t="s">
        <v>102</v>
      </c>
      <c r="N6142">
        <v>1140</v>
      </c>
      <c r="O6142">
        <v>96</v>
      </c>
      <c r="P6142">
        <v>65</v>
      </c>
      <c r="Q6142">
        <v>14</v>
      </c>
      <c r="R6142">
        <v>41</v>
      </c>
      <c r="S6142">
        <v>10</v>
      </c>
      <c r="T6142">
        <v>0.1</v>
      </c>
      <c r="U6142">
        <v>310</v>
      </c>
      <c r="V6142">
        <v>2.35</v>
      </c>
      <c r="W6142">
        <v>12</v>
      </c>
      <c r="X6142">
        <v>2</v>
      </c>
      <c r="Y6142">
        <v>8.6</v>
      </c>
    </row>
    <row r="6143" spans="1:25" hidden="1" x14ac:dyDescent="0.25">
      <c r="A6143" t="s">
        <v>23366</v>
      </c>
      <c r="B6143" t="s">
        <v>23367</v>
      </c>
      <c r="C6143" s="1" t="str">
        <f t="shared" si="986"/>
        <v>21:0447</v>
      </c>
      <c r="D6143" s="1" t="str">
        <f t="shared" ref="D6143:D6170" si="993">HYPERLINK("http://geochem.nrcan.gc.ca/cdogs/content/svy/svy210147_e.htm", "21:0147")</f>
        <v>21:0147</v>
      </c>
      <c r="E6143" t="s">
        <v>23368</v>
      </c>
      <c r="F6143" t="s">
        <v>23369</v>
      </c>
      <c r="H6143">
        <v>48.2318395</v>
      </c>
      <c r="I6143">
        <v>-90.466005899999999</v>
      </c>
      <c r="J6143" s="1" t="str">
        <f t="shared" ref="J6143:J6170" si="994">HYPERLINK("http://geochem.nrcan.gc.ca/cdogs/content/kwd/kwd020027_e.htm", "NGR lake sediment grab sample")</f>
        <v>NGR lake sediment grab sample</v>
      </c>
      <c r="K6143" s="1" t="str">
        <f t="shared" ref="K6143:K6170" si="995">HYPERLINK("http://geochem.nrcan.gc.ca/cdogs/content/kwd/kwd080006_e.htm", "&lt;177 micron (NGR)")</f>
        <v>&lt;177 micron (NGR)</v>
      </c>
      <c r="L6143">
        <v>58</v>
      </c>
      <c r="M6143" t="s">
        <v>49</v>
      </c>
      <c r="N6143">
        <v>1141</v>
      </c>
      <c r="O6143">
        <v>86</v>
      </c>
      <c r="P6143">
        <v>53</v>
      </c>
      <c r="Q6143">
        <v>6</v>
      </c>
      <c r="R6143">
        <v>27</v>
      </c>
      <c r="S6143">
        <v>7</v>
      </c>
      <c r="T6143">
        <v>0.1</v>
      </c>
      <c r="U6143">
        <v>370</v>
      </c>
      <c r="V6143">
        <v>1.35</v>
      </c>
      <c r="W6143">
        <v>0.5</v>
      </c>
      <c r="X6143">
        <v>1</v>
      </c>
      <c r="Y6143">
        <v>43.8</v>
      </c>
    </row>
    <row r="6144" spans="1:25" hidden="1" x14ac:dyDescent="0.25">
      <c r="A6144" t="s">
        <v>23370</v>
      </c>
      <c r="B6144" t="s">
        <v>23371</v>
      </c>
      <c r="C6144" s="1" t="str">
        <f t="shared" si="986"/>
        <v>21:0447</v>
      </c>
      <c r="D6144" s="1" t="str">
        <f t="shared" si="993"/>
        <v>21:0147</v>
      </c>
      <c r="E6144" t="s">
        <v>23362</v>
      </c>
      <c r="F6144" t="s">
        <v>23372</v>
      </c>
      <c r="H6144">
        <v>48.211789099999997</v>
      </c>
      <c r="I6144">
        <v>-90.465878900000007</v>
      </c>
      <c r="J6144" s="1" t="str">
        <f t="shared" si="994"/>
        <v>NGR lake sediment grab sample</v>
      </c>
      <c r="K6144" s="1" t="str">
        <f t="shared" si="995"/>
        <v>&lt;177 micron (NGR)</v>
      </c>
      <c r="L6144">
        <v>58</v>
      </c>
      <c r="M6144" t="s">
        <v>53</v>
      </c>
      <c r="N6144">
        <v>1142</v>
      </c>
      <c r="O6144">
        <v>88</v>
      </c>
      <c r="P6144">
        <v>45</v>
      </c>
      <c r="Q6144">
        <v>10</v>
      </c>
      <c r="R6144">
        <v>32</v>
      </c>
      <c r="S6144">
        <v>8</v>
      </c>
      <c r="T6144">
        <v>0.1</v>
      </c>
      <c r="U6144">
        <v>210</v>
      </c>
      <c r="V6144">
        <v>1</v>
      </c>
      <c r="W6144">
        <v>0.5</v>
      </c>
      <c r="X6144">
        <v>1</v>
      </c>
      <c r="Y6144">
        <v>41.6</v>
      </c>
    </row>
    <row r="6145" spans="1:25" hidden="1" x14ac:dyDescent="0.25">
      <c r="A6145" t="s">
        <v>23373</v>
      </c>
      <c r="B6145" t="s">
        <v>23374</v>
      </c>
      <c r="C6145" s="1" t="str">
        <f t="shared" si="986"/>
        <v>21:0447</v>
      </c>
      <c r="D6145" s="1" t="str">
        <f t="shared" si="993"/>
        <v>21:0147</v>
      </c>
      <c r="E6145" t="s">
        <v>23362</v>
      </c>
      <c r="F6145" t="s">
        <v>23375</v>
      </c>
      <c r="H6145">
        <v>48.211789099999997</v>
      </c>
      <c r="I6145">
        <v>-90.465878900000007</v>
      </c>
      <c r="J6145" s="1" t="str">
        <f t="shared" si="994"/>
        <v>NGR lake sediment grab sample</v>
      </c>
      <c r="K6145" s="1" t="str">
        <f t="shared" si="995"/>
        <v>&lt;177 micron (NGR)</v>
      </c>
      <c r="L6145">
        <v>58</v>
      </c>
      <c r="M6145" t="s">
        <v>57</v>
      </c>
      <c r="N6145">
        <v>1143</v>
      </c>
      <c r="O6145">
        <v>82</v>
      </c>
      <c r="P6145">
        <v>46</v>
      </c>
      <c r="Q6145">
        <v>8</v>
      </c>
      <c r="R6145">
        <v>32</v>
      </c>
      <c r="S6145">
        <v>8</v>
      </c>
      <c r="T6145">
        <v>0.1</v>
      </c>
      <c r="U6145">
        <v>210</v>
      </c>
      <c r="V6145">
        <v>1</v>
      </c>
      <c r="W6145">
        <v>0.5</v>
      </c>
      <c r="X6145">
        <v>2</v>
      </c>
      <c r="Y6145">
        <v>41.4</v>
      </c>
    </row>
    <row r="6146" spans="1:25" hidden="1" x14ac:dyDescent="0.25">
      <c r="A6146" t="s">
        <v>23376</v>
      </c>
      <c r="B6146" t="s">
        <v>23377</v>
      </c>
      <c r="C6146" s="1" t="str">
        <f t="shared" si="986"/>
        <v>21:0447</v>
      </c>
      <c r="D6146" s="1" t="str">
        <f t="shared" si="993"/>
        <v>21:0147</v>
      </c>
      <c r="E6146" t="s">
        <v>23378</v>
      </c>
      <c r="F6146" t="s">
        <v>23379</v>
      </c>
      <c r="H6146">
        <v>48.192378900000001</v>
      </c>
      <c r="I6146">
        <v>-90.460525700000005</v>
      </c>
      <c r="J6146" s="1" t="str">
        <f t="shared" si="994"/>
        <v>NGR lake sediment grab sample</v>
      </c>
      <c r="K6146" s="1" t="str">
        <f t="shared" si="995"/>
        <v>&lt;177 micron (NGR)</v>
      </c>
      <c r="L6146">
        <v>58</v>
      </c>
      <c r="M6146" t="s">
        <v>34</v>
      </c>
      <c r="N6146">
        <v>1144</v>
      </c>
      <c r="O6146">
        <v>97</v>
      </c>
      <c r="P6146">
        <v>63</v>
      </c>
      <c r="Q6146">
        <v>6</v>
      </c>
      <c r="R6146">
        <v>27</v>
      </c>
      <c r="S6146">
        <v>10</v>
      </c>
      <c r="T6146">
        <v>0.1</v>
      </c>
      <c r="U6146">
        <v>410</v>
      </c>
      <c r="V6146">
        <v>1.65</v>
      </c>
      <c r="W6146">
        <v>0.5</v>
      </c>
      <c r="X6146">
        <v>2</v>
      </c>
      <c r="Y6146">
        <v>38.799999999999997</v>
      </c>
    </row>
    <row r="6147" spans="1:25" hidden="1" x14ac:dyDescent="0.25">
      <c r="A6147" t="s">
        <v>23380</v>
      </c>
      <c r="B6147" t="s">
        <v>23381</v>
      </c>
      <c r="C6147" s="1" t="str">
        <f t="shared" si="986"/>
        <v>21:0447</v>
      </c>
      <c r="D6147" s="1" t="str">
        <f t="shared" si="993"/>
        <v>21:0147</v>
      </c>
      <c r="E6147" t="s">
        <v>23382</v>
      </c>
      <c r="F6147" t="s">
        <v>23383</v>
      </c>
      <c r="H6147">
        <v>48.190159100000002</v>
      </c>
      <c r="I6147">
        <v>-90.510370899999998</v>
      </c>
      <c r="J6147" s="1" t="str">
        <f t="shared" si="994"/>
        <v>NGR lake sediment grab sample</v>
      </c>
      <c r="K6147" s="1" t="str">
        <f t="shared" si="995"/>
        <v>&lt;177 micron (NGR)</v>
      </c>
      <c r="L6147">
        <v>58</v>
      </c>
      <c r="M6147" t="s">
        <v>39</v>
      </c>
      <c r="N6147">
        <v>1145</v>
      </c>
      <c r="O6147">
        <v>99</v>
      </c>
      <c r="P6147">
        <v>73</v>
      </c>
      <c r="Q6147">
        <v>7</v>
      </c>
      <c r="R6147">
        <v>44</v>
      </c>
      <c r="S6147">
        <v>11</v>
      </c>
      <c r="T6147">
        <v>0.1</v>
      </c>
      <c r="U6147">
        <v>390</v>
      </c>
      <c r="V6147">
        <v>2.4</v>
      </c>
      <c r="W6147">
        <v>0.5</v>
      </c>
      <c r="X6147">
        <v>2</v>
      </c>
      <c r="Y6147">
        <v>37.799999999999997</v>
      </c>
    </row>
    <row r="6148" spans="1:25" hidden="1" x14ac:dyDescent="0.25">
      <c r="A6148" t="s">
        <v>23384</v>
      </c>
      <c r="B6148" t="s">
        <v>23385</v>
      </c>
      <c r="C6148" s="1" t="str">
        <f t="shared" si="986"/>
        <v>21:0447</v>
      </c>
      <c r="D6148" s="1" t="str">
        <f t="shared" si="993"/>
        <v>21:0147</v>
      </c>
      <c r="E6148" t="s">
        <v>23386</v>
      </c>
      <c r="F6148" t="s">
        <v>23387</v>
      </c>
      <c r="H6148">
        <v>48.163125800000003</v>
      </c>
      <c r="I6148">
        <v>-90.508990800000007</v>
      </c>
      <c r="J6148" s="1" t="str">
        <f t="shared" si="994"/>
        <v>NGR lake sediment grab sample</v>
      </c>
      <c r="K6148" s="1" t="str">
        <f t="shared" si="995"/>
        <v>&lt;177 micron (NGR)</v>
      </c>
      <c r="L6148">
        <v>58</v>
      </c>
      <c r="M6148" t="s">
        <v>44</v>
      </c>
      <c r="N6148">
        <v>1146</v>
      </c>
      <c r="O6148">
        <v>90</v>
      </c>
      <c r="P6148">
        <v>122</v>
      </c>
      <c r="Q6148">
        <v>8</v>
      </c>
      <c r="R6148">
        <v>48</v>
      </c>
      <c r="S6148">
        <v>7</v>
      </c>
      <c r="T6148">
        <v>0.1</v>
      </c>
      <c r="U6148">
        <v>450</v>
      </c>
      <c r="V6148">
        <v>1.1000000000000001</v>
      </c>
      <c r="W6148">
        <v>0.5</v>
      </c>
      <c r="X6148">
        <v>1</v>
      </c>
      <c r="Y6148">
        <v>46.2</v>
      </c>
    </row>
    <row r="6149" spans="1:25" hidden="1" x14ac:dyDescent="0.25">
      <c r="A6149" t="s">
        <v>23388</v>
      </c>
      <c r="B6149" t="s">
        <v>23389</v>
      </c>
      <c r="C6149" s="1" t="str">
        <f t="shared" si="986"/>
        <v>21:0447</v>
      </c>
      <c r="D6149" s="1" t="str">
        <f t="shared" si="993"/>
        <v>21:0147</v>
      </c>
      <c r="E6149" t="s">
        <v>23390</v>
      </c>
      <c r="F6149" t="s">
        <v>23391</v>
      </c>
      <c r="H6149">
        <v>48.138103800000003</v>
      </c>
      <c r="I6149">
        <v>-90.5307028</v>
      </c>
      <c r="J6149" s="1" t="str">
        <f t="shared" si="994"/>
        <v>NGR lake sediment grab sample</v>
      </c>
      <c r="K6149" s="1" t="str">
        <f t="shared" si="995"/>
        <v>&lt;177 micron (NGR)</v>
      </c>
      <c r="L6149">
        <v>58</v>
      </c>
      <c r="M6149" t="s">
        <v>62</v>
      </c>
      <c r="N6149">
        <v>1147</v>
      </c>
      <c r="O6149">
        <v>104</v>
      </c>
      <c r="P6149">
        <v>80</v>
      </c>
      <c r="Q6149">
        <v>7</v>
      </c>
      <c r="R6149">
        <v>33</v>
      </c>
      <c r="S6149">
        <v>9</v>
      </c>
      <c r="T6149">
        <v>0.2</v>
      </c>
      <c r="U6149">
        <v>710</v>
      </c>
      <c r="V6149">
        <v>2</v>
      </c>
      <c r="W6149">
        <v>0.5</v>
      </c>
      <c r="X6149">
        <v>1</v>
      </c>
      <c r="Y6149">
        <v>45.2</v>
      </c>
    </row>
    <row r="6150" spans="1:25" hidden="1" x14ac:dyDescent="0.25">
      <c r="A6150" t="s">
        <v>23392</v>
      </c>
      <c r="B6150" t="s">
        <v>23393</v>
      </c>
      <c r="C6150" s="1" t="str">
        <f t="shared" si="986"/>
        <v>21:0447</v>
      </c>
      <c r="D6150" s="1" t="str">
        <f t="shared" si="993"/>
        <v>21:0147</v>
      </c>
      <c r="E6150" t="s">
        <v>23394</v>
      </c>
      <c r="F6150" t="s">
        <v>23395</v>
      </c>
      <c r="H6150">
        <v>48.102067599999998</v>
      </c>
      <c r="I6150">
        <v>-90.524450900000005</v>
      </c>
      <c r="J6150" s="1" t="str">
        <f t="shared" si="994"/>
        <v>NGR lake sediment grab sample</v>
      </c>
      <c r="K6150" s="1" t="str">
        <f t="shared" si="995"/>
        <v>&lt;177 micron (NGR)</v>
      </c>
      <c r="L6150">
        <v>58</v>
      </c>
      <c r="M6150" t="s">
        <v>67</v>
      </c>
      <c r="N6150">
        <v>1148</v>
      </c>
      <c r="O6150">
        <v>142</v>
      </c>
      <c r="P6150">
        <v>89</v>
      </c>
      <c r="Q6150">
        <v>10</v>
      </c>
      <c r="R6150">
        <v>43</v>
      </c>
      <c r="S6150">
        <v>8</v>
      </c>
      <c r="T6150">
        <v>0.1</v>
      </c>
      <c r="U6150">
        <v>185</v>
      </c>
      <c r="V6150">
        <v>2.4500000000000002</v>
      </c>
      <c r="W6150">
        <v>0.5</v>
      </c>
      <c r="X6150">
        <v>1</v>
      </c>
      <c r="Y6150">
        <v>30.8</v>
      </c>
    </row>
    <row r="6151" spans="1:25" hidden="1" x14ac:dyDescent="0.25">
      <c r="A6151" t="s">
        <v>23396</v>
      </c>
      <c r="B6151" t="s">
        <v>23397</v>
      </c>
      <c r="C6151" s="1" t="str">
        <f t="shared" si="986"/>
        <v>21:0447</v>
      </c>
      <c r="D6151" s="1" t="str">
        <f t="shared" si="993"/>
        <v>21:0147</v>
      </c>
      <c r="E6151" t="s">
        <v>23398</v>
      </c>
      <c r="F6151" t="s">
        <v>23399</v>
      </c>
      <c r="H6151">
        <v>48.110513400000002</v>
      </c>
      <c r="I6151">
        <v>-90.560455700000006</v>
      </c>
      <c r="J6151" s="1" t="str">
        <f t="shared" si="994"/>
        <v>NGR lake sediment grab sample</v>
      </c>
      <c r="K6151" s="1" t="str">
        <f t="shared" si="995"/>
        <v>&lt;177 micron (NGR)</v>
      </c>
      <c r="L6151">
        <v>58</v>
      </c>
      <c r="M6151" t="s">
        <v>72</v>
      </c>
      <c r="N6151">
        <v>1149</v>
      </c>
      <c r="O6151">
        <v>123</v>
      </c>
      <c r="P6151">
        <v>66</v>
      </c>
      <c r="Q6151">
        <v>10</v>
      </c>
      <c r="R6151">
        <v>56</v>
      </c>
      <c r="S6151">
        <v>17</v>
      </c>
      <c r="T6151">
        <v>0.1</v>
      </c>
      <c r="U6151">
        <v>2100</v>
      </c>
      <c r="V6151">
        <v>6.3</v>
      </c>
      <c r="W6151">
        <v>5.5</v>
      </c>
      <c r="X6151">
        <v>1</v>
      </c>
      <c r="Y6151">
        <v>7.2</v>
      </c>
    </row>
    <row r="6152" spans="1:25" hidden="1" x14ac:dyDescent="0.25">
      <c r="A6152" t="s">
        <v>23400</v>
      </c>
      <c r="B6152" t="s">
        <v>23401</v>
      </c>
      <c r="C6152" s="1" t="str">
        <f t="shared" si="986"/>
        <v>21:0447</v>
      </c>
      <c r="D6152" s="1" t="str">
        <f t="shared" si="993"/>
        <v>21:0147</v>
      </c>
      <c r="E6152" t="s">
        <v>23402</v>
      </c>
      <c r="F6152" t="s">
        <v>23403</v>
      </c>
      <c r="H6152">
        <v>48.125321800000002</v>
      </c>
      <c r="I6152">
        <v>-90.577359799999996</v>
      </c>
      <c r="J6152" s="1" t="str">
        <f t="shared" si="994"/>
        <v>NGR lake sediment grab sample</v>
      </c>
      <c r="K6152" s="1" t="str">
        <f t="shared" si="995"/>
        <v>&lt;177 micron (NGR)</v>
      </c>
      <c r="L6152">
        <v>58</v>
      </c>
      <c r="M6152" t="s">
        <v>77</v>
      </c>
      <c r="N6152">
        <v>1150</v>
      </c>
      <c r="O6152">
        <v>87</v>
      </c>
      <c r="P6152">
        <v>44</v>
      </c>
      <c r="Q6152">
        <v>10</v>
      </c>
      <c r="R6152">
        <v>34</v>
      </c>
      <c r="S6152">
        <v>10</v>
      </c>
      <c r="T6152">
        <v>0.1</v>
      </c>
      <c r="U6152">
        <v>250</v>
      </c>
      <c r="V6152">
        <v>3.1</v>
      </c>
      <c r="W6152">
        <v>0.5</v>
      </c>
      <c r="X6152">
        <v>1</v>
      </c>
      <c r="Y6152">
        <v>32.200000000000003</v>
      </c>
    </row>
    <row r="6153" spans="1:25" hidden="1" x14ac:dyDescent="0.25">
      <c r="A6153" t="s">
        <v>23404</v>
      </c>
      <c r="B6153" t="s">
        <v>23405</v>
      </c>
      <c r="C6153" s="1" t="str">
        <f t="shared" si="986"/>
        <v>21:0447</v>
      </c>
      <c r="D6153" s="1" t="str">
        <f t="shared" si="993"/>
        <v>21:0147</v>
      </c>
      <c r="E6153" t="s">
        <v>23406</v>
      </c>
      <c r="F6153" t="s">
        <v>23407</v>
      </c>
      <c r="H6153">
        <v>48.123543300000001</v>
      </c>
      <c r="I6153">
        <v>-90.616631400000003</v>
      </c>
      <c r="J6153" s="1" t="str">
        <f t="shared" si="994"/>
        <v>NGR lake sediment grab sample</v>
      </c>
      <c r="K6153" s="1" t="str">
        <f t="shared" si="995"/>
        <v>&lt;177 micron (NGR)</v>
      </c>
      <c r="L6153">
        <v>58</v>
      </c>
      <c r="M6153" t="s">
        <v>82</v>
      </c>
      <c r="N6153">
        <v>1151</v>
      </c>
      <c r="O6153">
        <v>74</v>
      </c>
      <c r="P6153">
        <v>38</v>
      </c>
      <c r="Q6153">
        <v>7</v>
      </c>
      <c r="R6153">
        <v>24</v>
      </c>
      <c r="S6153">
        <v>7</v>
      </c>
      <c r="T6153">
        <v>0.1</v>
      </c>
      <c r="U6153">
        <v>195</v>
      </c>
      <c r="V6153">
        <v>1.3</v>
      </c>
      <c r="W6153">
        <v>0.5</v>
      </c>
      <c r="X6153">
        <v>1</v>
      </c>
      <c r="Y6153">
        <v>63.8</v>
      </c>
    </row>
    <row r="6154" spans="1:25" hidden="1" x14ac:dyDescent="0.25">
      <c r="A6154" t="s">
        <v>23408</v>
      </c>
      <c r="B6154" t="s">
        <v>23409</v>
      </c>
      <c r="C6154" s="1" t="str">
        <f t="shared" si="986"/>
        <v>21:0447</v>
      </c>
      <c r="D6154" s="1" t="str">
        <f t="shared" si="993"/>
        <v>21:0147</v>
      </c>
      <c r="E6154" t="s">
        <v>23410</v>
      </c>
      <c r="F6154" t="s">
        <v>23411</v>
      </c>
      <c r="H6154">
        <v>48.110484200000002</v>
      </c>
      <c r="I6154">
        <v>-90.635185500000006</v>
      </c>
      <c r="J6154" s="1" t="str">
        <f t="shared" si="994"/>
        <v>NGR lake sediment grab sample</v>
      </c>
      <c r="K6154" s="1" t="str">
        <f t="shared" si="995"/>
        <v>&lt;177 micron (NGR)</v>
      </c>
      <c r="L6154">
        <v>58</v>
      </c>
      <c r="M6154" t="s">
        <v>87</v>
      </c>
      <c r="N6154">
        <v>1152</v>
      </c>
      <c r="O6154">
        <v>52</v>
      </c>
      <c r="P6154">
        <v>28</v>
      </c>
      <c r="Q6154">
        <v>8</v>
      </c>
      <c r="R6154">
        <v>18</v>
      </c>
      <c r="S6154">
        <v>6</v>
      </c>
      <c r="T6154">
        <v>0.1</v>
      </c>
      <c r="U6154">
        <v>220</v>
      </c>
      <c r="V6154">
        <v>2</v>
      </c>
      <c r="W6154">
        <v>1.5</v>
      </c>
      <c r="X6154">
        <v>1</v>
      </c>
      <c r="Y6154">
        <v>8.8000000000000007</v>
      </c>
    </row>
    <row r="6155" spans="1:25" hidden="1" x14ac:dyDescent="0.25">
      <c r="A6155" t="s">
        <v>23412</v>
      </c>
      <c r="B6155" t="s">
        <v>23413</v>
      </c>
      <c r="C6155" s="1" t="str">
        <f t="shared" ref="C6155:C6218" si="996">HYPERLINK("http://geochem.nrcan.gc.ca/cdogs/content/bdl/bdl210447_e.htm", "21:0447")</f>
        <v>21:0447</v>
      </c>
      <c r="D6155" s="1" t="str">
        <f t="shared" si="993"/>
        <v>21:0147</v>
      </c>
      <c r="E6155" t="s">
        <v>23414</v>
      </c>
      <c r="F6155" t="s">
        <v>23415</v>
      </c>
      <c r="H6155">
        <v>48.107995600000002</v>
      </c>
      <c r="I6155">
        <v>-90.664829400000002</v>
      </c>
      <c r="J6155" s="1" t="str">
        <f t="shared" si="994"/>
        <v>NGR lake sediment grab sample</v>
      </c>
      <c r="K6155" s="1" t="str">
        <f t="shared" si="995"/>
        <v>&lt;177 micron (NGR)</v>
      </c>
      <c r="L6155">
        <v>58</v>
      </c>
      <c r="M6155" t="s">
        <v>92</v>
      </c>
      <c r="N6155">
        <v>1153</v>
      </c>
      <c r="O6155">
        <v>154</v>
      </c>
      <c r="P6155">
        <v>102</v>
      </c>
      <c r="Q6155">
        <v>7</v>
      </c>
      <c r="R6155">
        <v>84</v>
      </c>
      <c r="S6155">
        <v>19</v>
      </c>
      <c r="T6155">
        <v>0.1</v>
      </c>
      <c r="U6155">
        <v>1000</v>
      </c>
      <c r="V6155">
        <v>5.2</v>
      </c>
      <c r="W6155">
        <v>2.5</v>
      </c>
      <c r="X6155">
        <v>1</v>
      </c>
      <c r="Y6155">
        <v>17.399999999999999</v>
      </c>
    </row>
    <row r="6156" spans="1:25" hidden="1" x14ac:dyDescent="0.25">
      <c r="A6156" t="s">
        <v>23416</v>
      </c>
      <c r="B6156" t="s">
        <v>23417</v>
      </c>
      <c r="C6156" s="1" t="str">
        <f t="shared" si="996"/>
        <v>21:0447</v>
      </c>
      <c r="D6156" s="1" t="str">
        <f t="shared" si="993"/>
        <v>21:0147</v>
      </c>
      <c r="E6156" t="s">
        <v>23418</v>
      </c>
      <c r="F6156" t="s">
        <v>23419</v>
      </c>
      <c r="H6156">
        <v>48.100194399999999</v>
      </c>
      <c r="I6156">
        <v>-90.722607999999994</v>
      </c>
      <c r="J6156" s="1" t="str">
        <f t="shared" si="994"/>
        <v>NGR lake sediment grab sample</v>
      </c>
      <c r="K6156" s="1" t="str">
        <f t="shared" si="995"/>
        <v>&lt;177 micron (NGR)</v>
      </c>
      <c r="L6156">
        <v>58</v>
      </c>
      <c r="M6156" t="s">
        <v>97</v>
      </c>
      <c r="N6156">
        <v>1154</v>
      </c>
      <c r="O6156">
        <v>45</v>
      </c>
      <c r="P6156">
        <v>32</v>
      </c>
      <c r="Q6156">
        <v>6</v>
      </c>
      <c r="R6156">
        <v>30</v>
      </c>
      <c r="S6156">
        <v>10</v>
      </c>
      <c r="T6156">
        <v>0.1</v>
      </c>
      <c r="U6156">
        <v>320</v>
      </c>
      <c r="V6156">
        <v>2.6</v>
      </c>
      <c r="W6156">
        <v>4.5</v>
      </c>
      <c r="X6156">
        <v>1</v>
      </c>
      <c r="Y6156">
        <v>2.8</v>
      </c>
    </row>
    <row r="6157" spans="1:25" hidden="1" x14ac:dyDescent="0.25">
      <c r="A6157" t="s">
        <v>23420</v>
      </c>
      <c r="B6157" t="s">
        <v>23421</v>
      </c>
      <c r="C6157" s="1" t="str">
        <f t="shared" si="996"/>
        <v>21:0447</v>
      </c>
      <c r="D6157" s="1" t="str">
        <f t="shared" si="993"/>
        <v>21:0147</v>
      </c>
      <c r="E6157" t="s">
        <v>23422</v>
      </c>
      <c r="F6157" t="s">
        <v>23423</v>
      </c>
      <c r="H6157">
        <v>48.105611799999998</v>
      </c>
      <c r="I6157">
        <v>-90.758775099999994</v>
      </c>
      <c r="J6157" s="1" t="str">
        <f t="shared" si="994"/>
        <v>NGR lake sediment grab sample</v>
      </c>
      <c r="K6157" s="1" t="str">
        <f t="shared" si="995"/>
        <v>&lt;177 micron (NGR)</v>
      </c>
      <c r="L6157">
        <v>58</v>
      </c>
      <c r="M6157" t="s">
        <v>107</v>
      </c>
      <c r="N6157">
        <v>1155</v>
      </c>
      <c r="O6157">
        <v>230</v>
      </c>
      <c r="P6157">
        <v>112</v>
      </c>
      <c r="Q6157">
        <v>10</v>
      </c>
      <c r="R6157">
        <v>97</v>
      </c>
      <c r="S6157">
        <v>17</v>
      </c>
      <c r="T6157">
        <v>0.1</v>
      </c>
      <c r="U6157">
        <v>4250</v>
      </c>
      <c r="V6157">
        <v>12</v>
      </c>
      <c r="W6157">
        <v>6</v>
      </c>
      <c r="X6157">
        <v>3</v>
      </c>
      <c r="Y6157">
        <v>26.2</v>
      </c>
    </row>
    <row r="6158" spans="1:25" hidden="1" x14ac:dyDescent="0.25">
      <c r="A6158" t="s">
        <v>23424</v>
      </c>
      <c r="B6158" t="s">
        <v>23425</v>
      </c>
      <c r="C6158" s="1" t="str">
        <f t="shared" si="996"/>
        <v>21:0447</v>
      </c>
      <c r="D6158" s="1" t="str">
        <f t="shared" si="993"/>
        <v>21:0147</v>
      </c>
      <c r="E6158" t="s">
        <v>23426</v>
      </c>
      <c r="F6158" t="s">
        <v>23427</v>
      </c>
      <c r="H6158">
        <v>48.137072500000002</v>
      </c>
      <c r="I6158">
        <v>-90.796683799999997</v>
      </c>
      <c r="J6158" s="1" t="str">
        <f t="shared" si="994"/>
        <v>NGR lake sediment grab sample</v>
      </c>
      <c r="K6158" s="1" t="str">
        <f t="shared" si="995"/>
        <v>&lt;177 micron (NGR)</v>
      </c>
      <c r="L6158">
        <v>58</v>
      </c>
      <c r="M6158" t="s">
        <v>112</v>
      </c>
      <c r="N6158">
        <v>1156</v>
      </c>
      <c r="O6158">
        <v>83</v>
      </c>
      <c r="P6158">
        <v>77</v>
      </c>
      <c r="Q6158">
        <v>9</v>
      </c>
      <c r="R6158">
        <v>37</v>
      </c>
      <c r="S6158">
        <v>8</v>
      </c>
      <c r="T6158">
        <v>0.1</v>
      </c>
      <c r="U6158">
        <v>250</v>
      </c>
      <c r="V6158">
        <v>1.6</v>
      </c>
      <c r="W6158">
        <v>0.5</v>
      </c>
      <c r="X6158">
        <v>1</v>
      </c>
      <c r="Y6158">
        <v>36.200000000000003</v>
      </c>
    </row>
    <row r="6159" spans="1:25" hidden="1" x14ac:dyDescent="0.25">
      <c r="A6159" t="s">
        <v>23428</v>
      </c>
      <c r="B6159" t="s">
        <v>23429</v>
      </c>
      <c r="C6159" s="1" t="str">
        <f t="shared" si="996"/>
        <v>21:0447</v>
      </c>
      <c r="D6159" s="1" t="str">
        <f t="shared" si="993"/>
        <v>21:0147</v>
      </c>
      <c r="E6159" t="s">
        <v>23430</v>
      </c>
      <c r="F6159" t="s">
        <v>23431</v>
      </c>
      <c r="H6159">
        <v>48.148471899999997</v>
      </c>
      <c r="I6159">
        <v>-90.751624399999997</v>
      </c>
      <c r="J6159" s="1" t="str">
        <f t="shared" si="994"/>
        <v>NGR lake sediment grab sample</v>
      </c>
      <c r="K6159" s="1" t="str">
        <f t="shared" si="995"/>
        <v>&lt;177 micron (NGR)</v>
      </c>
      <c r="L6159">
        <v>58</v>
      </c>
      <c r="M6159" t="s">
        <v>117</v>
      </c>
      <c r="N6159">
        <v>1157</v>
      </c>
      <c r="O6159">
        <v>69</v>
      </c>
      <c r="P6159">
        <v>32</v>
      </c>
      <c r="Q6159">
        <v>6</v>
      </c>
      <c r="R6159">
        <v>18</v>
      </c>
      <c r="S6159">
        <v>16</v>
      </c>
      <c r="T6159">
        <v>0.1</v>
      </c>
      <c r="U6159">
        <v>1100</v>
      </c>
      <c r="V6159">
        <v>4.6500000000000004</v>
      </c>
      <c r="W6159">
        <v>0.5</v>
      </c>
      <c r="X6159">
        <v>1</v>
      </c>
      <c r="Y6159">
        <v>44</v>
      </c>
    </row>
    <row r="6160" spans="1:25" hidden="1" x14ac:dyDescent="0.25">
      <c r="A6160" t="s">
        <v>23432</v>
      </c>
      <c r="B6160" t="s">
        <v>23433</v>
      </c>
      <c r="C6160" s="1" t="str">
        <f t="shared" si="996"/>
        <v>21:0447</v>
      </c>
      <c r="D6160" s="1" t="str">
        <f t="shared" si="993"/>
        <v>21:0147</v>
      </c>
      <c r="E6160" t="s">
        <v>23434</v>
      </c>
      <c r="F6160" t="s">
        <v>23435</v>
      </c>
      <c r="H6160">
        <v>48.1704145</v>
      </c>
      <c r="I6160">
        <v>-90.752870799999997</v>
      </c>
      <c r="J6160" s="1" t="str">
        <f t="shared" si="994"/>
        <v>NGR lake sediment grab sample</v>
      </c>
      <c r="K6160" s="1" t="str">
        <f t="shared" si="995"/>
        <v>&lt;177 micron (NGR)</v>
      </c>
      <c r="L6160">
        <v>58</v>
      </c>
      <c r="M6160" t="s">
        <v>122</v>
      </c>
      <c r="N6160">
        <v>1158</v>
      </c>
      <c r="O6160">
        <v>92</v>
      </c>
      <c r="P6160">
        <v>31</v>
      </c>
      <c r="Q6160">
        <v>11</v>
      </c>
      <c r="R6160">
        <v>34</v>
      </c>
      <c r="S6160">
        <v>11</v>
      </c>
      <c r="T6160">
        <v>0.1</v>
      </c>
      <c r="U6160">
        <v>320</v>
      </c>
      <c r="V6160">
        <v>1.85</v>
      </c>
      <c r="W6160">
        <v>0.5</v>
      </c>
      <c r="X6160">
        <v>1</v>
      </c>
      <c r="Y6160">
        <v>41.4</v>
      </c>
    </row>
    <row r="6161" spans="1:25" hidden="1" x14ac:dyDescent="0.25">
      <c r="A6161" t="s">
        <v>23436</v>
      </c>
      <c r="B6161" t="s">
        <v>23437</v>
      </c>
      <c r="C6161" s="1" t="str">
        <f t="shared" si="996"/>
        <v>21:0447</v>
      </c>
      <c r="D6161" s="1" t="str">
        <f t="shared" si="993"/>
        <v>21:0147</v>
      </c>
      <c r="E6161" t="s">
        <v>23438</v>
      </c>
      <c r="F6161" t="s">
        <v>23439</v>
      </c>
      <c r="H6161">
        <v>48.1620864</v>
      </c>
      <c r="I6161">
        <v>-90.726081399999998</v>
      </c>
      <c r="J6161" s="1" t="str">
        <f t="shared" si="994"/>
        <v>NGR lake sediment grab sample</v>
      </c>
      <c r="K6161" s="1" t="str">
        <f t="shared" si="995"/>
        <v>&lt;177 micron (NGR)</v>
      </c>
      <c r="L6161">
        <v>59</v>
      </c>
      <c r="M6161" t="s">
        <v>29</v>
      </c>
      <c r="N6161">
        <v>1159</v>
      </c>
      <c r="O6161">
        <v>66</v>
      </c>
      <c r="P6161">
        <v>24</v>
      </c>
      <c r="Q6161">
        <v>9</v>
      </c>
      <c r="R6161">
        <v>22</v>
      </c>
      <c r="S6161">
        <v>8</v>
      </c>
      <c r="T6161">
        <v>0.1</v>
      </c>
      <c r="U6161">
        <v>240</v>
      </c>
      <c r="V6161">
        <v>0.95</v>
      </c>
      <c r="W6161">
        <v>0.5</v>
      </c>
      <c r="X6161">
        <v>1</v>
      </c>
      <c r="Y6161">
        <v>51.6</v>
      </c>
    </row>
    <row r="6162" spans="1:25" hidden="1" x14ac:dyDescent="0.25">
      <c r="A6162" t="s">
        <v>23440</v>
      </c>
      <c r="B6162" t="s">
        <v>23441</v>
      </c>
      <c r="C6162" s="1" t="str">
        <f t="shared" si="996"/>
        <v>21:0447</v>
      </c>
      <c r="D6162" s="1" t="str">
        <f t="shared" si="993"/>
        <v>21:0147</v>
      </c>
      <c r="E6162" t="s">
        <v>23442</v>
      </c>
      <c r="F6162" t="s">
        <v>23443</v>
      </c>
      <c r="H6162">
        <v>48.174796000000001</v>
      </c>
      <c r="I6162">
        <v>-90.721792899999997</v>
      </c>
      <c r="J6162" s="1" t="str">
        <f t="shared" si="994"/>
        <v>NGR lake sediment grab sample</v>
      </c>
      <c r="K6162" s="1" t="str">
        <f t="shared" si="995"/>
        <v>&lt;177 micron (NGR)</v>
      </c>
      <c r="L6162">
        <v>59</v>
      </c>
      <c r="M6162" t="s">
        <v>49</v>
      </c>
      <c r="N6162">
        <v>1160</v>
      </c>
      <c r="O6162">
        <v>82</v>
      </c>
      <c r="P6162">
        <v>18</v>
      </c>
      <c r="Q6162">
        <v>15</v>
      </c>
      <c r="R6162">
        <v>22</v>
      </c>
      <c r="S6162">
        <v>9</v>
      </c>
      <c r="T6162">
        <v>0.1</v>
      </c>
      <c r="U6162">
        <v>330</v>
      </c>
      <c r="V6162">
        <v>1.1499999999999999</v>
      </c>
      <c r="W6162">
        <v>0.5</v>
      </c>
      <c r="X6162">
        <v>1</v>
      </c>
      <c r="Y6162">
        <v>43.8</v>
      </c>
    </row>
    <row r="6163" spans="1:25" hidden="1" x14ac:dyDescent="0.25">
      <c r="A6163" t="s">
        <v>23444</v>
      </c>
      <c r="B6163" t="s">
        <v>23445</v>
      </c>
      <c r="C6163" s="1" t="str">
        <f t="shared" si="996"/>
        <v>21:0447</v>
      </c>
      <c r="D6163" s="1" t="str">
        <f t="shared" si="993"/>
        <v>21:0147</v>
      </c>
      <c r="E6163" t="s">
        <v>23438</v>
      </c>
      <c r="F6163" t="s">
        <v>23446</v>
      </c>
      <c r="H6163">
        <v>48.1620864</v>
      </c>
      <c r="I6163">
        <v>-90.726081399999998</v>
      </c>
      <c r="J6163" s="1" t="str">
        <f t="shared" si="994"/>
        <v>NGR lake sediment grab sample</v>
      </c>
      <c r="K6163" s="1" t="str">
        <f t="shared" si="995"/>
        <v>&lt;177 micron (NGR)</v>
      </c>
      <c r="L6163">
        <v>59</v>
      </c>
      <c r="M6163" t="s">
        <v>57</v>
      </c>
      <c r="N6163">
        <v>1161</v>
      </c>
      <c r="O6163">
        <v>64</v>
      </c>
      <c r="P6163">
        <v>24</v>
      </c>
      <c r="Q6163">
        <v>9</v>
      </c>
      <c r="R6163">
        <v>22</v>
      </c>
      <c r="S6163">
        <v>8</v>
      </c>
      <c r="T6163">
        <v>0.1</v>
      </c>
      <c r="U6163">
        <v>240</v>
      </c>
      <c r="V6163">
        <v>0.95</v>
      </c>
      <c r="W6163">
        <v>0.5</v>
      </c>
      <c r="X6163">
        <v>1</v>
      </c>
      <c r="Y6163">
        <v>49.8</v>
      </c>
    </row>
    <row r="6164" spans="1:25" hidden="1" x14ac:dyDescent="0.25">
      <c r="A6164" t="s">
        <v>23447</v>
      </c>
      <c r="B6164" t="s">
        <v>23448</v>
      </c>
      <c r="C6164" s="1" t="str">
        <f t="shared" si="996"/>
        <v>21:0447</v>
      </c>
      <c r="D6164" s="1" t="str">
        <f t="shared" si="993"/>
        <v>21:0147</v>
      </c>
      <c r="E6164" t="s">
        <v>23438</v>
      </c>
      <c r="F6164" t="s">
        <v>23449</v>
      </c>
      <c r="H6164">
        <v>48.1620864</v>
      </c>
      <c r="I6164">
        <v>-90.726081399999998</v>
      </c>
      <c r="J6164" s="1" t="str">
        <f t="shared" si="994"/>
        <v>NGR lake sediment grab sample</v>
      </c>
      <c r="K6164" s="1" t="str">
        <f t="shared" si="995"/>
        <v>&lt;177 micron (NGR)</v>
      </c>
      <c r="L6164">
        <v>59</v>
      </c>
      <c r="M6164" t="s">
        <v>53</v>
      </c>
      <c r="N6164">
        <v>1162</v>
      </c>
      <c r="O6164">
        <v>84</v>
      </c>
      <c r="P6164">
        <v>25</v>
      </c>
      <c r="Q6164">
        <v>8</v>
      </c>
      <c r="R6164">
        <v>23</v>
      </c>
      <c r="S6164">
        <v>8</v>
      </c>
      <c r="T6164">
        <v>0.1</v>
      </c>
      <c r="U6164">
        <v>245</v>
      </c>
      <c r="V6164">
        <v>1</v>
      </c>
      <c r="W6164">
        <v>0.5</v>
      </c>
      <c r="X6164">
        <v>1</v>
      </c>
      <c r="Y6164">
        <v>50.4</v>
      </c>
    </row>
    <row r="6165" spans="1:25" hidden="1" x14ac:dyDescent="0.25">
      <c r="A6165" t="s">
        <v>23450</v>
      </c>
      <c r="B6165" t="s">
        <v>23451</v>
      </c>
      <c r="C6165" s="1" t="str">
        <f t="shared" si="996"/>
        <v>21:0447</v>
      </c>
      <c r="D6165" s="1" t="str">
        <f t="shared" si="993"/>
        <v>21:0147</v>
      </c>
      <c r="E6165" t="s">
        <v>23452</v>
      </c>
      <c r="F6165" t="s">
        <v>23453</v>
      </c>
      <c r="H6165">
        <v>48.134005299999998</v>
      </c>
      <c r="I6165">
        <v>-90.666902399999998</v>
      </c>
      <c r="J6165" s="1" t="str">
        <f t="shared" si="994"/>
        <v>NGR lake sediment grab sample</v>
      </c>
      <c r="K6165" s="1" t="str">
        <f t="shared" si="995"/>
        <v>&lt;177 micron (NGR)</v>
      </c>
      <c r="L6165">
        <v>59</v>
      </c>
      <c r="M6165" t="s">
        <v>34</v>
      </c>
      <c r="N6165">
        <v>1163</v>
      </c>
      <c r="O6165">
        <v>84</v>
      </c>
      <c r="P6165">
        <v>18</v>
      </c>
      <c r="Q6165">
        <v>7</v>
      </c>
      <c r="R6165">
        <v>17</v>
      </c>
      <c r="S6165">
        <v>7</v>
      </c>
      <c r="T6165">
        <v>0.1</v>
      </c>
      <c r="U6165">
        <v>270</v>
      </c>
      <c r="V6165">
        <v>0.8</v>
      </c>
      <c r="W6165">
        <v>0.5</v>
      </c>
      <c r="X6165">
        <v>1</v>
      </c>
      <c r="Y6165">
        <v>73.8</v>
      </c>
    </row>
    <row r="6166" spans="1:25" hidden="1" x14ac:dyDescent="0.25">
      <c r="A6166" t="s">
        <v>23454</v>
      </c>
      <c r="B6166" t="s">
        <v>23455</v>
      </c>
      <c r="C6166" s="1" t="str">
        <f t="shared" si="996"/>
        <v>21:0447</v>
      </c>
      <c r="D6166" s="1" t="str">
        <f t="shared" si="993"/>
        <v>21:0147</v>
      </c>
      <c r="E6166" t="s">
        <v>23456</v>
      </c>
      <c r="F6166" t="s">
        <v>23457</v>
      </c>
      <c r="H6166">
        <v>48.155219500000001</v>
      </c>
      <c r="I6166">
        <v>-90.620730800000004</v>
      </c>
      <c r="J6166" s="1" t="str">
        <f t="shared" si="994"/>
        <v>NGR lake sediment grab sample</v>
      </c>
      <c r="K6166" s="1" t="str">
        <f t="shared" si="995"/>
        <v>&lt;177 micron (NGR)</v>
      </c>
      <c r="L6166">
        <v>59</v>
      </c>
      <c r="M6166" t="s">
        <v>39</v>
      </c>
      <c r="N6166">
        <v>1164</v>
      </c>
      <c r="O6166">
        <v>59</v>
      </c>
      <c r="P6166">
        <v>24</v>
      </c>
      <c r="Q6166">
        <v>7</v>
      </c>
      <c r="R6166">
        <v>13</v>
      </c>
      <c r="S6166">
        <v>6</v>
      </c>
      <c r="T6166">
        <v>0.1</v>
      </c>
      <c r="U6166">
        <v>70</v>
      </c>
      <c r="V6166">
        <v>0.45</v>
      </c>
      <c r="W6166">
        <v>0.5</v>
      </c>
      <c r="X6166">
        <v>1</v>
      </c>
      <c r="Y6166">
        <v>43.4</v>
      </c>
    </row>
    <row r="6167" spans="1:25" hidden="1" x14ac:dyDescent="0.25">
      <c r="A6167" t="s">
        <v>23458</v>
      </c>
      <c r="B6167" t="s">
        <v>23459</v>
      </c>
      <c r="C6167" s="1" t="str">
        <f t="shared" si="996"/>
        <v>21:0447</v>
      </c>
      <c r="D6167" s="1" t="str">
        <f t="shared" si="993"/>
        <v>21:0147</v>
      </c>
      <c r="E6167" t="s">
        <v>23460</v>
      </c>
      <c r="F6167" t="s">
        <v>23461</v>
      </c>
      <c r="H6167">
        <v>48.175851399999999</v>
      </c>
      <c r="I6167">
        <v>-90.558552599999999</v>
      </c>
      <c r="J6167" s="1" t="str">
        <f t="shared" si="994"/>
        <v>NGR lake sediment grab sample</v>
      </c>
      <c r="K6167" s="1" t="str">
        <f t="shared" si="995"/>
        <v>&lt;177 micron (NGR)</v>
      </c>
      <c r="L6167">
        <v>59</v>
      </c>
      <c r="M6167" t="s">
        <v>44</v>
      </c>
      <c r="N6167">
        <v>1165</v>
      </c>
      <c r="O6167">
        <v>92</v>
      </c>
      <c r="P6167">
        <v>35</v>
      </c>
      <c r="Q6167">
        <v>7</v>
      </c>
      <c r="R6167">
        <v>21</v>
      </c>
      <c r="S6167">
        <v>8</v>
      </c>
      <c r="T6167">
        <v>0.1</v>
      </c>
      <c r="U6167">
        <v>320</v>
      </c>
      <c r="V6167">
        <v>1.6</v>
      </c>
      <c r="W6167">
        <v>0.5</v>
      </c>
      <c r="X6167">
        <v>1</v>
      </c>
      <c r="Y6167">
        <v>45.8</v>
      </c>
    </row>
    <row r="6168" spans="1:25" hidden="1" x14ac:dyDescent="0.25">
      <c r="A6168" t="s">
        <v>23462</v>
      </c>
      <c r="B6168" t="s">
        <v>23463</v>
      </c>
      <c r="C6168" s="1" t="str">
        <f t="shared" si="996"/>
        <v>21:0447</v>
      </c>
      <c r="D6168" s="1" t="str">
        <f t="shared" si="993"/>
        <v>21:0147</v>
      </c>
      <c r="E6168" t="s">
        <v>23464</v>
      </c>
      <c r="F6168" t="s">
        <v>23465</v>
      </c>
      <c r="H6168">
        <v>48.204147399999997</v>
      </c>
      <c r="I6168">
        <v>-90.561823500000003</v>
      </c>
      <c r="J6168" s="1" t="str">
        <f t="shared" si="994"/>
        <v>NGR lake sediment grab sample</v>
      </c>
      <c r="K6168" s="1" t="str">
        <f t="shared" si="995"/>
        <v>&lt;177 micron (NGR)</v>
      </c>
      <c r="L6168">
        <v>59</v>
      </c>
      <c r="M6168" t="s">
        <v>62</v>
      </c>
      <c r="N6168">
        <v>1166</v>
      </c>
      <c r="O6168">
        <v>75</v>
      </c>
      <c r="P6168">
        <v>70</v>
      </c>
      <c r="Q6168">
        <v>9</v>
      </c>
      <c r="R6168">
        <v>34</v>
      </c>
      <c r="S6168">
        <v>8</v>
      </c>
      <c r="T6168">
        <v>0.1</v>
      </c>
      <c r="U6168">
        <v>205</v>
      </c>
      <c r="V6168">
        <v>1.1000000000000001</v>
      </c>
      <c r="W6168">
        <v>0.5</v>
      </c>
      <c r="X6168">
        <v>3</v>
      </c>
      <c r="Y6168">
        <v>34</v>
      </c>
    </row>
    <row r="6169" spans="1:25" hidden="1" x14ac:dyDescent="0.25">
      <c r="A6169" t="s">
        <v>23466</v>
      </c>
      <c r="B6169" t="s">
        <v>23467</v>
      </c>
      <c r="C6169" s="1" t="str">
        <f t="shared" si="996"/>
        <v>21:0447</v>
      </c>
      <c r="D6169" s="1" t="str">
        <f t="shared" si="993"/>
        <v>21:0147</v>
      </c>
      <c r="E6169" t="s">
        <v>23468</v>
      </c>
      <c r="F6169" t="s">
        <v>23469</v>
      </c>
      <c r="H6169">
        <v>48.184812200000003</v>
      </c>
      <c r="I6169">
        <v>-90.620678999999996</v>
      </c>
      <c r="J6169" s="1" t="str">
        <f t="shared" si="994"/>
        <v>NGR lake sediment grab sample</v>
      </c>
      <c r="K6169" s="1" t="str">
        <f t="shared" si="995"/>
        <v>&lt;177 micron (NGR)</v>
      </c>
      <c r="L6169">
        <v>59</v>
      </c>
      <c r="M6169" t="s">
        <v>67</v>
      </c>
      <c r="N6169">
        <v>1167</v>
      </c>
      <c r="O6169">
        <v>108</v>
      </c>
      <c r="P6169">
        <v>47</v>
      </c>
      <c r="Q6169">
        <v>6</v>
      </c>
      <c r="R6169">
        <v>26</v>
      </c>
      <c r="S6169">
        <v>11</v>
      </c>
      <c r="T6169">
        <v>0.1</v>
      </c>
      <c r="U6169">
        <v>550</v>
      </c>
      <c r="V6169">
        <v>3.85</v>
      </c>
      <c r="W6169">
        <v>0.5</v>
      </c>
      <c r="X6169">
        <v>2</v>
      </c>
      <c r="Y6169">
        <v>42.4</v>
      </c>
    </row>
    <row r="6170" spans="1:25" hidden="1" x14ac:dyDescent="0.25">
      <c r="A6170" t="s">
        <v>23470</v>
      </c>
      <c r="B6170" t="s">
        <v>23471</v>
      </c>
      <c r="C6170" s="1" t="str">
        <f t="shared" si="996"/>
        <v>21:0447</v>
      </c>
      <c r="D6170" s="1" t="str">
        <f t="shared" si="993"/>
        <v>21:0147</v>
      </c>
      <c r="E6170" t="s">
        <v>23472</v>
      </c>
      <c r="F6170" t="s">
        <v>23473</v>
      </c>
      <c r="H6170">
        <v>48.175901500000002</v>
      </c>
      <c r="I6170">
        <v>-90.654225400000001</v>
      </c>
      <c r="J6170" s="1" t="str">
        <f t="shared" si="994"/>
        <v>NGR lake sediment grab sample</v>
      </c>
      <c r="K6170" s="1" t="str">
        <f t="shared" si="995"/>
        <v>&lt;177 micron (NGR)</v>
      </c>
      <c r="L6170">
        <v>59</v>
      </c>
      <c r="M6170" t="s">
        <v>72</v>
      </c>
      <c r="N6170">
        <v>1168</v>
      </c>
      <c r="O6170">
        <v>100</v>
      </c>
      <c r="P6170">
        <v>48</v>
      </c>
      <c r="Q6170">
        <v>7</v>
      </c>
      <c r="R6170">
        <v>30</v>
      </c>
      <c r="S6170">
        <v>12</v>
      </c>
      <c r="T6170">
        <v>0.1</v>
      </c>
      <c r="U6170">
        <v>430</v>
      </c>
      <c r="V6170">
        <v>1.95</v>
      </c>
      <c r="W6170">
        <v>0.5</v>
      </c>
      <c r="X6170">
        <v>1</v>
      </c>
      <c r="Y6170">
        <v>38.6</v>
      </c>
    </row>
    <row r="6171" spans="1:25" hidden="1" x14ac:dyDescent="0.25">
      <c r="A6171" t="s">
        <v>23474</v>
      </c>
      <c r="B6171" t="s">
        <v>23475</v>
      </c>
      <c r="C6171" s="1" t="str">
        <f t="shared" si="996"/>
        <v>21:0447</v>
      </c>
      <c r="D6171" s="1" t="str">
        <f>HYPERLINK("http://geochem.nrcan.gc.ca/cdogs/content/svy/svy_e.htm", "")</f>
        <v/>
      </c>
      <c r="G6171" s="1" t="str">
        <f>HYPERLINK("http://geochem.nrcan.gc.ca/cdogs/content/cr_/cr_00033_e.htm", "33")</f>
        <v>33</v>
      </c>
      <c r="J6171" t="s">
        <v>100</v>
      </c>
      <c r="K6171" t="s">
        <v>101</v>
      </c>
      <c r="L6171">
        <v>59</v>
      </c>
      <c r="M6171" t="s">
        <v>102</v>
      </c>
      <c r="N6171">
        <v>1169</v>
      </c>
      <c r="O6171">
        <v>148</v>
      </c>
      <c r="P6171">
        <v>19</v>
      </c>
      <c r="Q6171">
        <v>28</v>
      </c>
      <c r="R6171">
        <v>16</v>
      </c>
      <c r="S6171">
        <v>13</v>
      </c>
      <c r="T6171">
        <v>0.1</v>
      </c>
      <c r="U6171">
        <v>2600</v>
      </c>
      <c r="V6171">
        <v>3.75</v>
      </c>
      <c r="W6171">
        <v>2.5</v>
      </c>
      <c r="X6171">
        <v>1</v>
      </c>
      <c r="Y6171">
        <v>13.4</v>
      </c>
    </row>
    <row r="6172" spans="1:25" hidden="1" x14ac:dyDescent="0.25">
      <c r="A6172" t="s">
        <v>23476</v>
      </c>
      <c r="B6172" t="s">
        <v>23477</v>
      </c>
      <c r="C6172" s="1" t="str">
        <f t="shared" si="996"/>
        <v>21:0447</v>
      </c>
      <c r="D6172" s="1" t="str">
        <f t="shared" ref="D6172:D6188" si="997">HYPERLINK("http://geochem.nrcan.gc.ca/cdogs/content/svy/svy210147_e.htm", "21:0147")</f>
        <v>21:0147</v>
      </c>
      <c r="E6172" t="s">
        <v>23478</v>
      </c>
      <c r="F6172" t="s">
        <v>23479</v>
      </c>
      <c r="H6172">
        <v>48.1946905</v>
      </c>
      <c r="I6172">
        <v>-90.652990500000001</v>
      </c>
      <c r="J6172" s="1" t="str">
        <f t="shared" ref="J6172:J6188" si="998">HYPERLINK("http://geochem.nrcan.gc.ca/cdogs/content/kwd/kwd020027_e.htm", "NGR lake sediment grab sample")</f>
        <v>NGR lake sediment grab sample</v>
      </c>
      <c r="K6172" s="1" t="str">
        <f t="shared" ref="K6172:K6188" si="999">HYPERLINK("http://geochem.nrcan.gc.ca/cdogs/content/kwd/kwd080006_e.htm", "&lt;177 micron (NGR)")</f>
        <v>&lt;177 micron (NGR)</v>
      </c>
      <c r="L6172">
        <v>59</v>
      </c>
      <c r="M6172" t="s">
        <v>77</v>
      </c>
      <c r="N6172">
        <v>1170</v>
      </c>
      <c r="O6172">
        <v>76</v>
      </c>
      <c r="P6172">
        <v>41</v>
      </c>
      <c r="Q6172">
        <v>9</v>
      </c>
      <c r="R6172">
        <v>22</v>
      </c>
      <c r="S6172">
        <v>6</v>
      </c>
      <c r="T6172">
        <v>0.1</v>
      </c>
      <c r="U6172">
        <v>430</v>
      </c>
      <c r="V6172">
        <v>1.1499999999999999</v>
      </c>
      <c r="W6172">
        <v>0.5</v>
      </c>
      <c r="X6172">
        <v>1</v>
      </c>
      <c r="Y6172">
        <v>39.200000000000003</v>
      </c>
    </row>
    <row r="6173" spans="1:25" hidden="1" x14ac:dyDescent="0.25">
      <c r="A6173" t="s">
        <v>23480</v>
      </c>
      <c r="B6173" t="s">
        <v>23481</v>
      </c>
      <c r="C6173" s="1" t="str">
        <f t="shared" si="996"/>
        <v>21:0447</v>
      </c>
      <c r="D6173" s="1" t="str">
        <f t="shared" si="997"/>
        <v>21:0147</v>
      </c>
      <c r="E6173" t="s">
        <v>23482</v>
      </c>
      <c r="F6173" t="s">
        <v>23483</v>
      </c>
      <c r="H6173">
        <v>48.2047588</v>
      </c>
      <c r="I6173">
        <v>-90.716842999999997</v>
      </c>
      <c r="J6173" s="1" t="str">
        <f t="shared" si="998"/>
        <v>NGR lake sediment grab sample</v>
      </c>
      <c r="K6173" s="1" t="str">
        <f t="shared" si="999"/>
        <v>&lt;177 micron (NGR)</v>
      </c>
      <c r="L6173">
        <v>59</v>
      </c>
      <c r="M6173" t="s">
        <v>82</v>
      </c>
      <c r="N6173">
        <v>1171</v>
      </c>
      <c r="O6173">
        <v>94</v>
      </c>
      <c r="P6173">
        <v>31</v>
      </c>
      <c r="Q6173">
        <v>10</v>
      </c>
      <c r="R6173">
        <v>26</v>
      </c>
      <c r="S6173">
        <v>10</v>
      </c>
      <c r="T6173">
        <v>0.1</v>
      </c>
      <c r="U6173">
        <v>390</v>
      </c>
      <c r="V6173">
        <v>1.4</v>
      </c>
      <c r="W6173">
        <v>0.5</v>
      </c>
      <c r="X6173">
        <v>1</v>
      </c>
      <c r="Y6173">
        <v>40.200000000000003</v>
      </c>
    </row>
    <row r="6174" spans="1:25" hidden="1" x14ac:dyDescent="0.25">
      <c r="A6174" t="s">
        <v>23484</v>
      </c>
      <c r="B6174" t="s">
        <v>23485</v>
      </c>
      <c r="C6174" s="1" t="str">
        <f t="shared" si="996"/>
        <v>21:0447</v>
      </c>
      <c r="D6174" s="1" t="str">
        <f t="shared" si="997"/>
        <v>21:0147</v>
      </c>
      <c r="E6174" t="s">
        <v>23486</v>
      </c>
      <c r="F6174" t="s">
        <v>23487</v>
      </c>
      <c r="H6174">
        <v>48.193172199999999</v>
      </c>
      <c r="I6174">
        <v>-90.766395599999996</v>
      </c>
      <c r="J6174" s="1" t="str">
        <f t="shared" si="998"/>
        <v>NGR lake sediment grab sample</v>
      </c>
      <c r="K6174" s="1" t="str">
        <f t="shared" si="999"/>
        <v>&lt;177 micron (NGR)</v>
      </c>
      <c r="L6174">
        <v>59</v>
      </c>
      <c r="M6174" t="s">
        <v>87</v>
      </c>
      <c r="N6174">
        <v>1172</v>
      </c>
      <c r="O6174">
        <v>76</v>
      </c>
      <c r="P6174">
        <v>29</v>
      </c>
      <c r="Q6174">
        <v>9</v>
      </c>
      <c r="R6174">
        <v>24</v>
      </c>
      <c r="S6174">
        <v>8</v>
      </c>
      <c r="T6174">
        <v>0.2</v>
      </c>
      <c r="U6174">
        <v>340</v>
      </c>
      <c r="V6174">
        <v>1.4</v>
      </c>
      <c r="W6174">
        <v>0.5</v>
      </c>
      <c r="X6174">
        <v>1</v>
      </c>
      <c r="Y6174">
        <v>37</v>
      </c>
    </row>
    <row r="6175" spans="1:25" hidden="1" x14ac:dyDescent="0.25">
      <c r="A6175" t="s">
        <v>23488</v>
      </c>
      <c r="B6175" t="s">
        <v>23489</v>
      </c>
      <c r="C6175" s="1" t="str">
        <f t="shared" si="996"/>
        <v>21:0447</v>
      </c>
      <c r="D6175" s="1" t="str">
        <f t="shared" si="997"/>
        <v>21:0147</v>
      </c>
      <c r="E6175" t="s">
        <v>23490</v>
      </c>
      <c r="F6175" t="s">
        <v>23491</v>
      </c>
      <c r="H6175">
        <v>48.1815292</v>
      </c>
      <c r="I6175">
        <v>-90.799958000000004</v>
      </c>
      <c r="J6175" s="1" t="str">
        <f t="shared" si="998"/>
        <v>NGR lake sediment grab sample</v>
      </c>
      <c r="K6175" s="1" t="str">
        <f t="shared" si="999"/>
        <v>&lt;177 micron (NGR)</v>
      </c>
      <c r="L6175">
        <v>59</v>
      </c>
      <c r="M6175" t="s">
        <v>92</v>
      </c>
      <c r="N6175">
        <v>1173</v>
      </c>
      <c r="O6175">
        <v>89</v>
      </c>
      <c r="P6175">
        <v>51</v>
      </c>
      <c r="Q6175">
        <v>7</v>
      </c>
      <c r="R6175">
        <v>27</v>
      </c>
      <c r="S6175">
        <v>11</v>
      </c>
      <c r="T6175">
        <v>0.1</v>
      </c>
      <c r="U6175">
        <v>345</v>
      </c>
      <c r="V6175">
        <v>3.45</v>
      </c>
      <c r="W6175">
        <v>0.5</v>
      </c>
      <c r="X6175">
        <v>1</v>
      </c>
      <c r="Y6175">
        <v>33.4</v>
      </c>
    </row>
    <row r="6176" spans="1:25" hidden="1" x14ac:dyDescent="0.25">
      <c r="A6176" t="s">
        <v>23492</v>
      </c>
      <c r="B6176" t="s">
        <v>23493</v>
      </c>
      <c r="C6176" s="1" t="str">
        <f t="shared" si="996"/>
        <v>21:0447</v>
      </c>
      <c r="D6176" s="1" t="str">
        <f t="shared" si="997"/>
        <v>21:0147</v>
      </c>
      <c r="E6176" t="s">
        <v>23494</v>
      </c>
      <c r="F6176" t="s">
        <v>23495</v>
      </c>
      <c r="H6176">
        <v>48.175266700000002</v>
      </c>
      <c r="I6176">
        <v>-90.824036599999999</v>
      </c>
      <c r="J6176" s="1" t="str">
        <f t="shared" si="998"/>
        <v>NGR lake sediment grab sample</v>
      </c>
      <c r="K6176" s="1" t="str">
        <f t="shared" si="999"/>
        <v>&lt;177 micron (NGR)</v>
      </c>
      <c r="L6176">
        <v>59</v>
      </c>
      <c r="M6176" t="s">
        <v>97</v>
      </c>
      <c r="N6176">
        <v>1174</v>
      </c>
      <c r="O6176">
        <v>98</v>
      </c>
      <c r="P6176">
        <v>70</v>
      </c>
      <c r="Q6176">
        <v>9</v>
      </c>
      <c r="R6176">
        <v>32</v>
      </c>
      <c r="S6176">
        <v>10</v>
      </c>
      <c r="T6176">
        <v>0.1</v>
      </c>
      <c r="U6176">
        <v>440</v>
      </c>
      <c r="V6176">
        <v>3.4</v>
      </c>
      <c r="W6176">
        <v>0.5</v>
      </c>
      <c r="X6176">
        <v>1</v>
      </c>
      <c r="Y6176">
        <v>32.799999999999997</v>
      </c>
    </row>
    <row r="6177" spans="1:25" hidden="1" x14ac:dyDescent="0.25">
      <c r="A6177" t="s">
        <v>23496</v>
      </c>
      <c r="B6177" t="s">
        <v>23497</v>
      </c>
      <c r="C6177" s="1" t="str">
        <f t="shared" si="996"/>
        <v>21:0447</v>
      </c>
      <c r="D6177" s="1" t="str">
        <f t="shared" si="997"/>
        <v>21:0147</v>
      </c>
      <c r="E6177" t="s">
        <v>23498</v>
      </c>
      <c r="F6177" t="s">
        <v>23499</v>
      </c>
      <c r="H6177">
        <v>48.205480600000001</v>
      </c>
      <c r="I6177">
        <v>-90.833578599999996</v>
      </c>
      <c r="J6177" s="1" t="str">
        <f t="shared" si="998"/>
        <v>NGR lake sediment grab sample</v>
      </c>
      <c r="K6177" s="1" t="str">
        <f t="shared" si="999"/>
        <v>&lt;177 micron (NGR)</v>
      </c>
      <c r="L6177">
        <v>59</v>
      </c>
      <c r="M6177" t="s">
        <v>107</v>
      </c>
      <c r="N6177">
        <v>1175</v>
      </c>
      <c r="O6177">
        <v>114</v>
      </c>
      <c r="P6177">
        <v>72</v>
      </c>
      <c r="Q6177">
        <v>6</v>
      </c>
      <c r="R6177">
        <v>36</v>
      </c>
      <c r="S6177">
        <v>11</v>
      </c>
      <c r="T6177">
        <v>0.1</v>
      </c>
      <c r="U6177">
        <v>420</v>
      </c>
      <c r="V6177">
        <v>5</v>
      </c>
      <c r="W6177">
        <v>0.5</v>
      </c>
      <c r="X6177">
        <v>1</v>
      </c>
      <c r="Y6177">
        <v>33</v>
      </c>
    </row>
    <row r="6178" spans="1:25" hidden="1" x14ac:dyDescent="0.25">
      <c r="A6178" t="s">
        <v>23500</v>
      </c>
      <c r="B6178" t="s">
        <v>23501</v>
      </c>
      <c r="C6178" s="1" t="str">
        <f t="shared" si="996"/>
        <v>21:0447</v>
      </c>
      <c r="D6178" s="1" t="str">
        <f t="shared" si="997"/>
        <v>21:0147</v>
      </c>
      <c r="E6178" t="s">
        <v>23502</v>
      </c>
      <c r="F6178" t="s">
        <v>23503</v>
      </c>
      <c r="H6178">
        <v>48.203091800000003</v>
      </c>
      <c r="I6178">
        <v>-90.813866899999994</v>
      </c>
      <c r="J6178" s="1" t="str">
        <f t="shared" si="998"/>
        <v>NGR lake sediment grab sample</v>
      </c>
      <c r="K6178" s="1" t="str">
        <f t="shared" si="999"/>
        <v>&lt;177 micron (NGR)</v>
      </c>
      <c r="L6178">
        <v>59</v>
      </c>
      <c r="M6178" t="s">
        <v>112</v>
      </c>
      <c r="N6178">
        <v>1176</v>
      </c>
      <c r="O6178">
        <v>89</v>
      </c>
      <c r="P6178">
        <v>32</v>
      </c>
      <c r="Q6178">
        <v>7</v>
      </c>
      <c r="R6178">
        <v>36</v>
      </c>
      <c r="S6178">
        <v>13</v>
      </c>
      <c r="T6178">
        <v>0.1</v>
      </c>
      <c r="U6178">
        <v>520</v>
      </c>
      <c r="V6178">
        <v>2.15</v>
      </c>
      <c r="W6178">
        <v>0.5</v>
      </c>
      <c r="X6178">
        <v>1</v>
      </c>
      <c r="Y6178">
        <v>33.6</v>
      </c>
    </row>
    <row r="6179" spans="1:25" hidden="1" x14ac:dyDescent="0.25">
      <c r="A6179" t="s">
        <v>23504</v>
      </c>
      <c r="B6179" t="s">
        <v>23505</v>
      </c>
      <c r="C6179" s="1" t="str">
        <f t="shared" si="996"/>
        <v>21:0447</v>
      </c>
      <c r="D6179" s="1" t="str">
        <f t="shared" si="997"/>
        <v>21:0147</v>
      </c>
      <c r="E6179" t="s">
        <v>23506</v>
      </c>
      <c r="F6179" t="s">
        <v>23507</v>
      </c>
      <c r="H6179">
        <v>48.234377199999997</v>
      </c>
      <c r="I6179">
        <v>-90.832452799999999</v>
      </c>
      <c r="J6179" s="1" t="str">
        <f t="shared" si="998"/>
        <v>NGR lake sediment grab sample</v>
      </c>
      <c r="K6179" s="1" t="str">
        <f t="shared" si="999"/>
        <v>&lt;177 micron (NGR)</v>
      </c>
      <c r="L6179">
        <v>59</v>
      </c>
      <c r="M6179" t="s">
        <v>117</v>
      </c>
      <c r="N6179">
        <v>1177</v>
      </c>
      <c r="O6179">
        <v>97</v>
      </c>
      <c r="P6179">
        <v>44</v>
      </c>
      <c r="Q6179">
        <v>11</v>
      </c>
      <c r="R6179">
        <v>48</v>
      </c>
      <c r="S6179">
        <v>27</v>
      </c>
      <c r="T6179">
        <v>0.1</v>
      </c>
      <c r="U6179">
        <v>1550</v>
      </c>
      <c r="V6179">
        <v>5.6</v>
      </c>
      <c r="W6179">
        <v>1.5</v>
      </c>
      <c r="X6179">
        <v>1</v>
      </c>
      <c r="Y6179">
        <v>16</v>
      </c>
    </row>
    <row r="6180" spans="1:25" hidden="1" x14ac:dyDescent="0.25">
      <c r="A6180" t="s">
        <v>23508</v>
      </c>
      <c r="B6180" t="s">
        <v>23509</v>
      </c>
      <c r="C6180" s="1" t="str">
        <f t="shared" si="996"/>
        <v>21:0447</v>
      </c>
      <c r="D6180" s="1" t="str">
        <f t="shared" si="997"/>
        <v>21:0147</v>
      </c>
      <c r="E6180" t="s">
        <v>23510</v>
      </c>
      <c r="F6180" t="s">
        <v>23511</v>
      </c>
      <c r="H6180">
        <v>48.242226100000003</v>
      </c>
      <c r="I6180">
        <v>-90.815512799999993</v>
      </c>
      <c r="J6180" s="1" t="str">
        <f t="shared" si="998"/>
        <v>NGR lake sediment grab sample</v>
      </c>
      <c r="K6180" s="1" t="str">
        <f t="shared" si="999"/>
        <v>&lt;177 micron (NGR)</v>
      </c>
      <c r="L6180">
        <v>59</v>
      </c>
      <c r="M6180" t="s">
        <v>122</v>
      </c>
      <c r="N6180">
        <v>1178</v>
      </c>
      <c r="O6180">
        <v>79</v>
      </c>
      <c r="P6180">
        <v>35</v>
      </c>
      <c r="Q6180">
        <v>9</v>
      </c>
      <c r="R6180">
        <v>39</v>
      </c>
      <c r="S6180">
        <v>19</v>
      </c>
      <c r="T6180">
        <v>0.1</v>
      </c>
      <c r="U6180">
        <v>990</v>
      </c>
      <c r="V6180">
        <v>3.75</v>
      </c>
      <c r="W6180">
        <v>1</v>
      </c>
      <c r="X6180">
        <v>2</v>
      </c>
      <c r="Y6180">
        <v>13.8</v>
      </c>
    </row>
    <row r="6181" spans="1:25" hidden="1" x14ac:dyDescent="0.25">
      <c r="A6181" t="s">
        <v>23512</v>
      </c>
      <c r="B6181" t="s">
        <v>23513</v>
      </c>
      <c r="C6181" s="1" t="str">
        <f t="shared" si="996"/>
        <v>21:0447</v>
      </c>
      <c r="D6181" s="1" t="str">
        <f t="shared" si="997"/>
        <v>21:0147</v>
      </c>
      <c r="E6181" t="s">
        <v>23514</v>
      </c>
      <c r="F6181" t="s">
        <v>23515</v>
      </c>
      <c r="H6181">
        <v>48.240261400000001</v>
      </c>
      <c r="I6181">
        <v>-90.749596499999996</v>
      </c>
      <c r="J6181" s="1" t="str">
        <f t="shared" si="998"/>
        <v>NGR lake sediment grab sample</v>
      </c>
      <c r="K6181" s="1" t="str">
        <f t="shared" si="999"/>
        <v>&lt;177 micron (NGR)</v>
      </c>
      <c r="L6181">
        <v>60</v>
      </c>
      <c r="M6181" t="s">
        <v>29</v>
      </c>
      <c r="N6181">
        <v>1179</v>
      </c>
      <c r="O6181">
        <v>72</v>
      </c>
      <c r="P6181">
        <v>38</v>
      </c>
      <c r="Q6181">
        <v>10</v>
      </c>
      <c r="R6181">
        <v>39</v>
      </c>
      <c r="S6181">
        <v>12</v>
      </c>
      <c r="T6181">
        <v>0.1</v>
      </c>
      <c r="U6181">
        <v>350</v>
      </c>
      <c r="V6181">
        <v>2.5</v>
      </c>
      <c r="W6181">
        <v>0.5</v>
      </c>
      <c r="X6181">
        <v>1</v>
      </c>
      <c r="Y6181">
        <v>18.600000000000001</v>
      </c>
    </row>
    <row r="6182" spans="1:25" hidden="1" x14ac:dyDescent="0.25">
      <c r="A6182" t="s">
        <v>23516</v>
      </c>
      <c r="B6182" t="s">
        <v>23517</v>
      </c>
      <c r="C6182" s="1" t="str">
        <f t="shared" si="996"/>
        <v>21:0447</v>
      </c>
      <c r="D6182" s="1" t="str">
        <f t="shared" si="997"/>
        <v>21:0147</v>
      </c>
      <c r="E6182" t="s">
        <v>23518</v>
      </c>
      <c r="F6182" t="s">
        <v>23519</v>
      </c>
      <c r="H6182">
        <v>48.219512000000002</v>
      </c>
      <c r="I6182">
        <v>-90.767067100000006</v>
      </c>
      <c r="J6182" s="1" t="str">
        <f t="shared" si="998"/>
        <v>NGR lake sediment grab sample</v>
      </c>
      <c r="K6182" s="1" t="str">
        <f t="shared" si="999"/>
        <v>&lt;177 micron (NGR)</v>
      </c>
      <c r="L6182">
        <v>60</v>
      </c>
      <c r="M6182" t="s">
        <v>49</v>
      </c>
      <c r="N6182">
        <v>1180</v>
      </c>
      <c r="O6182">
        <v>84</v>
      </c>
      <c r="P6182">
        <v>32</v>
      </c>
      <c r="Q6182">
        <v>15</v>
      </c>
      <c r="R6182">
        <v>41</v>
      </c>
      <c r="S6182">
        <v>14</v>
      </c>
      <c r="T6182">
        <v>0.1</v>
      </c>
      <c r="U6182">
        <v>530</v>
      </c>
      <c r="V6182">
        <v>2.9</v>
      </c>
      <c r="W6182">
        <v>0.5</v>
      </c>
      <c r="X6182">
        <v>1</v>
      </c>
      <c r="Y6182">
        <v>24</v>
      </c>
    </row>
    <row r="6183" spans="1:25" hidden="1" x14ac:dyDescent="0.25">
      <c r="A6183" t="s">
        <v>23520</v>
      </c>
      <c r="B6183" t="s">
        <v>23521</v>
      </c>
      <c r="C6183" s="1" t="str">
        <f t="shared" si="996"/>
        <v>21:0447</v>
      </c>
      <c r="D6183" s="1" t="str">
        <f t="shared" si="997"/>
        <v>21:0147</v>
      </c>
      <c r="E6183" t="s">
        <v>23514</v>
      </c>
      <c r="F6183" t="s">
        <v>23522</v>
      </c>
      <c r="H6183">
        <v>48.240261400000001</v>
      </c>
      <c r="I6183">
        <v>-90.749596499999996</v>
      </c>
      <c r="J6183" s="1" t="str">
        <f t="shared" si="998"/>
        <v>NGR lake sediment grab sample</v>
      </c>
      <c r="K6183" s="1" t="str">
        <f t="shared" si="999"/>
        <v>&lt;177 micron (NGR)</v>
      </c>
      <c r="L6183">
        <v>60</v>
      </c>
      <c r="M6183" t="s">
        <v>53</v>
      </c>
      <c r="N6183">
        <v>1181</v>
      </c>
      <c r="O6183">
        <v>72</v>
      </c>
      <c r="P6183">
        <v>39</v>
      </c>
      <c r="Q6183">
        <v>11</v>
      </c>
      <c r="R6183">
        <v>40</v>
      </c>
      <c r="S6183">
        <v>11</v>
      </c>
      <c r="T6183">
        <v>0.1</v>
      </c>
      <c r="U6183">
        <v>340</v>
      </c>
      <c r="V6183">
        <v>2.5</v>
      </c>
      <c r="W6183">
        <v>0.5</v>
      </c>
      <c r="X6183">
        <v>1</v>
      </c>
      <c r="Y6183">
        <v>17.600000000000001</v>
      </c>
    </row>
    <row r="6184" spans="1:25" hidden="1" x14ac:dyDescent="0.25">
      <c r="A6184" t="s">
        <v>23523</v>
      </c>
      <c r="B6184" t="s">
        <v>23524</v>
      </c>
      <c r="C6184" s="1" t="str">
        <f t="shared" si="996"/>
        <v>21:0447</v>
      </c>
      <c r="D6184" s="1" t="str">
        <f t="shared" si="997"/>
        <v>21:0147</v>
      </c>
      <c r="E6184" t="s">
        <v>23514</v>
      </c>
      <c r="F6184" t="s">
        <v>23525</v>
      </c>
      <c r="H6184">
        <v>48.240261400000001</v>
      </c>
      <c r="I6184">
        <v>-90.749596499999996</v>
      </c>
      <c r="J6184" s="1" t="str">
        <f t="shared" si="998"/>
        <v>NGR lake sediment grab sample</v>
      </c>
      <c r="K6184" s="1" t="str">
        <f t="shared" si="999"/>
        <v>&lt;177 micron (NGR)</v>
      </c>
      <c r="L6184">
        <v>60</v>
      </c>
      <c r="M6184" t="s">
        <v>57</v>
      </c>
      <c r="N6184">
        <v>1182</v>
      </c>
      <c r="O6184">
        <v>71</v>
      </c>
      <c r="P6184">
        <v>37</v>
      </c>
      <c r="Q6184">
        <v>11</v>
      </c>
      <c r="R6184">
        <v>38</v>
      </c>
      <c r="S6184">
        <v>12</v>
      </c>
      <c r="T6184">
        <v>0.1</v>
      </c>
      <c r="U6184">
        <v>330</v>
      </c>
      <c r="V6184">
        <v>2.4500000000000002</v>
      </c>
      <c r="W6184">
        <v>0.5</v>
      </c>
      <c r="X6184">
        <v>1</v>
      </c>
      <c r="Y6184">
        <v>18.2</v>
      </c>
    </row>
    <row r="6185" spans="1:25" hidden="1" x14ac:dyDescent="0.25">
      <c r="A6185" t="s">
        <v>23526</v>
      </c>
      <c r="B6185" t="s">
        <v>23527</v>
      </c>
      <c r="C6185" s="1" t="str">
        <f t="shared" si="996"/>
        <v>21:0447</v>
      </c>
      <c r="D6185" s="1" t="str">
        <f t="shared" si="997"/>
        <v>21:0147</v>
      </c>
      <c r="E6185" t="s">
        <v>23528</v>
      </c>
      <c r="F6185" t="s">
        <v>23529</v>
      </c>
      <c r="H6185">
        <v>48.231542300000001</v>
      </c>
      <c r="I6185">
        <v>-90.706789700000002</v>
      </c>
      <c r="J6185" s="1" t="str">
        <f t="shared" si="998"/>
        <v>NGR lake sediment grab sample</v>
      </c>
      <c r="K6185" s="1" t="str">
        <f t="shared" si="999"/>
        <v>&lt;177 micron (NGR)</v>
      </c>
      <c r="L6185">
        <v>60</v>
      </c>
      <c r="M6185" t="s">
        <v>34</v>
      </c>
      <c r="N6185">
        <v>1183</v>
      </c>
      <c r="O6185">
        <v>84</v>
      </c>
      <c r="P6185">
        <v>39</v>
      </c>
      <c r="Q6185">
        <v>13</v>
      </c>
      <c r="R6185">
        <v>42</v>
      </c>
      <c r="S6185">
        <v>14</v>
      </c>
      <c r="T6185">
        <v>0.2</v>
      </c>
      <c r="U6185">
        <v>460</v>
      </c>
      <c r="V6185">
        <v>2.95</v>
      </c>
      <c r="W6185">
        <v>0.5</v>
      </c>
      <c r="X6185">
        <v>1</v>
      </c>
      <c r="Y6185">
        <v>16.2</v>
      </c>
    </row>
    <row r="6186" spans="1:25" hidden="1" x14ac:dyDescent="0.25">
      <c r="A6186" t="s">
        <v>23530</v>
      </c>
      <c r="B6186" t="s">
        <v>23531</v>
      </c>
      <c r="C6186" s="1" t="str">
        <f t="shared" si="996"/>
        <v>21:0447</v>
      </c>
      <c r="D6186" s="1" t="str">
        <f t="shared" si="997"/>
        <v>21:0147</v>
      </c>
      <c r="E6186" t="s">
        <v>23532</v>
      </c>
      <c r="F6186" t="s">
        <v>23533</v>
      </c>
      <c r="H6186">
        <v>48.222593000000003</v>
      </c>
      <c r="I6186">
        <v>-90.6481864</v>
      </c>
      <c r="J6186" s="1" t="str">
        <f t="shared" si="998"/>
        <v>NGR lake sediment grab sample</v>
      </c>
      <c r="K6186" s="1" t="str">
        <f t="shared" si="999"/>
        <v>&lt;177 micron (NGR)</v>
      </c>
      <c r="L6186">
        <v>60</v>
      </c>
      <c r="M6186" t="s">
        <v>39</v>
      </c>
      <c r="N6186">
        <v>1184</v>
      </c>
      <c r="O6186">
        <v>94</v>
      </c>
      <c r="P6186">
        <v>45</v>
      </c>
      <c r="Q6186">
        <v>7</v>
      </c>
      <c r="R6186">
        <v>47</v>
      </c>
      <c r="S6186">
        <v>16</v>
      </c>
      <c r="T6186">
        <v>0.1</v>
      </c>
      <c r="U6186">
        <v>560</v>
      </c>
      <c r="V6186">
        <v>3.1</v>
      </c>
      <c r="W6186">
        <v>0.5</v>
      </c>
      <c r="X6186">
        <v>1</v>
      </c>
      <c r="Y6186">
        <v>14.2</v>
      </c>
    </row>
    <row r="6187" spans="1:25" hidden="1" x14ac:dyDescent="0.25">
      <c r="A6187" t="s">
        <v>23534</v>
      </c>
      <c r="B6187" t="s">
        <v>23535</v>
      </c>
      <c r="C6187" s="1" t="str">
        <f t="shared" si="996"/>
        <v>21:0447</v>
      </c>
      <c r="D6187" s="1" t="str">
        <f t="shared" si="997"/>
        <v>21:0147</v>
      </c>
      <c r="E6187" t="s">
        <v>23536</v>
      </c>
      <c r="F6187" t="s">
        <v>23537</v>
      </c>
      <c r="H6187">
        <v>48.227923400000002</v>
      </c>
      <c r="I6187">
        <v>-90.609549299999998</v>
      </c>
      <c r="J6187" s="1" t="str">
        <f t="shared" si="998"/>
        <v>NGR lake sediment grab sample</v>
      </c>
      <c r="K6187" s="1" t="str">
        <f t="shared" si="999"/>
        <v>&lt;177 micron (NGR)</v>
      </c>
      <c r="L6187">
        <v>60</v>
      </c>
      <c r="M6187" t="s">
        <v>44</v>
      </c>
      <c r="N6187">
        <v>1185</v>
      </c>
      <c r="O6187">
        <v>70</v>
      </c>
      <c r="P6187">
        <v>40</v>
      </c>
      <c r="Q6187">
        <v>9</v>
      </c>
      <c r="R6187">
        <v>42</v>
      </c>
      <c r="S6187">
        <v>13</v>
      </c>
      <c r="T6187">
        <v>0.1</v>
      </c>
      <c r="U6187">
        <v>390</v>
      </c>
      <c r="V6187">
        <v>2.4</v>
      </c>
      <c r="W6187">
        <v>0.5</v>
      </c>
      <c r="X6187">
        <v>1</v>
      </c>
      <c r="Y6187">
        <v>11.6</v>
      </c>
    </row>
    <row r="6188" spans="1:25" hidden="1" x14ac:dyDescent="0.25">
      <c r="A6188" t="s">
        <v>23538</v>
      </c>
      <c r="B6188" t="s">
        <v>23539</v>
      </c>
      <c r="C6188" s="1" t="str">
        <f t="shared" si="996"/>
        <v>21:0447</v>
      </c>
      <c r="D6188" s="1" t="str">
        <f t="shared" si="997"/>
        <v>21:0147</v>
      </c>
      <c r="E6188" t="s">
        <v>23540</v>
      </c>
      <c r="F6188" t="s">
        <v>23541</v>
      </c>
      <c r="H6188">
        <v>48.2601637</v>
      </c>
      <c r="I6188">
        <v>-90.654183399999994</v>
      </c>
      <c r="J6188" s="1" t="str">
        <f t="shared" si="998"/>
        <v>NGR lake sediment grab sample</v>
      </c>
      <c r="K6188" s="1" t="str">
        <f t="shared" si="999"/>
        <v>&lt;177 micron (NGR)</v>
      </c>
      <c r="L6188">
        <v>60</v>
      </c>
      <c r="M6188" t="s">
        <v>62</v>
      </c>
      <c r="N6188">
        <v>1186</v>
      </c>
      <c r="O6188">
        <v>89</v>
      </c>
      <c r="P6188">
        <v>91</v>
      </c>
      <c r="Q6188">
        <v>14</v>
      </c>
      <c r="R6188">
        <v>76</v>
      </c>
      <c r="S6188">
        <v>25</v>
      </c>
      <c r="T6188">
        <v>0.1</v>
      </c>
      <c r="U6188">
        <v>950</v>
      </c>
      <c r="V6188">
        <v>6.6</v>
      </c>
      <c r="W6188">
        <v>3.5</v>
      </c>
      <c r="X6188">
        <v>2</v>
      </c>
      <c r="Y6188">
        <v>2</v>
      </c>
    </row>
    <row r="6189" spans="1:25" hidden="1" x14ac:dyDescent="0.25">
      <c r="A6189" t="s">
        <v>23542</v>
      </c>
      <c r="B6189" t="s">
        <v>23543</v>
      </c>
      <c r="C6189" s="1" t="str">
        <f t="shared" si="996"/>
        <v>21:0447</v>
      </c>
      <c r="D6189" s="1" t="str">
        <f>HYPERLINK("http://geochem.nrcan.gc.ca/cdogs/content/svy/svy_e.htm", "")</f>
        <v/>
      </c>
      <c r="G6189" s="1" t="str">
        <f>HYPERLINK("http://geochem.nrcan.gc.ca/cdogs/content/cr_/cr_00035_e.htm", "35")</f>
        <v>35</v>
      </c>
      <c r="J6189" t="s">
        <v>100</v>
      </c>
      <c r="K6189" t="s">
        <v>101</v>
      </c>
      <c r="L6189">
        <v>60</v>
      </c>
      <c r="M6189" t="s">
        <v>102</v>
      </c>
      <c r="N6189">
        <v>1187</v>
      </c>
      <c r="O6189">
        <v>102</v>
      </c>
      <c r="P6189">
        <v>68</v>
      </c>
      <c r="Q6189">
        <v>13</v>
      </c>
      <c r="R6189">
        <v>38</v>
      </c>
      <c r="S6189">
        <v>11</v>
      </c>
      <c r="T6189">
        <v>0.1</v>
      </c>
      <c r="U6189">
        <v>310</v>
      </c>
      <c r="V6189">
        <v>2.35</v>
      </c>
      <c r="W6189">
        <v>16</v>
      </c>
      <c r="X6189">
        <v>1</v>
      </c>
      <c r="Y6189">
        <v>7.4</v>
      </c>
    </row>
    <row r="6190" spans="1:25" hidden="1" x14ac:dyDescent="0.25">
      <c r="A6190" t="s">
        <v>23544</v>
      </c>
      <c r="B6190" t="s">
        <v>23545</v>
      </c>
      <c r="C6190" s="1" t="str">
        <f t="shared" si="996"/>
        <v>21:0447</v>
      </c>
      <c r="D6190" s="1" t="str">
        <f t="shared" ref="D6190:D6213" si="1000">HYPERLINK("http://geochem.nrcan.gc.ca/cdogs/content/svy/svy210147_e.htm", "21:0147")</f>
        <v>21:0147</v>
      </c>
      <c r="E6190" t="s">
        <v>23546</v>
      </c>
      <c r="F6190" t="s">
        <v>23547</v>
      </c>
      <c r="H6190">
        <v>48.266770999999999</v>
      </c>
      <c r="I6190">
        <v>-90.685402600000003</v>
      </c>
      <c r="J6190" s="1" t="str">
        <f t="shared" ref="J6190:J6213" si="1001">HYPERLINK("http://geochem.nrcan.gc.ca/cdogs/content/kwd/kwd020027_e.htm", "NGR lake sediment grab sample")</f>
        <v>NGR lake sediment grab sample</v>
      </c>
      <c r="K6190" s="1" t="str">
        <f t="shared" ref="K6190:K6213" si="1002">HYPERLINK("http://geochem.nrcan.gc.ca/cdogs/content/kwd/kwd080006_e.htm", "&lt;177 micron (NGR)")</f>
        <v>&lt;177 micron (NGR)</v>
      </c>
      <c r="L6190">
        <v>60</v>
      </c>
      <c r="M6190" t="s">
        <v>67</v>
      </c>
      <c r="N6190">
        <v>1188</v>
      </c>
      <c r="O6190">
        <v>101</v>
      </c>
      <c r="P6190">
        <v>29</v>
      </c>
      <c r="Q6190">
        <v>4</v>
      </c>
      <c r="R6190">
        <v>43</v>
      </c>
      <c r="S6190">
        <v>17</v>
      </c>
      <c r="T6190">
        <v>0.1</v>
      </c>
      <c r="U6190">
        <v>620</v>
      </c>
      <c r="V6190">
        <v>3.2</v>
      </c>
      <c r="W6190">
        <v>0.5</v>
      </c>
      <c r="X6190">
        <v>1</v>
      </c>
      <c r="Y6190">
        <v>12.2</v>
      </c>
    </row>
    <row r="6191" spans="1:25" hidden="1" x14ac:dyDescent="0.25">
      <c r="A6191" t="s">
        <v>23548</v>
      </c>
      <c r="B6191" t="s">
        <v>23549</v>
      </c>
      <c r="C6191" s="1" t="str">
        <f t="shared" si="996"/>
        <v>21:0447</v>
      </c>
      <c r="D6191" s="1" t="str">
        <f t="shared" si="1000"/>
        <v>21:0147</v>
      </c>
      <c r="E6191" t="s">
        <v>23550</v>
      </c>
      <c r="F6191" t="s">
        <v>23551</v>
      </c>
      <c r="H6191">
        <v>48.281484499999998</v>
      </c>
      <c r="I6191">
        <v>-90.703920100000005</v>
      </c>
      <c r="J6191" s="1" t="str">
        <f t="shared" si="1001"/>
        <v>NGR lake sediment grab sample</v>
      </c>
      <c r="K6191" s="1" t="str">
        <f t="shared" si="1002"/>
        <v>&lt;177 micron (NGR)</v>
      </c>
      <c r="L6191">
        <v>60</v>
      </c>
      <c r="M6191" t="s">
        <v>72</v>
      </c>
      <c r="N6191">
        <v>1189</v>
      </c>
      <c r="O6191">
        <v>83</v>
      </c>
      <c r="P6191">
        <v>55</v>
      </c>
      <c r="Q6191">
        <v>8</v>
      </c>
      <c r="R6191">
        <v>50</v>
      </c>
      <c r="S6191">
        <v>15</v>
      </c>
      <c r="T6191">
        <v>0.1</v>
      </c>
      <c r="U6191">
        <v>365</v>
      </c>
      <c r="V6191">
        <v>2.2000000000000002</v>
      </c>
      <c r="W6191">
        <v>0.5</v>
      </c>
      <c r="X6191">
        <v>1</v>
      </c>
      <c r="Y6191">
        <v>28.4</v>
      </c>
    </row>
    <row r="6192" spans="1:25" hidden="1" x14ac:dyDescent="0.25">
      <c r="A6192" t="s">
        <v>23552</v>
      </c>
      <c r="B6192" t="s">
        <v>23553</v>
      </c>
      <c r="C6192" s="1" t="str">
        <f t="shared" si="996"/>
        <v>21:0447</v>
      </c>
      <c r="D6192" s="1" t="str">
        <f t="shared" si="1000"/>
        <v>21:0147</v>
      </c>
      <c r="E6192" t="s">
        <v>23554</v>
      </c>
      <c r="F6192" t="s">
        <v>23555</v>
      </c>
      <c r="H6192">
        <v>48.286209999999997</v>
      </c>
      <c r="I6192">
        <v>-90.738504300000002</v>
      </c>
      <c r="J6192" s="1" t="str">
        <f t="shared" si="1001"/>
        <v>NGR lake sediment grab sample</v>
      </c>
      <c r="K6192" s="1" t="str">
        <f t="shared" si="1002"/>
        <v>&lt;177 micron (NGR)</v>
      </c>
      <c r="L6192">
        <v>60</v>
      </c>
      <c r="M6192" t="s">
        <v>77</v>
      </c>
      <c r="N6192">
        <v>1190</v>
      </c>
      <c r="O6192">
        <v>76</v>
      </c>
      <c r="P6192">
        <v>39</v>
      </c>
      <c r="Q6192">
        <v>14</v>
      </c>
      <c r="R6192">
        <v>39</v>
      </c>
      <c r="S6192">
        <v>15</v>
      </c>
      <c r="T6192">
        <v>0.1</v>
      </c>
      <c r="U6192">
        <v>390</v>
      </c>
      <c r="V6192">
        <v>2.5</v>
      </c>
      <c r="W6192">
        <v>0.5</v>
      </c>
      <c r="X6192">
        <v>2</v>
      </c>
      <c r="Y6192">
        <v>16.600000000000001</v>
      </c>
    </row>
    <row r="6193" spans="1:25" hidden="1" x14ac:dyDescent="0.25">
      <c r="A6193" t="s">
        <v>23556</v>
      </c>
      <c r="B6193" t="s">
        <v>23557</v>
      </c>
      <c r="C6193" s="1" t="str">
        <f t="shared" si="996"/>
        <v>21:0447</v>
      </c>
      <c r="D6193" s="1" t="str">
        <f t="shared" si="1000"/>
        <v>21:0147</v>
      </c>
      <c r="E6193" t="s">
        <v>23558</v>
      </c>
      <c r="F6193" t="s">
        <v>23559</v>
      </c>
      <c r="H6193">
        <v>48.317383999999997</v>
      </c>
      <c r="I6193">
        <v>-90.743884399999999</v>
      </c>
      <c r="J6193" s="1" t="str">
        <f t="shared" si="1001"/>
        <v>NGR lake sediment grab sample</v>
      </c>
      <c r="K6193" s="1" t="str">
        <f t="shared" si="1002"/>
        <v>&lt;177 micron (NGR)</v>
      </c>
      <c r="L6193">
        <v>60</v>
      </c>
      <c r="M6193" t="s">
        <v>82</v>
      </c>
      <c r="N6193">
        <v>1191</v>
      </c>
      <c r="O6193">
        <v>123</v>
      </c>
      <c r="P6193">
        <v>102</v>
      </c>
      <c r="Q6193">
        <v>12</v>
      </c>
      <c r="R6193">
        <v>95</v>
      </c>
      <c r="S6193">
        <v>45</v>
      </c>
      <c r="T6193">
        <v>0.1</v>
      </c>
      <c r="U6193">
        <v>17000</v>
      </c>
      <c r="V6193">
        <v>6.65</v>
      </c>
      <c r="W6193">
        <v>4.5</v>
      </c>
      <c r="X6193">
        <v>9</v>
      </c>
      <c r="Y6193">
        <v>7</v>
      </c>
    </row>
    <row r="6194" spans="1:25" hidden="1" x14ac:dyDescent="0.25">
      <c r="A6194" t="s">
        <v>23560</v>
      </c>
      <c r="B6194" t="s">
        <v>23561</v>
      </c>
      <c r="C6194" s="1" t="str">
        <f t="shared" si="996"/>
        <v>21:0447</v>
      </c>
      <c r="D6194" s="1" t="str">
        <f t="shared" si="1000"/>
        <v>21:0147</v>
      </c>
      <c r="E6194" t="s">
        <v>23562</v>
      </c>
      <c r="F6194" t="s">
        <v>23563</v>
      </c>
      <c r="H6194">
        <v>48.326009200000001</v>
      </c>
      <c r="I6194">
        <v>-90.781618800000004</v>
      </c>
      <c r="J6194" s="1" t="str">
        <f t="shared" si="1001"/>
        <v>NGR lake sediment grab sample</v>
      </c>
      <c r="K6194" s="1" t="str">
        <f t="shared" si="1002"/>
        <v>&lt;177 micron (NGR)</v>
      </c>
      <c r="L6194">
        <v>60</v>
      </c>
      <c r="M6194" t="s">
        <v>87</v>
      </c>
      <c r="N6194">
        <v>1192</v>
      </c>
      <c r="O6194">
        <v>54</v>
      </c>
      <c r="P6194">
        <v>43</v>
      </c>
      <c r="Q6194">
        <v>8</v>
      </c>
      <c r="R6194">
        <v>34</v>
      </c>
      <c r="S6194">
        <v>13</v>
      </c>
      <c r="T6194">
        <v>0.1</v>
      </c>
      <c r="U6194">
        <v>345</v>
      </c>
      <c r="V6194">
        <v>2.2000000000000002</v>
      </c>
      <c r="W6194">
        <v>1.5</v>
      </c>
      <c r="X6194">
        <v>2</v>
      </c>
      <c r="Y6194">
        <v>1.8</v>
      </c>
    </row>
    <row r="6195" spans="1:25" hidden="1" x14ac:dyDescent="0.25">
      <c r="A6195" t="s">
        <v>23564</v>
      </c>
      <c r="B6195" t="s">
        <v>23565</v>
      </c>
      <c r="C6195" s="1" t="str">
        <f t="shared" si="996"/>
        <v>21:0447</v>
      </c>
      <c r="D6195" s="1" t="str">
        <f t="shared" si="1000"/>
        <v>21:0147</v>
      </c>
      <c r="E6195" t="s">
        <v>23566</v>
      </c>
      <c r="F6195" t="s">
        <v>23567</v>
      </c>
      <c r="H6195">
        <v>48.372627600000001</v>
      </c>
      <c r="I6195">
        <v>-90.800025300000001</v>
      </c>
      <c r="J6195" s="1" t="str">
        <f t="shared" si="1001"/>
        <v>NGR lake sediment grab sample</v>
      </c>
      <c r="K6195" s="1" t="str">
        <f t="shared" si="1002"/>
        <v>&lt;177 micron (NGR)</v>
      </c>
      <c r="L6195">
        <v>60</v>
      </c>
      <c r="M6195" t="s">
        <v>92</v>
      </c>
      <c r="N6195">
        <v>1193</v>
      </c>
      <c r="O6195">
        <v>82</v>
      </c>
      <c r="P6195">
        <v>25</v>
      </c>
      <c r="Q6195">
        <v>10</v>
      </c>
      <c r="R6195">
        <v>24</v>
      </c>
      <c r="S6195">
        <v>11</v>
      </c>
      <c r="T6195">
        <v>0.1</v>
      </c>
      <c r="U6195">
        <v>160</v>
      </c>
      <c r="V6195">
        <v>1.3</v>
      </c>
      <c r="W6195">
        <v>0.5</v>
      </c>
      <c r="X6195">
        <v>1</v>
      </c>
      <c r="Y6195">
        <v>17.600000000000001</v>
      </c>
    </row>
    <row r="6196" spans="1:25" hidden="1" x14ac:dyDescent="0.25">
      <c r="A6196" t="s">
        <v>23568</v>
      </c>
      <c r="B6196" t="s">
        <v>23569</v>
      </c>
      <c r="C6196" s="1" t="str">
        <f t="shared" si="996"/>
        <v>21:0447</v>
      </c>
      <c r="D6196" s="1" t="str">
        <f t="shared" si="1000"/>
        <v>21:0147</v>
      </c>
      <c r="E6196" t="s">
        <v>23570</v>
      </c>
      <c r="F6196" t="s">
        <v>23571</v>
      </c>
      <c r="H6196">
        <v>48.386693700000002</v>
      </c>
      <c r="I6196">
        <v>-90.801134200000007</v>
      </c>
      <c r="J6196" s="1" t="str">
        <f t="shared" si="1001"/>
        <v>NGR lake sediment grab sample</v>
      </c>
      <c r="K6196" s="1" t="str">
        <f t="shared" si="1002"/>
        <v>&lt;177 micron (NGR)</v>
      </c>
      <c r="L6196">
        <v>60</v>
      </c>
      <c r="M6196" t="s">
        <v>97</v>
      </c>
      <c r="N6196">
        <v>1194</v>
      </c>
      <c r="O6196">
        <v>74</v>
      </c>
      <c r="P6196">
        <v>53</v>
      </c>
      <c r="Q6196">
        <v>8</v>
      </c>
      <c r="R6196">
        <v>25</v>
      </c>
      <c r="S6196">
        <v>10</v>
      </c>
      <c r="T6196">
        <v>0.1</v>
      </c>
      <c r="U6196">
        <v>265</v>
      </c>
      <c r="V6196">
        <v>1.6</v>
      </c>
      <c r="W6196">
        <v>0.5</v>
      </c>
      <c r="X6196">
        <v>1</v>
      </c>
      <c r="Y6196">
        <v>26.8</v>
      </c>
    </row>
    <row r="6197" spans="1:25" hidden="1" x14ac:dyDescent="0.25">
      <c r="A6197" t="s">
        <v>23572</v>
      </c>
      <c r="B6197" t="s">
        <v>23573</v>
      </c>
      <c r="C6197" s="1" t="str">
        <f t="shared" si="996"/>
        <v>21:0447</v>
      </c>
      <c r="D6197" s="1" t="str">
        <f t="shared" si="1000"/>
        <v>21:0147</v>
      </c>
      <c r="E6197" t="s">
        <v>23574</v>
      </c>
      <c r="F6197" t="s">
        <v>23575</v>
      </c>
      <c r="H6197">
        <v>48.391650200000001</v>
      </c>
      <c r="I6197">
        <v>-90.8299655</v>
      </c>
      <c r="J6197" s="1" t="str">
        <f t="shared" si="1001"/>
        <v>NGR lake sediment grab sample</v>
      </c>
      <c r="K6197" s="1" t="str">
        <f t="shared" si="1002"/>
        <v>&lt;177 micron (NGR)</v>
      </c>
      <c r="L6197">
        <v>60</v>
      </c>
      <c r="M6197" t="s">
        <v>107</v>
      </c>
      <c r="N6197">
        <v>1195</v>
      </c>
      <c r="O6197">
        <v>64</v>
      </c>
      <c r="P6197">
        <v>35</v>
      </c>
      <c r="Q6197">
        <v>10</v>
      </c>
      <c r="R6197">
        <v>16</v>
      </c>
      <c r="S6197">
        <v>8</v>
      </c>
      <c r="T6197">
        <v>0.1</v>
      </c>
      <c r="U6197">
        <v>180</v>
      </c>
      <c r="V6197">
        <v>0.95</v>
      </c>
      <c r="W6197">
        <v>0.5</v>
      </c>
      <c r="X6197">
        <v>1</v>
      </c>
      <c r="Y6197">
        <v>33</v>
      </c>
    </row>
    <row r="6198" spans="1:25" hidden="1" x14ac:dyDescent="0.25">
      <c r="A6198" t="s">
        <v>23576</v>
      </c>
      <c r="B6198" t="s">
        <v>23577</v>
      </c>
      <c r="C6198" s="1" t="str">
        <f t="shared" si="996"/>
        <v>21:0447</v>
      </c>
      <c r="D6198" s="1" t="str">
        <f t="shared" si="1000"/>
        <v>21:0147</v>
      </c>
      <c r="E6198" t="s">
        <v>23578</v>
      </c>
      <c r="F6198" t="s">
        <v>23579</v>
      </c>
      <c r="H6198">
        <v>48.4129766</v>
      </c>
      <c r="I6198">
        <v>-90.801216800000006</v>
      </c>
      <c r="J6198" s="1" t="str">
        <f t="shared" si="1001"/>
        <v>NGR lake sediment grab sample</v>
      </c>
      <c r="K6198" s="1" t="str">
        <f t="shared" si="1002"/>
        <v>&lt;177 micron (NGR)</v>
      </c>
      <c r="L6198">
        <v>60</v>
      </c>
      <c r="M6198" t="s">
        <v>112</v>
      </c>
      <c r="N6198">
        <v>1196</v>
      </c>
      <c r="O6198">
        <v>84</v>
      </c>
      <c r="P6198">
        <v>73</v>
      </c>
      <c r="Q6198">
        <v>8</v>
      </c>
      <c r="R6198">
        <v>20</v>
      </c>
      <c r="S6198">
        <v>9</v>
      </c>
      <c r="T6198">
        <v>0.1</v>
      </c>
      <c r="U6198">
        <v>510</v>
      </c>
      <c r="V6198">
        <v>1.9</v>
      </c>
      <c r="W6198">
        <v>0.5</v>
      </c>
      <c r="X6198">
        <v>1</v>
      </c>
      <c r="Y6198">
        <v>38.4</v>
      </c>
    </row>
    <row r="6199" spans="1:25" hidden="1" x14ac:dyDescent="0.25">
      <c r="A6199" t="s">
        <v>23580</v>
      </c>
      <c r="B6199" t="s">
        <v>23581</v>
      </c>
      <c r="C6199" s="1" t="str">
        <f t="shared" si="996"/>
        <v>21:0447</v>
      </c>
      <c r="D6199" s="1" t="str">
        <f t="shared" si="1000"/>
        <v>21:0147</v>
      </c>
      <c r="E6199" t="s">
        <v>23582</v>
      </c>
      <c r="F6199" t="s">
        <v>23583</v>
      </c>
      <c r="H6199">
        <v>48.427891700000004</v>
      </c>
      <c r="I6199">
        <v>-90.8428191</v>
      </c>
      <c r="J6199" s="1" t="str">
        <f t="shared" si="1001"/>
        <v>NGR lake sediment grab sample</v>
      </c>
      <c r="K6199" s="1" t="str">
        <f t="shared" si="1002"/>
        <v>&lt;177 micron (NGR)</v>
      </c>
      <c r="L6199">
        <v>60</v>
      </c>
      <c r="M6199" t="s">
        <v>117</v>
      </c>
      <c r="N6199">
        <v>1197</v>
      </c>
      <c r="O6199">
        <v>96</v>
      </c>
      <c r="P6199">
        <v>60</v>
      </c>
      <c r="Q6199">
        <v>8</v>
      </c>
      <c r="R6199">
        <v>30</v>
      </c>
      <c r="S6199">
        <v>9</v>
      </c>
      <c r="T6199">
        <v>0.1</v>
      </c>
      <c r="U6199">
        <v>320</v>
      </c>
      <c r="V6199">
        <v>1.8</v>
      </c>
      <c r="W6199">
        <v>0.5</v>
      </c>
      <c r="X6199">
        <v>1</v>
      </c>
      <c r="Y6199">
        <v>34.4</v>
      </c>
    </row>
    <row r="6200" spans="1:25" hidden="1" x14ac:dyDescent="0.25">
      <c r="A6200" t="s">
        <v>23584</v>
      </c>
      <c r="B6200" t="s">
        <v>23585</v>
      </c>
      <c r="C6200" s="1" t="str">
        <f t="shared" si="996"/>
        <v>21:0447</v>
      </c>
      <c r="D6200" s="1" t="str">
        <f t="shared" si="1000"/>
        <v>21:0147</v>
      </c>
      <c r="E6200" t="s">
        <v>23586</v>
      </c>
      <c r="F6200" t="s">
        <v>23587</v>
      </c>
      <c r="H6200">
        <v>48.4554276</v>
      </c>
      <c r="I6200">
        <v>-90.790265899999994</v>
      </c>
      <c r="J6200" s="1" t="str">
        <f t="shared" si="1001"/>
        <v>NGR lake sediment grab sample</v>
      </c>
      <c r="K6200" s="1" t="str">
        <f t="shared" si="1002"/>
        <v>&lt;177 micron (NGR)</v>
      </c>
      <c r="L6200">
        <v>60</v>
      </c>
      <c r="M6200" t="s">
        <v>122</v>
      </c>
      <c r="N6200">
        <v>1198</v>
      </c>
      <c r="O6200">
        <v>116</v>
      </c>
      <c r="P6200">
        <v>60</v>
      </c>
      <c r="Q6200">
        <v>7</v>
      </c>
      <c r="R6200">
        <v>30</v>
      </c>
      <c r="S6200">
        <v>15</v>
      </c>
      <c r="T6200">
        <v>0.1</v>
      </c>
      <c r="U6200">
        <v>520</v>
      </c>
      <c r="V6200">
        <v>2.5</v>
      </c>
      <c r="W6200">
        <v>0.5</v>
      </c>
      <c r="X6200">
        <v>2</v>
      </c>
      <c r="Y6200">
        <v>34.200000000000003</v>
      </c>
    </row>
    <row r="6201" spans="1:25" hidden="1" x14ac:dyDescent="0.25">
      <c r="A6201" t="s">
        <v>23588</v>
      </c>
      <c r="B6201" t="s">
        <v>23589</v>
      </c>
      <c r="C6201" s="1" t="str">
        <f t="shared" si="996"/>
        <v>21:0447</v>
      </c>
      <c r="D6201" s="1" t="str">
        <f t="shared" si="1000"/>
        <v>21:0147</v>
      </c>
      <c r="E6201" t="s">
        <v>23590</v>
      </c>
      <c r="F6201" t="s">
        <v>23591</v>
      </c>
      <c r="H6201">
        <v>48.471716299999997</v>
      </c>
      <c r="I6201">
        <v>-90.949389600000003</v>
      </c>
      <c r="J6201" s="1" t="str">
        <f t="shared" si="1001"/>
        <v>NGR lake sediment grab sample</v>
      </c>
      <c r="K6201" s="1" t="str">
        <f t="shared" si="1002"/>
        <v>&lt;177 micron (NGR)</v>
      </c>
      <c r="L6201">
        <v>61</v>
      </c>
      <c r="M6201" t="s">
        <v>29</v>
      </c>
      <c r="N6201">
        <v>1199</v>
      </c>
      <c r="O6201">
        <v>76</v>
      </c>
      <c r="P6201">
        <v>33</v>
      </c>
      <c r="Q6201">
        <v>6</v>
      </c>
      <c r="R6201">
        <v>21</v>
      </c>
      <c r="S6201">
        <v>7</v>
      </c>
      <c r="T6201">
        <v>0.1</v>
      </c>
      <c r="U6201">
        <v>480</v>
      </c>
      <c r="V6201">
        <v>1.3</v>
      </c>
      <c r="W6201">
        <v>0.5</v>
      </c>
      <c r="X6201">
        <v>6</v>
      </c>
      <c r="Y6201">
        <v>61.4</v>
      </c>
    </row>
    <row r="6202" spans="1:25" hidden="1" x14ac:dyDescent="0.25">
      <c r="A6202" t="s">
        <v>23592</v>
      </c>
      <c r="B6202" t="s">
        <v>23593</v>
      </c>
      <c r="C6202" s="1" t="str">
        <f t="shared" si="996"/>
        <v>21:0447</v>
      </c>
      <c r="D6202" s="1" t="str">
        <f t="shared" si="1000"/>
        <v>21:0147</v>
      </c>
      <c r="E6202" t="s">
        <v>23594</v>
      </c>
      <c r="F6202" t="s">
        <v>23595</v>
      </c>
      <c r="H6202">
        <v>48.477579900000002</v>
      </c>
      <c r="I6202">
        <v>-90.785500499999998</v>
      </c>
      <c r="J6202" s="1" t="str">
        <f t="shared" si="1001"/>
        <v>NGR lake sediment grab sample</v>
      </c>
      <c r="K6202" s="1" t="str">
        <f t="shared" si="1002"/>
        <v>&lt;177 micron (NGR)</v>
      </c>
      <c r="L6202">
        <v>61</v>
      </c>
      <c r="M6202" t="s">
        <v>34</v>
      </c>
      <c r="N6202">
        <v>1200</v>
      </c>
      <c r="O6202">
        <v>87</v>
      </c>
      <c r="P6202">
        <v>63</v>
      </c>
      <c r="Q6202">
        <v>10</v>
      </c>
      <c r="R6202">
        <v>28</v>
      </c>
      <c r="S6202">
        <v>10</v>
      </c>
      <c r="T6202">
        <v>0.1</v>
      </c>
      <c r="U6202">
        <v>445</v>
      </c>
      <c r="V6202">
        <v>1.5</v>
      </c>
      <c r="W6202">
        <v>0.5</v>
      </c>
      <c r="X6202">
        <v>2</v>
      </c>
      <c r="Y6202">
        <v>27.4</v>
      </c>
    </row>
    <row r="6203" spans="1:25" hidden="1" x14ac:dyDescent="0.25">
      <c r="A6203" t="s">
        <v>23596</v>
      </c>
      <c r="B6203" t="s">
        <v>23597</v>
      </c>
      <c r="C6203" s="1" t="str">
        <f t="shared" si="996"/>
        <v>21:0447</v>
      </c>
      <c r="D6203" s="1" t="str">
        <f t="shared" si="1000"/>
        <v>21:0147</v>
      </c>
      <c r="E6203" t="s">
        <v>23598</v>
      </c>
      <c r="F6203" t="s">
        <v>23599</v>
      </c>
      <c r="H6203">
        <v>48.505436899999999</v>
      </c>
      <c r="I6203">
        <v>-90.820964700000005</v>
      </c>
      <c r="J6203" s="1" t="str">
        <f t="shared" si="1001"/>
        <v>NGR lake sediment grab sample</v>
      </c>
      <c r="K6203" s="1" t="str">
        <f t="shared" si="1002"/>
        <v>&lt;177 micron (NGR)</v>
      </c>
      <c r="L6203">
        <v>61</v>
      </c>
      <c r="M6203" t="s">
        <v>39</v>
      </c>
      <c r="N6203">
        <v>1201</v>
      </c>
      <c r="O6203">
        <v>60</v>
      </c>
      <c r="P6203">
        <v>20</v>
      </c>
      <c r="Q6203">
        <v>8</v>
      </c>
      <c r="R6203">
        <v>17</v>
      </c>
      <c r="S6203">
        <v>4</v>
      </c>
      <c r="T6203">
        <v>0.1</v>
      </c>
      <c r="U6203">
        <v>110</v>
      </c>
      <c r="V6203">
        <v>0.4</v>
      </c>
      <c r="W6203">
        <v>0.5</v>
      </c>
      <c r="X6203">
        <v>3</v>
      </c>
      <c r="Y6203">
        <v>51.2</v>
      </c>
    </row>
    <row r="6204" spans="1:25" hidden="1" x14ac:dyDescent="0.25">
      <c r="A6204" t="s">
        <v>23600</v>
      </c>
      <c r="B6204" t="s">
        <v>23601</v>
      </c>
      <c r="C6204" s="1" t="str">
        <f t="shared" si="996"/>
        <v>21:0447</v>
      </c>
      <c r="D6204" s="1" t="str">
        <f t="shared" si="1000"/>
        <v>21:0147</v>
      </c>
      <c r="E6204" t="s">
        <v>23602</v>
      </c>
      <c r="F6204" t="s">
        <v>23603</v>
      </c>
      <c r="H6204">
        <v>48.478496200000002</v>
      </c>
      <c r="I6204">
        <v>-90.827410799999996</v>
      </c>
      <c r="J6204" s="1" t="str">
        <f t="shared" si="1001"/>
        <v>NGR lake sediment grab sample</v>
      </c>
      <c r="K6204" s="1" t="str">
        <f t="shared" si="1002"/>
        <v>&lt;177 micron (NGR)</v>
      </c>
      <c r="L6204">
        <v>61</v>
      </c>
      <c r="M6204" t="s">
        <v>44</v>
      </c>
      <c r="N6204">
        <v>1202</v>
      </c>
      <c r="O6204">
        <v>65</v>
      </c>
      <c r="P6204">
        <v>45</v>
      </c>
      <c r="Q6204">
        <v>5</v>
      </c>
      <c r="R6204">
        <v>26</v>
      </c>
      <c r="S6204">
        <v>8</v>
      </c>
      <c r="T6204">
        <v>0.1</v>
      </c>
      <c r="U6204">
        <v>115</v>
      </c>
      <c r="V6204">
        <v>0.9</v>
      </c>
      <c r="W6204">
        <v>0.5</v>
      </c>
      <c r="X6204">
        <v>4</v>
      </c>
      <c r="Y6204">
        <v>38.6</v>
      </c>
    </row>
    <row r="6205" spans="1:25" hidden="1" x14ac:dyDescent="0.25">
      <c r="A6205" t="s">
        <v>23604</v>
      </c>
      <c r="B6205" t="s">
        <v>23605</v>
      </c>
      <c r="C6205" s="1" t="str">
        <f t="shared" si="996"/>
        <v>21:0447</v>
      </c>
      <c r="D6205" s="1" t="str">
        <f t="shared" si="1000"/>
        <v>21:0147</v>
      </c>
      <c r="E6205" t="s">
        <v>23606</v>
      </c>
      <c r="F6205" t="s">
        <v>23607</v>
      </c>
      <c r="H6205">
        <v>48.458775500000002</v>
      </c>
      <c r="I6205">
        <v>-90.858837199999996</v>
      </c>
      <c r="J6205" s="1" t="str">
        <f t="shared" si="1001"/>
        <v>NGR lake sediment grab sample</v>
      </c>
      <c r="K6205" s="1" t="str">
        <f t="shared" si="1002"/>
        <v>&lt;177 micron (NGR)</v>
      </c>
      <c r="L6205">
        <v>61</v>
      </c>
      <c r="M6205" t="s">
        <v>62</v>
      </c>
      <c r="N6205">
        <v>1203</v>
      </c>
      <c r="O6205">
        <v>52</v>
      </c>
      <c r="P6205">
        <v>27</v>
      </c>
      <c r="Q6205">
        <v>9</v>
      </c>
      <c r="R6205">
        <v>15</v>
      </c>
      <c r="S6205">
        <v>7</v>
      </c>
      <c r="T6205">
        <v>0.1</v>
      </c>
      <c r="U6205">
        <v>105</v>
      </c>
      <c r="V6205">
        <v>0.5</v>
      </c>
      <c r="W6205">
        <v>0.5</v>
      </c>
      <c r="X6205">
        <v>2</v>
      </c>
      <c r="Y6205">
        <v>46.4</v>
      </c>
    </row>
    <row r="6206" spans="1:25" hidden="1" x14ac:dyDescent="0.25">
      <c r="A6206" t="s">
        <v>23608</v>
      </c>
      <c r="B6206" t="s">
        <v>23609</v>
      </c>
      <c r="C6206" s="1" t="str">
        <f t="shared" si="996"/>
        <v>21:0447</v>
      </c>
      <c r="D6206" s="1" t="str">
        <f t="shared" si="1000"/>
        <v>21:0147</v>
      </c>
      <c r="E6206" t="s">
        <v>23610</v>
      </c>
      <c r="F6206" t="s">
        <v>23611</v>
      </c>
      <c r="H6206">
        <v>48.452365800000003</v>
      </c>
      <c r="I6206">
        <v>-90.879096899999993</v>
      </c>
      <c r="J6206" s="1" t="str">
        <f t="shared" si="1001"/>
        <v>NGR lake sediment grab sample</v>
      </c>
      <c r="K6206" s="1" t="str">
        <f t="shared" si="1002"/>
        <v>&lt;177 micron (NGR)</v>
      </c>
      <c r="L6206">
        <v>61</v>
      </c>
      <c r="M6206" t="s">
        <v>67</v>
      </c>
      <c r="N6206">
        <v>1204</v>
      </c>
      <c r="O6206">
        <v>96</v>
      </c>
      <c r="P6206">
        <v>57</v>
      </c>
      <c r="Q6206">
        <v>7</v>
      </c>
      <c r="R6206">
        <v>39</v>
      </c>
      <c r="S6206">
        <v>18</v>
      </c>
      <c r="T6206">
        <v>0.1</v>
      </c>
      <c r="U6206">
        <v>545</v>
      </c>
      <c r="V6206">
        <v>2.85</v>
      </c>
      <c r="W6206">
        <v>0.5</v>
      </c>
      <c r="X6206">
        <v>1</v>
      </c>
      <c r="Y6206">
        <v>28.8</v>
      </c>
    </row>
    <row r="6207" spans="1:25" hidden="1" x14ac:dyDescent="0.25">
      <c r="A6207" t="s">
        <v>23612</v>
      </c>
      <c r="B6207" t="s">
        <v>23613</v>
      </c>
      <c r="C6207" s="1" t="str">
        <f t="shared" si="996"/>
        <v>21:0447</v>
      </c>
      <c r="D6207" s="1" t="str">
        <f t="shared" si="1000"/>
        <v>21:0147</v>
      </c>
      <c r="E6207" t="s">
        <v>23614</v>
      </c>
      <c r="F6207" t="s">
        <v>23615</v>
      </c>
      <c r="H6207">
        <v>48.454517600000003</v>
      </c>
      <c r="I6207">
        <v>-90.936084600000001</v>
      </c>
      <c r="J6207" s="1" t="str">
        <f t="shared" si="1001"/>
        <v>NGR lake sediment grab sample</v>
      </c>
      <c r="K6207" s="1" t="str">
        <f t="shared" si="1002"/>
        <v>&lt;177 micron (NGR)</v>
      </c>
      <c r="L6207">
        <v>61</v>
      </c>
      <c r="M6207" t="s">
        <v>49</v>
      </c>
      <c r="N6207">
        <v>1205</v>
      </c>
      <c r="O6207">
        <v>82</v>
      </c>
      <c r="P6207">
        <v>45</v>
      </c>
      <c r="Q6207">
        <v>8</v>
      </c>
      <c r="R6207">
        <v>40</v>
      </c>
      <c r="S6207">
        <v>16</v>
      </c>
      <c r="T6207">
        <v>0.1</v>
      </c>
      <c r="U6207">
        <v>585</v>
      </c>
      <c r="V6207">
        <v>3</v>
      </c>
      <c r="W6207">
        <v>0.5</v>
      </c>
      <c r="X6207">
        <v>1</v>
      </c>
      <c r="Y6207">
        <v>10.8</v>
      </c>
    </row>
    <row r="6208" spans="1:25" hidden="1" x14ac:dyDescent="0.25">
      <c r="A6208" t="s">
        <v>23616</v>
      </c>
      <c r="B6208" t="s">
        <v>23617</v>
      </c>
      <c r="C6208" s="1" t="str">
        <f t="shared" si="996"/>
        <v>21:0447</v>
      </c>
      <c r="D6208" s="1" t="str">
        <f t="shared" si="1000"/>
        <v>21:0147</v>
      </c>
      <c r="E6208" t="s">
        <v>23590</v>
      </c>
      <c r="F6208" t="s">
        <v>23618</v>
      </c>
      <c r="H6208">
        <v>48.471716299999997</v>
      </c>
      <c r="I6208">
        <v>-90.949389600000003</v>
      </c>
      <c r="J6208" s="1" t="str">
        <f t="shared" si="1001"/>
        <v>NGR lake sediment grab sample</v>
      </c>
      <c r="K6208" s="1" t="str">
        <f t="shared" si="1002"/>
        <v>&lt;177 micron (NGR)</v>
      </c>
      <c r="L6208">
        <v>61</v>
      </c>
      <c r="M6208" t="s">
        <v>53</v>
      </c>
      <c r="N6208">
        <v>1206</v>
      </c>
      <c r="O6208">
        <v>70</v>
      </c>
      <c r="P6208">
        <v>35</v>
      </c>
      <c r="Q6208">
        <v>7</v>
      </c>
      <c r="R6208">
        <v>21</v>
      </c>
      <c r="S6208">
        <v>6</v>
      </c>
      <c r="T6208">
        <v>0.1</v>
      </c>
      <c r="U6208">
        <v>480</v>
      </c>
      <c r="V6208">
        <v>1.5</v>
      </c>
      <c r="W6208">
        <v>0.5</v>
      </c>
      <c r="X6208">
        <v>5</v>
      </c>
      <c r="Y6208">
        <v>61.6</v>
      </c>
    </row>
    <row r="6209" spans="1:25" hidden="1" x14ac:dyDescent="0.25">
      <c r="A6209" t="s">
        <v>23619</v>
      </c>
      <c r="B6209" t="s">
        <v>23620</v>
      </c>
      <c r="C6209" s="1" t="str">
        <f t="shared" si="996"/>
        <v>21:0447</v>
      </c>
      <c r="D6209" s="1" t="str">
        <f t="shared" si="1000"/>
        <v>21:0147</v>
      </c>
      <c r="E6209" t="s">
        <v>23590</v>
      </c>
      <c r="F6209" t="s">
        <v>23621</v>
      </c>
      <c r="H6209">
        <v>48.471716299999997</v>
      </c>
      <c r="I6209">
        <v>-90.949389600000003</v>
      </c>
      <c r="J6209" s="1" t="str">
        <f t="shared" si="1001"/>
        <v>NGR lake sediment grab sample</v>
      </c>
      <c r="K6209" s="1" t="str">
        <f t="shared" si="1002"/>
        <v>&lt;177 micron (NGR)</v>
      </c>
      <c r="L6209">
        <v>61</v>
      </c>
      <c r="M6209" t="s">
        <v>57</v>
      </c>
      <c r="N6209">
        <v>1207</v>
      </c>
      <c r="O6209">
        <v>86</v>
      </c>
      <c r="P6209">
        <v>33</v>
      </c>
      <c r="Q6209">
        <v>6</v>
      </c>
      <c r="R6209">
        <v>22</v>
      </c>
      <c r="S6209">
        <v>6</v>
      </c>
      <c r="T6209">
        <v>0.1</v>
      </c>
      <c r="U6209">
        <v>490</v>
      </c>
      <c r="V6209">
        <v>1.45</v>
      </c>
      <c r="W6209">
        <v>0.5</v>
      </c>
      <c r="X6209">
        <v>4</v>
      </c>
      <c r="Y6209">
        <v>60.4</v>
      </c>
    </row>
    <row r="6210" spans="1:25" hidden="1" x14ac:dyDescent="0.25">
      <c r="A6210" t="s">
        <v>23622</v>
      </c>
      <c r="B6210" t="s">
        <v>23623</v>
      </c>
      <c r="C6210" s="1" t="str">
        <f t="shared" si="996"/>
        <v>21:0447</v>
      </c>
      <c r="D6210" s="1" t="str">
        <f t="shared" si="1000"/>
        <v>21:0147</v>
      </c>
      <c r="E6210" t="s">
        <v>23624</v>
      </c>
      <c r="F6210" t="s">
        <v>23625</v>
      </c>
      <c r="H6210">
        <v>48.500325099999998</v>
      </c>
      <c r="I6210">
        <v>-90.907757099999998</v>
      </c>
      <c r="J6210" s="1" t="str">
        <f t="shared" si="1001"/>
        <v>NGR lake sediment grab sample</v>
      </c>
      <c r="K6210" s="1" t="str">
        <f t="shared" si="1002"/>
        <v>&lt;177 micron (NGR)</v>
      </c>
      <c r="L6210">
        <v>61</v>
      </c>
      <c r="M6210" t="s">
        <v>72</v>
      </c>
      <c r="N6210">
        <v>1208</v>
      </c>
      <c r="O6210">
        <v>49</v>
      </c>
      <c r="P6210">
        <v>18</v>
      </c>
      <c r="Q6210">
        <v>10</v>
      </c>
      <c r="R6210">
        <v>14</v>
      </c>
      <c r="S6210">
        <v>5</v>
      </c>
      <c r="T6210">
        <v>0.1</v>
      </c>
      <c r="U6210">
        <v>210</v>
      </c>
      <c r="V6210">
        <v>0.85</v>
      </c>
      <c r="W6210">
        <v>0.5</v>
      </c>
      <c r="X6210">
        <v>1</v>
      </c>
      <c r="Y6210">
        <v>33.799999999999997</v>
      </c>
    </row>
    <row r="6211" spans="1:25" hidden="1" x14ac:dyDescent="0.25">
      <c r="A6211" t="s">
        <v>23626</v>
      </c>
      <c r="B6211" t="s">
        <v>23627</v>
      </c>
      <c r="C6211" s="1" t="str">
        <f t="shared" si="996"/>
        <v>21:0447</v>
      </c>
      <c r="D6211" s="1" t="str">
        <f t="shared" si="1000"/>
        <v>21:0147</v>
      </c>
      <c r="E6211" t="s">
        <v>23628</v>
      </c>
      <c r="F6211" t="s">
        <v>23629</v>
      </c>
      <c r="H6211">
        <v>48.487234899999997</v>
      </c>
      <c r="I6211">
        <v>-90.955326999999997</v>
      </c>
      <c r="J6211" s="1" t="str">
        <f t="shared" si="1001"/>
        <v>NGR lake sediment grab sample</v>
      </c>
      <c r="K6211" s="1" t="str">
        <f t="shared" si="1002"/>
        <v>&lt;177 micron (NGR)</v>
      </c>
      <c r="L6211">
        <v>61</v>
      </c>
      <c r="M6211" t="s">
        <v>77</v>
      </c>
      <c r="N6211">
        <v>1209</v>
      </c>
      <c r="O6211">
        <v>98</v>
      </c>
      <c r="P6211">
        <v>37</v>
      </c>
      <c r="Q6211">
        <v>7</v>
      </c>
      <c r="R6211">
        <v>25</v>
      </c>
      <c r="S6211">
        <v>10</v>
      </c>
      <c r="T6211">
        <v>0.1</v>
      </c>
      <c r="U6211">
        <v>340</v>
      </c>
      <c r="V6211">
        <v>1.3</v>
      </c>
      <c r="W6211">
        <v>0.5</v>
      </c>
      <c r="X6211">
        <v>2</v>
      </c>
      <c r="Y6211">
        <v>42.2</v>
      </c>
    </row>
    <row r="6212" spans="1:25" hidden="1" x14ac:dyDescent="0.25">
      <c r="A6212" t="s">
        <v>23630</v>
      </c>
      <c r="B6212" t="s">
        <v>23631</v>
      </c>
      <c r="C6212" s="1" t="str">
        <f t="shared" si="996"/>
        <v>21:0447</v>
      </c>
      <c r="D6212" s="1" t="str">
        <f t="shared" si="1000"/>
        <v>21:0147</v>
      </c>
      <c r="E6212" t="s">
        <v>23632</v>
      </c>
      <c r="F6212" t="s">
        <v>23633</v>
      </c>
      <c r="H6212">
        <v>48.493177600000003</v>
      </c>
      <c r="I6212">
        <v>-90.984053700000004</v>
      </c>
      <c r="J6212" s="1" t="str">
        <f t="shared" si="1001"/>
        <v>NGR lake sediment grab sample</v>
      </c>
      <c r="K6212" s="1" t="str">
        <f t="shared" si="1002"/>
        <v>&lt;177 micron (NGR)</v>
      </c>
      <c r="L6212">
        <v>61</v>
      </c>
      <c r="M6212" t="s">
        <v>82</v>
      </c>
      <c r="N6212">
        <v>1210</v>
      </c>
      <c r="O6212">
        <v>84</v>
      </c>
      <c r="P6212">
        <v>31</v>
      </c>
      <c r="Q6212">
        <v>3</v>
      </c>
      <c r="R6212">
        <v>20</v>
      </c>
      <c r="S6212">
        <v>6</v>
      </c>
      <c r="T6212">
        <v>0.1</v>
      </c>
      <c r="U6212">
        <v>380</v>
      </c>
      <c r="V6212">
        <v>1.65</v>
      </c>
      <c r="W6212">
        <v>0.5</v>
      </c>
      <c r="X6212">
        <v>4</v>
      </c>
      <c r="Y6212">
        <v>57.8</v>
      </c>
    </row>
    <row r="6213" spans="1:25" hidden="1" x14ac:dyDescent="0.25">
      <c r="A6213" t="s">
        <v>23634</v>
      </c>
      <c r="B6213" t="s">
        <v>23635</v>
      </c>
      <c r="C6213" s="1" t="str">
        <f t="shared" si="996"/>
        <v>21:0447</v>
      </c>
      <c r="D6213" s="1" t="str">
        <f t="shared" si="1000"/>
        <v>21:0147</v>
      </c>
      <c r="E6213" t="s">
        <v>23636</v>
      </c>
      <c r="F6213" t="s">
        <v>23637</v>
      </c>
      <c r="H6213">
        <v>48.504069100000002</v>
      </c>
      <c r="I6213">
        <v>-91.036635899999993</v>
      </c>
      <c r="J6213" s="1" t="str">
        <f t="shared" si="1001"/>
        <v>NGR lake sediment grab sample</v>
      </c>
      <c r="K6213" s="1" t="str">
        <f t="shared" si="1002"/>
        <v>&lt;177 micron (NGR)</v>
      </c>
      <c r="L6213">
        <v>61</v>
      </c>
      <c r="M6213" t="s">
        <v>87</v>
      </c>
      <c r="N6213">
        <v>1211</v>
      </c>
      <c r="O6213">
        <v>88</v>
      </c>
      <c r="P6213">
        <v>30</v>
      </c>
      <c r="Q6213">
        <v>8</v>
      </c>
      <c r="R6213">
        <v>40</v>
      </c>
      <c r="S6213">
        <v>12</v>
      </c>
      <c r="T6213">
        <v>0.1</v>
      </c>
      <c r="U6213">
        <v>300</v>
      </c>
      <c r="V6213">
        <v>2.1</v>
      </c>
      <c r="W6213">
        <v>0.5</v>
      </c>
      <c r="X6213">
        <v>1</v>
      </c>
      <c r="Y6213">
        <v>24</v>
      </c>
    </row>
    <row r="6214" spans="1:25" hidden="1" x14ac:dyDescent="0.25">
      <c r="A6214" t="s">
        <v>23638</v>
      </c>
      <c r="B6214" t="s">
        <v>23639</v>
      </c>
      <c r="C6214" s="1" t="str">
        <f t="shared" si="996"/>
        <v>21:0447</v>
      </c>
      <c r="D6214" s="1" t="str">
        <f>HYPERLINK("http://geochem.nrcan.gc.ca/cdogs/content/svy/svy_e.htm", "")</f>
        <v/>
      </c>
      <c r="G6214" s="1" t="str">
        <f>HYPERLINK("http://geochem.nrcan.gc.ca/cdogs/content/cr_/cr_00035_e.htm", "35")</f>
        <v>35</v>
      </c>
      <c r="J6214" t="s">
        <v>100</v>
      </c>
      <c r="K6214" t="s">
        <v>101</v>
      </c>
      <c r="L6214">
        <v>61</v>
      </c>
      <c r="M6214" t="s">
        <v>102</v>
      </c>
      <c r="N6214">
        <v>1212</v>
      </c>
      <c r="O6214">
        <v>96</v>
      </c>
      <c r="P6214">
        <v>62</v>
      </c>
      <c r="Q6214">
        <v>12</v>
      </c>
      <c r="R6214">
        <v>37</v>
      </c>
      <c r="S6214">
        <v>9</v>
      </c>
      <c r="T6214">
        <v>0.1</v>
      </c>
      <c r="U6214">
        <v>290</v>
      </c>
      <c r="V6214">
        <v>2.15</v>
      </c>
      <c r="W6214">
        <v>15</v>
      </c>
      <c r="X6214">
        <v>1</v>
      </c>
      <c r="Y6214">
        <v>8.8000000000000007</v>
      </c>
    </row>
    <row r="6215" spans="1:25" hidden="1" x14ac:dyDescent="0.25">
      <c r="A6215" t="s">
        <v>23640</v>
      </c>
      <c r="B6215" t="s">
        <v>23641</v>
      </c>
      <c r="C6215" s="1" t="str">
        <f t="shared" si="996"/>
        <v>21:0447</v>
      </c>
      <c r="D6215" s="1" t="str">
        <f t="shared" ref="D6215:D6237" si="1003">HYPERLINK("http://geochem.nrcan.gc.ca/cdogs/content/svy/svy210147_e.htm", "21:0147")</f>
        <v>21:0147</v>
      </c>
      <c r="E6215" t="s">
        <v>23642</v>
      </c>
      <c r="F6215" t="s">
        <v>23643</v>
      </c>
      <c r="H6215">
        <v>48.534693500000003</v>
      </c>
      <c r="I6215">
        <v>-91.048410899999993</v>
      </c>
      <c r="J6215" s="1" t="str">
        <f t="shared" ref="J6215:J6237" si="1004">HYPERLINK("http://geochem.nrcan.gc.ca/cdogs/content/kwd/kwd020027_e.htm", "NGR lake sediment grab sample")</f>
        <v>NGR lake sediment grab sample</v>
      </c>
      <c r="K6215" s="1" t="str">
        <f t="shared" ref="K6215:K6237" si="1005">HYPERLINK("http://geochem.nrcan.gc.ca/cdogs/content/kwd/kwd080006_e.htm", "&lt;177 micron (NGR)")</f>
        <v>&lt;177 micron (NGR)</v>
      </c>
      <c r="L6215">
        <v>61</v>
      </c>
      <c r="M6215" t="s">
        <v>92</v>
      </c>
      <c r="N6215">
        <v>1213</v>
      </c>
      <c r="O6215">
        <v>96</v>
      </c>
      <c r="P6215">
        <v>49</v>
      </c>
      <c r="Q6215">
        <v>6</v>
      </c>
      <c r="R6215">
        <v>50</v>
      </c>
      <c r="S6215">
        <v>35</v>
      </c>
      <c r="T6215">
        <v>0.1</v>
      </c>
      <c r="U6215">
        <v>8600</v>
      </c>
      <c r="V6215">
        <v>4.8</v>
      </c>
      <c r="W6215">
        <v>3.5</v>
      </c>
      <c r="X6215">
        <v>1</v>
      </c>
      <c r="Y6215">
        <v>3.4</v>
      </c>
    </row>
    <row r="6216" spans="1:25" hidden="1" x14ac:dyDescent="0.25">
      <c r="A6216" t="s">
        <v>23644</v>
      </c>
      <c r="B6216" t="s">
        <v>23645</v>
      </c>
      <c r="C6216" s="1" t="str">
        <f t="shared" si="996"/>
        <v>21:0447</v>
      </c>
      <c r="D6216" s="1" t="str">
        <f t="shared" si="1003"/>
        <v>21:0147</v>
      </c>
      <c r="E6216" t="s">
        <v>23646</v>
      </c>
      <c r="F6216" t="s">
        <v>23647</v>
      </c>
      <c r="H6216">
        <v>48.548966299999996</v>
      </c>
      <c r="I6216">
        <v>-91.0463965</v>
      </c>
      <c r="J6216" s="1" t="str">
        <f t="shared" si="1004"/>
        <v>NGR lake sediment grab sample</v>
      </c>
      <c r="K6216" s="1" t="str">
        <f t="shared" si="1005"/>
        <v>&lt;177 micron (NGR)</v>
      </c>
      <c r="L6216">
        <v>61</v>
      </c>
      <c r="M6216" t="s">
        <v>97</v>
      </c>
      <c r="N6216">
        <v>1214</v>
      </c>
      <c r="O6216">
        <v>86</v>
      </c>
      <c r="P6216">
        <v>36</v>
      </c>
      <c r="Q6216">
        <v>14</v>
      </c>
      <c r="R6216">
        <v>31</v>
      </c>
      <c r="S6216">
        <v>17</v>
      </c>
      <c r="T6216">
        <v>0.1</v>
      </c>
      <c r="U6216">
        <v>660</v>
      </c>
      <c r="V6216">
        <v>2.9</v>
      </c>
      <c r="W6216">
        <v>2</v>
      </c>
      <c r="X6216">
        <v>1</v>
      </c>
      <c r="Y6216">
        <v>23.4</v>
      </c>
    </row>
    <row r="6217" spans="1:25" hidden="1" x14ac:dyDescent="0.25">
      <c r="A6217" t="s">
        <v>23648</v>
      </c>
      <c r="B6217" t="s">
        <v>23649</v>
      </c>
      <c r="C6217" s="1" t="str">
        <f t="shared" si="996"/>
        <v>21:0447</v>
      </c>
      <c r="D6217" s="1" t="str">
        <f t="shared" si="1003"/>
        <v>21:0147</v>
      </c>
      <c r="E6217" t="s">
        <v>23650</v>
      </c>
      <c r="F6217" t="s">
        <v>23651</v>
      </c>
      <c r="H6217">
        <v>48.557255699999999</v>
      </c>
      <c r="I6217">
        <v>-91.061877800000005</v>
      </c>
      <c r="J6217" s="1" t="str">
        <f t="shared" si="1004"/>
        <v>NGR lake sediment grab sample</v>
      </c>
      <c r="K6217" s="1" t="str">
        <f t="shared" si="1005"/>
        <v>&lt;177 micron (NGR)</v>
      </c>
      <c r="L6217">
        <v>61</v>
      </c>
      <c r="M6217" t="s">
        <v>107</v>
      </c>
      <c r="N6217">
        <v>1215</v>
      </c>
      <c r="O6217">
        <v>106</v>
      </c>
      <c r="P6217">
        <v>27</v>
      </c>
      <c r="Q6217">
        <v>4</v>
      </c>
      <c r="R6217">
        <v>36</v>
      </c>
      <c r="S6217">
        <v>22</v>
      </c>
      <c r="T6217">
        <v>0.1</v>
      </c>
      <c r="U6217">
        <v>610</v>
      </c>
      <c r="V6217">
        <v>4.45</v>
      </c>
      <c r="W6217">
        <v>0.5</v>
      </c>
      <c r="X6217">
        <v>1</v>
      </c>
      <c r="Y6217">
        <v>30.8</v>
      </c>
    </row>
    <row r="6218" spans="1:25" hidden="1" x14ac:dyDescent="0.25">
      <c r="A6218" t="s">
        <v>23652</v>
      </c>
      <c r="B6218" t="s">
        <v>23653</v>
      </c>
      <c r="C6218" s="1" t="str">
        <f t="shared" si="996"/>
        <v>21:0447</v>
      </c>
      <c r="D6218" s="1" t="str">
        <f t="shared" si="1003"/>
        <v>21:0147</v>
      </c>
      <c r="E6218" t="s">
        <v>23654</v>
      </c>
      <c r="F6218" t="s">
        <v>23655</v>
      </c>
      <c r="H6218">
        <v>48.530352299999997</v>
      </c>
      <c r="I6218">
        <v>-91.100645299999996</v>
      </c>
      <c r="J6218" s="1" t="str">
        <f t="shared" si="1004"/>
        <v>NGR lake sediment grab sample</v>
      </c>
      <c r="K6218" s="1" t="str">
        <f t="shared" si="1005"/>
        <v>&lt;177 micron (NGR)</v>
      </c>
      <c r="L6218">
        <v>61</v>
      </c>
      <c r="M6218" t="s">
        <v>112</v>
      </c>
      <c r="N6218">
        <v>1216</v>
      </c>
      <c r="O6218">
        <v>54</v>
      </c>
      <c r="P6218">
        <v>23</v>
      </c>
      <c r="Q6218">
        <v>11</v>
      </c>
      <c r="R6218">
        <v>24</v>
      </c>
      <c r="S6218">
        <v>8</v>
      </c>
      <c r="T6218">
        <v>0.1</v>
      </c>
      <c r="U6218">
        <v>170</v>
      </c>
      <c r="V6218">
        <v>0.9</v>
      </c>
      <c r="W6218">
        <v>0.5</v>
      </c>
      <c r="X6218">
        <v>1</v>
      </c>
      <c r="Y6218">
        <v>42.6</v>
      </c>
    </row>
    <row r="6219" spans="1:25" hidden="1" x14ac:dyDescent="0.25">
      <c r="A6219" t="s">
        <v>23656</v>
      </c>
      <c r="B6219" t="s">
        <v>23657</v>
      </c>
      <c r="C6219" s="1" t="str">
        <f t="shared" ref="C6219:C6282" si="1006">HYPERLINK("http://geochem.nrcan.gc.ca/cdogs/content/bdl/bdl210447_e.htm", "21:0447")</f>
        <v>21:0447</v>
      </c>
      <c r="D6219" s="1" t="str">
        <f t="shared" si="1003"/>
        <v>21:0147</v>
      </c>
      <c r="E6219" t="s">
        <v>23658</v>
      </c>
      <c r="F6219" t="s">
        <v>23659</v>
      </c>
      <c r="H6219">
        <v>48.527272099999998</v>
      </c>
      <c r="I6219">
        <v>-91.121226500000006</v>
      </c>
      <c r="J6219" s="1" t="str">
        <f t="shared" si="1004"/>
        <v>NGR lake sediment grab sample</v>
      </c>
      <c r="K6219" s="1" t="str">
        <f t="shared" si="1005"/>
        <v>&lt;177 micron (NGR)</v>
      </c>
      <c r="L6219">
        <v>61</v>
      </c>
      <c r="M6219" t="s">
        <v>117</v>
      </c>
      <c r="N6219">
        <v>1217</v>
      </c>
      <c r="O6219">
        <v>72</v>
      </c>
      <c r="P6219">
        <v>20</v>
      </c>
      <c r="Q6219">
        <v>10</v>
      </c>
      <c r="R6219">
        <v>22</v>
      </c>
      <c r="S6219">
        <v>5</v>
      </c>
      <c r="T6219">
        <v>0.2</v>
      </c>
      <c r="U6219">
        <v>100</v>
      </c>
      <c r="V6219">
        <v>0.55000000000000004</v>
      </c>
      <c r="W6219">
        <v>0.5</v>
      </c>
      <c r="X6219">
        <v>1</v>
      </c>
      <c r="Y6219">
        <v>50.8</v>
      </c>
    </row>
    <row r="6220" spans="1:25" hidden="1" x14ac:dyDescent="0.25">
      <c r="A6220" t="s">
        <v>23660</v>
      </c>
      <c r="B6220" t="s">
        <v>23661</v>
      </c>
      <c r="C6220" s="1" t="str">
        <f t="shared" si="1006"/>
        <v>21:0447</v>
      </c>
      <c r="D6220" s="1" t="str">
        <f t="shared" si="1003"/>
        <v>21:0147</v>
      </c>
      <c r="E6220" t="s">
        <v>23662</v>
      </c>
      <c r="F6220" t="s">
        <v>23663</v>
      </c>
      <c r="H6220">
        <v>48.5411571</v>
      </c>
      <c r="I6220">
        <v>-91.241031199999995</v>
      </c>
      <c r="J6220" s="1" t="str">
        <f t="shared" si="1004"/>
        <v>NGR lake sediment grab sample</v>
      </c>
      <c r="K6220" s="1" t="str">
        <f t="shared" si="1005"/>
        <v>&lt;177 micron (NGR)</v>
      </c>
      <c r="L6220">
        <v>61</v>
      </c>
      <c r="M6220" t="s">
        <v>122</v>
      </c>
      <c r="N6220">
        <v>1218</v>
      </c>
      <c r="O6220">
        <v>65</v>
      </c>
      <c r="P6220">
        <v>24</v>
      </c>
      <c r="Q6220">
        <v>8</v>
      </c>
      <c r="R6220">
        <v>18</v>
      </c>
      <c r="S6220">
        <v>4</v>
      </c>
      <c r="T6220">
        <v>0.1</v>
      </c>
      <c r="U6220">
        <v>140</v>
      </c>
      <c r="V6220">
        <v>0.7</v>
      </c>
      <c r="W6220">
        <v>0.5</v>
      </c>
      <c r="X6220">
        <v>1</v>
      </c>
      <c r="Y6220">
        <v>49.2</v>
      </c>
    </row>
    <row r="6221" spans="1:25" hidden="1" x14ac:dyDescent="0.25">
      <c r="A6221" t="s">
        <v>23664</v>
      </c>
      <c r="B6221" t="s">
        <v>23665</v>
      </c>
      <c r="C6221" s="1" t="str">
        <f t="shared" si="1006"/>
        <v>21:0447</v>
      </c>
      <c r="D6221" s="1" t="str">
        <f t="shared" si="1003"/>
        <v>21:0147</v>
      </c>
      <c r="E6221" t="s">
        <v>23666</v>
      </c>
      <c r="F6221" t="s">
        <v>23667</v>
      </c>
      <c r="H6221">
        <v>48.5675308</v>
      </c>
      <c r="I6221">
        <v>-91.242337500000005</v>
      </c>
      <c r="J6221" s="1" t="str">
        <f t="shared" si="1004"/>
        <v>NGR lake sediment grab sample</v>
      </c>
      <c r="K6221" s="1" t="str">
        <f t="shared" si="1005"/>
        <v>&lt;177 micron (NGR)</v>
      </c>
      <c r="L6221">
        <v>62</v>
      </c>
      <c r="M6221" t="s">
        <v>29</v>
      </c>
      <c r="N6221">
        <v>1219</v>
      </c>
      <c r="O6221">
        <v>122</v>
      </c>
      <c r="P6221">
        <v>28</v>
      </c>
      <c r="Q6221">
        <v>6</v>
      </c>
      <c r="R6221">
        <v>40</v>
      </c>
      <c r="S6221">
        <v>19</v>
      </c>
      <c r="T6221">
        <v>0.1</v>
      </c>
      <c r="U6221">
        <v>900</v>
      </c>
      <c r="V6221">
        <v>3.75</v>
      </c>
      <c r="W6221">
        <v>1</v>
      </c>
      <c r="X6221">
        <v>2</v>
      </c>
      <c r="Y6221">
        <v>13.4</v>
      </c>
    </row>
    <row r="6222" spans="1:25" hidden="1" x14ac:dyDescent="0.25">
      <c r="A6222" t="s">
        <v>23668</v>
      </c>
      <c r="B6222" t="s">
        <v>23669</v>
      </c>
      <c r="C6222" s="1" t="str">
        <f t="shared" si="1006"/>
        <v>21:0447</v>
      </c>
      <c r="D6222" s="1" t="str">
        <f t="shared" si="1003"/>
        <v>21:0147</v>
      </c>
      <c r="E6222" t="s">
        <v>23670</v>
      </c>
      <c r="F6222" t="s">
        <v>23671</v>
      </c>
      <c r="H6222">
        <v>48.549795899999999</v>
      </c>
      <c r="I6222">
        <v>-91.2458125</v>
      </c>
      <c r="J6222" s="1" t="str">
        <f t="shared" si="1004"/>
        <v>NGR lake sediment grab sample</v>
      </c>
      <c r="K6222" s="1" t="str">
        <f t="shared" si="1005"/>
        <v>&lt;177 micron (NGR)</v>
      </c>
      <c r="L6222">
        <v>62</v>
      </c>
      <c r="M6222" t="s">
        <v>49</v>
      </c>
      <c r="N6222">
        <v>1220</v>
      </c>
      <c r="O6222">
        <v>117</v>
      </c>
      <c r="P6222">
        <v>40</v>
      </c>
      <c r="Q6222">
        <v>8</v>
      </c>
      <c r="R6222">
        <v>48</v>
      </c>
      <c r="S6222">
        <v>28</v>
      </c>
      <c r="T6222">
        <v>0.1</v>
      </c>
      <c r="U6222">
        <v>1600</v>
      </c>
      <c r="V6222">
        <v>4</v>
      </c>
      <c r="W6222">
        <v>0.5</v>
      </c>
      <c r="X6222">
        <v>2</v>
      </c>
      <c r="Y6222">
        <v>24.8</v>
      </c>
    </row>
    <row r="6223" spans="1:25" hidden="1" x14ac:dyDescent="0.25">
      <c r="A6223" t="s">
        <v>23672</v>
      </c>
      <c r="B6223" t="s">
        <v>23673</v>
      </c>
      <c r="C6223" s="1" t="str">
        <f t="shared" si="1006"/>
        <v>21:0447</v>
      </c>
      <c r="D6223" s="1" t="str">
        <f t="shared" si="1003"/>
        <v>21:0147</v>
      </c>
      <c r="E6223" t="s">
        <v>23666</v>
      </c>
      <c r="F6223" t="s">
        <v>23674</v>
      </c>
      <c r="H6223">
        <v>48.5675308</v>
      </c>
      <c r="I6223">
        <v>-91.242337500000005</v>
      </c>
      <c r="J6223" s="1" t="str">
        <f t="shared" si="1004"/>
        <v>NGR lake sediment grab sample</v>
      </c>
      <c r="K6223" s="1" t="str">
        <f t="shared" si="1005"/>
        <v>&lt;177 micron (NGR)</v>
      </c>
      <c r="L6223">
        <v>62</v>
      </c>
      <c r="M6223" t="s">
        <v>53</v>
      </c>
      <c r="N6223">
        <v>1221</v>
      </c>
      <c r="O6223">
        <v>122</v>
      </c>
      <c r="P6223">
        <v>28</v>
      </c>
      <c r="Q6223">
        <v>7</v>
      </c>
      <c r="R6223">
        <v>41</v>
      </c>
      <c r="S6223">
        <v>24</v>
      </c>
      <c r="T6223">
        <v>0.1</v>
      </c>
      <c r="U6223">
        <v>900</v>
      </c>
      <c r="V6223">
        <v>3.6</v>
      </c>
      <c r="W6223">
        <v>1.5</v>
      </c>
      <c r="X6223">
        <v>1</v>
      </c>
      <c r="Y6223">
        <v>12.2</v>
      </c>
    </row>
    <row r="6224" spans="1:25" hidden="1" x14ac:dyDescent="0.25">
      <c r="A6224" t="s">
        <v>23675</v>
      </c>
      <c r="B6224" t="s">
        <v>23676</v>
      </c>
      <c r="C6224" s="1" t="str">
        <f t="shared" si="1006"/>
        <v>21:0447</v>
      </c>
      <c r="D6224" s="1" t="str">
        <f t="shared" si="1003"/>
        <v>21:0147</v>
      </c>
      <c r="E6224" t="s">
        <v>23666</v>
      </c>
      <c r="F6224" t="s">
        <v>23677</v>
      </c>
      <c r="H6224">
        <v>48.5675308</v>
      </c>
      <c r="I6224">
        <v>-91.242337500000005</v>
      </c>
      <c r="J6224" s="1" t="str">
        <f t="shared" si="1004"/>
        <v>NGR lake sediment grab sample</v>
      </c>
      <c r="K6224" s="1" t="str">
        <f t="shared" si="1005"/>
        <v>&lt;177 micron (NGR)</v>
      </c>
      <c r="L6224">
        <v>62</v>
      </c>
      <c r="M6224" t="s">
        <v>57</v>
      </c>
      <c r="N6224">
        <v>1222</v>
      </c>
      <c r="O6224">
        <v>130</v>
      </c>
      <c r="P6224">
        <v>31</v>
      </c>
      <c r="Q6224">
        <v>7</v>
      </c>
      <c r="R6224">
        <v>44</v>
      </c>
      <c r="S6224">
        <v>22</v>
      </c>
      <c r="T6224">
        <v>0.1</v>
      </c>
      <c r="U6224">
        <v>950</v>
      </c>
      <c r="V6224">
        <v>4.0999999999999996</v>
      </c>
      <c r="W6224">
        <v>1.5</v>
      </c>
      <c r="X6224">
        <v>1</v>
      </c>
      <c r="Y6224">
        <v>14</v>
      </c>
    </row>
    <row r="6225" spans="1:25" hidden="1" x14ac:dyDescent="0.25">
      <c r="A6225" t="s">
        <v>23678</v>
      </c>
      <c r="B6225" t="s">
        <v>23679</v>
      </c>
      <c r="C6225" s="1" t="str">
        <f t="shared" si="1006"/>
        <v>21:0447</v>
      </c>
      <c r="D6225" s="1" t="str">
        <f t="shared" si="1003"/>
        <v>21:0147</v>
      </c>
      <c r="E6225" t="s">
        <v>23680</v>
      </c>
      <c r="F6225" t="s">
        <v>23681</v>
      </c>
      <c r="H6225">
        <v>48.564806300000001</v>
      </c>
      <c r="I6225">
        <v>-91.290185899999997</v>
      </c>
      <c r="J6225" s="1" t="str">
        <f t="shared" si="1004"/>
        <v>NGR lake sediment grab sample</v>
      </c>
      <c r="K6225" s="1" t="str">
        <f t="shared" si="1005"/>
        <v>&lt;177 micron (NGR)</v>
      </c>
      <c r="L6225">
        <v>62</v>
      </c>
      <c r="M6225" t="s">
        <v>34</v>
      </c>
      <c r="N6225">
        <v>1223</v>
      </c>
      <c r="O6225">
        <v>86</v>
      </c>
      <c r="P6225">
        <v>42</v>
      </c>
      <c r="Q6225">
        <v>8</v>
      </c>
      <c r="R6225">
        <v>30</v>
      </c>
      <c r="S6225">
        <v>9</v>
      </c>
      <c r="T6225">
        <v>0.1</v>
      </c>
      <c r="U6225">
        <v>370</v>
      </c>
      <c r="V6225">
        <v>2.2999999999999998</v>
      </c>
      <c r="W6225">
        <v>0.5</v>
      </c>
      <c r="X6225">
        <v>1</v>
      </c>
      <c r="Y6225">
        <v>34.4</v>
      </c>
    </row>
    <row r="6226" spans="1:25" hidden="1" x14ac:dyDescent="0.25">
      <c r="A6226" t="s">
        <v>23682</v>
      </c>
      <c r="B6226" t="s">
        <v>23683</v>
      </c>
      <c r="C6226" s="1" t="str">
        <f t="shared" si="1006"/>
        <v>21:0447</v>
      </c>
      <c r="D6226" s="1" t="str">
        <f t="shared" si="1003"/>
        <v>21:0147</v>
      </c>
      <c r="E6226" t="s">
        <v>23684</v>
      </c>
      <c r="F6226" t="s">
        <v>23685</v>
      </c>
      <c r="H6226">
        <v>48.572739599999998</v>
      </c>
      <c r="I6226">
        <v>-91.328609700000001</v>
      </c>
      <c r="J6226" s="1" t="str">
        <f t="shared" si="1004"/>
        <v>NGR lake sediment grab sample</v>
      </c>
      <c r="K6226" s="1" t="str">
        <f t="shared" si="1005"/>
        <v>&lt;177 micron (NGR)</v>
      </c>
      <c r="L6226">
        <v>62</v>
      </c>
      <c r="M6226" t="s">
        <v>39</v>
      </c>
      <c r="N6226">
        <v>1224</v>
      </c>
      <c r="O6226">
        <v>82</v>
      </c>
      <c r="P6226">
        <v>32</v>
      </c>
      <c r="Q6226">
        <v>6</v>
      </c>
      <c r="R6226">
        <v>28</v>
      </c>
      <c r="S6226">
        <v>7</v>
      </c>
      <c r="T6226">
        <v>0.1</v>
      </c>
      <c r="U6226">
        <v>180</v>
      </c>
      <c r="V6226">
        <v>1.6</v>
      </c>
      <c r="W6226">
        <v>0.5</v>
      </c>
      <c r="X6226">
        <v>1</v>
      </c>
      <c r="Y6226">
        <v>31.6</v>
      </c>
    </row>
    <row r="6227" spans="1:25" hidden="1" x14ac:dyDescent="0.25">
      <c r="A6227" t="s">
        <v>23686</v>
      </c>
      <c r="B6227" t="s">
        <v>23687</v>
      </c>
      <c r="C6227" s="1" t="str">
        <f t="shared" si="1006"/>
        <v>21:0447</v>
      </c>
      <c r="D6227" s="1" t="str">
        <f t="shared" si="1003"/>
        <v>21:0147</v>
      </c>
      <c r="E6227" t="s">
        <v>23688</v>
      </c>
      <c r="F6227" t="s">
        <v>23689</v>
      </c>
      <c r="H6227">
        <v>48.574866299999996</v>
      </c>
      <c r="I6227">
        <v>-91.358230899999995</v>
      </c>
      <c r="J6227" s="1" t="str">
        <f t="shared" si="1004"/>
        <v>NGR lake sediment grab sample</v>
      </c>
      <c r="K6227" s="1" t="str">
        <f t="shared" si="1005"/>
        <v>&lt;177 micron (NGR)</v>
      </c>
      <c r="L6227">
        <v>62</v>
      </c>
      <c r="M6227" t="s">
        <v>44</v>
      </c>
      <c r="N6227">
        <v>1225</v>
      </c>
      <c r="O6227">
        <v>84</v>
      </c>
      <c r="P6227">
        <v>32</v>
      </c>
      <c r="Q6227">
        <v>7</v>
      </c>
      <c r="R6227">
        <v>38</v>
      </c>
      <c r="S6227">
        <v>8</v>
      </c>
      <c r="T6227">
        <v>0.1</v>
      </c>
      <c r="U6227">
        <v>145</v>
      </c>
      <c r="V6227">
        <v>1.35</v>
      </c>
      <c r="W6227">
        <v>0.5</v>
      </c>
      <c r="X6227">
        <v>1</v>
      </c>
      <c r="Y6227">
        <v>33.200000000000003</v>
      </c>
    </row>
    <row r="6228" spans="1:25" hidden="1" x14ac:dyDescent="0.25">
      <c r="A6228" t="s">
        <v>23690</v>
      </c>
      <c r="B6228" t="s">
        <v>23691</v>
      </c>
      <c r="C6228" s="1" t="str">
        <f t="shared" si="1006"/>
        <v>21:0447</v>
      </c>
      <c r="D6228" s="1" t="str">
        <f t="shared" si="1003"/>
        <v>21:0147</v>
      </c>
      <c r="E6228" t="s">
        <v>23692</v>
      </c>
      <c r="F6228" t="s">
        <v>23693</v>
      </c>
      <c r="H6228">
        <v>48.600532200000004</v>
      </c>
      <c r="I6228">
        <v>-91.411331500000003</v>
      </c>
      <c r="J6228" s="1" t="str">
        <f t="shared" si="1004"/>
        <v>NGR lake sediment grab sample</v>
      </c>
      <c r="K6228" s="1" t="str">
        <f t="shared" si="1005"/>
        <v>&lt;177 micron (NGR)</v>
      </c>
      <c r="L6228">
        <v>62</v>
      </c>
      <c r="M6228" t="s">
        <v>62</v>
      </c>
      <c r="N6228">
        <v>1226</v>
      </c>
      <c r="O6228">
        <v>108</v>
      </c>
      <c r="P6228">
        <v>38</v>
      </c>
      <c r="Q6228">
        <v>8</v>
      </c>
      <c r="R6228">
        <v>49</v>
      </c>
      <c r="S6228">
        <v>12</v>
      </c>
      <c r="T6228">
        <v>0.1</v>
      </c>
      <c r="U6228">
        <v>590</v>
      </c>
      <c r="V6228">
        <v>1.75</v>
      </c>
      <c r="W6228">
        <v>1</v>
      </c>
      <c r="X6228">
        <v>2</v>
      </c>
      <c r="Y6228">
        <v>22</v>
      </c>
    </row>
    <row r="6229" spans="1:25" hidden="1" x14ac:dyDescent="0.25">
      <c r="A6229" t="s">
        <v>23694</v>
      </c>
      <c r="B6229" t="s">
        <v>23695</v>
      </c>
      <c r="C6229" s="1" t="str">
        <f t="shared" si="1006"/>
        <v>21:0447</v>
      </c>
      <c r="D6229" s="1" t="str">
        <f t="shared" si="1003"/>
        <v>21:0147</v>
      </c>
      <c r="E6229" t="s">
        <v>23696</v>
      </c>
      <c r="F6229" t="s">
        <v>23697</v>
      </c>
      <c r="H6229">
        <v>48.625599200000003</v>
      </c>
      <c r="I6229">
        <v>-91.403039699999994</v>
      </c>
      <c r="J6229" s="1" t="str">
        <f t="shared" si="1004"/>
        <v>NGR lake sediment grab sample</v>
      </c>
      <c r="K6229" s="1" t="str">
        <f t="shared" si="1005"/>
        <v>&lt;177 micron (NGR)</v>
      </c>
      <c r="L6229">
        <v>62</v>
      </c>
      <c r="M6229" t="s">
        <v>67</v>
      </c>
      <c r="N6229">
        <v>1227</v>
      </c>
      <c r="O6229">
        <v>68</v>
      </c>
      <c r="P6229">
        <v>44</v>
      </c>
      <c r="Q6229">
        <v>6</v>
      </c>
      <c r="R6229">
        <v>43</v>
      </c>
      <c r="S6229">
        <v>15</v>
      </c>
      <c r="T6229">
        <v>0.1</v>
      </c>
      <c r="U6229">
        <v>540</v>
      </c>
      <c r="V6229">
        <v>2.7</v>
      </c>
      <c r="W6229">
        <v>2</v>
      </c>
      <c r="X6229">
        <v>1</v>
      </c>
      <c r="Y6229">
        <v>6</v>
      </c>
    </row>
    <row r="6230" spans="1:25" hidden="1" x14ac:dyDescent="0.25">
      <c r="A6230" t="s">
        <v>23698</v>
      </c>
      <c r="B6230" t="s">
        <v>23699</v>
      </c>
      <c r="C6230" s="1" t="str">
        <f t="shared" si="1006"/>
        <v>21:0447</v>
      </c>
      <c r="D6230" s="1" t="str">
        <f t="shared" si="1003"/>
        <v>21:0147</v>
      </c>
      <c r="E6230" t="s">
        <v>23700</v>
      </c>
      <c r="F6230" t="s">
        <v>23701</v>
      </c>
      <c r="H6230">
        <v>48.661685900000002</v>
      </c>
      <c r="I6230">
        <v>-91.608382500000005</v>
      </c>
      <c r="J6230" s="1" t="str">
        <f t="shared" si="1004"/>
        <v>NGR lake sediment grab sample</v>
      </c>
      <c r="K6230" s="1" t="str">
        <f t="shared" si="1005"/>
        <v>&lt;177 micron (NGR)</v>
      </c>
      <c r="L6230">
        <v>62</v>
      </c>
      <c r="M6230" t="s">
        <v>72</v>
      </c>
      <c r="N6230">
        <v>1228</v>
      </c>
      <c r="O6230">
        <v>105</v>
      </c>
      <c r="P6230">
        <v>21</v>
      </c>
      <c r="Q6230">
        <v>7</v>
      </c>
      <c r="R6230">
        <v>39</v>
      </c>
      <c r="S6230">
        <v>6</v>
      </c>
      <c r="T6230">
        <v>0.2</v>
      </c>
      <c r="U6230">
        <v>200</v>
      </c>
      <c r="V6230">
        <v>0.95</v>
      </c>
      <c r="W6230">
        <v>0.5</v>
      </c>
      <c r="X6230">
        <v>1</v>
      </c>
      <c r="Y6230">
        <v>42.6</v>
      </c>
    </row>
    <row r="6231" spans="1:25" hidden="1" x14ac:dyDescent="0.25">
      <c r="A6231" t="s">
        <v>23702</v>
      </c>
      <c r="B6231" t="s">
        <v>23703</v>
      </c>
      <c r="C6231" s="1" t="str">
        <f t="shared" si="1006"/>
        <v>21:0447</v>
      </c>
      <c r="D6231" s="1" t="str">
        <f t="shared" si="1003"/>
        <v>21:0147</v>
      </c>
      <c r="E6231" t="s">
        <v>23704</v>
      </c>
      <c r="F6231" t="s">
        <v>23705</v>
      </c>
      <c r="H6231">
        <v>48.625047700000003</v>
      </c>
      <c r="I6231">
        <v>-91.625241299999999</v>
      </c>
      <c r="J6231" s="1" t="str">
        <f t="shared" si="1004"/>
        <v>NGR lake sediment grab sample</v>
      </c>
      <c r="K6231" s="1" t="str">
        <f t="shared" si="1005"/>
        <v>&lt;177 micron (NGR)</v>
      </c>
      <c r="L6231">
        <v>62</v>
      </c>
      <c r="M6231" t="s">
        <v>77</v>
      </c>
      <c r="N6231">
        <v>1229</v>
      </c>
      <c r="O6231">
        <v>92</v>
      </c>
      <c r="P6231">
        <v>25</v>
      </c>
      <c r="Q6231">
        <v>8</v>
      </c>
      <c r="R6231">
        <v>25</v>
      </c>
      <c r="S6231">
        <v>8</v>
      </c>
      <c r="T6231">
        <v>0.1</v>
      </c>
      <c r="U6231">
        <v>180</v>
      </c>
      <c r="V6231">
        <v>0.7</v>
      </c>
      <c r="W6231">
        <v>0.5</v>
      </c>
      <c r="X6231">
        <v>1</v>
      </c>
      <c r="Y6231">
        <v>36.6</v>
      </c>
    </row>
    <row r="6232" spans="1:25" hidden="1" x14ac:dyDescent="0.25">
      <c r="A6232" t="s">
        <v>23706</v>
      </c>
      <c r="B6232" t="s">
        <v>23707</v>
      </c>
      <c r="C6232" s="1" t="str">
        <f t="shared" si="1006"/>
        <v>21:0447</v>
      </c>
      <c r="D6232" s="1" t="str">
        <f t="shared" si="1003"/>
        <v>21:0147</v>
      </c>
      <c r="E6232" t="s">
        <v>23708</v>
      </c>
      <c r="F6232" t="s">
        <v>23709</v>
      </c>
      <c r="H6232">
        <v>48.585276899999997</v>
      </c>
      <c r="I6232">
        <v>-91.601586699999999</v>
      </c>
      <c r="J6232" s="1" t="str">
        <f t="shared" si="1004"/>
        <v>NGR lake sediment grab sample</v>
      </c>
      <c r="K6232" s="1" t="str">
        <f t="shared" si="1005"/>
        <v>&lt;177 micron (NGR)</v>
      </c>
      <c r="L6232">
        <v>62</v>
      </c>
      <c r="M6232" t="s">
        <v>82</v>
      </c>
      <c r="N6232">
        <v>1230</v>
      </c>
      <c r="O6232">
        <v>130</v>
      </c>
      <c r="P6232">
        <v>35</v>
      </c>
      <c r="Q6232">
        <v>9</v>
      </c>
      <c r="R6232">
        <v>40</v>
      </c>
      <c r="S6232">
        <v>14</v>
      </c>
      <c r="T6232">
        <v>0.2</v>
      </c>
      <c r="U6232">
        <v>475</v>
      </c>
      <c r="V6232">
        <v>2.1</v>
      </c>
      <c r="W6232">
        <v>0.5</v>
      </c>
      <c r="X6232">
        <v>1</v>
      </c>
      <c r="Y6232">
        <v>30.4</v>
      </c>
    </row>
    <row r="6233" spans="1:25" hidden="1" x14ac:dyDescent="0.25">
      <c r="A6233" t="s">
        <v>23710</v>
      </c>
      <c r="B6233" t="s">
        <v>23711</v>
      </c>
      <c r="C6233" s="1" t="str">
        <f t="shared" si="1006"/>
        <v>21:0447</v>
      </c>
      <c r="D6233" s="1" t="str">
        <f t="shared" si="1003"/>
        <v>21:0147</v>
      </c>
      <c r="E6233" t="s">
        <v>23712</v>
      </c>
      <c r="F6233" t="s">
        <v>23713</v>
      </c>
      <c r="H6233">
        <v>48.5520499</v>
      </c>
      <c r="I6233">
        <v>-91.613303700000003</v>
      </c>
      <c r="J6233" s="1" t="str">
        <f t="shared" si="1004"/>
        <v>NGR lake sediment grab sample</v>
      </c>
      <c r="K6233" s="1" t="str">
        <f t="shared" si="1005"/>
        <v>&lt;177 micron (NGR)</v>
      </c>
      <c r="L6233">
        <v>62</v>
      </c>
      <c r="M6233" t="s">
        <v>87</v>
      </c>
      <c r="N6233">
        <v>1231</v>
      </c>
      <c r="O6233">
        <v>124</v>
      </c>
      <c r="P6233">
        <v>25</v>
      </c>
      <c r="Q6233">
        <v>7</v>
      </c>
      <c r="R6233">
        <v>24</v>
      </c>
      <c r="S6233">
        <v>9</v>
      </c>
      <c r="T6233">
        <v>0.2</v>
      </c>
      <c r="U6233">
        <v>330</v>
      </c>
      <c r="V6233">
        <v>1.2</v>
      </c>
      <c r="W6233">
        <v>0.5</v>
      </c>
      <c r="X6233">
        <v>2</v>
      </c>
      <c r="Y6233">
        <v>56.6</v>
      </c>
    </row>
    <row r="6234" spans="1:25" hidden="1" x14ac:dyDescent="0.25">
      <c r="A6234" t="s">
        <v>23714</v>
      </c>
      <c r="B6234" t="s">
        <v>23715</v>
      </c>
      <c r="C6234" s="1" t="str">
        <f t="shared" si="1006"/>
        <v>21:0447</v>
      </c>
      <c r="D6234" s="1" t="str">
        <f t="shared" si="1003"/>
        <v>21:0147</v>
      </c>
      <c r="E6234" t="s">
        <v>23716</v>
      </c>
      <c r="F6234" t="s">
        <v>23717</v>
      </c>
      <c r="H6234">
        <v>48.536396000000003</v>
      </c>
      <c r="I6234">
        <v>-91.6066328</v>
      </c>
      <c r="J6234" s="1" t="str">
        <f t="shared" si="1004"/>
        <v>NGR lake sediment grab sample</v>
      </c>
      <c r="K6234" s="1" t="str">
        <f t="shared" si="1005"/>
        <v>&lt;177 micron (NGR)</v>
      </c>
      <c r="L6234">
        <v>62</v>
      </c>
      <c r="M6234" t="s">
        <v>92</v>
      </c>
      <c r="N6234">
        <v>1232</v>
      </c>
      <c r="O6234">
        <v>162</v>
      </c>
      <c r="P6234">
        <v>46</v>
      </c>
      <c r="Q6234">
        <v>12</v>
      </c>
      <c r="R6234">
        <v>43</v>
      </c>
      <c r="S6234">
        <v>19</v>
      </c>
      <c r="T6234">
        <v>0.1</v>
      </c>
      <c r="U6234">
        <v>1050</v>
      </c>
      <c r="V6234">
        <v>2.8</v>
      </c>
      <c r="W6234">
        <v>3</v>
      </c>
      <c r="X6234">
        <v>2</v>
      </c>
      <c r="Y6234">
        <v>29.8</v>
      </c>
    </row>
    <row r="6235" spans="1:25" hidden="1" x14ac:dyDescent="0.25">
      <c r="A6235" t="s">
        <v>23718</v>
      </c>
      <c r="B6235" t="s">
        <v>23719</v>
      </c>
      <c r="C6235" s="1" t="str">
        <f t="shared" si="1006"/>
        <v>21:0447</v>
      </c>
      <c r="D6235" s="1" t="str">
        <f t="shared" si="1003"/>
        <v>21:0147</v>
      </c>
      <c r="E6235" t="s">
        <v>23720</v>
      </c>
      <c r="F6235" t="s">
        <v>23721</v>
      </c>
      <c r="H6235">
        <v>48.729158300000002</v>
      </c>
      <c r="I6235">
        <v>-91.716005699999997</v>
      </c>
      <c r="J6235" s="1" t="str">
        <f t="shared" si="1004"/>
        <v>NGR lake sediment grab sample</v>
      </c>
      <c r="K6235" s="1" t="str">
        <f t="shared" si="1005"/>
        <v>&lt;177 micron (NGR)</v>
      </c>
      <c r="L6235">
        <v>62</v>
      </c>
      <c r="M6235" t="s">
        <v>97</v>
      </c>
      <c r="N6235">
        <v>1233</v>
      </c>
      <c r="O6235">
        <v>94</v>
      </c>
      <c r="P6235">
        <v>46</v>
      </c>
      <c r="Q6235">
        <v>9</v>
      </c>
      <c r="R6235">
        <v>61</v>
      </c>
      <c r="S6235">
        <v>13</v>
      </c>
      <c r="T6235">
        <v>0.1</v>
      </c>
      <c r="U6235">
        <v>590</v>
      </c>
      <c r="V6235">
        <v>2.4</v>
      </c>
      <c r="W6235">
        <v>0.5</v>
      </c>
      <c r="X6235">
        <v>1</v>
      </c>
      <c r="Y6235">
        <v>29.4</v>
      </c>
    </row>
    <row r="6236" spans="1:25" hidden="1" x14ac:dyDescent="0.25">
      <c r="A6236" t="s">
        <v>23722</v>
      </c>
      <c r="B6236" t="s">
        <v>23723</v>
      </c>
      <c r="C6236" s="1" t="str">
        <f t="shared" si="1006"/>
        <v>21:0447</v>
      </c>
      <c r="D6236" s="1" t="str">
        <f t="shared" si="1003"/>
        <v>21:0147</v>
      </c>
      <c r="E6236" t="s">
        <v>23724</v>
      </c>
      <c r="F6236" t="s">
        <v>23725</v>
      </c>
      <c r="H6236">
        <v>48.7455298</v>
      </c>
      <c r="I6236">
        <v>-91.746059900000006</v>
      </c>
      <c r="J6236" s="1" t="str">
        <f t="shared" si="1004"/>
        <v>NGR lake sediment grab sample</v>
      </c>
      <c r="K6236" s="1" t="str">
        <f t="shared" si="1005"/>
        <v>&lt;177 micron (NGR)</v>
      </c>
      <c r="L6236">
        <v>62</v>
      </c>
      <c r="M6236" t="s">
        <v>107</v>
      </c>
      <c r="N6236">
        <v>1234</v>
      </c>
      <c r="O6236">
        <v>84</v>
      </c>
      <c r="P6236">
        <v>36</v>
      </c>
      <c r="Q6236">
        <v>11</v>
      </c>
      <c r="R6236">
        <v>46</v>
      </c>
      <c r="S6236">
        <v>11</v>
      </c>
      <c r="T6236">
        <v>0.1</v>
      </c>
      <c r="U6236">
        <v>400</v>
      </c>
      <c r="V6236">
        <v>1.8</v>
      </c>
      <c r="W6236">
        <v>1.5</v>
      </c>
      <c r="X6236">
        <v>1</v>
      </c>
      <c r="Y6236">
        <v>35.6</v>
      </c>
    </row>
    <row r="6237" spans="1:25" hidden="1" x14ac:dyDescent="0.25">
      <c r="A6237" t="s">
        <v>23726</v>
      </c>
      <c r="B6237" t="s">
        <v>23727</v>
      </c>
      <c r="C6237" s="1" t="str">
        <f t="shared" si="1006"/>
        <v>21:0447</v>
      </c>
      <c r="D6237" s="1" t="str">
        <f t="shared" si="1003"/>
        <v>21:0147</v>
      </c>
      <c r="E6237" t="s">
        <v>23728</v>
      </c>
      <c r="F6237" t="s">
        <v>23729</v>
      </c>
      <c r="H6237">
        <v>48.769168399999998</v>
      </c>
      <c r="I6237">
        <v>-91.771615400000002</v>
      </c>
      <c r="J6237" s="1" t="str">
        <f t="shared" si="1004"/>
        <v>NGR lake sediment grab sample</v>
      </c>
      <c r="K6237" s="1" t="str">
        <f t="shared" si="1005"/>
        <v>&lt;177 micron (NGR)</v>
      </c>
      <c r="L6237">
        <v>62</v>
      </c>
      <c r="M6237" t="s">
        <v>112</v>
      </c>
      <c r="N6237">
        <v>1235</v>
      </c>
      <c r="O6237">
        <v>112</v>
      </c>
      <c r="P6237">
        <v>45</v>
      </c>
      <c r="Q6237">
        <v>7</v>
      </c>
      <c r="R6237">
        <v>20</v>
      </c>
      <c r="S6237">
        <v>10</v>
      </c>
      <c r="T6237">
        <v>0.1</v>
      </c>
      <c r="U6237">
        <v>465</v>
      </c>
      <c r="V6237">
        <v>1</v>
      </c>
      <c r="W6237">
        <v>2</v>
      </c>
      <c r="X6237">
        <v>4</v>
      </c>
      <c r="Y6237">
        <v>64.599999999999994</v>
      </c>
    </row>
    <row r="6238" spans="1:25" hidden="1" x14ac:dyDescent="0.25">
      <c r="A6238" t="s">
        <v>23730</v>
      </c>
      <c r="B6238" t="s">
        <v>23731</v>
      </c>
      <c r="C6238" s="1" t="str">
        <f t="shared" si="1006"/>
        <v>21:0447</v>
      </c>
      <c r="D6238" s="1" t="str">
        <f>HYPERLINK("http://geochem.nrcan.gc.ca/cdogs/content/svy/svy_e.htm", "")</f>
        <v/>
      </c>
      <c r="G6238" s="1" t="str">
        <f>HYPERLINK("http://geochem.nrcan.gc.ca/cdogs/content/cr_/cr_00033_e.htm", "33")</f>
        <v>33</v>
      </c>
      <c r="J6238" t="s">
        <v>100</v>
      </c>
      <c r="K6238" t="s">
        <v>101</v>
      </c>
      <c r="L6238">
        <v>62</v>
      </c>
      <c r="M6238" t="s">
        <v>102</v>
      </c>
      <c r="N6238">
        <v>1236</v>
      </c>
      <c r="O6238">
        <v>158</v>
      </c>
      <c r="P6238">
        <v>20</v>
      </c>
      <c r="Q6238">
        <v>32</v>
      </c>
      <c r="R6238">
        <v>15</v>
      </c>
      <c r="S6238">
        <v>12</v>
      </c>
      <c r="T6238">
        <v>0.1</v>
      </c>
      <c r="U6238">
        <v>2700</v>
      </c>
      <c r="V6238">
        <v>3.65</v>
      </c>
      <c r="W6238">
        <v>0.5</v>
      </c>
      <c r="X6238">
        <v>1</v>
      </c>
      <c r="Y6238">
        <v>13.8</v>
      </c>
    </row>
    <row r="6239" spans="1:25" hidden="1" x14ac:dyDescent="0.25">
      <c r="A6239" t="s">
        <v>23732</v>
      </c>
      <c r="B6239" t="s">
        <v>23733</v>
      </c>
      <c r="C6239" s="1" t="str">
        <f t="shared" si="1006"/>
        <v>21:0447</v>
      </c>
      <c r="D6239" s="1" t="str">
        <f t="shared" ref="D6239:D6259" si="1007">HYPERLINK("http://geochem.nrcan.gc.ca/cdogs/content/svy/svy210147_e.htm", "21:0147")</f>
        <v>21:0147</v>
      </c>
      <c r="E6239" t="s">
        <v>23734</v>
      </c>
      <c r="F6239" t="s">
        <v>23735</v>
      </c>
      <c r="H6239">
        <v>48.794302999999999</v>
      </c>
      <c r="I6239">
        <v>-91.7690001</v>
      </c>
      <c r="J6239" s="1" t="str">
        <f t="shared" ref="J6239:J6259" si="1008">HYPERLINK("http://geochem.nrcan.gc.ca/cdogs/content/kwd/kwd020027_e.htm", "NGR lake sediment grab sample")</f>
        <v>NGR lake sediment grab sample</v>
      </c>
      <c r="K6239" s="1" t="str">
        <f t="shared" ref="K6239:K6259" si="1009">HYPERLINK("http://geochem.nrcan.gc.ca/cdogs/content/kwd/kwd080006_e.htm", "&lt;177 micron (NGR)")</f>
        <v>&lt;177 micron (NGR)</v>
      </c>
      <c r="L6239">
        <v>62</v>
      </c>
      <c r="M6239" t="s">
        <v>117</v>
      </c>
      <c r="N6239">
        <v>1237</v>
      </c>
      <c r="O6239">
        <v>114</v>
      </c>
      <c r="P6239">
        <v>36</v>
      </c>
      <c r="Q6239">
        <v>8</v>
      </c>
      <c r="R6239">
        <v>23</v>
      </c>
      <c r="S6239">
        <v>8</v>
      </c>
      <c r="T6239">
        <v>0.2</v>
      </c>
      <c r="U6239">
        <v>500</v>
      </c>
      <c r="V6239">
        <v>1.6</v>
      </c>
      <c r="W6239">
        <v>0.5</v>
      </c>
      <c r="X6239">
        <v>2</v>
      </c>
      <c r="Y6239">
        <v>42.6</v>
      </c>
    </row>
    <row r="6240" spans="1:25" hidden="1" x14ac:dyDescent="0.25">
      <c r="A6240" t="s">
        <v>23736</v>
      </c>
      <c r="B6240" t="s">
        <v>23737</v>
      </c>
      <c r="C6240" s="1" t="str">
        <f t="shared" si="1006"/>
        <v>21:0447</v>
      </c>
      <c r="D6240" s="1" t="str">
        <f t="shared" si="1007"/>
        <v>21:0147</v>
      </c>
      <c r="E6240" t="s">
        <v>23738</v>
      </c>
      <c r="F6240" t="s">
        <v>23739</v>
      </c>
      <c r="H6240">
        <v>48.797831100000003</v>
      </c>
      <c r="I6240">
        <v>-91.809398099999996</v>
      </c>
      <c r="J6240" s="1" t="str">
        <f t="shared" si="1008"/>
        <v>NGR lake sediment grab sample</v>
      </c>
      <c r="K6240" s="1" t="str">
        <f t="shared" si="1009"/>
        <v>&lt;177 micron (NGR)</v>
      </c>
      <c r="L6240">
        <v>62</v>
      </c>
      <c r="M6240" t="s">
        <v>122</v>
      </c>
      <c r="N6240">
        <v>1238</v>
      </c>
      <c r="O6240">
        <v>84</v>
      </c>
      <c r="P6240">
        <v>21</v>
      </c>
      <c r="Q6240">
        <v>11</v>
      </c>
      <c r="R6240">
        <v>25</v>
      </c>
      <c r="S6240">
        <v>11</v>
      </c>
      <c r="T6240">
        <v>0.1</v>
      </c>
      <c r="U6240">
        <v>340</v>
      </c>
      <c r="V6240">
        <v>1.65</v>
      </c>
      <c r="W6240">
        <v>0.5</v>
      </c>
      <c r="X6240">
        <v>1</v>
      </c>
      <c r="Y6240">
        <v>26.8</v>
      </c>
    </row>
    <row r="6241" spans="1:25" hidden="1" x14ac:dyDescent="0.25">
      <c r="A6241" t="s">
        <v>23740</v>
      </c>
      <c r="B6241" t="s">
        <v>23741</v>
      </c>
      <c r="C6241" s="1" t="str">
        <f t="shared" si="1006"/>
        <v>21:0447</v>
      </c>
      <c r="D6241" s="1" t="str">
        <f t="shared" si="1007"/>
        <v>21:0147</v>
      </c>
      <c r="E6241" t="s">
        <v>23742</v>
      </c>
      <c r="F6241" t="s">
        <v>23743</v>
      </c>
      <c r="H6241">
        <v>48.809916100000002</v>
      </c>
      <c r="I6241">
        <v>-91.866822400000004</v>
      </c>
      <c r="J6241" s="1" t="str">
        <f t="shared" si="1008"/>
        <v>NGR lake sediment grab sample</v>
      </c>
      <c r="K6241" s="1" t="str">
        <f t="shared" si="1009"/>
        <v>&lt;177 micron (NGR)</v>
      </c>
      <c r="L6241">
        <v>63</v>
      </c>
      <c r="M6241" t="s">
        <v>29</v>
      </c>
      <c r="N6241">
        <v>1239</v>
      </c>
      <c r="O6241">
        <v>104</v>
      </c>
      <c r="P6241">
        <v>29</v>
      </c>
      <c r="Q6241">
        <v>6</v>
      </c>
      <c r="R6241">
        <v>10</v>
      </c>
      <c r="S6241">
        <v>6</v>
      </c>
      <c r="T6241">
        <v>0.1</v>
      </c>
      <c r="U6241">
        <v>210</v>
      </c>
      <c r="V6241">
        <v>1</v>
      </c>
      <c r="W6241">
        <v>0.5</v>
      </c>
      <c r="X6241">
        <v>1</v>
      </c>
      <c r="Y6241">
        <v>59.8</v>
      </c>
    </row>
    <row r="6242" spans="1:25" hidden="1" x14ac:dyDescent="0.25">
      <c r="A6242" t="s">
        <v>23744</v>
      </c>
      <c r="B6242" t="s">
        <v>23745</v>
      </c>
      <c r="C6242" s="1" t="str">
        <f t="shared" si="1006"/>
        <v>21:0447</v>
      </c>
      <c r="D6242" s="1" t="str">
        <f t="shared" si="1007"/>
        <v>21:0147</v>
      </c>
      <c r="E6242" t="s">
        <v>23746</v>
      </c>
      <c r="F6242" t="s">
        <v>23747</v>
      </c>
      <c r="H6242">
        <v>48.791262500000002</v>
      </c>
      <c r="I6242">
        <v>-91.860884200000001</v>
      </c>
      <c r="J6242" s="1" t="str">
        <f t="shared" si="1008"/>
        <v>NGR lake sediment grab sample</v>
      </c>
      <c r="K6242" s="1" t="str">
        <f t="shared" si="1009"/>
        <v>&lt;177 micron (NGR)</v>
      </c>
      <c r="L6242">
        <v>63</v>
      </c>
      <c r="M6242" t="s">
        <v>49</v>
      </c>
      <c r="N6242">
        <v>1240</v>
      </c>
      <c r="O6242">
        <v>158</v>
      </c>
      <c r="P6242">
        <v>29</v>
      </c>
      <c r="Q6242">
        <v>7</v>
      </c>
      <c r="R6242">
        <v>11</v>
      </c>
      <c r="S6242">
        <v>8</v>
      </c>
      <c r="T6242">
        <v>0.1</v>
      </c>
      <c r="U6242">
        <v>280</v>
      </c>
      <c r="V6242">
        <v>0.7</v>
      </c>
      <c r="W6242">
        <v>0.5</v>
      </c>
      <c r="X6242">
        <v>1</v>
      </c>
      <c r="Y6242">
        <v>68.400000000000006</v>
      </c>
    </row>
    <row r="6243" spans="1:25" hidden="1" x14ac:dyDescent="0.25">
      <c r="A6243" t="s">
        <v>23748</v>
      </c>
      <c r="B6243" t="s">
        <v>23749</v>
      </c>
      <c r="C6243" s="1" t="str">
        <f t="shared" si="1006"/>
        <v>21:0447</v>
      </c>
      <c r="D6243" s="1" t="str">
        <f t="shared" si="1007"/>
        <v>21:0147</v>
      </c>
      <c r="E6243" t="s">
        <v>23742</v>
      </c>
      <c r="F6243" t="s">
        <v>23750</v>
      </c>
      <c r="H6243">
        <v>48.809916100000002</v>
      </c>
      <c r="I6243">
        <v>-91.866822400000004</v>
      </c>
      <c r="J6243" s="1" t="str">
        <f t="shared" si="1008"/>
        <v>NGR lake sediment grab sample</v>
      </c>
      <c r="K6243" s="1" t="str">
        <f t="shared" si="1009"/>
        <v>&lt;177 micron (NGR)</v>
      </c>
      <c r="L6243">
        <v>63</v>
      </c>
      <c r="M6243" t="s">
        <v>57</v>
      </c>
      <c r="N6243">
        <v>1241</v>
      </c>
      <c r="O6243">
        <v>116</v>
      </c>
      <c r="P6243">
        <v>30</v>
      </c>
      <c r="Q6243">
        <v>5</v>
      </c>
      <c r="R6243">
        <v>11</v>
      </c>
      <c r="S6243">
        <v>7</v>
      </c>
      <c r="T6243">
        <v>0.1</v>
      </c>
      <c r="U6243">
        <v>225</v>
      </c>
      <c r="V6243">
        <v>1</v>
      </c>
      <c r="W6243">
        <v>0.5</v>
      </c>
      <c r="X6243">
        <v>1</v>
      </c>
      <c r="Y6243">
        <v>60.8</v>
      </c>
    </row>
    <row r="6244" spans="1:25" hidden="1" x14ac:dyDescent="0.25">
      <c r="A6244" t="s">
        <v>23751</v>
      </c>
      <c r="B6244" t="s">
        <v>23752</v>
      </c>
      <c r="C6244" s="1" t="str">
        <f t="shared" si="1006"/>
        <v>21:0447</v>
      </c>
      <c r="D6244" s="1" t="str">
        <f t="shared" si="1007"/>
        <v>21:0147</v>
      </c>
      <c r="E6244" t="s">
        <v>23742</v>
      </c>
      <c r="F6244" t="s">
        <v>23753</v>
      </c>
      <c r="H6244">
        <v>48.809916100000002</v>
      </c>
      <c r="I6244">
        <v>-91.866822400000004</v>
      </c>
      <c r="J6244" s="1" t="str">
        <f t="shared" si="1008"/>
        <v>NGR lake sediment grab sample</v>
      </c>
      <c r="K6244" s="1" t="str">
        <f t="shared" si="1009"/>
        <v>&lt;177 micron (NGR)</v>
      </c>
      <c r="L6244">
        <v>63</v>
      </c>
      <c r="M6244" t="s">
        <v>53</v>
      </c>
      <c r="N6244">
        <v>1242</v>
      </c>
      <c r="O6244">
        <v>109</v>
      </c>
      <c r="P6244">
        <v>31</v>
      </c>
      <c r="Q6244">
        <v>6</v>
      </c>
      <c r="R6244">
        <v>11</v>
      </c>
      <c r="S6244">
        <v>8</v>
      </c>
      <c r="T6244">
        <v>0.1</v>
      </c>
      <c r="U6244">
        <v>210</v>
      </c>
      <c r="V6244">
        <v>0.9</v>
      </c>
      <c r="W6244">
        <v>0.5</v>
      </c>
      <c r="X6244">
        <v>1</v>
      </c>
      <c r="Y6244">
        <v>59.2</v>
      </c>
    </row>
    <row r="6245" spans="1:25" hidden="1" x14ac:dyDescent="0.25">
      <c r="A6245" t="s">
        <v>23754</v>
      </c>
      <c r="B6245" t="s">
        <v>23755</v>
      </c>
      <c r="C6245" s="1" t="str">
        <f t="shared" si="1006"/>
        <v>21:0447</v>
      </c>
      <c r="D6245" s="1" t="str">
        <f t="shared" si="1007"/>
        <v>21:0147</v>
      </c>
      <c r="E6245" t="s">
        <v>23756</v>
      </c>
      <c r="F6245" t="s">
        <v>23757</v>
      </c>
      <c r="H6245">
        <v>48.835912499999999</v>
      </c>
      <c r="I6245">
        <v>-91.863837500000002</v>
      </c>
      <c r="J6245" s="1" t="str">
        <f t="shared" si="1008"/>
        <v>NGR lake sediment grab sample</v>
      </c>
      <c r="K6245" s="1" t="str">
        <f t="shared" si="1009"/>
        <v>&lt;177 micron (NGR)</v>
      </c>
      <c r="L6245">
        <v>63</v>
      </c>
      <c r="M6245" t="s">
        <v>34</v>
      </c>
      <c r="N6245">
        <v>1243</v>
      </c>
      <c r="O6245">
        <v>122</v>
      </c>
      <c r="P6245">
        <v>41</v>
      </c>
      <c r="Q6245">
        <v>7</v>
      </c>
      <c r="R6245">
        <v>21</v>
      </c>
      <c r="S6245">
        <v>9</v>
      </c>
      <c r="T6245">
        <v>0.1</v>
      </c>
      <c r="U6245">
        <v>390</v>
      </c>
      <c r="V6245">
        <v>2</v>
      </c>
      <c r="W6245">
        <v>0.5</v>
      </c>
      <c r="X6245">
        <v>1</v>
      </c>
      <c r="Y6245">
        <v>38.200000000000003</v>
      </c>
    </row>
    <row r="6246" spans="1:25" hidden="1" x14ac:dyDescent="0.25">
      <c r="A6246" t="s">
        <v>23758</v>
      </c>
      <c r="B6246" t="s">
        <v>23759</v>
      </c>
      <c r="C6246" s="1" t="str">
        <f t="shared" si="1006"/>
        <v>21:0447</v>
      </c>
      <c r="D6246" s="1" t="str">
        <f t="shared" si="1007"/>
        <v>21:0147</v>
      </c>
      <c r="E6246" t="s">
        <v>23760</v>
      </c>
      <c r="F6246" t="s">
        <v>23761</v>
      </c>
      <c r="H6246">
        <v>48.862947200000001</v>
      </c>
      <c r="I6246">
        <v>-91.804376899999994</v>
      </c>
      <c r="J6246" s="1" t="str">
        <f t="shared" si="1008"/>
        <v>NGR lake sediment grab sample</v>
      </c>
      <c r="K6246" s="1" t="str">
        <f t="shared" si="1009"/>
        <v>&lt;177 micron (NGR)</v>
      </c>
      <c r="L6246">
        <v>63</v>
      </c>
      <c r="M6246" t="s">
        <v>39</v>
      </c>
      <c r="N6246">
        <v>1244</v>
      </c>
      <c r="O6246">
        <v>36</v>
      </c>
      <c r="P6246">
        <v>15</v>
      </c>
      <c r="Q6246">
        <v>9</v>
      </c>
      <c r="R6246">
        <v>11</v>
      </c>
      <c r="S6246">
        <v>6</v>
      </c>
      <c r="T6246">
        <v>0.1</v>
      </c>
      <c r="U6246">
        <v>140</v>
      </c>
      <c r="V6246">
        <v>0.65</v>
      </c>
      <c r="W6246">
        <v>0.5</v>
      </c>
      <c r="X6246">
        <v>1</v>
      </c>
      <c r="Y6246">
        <v>17</v>
      </c>
    </row>
    <row r="6247" spans="1:25" hidden="1" x14ac:dyDescent="0.25">
      <c r="A6247" t="s">
        <v>23762</v>
      </c>
      <c r="B6247" t="s">
        <v>23763</v>
      </c>
      <c r="C6247" s="1" t="str">
        <f t="shared" si="1006"/>
        <v>21:0447</v>
      </c>
      <c r="D6247" s="1" t="str">
        <f t="shared" si="1007"/>
        <v>21:0147</v>
      </c>
      <c r="E6247" t="s">
        <v>23764</v>
      </c>
      <c r="F6247" t="s">
        <v>23765</v>
      </c>
      <c r="H6247">
        <v>48.8665746</v>
      </c>
      <c r="I6247">
        <v>-91.866006900000002</v>
      </c>
      <c r="J6247" s="1" t="str">
        <f t="shared" si="1008"/>
        <v>NGR lake sediment grab sample</v>
      </c>
      <c r="K6247" s="1" t="str">
        <f t="shared" si="1009"/>
        <v>&lt;177 micron (NGR)</v>
      </c>
      <c r="L6247">
        <v>63</v>
      </c>
      <c r="M6247" t="s">
        <v>44</v>
      </c>
      <c r="N6247">
        <v>1245</v>
      </c>
      <c r="O6247">
        <v>93</v>
      </c>
      <c r="P6247">
        <v>27</v>
      </c>
      <c r="Q6247">
        <v>9</v>
      </c>
      <c r="R6247">
        <v>15</v>
      </c>
      <c r="S6247">
        <v>5</v>
      </c>
      <c r="T6247">
        <v>0.1</v>
      </c>
      <c r="U6247">
        <v>340</v>
      </c>
      <c r="V6247">
        <v>1.6</v>
      </c>
      <c r="W6247">
        <v>0.5</v>
      </c>
      <c r="X6247">
        <v>3</v>
      </c>
      <c r="Y6247">
        <v>33.200000000000003</v>
      </c>
    </row>
    <row r="6248" spans="1:25" hidden="1" x14ac:dyDescent="0.25">
      <c r="A6248" t="s">
        <v>23766</v>
      </c>
      <c r="B6248" t="s">
        <v>23767</v>
      </c>
      <c r="C6248" s="1" t="str">
        <f t="shared" si="1006"/>
        <v>21:0447</v>
      </c>
      <c r="D6248" s="1" t="str">
        <f t="shared" si="1007"/>
        <v>21:0147</v>
      </c>
      <c r="E6248" t="s">
        <v>23768</v>
      </c>
      <c r="F6248" t="s">
        <v>23769</v>
      </c>
      <c r="H6248">
        <v>48.8617895</v>
      </c>
      <c r="I6248">
        <v>-91.879899699999996</v>
      </c>
      <c r="J6248" s="1" t="str">
        <f t="shared" si="1008"/>
        <v>NGR lake sediment grab sample</v>
      </c>
      <c r="K6248" s="1" t="str">
        <f t="shared" si="1009"/>
        <v>&lt;177 micron (NGR)</v>
      </c>
      <c r="L6248">
        <v>63</v>
      </c>
      <c r="M6248" t="s">
        <v>62</v>
      </c>
      <c r="N6248">
        <v>1246</v>
      </c>
      <c r="O6248">
        <v>74</v>
      </c>
      <c r="P6248">
        <v>26</v>
      </c>
      <c r="Q6248">
        <v>9</v>
      </c>
      <c r="R6248">
        <v>11</v>
      </c>
      <c r="S6248">
        <v>10</v>
      </c>
      <c r="T6248">
        <v>0.1</v>
      </c>
      <c r="U6248">
        <v>565</v>
      </c>
      <c r="V6248">
        <v>1.9</v>
      </c>
      <c r="W6248">
        <v>0.5</v>
      </c>
      <c r="X6248">
        <v>2</v>
      </c>
      <c r="Y6248">
        <v>43.6</v>
      </c>
    </row>
    <row r="6249" spans="1:25" hidden="1" x14ac:dyDescent="0.25">
      <c r="A6249" t="s">
        <v>23770</v>
      </c>
      <c r="B6249" t="s">
        <v>23771</v>
      </c>
      <c r="C6249" s="1" t="str">
        <f t="shared" si="1006"/>
        <v>21:0447</v>
      </c>
      <c r="D6249" s="1" t="str">
        <f t="shared" si="1007"/>
        <v>21:0147</v>
      </c>
      <c r="E6249" t="s">
        <v>23772</v>
      </c>
      <c r="F6249" t="s">
        <v>23773</v>
      </c>
      <c r="H6249">
        <v>48.889042500000002</v>
      </c>
      <c r="I6249">
        <v>-91.877531000000005</v>
      </c>
      <c r="J6249" s="1" t="str">
        <f t="shared" si="1008"/>
        <v>NGR lake sediment grab sample</v>
      </c>
      <c r="K6249" s="1" t="str">
        <f t="shared" si="1009"/>
        <v>&lt;177 micron (NGR)</v>
      </c>
      <c r="L6249">
        <v>63</v>
      </c>
      <c r="M6249" t="s">
        <v>67</v>
      </c>
      <c r="N6249">
        <v>1247</v>
      </c>
      <c r="O6249">
        <v>108</v>
      </c>
      <c r="P6249">
        <v>20</v>
      </c>
      <c r="Q6249">
        <v>28</v>
      </c>
      <c r="R6249">
        <v>14</v>
      </c>
      <c r="S6249">
        <v>7</v>
      </c>
      <c r="T6249">
        <v>0.1</v>
      </c>
      <c r="U6249">
        <v>250</v>
      </c>
      <c r="V6249">
        <v>2.2000000000000002</v>
      </c>
      <c r="W6249">
        <v>2</v>
      </c>
      <c r="X6249">
        <v>2</v>
      </c>
      <c r="Y6249">
        <v>34.200000000000003</v>
      </c>
    </row>
    <row r="6250" spans="1:25" hidden="1" x14ac:dyDescent="0.25">
      <c r="A6250" t="s">
        <v>23774</v>
      </c>
      <c r="B6250" t="s">
        <v>23775</v>
      </c>
      <c r="C6250" s="1" t="str">
        <f t="shared" si="1006"/>
        <v>21:0447</v>
      </c>
      <c r="D6250" s="1" t="str">
        <f t="shared" si="1007"/>
        <v>21:0147</v>
      </c>
      <c r="E6250" t="s">
        <v>23776</v>
      </c>
      <c r="F6250" t="s">
        <v>23777</v>
      </c>
      <c r="H6250">
        <v>48.9028183</v>
      </c>
      <c r="I6250">
        <v>-91.888043600000003</v>
      </c>
      <c r="J6250" s="1" t="str">
        <f t="shared" si="1008"/>
        <v>NGR lake sediment grab sample</v>
      </c>
      <c r="K6250" s="1" t="str">
        <f t="shared" si="1009"/>
        <v>&lt;177 micron (NGR)</v>
      </c>
      <c r="L6250">
        <v>63</v>
      </c>
      <c r="M6250" t="s">
        <v>72</v>
      </c>
      <c r="N6250">
        <v>1248</v>
      </c>
      <c r="O6250">
        <v>64</v>
      </c>
      <c r="P6250">
        <v>12</v>
      </c>
      <c r="Q6250">
        <v>9</v>
      </c>
      <c r="R6250">
        <v>12</v>
      </c>
      <c r="S6250">
        <v>5</v>
      </c>
      <c r="T6250">
        <v>0.1</v>
      </c>
      <c r="U6250">
        <v>110</v>
      </c>
      <c r="V6250">
        <v>0.75</v>
      </c>
      <c r="W6250">
        <v>0.5</v>
      </c>
      <c r="X6250">
        <v>1</v>
      </c>
      <c r="Y6250">
        <v>41.8</v>
      </c>
    </row>
    <row r="6251" spans="1:25" hidden="1" x14ac:dyDescent="0.25">
      <c r="A6251" t="s">
        <v>23778</v>
      </c>
      <c r="B6251" t="s">
        <v>23779</v>
      </c>
      <c r="C6251" s="1" t="str">
        <f t="shared" si="1006"/>
        <v>21:0447</v>
      </c>
      <c r="D6251" s="1" t="str">
        <f t="shared" si="1007"/>
        <v>21:0147</v>
      </c>
      <c r="E6251" t="s">
        <v>23780</v>
      </c>
      <c r="F6251" t="s">
        <v>23781</v>
      </c>
      <c r="H6251">
        <v>48.923765299999999</v>
      </c>
      <c r="I6251">
        <v>-91.8626644</v>
      </c>
      <c r="J6251" s="1" t="str">
        <f t="shared" si="1008"/>
        <v>NGR lake sediment grab sample</v>
      </c>
      <c r="K6251" s="1" t="str">
        <f t="shared" si="1009"/>
        <v>&lt;177 micron (NGR)</v>
      </c>
      <c r="L6251">
        <v>63</v>
      </c>
      <c r="M6251" t="s">
        <v>77</v>
      </c>
      <c r="N6251">
        <v>1249</v>
      </c>
      <c r="O6251">
        <v>85</v>
      </c>
      <c r="P6251">
        <v>28</v>
      </c>
      <c r="Q6251">
        <v>7</v>
      </c>
      <c r="R6251">
        <v>17</v>
      </c>
      <c r="S6251">
        <v>8</v>
      </c>
      <c r="T6251">
        <v>0.1</v>
      </c>
      <c r="U6251">
        <v>240</v>
      </c>
      <c r="V6251">
        <v>1.5</v>
      </c>
      <c r="W6251">
        <v>0.5</v>
      </c>
      <c r="X6251">
        <v>1</v>
      </c>
      <c r="Y6251">
        <v>32.6</v>
      </c>
    </row>
    <row r="6252" spans="1:25" hidden="1" x14ac:dyDescent="0.25">
      <c r="A6252" t="s">
        <v>23782</v>
      </c>
      <c r="B6252" t="s">
        <v>23783</v>
      </c>
      <c r="C6252" s="1" t="str">
        <f t="shared" si="1006"/>
        <v>21:0447</v>
      </c>
      <c r="D6252" s="1" t="str">
        <f t="shared" si="1007"/>
        <v>21:0147</v>
      </c>
      <c r="E6252" t="s">
        <v>23784</v>
      </c>
      <c r="F6252" t="s">
        <v>23785</v>
      </c>
      <c r="H6252">
        <v>48.931156000000001</v>
      </c>
      <c r="I6252">
        <v>-91.886212700000002</v>
      </c>
      <c r="J6252" s="1" t="str">
        <f t="shared" si="1008"/>
        <v>NGR lake sediment grab sample</v>
      </c>
      <c r="K6252" s="1" t="str">
        <f t="shared" si="1009"/>
        <v>&lt;177 micron (NGR)</v>
      </c>
      <c r="L6252">
        <v>63</v>
      </c>
      <c r="M6252" t="s">
        <v>82</v>
      </c>
      <c r="N6252">
        <v>1250</v>
      </c>
      <c r="O6252">
        <v>68</v>
      </c>
      <c r="P6252">
        <v>14</v>
      </c>
      <c r="Q6252">
        <v>6</v>
      </c>
      <c r="R6252">
        <v>10</v>
      </c>
      <c r="S6252">
        <v>6</v>
      </c>
      <c r="T6252">
        <v>0.1</v>
      </c>
      <c r="U6252">
        <v>90</v>
      </c>
      <c r="V6252">
        <v>0.75</v>
      </c>
      <c r="W6252">
        <v>0.5</v>
      </c>
      <c r="X6252">
        <v>1</v>
      </c>
      <c r="Y6252">
        <v>31.6</v>
      </c>
    </row>
    <row r="6253" spans="1:25" hidden="1" x14ac:dyDescent="0.25">
      <c r="A6253" t="s">
        <v>23786</v>
      </c>
      <c r="B6253" t="s">
        <v>23787</v>
      </c>
      <c r="C6253" s="1" t="str">
        <f t="shared" si="1006"/>
        <v>21:0447</v>
      </c>
      <c r="D6253" s="1" t="str">
        <f t="shared" si="1007"/>
        <v>21:0147</v>
      </c>
      <c r="E6253" t="s">
        <v>23788</v>
      </c>
      <c r="F6253" t="s">
        <v>23789</v>
      </c>
      <c r="H6253">
        <v>48.951647399999999</v>
      </c>
      <c r="I6253">
        <v>-91.904865599999994</v>
      </c>
      <c r="J6253" s="1" t="str">
        <f t="shared" si="1008"/>
        <v>NGR lake sediment grab sample</v>
      </c>
      <c r="K6253" s="1" t="str">
        <f t="shared" si="1009"/>
        <v>&lt;177 micron (NGR)</v>
      </c>
      <c r="L6253">
        <v>63</v>
      </c>
      <c r="M6253" t="s">
        <v>87</v>
      </c>
      <c r="N6253">
        <v>1251</v>
      </c>
      <c r="O6253">
        <v>23</v>
      </c>
      <c r="P6253">
        <v>4</v>
      </c>
      <c r="Q6253">
        <v>5</v>
      </c>
      <c r="R6253">
        <v>3</v>
      </c>
      <c r="S6253">
        <v>3</v>
      </c>
      <c r="T6253">
        <v>0.1</v>
      </c>
      <c r="U6253">
        <v>90</v>
      </c>
      <c r="V6253">
        <v>0.65</v>
      </c>
      <c r="W6253">
        <v>0.5</v>
      </c>
      <c r="X6253">
        <v>1</v>
      </c>
      <c r="Y6253">
        <v>3</v>
      </c>
    </row>
    <row r="6254" spans="1:25" hidden="1" x14ac:dyDescent="0.25">
      <c r="A6254" t="s">
        <v>23790</v>
      </c>
      <c r="B6254" t="s">
        <v>23791</v>
      </c>
      <c r="C6254" s="1" t="str">
        <f t="shared" si="1006"/>
        <v>21:0447</v>
      </c>
      <c r="D6254" s="1" t="str">
        <f t="shared" si="1007"/>
        <v>21:0147</v>
      </c>
      <c r="E6254" t="s">
        <v>23792</v>
      </c>
      <c r="F6254" t="s">
        <v>23793</v>
      </c>
      <c r="H6254">
        <v>48.9886233</v>
      </c>
      <c r="I6254">
        <v>-91.8826356</v>
      </c>
      <c r="J6254" s="1" t="str">
        <f t="shared" si="1008"/>
        <v>NGR lake sediment grab sample</v>
      </c>
      <c r="K6254" s="1" t="str">
        <f t="shared" si="1009"/>
        <v>&lt;177 micron (NGR)</v>
      </c>
      <c r="L6254">
        <v>63</v>
      </c>
      <c r="M6254" t="s">
        <v>92</v>
      </c>
      <c r="N6254">
        <v>1252</v>
      </c>
      <c r="O6254">
        <v>128</v>
      </c>
      <c r="P6254">
        <v>22</v>
      </c>
      <c r="Q6254">
        <v>8</v>
      </c>
      <c r="R6254">
        <v>9</v>
      </c>
      <c r="S6254">
        <v>9</v>
      </c>
      <c r="T6254">
        <v>0.1</v>
      </c>
      <c r="U6254">
        <v>690</v>
      </c>
      <c r="V6254">
        <v>5.3</v>
      </c>
      <c r="W6254">
        <v>0.5</v>
      </c>
      <c r="X6254">
        <v>1</v>
      </c>
      <c r="Y6254">
        <v>48.8</v>
      </c>
    </row>
    <row r="6255" spans="1:25" hidden="1" x14ac:dyDescent="0.25">
      <c r="A6255" t="s">
        <v>23794</v>
      </c>
      <c r="B6255" t="s">
        <v>23795</v>
      </c>
      <c r="C6255" s="1" t="str">
        <f t="shared" si="1006"/>
        <v>21:0447</v>
      </c>
      <c r="D6255" s="1" t="str">
        <f t="shared" si="1007"/>
        <v>21:0147</v>
      </c>
      <c r="E6255" t="s">
        <v>23796</v>
      </c>
      <c r="F6255" t="s">
        <v>23797</v>
      </c>
      <c r="H6255">
        <v>48.991143399999999</v>
      </c>
      <c r="I6255">
        <v>-91.950792000000007</v>
      </c>
      <c r="J6255" s="1" t="str">
        <f t="shared" si="1008"/>
        <v>NGR lake sediment grab sample</v>
      </c>
      <c r="K6255" s="1" t="str">
        <f t="shared" si="1009"/>
        <v>&lt;177 micron (NGR)</v>
      </c>
      <c r="L6255">
        <v>63</v>
      </c>
      <c r="M6255" t="s">
        <v>97</v>
      </c>
      <c r="N6255">
        <v>1253</v>
      </c>
      <c r="O6255">
        <v>19</v>
      </c>
      <c r="P6255">
        <v>4</v>
      </c>
      <c r="Q6255">
        <v>5</v>
      </c>
      <c r="R6255">
        <v>3</v>
      </c>
      <c r="S6255">
        <v>2</v>
      </c>
      <c r="T6255">
        <v>0.1</v>
      </c>
      <c r="U6255">
        <v>75</v>
      </c>
      <c r="V6255">
        <v>0.5</v>
      </c>
      <c r="W6255">
        <v>0.5</v>
      </c>
      <c r="X6255">
        <v>1</v>
      </c>
      <c r="Y6255">
        <v>2.4</v>
      </c>
    </row>
    <row r="6256" spans="1:25" hidden="1" x14ac:dyDescent="0.25">
      <c r="A6256" t="s">
        <v>23798</v>
      </c>
      <c r="B6256" t="s">
        <v>23799</v>
      </c>
      <c r="C6256" s="1" t="str">
        <f t="shared" si="1006"/>
        <v>21:0447</v>
      </c>
      <c r="D6256" s="1" t="str">
        <f t="shared" si="1007"/>
        <v>21:0147</v>
      </c>
      <c r="E6256" t="s">
        <v>23800</v>
      </c>
      <c r="F6256" t="s">
        <v>23801</v>
      </c>
      <c r="H6256">
        <v>48.640020800000002</v>
      </c>
      <c r="I6256">
        <v>-91.655201300000002</v>
      </c>
      <c r="J6256" s="1" t="str">
        <f t="shared" si="1008"/>
        <v>NGR lake sediment grab sample</v>
      </c>
      <c r="K6256" s="1" t="str">
        <f t="shared" si="1009"/>
        <v>&lt;177 micron (NGR)</v>
      </c>
      <c r="L6256">
        <v>63</v>
      </c>
      <c r="M6256" t="s">
        <v>107</v>
      </c>
      <c r="N6256">
        <v>1254</v>
      </c>
      <c r="O6256">
        <v>161</v>
      </c>
      <c r="P6256">
        <v>53</v>
      </c>
      <c r="Q6256">
        <v>17</v>
      </c>
      <c r="R6256">
        <v>58</v>
      </c>
      <c r="S6256">
        <v>24</v>
      </c>
      <c r="T6256">
        <v>0.1</v>
      </c>
      <c r="U6256">
        <v>900</v>
      </c>
      <c r="V6256">
        <v>3.5</v>
      </c>
      <c r="W6256">
        <v>2.5</v>
      </c>
      <c r="X6256">
        <v>4</v>
      </c>
      <c r="Y6256">
        <v>26.6</v>
      </c>
    </row>
    <row r="6257" spans="1:25" hidden="1" x14ac:dyDescent="0.25">
      <c r="A6257" t="s">
        <v>23802</v>
      </c>
      <c r="B6257" t="s">
        <v>23803</v>
      </c>
      <c r="C6257" s="1" t="str">
        <f t="shared" si="1006"/>
        <v>21:0447</v>
      </c>
      <c r="D6257" s="1" t="str">
        <f t="shared" si="1007"/>
        <v>21:0147</v>
      </c>
      <c r="E6257" t="s">
        <v>23804</v>
      </c>
      <c r="F6257" t="s">
        <v>23805</v>
      </c>
      <c r="H6257">
        <v>48.600096499999999</v>
      </c>
      <c r="I6257">
        <v>-91.731502300000002</v>
      </c>
      <c r="J6257" s="1" t="str">
        <f t="shared" si="1008"/>
        <v>NGR lake sediment grab sample</v>
      </c>
      <c r="K6257" s="1" t="str">
        <f t="shared" si="1009"/>
        <v>&lt;177 micron (NGR)</v>
      </c>
      <c r="L6257">
        <v>63</v>
      </c>
      <c r="M6257" t="s">
        <v>112</v>
      </c>
      <c r="N6257">
        <v>1255</v>
      </c>
      <c r="O6257">
        <v>97</v>
      </c>
      <c r="P6257">
        <v>36</v>
      </c>
      <c r="Q6257">
        <v>9</v>
      </c>
      <c r="R6257">
        <v>27</v>
      </c>
      <c r="S6257">
        <v>15</v>
      </c>
      <c r="T6257">
        <v>0.1</v>
      </c>
      <c r="U6257">
        <v>2800</v>
      </c>
      <c r="V6257">
        <v>1.5</v>
      </c>
      <c r="W6257">
        <v>0.5</v>
      </c>
      <c r="X6257">
        <v>1</v>
      </c>
      <c r="Y6257">
        <v>39.799999999999997</v>
      </c>
    </row>
    <row r="6258" spans="1:25" hidden="1" x14ac:dyDescent="0.25">
      <c r="A6258" t="s">
        <v>23806</v>
      </c>
      <c r="B6258" t="s">
        <v>23807</v>
      </c>
      <c r="C6258" s="1" t="str">
        <f t="shared" si="1006"/>
        <v>21:0447</v>
      </c>
      <c r="D6258" s="1" t="str">
        <f t="shared" si="1007"/>
        <v>21:0147</v>
      </c>
      <c r="E6258" t="s">
        <v>23808</v>
      </c>
      <c r="F6258" t="s">
        <v>23809</v>
      </c>
      <c r="H6258">
        <v>48.570345099999997</v>
      </c>
      <c r="I6258">
        <v>-91.730728900000003</v>
      </c>
      <c r="J6258" s="1" t="str">
        <f t="shared" si="1008"/>
        <v>NGR lake sediment grab sample</v>
      </c>
      <c r="K6258" s="1" t="str">
        <f t="shared" si="1009"/>
        <v>&lt;177 micron (NGR)</v>
      </c>
      <c r="L6258">
        <v>63</v>
      </c>
      <c r="M6258" t="s">
        <v>117</v>
      </c>
      <c r="N6258">
        <v>1256</v>
      </c>
      <c r="O6258">
        <v>76</v>
      </c>
      <c r="P6258">
        <v>39</v>
      </c>
      <c r="Q6258">
        <v>7</v>
      </c>
      <c r="R6258">
        <v>19</v>
      </c>
      <c r="S6258">
        <v>20</v>
      </c>
      <c r="T6258">
        <v>0.1</v>
      </c>
      <c r="U6258">
        <v>1000</v>
      </c>
      <c r="V6258">
        <v>4.5</v>
      </c>
      <c r="W6258">
        <v>0.5</v>
      </c>
      <c r="X6258">
        <v>1</v>
      </c>
      <c r="Y6258">
        <v>49.4</v>
      </c>
    </row>
    <row r="6259" spans="1:25" hidden="1" x14ac:dyDescent="0.25">
      <c r="A6259" t="s">
        <v>23810</v>
      </c>
      <c r="B6259" t="s">
        <v>23811</v>
      </c>
      <c r="C6259" s="1" t="str">
        <f t="shared" si="1006"/>
        <v>21:0447</v>
      </c>
      <c r="D6259" s="1" t="str">
        <f t="shared" si="1007"/>
        <v>21:0147</v>
      </c>
      <c r="E6259" t="s">
        <v>23812</v>
      </c>
      <c r="F6259" t="s">
        <v>23813</v>
      </c>
      <c r="H6259">
        <v>48.542799500000001</v>
      </c>
      <c r="I6259">
        <v>-91.7018956</v>
      </c>
      <c r="J6259" s="1" t="str">
        <f t="shared" si="1008"/>
        <v>NGR lake sediment grab sample</v>
      </c>
      <c r="K6259" s="1" t="str">
        <f t="shared" si="1009"/>
        <v>&lt;177 micron (NGR)</v>
      </c>
      <c r="L6259">
        <v>63</v>
      </c>
      <c r="M6259" t="s">
        <v>122</v>
      </c>
      <c r="N6259">
        <v>1257</v>
      </c>
      <c r="O6259">
        <v>102</v>
      </c>
      <c r="P6259">
        <v>41</v>
      </c>
      <c r="Q6259">
        <v>19</v>
      </c>
      <c r="R6259">
        <v>37</v>
      </c>
      <c r="S6259">
        <v>16</v>
      </c>
      <c r="T6259">
        <v>0.1</v>
      </c>
      <c r="U6259">
        <v>1050</v>
      </c>
      <c r="V6259">
        <v>3.8</v>
      </c>
      <c r="W6259">
        <v>4</v>
      </c>
      <c r="X6259">
        <v>1</v>
      </c>
      <c r="Y6259">
        <v>2.4</v>
      </c>
    </row>
    <row r="6260" spans="1:25" hidden="1" x14ac:dyDescent="0.25">
      <c r="A6260" t="s">
        <v>23814</v>
      </c>
      <c r="B6260" t="s">
        <v>23815</v>
      </c>
      <c r="C6260" s="1" t="str">
        <f t="shared" si="1006"/>
        <v>21:0447</v>
      </c>
      <c r="D6260" s="1" t="str">
        <f>HYPERLINK("http://geochem.nrcan.gc.ca/cdogs/content/svy/svy_e.htm", "")</f>
        <v/>
      </c>
      <c r="G6260" s="1" t="str">
        <f>HYPERLINK("http://geochem.nrcan.gc.ca/cdogs/content/cr_/cr_00033_e.htm", "33")</f>
        <v>33</v>
      </c>
      <c r="J6260" t="s">
        <v>100</v>
      </c>
      <c r="K6260" t="s">
        <v>101</v>
      </c>
      <c r="L6260">
        <v>63</v>
      </c>
      <c r="M6260" t="s">
        <v>102</v>
      </c>
      <c r="N6260">
        <v>1258</v>
      </c>
      <c r="O6260">
        <v>142</v>
      </c>
      <c r="P6260">
        <v>18</v>
      </c>
      <c r="Q6260">
        <v>29</v>
      </c>
      <c r="R6260">
        <v>13</v>
      </c>
      <c r="S6260">
        <v>9</v>
      </c>
      <c r="T6260">
        <v>0.2</v>
      </c>
      <c r="U6260">
        <v>2400</v>
      </c>
      <c r="V6260">
        <v>3.45</v>
      </c>
      <c r="W6260">
        <v>2</v>
      </c>
      <c r="X6260">
        <v>1</v>
      </c>
      <c r="Y6260">
        <v>13.8</v>
      </c>
    </row>
    <row r="6261" spans="1:25" hidden="1" x14ac:dyDescent="0.25">
      <c r="A6261" t="s">
        <v>23816</v>
      </c>
      <c r="B6261" t="s">
        <v>23817</v>
      </c>
      <c r="C6261" s="1" t="str">
        <f t="shared" si="1006"/>
        <v>21:0447</v>
      </c>
      <c r="D6261" s="1" t="str">
        <f t="shared" ref="D6261:D6279" si="1010">HYPERLINK("http://geochem.nrcan.gc.ca/cdogs/content/svy/svy210147_e.htm", "21:0147")</f>
        <v>21:0147</v>
      </c>
      <c r="E6261" t="s">
        <v>23818</v>
      </c>
      <c r="F6261" t="s">
        <v>23819</v>
      </c>
      <c r="H6261">
        <v>48.402331199999999</v>
      </c>
      <c r="I6261">
        <v>-91.636577900000006</v>
      </c>
      <c r="J6261" s="1" t="str">
        <f t="shared" ref="J6261:J6279" si="1011">HYPERLINK("http://geochem.nrcan.gc.ca/cdogs/content/kwd/kwd020027_e.htm", "NGR lake sediment grab sample")</f>
        <v>NGR lake sediment grab sample</v>
      </c>
      <c r="K6261" s="1" t="str">
        <f t="shared" ref="K6261:K6279" si="1012">HYPERLINK("http://geochem.nrcan.gc.ca/cdogs/content/kwd/kwd080006_e.htm", "&lt;177 micron (NGR)")</f>
        <v>&lt;177 micron (NGR)</v>
      </c>
      <c r="L6261">
        <v>64</v>
      </c>
      <c r="M6261" t="s">
        <v>29</v>
      </c>
      <c r="N6261">
        <v>1259</v>
      </c>
      <c r="O6261">
        <v>102</v>
      </c>
      <c r="P6261">
        <v>76</v>
      </c>
      <c r="Q6261">
        <v>5</v>
      </c>
      <c r="R6261">
        <v>37</v>
      </c>
      <c r="S6261">
        <v>10</v>
      </c>
      <c r="T6261">
        <v>0.1</v>
      </c>
      <c r="U6261">
        <v>290</v>
      </c>
      <c r="V6261">
        <v>0.95</v>
      </c>
      <c r="W6261">
        <v>0.5</v>
      </c>
      <c r="X6261">
        <v>5</v>
      </c>
      <c r="Y6261">
        <v>59.4</v>
      </c>
    </row>
    <row r="6262" spans="1:25" hidden="1" x14ac:dyDescent="0.25">
      <c r="A6262" t="s">
        <v>23820</v>
      </c>
      <c r="B6262" t="s">
        <v>23821</v>
      </c>
      <c r="C6262" s="1" t="str">
        <f t="shared" si="1006"/>
        <v>21:0447</v>
      </c>
      <c r="D6262" s="1" t="str">
        <f t="shared" si="1010"/>
        <v>21:0147</v>
      </c>
      <c r="E6262" t="s">
        <v>23822</v>
      </c>
      <c r="F6262" t="s">
        <v>23823</v>
      </c>
      <c r="H6262">
        <v>48.508282399999999</v>
      </c>
      <c r="I6262">
        <v>-91.676118299999999</v>
      </c>
      <c r="J6262" s="1" t="str">
        <f t="shared" si="1011"/>
        <v>NGR lake sediment grab sample</v>
      </c>
      <c r="K6262" s="1" t="str">
        <f t="shared" si="1012"/>
        <v>&lt;177 micron (NGR)</v>
      </c>
      <c r="L6262">
        <v>64</v>
      </c>
      <c r="M6262" t="s">
        <v>34</v>
      </c>
      <c r="N6262">
        <v>1260</v>
      </c>
      <c r="O6262">
        <v>33</v>
      </c>
      <c r="P6262">
        <v>11</v>
      </c>
      <c r="Q6262">
        <v>6</v>
      </c>
      <c r="R6262">
        <v>12</v>
      </c>
      <c r="S6262">
        <v>7</v>
      </c>
      <c r="T6262">
        <v>0.1</v>
      </c>
      <c r="U6262">
        <v>200</v>
      </c>
      <c r="V6262">
        <v>0.85</v>
      </c>
      <c r="W6262">
        <v>0.5</v>
      </c>
      <c r="X6262">
        <v>1</v>
      </c>
      <c r="Y6262">
        <v>6.4</v>
      </c>
    </row>
    <row r="6263" spans="1:25" hidden="1" x14ac:dyDescent="0.25">
      <c r="A6263" t="s">
        <v>23824</v>
      </c>
      <c r="B6263" t="s">
        <v>23825</v>
      </c>
      <c r="C6263" s="1" t="str">
        <f t="shared" si="1006"/>
        <v>21:0447</v>
      </c>
      <c r="D6263" s="1" t="str">
        <f t="shared" si="1010"/>
        <v>21:0147</v>
      </c>
      <c r="E6263" t="s">
        <v>23826</v>
      </c>
      <c r="F6263" t="s">
        <v>23827</v>
      </c>
      <c r="H6263">
        <v>48.469435500000003</v>
      </c>
      <c r="I6263">
        <v>-91.664023</v>
      </c>
      <c r="J6263" s="1" t="str">
        <f t="shared" si="1011"/>
        <v>NGR lake sediment grab sample</v>
      </c>
      <c r="K6263" s="1" t="str">
        <f t="shared" si="1012"/>
        <v>&lt;177 micron (NGR)</v>
      </c>
      <c r="L6263">
        <v>64</v>
      </c>
      <c r="M6263" t="s">
        <v>39</v>
      </c>
      <c r="N6263">
        <v>1261</v>
      </c>
      <c r="O6263">
        <v>66</v>
      </c>
      <c r="P6263">
        <v>39</v>
      </c>
      <c r="Q6263">
        <v>6</v>
      </c>
      <c r="R6263">
        <v>36</v>
      </c>
      <c r="S6263">
        <v>14</v>
      </c>
      <c r="T6263">
        <v>0.1</v>
      </c>
      <c r="U6263">
        <v>275</v>
      </c>
      <c r="V6263">
        <v>1.95</v>
      </c>
      <c r="W6263">
        <v>0.5</v>
      </c>
      <c r="X6263">
        <v>1</v>
      </c>
      <c r="Y6263">
        <v>16</v>
      </c>
    </row>
    <row r="6264" spans="1:25" hidden="1" x14ac:dyDescent="0.25">
      <c r="A6264" t="s">
        <v>23828</v>
      </c>
      <c r="B6264" t="s">
        <v>23829</v>
      </c>
      <c r="C6264" s="1" t="str">
        <f t="shared" si="1006"/>
        <v>21:0447</v>
      </c>
      <c r="D6264" s="1" t="str">
        <f t="shared" si="1010"/>
        <v>21:0147</v>
      </c>
      <c r="E6264" t="s">
        <v>23830</v>
      </c>
      <c r="F6264" t="s">
        <v>23831</v>
      </c>
      <c r="H6264">
        <v>48.445778400000002</v>
      </c>
      <c r="I6264">
        <v>-91.663077999999999</v>
      </c>
      <c r="J6264" s="1" t="str">
        <f t="shared" si="1011"/>
        <v>NGR lake sediment grab sample</v>
      </c>
      <c r="K6264" s="1" t="str">
        <f t="shared" si="1012"/>
        <v>&lt;177 micron (NGR)</v>
      </c>
      <c r="L6264">
        <v>64</v>
      </c>
      <c r="M6264" t="s">
        <v>44</v>
      </c>
      <c r="N6264">
        <v>1262</v>
      </c>
      <c r="O6264">
        <v>102</v>
      </c>
      <c r="P6264">
        <v>29</v>
      </c>
      <c r="Q6264">
        <v>5</v>
      </c>
      <c r="R6264">
        <v>35</v>
      </c>
      <c r="S6264">
        <v>16</v>
      </c>
      <c r="T6264">
        <v>0.1</v>
      </c>
      <c r="U6264">
        <v>875</v>
      </c>
      <c r="V6264">
        <v>3.3</v>
      </c>
      <c r="W6264">
        <v>0.5</v>
      </c>
      <c r="X6264">
        <v>1</v>
      </c>
      <c r="Y6264">
        <v>12.4</v>
      </c>
    </row>
    <row r="6265" spans="1:25" hidden="1" x14ac:dyDescent="0.25">
      <c r="A6265" t="s">
        <v>23832</v>
      </c>
      <c r="B6265" t="s">
        <v>23833</v>
      </c>
      <c r="C6265" s="1" t="str">
        <f t="shared" si="1006"/>
        <v>21:0447</v>
      </c>
      <c r="D6265" s="1" t="str">
        <f t="shared" si="1010"/>
        <v>21:0147</v>
      </c>
      <c r="E6265" t="s">
        <v>23834</v>
      </c>
      <c r="F6265" t="s">
        <v>23835</v>
      </c>
      <c r="H6265">
        <v>48.417748000000003</v>
      </c>
      <c r="I6265">
        <v>-91.6753322</v>
      </c>
      <c r="J6265" s="1" t="str">
        <f t="shared" si="1011"/>
        <v>NGR lake sediment grab sample</v>
      </c>
      <c r="K6265" s="1" t="str">
        <f t="shared" si="1012"/>
        <v>&lt;177 micron (NGR)</v>
      </c>
      <c r="L6265">
        <v>64</v>
      </c>
      <c r="M6265" t="s">
        <v>62</v>
      </c>
      <c r="N6265">
        <v>1263</v>
      </c>
      <c r="O6265">
        <v>72</v>
      </c>
      <c r="P6265">
        <v>34</v>
      </c>
      <c r="Q6265">
        <v>5</v>
      </c>
      <c r="R6265">
        <v>34</v>
      </c>
      <c r="S6265">
        <v>8</v>
      </c>
      <c r="T6265">
        <v>0.1</v>
      </c>
      <c r="U6265">
        <v>125</v>
      </c>
      <c r="V6265">
        <v>0.7</v>
      </c>
      <c r="W6265">
        <v>0.5</v>
      </c>
      <c r="X6265">
        <v>1</v>
      </c>
      <c r="Y6265">
        <v>43.8</v>
      </c>
    </row>
    <row r="6266" spans="1:25" hidden="1" x14ac:dyDescent="0.25">
      <c r="A6266" t="s">
        <v>23836</v>
      </c>
      <c r="B6266" t="s">
        <v>23837</v>
      </c>
      <c r="C6266" s="1" t="str">
        <f t="shared" si="1006"/>
        <v>21:0447</v>
      </c>
      <c r="D6266" s="1" t="str">
        <f t="shared" si="1010"/>
        <v>21:0147</v>
      </c>
      <c r="E6266" t="s">
        <v>23838</v>
      </c>
      <c r="F6266" t="s">
        <v>23839</v>
      </c>
      <c r="H6266">
        <v>48.412705799999998</v>
      </c>
      <c r="I6266">
        <v>-91.612500400000002</v>
      </c>
      <c r="J6266" s="1" t="str">
        <f t="shared" si="1011"/>
        <v>NGR lake sediment grab sample</v>
      </c>
      <c r="K6266" s="1" t="str">
        <f t="shared" si="1012"/>
        <v>&lt;177 micron (NGR)</v>
      </c>
      <c r="L6266">
        <v>64</v>
      </c>
      <c r="M6266" t="s">
        <v>49</v>
      </c>
      <c r="N6266">
        <v>1264</v>
      </c>
      <c r="O6266">
        <v>104</v>
      </c>
      <c r="P6266">
        <v>122</v>
      </c>
      <c r="Q6266">
        <v>13</v>
      </c>
      <c r="R6266">
        <v>40</v>
      </c>
      <c r="S6266">
        <v>10</v>
      </c>
      <c r="T6266">
        <v>0.1</v>
      </c>
      <c r="U6266">
        <v>620</v>
      </c>
      <c r="V6266">
        <v>1.6</v>
      </c>
      <c r="W6266">
        <v>0.5</v>
      </c>
      <c r="X6266">
        <v>1</v>
      </c>
      <c r="Y6266">
        <v>45.6</v>
      </c>
    </row>
    <row r="6267" spans="1:25" hidden="1" x14ac:dyDescent="0.25">
      <c r="A6267" t="s">
        <v>23840</v>
      </c>
      <c r="B6267" t="s">
        <v>23841</v>
      </c>
      <c r="C6267" s="1" t="str">
        <f t="shared" si="1006"/>
        <v>21:0447</v>
      </c>
      <c r="D6267" s="1" t="str">
        <f t="shared" si="1010"/>
        <v>21:0147</v>
      </c>
      <c r="E6267" t="s">
        <v>23818</v>
      </c>
      <c r="F6267" t="s">
        <v>23842</v>
      </c>
      <c r="H6267">
        <v>48.402331199999999</v>
      </c>
      <c r="I6267">
        <v>-91.636577900000006</v>
      </c>
      <c r="J6267" s="1" t="str">
        <f t="shared" si="1011"/>
        <v>NGR lake sediment grab sample</v>
      </c>
      <c r="K6267" s="1" t="str">
        <f t="shared" si="1012"/>
        <v>&lt;177 micron (NGR)</v>
      </c>
      <c r="L6267">
        <v>64</v>
      </c>
      <c r="M6267" t="s">
        <v>53</v>
      </c>
      <c r="N6267">
        <v>1265</v>
      </c>
      <c r="O6267">
        <v>108</v>
      </c>
      <c r="P6267">
        <v>72</v>
      </c>
      <c r="Q6267">
        <v>17</v>
      </c>
      <c r="R6267">
        <v>39</v>
      </c>
      <c r="S6267">
        <v>11</v>
      </c>
      <c r="T6267">
        <v>0.1</v>
      </c>
      <c r="U6267">
        <v>320</v>
      </c>
      <c r="V6267">
        <v>1.1000000000000001</v>
      </c>
      <c r="W6267">
        <v>0.5</v>
      </c>
      <c r="X6267">
        <v>1</v>
      </c>
      <c r="Y6267">
        <v>58.4</v>
      </c>
    </row>
    <row r="6268" spans="1:25" hidden="1" x14ac:dyDescent="0.25">
      <c r="A6268" t="s">
        <v>23843</v>
      </c>
      <c r="B6268" t="s">
        <v>23844</v>
      </c>
      <c r="C6268" s="1" t="str">
        <f t="shared" si="1006"/>
        <v>21:0447</v>
      </c>
      <c r="D6268" s="1" t="str">
        <f t="shared" si="1010"/>
        <v>21:0147</v>
      </c>
      <c r="E6268" t="s">
        <v>23818</v>
      </c>
      <c r="F6268" t="s">
        <v>23845</v>
      </c>
      <c r="H6268">
        <v>48.402331199999999</v>
      </c>
      <c r="I6268">
        <v>-91.636577900000006</v>
      </c>
      <c r="J6268" s="1" t="str">
        <f t="shared" si="1011"/>
        <v>NGR lake sediment grab sample</v>
      </c>
      <c r="K6268" s="1" t="str">
        <f t="shared" si="1012"/>
        <v>&lt;177 micron (NGR)</v>
      </c>
      <c r="L6268">
        <v>64</v>
      </c>
      <c r="M6268" t="s">
        <v>57</v>
      </c>
      <c r="N6268">
        <v>1266</v>
      </c>
      <c r="O6268">
        <v>100</v>
      </c>
      <c r="P6268">
        <v>76</v>
      </c>
      <c r="Q6268">
        <v>5</v>
      </c>
      <c r="R6268">
        <v>39</v>
      </c>
      <c r="S6268">
        <v>9</v>
      </c>
      <c r="T6268">
        <v>0.1</v>
      </c>
      <c r="U6268">
        <v>300</v>
      </c>
      <c r="V6268">
        <v>0.9</v>
      </c>
      <c r="W6268">
        <v>0.5</v>
      </c>
      <c r="X6268">
        <v>1</v>
      </c>
      <c r="Y6268">
        <v>60.4</v>
      </c>
    </row>
    <row r="6269" spans="1:25" hidden="1" x14ac:dyDescent="0.25">
      <c r="A6269" t="s">
        <v>23846</v>
      </c>
      <c r="B6269" t="s">
        <v>23847</v>
      </c>
      <c r="C6269" s="1" t="str">
        <f t="shared" si="1006"/>
        <v>21:0447</v>
      </c>
      <c r="D6269" s="1" t="str">
        <f t="shared" si="1010"/>
        <v>21:0147</v>
      </c>
      <c r="E6269" t="s">
        <v>23848</v>
      </c>
      <c r="F6269" t="s">
        <v>23849</v>
      </c>
      <c r="H6269">
        <v>48.380886799999999</v>
      </c>
      <c r="I6269">
        <v>-91.640975600000004</v>
      </c>
      <c r="J6269" s="1" t="str">
        <f t="shared" si="1011"/>
        <v>NGR lake sediment grab sample</v>
      </c>
      <c r="K6269" s="1" t="str">
        <f t="shared" si="1012"/>
        <v>&lt;177 micron (NGR)</v>
      </c>
      <c r="L6269">
        <v>64</v>
      </c>
      <c r="M6269" t="s">
        <v>67</v>
      </c>
      <c r="N6269">
        <v>1267</v>
      </c>
      <c r="O6269">
        <v>98</v>
      </c>
      <c r="P6269">
        <v>85</v>
      </c>
      <c r="Q6269">
        <v>7</v>
      </c>
      <c r="R6269">
        <v>57</v>
      </c>
      <c r="S6269">
        <v>13</v>
      </c>
      <c r="T6269">
        <v>0.1</v>
      </c>
      <c r="U6269">
        <v>450</v>
      </c>
      <c r="V6269">
        <v>1.9</v>
      </c>
      <c r="W6269">
        <v>0.5</v>
      </c>
      <c r="X6269">
        <v>2</v>
      </c>
      <c r="Y6269">
        <v>37.4</v>
      </c>
    </row>
    <row r="6270" spans="1:25" hidden="1" x14ac:dyDescent="0.25">
      <c r="A6270" t="s">
        <v>23850</v>
      </c>
      <c r="B6270" t="s">
        <v>23851</v>
      </c>
      <c r="C6270" s="1" t="str">
        <f t="shared" si="1006"/>
        <v>21:0447</v>
      </c>
      <c r="D6270" s="1" t="str">
        <f t="shared" si="1010"/>
        <v>21:0147</v>
      </c>
      <c r="E6270" t="s">
        <v>23852</v>
      </c>
      <c r="F6270" t="s">
        <v>23853</v>
      </c>
      <c r="H6270">
        <v>48.381909200000003</v>
      </c>
      <c r="I6270">
        <v>-91.674592200000006</v>
      </c>
      <c r="J6270" s="1" t="str">
        <f t="shared" si="1011"/>
        <v>NGR lake sediment grab sample</v>
      </c>
      <c r="K6270" s="1" t="str">
        <f t="shared" si="1012"/>
        <v>&lt;177 micron (NGR)</v>
      </c>
      <c r="L6270">
        <v>64</v>
      </c>
      <c r="M6270" t="s">
        <v>72</v>
      </c>
      <c r="N6270">
        <v>1268</v>
      </c>
      <c r="O6270">
        <v>160</v>
      </c>
      <c r="P6270">
        <v>67</v>
      </c>
      <c r="Q6270">
        <v>12</v>
      </c>
      <c r="R6270">
        <v>68</v>
      </c>
      <c r="S6270">
        <v>34</v>
      </c>
      <c r="T6270">
        <v>0.1</v>
      </c>
      <c r="U6270">
        <v>890</v>
      </c>
      <c r="V6270">
        <v>2.7</v>
      </c>
      <c r="W6270">
        <v>2</v>
      </c>
      <c r="X6270">
        <v>2</v>
      </c>
      <c r="Y6270">
        <v>28.2</v>
      </c>
    </row>
    <row r="6271" spans="1:25" hidden="1" x14ac:dyDescent="0.25">
      <c r="A6271" t="s">
        <v>23854</v>
      </c>
      <c r="B6271" t="s">
        <v>23855</v>
      </c>
      <c r="C6271" s="1" t="str">
        <f t="shared" si="1006"/>
        <v>21:0447</v>
      </c>
      <c r="D6271" s="1" t="str">
        <f t="shared" si="1010"/>
        <v>21:0147</v>
      </c>
      <c r="E6271" t="s">
        <v>23856</v>
      </c>
      <c r="F6271" t="s">
        <v>23857</v>
      </c>
      <c r="H6271">
        <v>48.344456600000001</v>
      </c>
      <c r="I6271">
        <v>-91.684556700000002</v>
      </c>
      <c r="J6271" s="1" t="str">
        <f t="shared" si="1011"/>
        <v>NGR lake sediment grab sample</v>
      </c>
      <c r="K6271" s="1" t="str">
        <f t="shared" si="1012"/>
        <v>&lt;177 micron (NGR)</v>
      </c>
      <c r="L6271">
        <v>64</v>
      </c>
      <c r="M6271" t="s">
        <v>77</v>
      </c>
      <c r="N6271">
        <v>1269</v>
      </c>
      <c r="O6271">
        <v>74</v>
      </c>
      <c r="P6271">
        <v>31</v>
      </c>
      <c r="Q6271">
        <v>8</v>
      </c>
      <c r="R6271">
        <v>20</v>
      </c>
      <c r="S6271">
        <v>5</v>
      </c>
      <c r="T6271">
        <v>0.2</v>
      </c>
      <c r="U6271">
        <v>155</v>
      </c>
      <c r="V6271">
        <v>0.65</v>
      </c>
      <c r="W6271">
        <v>0.5</v>
      </c>
      <c r="X6271">
        <v>1</v>
      </c>
      <c r="Y6271">
        <v>61</v>
      </c>
    </row>
    <row r="6272" spans="1:25" hidden="1" x14ac:dyDescent="0.25">
      <c r="A6272" t="s">
        <v>23858</v>
      </c>
      <c r="B6272" t="s">
        <v>23859</v>
      </c>
      <c r="C6272" s="1" t="str">
        <f t="shared" si="1006"/>
        <v>21:0447</v>
      </c>
      <c r="D6272" s="1" t="str">
        <f t="shared" si="1010"/>
        <v>21:0147</v>
      </c>
      <c r="E6272" t="s">
        <v>23860</v>
      </c>
      <c r="F6272" t="s">
        <v>23861</v>
      </c>
      <c r="H6272">
        <v>48.327297799999997</v>
      </c>
      <c r="I6272">
        <v>-91.658097100000006</v>
      </c>
      <c r="J6272" s="1" t="str">
        <f t="shared" si="1011"/>
        <v>NGR lake sediment grab sample</v>
      </c>
      <c r="K6272" s="1" t="str">
        <f t="shared" si="1012"/>
        <v>&lt;177 micron (NGR)</v>
      </c>
      <c r="L6272">
        <v>64</v>
      </c>
      <c r="M6272" t="s">
        <v>82</v>
      </c>
      <c r="N6272">
        <v>1270</v>
      </c>
      <c r="O6272">
        <v>138</v>
      </c>
      <c r="P6272">
        <v>35</v>
      </c>
      <c r="Q6272">
        <v>7</v>
      </c>
      <c r="R6272">
        <v>45</v>
      </c>
      <c r="S6272">
        <v>24</v>
      </c>
      <c r="T6272">
        <v>0.1</v>
      </c>
      <c r="U6272">
        <v>500</v>
      </c>
      <c r="V6272">
        <v>2.75</v>
      </c>
      <c r="W6272">
        <v>0.5</v>
      </c>
      <c r="X6272">
        <v>1</v>
      </c>
      <c r="Y6272">
        <v>37.4</v>
      </c>
    </row>
    <row r="6273" spans="1:25" hidden="1" x14ac:dyDescent="0.25">
      <c r="A6273" t="s">
        <v>23862</v>
      </c>
      <c r="B6273" t="s">
        <v>23863</v>
      </c>
      <c r="C6273" s="1" t="str">
        <f t="shared" si="1006"/>
        <v>21:0447</v>
      </c>
      <c r="D6273" s="1" t="str">
        <f t="shared" si="1010"/>
        <v>21:0147</v>
      </c>
      <c r="E6273" t="s">
        <v>23864</v>
      </c>
      <c r="F6273" t="s">
        <v>23865</v>
      </c>
      <c r="H6273">
        <v>48.270921999999999</v>
      </c>
      <c r="I6273">
        <v>-91.671999600000007</v>
      </c>
      <c r="J6273" s="1" t="str">
        <f t="shared" si="1011"/>
        <v>NGR lake sediment grab sample</v>
      </c>
      <c r="K6273" s="1" t="str">
        <f t="shared" si="1012"/>
        <v>&lt;177 micron (NGR)</v>
      </c>
      <c r="L6273">
        <v>64</v>
      </c>
      <c r="M6273" t="s">
        <v>87</v>
      </c>
      <c r="N6273">
        <v>1271</v>
      </c>
      <c r="O6273">
        <v>80</v>
      </c>
      <c r="P6273">
        <v>22</v>
      </c>
      <c r="Q6273">
        <v>10</v>
      </c>
      <c r="R6273">
        <v>17</v>
      </c>
      <c r="S6273">
        <v>7</v>
      </c>
      <c r="T6273">
        <v>0.1</v>
      </c>
      <c r="U6273">
        <v>360</v>
      </c>
      <c r="V6273">
        <v>1</v>
      </c>
      <c r="W6273">
        <v>0.5</v>
      </c>
      <c r="X6273">
        <v>1</v>
      </c>
      <c r="Y6273">
        <v>42.2</v>
      </c>
    </row>
    <row r="6274" spans="1:25" hidden="1" x14ac:dyDescent="0.25">
      <c r="A6274" t="s">
        <v>23866</v>
      </c>
      <c r="B6274" t="s">
        <v>23867</v>
      </c>
      <c r="C6274" s="1" t="str">
        <f t="shared" si="1006"/>
        <v>21:0447</v>
      </c>
      <c r="D6274" s="1" t="str">
        <f t="shared" si="1010"/>
        <v>21:0147</v>
      </c>
      <c r="E6274" t="s">
        <v>23868</v>
      </c>
      <c r="F6274" t="s">
        <v>23869</v>
      </c>
      <c r="H6274">
        <v>48.2505515</v>
      </c>
      <c r="I6274">
        <v>-91.684409000000002</v>
      </c>
      <c r="J6274" s="1" t="str">
        <f t="shared" si="1011"/>
        <v>NGR lake sediment grab sample</v>
      </c>
      <c r="K6274" s="1" t="str">
        <f t="shared" si="1012"/>
        <v>&lt;177 micron (NGR)</v>
      </c>
      <c r="L6274">
        <v>64</v>
      </c>
      <c r="M6274" t="s">
        <v>92</v>
      </c>
      <c r="N6274">
        <v>1272</v>
      </c>
      <c r="O6274">
        <v>160</v>
      </c>
      <c r="P6274">
        <v>29</v>
      </c>
      <c r="Q6274">
        <v>10</v>
      </c>
      <c r="R6274">
        <v>30</v>
      </c>
      <c r="S6274">
        <v>24</v>
      </c>
      <c r="T6274">
        <v>0.1</v>
      </c>
      <c r="U6274">
        <v>2650</v>
      </c>
      <c r="V6274">
        <v>5.2</v>
      </c>
      <c r="W6274">
        <v>0.5</v>
      </c>
      <c r="X6274">
        <v>4</v>
      </c>
      <c r="Y6274">
        <v>30.2</v>
      </c>
    </row>
    <row r="6275" spans="1:25" hidden="1" x14ac:dyDescent="0.25">
      <c r="A6275" t="s">
        <v>23870</v>
      </c>
      <c r="B6275" t="s">
        <v>23871</v>
      </c>
      <c r="C6275" s="1" t="str">
        <f t="shared" si="1006"/>
        <v>21:0447</v>
      </c>
      <c r="D6275" s="1" t="str">
        <f t="shared" si="1010"/>
        <v>21:0147</v>
      </c>
      <c r="E6275" t="s">
        <v>23872</v>
      </c>
      <c r="F6275" t="s">
        <v>23873</v>
      </c>
      <c r="H6275">
        <v>48.235750199999998</v>
      </c>
      <c r="I6275">
        <v>-91.733958700000002</v>
      </c>
      <c r="J6275" s="1" t="str">
        <f t="shared" si="1011"/>
        <v>NGR lake sediment grab sample</v>
      </c>
      <c r="K6275" s="1" t="str">
        <f t="shared" si="1012"/>
        <v>&lt;177 micron (NGR)</v>
      </c>
      <c r="L6275">
        <v>64</v>
      </c>
      <c r="M6275" t="s">
        <v>97</v>
      </c>
      <c r="N6275">
        <v>1273</v>
      </c>
      <c r="O6275">
        <v>106</v>
      </c>
      <c r="P6275">
        <v>32</v>
      </c>
      <c r="Q6275">
        <v>10</v>
      </c>
      <c r="R6275">
        <v>30</v>
      </c>
      <c r="S6275">
        <v>11</v>
      </c>
      <c r="T6275">
        <v>0.1</v>
      </c>
      <c r="U6275">
        <v>440</v>
      </c>
      <c r="V6275">
        <v>1.7</v>
      </c>
      <c r="W6275">
        <v>0.5</v>
      </c>
      <c r="X6275">
        <v>1</v>
      </c>
      <c r="Y6275">
        <v>24.2</v>
      </c>
    </row>
    <row r="6276" spans="1:25" hidden="1" x14ac:dyDescent="0.25">
      <c r="A6276" t="s">
        <v>23874</v>
      </c>
      <c r="B6276" t="s">
        <v>23875</v>
      </c>
      <c r="C6276" s="1" t="str">
        <f t="shared" si="1006"/>
        <v>21:0447</v>
      </c>
      <c r="D6276" s="1" t="str">
        <f t="shared" si="1010"/>
        <v>21:0147</v>
      </c>
      <c r="E6276" t="s">
        <v>23876</v>
      </c>
      <c r="F6276" t="s">
        <v>23877</v>
      </c>
      <c r="H6276">
        <v>48.217213399999999</v>
      </c>
      <c r="I6276">
        <v>-91.763441700000001</v>
      </c>
      <c r="J6276" s="1" t="str">
        <f t="shared" si="1011"/>
        <v>NGR lake sediment grab sample</v>
      </c>
      <c r="K6276" s="1" t="str">
        <f t="shared" si="1012"/>
        <v>&lt;177 micron (NGR)</v>
      </c>
      <c r="L6276">
        <v>64</v>
      </c>
      <c r="M6276" t="s">
        <v>107</v>
      </c>
      <c r="N6276">
        <v>1274</v>
      </c>
      <c r="O6276">
        <v>124</v>
      </c>
      <c r="P6276">
        <v>37</v>
      </c>
      <c r="Q6276">
        <v>4</v>
      </c>
      <c r="R6276">
        <v>36</v>
      </c>
      <c r="S6276">
        <v>18</v>
      </c>
      <c r="T6276">
        <v>0.1</v>
      </c>
      <c r="U6276">
        <v>8100</v>
      </c>
      <c r="V6276">
        <v>9</v>
      </c>
      <c r="W6276">
        <v>2</v>
      </c>
      <c r="X6276">
        <v>1</v>
      </c>
      <c r="Y6276">
        <v>29.2</v>
      </c>
    </row>
    <row r="6277" spans="1:25" hidden="1" x14ac:dyDescent="0.25">
      <c r="A6277" t="s">
        <v>23878</v>
      </c>
      <c r="B6277" t="s">
        <v>23879</v>
      </c>
      <c r="C6277" s="1" t="str">
        <f t="shared" si="1006"/>
        <v>21:0447</v>
      </c>
      <c r="D6277" s="1" t="str">
        <f t="shared" si="1010"/>
        <v>21:0147</v>
      </c>
      <c r="E6277" t="s">
        <v>23880</v>
      </c>
      <c r="F6277" t="s">
        <v>23881</v>
      </c>
      <c r="H6277">
        <v>48.229824600000001</v>
      </c>
      <c r="I6277">
        <v>-91.804815099999999</v>
      </c>
      <c r="J6277" s="1" t="str">
        <f t="shared" si="1011"/>
        <v>NGR lake sediment grab sample</v>
      </c>
      <c r="K6277" s="1" t="str">
        <f t="shared" si="1012"/>
        <v>&lt;177 micron (NGR)</v>
      </c>
      <c r="L6277">
        <v>64</v>
      </c>
      <c r="M6277" t="s">
        <v>112</v>
      </c>
      <c r="N6277">
        <v>1275</v>
      </c>
      <c r="O6277">
        <v>112</v>
      </c>
      <c r="P6277">
        <v>36</v>
      </c>
      <c r="Q6277">
        <v>4</v>
      </c>
      <c r="R6277">
        <v>35</v>
      </c>
      <c r="S6277">
        <v>22</v>
      </c>
      <c r="T6277">
        <v>0.1</v>
      </c>
      <c r="U6277">
        <v>2700</v>
      </c>
      <c r="V6277">
        <v>7.1</v>
      </c>
      <c r="W6277">
        <v>2</v>
      </c>
      <c r="X6277">
        <v>1</v>
      </c>
      <c r="Y6277">
        <v>27.4</v>
      </c>
    </row>
    <row r="6278" spans="1:25" hidden="1" x14ac:dyDescent="0.25">
      <c r="A6278" t="s">
        <v>23882</v>
      </c>
      <c r="B6278" t="s">
        <v>23883</v>
      </c>
      <c r="C6278" s="1" t="str">
        <f t="shared" si="1006"/>
        <v>21:0447</v>
      </c>
      <c r="D6278" s="1" t="str">
        <f t="shared" si="1010"/>
        <v>21:0147</v>
      </c>
      <c r="E6278" t="s">
        <v>23884</v>
      </c>
      <c r="F6278" t="s">
        <v>23885</v>
      </c>
      <c r="H6278">
        <v>48.227532699999998</v>
      </c>
      <c r="I6278">
        <v>-91.8562929</v>
      </c>
      <c r="J6278" s="1" t="str">
        <f t="shared" si="1011"/>
        <v>NGR lake sediment grab sample</v>
      </c>
      <c r="K6278" s="1" t="str">
        <f t="shared" si="1012"/>
        <v>&lt;177 micron (NGR)</v>
      </c>
      <c r="L6278">
        <v>64</v>
      </c>
      <c r="M6278" t="s">
        <v>117</v>
      </c>
      <c r="N6278">
        <v>1276</v>
      </c>
      <c r="O6278">
        <v>78</v>
      </c>
      <c r="P6278">
        <v>31</v>
      </c>
      <c r="Q6278">
        <v>5</v>
      </c>
      <c r="R6278">
        <v>23</v>
      </c>
      <c r="S6278">
        <v>6</v>
      </c>
      <c r="T6278">
        <v>0.1</v>
      </c>
      <c r="U6278">
        <v>440</v>
      </c>
      <c r="V6278">
        <v>1.8</v>
      </c>
      <c r="W6278">
        <v>0.5</v>
      </c>
      <c r="X6278">
        <v>1</v>
      </c>
      <c r="Y6278">
        <v>27.6</v>
      </c>
    </row>
    <row r="6279" spans="1:25" hidden="1" x14ac:dyDescent="0.25">
      <c r="A6279" t="s">
        <v>23886</v>
      </c>
      <c r="B6279" t="s">
        <v>23887</v>
      </c>
      <c r="C6279" s="1" t="str">
        <f t="shared" si="1006"/>
        <v>21:0447</v>
      </c>
      <c r="D6279" s="1" t="str">
        <f t="shared" si="1010"/>
        <v>21:0147</v>
      </c>
      <c r="E6279" t="s">
        <v>23888</v>
      </c>
      <c r="F6279" t="s">
        <v>23889</v>
      </c>
      <c r="H6279">
        <v>48.254364500000001</v>
      </c>
      <c r="I6279">
        <v>-91.861972499999993</v>
      </c>
      <c r="J6279" s="1" t="str">
        <f t="shared" si="1011"/>
        <v>NGR lake sediment grab sample</v>
      </c>
      <c r="K6279" s="1" t="str">
        <f t="shared" si="1012"/>
        <v>&lt;177 micron (NGR)</v>
      </c>
      <c r="L6279">
        <v>64</v>
      </c>
      <c r="M6279" t="s">
        <v>122</v>
      </c>
      <c r="N6279">
        <v>1277</v>
      </c>
      <c r="O6279">
        <v>87</v>
      </c>
      <c r="P6279">
        <v>24</v>
      </c>
      <c r="Q6279">
        <v>9</v>
      </c>
      <c r="R6279">
        <v>24</v>
      </c>
      <c r="S6279">
        <v>9</v>
      </c>
      <c r="T6279">
        <v>0.1</v>
      </c>
      <c r="U6279">
        <v>310</v>
      </c>
      <c r="V6279">
        <v>1.5</v>
      </c>
      <c r="W6279">
        <v>0.5</v>
      </c>
      <c r="X6279">
        <v>2</v>
      </c>
      <c r="Y6279">
        <v>31.8</v>
      </c>
    </row>
    <row r="6280" spans="1:25" hidden="1" x14ac:dyDescent="0.25">
      <c r="A6280" t="s">
        <v>23890</v>
      </c>
      <c r="B6280" t="s">
        <v>23891</v>
      </c>
      <c r="C6280" s="1" t="str">
        <f t="shared" si="1006"/>
        <v>21:0447</v>
      </c>
      <c r="D6280" s="1" t="str">
        <f>HYPERLINK("http://geochem.nrcan.gc.ca/cdogs/content/svy/svy_e.htm", "")</f>
        <v/>
      </c>
      <c r="G6280" s="1" t="str">
        <f>HYPERLINK("http://geochem.nrcan.gc.ca/cdogs/content/cr_/cr_00047_e.htm", "47")</f>
        <v>47</v>
      </c>
      <c r="J6280" t="s">
        <v>100</v>
      </c>
      <c r="K6280" t="s">
        <v>101</v>
      </c>
      <c r="L6280">
        <v>64</v>
      </c>
      <c r="M6280" t="s">
        <v>102</v>
      </c>
      <c r="N6280">
        <v>1278</v>
      </c>
      <c r="O6280">
        <v>88</v>
      </c>
      <c r="P6280">
        <v>47</v>
      </c>
      <c r="Q6280">
        <v>15</v>
      </c>
      <c r="R6280">
        <v>23</v>
      </c>
      <c r="S6280">
        <v>13</v>
      </c>
      <c r="T6280">
        <v>0.2</v>
      </c>
      <c r="U6280">
        <v>800</v>
      </c>
      <c r="V6280">
        <v>2.95</v>
      </c>
      <c r="W6280">
        <v>27</v>
      </c>
      <c r="X6280">
        <v>7</v>
      </c>
      <c r="Y6280">
        <v>17.8</v>
      </c>
    </row>
    <row r="6281" spans="1:25" hidden="1" x14ac:dyDescent="0.25">
      <c r="A6281" t="s">
        <v>23892</v>
      </c>
      <c r="B6281" t="s">
        <v>23893</v>
      </c>
      <c r="C6281" s="1" t="str">
        <f t="shared" si="1006"/>
        <v>21:0447</v>
      </c>
      <c r="D6281" s="1" t="str">
        <f t="shared" ref="D6281:D6292" si="1013">HYPERLINK("http://geochem.nrcan.gc.ca/cdogs/content/svy/svy210147_e.htm", "21:0147")</f>
        <v>21:0147</v>
      </c>
      <c r="E6281" t="s">
        <v>23894</v>
      </c>
      <c r="F6281" t="s">
        <v>23895</v>
      </c>
      <c r="H6281">
        <v>48.280423200000001</v>
      </c>
      <c r="I6281">
        <v>-91.994366799999995</v>
      </c>
      <c r="J6281" s="1" t="str">
        <f t="shared" ref="J6281:J6292" si="1014">HYPERLINK("http://geochem.nrcan.gc.ca/cdogs/content/kwd/kwd020027_e.htm", "NGR lake sediment grab sample")</f>
        <v>NGR lake sediment grab sample</v>
      </c>
      <c r="K6281" s="1" t="str">
        <f t="shared" ref="K6281:K6292" si="1015">HYPERLINK("http://geochem.nrcan.gc.ca/cdogs/content/kwd/kwd080006_e.htm", "&lt;177 micron (NGR)")</f>
        <v>&lt;177 micron (NGR)</v>
      </c>
      <c r="L6281">
        <v>65</v>
      </c>
      <c r="M6281" t="s">
        <v>29</v>
      </c>
      <c r="N6281">
        <v>1279</v>
      </c>
      <c r="O6281">
        <v>78</v>
      </c>
      <c r="P6281">
        <v>20</v>
      </c>
      <c r="Q6281">
        <v>8</v>
      </c>
      <c r="R6281">
        <v>17</v>
      </c>
      <c r="S6281">
        <v>6</v>
      </c>
      <c r="T6281">
        <v>0.1</v>
      </c>
      <c r="U6281">
        <v>330</v>
      </c>
      <c r="V6281">
        <v>1.1000000000000001</v>
      </c>
      <c r="W6281">
        <v>0.5</v>
      </c>
      <c r="X6281">
        <v>1</v>
      </c>
      <c r="Y6281">
        <v>57.4</v>
      </c>
    </row>
    <row r="6282" spans="1:25" hidden="1" x14ac:dyDescent="0.25">
      <c r="A6282" t="s">
        <v>23896</v>
      </c>
      <c r="B6282" t="s">
        <v>23897</v>
      </c>
      <c r="C6282" s="1" t="str">
        <f t="shared" si="1006"/>
        <v>21:0447</v>
      </c>
      <c r="D6282" s="1" t="str">
        <f t="shared" si="1013"/>
        <v>21:0147</v>
      </c>
      <c r="E6282" t="s">
        <v>23898</v>
      </c>
      <c r="F6282" t="s">
        <v>23899</v>
      </c>
      <c r="H6282">
        <v>48.256802499999999</v>
      </c>
      <c r="I6282">
        <v>-91.896059199999996</v>
      </c>
      <c r="J6282" s="1" t="str">
        <f t="shared" si="1014"/>
        <v>NGR lake sediment grab sample</v>
      </c>
      <c r="K6282" s="1" t="str">
        <f t="shared" si="1015"/>
        <v>&lt;177 micron (NGR)</v>
      </c>
      <c r="L6282">
        <v>65</v>
      </c>
      <c r="M6282" t="s">
        <v>34</v>
      </c>
      <c r="N6282">
        <v>1280</v>
      </c>
      <c r="O6282">
        <v>96</v>
      </c>
      <c r="P6282">
        <v>21</v>
      </c>
      <c r="Q6282">
        <v>9</v>
      </c>
      <c r="R6282">
        <v>19</v>
      </c>
      <c r="S6282">
        <v>9</v>
      </c>
      <c r="T6282">
        <v>0.1</v>
      </c>
      <c r="U6282">
        <v>470</v>
      </c>
      <c r="V6282">
        <v>3.2</v>
      </c>
      <c r="W6282">
        <v>0.5</v>
      </c>
      <c r="X6282">
        <v>3</v>
      </c>
      <c r="Y6282">
        <v>29.8</v>
      </c>
    </row>
    <row r="6283" spans="1:25" hidden="1" x14ac:dyDescent="0.25">
      <c r="A6283" t="s">
        <v>23900</v>
      </c>
      <c r="B6283" t="s">
        <v>23901</v>
      </c>
      <c r="C6283" s="1" t="str">
        <f t="shared" ref="C6283:C6334" si="1016">HYPERLINK("http://geochem.nrcan.gc.ca/cdogs/content/bdl/bdl210447_e.htm", "21:0447")</f>
        <v>21:0447</v>
      </c>
      <c r="D6283" s="1" t="str">
        <f t="shared" si="1013"/>
        <v>21:0147</v>
      </c>
      <c r="E6283" t="s">
        <v>23902</v>
      </c>
      <c r="F6283" t="s">
        <v>23903</v>
      </c>
      <c r="H6283">
        <v>48.258602500000002</v>
      </c>
      <c r="I6283">
        <v>-91.980782500000004</v>
      </c>
      <c r="J6283" s="1" t="str">
        <f t="shared" si="1014"/>
        <v>NGR lake sediment grab sample</v>
      </c>
      <c r="K6283" s="1" t="str">
        <f t="shared" si="1015"/>
        <v>&lt;177 micron (NGR)</v>
      </c>
      <c r="L6283">
        <v>65</v>
      </c>
      <c r="M6283" t="s">
        <v>39</v>
      </c>
      <c r="N6283">
        <v>1281</v>
      </c>
      <c r="O6283">
        <v>91</v>
      </c>
      <c r="P6283">
        <v>30</v>
      </c>
      <c r="Q6283">
        <v>7</v>
      </c>
      <c r="R6283">
        <v>30</v>
      </c>
      <c r="S6283">
        <v>11</v>
      </c>
      <c r="T6283">
        <v>0.1</v>
      </c>
      <c r="U6283">
        <v>440</v>
      </c>
      <c r="V6283">
        <v>1.85</v>
      </c>
      <c r="W6283">
        <v>0.5</v>
      </c>
      <c r="X6283">
        <v>1</v>
      </c>
      <c r="Y6283">
        <v>23.2</v>
      </c>
    </row>
    <row r="6284" spans="1:25" hidden="1" x14ac:dyDescent="0.25">
      <c r="A6284" t="s">
        <v>23904</v>
      </c>
      <c r="B6284" t="s">
        <v>23905</v>
      </c>
      <c r="C6284" s="1" t="str">
        <f t="shared" si="1016"/>
        <v>21:0447</v>
      </c>
      <c r="D6284" s="1" t="str">
        <f t="shared" si="1013"/>
        <v>21:0147</v>
      </c>
      <c r="E6284" t="s">
        <v>23906</v>
      </c>
      <c r="F6284" t="s">
        <v>23907</v>
      </c>
      <c r="H6284">
        <v>48.267144600000002</v>
      </c>
      <c r="I6284">
        <v>-91.997565100000003</v>
      </c>
      <c r="J6284" s="1" t="str">
        <f t="shared" si="1014"/>
        <v>NGR lake sediment grab sample</v>
      </c>
      <c r="K6284" s="1" t="str">
        <f t="shared" si="1015"/>
        <v>&lt;177 micron (NGR)</v>
      </c>
      <c r="L6284">
        <v>65</v>
      </c>
      <c r="M6284" t="s">
        <v>49</v>
      </c>
      <c r="N6284">
        <v>1282</v>
      </c>
      <c r="O6284">
        <v>99</v>
      </c>
      <c r="P6284">
        <v>26</v>
      </c>
      <c r="Q6284">
        <v>7</v>
      </c>
      <c r="R6284">
        <v>31</v>
      </c>
      <c r="S6284">
        <v>14</v>
      </c>
      <c r="T6284">
        <v>0.1</v>
      </c>
      <c r="U6284">
        <v>855</v>
      </c>
      <c r="V6284">
        <v>2.8</v>
      </c>
      <c r="W6284">
        <v>0.5</v>
      </c>
      <c r="X6284">
        <v>1</v>
      </c>
      <c r="Y6284">
        <v>18.8</v>
      </c>
    </row>
    <row r="6285" spans="1:25" hidden="1" x14ac:dyDescent="0.25">
      <c r="A6285" t="s">
        <v>23908</v>
      </c>
      <c r="B6285" t="s">
        <v>23909</v>
      </c>
      <c r="C6285" s="1" t="str">
        <f t="shared" si="1016"/>
        <v>21:0447</v>
      </c>
      <c r="D6285" s="1" t="str">
        <f t="shared" si="1013"/>
        <v>21:0147</v>
      </c>
      <c r="E6285" t="s">
        <v>23894</v>
      </c>
      <c r="F6285" t="s">
        <v>23910</v>
      </c>
      <c r="H6285">
        <v>48.280423200000001</v>
      </c>
      <c r="I6285">
        <v>-91.994366799999995</v>
      </c>
      <c r="J6285" s="1" t="str">
        <f t="shared" si="1014"/>
        <v>NGR lake sediment grab sample</v>
      </c>
      <c r="K6285" s="1" t="str">
        <f t="shared" si="1015"/>
        <v>&lt;177 micron (NGR)</v>
      </c>
      <c r="L6285">
        <v>65</v>
      </c>
      <c r="M6285" t="s">
        <v>53</v>
      </c>
      <c r="N6285">
        <v>1283</v>
      </c>
      <c r="O6285">
        <v>70</v>
      </c>
      <c r="P6285">
        <v>19</v>
      </c>
      <c r="Q6285">
        <v>7</v>
      </c>
      <c r="R6285">
        <v>17</v>
      </c>
      <c r="S6285">
        <v>7</v>
      </c>
      <c r="T6285">
        <v>0.1</v>
      </c>
      <c r="U6285">
        <v>340</v>
      </c>
      <c r="V6285">
        <v>1.05</v>
      </c>
      <c r="W6285">
        <v>0.5</v>
      </c>
      <c r="X6285">
        <v>1</v>
      </c>
      <c r="Y6285">
        <v>55.2</v>
      </c>
    </row>
    <row r="6286" spans="1:25" hidden="1" x14ac:dyDescent="0.25">
      <c r="A6286" t="s">
        <v>23911</v>
      </c>
      <c r="B6286" t="s">
        <v>23912</v>
      </c>
      <c r="C6286" s="1" t="str">
        <f t="shared" si="1016"/>
        <v>21:0447</v>
      </c>
      <c r="D6286" s="1" t="str">
        <f t="shared" si="1013"/>
        <v>21:0147</v>
      </c>
      <c r="E6286" t="s">
        <v>23894</v>
      </c>
      <c r="F6286" t="s">
        <v>23913</v>
      </c>
      <c r="H6286">
        <v>48.280423200000001</v>
      </c>
      <c r="I6286">
        <v>-91.994366799999995</v>
      </c>
      <c r="J6286" s="1" t="str">
        <f t="shared" si="1014"/>
        <v>NGR lake sediment grab sample</v>
      </c>
      <c r="K6286" s="1" t="str">
        <f t="shared" si="1015"/>
        <v>&lt;177 micron (NGR)</v>
      </c>
      <c r="L6286">
        <v>65</v>
      </c>
      <c r="M6286" t="s">
        <v>57</v>
      </c>
      <c r="N6286">
        <v>1284</v>
      </c>
      <c r="O6286">
        <v>74</v>
      </c>
      <c r="P6286">
        <v>20</v>
      </c>
      <c r="Q6286">
        <v>8</v>
      </c>
      <c r="R6286">
        <v>16</v>
      </c>
      <c r="S6286">
        <v>6</v>
      </c>
      <c r="T6286">
        <v>0.1</v>
      </c>
      <c r="U6286">
        <v>310</v>
      </c>
      <c r="V6286">
        <v>1.05</v>
      </c>
      <c r="W6286">
        <v>0.5</v>
      </c>
      <c r="X6286">
        <v>1</v>
      </c>
      <c r="Y6286">
        <v>56.6</v>
      </c>
    </row>
    <row r="6287" spans="1:25" hidden="1" x14ac:dyDescent="0.25">
      <c r="A6287" t="s">
        <v>23914</v>
      </c>
      <c r="B6287" t="s">
        <v>23915</v>
      </c>
      <c r="C6287" s="1" t="str">
        <f t="shared" si="1016"/>
        <v>21:0447</v>
      </c>
      <c r="D6287" s="1" t="str">
        <f t="shared" si="1013"/>
        <v>21:0147</v>
      </c>
      <c r="E6287" t="s">
        <v>23916</v>
      </c>
      <c r="F6287" t="s">
        <v>23917</v>
      </c>
      <c r="H6287">
        <v>48.274057300000003</v>
      </c>
      <c r="I6287">
        <v>-91.962455500000004</v>
      </c>
      <c r="J6287" s="1" t="str">
        <f t="shared" si="1014"/>
        <v>NGR lake sediment grab sample</v>
      </c>
      <c r="K6287" s="1" t="str">
        <f t="shared" si="1015"/>
        <v>&lt;177 micron (NGR)</v>
      </c>
      <c r="L6287">
        <v>65</v>
      </c>
      <c r="M6287" t="s">
        <v>44</v>
      </c>
      <c r="N6287">
        <v>1285</v>
      </c>
      <c r="O6287">
        <v>85</v>
      </c>
      <c r="P6287">
        <v>28</v>
      </c>
      <c r="Q6287">
        <v>12</v>
      </c>
      <c r="R6287">
        <v>27</v>
      </c>
      <c r="S6287">
        <v>8</v>
      </c>
      <c r="T6287">
        <v>0.1</v>
      </c>
      <c r="U6287">
        <v>420</v>
      </c>
      <c r="V6287">
        <v>1.6</v>
      </c>
      <c r="W6287">
        <v>0.5</v>
      </c>
      <c r="X6287">
        <v>1</v>
      </c>
      <c r="Y6287">
        <v>28.2</v>
      </c>
    </row>
    <row r="6288" spans="1:25" hidden="1" x14ac:dyDescent="0.25">
      <c r="A6288" t="s">
        <v>23918</v>
      </c>
      <c r="B6288" t="s">
        <v>23919</v>
      </c>
      <c r="C6288" s="1" t="str">
        <f t="shared" si="1016"/>
        <v>21:0447</v>
      </c>
      <c r="D6288" s="1" t="str">
        <f t="shared" si="1013"/>
        <v>21:0147</v>
      </c>
      <c r="E6288" t="s">
        <v>23920</v>
      </c>
      <c r="F6288" t="s">
        <v>23921</v>
      </c>
      <c r="H6288">
        <v>48.272249500000001</v>
      </c>
      <c r="I6288">
        <v>-91.906292399999998</v>
      </c>
      <c r="J6288" s="1" t="str">
        <f t="shared" si="1014"/>
        <v>NGR lake sediment grab sample</v>
      </c>
      <c r="K6288" s="1" t="str">
        <f t="shared" si="1015"/>
        <v>&lt;177 micron (NGR)</v>
      </c>
      <c r="L6288">
        <v>65</v>
      </c>
      <c r="M6288" t="s">
        <v>62</v>
      </c>
      <c r="N6288">
        <v>1286</v>
      </c>
      <c r="O6288">
        <v>98</v>
      </c>
      <c r="P6288">
        <v>33</v>
      </c>
      <c r="Q6288">
        <v>6</v>
      </c>
      <c r="R6288">
        <v>29</v>
      </c>
      <c r="S6288">
        <v>11</v>
      </c>
      <c r="T6288">
        <v>0.1</v>
      </c>
      <c r="U6288">
        <v>1100</v>
      </c>
      <c r="V6288">
        <v>4.3499999999999996</v>
      </c>
      <c r="W6288">
        <v>0.5</v>
      </c>
      <c r="X6288">
        <v>1</v>
      </c>
      <c r="Y6288">
        <v>26.4</v>
      </c>
    </row>
    <row r="6289" spans="1:25" hidden="1" x14ac:dyDescent="0.25">
      <c r="A6289" t="s">
        <v>23922</v>
      </c>
      <c r="B6289" t="s">
        <v>23923</v>
      </c>
      <c r="C6289" s="1" t="str">
        <f t="shared" si="1016"/>
        <v>21:0447</v>
      </c>
      <c r="D6289" s="1" t="str">
        <f t="shared" si="1013"/>
        <v>21:0147</v>
      </c>
      <c r="E6289" t="s">
        <v>23924</v>
      </c>
      <c r="F6289" t="s">
        <v>23925</v>
      </c>
      <c r="H6289">
        <v>48.271846099999998</v>
      </c>
      <c r="I6289">
        <v>-91.847568199999998</v>
      </c>
      <c r="J6289" s="1" t="str">
        <f t="shared" si="1014"/>
        <v>NGR lake sediment grab sample</v>
      </c>
      <c r="K6289" s="1" t="str">
        <f t="shared" si="1015"/>
        <v>&lt;177 micron (NGR)</v>
      </c>
      <c r="L6289">
        <v>65</v>
      </c>
      <c r="M6289" t="s">
        <v>67</v>
      </c>
      <c r="N6289">
        <v>1287</v>
      </c>
      <c r="O6289">
        <v>89</v>
      </c>
      <c r="P6289">
        <v>26</v>
      </c>
      <c r="Q6289">
        <v>9</v>
      </c>
      <c r="R6289">
        <v>31</v>
      </c>
      <c r="S6289">
        <v>8</v>
      </c>
      <c r="T6289">
        <v>0.1</v>
      </c>
      <c r="U6289">
        <v>310</v>
      </c>
      <c r="V6289">
        <v>1.9</v>
      </c>
      <c r="W6289">
        <v>0.5</v>
      </c>
      <c r="X6289">
        <v>1</v>
      </c>
      <c r="Y6289">
        <v>24.4</v>
      </c>
    </row>
    <row r="6290" spans="1:25" hidden="1" x14ac:dyDescent="0.25">
      <c r="A6290" t="s">
        <v>23926</v>
      </c>
      <c r="B6290" t="s">
        <v>23927</v>
      </c>
      <c r="C6290" s="1" t="str">
        <f t="shared" si="1016"/>
        <v>21:0447</v>
      </c>
      <c r="D6290" s="1" t="str">
        <f t="shared" si="1013"/>
        <v>21:0147</v>
      </c>
      <c r="E6290" t="s">
        <v>23928</v>
      </c>
      <c r="F6290" t="s">
        <v>23929</v>
      </c>
      <c r="H6290">
        <v>48.260251199999999</v>
      </c>
      <c r="I6290">
        <v>-91.812473100000005</v>
      </c>
      <c r="J6290" s="1" t="str">
        <f t="shared" si="1014"/>
        <v>NGR lake sediment grab sample</v>
      </c>
      <c r="K6290" s="1" t="str">
        <f t="shared" si="1015"/>
        <v>&lt;177 micron (NGR)</v>
      </c>
      <c r="L6290">
        <v>65</v>
      </c>
      <c r="M6290" t="s">
        <v>72</v>
      </c>
      <c r="N6290">
        <v>1288</v>
      </c>
      <c r="O6290">
        <v>106</v>
      </c>
      <c r="P6290">
        <v>27</v>
      </c>
      <c r="Q6290">
        <v>9</v>
      </c>
      <c r="R6290">
        <v>37</v>
      </c>
      <c r="S6290">
        <v>17</v>
      </c>
      <c r="T6290">
        <v>0.1</v>
      </c>
      <c r="U6290">
        <v>800</v>
      </c>
      <c r="V6290">
        <v>2.4</v>
      </c>
      <c r="W6290">
        <v>1.5</v>
      </c>
      <c r="X6290">
        <v>1</v>
      </c>
      <c r="Y6290">
        <v>15</v>
      </c>
    </row>
    <row r="6291" spans="1:25" hidden="1" x14ac:dyDescent="0.25">
      <c r="A6291" t="s">
        <v>23930</v>
      </c>
      <c r="B6291" t="s">
        <v>23931</v>
      </c>
      <c r="C6291" s="1" t="str">
        <f t="shared" si="1016"/>
        <v>21:0447</v>
      </c>
      <c r="D6291" s="1" t="str">
        <f t="shared" si="1013"/>
        <v>21:0147</v>
      </c>
      <c r="E6291" t="s">
        <v>23932</v>
      </c>
      <c r="F6291" t="s">
        <v>23933</v>
      </c>
      <c r="H6291">
        <v>48.240924399999997</v>
      </c>
      <c r="I6291">
        <v>-91.764607499999997</v>
      </c>
      <c r="J6291" s="1" t="str">
        <f t="shared" si="1014"/>
        <v>NGR lake sediment grab sample</v>
      </c>
      <c r="K6291" s="1" t="str">
        <f t="shared" si="1015"/>
        <v>&lt;177 micron (NGR)</v>
      </c>
      <c r="L6291">
        <v>65</v>
      </c>
      <c r="M6291" t="s">
        <v>77</v>
      </c>
      <c r="N6291">
        <v>1289</v>
      </c>
      <c r="O6291">
        <v>90</v>
      </c>
      <c r="P6291">
        <v>41</v>
      </c>
      <c r="Q6291">
        <v>10</v>
      </c>
      <c r="R6291">
        <v>24</v>
      </c>
      <c r="S6291">
        <v>13</v>
      </c>
      <c r="T6291">
        <v>0.2</v>
      </c>
      <c r="U6291">
        <v>930</v>
      </c>
      <c r="V6291">
        <v>3.5</v>
      </c>
      <c r="W6291">
        <v>0.5</v>
      </c>
      <c r="X6291">
        <v>2</v>
      </c>
      <c r="Y6291">
        <v>41</v>
      </c>
    </row>
    <row r="6292" spans="1:25" hidden="1" x14ac:dyDescent="0.25">
      <c r="A6292" t="s">
        <v>23934</v>
      </c>
      <c r="B6292" t="s">
        <v>23935</v>
      </c>
      <c r="C6292" s="1" t="str">
        <f t="shared" si="1016"/>
        <v>21:0447</v>
      </c>
      <c r="D6292" s="1" t="str">
        <f t="shared" si="1013"/>
        <v>21:0147</v>
      </c>
      <c r="E6292" t="s">
        <v>23936</v>
      </c>
      <c r="F6292" t="s">
        <v>23937</v>
      </c>
      <c r="H6292">
        <v>48.271673700000001</v>
      </c>
      <c r="I6292">
        <v>-91.738691200000005</v>
      </c>
      <c r="J6292" s="1" t="str">
        <f t="shared" si="1014"/>
        <v>NGR lake sediment grab sample</v>
      </c>
      <c r="K6292" s="1" t="str">
        <f t="shared" si="1015"/>
        <v>&lt;177 micron (NGR)</v>
      </c>
      <c r="L6292">
        <v>65</v>
      </c>
      <c r="M6292" t="s">
        <v>82</v>
      </c>
      <c r="N6292">
        <v>1290</v>
      </c>
      <c r="O6292">
        <v>73</v>
      </c>
      <c r="P6292">
        <v>34</v>
      </c>
      <c r="Q6292">
        <v>10</v>
      </c>
      <c r="R6292">
        <v>39</v>
      </c>
      <c r="S6292">
        <v>15</v>
      </c>
      <c r="T6292">
        <v>0.1</v>
      </c>
      <c r="U6292">
        <v>725</v>
      </c>
      <c r="V6292">
        <v>2.65</v>
      </c>
      <c r="W6292">
        <v>1.5</v>
      </c>
      <c r="X6292">
        <v>1</v>
      </c>
      <c r="Y6292">
        <v>3.8</v>
      </c>
    </row>
    <row r="6293" spans="1:25" hidden="1" x14ac:dyDescent="0.25">
      <c r="A6293" t="s">
        <v>23938</v>
      </c>
      <c r="B6293" t="s">
        <v>23939</v>
      </c>
      <c r="C6293" s="1" t="str">
        <f t="shared" si="1016"/>
        <v>21:0447</v>
      </c>
      <c r="D6293" s="1" t="str">
        <f>HYPERLINK("http://geochem.nrcan.gc.ca/cdogs/content/svy/svy_e.htm", "")</f>
        <v/>
      </c>
      <c r="G6293" s="1" t="str">
        <f>HYPERLINK("http://geochem.nrcan.gc.ca/cdogs/content/cr_/cr_00035_e.htm", "35")</f>
        <v>35</v>
      </c>
      <c r="J6293" t="s">
        <v>100</v>
      </c>
      <c r="K6293" t="s">
        <v>101</v>
      </c>
      <c r="L6293">
        <v>65</v>
      </c>
      <c r="M6293" t="s">
        <v>102</v>
      </c>
      <c r="N6293">
        <v>1291</v>
      </c>
      <c r="O6293">
        <v>104</v>
      </c>
      <c r="P6293">
        <v>68</v>
      </c>
      <c r="Q6293">
        <v>13</v>
      </c>
      <c r="R6293">
        <v>39</v>
      </c>
      <c r="S6293">
        <v>10</v>
      </c>
      <c r="T6293">
        <v>0.1</v>
      </c>
      <c r="U6293">
        <v>310</v>
      </c>
      <c r="V6293">
        <v>2.4500000000000002</v>
      </c>
      <c r="W6293">
        <v>15</v>
      </c>
      <c r="X6293">
        <v>1</v>
      </c>
      <c r="Y6293">
        <v>8.8000000000000007</v>
      </c>
    </row>
    <row r="6294" spans="1:25" hidden="1" x14ac:dyDescent="0.25">
      <c r="A6294" t="s">
        <v>23940</v>
      </c>
      <c r="B6294" t="s">
        <v>23941</v>
      </c>
      <c r="C6294" s="1" t="str">
        <f t="shared" si="1016"/>
        <v>21:0447</v>
      </c>
      <c r="D6294" s="1" t="str">
        <f t="shared" ref="D6294:D6317" si="1017">HYPERLINK("http://geochem.nrcan.gc.ca/cdogs/content/svy/svy210147_e.htm", "21:0147")</f>
        <v>21:0147</v>
      </c>
      <c r="E6294" t="s">
        <v>23942</v>
      </c>
      <c r="F6294" t="s">
        <v>23943</v>
      </c>
      <c r="H6294">
        <v>48.292836999999999</v>
      </c>
      <c r="I6294">
        <v>-91.772105699999997</v>
      </c>
      <c r="J6294" s="1" t="str">
        <f t="shared" ref="J6294:J6317" si="1018">HYPERLINK("http://geochem.nrcan.gc.ca/cdogs/content/kwd/kwd020027_e.htm", "NGR lake sediment grab sample")</f>
        <v>NGR lake sediment grab sample</v>
      </c>
      <c r="K6294" s="1" t="str">
        <f t="shared" ref="K6294:K6317" si="1019">HYPERLINK("http://geochem.nrcan.gc.ca/cdogs/content/kwd/kwd080006_e.htm", "&lt;177 micron (NGR)")</f>
        <v>&lt;177 micron (NGR)</v>
      </c>
      <c r="L6294">
        <v>65</v>
      </c>
      <c r="M6294" t="s">
        <v>87</v>
      </c>
      <c r="N6294">
        <v>1292</v>
      </c>
      <c r="O6294">
        <v>102</v>
      </c>
      <c r="P6294">
        <v>44</v>
      </c>
      <c r="Q6294">
        <v>8</v>
      </c>
      <c r="R6294">
        <v>51</v>
      </c>
      <c r="S6294">
        <v>14</v>
      </c>
      <c r="T6294">
        <v>0.1</v>
      </c>
      <c r="U6294">
        <v>430</v>
      </c>
      <c r="V6294">
        <v>2.2000000000000002</v>
      </c>
      <c r="W6294">
        <v>0.5</v>
      </c>
      <c r="X6294">
        <v>1</v>
      </c>
      <c r="Y6294">
        <v>28.2</v>
      </c>
    </row>
    <row r="6295" spans="1:25" hidden="1" x14ac:dyDescent="0.25">
      <c r="A6295" t="s">
        <v>23944</v>
      </c>
      <c r="B6295" t="s">
        <v>23945</v>
      </c>
      <c r="C6295" s="1" t="str">
        <f t="shared" si="1016"/>
        <v>21:0447</v>
      </c>
      <c r="D6295" s="1" t="str">
        <f t="shared" si="1017"/>
        <v>21:0147</v>
      </c>
      <c r="E6295" t="s">
        <v>23946</v>
      </c>
      <c r="F6295" t="s">
        <v>23947</v>
      </c>
      <c r="H6295">
        <v>48.325689699999998</v>
      </c>
      <c r="I6295">
        <v>-91.763303399999998</v>
      </c>
      <c r="J6295" s="1" t="str">
        <f t="shared" si="1018"/>
        <v>NGR lake sediment grab sample</v>
      </c>
      <c r="K6295" s="1" t="str">
        <f t="shared" si="1019"/>
        <v>&lt;177 micron (NGR)</v>
      </c>
      <c r="L6295">
        <v>65</v>
      </c>
      <c r="M6295" t="s">
        <v>92</v>
      </c>
      <c r="N6295">
        <v>1293</v>
      </c>
      <c r="O6295">
        <v>70</v>
      </c>
      <c r="P6295">
        <v>26</v>
      </c>
      <c r="Q6295">
        <v>9</v>
      </c>
      <c r="R6295">
        <v>36</v>
      </c>
      <c r="S6295">
        <v>8</v>
      </c>
      <c r="T6295">
        <v>0.1</v>
      </c>
      <c r="U6295">
        <v>140</v>
      </c>
      <c r="V6295">
        <v>0.8</v>
      </c>
      <c r="W6295">
        <v>0.5</v>
      </c>
      <c r="X6295">
        <v>1</v>
      </c>
      <c r="Y6295">
        <v>44</v>
      </c>
    </row>
    <row r="6296" spans="1:25" hidden="1" x14ac:dyDescent="0.25">
      <c r="A6296" t="s">
        <v>23948</v>
      </c>
      <c r="B6296" t="s">
        <v>23949</v>
      </c>
      <c r="C6296" s="1" t="str">
        <f t="shared" si="1016"/>
        <v>21:0447</v>
      </c>
      <c r="D6296" s="1" t="str">
        <f t="shared" si="1017"/>
        <v>21:0147</v>
      </c>
      <c r="E6296" t="s">
        <v>23950</v>
      </c>
      <c r="F6296" t="s">
        <v>23951</v>
      </c>
      <c r="H6296">
        <v>48.319208000000003</v>
      </c>
      <c r="I6296">
        <v>-91.727537499999997</v>
      </c>
      <c r="J6296" s="1" t="str">
        <f t="shared" si="1018"/>
        <v>NGR lake sediment grab sample</v>
      </c>
      <c r="K6296" s="1" t="str">
        <f t="shared" si="1019"/>
        <v>&lt;177 micron (NGR)</v>
      </c>
      <c r="L6296">
        <v>65</v>
      </c>
      <c r="M6296" t="s">
        <v>97</v>
      </c>
      <c r="N6296">
        <v>1294</v>
      </c>
      <c r="O6296">
        <v>112</v>
      </c>
      <c r="P6296">
        <v>37</v>
      </c>
      <c r="Q6296">
        <v>8</v>
      </c>
      <c r="R6296">
        <v>44</v>
      </c>
      <c r="S6296">
        <v>13</v>
      </c>
      <c r="T6296">
        <v>0.1</v>
      </c>
      <c r="U6296">
        <v>355</v>
      </c>
      <c r="V6296">
        <v>1.8</v>
      </c>
      <c r="W6296">
        <v>0.5</v>
      </c>
      <c r="X6296">
        <v>1</v>
      </c>
      <c r="Y6296">
        <v>35.6</v>
      </c>
    </row>
    <row r="6297" spans="1:25" hidden="1" x14ac:dyDescent="0.25">
      <c r="A6297" t="s">
        <v>23952</v>
      </c>
      <c r="B6297" t="s">
        <v>23953</v>
      </c>
      <c r="C6297" s="1" t="str">
        <f t="shared" si="1016"/>
        <v>21:0447</v>
      </c>
      <c r="D6297" s="1" t="str">
        <f t="shared" si="1017"/>
        <v>21:0147</v>
      </c>
      <c r="E6297" t="s">
        <v>23954</v>
      </c>
      <c r="F6297" t="s">
        <v>23955</v>
      </c>
      <c r="H6297">
        <v>48.345895499999997</v>
      </c>
      <c r="I6297">
        <v>-91.730070600000005</v>
      </c>
      <c r="J6297" s="1" t="str">
        <f t="shared" si="1018"/>
        <v>NGR lake sediment grab sample</v>
      </c>
      <c r="K6297" s="1" t="str">
        <f t="shared" si="1019"/>
        <v>&lt;177 micron (NGR)</v>
      </c>
      <c r="L6297">
        <v>65</v>
      </c>
      <c r="M6297" t="s">
        <v>107</v>
      </c>
      <c r="N6297">
        <v>1295</v>
      </c>
      <c r="O6297">
        <v>109</v>
      </c>
      <c r="P6297">
        <v>33</v>
      </c>
      <c r="Q6297">
        <v>5</v>
      </c>
      <c r="R6297">
        <v>44</v>
      </c>
      <c r="S6297">
        <v>15</v>
      </c>
      <c r="T6297">
        <v>0.1</v>
      </c>
      <c r="U6297">
        <v>400</v>
      </c>
      <c r="V6297">
        <v>1.5</v>
      </c>
      <c r="W6297">
        <v>0.5</v>
      </c>
      <c r="X6297">
        <v>1</v>
      </c>
      <c r="Y6297">
        <v>40.200000000000003</v>
      </c>
    </row>
    <row r="6298" spans="1:25" hidden="1" x14ac:dyDescent="0.25">
      <c r="A6298" t="s">
        <v>23956</v>
      </c>
      <c r="B6298" t="s">
        <v>23957</v>
      </c>
      <c r="C6298" s="1" t="str">
        <f t="shared" si="1016"/>
        <v>21:0447</v>
      </c>
      <c r="D6298" s="1" t="str">
        <f t="shared" si="1017"/>
        <v>21:0147</v>
      </c>
      <c r="E6298" t="s">
        <v>23958</v>
      </c>
      <c r="F6298" t="s">
        <v>23959</v>
      </c>
      <c r="H6298">
        <v>48.384714000000002</v>
      </c>
      <c r="I6298">
        <v>-91.724522199999996</v>
      </c>
      <c r="J6298" s="1" t="str">
        <f t="shared" si="1018"/>
        <v>NGR lake sediment grab sample</v>
      </c>
      <c r="K6298" s="1" t="str">
        <f t="shared" si="1019"/>
        <v>&lt;177 micron (NGR)</v>
      </c>
      <c r="L6298">
        <v>65</v>
      </c>
      <c r="M6298" t="s">
        <v>112</v>
      </c>
      <c r="N6298">
        <v>1296</v>
      </c>
      <c r="O6298">
        <v>88</v>
      </c>
      <c r="P6298">
        <v>35</v>
      </c>
      <c r="Q6298">
        <v>9</v>
      </c>
      <c r="R6298">
        <v>35</v>
      </c>
      <c r="S6298">
        <v>12</v>
      </c>
      <c r="T6298">
        <v>0.1</v>
      </c>
      <c r="U6298">
        <v>400</v>
      </c>
      <c r="V6298">
        <v>1.75</v>
      </c>
      <c r="W6298">
        <v>1</v>
      </c>
      <c r="X6298">
        <v>1</v>
      </c>
      <c r="Y6298">
        <v>16.2</v>
      </c>
    </row>
    <row r="6299" spans="1:25" hidden="1" x14ac:dyDescent="0.25">
      <c r="A6299" t="s">
        <v>23960</v>
      </c>
      <c r="B6299" t="s">
        <v>23961</v>
      </c>
      <c r="C6299" s="1" t="str">
        <f t="shared" si="1016"/>
        <v>21:0447</v>
      </c>
      <c r="D6299" s="1" t="str">
        <f t="shared" si="1017"/>
        <v>21:0147</v>
      </c>
      <c r="E6299" t="s">
        <v>23962</v>
      </c>
      <c r="F6299" t="s">
        <v>23963</v>
      </c>
      <c r="H6299">
        <v>48.406787799999996</v>
      </c>
      <c r="I6299">
        <v>-91.723089599999994</v>
      </c>
      <c r="J6299" s="1" t="str">
        <f t="shared" si="1018"/>
        <v>NGR lake sediment grab sample</v>
      </c>
      <c r="K6299" s="1" t="str">
        <f t="shared" si="1019"/>
        <v>&lt;177 micron (NGR)</v>
      </c>
      <c r="L6299">
        <v>65</v>
      </c>
      <c r="M6299" t="s">
        <v>117</v>
      </c>
      <c r="N6299">
        <v>1297</v>
      </c>
      <c r="O6299">
        <v>42</v>
      </c>
      <c r="P6299">
        <v>17</v>
      </c>
      <c r="Q6299">
        <v>7</v>
      </c>
      <c r="R6299">
        <v>16</v>
      </c>
      <c r="S6299">
        <v>4</v>
      </c>
      <c r="T6299">
        <v>0.1</v>
      </c>
      <c r="U6299">
        <v>80</v>
      </c>
      <c r="V6299">
        <v>0.45</v>
      </c>
      <c r="W6299">
        <v>0.5</v>
      </c>
      <c r="X6299">
        <v>1</v>
      </c>
      <c r="Y6299">
        <v>55.2</v>
      </c>
    </row>
    <row r="6300" spans="1:25" hidden="1" x14ac:dyDescent="0.25">
      <c r="A6300" t="s">
        <v>23964</v>
      </c>
      <c r="B6300" t="s">
        <v>23965</v>
      </c>
      <c r="C6300" s="1" t="str">
        <f t="shared" si="1016"/>
        <v>21:0447</v>
      </c>
      <c r="D6300" s="1" t="str">
        <f t="shared" si="1017"/>
        <v>21:0147</v>
      </c>
      <c r="E6300" t="s">
        <v>23966</v>
      </c>
      <c r="F6300" t="s">
        <v>23967</v>
      </c>
      <c r="H6300">
        <v>48.439171000000002</v>
      </c>
      <c r="I6300">
        <v>-91.708563100000006</v>
      </c>
      <c r="J6300" s="1" t="str">
        <f t="shared" si="1018"/>
        <v>NGR lake sediment grab sample</v>
      </c>
      <c r="K6300" s="1" t="str">
        <f t="shared" si="1019"/>
        <v>&lt;177 micron (NGR)</v>
      </c>
      <c r="L6300">
        <v>65</v>
      </c>
      <c r="M6300" t="s">
        <v>122</v>
      </c>
      <c r="N6300">
        <v>1298</v>
      </c>
      <c r="O6300">
        <v>71</v>
      </c>
      <c r="P6300">
        <v>48</v>
      </c>
      <c r="Q6300">
        <v>6</v>
      </c>
      <c r="R6300">
        <v>53</v>
      </c>
      <c r="S6300">
        <v>26</v>
      </c>
      <c r="T6300">
        <v>0.1</v>
      </c>
      <c r="U6300">
        <v>1100</v>
      </c>
      <c r="V6300">
        <v>6.8</v>
      </c>
      <c r="W6300">
        <v>10</v>
      </c>
      <c r="X6300">
        <v>2</v>
      </c>
      <c r="Y6300">
        <v>7</v>
      </c>
    </row>
    <row r="6301" spans="1:25" hidden="1" x14ac:dyDescent="0.25">
      <c r="A6301" t="s">
        <v>23968</v>
      </c>
      <c r="B6301" t="s">
        <v>23969</v>
      </c>
      <c r="C6301" s="1" t="str">
        <f t="shared" si="1016"/>
        <v>21:0447</v>
      </c>
      <c r="D6301" s="1" t="str">
        <f t="shared" si="1017"/>
        <v>21:0147</v>
      </c>
      <c r="E6301" t="s">
        <v>23970</v>
      </c>
      <c r="F6301" t="s">
        <v>23971</v>
      </c>
      <c r="H6301">
        <v>48.474328900000003</v>
      </c>
      <c r="I6301">
        <v>-91.728314600000004</v>
      </c>
      <c r="J6301" s="1" t="str">
        <f t="shared" si="1018"/>
        <v>NGR lake sediment grab sample</v>
      </c>
      <c r="K6301" s="1" t="str">
        <f t="shared" si="1019"/>
        <v>&lt;177 micron (NGR)</v>
      </c>
      <c r="L6301">
        <v>66</v>
      </c>
      <c r="M6301" t="s">
        <v>29</v>
      </c>
      <c r="N6301">
        <v>1299</v>
      </c>
      <c r="O6301">
        <v>98</v>
      </c>
      <c r="P6301">
        <v>35</v>
      </c>
      <c r="Q6301">
        <v>13</v>
      </c>
      <c r="R6301">
        <v>41</v>
      </c>
      <c r="S6301">
        <v>14</v>
      </c>
      <c r="T6301">
        <v>0.1</v>
      </c>
      <c r="U6301">
        <v>320</v>
      </c>
      <c r="V6301">
        <v>2</v>
      </c>
      <c r="W6301">
        <v>0.5</v>
      </c>
      <c r="X6301">
        <v>2</v>
      </c>
      <c r="Y6301">
        <v>31.2</v>
      </c>
    </row>
    <row r="6302" spans="1:25" hidden="1" x14ac:dyDescent="0.25">
      <c r="A6302" t="s">
        <v>23972</v>
      </c>
      <c r="B6302" t="s">
        <v>23973</v>
      </c>
      <c r="C6302" s="1" t="str">
        <f t="shared" si="1016"/>
        <v>21:0447</v>
      </c>
      <c r="D6302" s="1" t="str">
        <f t="shared" si="1017"/>
        <v>21:0147</v>
      </c>
      <c r="E6302" t="s">
        <v>23974</v>
      </c>
      <c r="F6302" t="s">
        <v>23975</v>
      </c>
      <c r="H6302">
        <v>48.475222700000003</v>
      </c>
      <c r="I6302">
        <v>-91.713191399999999</v>
      </c>
      <c r="J6302" s="1" t="str">
        <f t="shared" si="1018"/>
        <v>NGR lake sediment grab sample</v>
      </c>
      <c r="K6302" s="1" t="str">
        <f t="shared" si="1019"/>
        <v>&lt;177 micron (NGR)</v>
      </c>
      <c r="L6302">
        <v>66</v>
      </c>
      <c r="M6302" t="s">
        <v>49</v>
      </c>
      <c r="N6302">
        <v>1300</v>
      </c>
      <c r="O6302">
        <v>104</v>
      </c>
      <c r="P6302">
        <v>30</v>
      </c>
      <c r="Q6302">
        <v>15</v>
      </c>
      <c r="R6302">
        <v>42</v>
      </c>
      <c r="S6302">
        <v>13</v>
      </c>
      <c r="T6302">
        <v>0.1</v>
      </c>
      <c r="U6302">
        <v>300</v>
      </c>
      <c r="V6302">
        <v>1.55</v>
      </c>
      <c r="W6302">
        <v>0.5</v>
      </c>
      <c r="X6302">
        <v>1</v>
      </c>
      <c r="Y6302">
        <v>34.4</v>
      </c>
    </row>
    <row r="6303" spans="1:25" hidden="1" x14ac:dyDescent="0.25">
      <c r="A6303" t="s">
        <v>23976</v>
      </c>
      <c r="B6303" t="s">
        <v>23977</v>
      </c>
      <c r="C6303" s="1" t="str">
        <f t="shared" si="1016"/>
        <v>21:0447</v>
      </c>
      <c r="D6303" s="1" t="str">
        <f t="shared" si="1017"/>
        <v>21:0147</v>
      </c>
      <c r="E6303" t="s">
        <v>23970</v>
      </c>
      <c r="F6303" t="s">
        <v>23978</v>
      </c>
      <c r="H6303">
        <v>48.474328900000003</v>
      </c>
      <c r="I6303">
        <v>-91.728314600000004</v>
      </c>
      <c r="J6303" s="1" t="str">
        <f t="shared" si="1018"/>
        <v>NGR lake sediment grab sample</v>
      </c>
      <c r="K6303" s="1" t="str">
        <f t="shared" si="1019"/>
        <v>&lt;177 micron (NGR)</v>
      </c>
      <c r="L6303">
        <v>66</v>
      </c>
      <c r="M6303" t="s">
        <v>57</v>
      </c>
      <c r="N6303">
        <v>1301</v>
      </c>
      <c r="O6303">
        <v>98</v>
      </c>
      <c r="P6303">
        <v>35</v>
      </c>
      <c r="Q6303">
        <v>10</v>
      </c>
      <c r="R6303">
        <v>42</v>
      </c>
      <c r="S6303">
        <v>12</v>
      </c>
      <c r="T6303">
        <v>0.1</v>
      </c>
      <c r="U6303">
        <v>320</v>
      </c>
      <c r="V6303">
        <v>2.0499999999999998</v>
      </c>
      <c r="W6303">
        <v>0.5</v>
      </c>
      <c r="X6303">
        <v>1</v>
      </c>
      <c r="Y6303">
        <v>32</v>
      </c>
    </row>
    <row r="6304" spans="1:25" hidden="1" x14ac:dyDescent="0.25">
      <c r="A6304" t="s">
        <v>23979</v>
      </c>
      <c r="B6304" t="s">
        <v>23980</v>
      </c>
      <c r="C6304" s="1" t="str">
        <f t="shared" si="1016"/>
        <v>21:0447</v>
      </c>
      <c r="D6304" s="1" t="str">
        <f t="shared" si="1017"/>
        <v>21:0147</v>
      </c>
      <c r="E6304" t="s">
        <v>23970</v>
      </c>
      <c r="F6304" t="s">
        <v>23981</v>
      </c>
      <c r="H6304">
        <v>48.474328900000003</v>
      </c>
      <c r="I6304">
        <v>-91.728314600000004</v>
      </c>
      <c r="J6304" s="1" t="str">
        <f t="shared" si="1018"/>
        <v>NGR lake sediment grab sample</v>
      </c>
      <c r="K6304" s="1" t="str">
        <f t="shared" si="1019"/>
        <v>&lt;177 micron (NGR)</v>
      </c>
      <c r="L6304">
        <v>66</v>
      </c>
      <c r="M6304" t="s">
        <v>53</v>
      </c>
      <c r="N6304">
        <v>1302</v>
      </c>
      <c r="O6304">
        <v>96</v>
      </c>
      <c r="P6304">
        <v>33</v>
      </c>
      <c r="Q6304">
        <v>11</v>
      </c>
      <c r="R6304">
        <v>42</v>
      </c>
      <c r="S6304">
        <v>12</v>
      </c>
      <c r="T6304">
        <v>0.1</v>
      </c>
      <c r="U6304">
        <v>310</v>
      </c>
      <c r="V6304">
        <v>1.9</v>
      </c>
      <c r="W6304">
        <v>0.5</v>
      </c>
      <c r="X6304">
        <v>1</v>
      </c>
      <c r="Y6304">
        <v>32.6</v>
      </c>
    </row>
    <row r="6305" spans="1:25" hidden="1" x14ac:dyDescent="0.25">
      <c r="A6305" t="s">
        <v>23982</v>
      </c>
      <c r="B6305" t="s">
        <v>23983</v>
      </c>
      <c r="C6305" s="1" t="str">
        <f t="shared" si="1016"/>
        <v>21:0447</v>
      </c>
      <c r="D6305" s="1" t="str">
        <f t="shared" si="1017"/>
        <v>21:0147</v>
      </c>
      <c r="E6305" t="s">
        <v>23984</v>
      </c>
      <c r="F6305" t="s">
        <v>23985</v>
      </c>
      <c r="H6305">
        <v>48.503664700000002</v>
      </c>
      <c r="I6305">
        <v>-91.722947099999999</v>
      </c>
      <c r="J6305" s="1" t="str">
        <f t="shared" si="1018"/>
        <v>NGR lake sediment grab sample</v>
      </c>
      <c r="K6305" s="1" t="str">
        <f t="shared" si="1019"/>
        <v>&lt;177 micron (NGR)</v>
      </c>
      <c r="L6305">
        <v>66</v>
      </c>
      <c r="M6305" t="s">
        <v>34</v>
      </c>
      <c r="N6305">
        <v>1303</v>
      </c>
      <c r="O6305">
        <v>80</v>
      </c>
      <c r="P6305">
        <v>57</v>
      </c>
      <c r="Q6305">
        <v>13</v>
      </c>
      <c r="R6305">
        <v>46</v>
      </c>
      <c r="S6305">
        <v>18</v>
      </c>
      <c r="T6305">
        <v>0.1</v>
      </c>
      <c r="U6305">
        <v>650</v>
      </c>
      <c r="V6305">
        <v>3.4</v>
      </c>
      <c r="W6305">
        <v>1</v>
      </c>
      <c r="X6305">
        <v>1</v>
      </c>
      <c r="Y6305">
        <v>8</v>
      </c>
    </row>
    <row r="6306" spans="1:25" hidden="1" x14ac:dyDescent="0.25">
      <c r="A6306" t="s">
        <v>23986</v>
      </c>
      <c r="B6306" t="s">
        <v>23987</v>
      </c>
      <c r="C6306" s="1" t="str">
        <f t="shared" si="1016"/>
        <v>21:0447</v>
      </c>
      <c r="D6306" s="1" t="str">
        <f t="shared" si="1017"/>
        <v>21:0147</v>
      </c>
      <c r="E6306" t="s">
        <v>23988</v>
      </c>
      <c r="F6306" t="s">
        <v>23989</v>
      </c>
      <c r="H6306">
        <v>48.502228799999997</v>
      </c>
      <c r="I6306">
        <v>-91.747880100000003</v>
      </c>
      <c r="J6306" s="1" t="str">
        <f t="shared" si="1018"/>
        <v>NGR lake sediment grab sample</v>
      </c>
      <c r="K6306" s="1" t="str">
        <f t="shared" si="1019"/>
        <v>&lt;177 micron (NGR)</v>
      </c>
      <c r="L6306">
        <v>66</v>
      </c>
      <c r="M6306" t="s">
        <v>39</v>
      </c>
      <c r="N6306">
        <v>1304</v>
      </c>
      <c r="O6306">
        <v>88</v>
      </c>
      <c r="P6306">
        <v>24</v>
      </c>
      <c r="Q6306">
        <v>10</v>
      </c>
      <c r="R6306">
        <v>31</v>
      </c>
      <c r="S6306">
        <v>11</v>
      </c>
      <c r="T6306">
        <v>0.1</v>
      </c>
      <c r="U6306">
        <v>350</v>
      </c>
      <c r="V6306">
        <v>1.7</v>
      </c>
      <c r="W6306">
        <v>0.5</v>
      </c>
      <c r="X6306">
        <v>1</v>
      </c>
      <c r="Y6306">
        <v>27.6</v>
      </c>
    </row>
    <row r="6307" spans="1:25" hidden="1" x14ac:dyDescent="0.25">
      <c r="A6307" t="s">
        <v>23990</v>
      </c>
      <c r="B6307" t="s">
        <v>23991</v>
      </c>
      <c r="C6307" s="1" t="str">
        <f t="shared" si="1016"/>
        <v>21:0447</v>
      </c>
      <c r="D6307" s="1" t="str">
        <f t="shared" si="1017"/>
        <v>21:0147</v>
      </c>
      <c r="E6307" t="s">
        <v>23992</v>
      </c>
      <c r="F6307" t="s">
        <v>23993</v>
      </c>
      <c r="H6307">
        <v>48.541257000000002</v>
      </c>
      <c r="I6307">
        <v>-91.772089399999999</v>
      </c>
      <c r="J6307" s="1" t="str">
        <f t="shared" si="1018"/>
        <v>NGR lake sediment grab sample</v>
      </c>
      <c r="K6307" s="1" t="str">
        <f t="shared" si="1019"/>
        <v>&lt;177 micron (NGR)</v>
      </c>
      <c r="L6307">
        <v>66</v>
      </c>
      <c r="M6307" t="s">
        <v>44</v>
      </c>
      <c r="N6307">
        <v>1305</v>
      </c>
      <c r="O6307">
        <v>109</v>
      </c>
      <c r="P6307">
        <v>39</v>
      </c>
      <c r="Q6307">
        <v>7</v>
      </c>
      <c r="R6307">
        <v>38</v>
      </c>
      <c r="S6307">
        <v>10</v>
      </c>
      <c r="T6307">
        <v>0.1</v>
      </c>
      <c r="U6307">
        <v>650</v>
      </c>
      <c r="V6307">
        <v>1.9</v>
      </c>
      <c r="W6307">
        <v>0.5</v>
      </c>
      <c r="X6307">
        <v>1</v>
      </c>
      <c r="Y6307">
        <v>43.8</v>
      </c>
    </row>
    <row r="6308" spans="1:25" hidden="1" x14ac:dyDescent="0.25">
      <c r="A6308" t="s">
        <v>23994</v>
      </c>
      <c r="B6308" t="s">
        <v>23995</v>
      </c>
      <c r="C6308" s="1" t="str">
        <f t="shared" si="1016"/>
        <v>21:0447</v>
      </c>
      <c r="D6308" s="1" t="str">
        <f t="shared" si="1017"/>
        <v>21:0147</v>
      </c>
      <c r="E6308" t="s">
        <v>23996</v>
      </c>
      <c r="F6308" t="s">
        <v>23997</v>
      </c>
      <c r="H6308">
        <v>48.580322899999999</v>
      </c>
      <c r="I6308">
        <v>-91.757989699999996</v>
      </c>
      <c r="J6308" s="1" t="str">
        <f t="shared" si="1018"/>
        <v>NGR lake sediment grab sample</v>
      </c>
      <c r="K6308" s="1" t="str">
        <f t="shared" si="1019"/>
        <v>&lt;177 micron (NGR)</v>
      </c>
      <c r="L6308">
        <v>66</v>
      </c>
      <c r="M6308" t="s">
        <v>62</v>
      </c>
      <c r="N6308">
        <v>1306</v>
      </c>
      <c r="O6308">
        <v>94</v>
      </c>
      <c r="P6308">
        <v>37</v>
      </c>
      <c r="Q6308">
        <v>7</v>
      </c>
      <c r="R6308">
        <v>42</v>
      </c>
      <c r="S6308">
        <v>13</v>
      </c>
      <c r="T6308">
        <v>0.1</v>
      </c>
      <c r="U6308">
        <v>345</v>
      </c>
      <c r="V6308">
        <v>1.8</v>
      </c>
      <c r="W6308">
        <v>0.5</v>
      </c>
      <c r="X6308">
        <v>1</v>
      </c>
      <c r="Y6308">
        <v>42.6</v>
      </c>
    </row>
    <row r="6309" spans="1:25" hidden="1" x14ac:dyDescent="0.25">
      <c r="A6309" t="s">
        <v>23998</v>
      </c>
      <c r="B6309" t="s">
        <v>23999</v>
      </c>
      <c r="C6309" s="1" t="str">
        <f t="shared" si="1016"/>
        <v>21:0447</v>
      </c>
      <c r="D6309" s="1" t="str">
        <f t="shared" si="1017"/>
        <v>21:0147</v>
      </c>
      <c r="E6309" t="s">
        <v>24000</v>
      </c>
      <c r="F6309" t="s">
        <v>24001</v>
      </c>
      <c r="H6309">
        <v>48.5927887</v>
      </c>
      <c r="I6309">
        <v>-91.751011399999996</v>
      </c>
      <c r="J6309" s="1" t="str">
        <f t="shared" si="1018"/>
        <v>NGR lake sediment grab sample</v>
      </c>
      <c r="K6309" s="1" t="str">
        <f t="shared" si="1019"/>
        <v>&lt;177 micron (NGR)</v>
      </c>
      <c r="L6309">
        <v>66</v>
      </c>
      <c r="M6309" t="s">
        <v>67</v>
      </c>
      <c r="N6309">
        <v>1307</v>
      </c>
      <c r="O6309">
        <v>76</v>
      </c>
      <c r="P6309">
        <v>34</v>
      </c>
      <c r="Q6309">
        <v>7</v>
      </c>
      <c r="R6309">
        <v>22</v>
      </c>
      <c r="S6309">
        <v>25</v>
      </c>
      <c r="T6309">
        <v>0.1</v>
      </c>
      <c r="U6309">
        <v>1450</v>
      </c>
      <c r="V6309">
        <v>3.9</v>
      </c>
      <c r="W6309">
        <v>0.5</v>
      </c>
      <c r="X6309">
        <v>1</v>
      </c>
      <c r="Y6309">
        <v>48.6</v>
      </c>
    </row>
    <row r="6310" spans="1:25" hidden="1" x14ac:dyDescent="0.25">
      <c r="A6310" t="s">
        <v>24002</v>
      </c>
      <c r="B6310" t="s">
        <v>24003</v>
      </c>
      <c r="C6310" s="1" t="str">
        <f t="shared" si="1016"/>
        <v>21:0447</v>
      </c>
      <c r="D6310" s="1" t="str">
        <f t="shared" si="1017"/>
        <v>21:0147</v>
      </c>
      <c r="E6310" t="s">
        <v>24004</v>
      </c>
      <c r="F6310" t="s">
        <v>24005</v>
      </c>
      <c r="H6310">
        <v>48.690673500000003</v>
      </c>
      <c r="I6310">
        <v>-91.627205399999994</v>
      </c>
      <c r="J6310" s="1" t="str">
        <f t="shared" si="1018"/>
        <v>NGR lake sediment grab sample</v>
      </c>
      <c r="K6310" s="1" t="str">
        <f t="shared" si="1019"/>
        <v>&lt;177 micron (NGR)</v>
      </c>
      <c r="L6310">
        <v>66</v>
      </c>
      <c r="M6310" t="s">
        <v>72</v>
      </c>
      <c r="N6310">
        <v>1308</v>
      </c>
      <c r="O6310">
        <v>98</v>
      </c>
      <c r="P6310">
        <v>33</v>
      </c>
      <c r="Q6310">
        <v>5</v>
      </c>
      <c r="R6310">
        <v>31</v>
      </c>
      <c r="S6310">
        <v>12</v>
      </c>
      <c r="T6310">
        <v>0.1</v>
      </c>
      <c r="U6310">
        <v>275</v>
      </c>
      <c r="V6310">
        <v>1.2</v>
      </c>
      <c r="W6310">
        <v>0.5</v>
      </c>
      <c r="X6310">
        <v>1</v>
      </c>
      <c r="Y6310">
        <v>45.2</v>
      </c>
    </row>
    <row r="6311" spans="1:25" hidden="1" x14ac:dyDescent="0.25">
      <c r="A6311" t="s">
        <v>24006</v>
      </c>
      <c r="B6311" t="s">
        <v>24007</v>
      </c>
      <c r="C6311" s="1" t="str">
        <f t="shared" si="1016"/>
        <v>21:0447</v>
      </c>
      <c r="D6311" s="1" t="str">
        <f t="shared" si="1017"/>
        <v>21:0147</v>
      </c>
      <c r="E6311" t="s">
        <v>24008</v>
      </c>
      <c r="F6311" t="s">
        <v>24009</v>
      </c>
      <c r="H6311">
        <v>48.688853000000002</v>
      </c>
      <c r="I6311">
        <v>-91.656700200000003</v>
      </c>
      <c r="J6311" s="1" t="str">
        <f t="shared" si="1018"/>
        <v>NGR lake sediment grab sample</v>
      </c>
      <c r="K6311" s="1" t="str">
        <f t="shared" si="1019"/>
        <v>&lt;177 micron (NGR)</v>
      </c>
      <c r="L6311">
        <v>66</v>
      </c>
      <c r="M6311" t="s">
        <v>77</v>
      </c>
      <c r="N6311">
        <v>1309</v>
      </c>
      <c r="O6311">
        <v>124</v>
      </c>
      <c r="P6311">
        <v>32</v>
      </c>
      <c r="Q6311">
        <v>5</v>
      </c>
      <c r="R6311">
        <v>38</v>
      </c>
      <c r="S6311">
        <v>10</v>
      </c>
      <c r="T6311">
        <v>0.1</v>
      </c>
      <c r="U6311">
        <v>270</v>
      </c>
      <c r="V6311">
        <v>1.2</v>
      </c>
      <c r="W6311">
        <v>0.5</v>
      </c>
      <c r="X6311">
        <v>1</v>
      </c>
      <c r="Y6311">
        <v>45.6</v>
      </c>
    </row>
    <row r="6312" spans="1:25" hidden="1" x14ac:dyDescent="0.25">
      <c r="A6312" t="s">
        <v>24010</v>
      </c>
      <c r="B6312" t="s">
        <v>24011</v>
      </c>
      <c r="C6312" s="1" t="str">
        <f t="shared" si="1016"/>
        <v>21:0447</v>
      </c>
      <c r="D6312" s="1" t="str">
        <f t="shared" si="1017"/>
        <v>21:0147</v>
      </c>
      <c r="E6312" t="s">
        <v>24012</v>
      </c>
      <c r="F6312" t="s">
        <v>24013</v>
      </c>
      <c r="H6312">
        <v>48.675515799999999</v>
      </c>
      <c r="I6312">
        <v>-91.671046899999993</v>
      </c>
      <c r="J6312" s="1" t="str">
        <f t="shared" si="1018"/>
        <v>NGR lake sediment grab sample</v>
      </c>
      <c r="K6312" s="1" t="str">
        <f t="shared" si="1019"/>
        <v>&lt;177 micron (NGR)</v>
      </c>
      <c r="L6312">
        <v>66</v>
      </c>
      <c r="M6312" t="s">
        <v>82</v>
      </c>
      <c r="N6312">
        <v>1310</v>
      </c>
      <c r="O6312">
        <v>144</v>
      </c>
      <c r="P6312">
        <v>31</v>
      </c>
      <c r="Q6312">
        <v>6</v>
      </c>
      <c r="R6312">
        <v>32</v>
      </c>
      <c r="S6312">
        <v>10</v>
      </c>
      <c r="T6312">
        <v>0.1</v>
      </c>
      <c r="U6312">
        <v>520</v>
      </c>
      <c r="V6312">
        <v>2.8</v>
      </c>
      <c r="W6312">
        <v>0.5</v>
      </c>
      <c r="X6312">
        <v>1</v>
      </c>
      <c r="Y6312">
        <v>46.4</v>
      </c>
    </row>
    <row r="6313" spans="1:25" hidden="1" x14ac:dyDescent="0.25">
      <c r="A6313" t="s">
        <v>24014</v>
      </c>
      <c r="B6313" t="s">
        <v>24015</v>
      </c>
      <c r="C6313" s="1" t="str">
        <f t="shared" si="1016"/>
        <v>21:0447</v>
      </c>
      <c r="D6313" s="1" t="str">
        <f t="shared" si="1017"/>
        <v>21:0147</v>
      </c>
      <c r="E6313" t="s">
        <v>24016</v>
      </c>
      <c r="F6313" t="s">
        <v>24017</v>
      </c>
      <c r="H6313">
        <v>48.665569499999997</v>
      </c>
      <c r="I6313">
        <v>-91.7254997</v>
      </c>
      <c r="J6313" s="1" t="str">
        <f t="shared" si="1018"/>
        <v>NGR lake sediment grab sample</v>
      </c>
      <c r="K6313" s="1" t="str">
        <f t="shared" si="1019"/>
        <v>&lt;177 micron (NGR)</v>
      </c>
      <c r="L6313">
        <v>66</v>
      </c>
      <c r="M6313" t="s">
        <v>87</v>
      </c>
      <c r="N6313">
        <v>1311</v>
      </c>
      <c r="O6313">
        <v>96</v>
      </c>
      <c r="P6313">
        <v>35</v>
      </c>
      <c r="Q6313">
        <v>12</v>
      </c>
      <c r="R6313">
        <v>30</v>
      </c>
      <c r="S6313">
        <v>15</v>
      </c>
      <c r="T6313">
        <v>0.1</v>
      </c>
      <c r="U6313">
        <v>620</v>
      </c>
      <c r="V6313">
        <v>1.85</v>
      </c>
      <c r="W6313">
        <v>0.5</v>
      </c>
      <c r="X6313">
        <v>1</v>
      </c>
      <c r="Y6313">
        <v>43.8</v>
      </c>
    </row>
    <row r="6314" spans="1:25" hidden="1" x14ac:dyDescent="0.25">
      <c r="A6314" t="s">
        <v>24018</v>
      </c>
      <c r="B6314" t="s">
        <v>24019</v>
      </c>
      <c r="C6314" s="1" t="str">
        <f t="shared" si="1016"/>
        <v>21:0447</v>
      </c>
      <c r="D6314" s="1" t="str">
        <f t="shared" si="1017"/>
        <v>21:0147</v>
      </c>
      <c r="E6314" t="s">
        <v>24020</v>
      </c>
      <c r="F6314" t="s">
        <v>24021</v>
      </c>
      <c r="H6314">
        <v>48.668070700000001</v>
      </c>
      <c r="I6314">
        <v>-91.771046299999995</v>
      </c>
      <c r="J6314" s="1" t="str">
        <f t="shared" si="1018"/>
        <v>NGR lake sediment grab sample</v>
      </c>
      <c r="K6314" s="1" t="str">
        <f t="shared" si="1019"/>
        <v>&lt;177 micron (NGR)</v>
      </c>
      <c r="L6314">
        <v>66</v>
      </c>
      <c r="M6314" t="s">
        <v>92</v>
      </c>
      <c r="N6314">
        <v>1312</v>
      </c>
      <c r="O6314">
        <v>130</v>
      </c>
      <c r="P6314">
        <v>43</v>
      </c>
      <c r="Q6314">
        <v>11</v>
      </c>
      <c r="R6314">
        <v>44</v>
      </c>
      <c r="S6314">
        <v>24</v>
      </c>
      <c r="T6314">
        <v>0.1</v>
      </c>
      <c r="U6314">
        <v>810</v>
      </c>
      <c r="V6314">
        <v>2.2000000000000002</v>
      </c>
      <c r="W6314">
        <v>0.5</v>
      </c>
      <c r="X6314">
        <v>1</v>
      </c>
      <c r="Y6314">
        <v>41.6</v>
      </c>
    </row>
    <row r="6315" spans="1:25" hidden="1" x14ac:dyDescent="0.25">
      <c r="A6315" t="s">
        <v>24022</v>
      </c>
      <c r="B6315" t="s">
        <v>24023</v>
      </c>
      <c r="C6315" s="1" t="str">
        <f t="shared" si="1016"/>
        <v>21:0447</v>
      </c>
      <c r="D6315" s="1" t="str">
        <f t="shared" si="1017"/>
        <v>21:0147</v>
      </c>
      <c r="E6315" t="s">
        <v>24024</v>
      </c>
      <c r="F6315" t="s">
        <v>24025</v>
      </c>
      <c r="H6315">
        <v>48.654982099999998</v>
      </c>
      <c r="I6315">
        <v>-91.792425300000005</v>
      </c>
      <c r="J6315" s="1" t="str">
        <f t="shared" si="1018"/>
        <v>NGR lake sediment grab sample</v>
      </c>
      <c r="K6315" s="1" t="str">
        <f t="shared" si="1019"/>
        <v>&lt;177 micron (NGR)</v>
      </c>
      <c r="L6315">
        <v>66</v>
      </c>
      <c r="M6315" t="s">
        <v>97</v>
      </c>
      <c r="N6315">
        <v>1313</v>
      </c>
      <c r="O6315">
        <v>68</v>
      </c>
      <c r="P6315">
        <v>15</v>
      </c>
      <c r="Q6315">
        <v>3</v>
      </c>
      <c r="R6315">
        <v>40</v>
      </c>
      <c r="S6315">
        <v>26</v>
      </c>
      <c r="T6315">
        <v>0.1</v>
      </c>
      <c r="U6315">
        <v>570</v>
      </c>
      <c r="V6315">
        <v>2.6</v>
      </c>
      <c r="W6315">
        <v>0.5</v>
      </c>
      <c r="X6315">
        <v>1</v>
      </c>
      <c r="Y6315">
        <v>8.6</v>
      </c>
    </row>
    <row r="6316" spans="1:25" hidden="1" x14ac:dyDescent="0.25">
      <c r="A6316" t="s">
        <v>24026</v>
      </c>
      <c r="B6316" t="s">
        <v>24027</v>
      </c>
      <c r="C6316" s="1" t="str">
        <f t="shared" si="1016"/>
        <v>21:0447</v>
      </c>
      <c r="D6316" s="1" t="str">
        <f t="shared" si="1017"/>
        <v>21:0147</v>
      </c>
      <c r="E6316" t="s">
        <v>24028</v>
      </c>
      <c r="F6316" t="s">
        <v>24029</v>
      </c>
      <c r="H6316">
        <v>48.654976400000002</v>
      </c>
      <c r="I6316">
        <v>-91.861650299999994</v>
      </c>
      <c r="J6316" s="1" t="str">
        <f t="shared" si="1018"/>
        <v>NGR lake sediment grab sample</v>
      </c>
      <c r="K6316" s="1" t="str">
        <f t="shared" si="1019"/>
        <v>&lt;177 micron (NGR)</v>
      </c>
      <c r="L6316">
        <v>66</v>
      </c>
      <c r="M6316" t="s">
        <v>107</v>
      </c>
      <c r="N6316">
        <v>1314</v>
      </c>
      <c r="O6316">
        <v>113</v>
      </c>
      <c r="P6316">
        <v>31</v>
      </c>
      <c r="Q6316">
        <v>5</v>
      </c>
      <c r="R6316">
        <v>35</v>
      </c>
      <c r="S6316">
        <v>12</v>
      </c>
      <c r="T6316">
        <v>0.1</v>
      </c>
      <c r="U6316">
        <v>420</v>
      </c>
      <c r="V6316">
        <v>1.3</v>
      </c>
      <c r="W6316">
        <v>0.5</v>
      </c>
      <c r="X6316">
        <v>1</v>
      </c>
      <c r="Y6316">
        <v>45.2</v>
      </c>
    </row>
    <row r="6317" spans="1:25" hidden="1" x14ac:dyDescent="0.25">
      <c r="A6317" t="s">
        <v>24030</v>
      </c>
      <c r="B6317" t="s">
        <v>24031</v>
      </c>
      <c r="C6317" s="1" t="str">
        <f t="shared" si="1016"/>
        <v>21:0447</v>
      </c>
      <c r="D6317" s="1" t="str">
        <f t="shared" si="1017"/>
        <v>21:0147</v>
      </c>
      <c r="E6317" t="s">
        <v>24032</v>
      </c>
      <c r="F6317" t="s">
        <v>24033</v>
      </c>
      <c r="H6317">
        <v>48.643376400000001</v>
      </c>
      <c r="I6317">
        <v>-91.863106200000004</v>
      </c>
      <c r="J6317" s="1" t="str">
        <f t="shared" si="1018"/>
        <v>NGR lake sediment grab sample</v>
      </c>
      <c r="K6317" s="1" t="str">
        <f t="shared" si="1019"/>
        <v>&lt;177 micron (NGR)</v>
      </c>
      <c r="L6317">
        <v>66</v>
      </c>
      <c r="M6317" t="s">
        <v>112</v>
      </c>
      <c r="N6317">
        <v>1315</v>
      </c>
      <c r="O6317">
        <v>175</v>
      </c>
      <c r="P6317">
        <v>63</v>
      </c>
      <c r="Q6317">
        <v>7</v>
      </c>
      <c r="R6317">
        <v>72</v>
      </c>
      <c r="S6317">
        <v>24</v>
      </c>
      <c r="T6317">
        <v>0.1</v>
      </c>
      <c r="U6317">
        <v>1250</v>
      </c>
      <c r="V6317">
        <v>5.3</v>
      </c>
      <c r="W6317">
        <v>3.5</v>
      </c>
      <c r="X6317">
        <v>1</v>
      </c>
      <c r="Y6317">
        <v>29.6</v>
      </c>
    </row>
    <row r="6318" spans="1:25" hidden="1" x14ac:dyDescent="0.25">
      <c r="A6318" t="s">
        <v>24034</v>
      </c>
      <c r="B6318" t="s">
        <v>24035</v>
      </c>
      <c r="C6318" s="1" t="str">
        <f t="shared" si="1016"/>
        <v>21:0447</v>
      </c>
      <c r="D6318" s="1" t="str">
        <f>HYPERLINK("http://geochem.nrcan.gc.ca/cdogs/content/svy/svy_e.htm", "")</f>
        <v/>
      </c>
      <c r="G6318" s="1" t="str">
        <f>HYPERLINK("http://geochem.nrcan.gc.ca/cdogs/content/cr_/cr_00035_e.htm", "35")</f>
        <v>35</v>
      </c>
      <c r="J6318" t="s">
        <v>100</v>
      </c>
      <c r="K6318" t="s">
        <v>101</v>
      </c>
      <c r="L6318">
        <v>66</v>
      </c>
      <c r="M6318" t="s">
        <v>102</v>
      </c>
      <c r="N6318">
        <v>1316</v>
      </c>
      <c r="O6318">
        <v>94</v>
      </c>
      <c r="P6318">
        <v>63</v>
      </c>
      <c r="Q6318">
        <v>12</v>
      </c>
      <c r="R6318">
        <v>38</v>
      </c>
      <c r="S6318">
        <v>10</v>
      </c>
      <c r="T6318">
        <v>0.1</v>
      </c>
      <c r="U6318">
        <v>300</v>
      </c>
      <c r="V6318">
        <v>2.2000000000000002</v>
      </c>
      <c r="W6318">
        <v>12</v>
      </c>
      <c r="X6318">
        <v>1</v>
      </c>
      <c r="Y6318">
        <v>8.6</v>
      </c>
    </row>
    <row r="6319" spans="1:25" hidden="1" x14ac:dyDescent="0.25">
      <c r="A6319" t="s">
        <v>24036</v>
      </c>
      <c r="B6319" t="s">
        <v>24037</v>
      </c>
      <c r="C6319" s="1" t="str">
        <f t="shared" si="1016"/>
        <v>21:0447</v>
      </c>
      <c r="D6319" s="1" t="str">
        <f t="shared" ref="D6319:D6333" si="1020">HYPERLINK("http://geochem.nrcan.gc.ca/cdogs/content/svy/svy210147_e.htm", "21:0147")</f>
        <v>21:0147</v>
      </c>
      <c r="E6319" t="s">
        <v>24038</v>
      </c>
      <c r="F6319" t="s">
        <v>24039</v>
      </c>
      <c r="H6319">
        <v>48.5904788</v>
      </c>
      <c r="I6319">
        <v>-91.894699000000003</v>
      </c>
      <c r="J6319" s="1" t="str">
        <f t="shared" ref="J6319:J6333" si="1021">HYPERLINK("http://geochem.nrcan.gc.ca/cdogs/content/kwd/kwd020027_e.htm", "NGR lake sediment grab sample")</f>
        <v>NGR lake sediment grab sample</v>
      </c>
      <c r="K6319" s="1" t="str">
        <f t="shared" ref="K6319:K6333" si="1022">HYPERLINK("http://geochem.nrcan.gc.ca/cdogs/content/kwd/kwd080006_e.htm", "&lt;177 micron (NGR)")</f>
        <v>&lt;177 micron (NGR)</v>
      </c>
      <c r="L6319">
        <v>66</v>
      </c>
      <c r="M6319" t="s">
        <v>117</v>
      </c>
      <c r="N6319">
        <v>1317</v>
      </c>
      <c r="O6319">
        <v>152</v>
      </c>
      <c r="P6319">
        <v>58</v>
      </c>
      <c r="Q6319">
        <v>9</v>
      </c>
      <c r="R6319">
        <v>71</v>
      </c>
      <c r="S6319">
        <v>18</v>
      </c>
      <c r="T6319">
        <v>0.1</v>
      </c>
      <c r="U6319">
        <v>1800</v>
      </c>
      <c r="V6319">
        <v>4.3</v>
      </c>
      <c r="W6319">
        <v>2</v>
      </c>
      <c r="X6319">
        <v>1</v>
      </c>
      <c r="Y6319">
        <v>24.2</v>
      </c>
    </row>
    <row r="6320" spans="1:25" hidden="1" x14ac:dyDescent="0.25">
      <c r="A6320" t="s">
        <v>24040</v>
      </c>
      <c r="B6320" t="s">
        <v>24041</v>
      </c>
      <c r="C6320" s="1" t="str">
        <f t="shared" si="1016"/>
        <v>21:0447</v>
      </c>
      <c r="D6320" s="1" t="str">
        <f t="shared" si="1020"/>
        <v>21:0147</v>
      </c>
      <c r="E6320" t="s">
        <v>24042</v>
      </c>
      <c r="F6320" t="s">
        <v>24043</v>
      </c>
      <c r="H6320">
        <v>48.564895900000003</v>
      </c>
      <c r="I6320">
        <v>-91.897983199999999</v>
      </c>
      <c r="J6320" s="1" t="str">
        <f t="shared" si="1021"/>
        <v>NGR lake sediment grab sample</v>
      </c>
      <c r="K6320" s="1" t="str">
        <f t="shared" si="1022"/>
        <v>&lt;177 micron (NGR)</v>
      </c>
      <c r="L6320">
        <v>66</v>
      </c>
      <c r="M6320" t="s">
        <v>122</v>
      </c>
      <c r="N6320">
        <v>1318</v>
      </c>
      <c r="O6320">
        <v>122</v>
      </c>
      <c r="P6320">
        <v>47</v>
      </c>
      <c r="Q6320">
        <v>8</v>
      </c>
      <c r="R6320">
        <v>71</v>
      </c>
      <c r="S6320">
        <v>15</v>
      </c>
      <c r="T6320">
        <v>0.1</v>
      </c>
      <c r="U6320">
        <v>670</v>
      </c>
      <c r="V6320">
        <v>2.4500000000000002</v>
      </c>
      <c r="W6320">
        <v>0.5</v>
      </c>
      <c r="X6320">
        <v>1</v>
      </c>
      <c r="Y6320">
        <v>33</v>
      </c>
    </row>
    <row r="6321" spans="1:25" hidden="1" x14ac:dyDescent="0.25">
      <c r="A6321" t="s">
        <v>24044</v>
      </c>
      <c r="B6321" t="s">
        <v>24045</v>
      </c>
      <c r="C6321" s="1" t="str">
        <f t="shared" si="1016"/>
        <v>21:0447</v>
      </c>
      <c r="D6321" s="1" t="str">
        <f t="shared" si="1020"/>
        <v>21:0147</v>
      </c>
      <c r="E6321" t="s">
        <v>24046</v>
      </c>
      <c r="F6321" t="s">
        <v>24047</v>
      </c>
      <c r="H6321">
        <v>48.534171600000001</v>
      </c>
      <c r="I6321">
        <v>-91.960184400000003</v>
      </c>
      <c r="J6321" s="1" t="str">
        <f t="shared" si="1021"/>
        <v>NGR lake sediment grab sample</v>
      </c>
      <c r="K6321" s="1" t="str">
        <f t="shared" si="1022"/>
        <v>&lt;177 micron (NGR)</v>
      </c>
      <c r="L6321">
        <v>67</v>
      </c>
      <c r="M6321" t="s">
        <v>29</v>
      </c>
      <c r="N6321">
        <v>1319</v>
      </c>
      <c r="O6321">
        <v>110</v>
      </c>
      <c r="P6321">
        <v>32</v>
      </c>
      <c r="Q6321">
        <v>7</v>
      </c>
      <c r="R6321">
        <v>25</v>
      </c>
      <c r="S6321">
        <v>7</v>
      </c>
      <c r="T6321">
        <v>0.1</v>
      </c>
      <c r="U6321">
        <v>375</v>
      </c>
      <c r="V6321">
        <v>0.8</v>
      </c>
      <c r="W6321">
        <v>0.5</v>
      </c>
      <c r="X6321">
        <v>1</v>
      </c>
      <c r="Y6321">
        <v>54.2</v>
      </c>
    </row>
    <row r="6322" spans="1:25" hidden="1" x14ac:dyDescent="0.25">
      <c r="A6322" t="s">
        <v>24048</v>
      </c>
      <c r="B6322" t="s">
        <v>24049</v>
      </c>
      <c r="C6322" s="1" t="str">
        <f t="shared" si="1016"/>
        <v>21:0447</v>
      </c>
      <c r="D6322" s="1" t="str">
        <f t="shared" si="1020"/>
        <v>21:0147</v>
      </c>
      <c r="E6322" t="s">
        <v>24050</v>
      </c>
      <c r="F6322" t="s">
        <v>24051</v>
      </c>
      <c r="H6322">
        <v>48.559288600000002</v>
      </c>
      <c r="I6322">
        <v>-91.954827699999996</v>
      </c>
      <c r="J6322" s="1" t="str">
        <f t="shared" si="1021"/>
        <v>NGR lake sediment grab sample</v>
      </c>
      <c r="K6322" s="1" t="str">
        <f t="shared" si="1022"/>
        <v>&lt;177 micron (NGR)</v>
      </c>
      <c r="L6322">
        <v>67</v>
      </c>
      <c r="M6322" t="s">
        <v>34</v>
      </c>
      <c r="N6322">
        <v>1320</v>
      </c>
      <c r="O6322">
        <v>151</v>
      </c>
      <c r="P6322">
        <v>49</v>
      </c>
      <c r="Q6322">
        <v>9</v>
      </c>
      <c r="R6322">
        <v>63</v>
      </c>
      <c r="S6322">
        <v>19</v>
      </c>
      <c r="T6322">
        <v>0.1</v>
      </c>
      <c r="U6322">
        <v>950</v>
      </c>
      <c r="V6322">
        <v>4</v>
      </c>
      <c r="W6322">
        <v>3</v>
      </c>
      <c r="X6322">
        <v>1</v>
      </c>
      <c r="Y6322">
        <v>23</v>
      </c>
    </row>
    <row r="6323" spans="1:25" hidden="1" x14ac:dyDescent="0.25">
      <c r="A6323" t="s">
        <v>24052</v>
      </c>
      <c r="B6323" t="s">
        <v>24053</v>
      </c>
      <c r="C6323" s="1" t="str">
        <f t="shared" si="1016"/>
        <v>21:0447</v>
      </c>
      <c r="D6323" s="1" t="str">
        <f t="shared" si="1020"/>
        <v>21:0147</v>
      </c>
      <c r="E6323" t="s">
        <v>24054</v>
      </c>
      <c r="F6323" t="s">
        <v>24055</v>
      </c>
      <c r="H6323">
        <v>48.5445353</v>
      </c>
      <c r="I6323">
        <v>-91.956068400000007</v>
      </c>
      <c r="J6323" s="1" t="str">
        <f t="shared" si="1021"/>
        <v>NGR lake sediment grab sample</v>
      </c>
      <c r="K6323" s="1" t="str">
        <f t="shared" si="1022"/>
        <v>&lt;177 micron (NGR)</v>
      </c>
      <c r="L6323">
        <v>67</v>
      </c>
      <c r="M6323" t="s">
        <v>49</v>
      </c>
      <c r="N6323">
        <v>1321</v>
      </c>
      <c r="O6323">
        <v>94</v>
      </c>
      <c r="P6323">
        <v>64</v>
      </c>
      <c r="Q6323">
        <v>8</v>
      </c>
      <c r="R6323">
        <v>72</v>
      </c>
      <c r="S6323">
        <v>22</v>
      </c>
      <c r="T6323">
        <v>0.1</v>
      </c>
      <c r="U6323">
        <v>1000</v>
      </c>
      <c r="V6323">
        <v>4</v>
      </c>
      <c r="W6323">
        <v>7</v>
      </c>
      <c r="X6323">
        <v>1</v>
      </c>
      <c r="Y6323">
        <v>7.2</v>
      </c>
    </row>
    <row r="6324" spans="1:25" hidden="1" x14ac:dyDescent="0.25">
      <c r="A6324" t="s">
        <v>24056</v>
      </c>
      <c r="B6324" t="s">
        <v>24057</v>
      </c>
      <c r="C6324" s="1" t="str">
        <f t="shared" si="1016"/>
        <v>21:0447</v>
      </c>
      <c r="D6324" s="1" t="str">
        <f t="shared" si="1020"/>
        <v>21:0147</v>
      </c>
      <c r="E6324" t="s">
        <v>24046</v>
      </c>
      <c r="F6324" t="s">
        <v>24058</v>
      </c>
      <c r="H6324">
        <v>48.534171600000001</v>
      </c>
      <c r="I6324">
        <v>-91.960184400000003</v>
      </c>
      <c r="J6324" s="1" t="str">
        <f t="shared" si="1021"/>
        <v>NGR lake sediment grab sample</v>
      </c>
      <c r="K6324" s="1" t="str">
        <f t="shared" si="1022"/>
        <v>&lt;177 micron (NGR)</v>
      </c>
      <c r="L6324">
        <v>67</v>
      </c>
      <c r="M6324" t="s">
        <v>53</v>
      </c>
      <c r="N6324">
        <v>1322</v>
      </c>
      <c r="O6324">
        <v>118</v>
      </c>
      <c r="P6324">
        <v>34</v>
      </c>
      <c r="Q6324">
        <v>7</v>
      </c>
      <c r="R6324">
        <v>27</v>
      </c>
      <c r="S6324">
        <v>7</v>
      </c>
      <c r="T6324">
        <v>0.1</v>
      </c>
      <c r="U6324">
        <v>350</v>
      </c>
      <c r="V6324">
        <v>0.8</v>
      </c>
      <c r="W6324">
        <v>0.5</v>
      </c>
      <c r="X6324">
        <v>1</v>
      </c>
      <c r="Y6324">
        <v>11.8</v>
      </c>
    </row>
    <row r="6325" spans="1:25" hidden="1" x14ac:dyDescent="0.25">
      <c r="A6325" t="s">
        <v>24059</v>
      </c>
      <c r="B6325" t="s">
        <v>24060</v>
      </c>
      <c r="C6325" s="1" t="str">
        <f t="shared" si="1016"/>
        <v>21:0447</v>
      </c>
      <c r="D6325" s="1" t="str">
        <f t="shared" si="1020"/>
        <v>21:0147</v>
      </c>
      <c r="E6325" t="s">
        <v>24046</v>
      </c>
      <c r="F6325" t="s">
        <v>24061</v>
      </c>
      <c r="H6325">
        <v>48.534171600000001</v>
      </c>
      <c r="I6325">
        <v>-91.960184400000003</v>
      </c>
      <c r="J6325" s="1" t="str">
        <f t="shared" si="1021"/>
        <v>NGR lake sediment grab sample</v>
      </c>
      <c r="K6325" s="1" t="str">
        <f t="shared" si="1022"/>
        <v>&lt;177 micron (NGR)</v>
      </c>
      <c r="L6325">
        <v>67</v>
      </c>
      <c r="M6325" t="s">
        <v>57</v>
      </c>
      <c r="N6325">
        <v>1323</v>
      </c>
      <c r="O6325">
        <v>100</v>
      </c>
      <c r="P6325">
        <v>32</v>
      </c>
      <c r="Q6325">
        <v>7</v>
      </c>
      <c r="R6325">
        <v>24</v>
      </c>
      <c r="S6325">
        <v>7</v>
      </c>
      <c r="T6325">
        <v>0.2</v>
      </c>
      <c r="U6325">
        <v>370</v>
      </c>
      <c r="V6325">
        <v>0.8</v>
      </c>
      <c r="W6325">
        <v>0.5</v>
      </c>
      <c r="X6325">
        <v>1</v>
      </c>
      <c r="Y6325">
        <v>53.6</v>
      </c>
    </row>
    <row r="6326" spans="1:25" hidden="1" x14ac:dyDescent="0.25">
      <c r="A6326" t="s">
        <v>24062</v>
      </c>
      <c r="B6326" t="s">
        <v>24063</v>
      </c>
      <c r="C6326" s="1" t="str">
        <f t="shared" si="1016"/>
        <v>21:0447</v>
      </c>
      <c r="D6326" s="1" t="str">
        <f t="shared" si="1020"/>
        <v>21:0147</v>
      </c>
      <c r="E6326" t="s">
        <v>24064</v>
      </c>
      <c r="F6326" t="s">
        <v>24065</v>
      </c>
      <c r="H6326">
        <v>48.536659899999997</v>
      </c>
      <c r="I6326">
        <v>-91.992214200000006</v>
      </c>
      <c r="J6326" s="1" t="str">
        <f t="shared" si="1021"/>
        <v>NGR lake sediment grab sample</v>
      </c>
      <c r="K6326" s="1" t="str">
        <f t="shared" si="1022"/>
        <v>&lt;177 micron (NGR)</v>
      </c>
      <c r="L6326">
        <v>67</v>
      </c>
      <c r="M6326" t="s">
        <v>39</v>
      </c>
      <c r="N6326">
        <v>1324</v>
      </c>
      <c r="O6326">
        <v>82</v>
      </c>
      <c r="P6326">
        <v>25</v>
      </c>
      <c r="Q6326">
        <v>6</v>
      </c>
      <c r="R6326">
        <v>37</v>
      </c>
      <c r="S6326">
        <v>9</v>
      </c>
      <c r="T6326">
        <v>0.1</v>
      </c>
      <c r="U6326">
        <v>260</v>
      </c>
      <c r="V6326">
        <v>1.4</v>
      </c>
      <c r="W6326">
        <v>0.5</v>
      </c>
      <c r="X6326">
        <v>1</v>
      </c>
      <c r="Y6326">
        <v>13.8</v>
      </c>
    </row>
    <row r="6327" spans="1:25" hidden="1" x14ac:dyDescent="0.25">
      <c r="A6327" t="s">
        <v>24066</v>
      </c>
      <c r="B6327" t="s">
        <v>24067</v>
      </c>
      <c r="C6327" s="1" t="str">
        <f t="shared" si="1016"/>
        <v>21:0447</v>
      </c>
      <c r="D6327" s="1" t="str">
        <f t="shared" si="1020"/>
        <v>21:0147</v>
      </c>
      <c r="E6327" t="s">
        <v>24068</v>
      </c>
      <c r="F6327" t="s">
        <v>24069</v>
      </c>
      <c r="H6327">
        <v>48.520191099999998</v>
      </c>
      <c r="I6327">
        <v>-91.992827700000007</v>
      </c>
      <c r="J6327" s="1" t="str">
        <f t="shared" si="1021"/>
        <v>NGR lake sediment grab sample</v>
      </c>
      <c r="K6327" s="1" t="str">
        <f t="shared" si="1022"/>
        <v>&lt;177 micron (NGR)</v>
      </c>
      <c r="L6327">
        <v>67</v>
      </c>
      <c r="M6327" t="s">
        <v>44</v>
      </c>
      <c r="N6327">
        <v>1325</v>
      </c>
      <c r="O6327">
        <v>114</v>
      </c>
      <c r="P6327">
        <v>34</v>
      </c>
      <c r="Q6327">
        <v>7</v>
      </c>
      <c r="R6327">
        <v>47</v>
      </c>
      <c r="S6327">
        <v>12</v>
      </c>
      <c r="T6327">
        <v>0.2</v>
      </c>
      <c r="U6327">
        <v>540</v>
      </c>
      <c r="V6327">
        <v>2.2000000000000002</v>
      </c>
      <c r="W6327">
        <v>0.5</v>
      </c>
      <c r="X6327">
        <v>1</v>
      </c>
      <c r="Y6327">
        <v>24.4</v>
      </c>
    </row>
    <row r="6328" spans="1:25" hidden="1" x14ac:dyDescent="0.25">
      <c r="A6328" t="s">
        <v>24070</v>
      </c>
      <c r="B6328" t="s">
        <v>24071</v>
      </c>
      <c r="C6328" s="1" t="str">
        <f t="shared" si="1016"/>
        <v>21:0447</v>
      </c>
      <c r="D6328" s="1" t="str">
        <f t="shared" si="1020"/>
        <v>21:0147</v>
      </c>
      <c r="E6328" t="s">
        <v>24072</v>
      </c>
      <c r="F6328" t="s">
        <v>24073</v>
      </c>
      <c r="H6328">
        <v>48.712795999999997</v>
      </c>
      <c r="I6328">
        <v>-91.858932300000006</v>
      </c>
      <c r="J6328" s="1" t="str">
        <f t="shared" si="1021"/>
        <v>NGR lake sediment grab sample</v>
      </c>
      <c r="K6328" s="1" t="str">
        <f t="shared" si="1022"/>
        <v>&lt;177 micron (NGR)</v>
      </c>
      <c r="L6328">
        <v>67</v>
      </c>
      <c r="M6328" t="s">
        <v>62</v>
      </c>
      <c r="N6328">
        <v>1326</v>
      </c>
      <c r="O6328">
        <v>82</v>
      </c>
      <c r="P6328">
        <v>35</v>
      </c>
      <c r="Q6328">
        <v>4</v>
      </c>
      <c r="R6328">
        <v>37</v>
      </c>
      <c r="S6328">
        <v>11</v>
      </c>
      <c r="T6328">
        <v>0.1</v>
      </c>
      <c r="U6328">
        <v>305</v>
      </c>
      <c r="V6328">
        <v>1.2</v>
      </c>
      <c r="W6328">
        <v>0.5</v>
      </c>
      <c r="X6328">
        <v>1</v>
      </c>
      <c r="Y6328">
        <v>46.2</v>
      </c>
    </row>
    <row r="6329" spans="1:25" hidden="1" x14ac:dyDescent="0.25">
      <c r="A6329" t="s">
        <v>24074</v>
      </c>
      <c r="B6329" t="s">
        <v>24075</v>
      </c>
      <c r="C6329" s="1" t="str">
        <f t="shared" si="1016"/>
        <v>21:0447</v>
      </c>
      <c r="D6329" s="1" t="str">
        <f t="shared" si="1020"/>
        <v>21:0147</v>
      </c>
      <c r="E6329" t="s">
        <v>24076</v>
      </c>
      <c r="F6329" t="s">
        <v>24077</v>
      </c>
      <c r="H6329">
        <v>48.720514000000001</v>
      </c>
      <c r="I6329">
        <v>-91.941790900000001</v>
      </c>
      <c r="J6329" s="1" t="str">
        <f t="shared" si="1021"/>
        <v>NGR lake sediment grab sample</v>
      </c>
      <c r="K6329" s="1" t="str">
        <f t="shared" si="1022"/>
        <v>&lt;177 micron (NGR)</v>
      </c>
      <c r="L6329">
        <v>67</v>
      </c>
      <c r="M6329" t="s">
        <v>67</v>
      </c>
      <c r="N6329">
        <v>1327</v>
      </c>
      <c r="O6329">
        <v>82</v>
      </c>
      <c r="P6329">
        <v>46</v>
      </c>
      <c r="Q6329">
        <v>7</v>
      </c>
      <c r="R6329">
        <v>39</v>
      </c>
      <c r="S6329">
        <v>7</v>
      </c>
      <c r="T6329">
        <v>0.1</v>
      </c>
      <c r="U6329">
        <v>440</v>
      </c>
      <c r="V6329">
        <v>1.3</v>
      </c>
      <c r="W6329">
        <v>0.5</v>
      </c>
      <c r="X6329">
        <v>2</v>
      </c>
      <c r="Y6329">
        <v>51.2</v>
      </c>
    </row>
    <row r="6330" spans="1:25" hidden="1" x14ac:dyDescent="0.25">
      <c r="A6330" t="s">
        <v>24078</v>
      </c>
      <c r="B6330" t="s">
        <v>24079</v>
      </c>
      <c r="C6330" s="1" t="str">
        <f t="shared" si="1016"/>
        <v>21:0447</v>
      </c>
      <c r="D6330" s="1" t="str">
        <f t="shared" si="1020"/>
        <v>21:0147</v>
      </c>
      <c r="E6330" t="s">
        <v>24080</v>
      </c>
      <c r="F6330" t="s">
        <v>24081</v>
      </c>
      <c r="H6330">
        <v>48.709278500000003</v>
      </c>
      <c r="I6330">
        <v>-91.962647700000005</v>
      </c>
      <c r="J6330" s="1" t="str">
        <f t="shared" si="1021"/>
        <v>NGR lake sediment grab sample</v>
      </c>
      <c r="K6330" s="1" t="str">
        <f t="shared" si="1022"/>
        <v>&lt;177 micron (NGR)</v>
      </c>
      <c r="L6330">
        <v>67</v>
      </c>
      <c r="M6330" t="s">
        <v>72</v>
      </c>
      <c r="N6330">
        <v>1328</v>
      </c>
      <c r="O6330">
        <v>110</v>
      </c>
      <c r="P6330">
        <v>42</v>
      </c>
      <c r="Q6330">
        <v>8</v>
      </c>
      <c r="R6330">
        <v>62</v>
      </c>
      <c r="S6330">
        <v>21</v>
      </c>
      <c r="T6330">
        <v>0.1</v>
      </c>
      <c r="U6330">
        <v>2150</v>
      </c>
      <c r="V6330">
        <v>4.8</v>
      </c>
      <c r="W6330">
        <v>0.5</v>
      </c>
      <c r="X6330">
        <v>2</v>
      </c>
      <c r="Y6330">
        <v>25.2</v>
      </c>
    </row>
    <row r="6331" spans="1:25" hidden="1" x14ac:dyDescent="0.25">
      <c r="A6331" t="s">
        <v>24082</v>
      </c>
      <c r="B6331" t="s">
        <v>24083</v>
      </c>
      <c r="C6331" s="1" t="str">
        <f t="shared" si="1016"/>
        <v>21:0447</v>
      </c>
      <c r="D6331" s="1" t="str">
        <f t="shared" si="1020"/>
        <v>21:0147</v>
      </c>
      <c r="E6331" t="s">
        <v>24084</v>
      </c>
      <c r="F6331" t="s">
        <v>24085</v>
      </c>
      <c r="H6331">
        <v>48.645848299999997</v>
      </c>
      <c r="I6331">
        <v>-91.970018999999994</v>
      </c>
      <c r="J6331" s="1" t="str">
        <f t="shared" si="1021"/>
        <v>NGR lake sediment grab sample</v>
      </c>
      <c r="K6331" s="1" t="str">
        <f t="shared" si="1022"/>
        <v>&lt;177 micron (NGR)</v>
      </c>
      <c r="L6331">
        <v>67</v>
      </c>
      <c r="M6331" t="s">
        <v>77</v>
      </c>
      <c r="N6331">
        <v>1329</v>
      </c>
      <c r="O6331">
        <v>74</v>
      </c>
      <c r="P6331">
        <v>34</v>
      </c>
      <c r="Q6331">
        <v>7</v>
      </c>
      <c r="R6331">
        <v>32</v>
      </c>
      <c r="S6331">
        <v>6</v>
      </c>
      <c r="T6331">
        <v>0.1</v>
      </c>
      <c r="U6331">
        <v>190</v>
      </c>
      <c r="V6331">
        <v>0.8</v>
      </c>
      <c r="W6331">
        <v>0.5</v>
      </c>
      <c r="X6331">
        <v>1</v>
      </c>
      <c r="Y6331">
        <v>42.6</v>
      </c>
    </row>
    <row r="6332" spans="1:25" hidden="1" x14ac:dyDescent="0.25">
      <c r="A6332" t="s">
        <v>24086</v>
      </c>
      <c r="B6332" t="s">
        <v>24087</v>
      </c>
      <c r="C6332" s="1" t="str">
        <f t="shared" si="1016"/>
        <v>21:0447</v>
      </c>
      <c r="D6332" s="1" t="str">
        <f t="shared" si="1020"/>
        <v>21:0147</v>
      </c>
      <c r="E6332" t="s">
        <v>24088</v>
      </c>
      <c r="F6332" t="s">
        <v>24089</v>
      </c>
      <c r="H6332">
        <v>48.676453899999998</v>
      </c>
      <c r="I6332">
        <v>-91.973007800000005</v>
      </c>
      <c r="J6332" s="1" t="str">
        <f t="shared" si="1021"/>
        <v>NGR lake sediment grab sample</v>
      </c>
      <c r="K6332" s="1" t="str">
        <f t="shared" si="1022"/>
        <v>&lt;177 micron (NGR)</v>
      </c>
      <c r="L6332">
        <v>67</v>
      </c>
      <c r="M6332" t="s">
        <v>82</v>
      </c>
      <c r="N6332">
        <v>1330</v>
      </c>
      <c r="O6332">
        <v>78</v>
      </c>
      <c r="P6332">
        <v>40</v>
      </c>
      <c r="Q6332">
        <v>9</v>
      </c>
      <c r="R6332">
        <v>33</v>
      </c>
      <c r="S6332">
        <v>10</v>
      </c>
      <c r="T6332">
        <v>0.1</v>
      </c>
      <c r="U6332">
        <v>485</v>
      </c>
      <c r="V6332">
        <v>1.45</v>
      </c>
      <c r="W6332">
        <v>0.5</v>
      </c>
      <c r="X6332">
        <v>1</v>
      </c>
      <c r="Y6332">
        <v>35.799999999999997</v>
      </c>
    </row>
    <row r="6333" spans="1:25" hidden="1" x14ac:dyDescent="0.25">
      <c r="A6333" t="s">
        <v>24090</v>
      </c>
      <c r="B6333" t="s">
        <v>24091</v>
      </c>
      <c r="C6333" s="1" t="str">
        <f t="shared" si="1016"/>
        <v>21:0447</v>
      </c>
      <c r="D6333" s="1" t="str">
        <f t="shared" si="1020"/>
        <v>21:0147</v>
      </c>
      <c r="E6333" t="s">
        <v>24092</v>
      </c>
      <c r="F6333" t="s">
        <v>24093</v>
      </c>
      <c r="H6333">
        <v>48.695429900000001</v>
      </c>
      <c r="I6333">
        <v>-91.902105199999994</v>
      </c>
      <c r="J6333" s="1" t="str">
        <f t="shared" si="1021"/>
        <v>NGR lake sediment grab sample</v>
      </c>
      <c r="K6333" s="1" t="str">
        <f t="shared" si="1022"/>
        <v>&lt;177 micron (NGR)</v>
      </c>
      <c r="L6333">
        <v>67</v>
      </c>
      <c r="M6333" t="s">
        <v>87</v>
      </c>
      <c r="N6333">
        <v>1331</v>
      </c>
      <c r="O6333">
        <v>86</v>
      </c>
      <c r="P6333">
        <v>60</v>
      </c>
      <c r="Q6333">
        <v>8</v>
      </c>
      <c r="R6333">
        <v>46</v>
      </c>
      <c r="S6333">
        <v>7</v>
      </c>
      <c r="T6333">
        <v>0.1</v>
      </c>
      <c r="U6333">
        <v>475</v>
      </c>
      <c r="V6333">
        <v>2.2999999999999998</v>
      </c>
      <c r="W6333">
        <v>2.5</v>
      </c>
      <c r="X6333">
        <v>1</v>
      </c>
      <c r="Y6333">
        <v>38.799999999999997</v>
      </c>
    </row>
    <row r="6334" spans="1:25" hidden="1" x14ac:dyDescent="0.25">
      <c r="A6334" t="s">
        <v>24094</v>
      </c>
      <c r="B6334" t="s">
        <v>24095</v>
      </c>
      <c r="C6334" s="1" t="str">
        <f t="shared" si="1016"/>
        <v>21:0447</v>
      </c>
      <c r="D6334" s="1" t="str">
        <f>HYPERLINK("http://geochem.nrcan.gc.ca/cdogs/content/svy/svy_e.htm", "")</f>
        <v/>
      </c>
      <c r="G6334" s="1" t="str">
        <f>HYPERLINK("http://geochem.nrcan.gc.ca/cdogs/content/cr_/cr_00047_e.htm", "47")</f>
        <v>47</v>
      </c>
      <c r="J6334" t="s">
        <v>100</v>
      </c>
      <c r="K6334" t="s">
        <v>101</v>
      </c>
      <c r="L6334">
        <v>67</v>
      </c>
      <c r="M6334" t="s">
        <v>102</v>
      </c>
      <c r="N6334">
        <v>1332</v>
      </c>
      <c r="O6334">
        <v>84</v>
      </c>
      <c r="P6334">
        <v>46</v>
      </c>
      <c r="Q6334">
        <v>15</v>
      </c>
      <c r="R6334">
        <v>25</v>
      </c>
      <c r="S6334">
        <v>13</v>
      </c>
      <c r="T6334">
        <v>0.1</v>
      </c>
      <c r="U6334">
        <v>760</v>
      </c>
      <c r="V6334">
        <v>2.9</v>
      </c>
      <c r="W6334">
        <v>27</v>
      </c>
      <c r="X6334">
        <v>7</v>
      </c>
      <c r="Y6334">
        <v>17.8</v>
      </c>
    </row>
    <row r="6335" spans="1:25" hidden="1" x14ac:dyDescent="0.25">
      <c r="A6335" t="s">
        <v>24096</v>
      </c>
      <c r="B6335" t="s">
        <v>24097</v>
      </c>
      <c r="C6335" s="1" t="str">
        <f t="shared" ref="C6335:C6398" si="1023">HYPERLINK("http://geochem.nrcan.gc.ca/cdogs/content/bdl/bdl210450_e.htm", "21:0450")</f>
        <v>21:0450</v>
      </c>
      <c r="D6335" s="1" t="str">
        <f t="shared" ref="D6335:D6344" si="1024">HYPERLINK("http://geochem.nrcan.gc.ca/cdogs/content/svy/svy210148_e.htm", "21:0148")</f>
        <v>21:0148</v>
      </c>
      <c r="E6335" t="s">
        <v>24098</v>
      </c>
      <c r="F6335" t="s">
        <v>24099</v>
      </c>
      <c r="H6335">
        <v>48.713673900000003</v>
      </c>
      <c r="I6335">
        <v>-93.383831900000004</v>
      </c>
      <c r="J6335" s="1" t="str">
        <f t="shared" ref="J6335:J6344" si="1025">HYPERLINK("http://geochem.nrcan.gc.ca/cdogs/content/kwd/kwd020027_e.htm", "NGR lake sediment grab sample")</f>
        <v>NGR lake sediment grab sample</v>
      </c>
      <c r="K6335" s="1" t="str">
        <f t="shared" ref="K6335:K6344" si="1026">HYPERLINK("http://geochem.nrcan.gc.ca/cdogs/content/kwd/kwd080006_e.htm", "&lt;177 micron (NGR)")</f>
        <v>&lt;177 micron (NGR)</v>
      </c>
      <c r="L6335">
        <v>1</v>
      </c>
      <c r="M6335" t="s">
        <v>29</v>
      </c>
      <c r="N6335">
        <v>1</v>
      </c>
      <c r="O6335">
        <v>76</v>
      </c>
      <c r="P6335">
        <v>38</v>
      </c>
      <c r="Q6335">
        <v>11</v>
      </c>
      <c r="R6335">
        <v>32</v>
      </c>
      <c r="S6335">
        <v>7</v>
      </c>
      <c r="T6335">
        <v>0.1</v>
      </c>
      <c r="U6335">
        <v>130</v>
      </c>
      <c r="V6335">
        <v>1.25</v>
      </c>
      <c r="W6335">
        <v>0.5</v>
      </c>
      <c r="X6335">
        <v>1</v>
      </c>
      <c r="Y6335">
        <v>31.8</v>
      </c>
    </row>
    <row r="6336" spans="1:25" hidden="1" x14ac:dyDescent="0.25">
      <c r="A6336" t="s">
        <v>24100</v>
      </c>
      <c r="B6336" t="s">
        <v>24101</v>
      </c>
      <c r="C6336" s="1" t="str">
        <f t="shared" si="1023"/>
        <v>21:0450</v>
      </c>
      <c r="D6336" s="1" t="str">
        <f t="shared" si="1024"/>
        <v>21:0148</v>
      </c>
      <c r="E6336" t="s">
        <v>24102</v>
      </c>
      <c r="F6336" t="s">
        <v>24103</v>
      </c>
      <c r="H6336">
        <v>48.664910499999998</v>
      </c>
      <c r="I6336">
        <v>-93.390455900000006</v>
      </c>
      <c r="J6336" s="1" t="str">
        <f t="shared" si="1025"/>
        <v>NGR lake sediment grab sample</v>
      </c>
      <c r="K6336" s="1" t="str">
        <f t="shared" si="1026"/>
        <v>&lt;177 micron (NGR)</v>
      </c>
      <c r="L6336">
        <v>1</v>
      </c>
      <c r="M6336" t="s">
        <v>34</v>
      </c>
      <c r="N6336">
        <v>2</v>
      </c>
      <c r="O6336">
        <v>61</v>
      </c>
      <c r="P6336">
        <v>13</v>
      </c>
      <c r="Q6336">
        <v>9</v>
      </c>
      <c r="R6336">
        <v>20</v>
      </c>
      <c r="S6336">
        <v>7</v>
      </c>
      <c r="T6336">
        <v>0.1</v>
      </c>
      <c r="U6336">
        <v>190</v>
      </c>
      <c r="V6336">
        <v>1.1499999999999999</v>
      </c>
      <c r="W6336">
        <v>0.5</v>
      </c>
      <c r="X6336">
        <v>1</v>
      </c>
      <c r="Y6336">
        <v>8.6</v>
      </c>
    </row>
    <row r="6337" spans="1:25" hidden="1" x14ac:dyDescent="0.25">
      <c r="A6337" t="s">
        <v>24104</v>
      </c>
      <c r="B6337" t="s">
        <v>24105</v>
      </c>
      <c r="C6337" s="1" t="str">
        <f t="shared" si="1023"/>
        <v>21:0450</v>
      </c>
      <c r="D6337" s="1" t="str">
        <f t="shared" si="1024"/>
        <v>21:0148</v>
      </c>
      <c r="E6337" t="s">
        <v>24106</v>
      </c>
      <c r="F6337" t="s">
        <v>24107</v>
      </c>
      <c r="H6337">
        <v>48.693635499999999</v>
      </c>
      <c r="I6337">
        <v>-93.382334299999997</v>
      </c>
      <c r="J6337" s="1" t="str">
        <f t="shared" si="1025"/>
        <v>NGR lake sediment grab sample</v>
      </c>
      <c r="K6337" s="1" t="str">
        <f t="shared" si="1026"/>
        <v>&lt;177 micron (NGR)</v>
      </c>
      <c r="L6337">
        <v>1</v>
      </c>
      <c r="M6337" t="s">
        <v>49</v>
      </c>
      <c r="N6337">
        <v>3</v>
      </c>
      <c r="O6337">
        <v>82</v>
      </c>
      <c r="P6337">
        <v>19</v>
      </c>
      <c r="Q6337">
        <v>10</v>
      </c>
      <c r="R6337">
        <v>26</v>
      </c>
      <c r="S6337">
        <v>10</v>
      </c>
      <c r="T6337">
        <v>0.1</v>
      </c>
      <c r="U6337">
        <v>260</v>
      </c>
      <c r="V6337">
        <v>1.6</v>
      </c>
      <c r="W6337">
        <v>0.5</v>
      </c>
      <c r="X6337">
        <v>1</v>
      </c>
      <c r="Y6337">
        <v>12</v>
      </c>
    </row>
    <row r="6338" spans="1:25" hidden="1" x14ac:dyDescent="0.25">
      <c r="A6338" t="s">
        <v>24108</v>
      </c>
      <c r="B6338" t="s">
        <v>24109</v>
      </c>
      <c r="C6338" s="1" t="str">
        <f t="shared" si="1023"/>
        <v>21:0450</v>
      </c>
      <c r="D6338" s="1" t="str">
        <f t="shared" si="1024"/>
        <v>21:0148</v>
      </c>
      <c r="E6338" t="s">
        <v>24098</v>
      </c>
      <c r="F6338" t="s">
        <v>24110</v>
      </c>
      <c r="H6338">
        <v>48.713673900000003</v>
      </c>
      <c r="I6338">
        <v>-93.383831900000004</v>
      </c>
      <c r="J6338" s="1" t="str">
        <f t="shared" si="1025"/>
        <v>NGR lake sediment grab sample</v>
      </c>
      <c r="K6338" s="1" t="str">
        <f t="shared" si="1026"/>
        <v>&lt;177 micron (NGR)</v>
      </c>
      <c r="L6338">
        <v>1</v>
      </c>
      <c r="M6338" t="s">
        <v>57</v>
      </c>
      <c r="N6338">
        <v>4</v>
      </c>
      <c r="O6338">
        <v>76</v>
      </c>
      <c r="P6338">
        <v>39</v>
      </c>
      <c r="Q6338">
        <v>11</v>
      </c>
      <c r="R6338">
        <v>29</v>
      </c>
      <c r="S6338">
        <v>7</v>
      </c>
      <c r="T6338">
        <v>0.1</v>
      </c>
      <c r="U6338">
        <v>125</v>
      </c>
      <c r="V6338">
        <v>1.3</v>
      </c>
      <c r="W6338">
        <v>0.5</v>
      </c>
      <c r="X6338">
        <v>1</v>
      </c>
      <c r="Y6338">
        <v>32.6</v>
      </c>
    </row>
    <row r="6339" spans="1:25" hidden="1" x14ac:dyDescent="0.25">
      <c r="A6339" t="s">
        <v>24111</v>
      </c>
      <c r="B6339" t="s">
        <v>24112</v>
      </c>
      <c r="C6339" s="1" t="str">
        <f t="shared" si="1023"/>
        <v>21:0450</v>
      </c>
      <c r="D6339" s="1" t="str">
        <f t="shared" si="1024"/>
        <v>21:0148</v>
      </c>
      <c r="E6339" t="s">
        <v>24098</v>
      </c>
      <c r="F6339" t="s">
        <v>24113</v>
      </c>
      <c r="H6339">
        <v>48.713673900000003</v>
      </c>
      <c r="I6339">
        <v>-93.383831900000004</v>
      </c>
      <c r="J6339" s="1" t="str">
        <f t="shared" si="1025"/>
        <v>NGR lake sediment grab sample</v>
      </c>
      <c r="K6339" s="1" t="str">
        <f t="shared" si="1026"/>
        <v>&lt;177 micron (NGR)</v>
      </c>
      <c r="L6339">
        <v>1</v>
      </c>
      <c r="M6339" t="s">
        <v>53</v>
      </c>
      <c r="N6339">
        <v>5</v>
      </c>
      <c r="O6339">
        <v>84</v>
      </c>
      <c r="P6339">
        <v>36</v>
      </c>
      <c r="Q6339">
        <v>14</v>
      </c>
      <c r="R6339">
        <v>30</v>
      </c>
      <c r="S6339">
        <v>6</v>
      </c>
      <c r="T6339">
        <v>0.1</v>
      </c>
      <c r="U6339">
        <v>140</v>
      </c>
      <c r="V6339">
        <v>1.35</v>
      </c>
      <c r="W6339">
        <v>0.5</v>
      </c>
      <c r="X6339">
        <v>1</v>
      </c>
      <c r="Y6339">
        <v>33.6</v>
      </c>
    </row>
    <row r="6340" spans="1:25" hidden="1" x14ac:dyDescent="0.25">
      <c r="A6340" t="s">
        <v>24114</v>
      </c>
      <c r="B6340" t="s">
        <v>24115</v>
      </c>
      <c r="C6340" s="1" t="str">
        <f t="shared" si="1023"/>
        <v>21:0450</v>
      </c>
      <c r="D6340" s="1" t="str">
        <f t="shared" si="1024"/>
        <v>21:0148</v>
      </c>
      <c r="E6340" t="s">
        <v>24116</v>
      </c>
      <c r="F6340" t="s">
        <v>24117</v>
      </c>
      <c r="H6340">
        <v>48.742126200000001</v>
      </c>
      <c r="I6340">
        <v>-93.365155299999998</v>
      </c>
      <c r="J6340" s="1" t="str">
        <f t="shared" si="1025"/>
        <v>NGR lake sediment grab sample</v>
      </c>
      <c r="K6340" s="1" t="str">
        <f t="shared" si="1026"/>
        <v>&lt;177 micron (NGR)</v>
      </c>
      <c r="L6340">
        <v>1</v>
      </c>
      <c r="M6340" t="s">
        <v>39</v>
      </c>
      <c r="N6340">
        <v>6</v>
      </c>
      <c r="O6340">
        <v>109</v>
      </c>
      <c r="P6340">
        <v>26</v>
      </c>
      <c r="Q6340">
        <v>10</v>
      </c>
      <c r="R6340">
        <v>28</v>
      </c>
      <c r="S6340">
        <v>11</v>
      </c>
      <c r="T6340">
        <v>0.1</v>
      </c>
      <c r="U6340">
        <v>230</v>
      </c>
      <c r="V6340">
        <v>1.85</v>
      </c>
      <c r="W6340">
        <v>0.5</v>
      </c>
      <c r="X6340">
        <v>1</v>
      </c>
      <c r="Y6340">
        <v>9.1999999999999993</v>
      </c>
    </row>
    <row r="6341" spans="1:25" hidden="1" x14ac:dyDescent="0.25">
      <c r="A6341" t="s">
        <v>24118</v>
      </c>
      <c r="B6341" t="s">
        <v>24119</v>
      </c>
      <c r="C6341" s="1" t="str">
        <f t="shared" si="1023"/>
        <v>21:0450</v>
      </c>
      <c r="D6341" s="1" t="str">
        <f t="shared" si="1024"/>
        <v>21:0148</v>
      </c>
      <c r="E6341" t="s">
        <v>24120</v>
      </c>
      <c r="F6341" t="s">
        <v>24121</v>
      </c>
      <c r="H6341">
        <v>48.758067599999997</v>
      </c>
      <c r="I6341">
        <v>-93.381707199999994</v>
      </c>
      <c r="J6341" s="1" t="str">
        <f t="shared" si="1025"/>
        <v>NGR lake sediment grab sample</v>
      </c>
      <c r="K6341" s="1" t="str">
        <f t="shared" si="1026"/>
        <v>&lt;177 micron (NGR)</v>
      </c>
      <c r="L6341">
        <v>1</v>
      </c>
      <c r="M6341" t="s">
        <v>44</v>
      </c>
      <c r="N6341">
        <v>7</v>
      </c>
      <c r="O6341">
        <v>92</v>
      </c>
      <c r="P6341">
        <v>28</v>
      </c>
      <c r="Q6341">
        <v>15</v>
      </c>
      <c r="R6341">
        <v>25</v>
      </c>
      <c r="S6341">
        <v>9</v>
      </c>
      <c r="T6341">
        <v>0.1</v>
      </c>
      <c r="U6341">
        <v>210</v>
      </c>
      <c r="V6341">
        <v>1.7</v>
      </c>
      <c r="W6341">
        <v>0.5</v>
      </c>
      <c r="X6341">
        <v>1</v>
      </c>
      <c r="Y6341">
        <v>29.2</v>
      </c>
    </row>
    <row r="6342" spans="1:25" hidden="1" x14ac:dyDescent="0.25">
      <c r="A6342" t="s">
        <v>24122</v>
      </c>
      <c r="B6342" t="s">
        <v>24123</v>
      </c>
      <c r="C6342" s="1" t="str">
        <f t="shared" si="1023"/>
        <v>21:0450</v>
      </c>
      <c r="D6342" s="1" t="str">
        <f t="shared" si="1024"/>
        <v>21:0148</v>
      </c>
      <c r="E6342" t="s">
        <v>24124</v>
      </c>
      <c r="F6342" t="s">
        <v>24125</v>
      </c>
      <c r="H6342">
        <v>48.795631100000001</v>
      </c>
      <c r="I6342">
        <v>-93.3855322</v>
      </c>
      <c r="J6342" s="1" t="str">
        <f t="shared" si="1025"/>
        <v>NGR lake sediment grab sample</v>
      </c>
      <c r="K6342" s="1" t="str">
        <f t="shared" si="1026"/>
        <v>&lt;177 micron (NGR)</v>
      </c>
      <c r="L6342">
        <v>1</v>
      </c>
      <c r="M6342" t="s">
        <v>62</v>
      </c>
      <c r="N6342">
        <v>8</v>
      </c>
      <c r="O6342">
        <v>76</v>
      </c>
      <c r="P6342">
        <v>49</v>
      </c>
      <c r="Q6342">
        <v>15</v>
      </c>
      <c r="R6342">
        <v>37</v>
      </c>
      <c r="S6342">
        <v>11</v>
      </c>
      <c r="T6342">
        <v>0.1</v>
      </c>
      <c r="U6342">
        <v>460</v>
      </c>
      <c r="V6342">
        <v>2.1</v>
      </c>
      <c r="W6342">
        <v>0.5</v>
      </c>
      <c r="X6342">
        <v>1</v>
      </c>
      <c r="Y6342">
        <v>27.4</v>
      </c>
    </row>
    <row r="6343" spans="1:25" hidden="1" x14ac:dyDescent="0.25">
      <c r="A6343" t="s">
        <v>24126</v>
      </c>
      <c r="B6343" t="s">
        <v>24127</v>
      </c>
      <c r="C6343" s="1" t="str">
        <f t="shared" si="1023"/>
        <v>21:0450</v>
      </c>
      <c r="D6343" s="1" t="str">
        <f t="shared" si="1024"/>
        <v>21:0148</v>
      </c>
      <c r="E6343" t="s">
        <v>24128</v>
      </c>
      <c r="F6343" t="s">
        <v>24129</v>
      </c>
      <c r="H6343">
        <v>48.842680299999998</v>
      </c>
      <c r="I6343">
        <v>-93.396005900000006</v>
      </c>
      <c r="J6343" s="1" t="str">
        <f t="shared" si="1025"/>
        <v>NGR lake sediment grab sample</v>
      </c>
      <c r="K6343" s="1" t="str">
        <f t="shared" si="1026"/>
        <v>&lt;177 micron (NGR)</v>
      </c>
      <c r="L6343">
        <v>1</v>
      </c>
      <c r="M6343" t="s">
        <v>67</v>
      </c>
      <c r="N6343">
        <v>9</v>
      </c>
      <c r="O6343">
        <v>68</v>
      </c>
      <c r="P6343">
        <v>43</v>
      </c>
      <c r="Q6343">
        <v>9</v>
      </c>
      <c r="R6343">
        <v>34</v>
      </c>
      <c r="S6343">
        <v>13</v>
      </c>
      <c r="T6343">
        <v>0.1</v>
      </c>
      <c r="U6343">
        <v>415</v>
      </c>
      <c r="V6343">
        <v>2.2999999999999998</v>
      </c>
      <c r="W6343">
        <v>0.5</v>
      </c>
      <c r="X6343">
        <v>1</v>
      </c>
      <c r="Y6343">
        <v>13.4</v>
      </c>
    </row>
    <row r="6344" spans="1:25" hidden="1" x14ac:dyDescent="0.25">
      <c r="A6344" t="s">
        <v>24130</v>
      </c>
      <c r="B6344" t="s">
        <v>24131</v>
      </c>
      <c r="C6344" s="1" t="str">
        <f t="shared" si="1023"/>
        <v>21:0450</v>
      </c>
      <c r="D6344" s="1" t="str">
        <f t="shared" si="1024"/>
        <v>21:0148</v>
      </c>
      <c r="E6344" t="s">
        <v>24132</v>
      </c>
      <c r="F6344" t="s">
        <v>24133</v>
      </c>
      <c r="H6344">
        <v>48.876684599999997</v>
      </c>
      <c r="I6344">
        <v>-93.3933964</v>
      </c>
      <c r="J6344" s="1" t="str">
        <f t="shared" si="1025"/>
        <v>NGR lake sediment grab sample</v>
      </c>
      <c r="K6344" s="1" t="str">
        <f t="shared" si="1026"/>
        <v>&lt;177 micron (NGR)</v>
      </c>
      <c r="L6344">
        <v>1</v>
      </c>
      <c r="M6344" t="s">
        <v>72</v>
      </c>
      <c r="N6344">
        <v>10</v>
      </c>
      <c r="O6344">
        <v>58</v>
      </c>
      <c r="P6344">
        <v>34</v>
      </c>
      <c r="Q6344">
        <v>8</v>
      </c>
      <c r="R6344">
        <v>29</v>
      </c>
      <c r="S6344">
        <v>12</v>
      </c>
      <c r="T6344">
        <v>0.1</v>
      </c>
      <c r="U6344">
        <v>420</v>
      </c>
      <c r="V6344">
        <v>2</v>
      </c>
      <c r="W6344">
        <v>0.5</v>
      </c>
      <c r="X6344">
        <v>1</v>
      </c>
      <c r="Y6344">
        <v>7.4</v>
      </c>
    </row>
    <row r="6345" spans="1:25" hidden="1" x14ac:dyDescent="0.25">
      <c r="A6345" t="s">
        <v>24134</v>
      </c>
      <c r="B6345" t="s">
        <v>24135</v>
      </c>
      <c r="C6345" s="1" t="str">
        <f t="shared" si="1023"/>
        <v>21:0450</v>
      </c>
      <c r="D6345" s="1" t="str">
        <f>HYPERLINK("http://geochem.nrcan.gc.ca/cdogs/content/svy/svy_e.htm", "")</f>
        <v/>
      </c>
      <c r="G6345" s="1" t="str">
        <f>HYPERLINK("http://geochem.nrcan.gc.ca/cdogs/content/cr_/cr_00033_e.htm", "33")</f>
        <v>33</v>
      </c>
      <c r="J6345" t="s">
        <v>100</v>
      </c>
      <c r="K6345" t="s">
        <v>101</v>
      </c>
      <c r="L6345">
        <v>1</v>
      </c>
      <c r="M6345" t="s">
        <v>102</v>
      </c>
      <c r="N6345">
        <v>11</v>
      </c>
      <c r="O6345">
        <v>140</v>
      </c>
      <c r="P6345">
        <v>18</v>
      </c>
      <c r="Q6345">
        <v>28</v>
      </c>
      <c r="R6345">
        <v>13</v>
      </c>
      <c r="S6345">
        <v>11</v>
      </c>
      <c r="T6345">
        <v>0.1</v>
      </c>
      <c r="U6345">
        <v>2500</v>
      </c>
      <c r="V6345">
        <v>3.45</v>
      </c>
      <c r="W6345">
        <v>1</v>
      </c>
      <c r="X6345">
        <v>1</v>
      </c>
      <c r="Y6345">
        <v>13.6</v>
      </c>
    </row>
    <row r="6346" spans="1:25" hidden="1" x14ac:dyDescent="0.25">
      <c r="A6346" t="s">
        <v>24136</v>
      </c>
      <c r="B6346" t="s">
        <v>24137</v>
      </c>
      <c r="C6346" s="1" t="str">
        <f t="shared" si="1023"/>
        <v>21:0450</v>
      </c>
      <c r="D6346" s="1" t="str">
        <f t="shared" ref="D6346:D6363" si="1027">HYPERLINK("http://geochem.nrcan.gc.ca/cdogs/content/svy/svy210148_e.htm", "21:0148")</f>
        <v>21:0148</v>
      </c>
      <c r="E6346" t="s">
        <v>24138</v>
      </c>
      <c r="F6346" t="s">
        <v>24139</v>
      </c>
      <c r="H6346">
        <v>48.908284700000003</v>
      </c>
      <c r="I6346">
        <v>-93.363880199999997</v>
      </c>
      <c r="J6346" s="1" t="str">
        <f t="shared" ref="J6346:J6363" si="1028">HYPERLINK("http://geochem.nrcan.gc.ca/cdogs/content/kwd/kwd020027_e.htm", "NGR lake sediment grab sample")</f>
        <v>NGR lake sediment grab sample</v>
      </c>
      <c r="K6346" s="1" t="str">
        <f t="shared" ref="K6346:K6363" si="1029">HYPERLINK("http://geochem.nrcan.gc.ca/cdogs/content/kwd/kwd080006_e.htm", "&lt;177 micron (NGR)")</f>
        <v>&lt;177 micron (NGR)</v>
      </c>
      <c r="L6346">
        <v>1</v>
      </c>
      <c r="M6346" t="s">
        <v>77</v>
      </c>
      <c r="N6346">
        <v>12</v>
      </c>
      <c r="O6346">
        <v>70</v>
      </c>
      <c r="P6346">
        <v>55</v>
      </c>
      <c r="Q6346">
        <v>12</v>
      </c>
      <c r="R6346">
        <v>43</v>
      </c>
      <c r="S6346">
        <v>19</v>
      </c>
      <c r="T6346">
        <v>0.1</v>
      </c>
      <c r="U6346">
        <v>860</v>
      </c>
      <c r="V6346">
        <v>3.8</v>
      </c>
      <c r="W6346">
        <v>6</v>
      </c>
      <c r="X6346">
        <v>1</v>
      </c>
      <c r="Y6346">
        <v>7</v>
      </c>
    </row>
    <row r="6347" spans="1:25" hidden="1" x14ac:dyDescent="0.25">
      <c r="A6347" t="s">
        <v>24140</v>
      </c>
      <c r="B6347" t="s">
        <v>24141</v>
      </c>
      <c r="C6347" s="1" t="str">
        <f t="shared" si="1023"/>
        <v>21:0450</v>
      </c>
      <c r="D6347" s="1" t="str">
        <f t="shared" si="1027"/>
        <v>21:0148</v>
      </c>
      <c r="E6347" t="s">
        <v>24142</v>
      </c>
      <c r="F6347" t="s">
        <v>24143</v>
      </c>
      <c r="H6347">
        <v>48.921965399999998</v>
      </c>
      <c r="I6347">
        <v>-93.386612400000004</v>
      </c>
      <c r="J6347" s="1" t="str">
        <f t="shared" si="1028"/>
        <v>NGR lake sediment grab sample</v>
      </c>
      <c r="K6347" s="1" t="str">
        <f t="shared" si="1029"/>
        <v>&lt;177 micron (NGR)</v>
      </c>
      <c r="L6347">
        <v>1</v>
      </c>
      <c r="M6347" t="s">
        <v>82</v>
      </c>
      <c r="N6347">
        <v>13</v>
      </c>
      <c r="O6347">
        <v>90</v>
      </c>
      <c r="P6347">
        <v>100</v>
      </c>
      <c r="Q6347">
        <v>13</v>
      </c>
      <c r="R6347">
        <v>91</v>
      </c>
      <c r="S6347">
        <v>98</v>
      </c>
      <c r="T6347">
        <v>0.1</v>
      </c>
      <c r="U6347">
        <v>19000</v>
      </c>
      <c r="V6347">
        <v>8.3000000000000007</v>
      </c>
      <c r="W6347">
        <v>48</v>
      </c>
      <c r="X6347">
        <v>7</v>
      </c>
      <c r="Y6347">
        <v>11</v>
      </c>
    </row>
    <row r="6348" spans="1:25" hidden="1" x14ac:dyDescent="0.25">
      <c r="A6348" t="s">
        <v>24144</v>
      </c>
      <c r="B6348" t="s">
        <v>24145</v>
      </c>
      <c r="C6348" s="1" t="str">
        <f t="shared" si="1023"/>
        <v>21:0450</v>
      </c>
      <c r="D6348" s="1" t="str">
        <f t="shared" si="1027"/>
        <v>21:0148</v>
      </c>
      <c r="E6348" t="s">
        <v>24146</v>
      </c>
      <c r="F6348" t="s">
        <v>24147</v>
      </c>
      <c r="H6348">
        <v>48.923174400000001</v>
      </c>
      <c r="I6348">
        <v>-93.348753700000003</v>
      </c>
      <c r="J6348" s="1" t="str">
        <f t="shared" si="1028"/>
        <v>NGR lake sediment grab sample</v>
      </c>
      <c r="K6348" s="1" t="str">
        <f t="shared" si="1029"/>
        <v>&lt;177 micron (NGR)</v>
      </c>
      <c r="L6348">
        <v>1</v>
      </c>
      <c r="M6348" t="s">
        <v>87</v>
      </c>
      <c r="N6348">
        <v>14</v>
      </c>
      <c r="O6348">
        <v>66</v>
      </c>
      <c r="P6348">
        <v>29</v>
      </c>
      <c r="Q6348">
        <v>9</v>
      </c>
      <c r="R6348">
        <v>24</v>
      </c>
      <c r="S6348">
        <v>8</v>
      </c>
      <c r="T6348">
        <v>0.1</v>
      </c>
      <c r="U6348">
        <v>240</v>
      </c>
      <c r="V6348">
        <v>1.5</v>
      </c>
      <c r="W6348">
        <v>0.5</v>
      </c>
      <c r="X6348">
        <v>1</v>
      </c>
      <c r="Y6348">
        <v>31</v>
      </c>
    </row>
    <row r="6349" spans="1:25" hidden="1" x14ac:dyDescent="0.25">
      <c r="A6349" t="s">
        <v>24148</v>
      </c>
      <c r="B6349" t="s">
        <v>24149</v>
      </c>
      <c r="C6349" s="1" t="str">
        <f t="shared" si="1023"/>
        <v>21:0450</v>
      </c>
      <c r="D6349" s="1" t="str">
        <f t="shared" si="1027"/>
        <v>21:0148</v>
      </c>
      <c r="E6349" t="s">
        <v>24150</v>
      </c>
      <c r="F6349" t="s">
        <v>24151</v>
      </c>
      <c r="H6349">
        <v>48.951286000000003</v>
      </c>
      <c r="I6349">
        <v>-93.374641600000004</v>
      </c>
      <c r="J6349" s="1" t="str">
        <f t="shared" si="1028"/>
        <v>NGR lake sediment grab sample</v>
      </c>
      <c r="K6349" s="1" t="str">
        <f t="shared" si="1029"/>
        <v>&lt;177 micron (NGR)</v>
      </c>
      <c r="L6349">
        <v>1</v>
      </c>
      <c r="M6349" t="s">
        <v>92</v>
      </c>
      <c r="N6349">
        <v>15</v>
      </c>
      <c r="O6349">
        <v>120</v>
      </c>
      <c r="P6349">
        <v>27</v>
      </c>
      <c r="Q6349">
        <v>9</v>
      </c>
      <c r="R6349">
        <v>35</v>
      </c>
      <c r="S6349">
        <v>16</v>
      </c>
      <c r="T6349">
        <v>0.1</v>
      </c>
      <c r="U6349">
        <v>385</v>
      </c>
      <c r="V6349">
        <v>1.65</v>
      </c>
      <c r="W6349">
        <v>0.5</v>
      </c>
      <c r="X6349">
        <v>1</v>
      </c>
      <c r="Y6349">
        <v>33.6</v>
      </c>
    </row>
    <row r="6350" spans="1:25" hidden="1" x14ac:dyDescent="0.25">
      <c r="A6350" t="s">
        <v>24152</v>
      </c>
      <c r="B6350" t="s">
        <v>24153</v>
      </c>
      <c r="C6350" s="1" t="str">
        <f t="shared" si="1023"/>
        <v>21:0450</v>
      </c>
      <c r="D6350" s="1" t="str">
        <f t="shared" si="1027"/>
        <v>21:0148</v>
      </c>
      <c r="E6350" t="s">
        <v>24154</v>
      </c>
      <c r="F6350" t="s">
        <v>24155</v>
      </c>
      <c r="H6350">
        <v>48.957698000000001</v>
      </c>
      <c r="I6350">
        <v>-93.315048000000004</v>
      </c>
      <c r="J6350" s="1" t="str">
        <f t="shared" si="1028"/>
        <v>NGR lake sediment grab sample</v>
      </c>
      <c r="K6350" s="1" t="str">
        <f t="shared" si="1029"/>
        <v>&lt;177 micron (NGR)</v>
      </c>
      <c r="L6350">
        <v>1</v>
      </c>
      <c r="M6350" t="s">
        <v>97</v>
      </c>
      <c r="N6350">
        <v>16</v>
      </c>
      <c r="O6350">
        <v>94</v>
      </c>
      <c r="P6350">
        <v>46</v>
      </c>
      <c r="Q6350">
        <v>10</v>
      </c>
      <c r="R6350">
        <v>42</v>
      </c>
      <c r="S6350">
        <v>15</v>
      </c>
      <c r="T6350">
        <v>0.1</v>
      </c>
      <c r="U6350">
        <v>440</v>
      </c>
      <c r="V6350">
        <v>2.9</v>
      </c>
      <c r="W6350">
        <v>0.5</v>
      </c>
      <c r="X6350">
        <v>1</v>
      </c>
      <c r="Y6350">
        <v>13.8</v>
      </c>
    </row>
    <row r="6351" spans="1:25" hidden="1" x14ac:dyDescent="0.25">
      <c r="A6351" t="s">
        <v>24156</v>
      </c>
      <c r="B6351" t="s">
        <v>24157</v>
      </c>
      <c r="C6351" s="1" t="str">
        <f t="shared" si="1023"/>
        <v>21:0450</v>
      </c>
      <c r="D6351" s="1" t="str">
        <f t="shared" si="1027"/>
        <v>21:0148</v>
      </c>
      <c r="E6351" t="s">
        <v>24158</v>
      </c>
      <c r="F6351" t="s">
        <v>24159</v>
      </c>
      <c r="H6351">
        <v>48.957870399999997</v>
      </c>
      <c r="I6351">
        <v>-93.264314100000007</v>
      </c>
      <c r="J6351" s="1" t="str">
        <f t="shared" si="1028"/>
        <v>NGR lake sediment grab sample</v>
      </c>
      <c r="K6351" s="1" t="str">
        <f t="shared" si="1029"/>
        <v>&lt;177 micron (NGR)</v>
      </c>
      <c r="L6351">
        <v>1</v>
      </c>
      <c r="M6351" t="s">
        <v>107</v>
      </c>
      <c r="N6351">
        <v>17</v>
      </c>
      <c r="O6351">
        <v>96</v>
      </c>
      <c r="P6351">
        <v>33</v>
      </c>
      <c r="Q6351">
        <v>8</v>
      </c>
      <c r="R6351">
        <v>37</v>
      </c>
      <c r="S6351">
        <v>18</v>
      </c>
      <c r="T6351">
        <v>0.2</v>
      </c>
      <c r="U6351">
        <v>990</v>
      </c>
      <c r="V6351">
        <v>2.7</v>
      </c>
      <c r="W6351">
        <v>0.5</v>
      </c>
      <c r="X6351">
        <v>2</v>
      </c>
      <c r="Y6351">
        <v>18.600000000000001</v>
      </c>
    </row>
    <row r="6352" spans="1:25" hidden="1" x14ac:dyDescent="0.25">
      <c r="A6352" t="s">
        <v>24160</v>
      </c>
      <c r="B6352" t="s">
        <v>24161</v>
      </c>
      <c r="C6352" s="1" t="str">
        <f t="shared" si="1023"/>
        <v>21:0450</v>
      </c>
      <c r="D6352" s="1" t="str">
        <f t="shared" si="1027"/>
        <v>21:0148</v>
      </c>
      <c r="E6352" t="s">
        <v>24162</v>
      </c>
      <c r="F6352" t="s">
        <v>24163</v>
      </c>
      <c r="H6352">
        <v>48.976443600000003</v>
      </c>
      <c r="I6352">
        <v>-93.227583499999994</v>
      </c>
      <c r="J6352" s="1" t="str">
        <f t="shared" si="1028"/>
        <v>NGR lake sediment grab sample</v>
      </c>
      <c r="K6352" s="1" t="str">
        <f t="shared" si="1029"/>
        <v>&lt;177 micron (NGR)</v>
      </c>
      <c r="L6352">
        <v>1</v>
      </c>
      <c r="M6352" t="s">
        <v>112</v>
      </c>
      <c r="N6352">
        <v>18</v>
      </c>
      <c r="O6352">
        <v>96</v>
      </c>
      <c r="P6352">
        <v>39</v>
      </c>
      <c r="Q6352">
        <v>10</v>
      </c>
      <c r="R6352">
        <v>34</v>
      </c>
      <c r="S6352">
        <v>14</v>
      </c>
      <c r="T6352">
        <v>0.1</v>
      </c>
      <c r="U6352">
        <v>495</v>
      </c>
      <c r="V6352">
        <v>1.8</v>
      </c>
      <c r="W6352">
        <v>0.5</v>
      </c>
      <c r="X6352">
        <v>1</v>
      </c>
      <c r="Y6352">
        <v>32.200000000000003</v>
      </c>
    </row>
    <row r="6353" spans="1:25" hidden="1" x14ac:dyDescent="0.25">
      <c r="A6353" t="s">
        <v>24164</v>
      </c>
      <c r="B6353" t="s">
        <v>24165</v>
      </c>
      <c r="C6353" s="1" t="str">
        <f t="shared" si="1023"/>
        <v>21:0450</v>
      </c>
      <c r="D6353" s="1" t="str">
        <f t="shared" si="1027"/>
        <v>21:0148</v>
      </c>
      <c r="E6353" t="s">
        <v>24166</v>
      </c>
      <c r="F6353" t="s">
        <v>24167</v>
      </c>
      <c r="H6353">
        <v>48.962352099999997</v>
      </c>
      <c r="I6353">
        <v>-93.200701600000002</v>
      </c>
      <c r="J6353" s="1" t="str">
        <f t="shared" si="1028"/>
        <v>NGR lake sediment grab sample</v>
      </c>
      <c r="K6353" s="1" t="str">
        <f t="shared" si="1029"/>
        <v>&lt;177 micron (NGR)</v>
      </c>
      <c r="L6353">
        <v>1</v>
      </c>
      <c r="M6353" t="s">
        <v>117</v>
      </c>
      <c r="N6353">
        <v>19</v>
      </c>
      <c r="O6353">
        <v>106</v>
      </c>
      <c r="P6353">
        <v>35</v>
      </c>
      <c r="Q6353">
        <v>9</v>
      </c>
      <c r="R6353">
        <v>44</v>
      </c>
      <c r="S6353">
        <v>20</v>
      </c>
      <c r="T6353">
        <v>0.1</v>
      </c>
      <c r="U6353">
        <v>1000</v>
      </c>
      <c r="V6353">
        <v>3.3</v>
      </c>
      <c r="W6353">
        <v>0.5</v>
      </c>
      <c r="X6353">
        <v>3</v>
      </c>
      <c r="Y6353">
        <v>21.2</v>
      </c>
    </row>
    <row r="6354" spans="1:25" hidden="1" x14ac:dyDescent="0.25">
      <c r="A6354" t="s">
        <v>24168</v>
      </c>
      <c r="B6354" t="s">
        <v>24169</v>
      </c>
      <c r="C6354" s="1" t="str">
        <f t="shared" si="1023"/>
        <v>21:0450</v>
      </c>
      <c r="D6354" s="1" t="str">
        <f t="shared" si="1027"/>
        <v>21:0148</v>
      </c>
      <c r="E6354" t="s">
        <v>24170</v>
      </c>
      <c r="F6354" t="s">
        <v>24171</v>
      </c>
      <c r="H6354">
        <v>48.953264599999997</v>
      </c>
      <c r="I6354">
        <v>-93.125498500000006</v>
      </c>
      <c r="J6354" s="1" t="str">
        <f t="shared" si="1028"/>
        <v>NGR lake sediment grab sample</v>
      </c>
      <c r="K6354" s="1" t="str">
        <f t="shared" si="1029"/>
        <v>&lt;177 micron (NGR)</v>
      </c>
      <c r="L6354">
        <v>1</v>
      </c>
      <c r="M6354" t="s">
        <v>122</v>
      </c>
      <c r="N6354">
        <v>20</v>
      </c>
      <c r="O6354">
        <v>86</v>
      </c>
      <c r="P6354">
        <v>33</v>
      </c>
      <c r="Q6354">
        <v>8</v>
      </c>
      <c r="R6354">
        <v>36</v>
      </c>
      <c r="S6354">
        <v>11</v>
      </c>
      <c r="T6354">
        <v>0.1</v>
      </c>
      <c r="U6354">
        <v>370</v>
      </c>
      <c r="V6354">
        <v>1.3</v>
      </c>
      <c r="W6354">
        <v>0.5</v>
      </c>
      <c r="X6354">
        <v>1</v>
      </c>
      <c r="Y6354">
        <v>32.4</v>
      </c>
    </row>
    <row r="6355" spans="1:25" hidden="1" x14ac:dyDescent="0.25">
      <c r="A6355" t="s">
        <v>24172</v>
      </c>
      <c r="B6355" t="s">
        <v>24173</v>
      </c>
      <c r="C6355" s="1" t="str">
        <f t="shared" si="1023"/>
        <v>21:0450</v>
      </c>
      <c r="D6355" s="1" t="str">
        <f t="shared" si="1027"/>
        <v>21:0148</v>
      </c>
      <c r="E6355" t="s">
        <v>24174</v>
      </c>
      <c r="F6355" t="s">
        <v>24175</v>
      </c>
      <c r="H6355">
        <v>48.977421</v>
      </c>
      <c r="I6355">
        <v>-93.068285700000004</v>
      </c>
      <c r="J6355" s="1" t="str">
        <f t="shared" si="1028"/>
        <v>NGR lake sediment grab sample</v>
      </c>
      <c r="K6355" s="1" t="str">
        <f t="shared" si="1029"/>
        <v>&lt;177 micron (NGR)</v>
      </c>
      <c r="L6355">
        <v>2</v>
      </c>
      <c r="M6355" t="s">
        <v>29</v>
      </c>
      <c r="N6355">
        <v>21</v>
      </c>
      <c r="O6355">
        <v>94</v>
      </c>
      <c r="P6355">
        <v>57</v>
      </c>
      <c r="Q6355">
        <v>6</v>
      </c>
      <c r="R6355">
        <v>20</v>
      </c>
      <c r="S6355">
        <v>9</v>
      </c>
      <c r="T6355">
        <v>0.1</v>
      </c>
      <c r="U6355">
        <v>490</v>
      </c>
      <c r="V6355">
        <v>1</v>
      </c>
      <c r="W6355">
        <v>0.5</v>
      </c>
      <c r="X6355">
        <v>2</v>
      </c>
      <c r="Y6355">
        <v>56.8</v>
      </c>
    </row>
    <row r="6356" spans="1:25" hidden="1" x14ac:dyDescent="0.25">
      <c r="A6356" t="s">
        <v>24176</v>
      </c>
      <c r="B6356" t="s">
        <v>24177</v>
      </c>
      <c r="C6356" s="1" t="str">
        <f t="shared" si="1023"/>
        <v>21:0450</v>
      </c>
      <c r="D6356" s="1" t="str">
        <f t="shared" si="1027"/>
        <v>21:0148</v>
      </c>
      <c r="E6356" t="s">
        <v>24178</v>
      </c>
      <c r="F6356" t="s">
        <v>24179</v>
      </c>
      <c r="H6356">
        <v>48.974356399999998</v>
      </c>
      <c r="I6356">
        <v>-93.077792299999999</v>
      </c>
      <c r="J6356" s="1" t="str">
        <f t="shared" si="1028"/>
        <v>NGR lake sediment grab sample</v>
      </c>
      <c r="K6356" s="1" t="str">
        <f t="shared" si="1029"/>
        <v>&lt;177 micron (NGR)</v>
      </c>
      <c r="L6356">
        <v>2</v>
      </c>
      <c r="M6356" t="s">
        <v>49</v>
      </c>
      <c r="N6356">
        <v>22</v>
      </c>
      <c r="O6356">
        <v>62</v>
      </c>
      <c r="P6356">
        <v>28</v>
      </c>
      <c r="Q6356">
        <v>8</v>
      </c>
      <c r="R6356">
        <v>25</v>
      </c>
      <c r="S6356">
        <v>14</v>
      </c>
      <c r="T6356">
        <v>0.1</v>
      </c>
      <c r="U6356">
        <v>410</v>
      </c>
      <c r="V6356">
        <v>1.4</v>
      </c>
      <c r="W6356">
        <v>1</v>
      </c>
      <c r="X6356">
        <v>1</v>
      </c>
      <c r="Y6356">
        <v>8.1999999999999993</v>
      </c>
    </row>
    <row r="6357" spans="1:25" hidden="1" x14ac:dyDescent="0.25">
      <c r="A6357" t="s">
        <v>24180</v>
      </c>
      <c r="B6357" t="s">
        <v>24181</v>
      </c>
      <c r="C6357" s="1" t="str">
        <f t="shared" si="1023"/>
        <v>21:0450</v>
      </c>
      <c r="D6357" s="1" t="str">
        <f t="shared" si="1027"/>
        <v>21:0148</v>
      </c>
      <c r="E6357" t="s">
        <v>24174</v>
      </c>
      <c r="F6357" t="s">
        <v>24182</v>
      </c>
      <c r="H6357">
        <v>48.977421</v>
      </c>
      <c r="I6357">
        <v>-93.068285700000004</v>
      </c>
      <c r="J6357" s="1" t="str">
        <f t="shared" si="1028"/>
        <v>NGR lake sediment grab sample</v>
      </c>
      <c r="K6357" s="1" t="str">
        <f t="shared" si="1029"/>
        <v>&lt;177 micron (NGR)</v>
      </c>
      <c r="L6357">
        <v>2</v>
      </c>
      <c r="M6357" t="s">
        <v>53</v>
      </c>
      <c r="N6357">
        <v>23</v>
      </c>
      <c r="O6357">
        <v>96</v>
      </c>
      <c r="P6357">
        <v>58</v>
      </c>
      <c r="Q6357">
        <v>5</v>
      </c>
      <c r="R6357">
        <v>20</v>
      </c>
      <c r="S6357">
        <v>9</v>
      </c>
      <c r="T6357">
        <v>0.1</v>
      </c>
      <c r="U6357">
        <v>460</v>
      </c>
      <c r="V6357">
        <v>1</v>
      </c>
      <c r="W6357">
        <v>0.5</v>
      </c>
      <c r="X6357">
        <v>1</v>
      </c>
      <c r="Y6357">
        <v>55.8</v>
      </c>
    </row>
    <row r="6358" spans="1:25" hidden="1" x14ac:dyDescent="0.25">
      <c r="A6358" t="s">
        <v>24183</v>
      </c>
      <c r="B6358" t="s">
        <v>24184</v>
      </c>
      <c r="C6358" s="1" t="str">
        <f t="shared" si="1023"/>
        <v>21:0450</v>
      </c>
      <c r="D6358" s="1" t="str">
        <f t="shared" si="1027"/>
        <v>21:0148</v>
      </c>
      <c r="E6358" t="s">
        <v>24174</v>
      </c>
      <c r="F6358" t="s">
        <v>24185</v>
      </c>
      <c r="H6358">
        <v>48.977421</v>
      </c>
      <c r="I6358">
        <v>-93.068285700000004</v>
      </c>
      <c r="J6358" s="1" t="str">
        <f t="shared" si="1028"/>
        <v>NGR lake sediment grab sample</v>
      </c>
      <c r="K6358" s="1" t="str">
        <f t="shared" si="1029"/>
        <v>&lt;177 micron (NGR)</v>
      </c>
      <c r="L6358">
        <v>2</v>
      </c>
      <c r="M6358" t="s">
        <v>57</v>
      </c>
      <c r="N6358">
        <v>24</v>
      </c>
      <c r="O6358">
        <v>105</v>
      </c>
      <c r="P6358">
        <v>62</v>
      </c>
      <c r="Q6358">
        <v>5</v>
      </c>
      <c r="R6358">
        <v>20</v>
      </c>
      <c r="S6358">
        <v>9</v>
      </c>
      <c r="T6358">
        <v>0.1</v>
      </c>
      <c r="U6358">
        <v>520</v>
      </c>
      <c r="V6358">
        <v>1.1000000000000001</v>
      </c>
      <c r="W6358">
        <v>0.5</v>
      </c>
      <c r="X6358">
        <v>4</v>
      </c>
      <c r="Y6358">
        <v>55.8</v>
      </c>
    </row>
    <row r="6359" spans="1:25" hidden="1" x14ac:dyDescent="0.25">
      <c r="A6359" t="s">
        <v>24186</v>
      </c>
      <c r="B6359" t="s">
        <v>24187</v>
      </c>
      <c r="C6359" s="1" t="str">
        <f t="shared" si="1023"/>
        <v>21:0450</v>
      </c>
      <c r="D6359" s="1" t="str">
        <f t="shared" si="1027"/>
        <v>21:0148</v>
      </c>
      <c r="E6359" t="s">
        <v>24188</v>
      </c>
      <c r="F6359" t="s">
        <v>24189</v>
      </c>
      <c r="H6359">
        <v>48.9670475</v>
      </c>
      <c r="I6359">
        <v>-93.028635300000005</v>
      </c>
      <c r="J6359" s="1" t="str">
        <f t="shared" si="1028"/>
        <v>NGR lake sediment grab sample</v>
      </c>
      <c r="K6359" s="1" t="str">
        <f t="shared" si="1029"/>
        <v>&lt;177 micron (NGR)</v>
      </c>
      <c r="L6359">
        <v>2</v>
      </c>
      <c r="M6359" t="s">
        <v>34</v>
      </c>
      <c r="N6359">
        <v>25</v>
      </c>
      <c r="O6359">
        <v>109</v>
      </c>
      <c r="P6359">
        <v>54</v>
      </c>
      <c r="Q6359">
        <v>14</v>
      </c>
      <c r="R6359">
        <v>32</v>
      </c>
      <c r="S6359">
        <v>15</v>
      </c>
      <c r="T6359">
        <v>0.1</v>
      </c>
      <c r="U6359">
        <v>195</v>
      </c>
      <c r="V6359">
        <v>1.1000000000000001</v>
      </c>
      <c r="W6359">
        <v>0.5</v>
      </c>
      <c r="X6359">
        <v>1</v>
      </c>
      <c r="Y6359">
        <v>56.8</v>
      </c>
    </row>
    <row r="6360" spans="1:25" hidden="1" x14ac:dyDescent="0.25">
      <c r="A6360" t="s">
        <v>24190</v>
      </c>
      <c r="B6360" t="s">
        <v>24191</v>
      </c>
      <c r="C6360" s="1" t="str">
        <f t="shared" si="1023"/>
        <v>21:0450</v>
      </c>
      <c r="D6360" s="1" t="str">
        <f t="shared" si="1027"/>
        <v>21:0148</v>
      </c>
      <c r="E6360" t="s">
        <v>24192</v>
      </c>
      <c r="F6360" t="s">
        <v>24193</v>
      </c>
      <c r="H6360">
        <v>48.9602048</v>
      </c>
      <c r="I6360">
        <v>-92.988945900000004</v>
      </c>
      <c r="J6360" s="1" t="str">
        <f t="shared" si="1028"/>
        <v>NGR lake sediment grab sample</v>
      </c>
      <c r="K6360" s="1" t="str">
        <f t="shared" si="1029"/>
        <v>&lt;177 micron (NGR)</v>
      </c>
      <c r="L6360">
        <v>2</v>
      </c>
      <c r="M6360" t="s">
        <v>39</v>
      </c>
      <c r="N6360">
        <v>26</v>
      </c>
      <c r="O6360">
        <v>81</v>
      </c>
      <c r="P6360">
        <v>29</v>
      </c>
      <c r="Q6360">
        <v>7</v>
      </c>
      <c r="R6360">
        <v>27</v>
      </c>
      <c r="S6360">
        <v>22</v>
      </c>
      <c r="T6360">
        <v>0.1</v>
      </c>
      <c r="U6360">
        <v>840</v>
      </c>
      <c r="V6360">
        <v>3.2</v>
      </c>
      <c r="W6360">
        <v>2.5</v>
      </c>
      <c r="X6360">
        <v>1</v>
      </c>
      <c r="Y6360">
        <v>11.2</v>
      </c>
    </row>
    <row r="6361" spans="1:25" hidden="1" x14ac:dyDescent="0.25">
      <c r="A6361" t="s">
        <v>24194</v>
      </c>
      <c r="B6361" t="s">
        <v>24195</v>
      </c>
      <c r="C6361" s="1" t="str">
        <f t="shared" si="1023"/>
        <v>21:0450</v>
      </c>
      <c r="D6361" s="1" t="str">
        <f t="shared" si="1027"/>
        <v>21:0148</v>
      </c>
      <c r="E6361" t="s">
        <v>24196</v>
      </c>
      <c r="F6361" t="s">
        <v>24197</v>
      </c>
      <c r="H6361">
        <v>48.956531699999999</v>
      </c>
      <c r="I6361">
        <v>-92.929853199999997</v>
      </c>
      <c r="J6361" s="1" t="str">
        <f t="shared" si="1028"/>
        <v>NGR lake sediment grab sample</v>
      </c>
      <c r="K6361" s="1" t="str">
        <f t="shared" si="1029"/>
        <v>&lt;177 micron (NGR)</v>
      </c>
      <c r="L6361">
        <v>2</v>
      </c>
      <c r="M6361" t="s">
        <v>44</v>
      </c>
      <c r="N6361">
        <v>27</v>
      </c>
      <c r="O6361">
        <v>78</v>
      </c>
      <c r="P6361">
        <v>100</v>
      </c>
      <c r="Q6361">
        <v>6</v>
      </c>
      <c r="R6361">
        <v>31</v>
      </c>
      <c r="S6361">
        <v>13</v>
      </c>
      <c r="T6361">
        <v>0.1</v>
      </c>
      <c r="U6361">
        <v>385</v>
      </c>
      <c r="V6361">
        <v>1.25</v>
      </c>
      <c r="W6361">
        <v>0.5</v>
      </c>
      <c r="X6361">
        <v>12</v>
      </c>
      <c r="Y6361">
        <v>35.4</v>
      </c>
    </row>
    <row r="6362" spans="1:25" hidden="1" x14ac:dyDescent="0.25">
      <c r="A6362" t="s">
        <v>24198</v>
      </c>
      <c r="B6362" t="s">
        <v>24199</v>
      </c>
      <c r="C6362" s="1" t="str">
        <f t="shared" si="1023"/>
        <v>21:0450</v>
      </c>
      <c r="D6362" s="1" t="str">
        <f t="shared" si="1027"/>
        <v>21:0148</v>
      </c>
      <c r="E6362" t="s">
        <v>24200</v>
      </c>
      <c r="F6362" t="s">
        <v>24201</v>
      </c>
      <c r="H6362">
        <v>48.9588295</v>
      </c>
      <c r="I6362">
        <v>-92.871668900000003</v>
      </c>
      <c r="J6362" s="1" t="str">
        <f t="shared" si="1028"/>
        <v>NGR lake sediment grab sample</v>
      </c>
      <c r="K6362" s="1" t="str">
        <f t="shared" si="1029"/>
        <v>&lt;177 micron (NGR)</v>
      </c>
      <c r="L6362">
        <v>2</v>
      </c>
      <c r="M6362" t="s">
        <v>62</v>
      </c>
      <c r="N6362">
        <v>28</v>
      </c>
      <c r="O6362">
        <v>94</v>
      </c>
      <c r="P6362">
        <v>31</v>
      </c>
      <c r="Q6362">
        <v>7</v>
      </c>
      <c r="R6362">
        <v>33</v>
      </c>
      <c r="S6362">
        <v>12</v>
      </c>
      <c r="T6362">
        <v>0.1</v>
      </c>
      <c r="U6362">
        <v>475</v>
      </c>
      <c r="V6362">
        <v>1.4</v>
      </c>
      <c r="W6362">
        <v>0.5</v>
      </c>
      <c r="X6362">
        <v>1</v>
      </c>
      <c r="Y6362">
        <v>8.8000000000000007</v>
      </c>
    </row>
    <row r="6363" spans="1:25" hidden="1" x14ac:dyDescent="0.25">
      <c r="A6363" t="s">
        <v>24202</v>
      </c>
      <c r="B6363" t="s">
        <v>24203</v>
      </c>
      <c r="C6363" s="1" t="str">
        <f t="shared" si="1023"/>
        <v>21:0450</v>
      </c>
      <c r="D6363" s="1" t="str">
        <f t="shared" si="1027"/>
        <v>21:0148</v>
      </c>
      <c r="E6363" t="s">
        <v>24204</v>
      </c>
      <c r="F6363" t="s">
        <v>24205</v>
      </c>
      <c r="H6363">
        <v>48.970779499999999</v>
      </c>
      <c r="I6363">
        <v>-92.832504499999999</v>
      </c>
      <c r="J6363" s="1" t="str">
        <f t="shared" si="1028"/>
        <v>NGR lake sediment grab sample</v>
      </c>
      <c r="K6363" s="1" t="str">
        <f t="shared" si="1029"/>
        <v>&lt;177 micron (NGR)</v>
      </c>
      <c r="L6363">
        <v>2</v>
      </c>
      <c r="M6363" t="s">
        <v>67</v>
      </c>
      <c r="N6363">
        <v>29</v>
      </c>
      <c r="O6363">
        <v>92</v>
      </c>
      <c r="P6363">
        <v>38</v>
      </c>
      <c r="Q6363">
        <v>5</v>
      </c>
      <c r="R6363">
        <v>31</v>
      </c>
      <c r="S6363">
        <v>14</v>
      </c>
      <c r="T6363">
        <v>0.1</v>
      </c>
      <c r="U6363">
        <v>720</v>
      </c>
      <c r="V6363">
        <v>2.4</v>
      </c>
      <c r="W6363">
        <v>0.5</v>
      </c>
      <c r="X6363">
        <v>1</v>
      </c>
      <c r="Y6363">
        <v>18.2</v>
      </c>
    </row>
    <row r="6364" spans="1:25" hidden="1" x14ac:dyDescent="0.25">
      <c r="A6364" t="s">
        <v>24206</v>
      </c>
      <c r="B6364" t="s">
        <v>24207</v>
      </c>
      <c r="C6364" s="1" t="str">
        <f t="shared" si="1023"/>
        <v>21:0450</v>
      </c>
      <c r="D6364" s="1" t="str">
        <f>HYPERLINK("http://geochem.nrcan.gc.ca/cdogs/content/svy/svy_e.htm", "")</f>
        <v/>
      </c>
      <c r="G6364" s="1" t="str">
        <f>HYPERLINK("http://geochem.nrcan.gc.ca/cdogs/content/cr_/cr_00035_e.htm", "35")</f>
        <v>35</v>
      </c>
      <c r="J6364" t="s">
        <v>100</v>
      </c>
      <c r="K6364" t="s">
        <v>101</v>
      </c>
      <c r="L6364">
        <v>2</v>
      </c>
      <c r="M6364" t="s">
        <v>102</v>
      </c>
      <c r="N6364">
        <v>30</v>
      </c>
      <c r="O6364">
        <v>94</v>
      </c>
      <c r="P6364">
        <v>61</v>
      </c>
      <c r="Q6364">
        <v>11</v>
      </c>
      <c r="R6364">
        <v>35</v>
      </c>
      <c r="S6364">
        <v>10</v>
      </c>
      <c r="T6364">
        <v>0.1</v>
      </c>
      <c r="U6364">
        <v>280</v>
      </c>
      <c r="V6364">
        <v>2.5</v>
      </c>
      <c r="W6364">
        <v>11</v>
      </c>
      <c r="X6364">
        <v>1</v>
      </c>
      <c r="Y6364">
        <v>8.8000000000000007</v>
      </c>
    </row>
    <row r="6365" spans="1:25" hidden="1" x14ac:dyDescent="0.25">
      <c r="A6365" t="s">
        <v>24208</v>
      </c>
      <c r="B6365" t="s">
        <v>24209</v>
      </c>
      <c r="C6365" s="1" t="str">
        <f t="shared" si="1023"/>
        <v>21:0450</v>
      </c>
      <c r="D6365" s="1" t="str">
        <f t="shared" ref="D6365:D6380" si="1030">HYPERLINK("http://geochem.nrcan.gc.ca/cdogs/content/svy/svy210148_e.htm", "21:0148")</f>
        <v>21:0148</v>
      </c>
      <c r="E6365" t="s">
        <v>24210</v>
      </c>
      <c r="F6365" t="s">
        <v>24211</v>
      </c>
      <c r="H6365">
        <v>48.968381999999998</v>
      </c>
      <c r="I6365">
        <v>-92.786782599999995</v>
      </c>
      <c r="J6365" s="1" t="str">
        <f t="shared" ref="J6365:J6380" si="1031">HYPERLINK("http://geochem.nrcan.gc.ca/cdogs/content/kwd/kwd020027_e.htm", "NGR lake sediment grab sample")</f>
        <v>NGR lake sediment grab sample</v>
      </c>
      <c r="K6365" s="1" t="str">
        <f t="shared" ref="K6365:K6380" si="1032">HYPERLINK("http://geochem.nrcan.gc.ca/cdogs/content/kwd/kwd080006_e.htm", "&lt;177 micron (NGR)")</f>
        <v>&lt;177 micron (NGR)</v>
      </c>
      <c r="L6365">
        <v>2</v>
      </c>
      <c r="M6365" t="s">
        <v>72</v>
      </c>
      <c r="N6365">
        <v>31</v>
      </c>
      <c r="O6365">
        <v>96</v>
      </c>
      <c r="P6365">
        <v>29</v>
      </c>
      <c r="Q6365">
        <v>7</v>
      </c>
      <c r="R6365">
        <v>29</v>
      </c>
      <c r="S6365">
        <v>16</v>
      </c>
      <c r="T6365">
        <v>0.1</v>
      </c>
      <c r="U6365">
        <v>500</v>
      </c>
      <c r="V6365">
        <v>1.95</v>
      </c>
      <c r="W6365">
        <v>0.5</v>
      </c>
      <c r="X6365">
        <v>1</v>
      </c>
      <c r="Y6365">
        <v>26.6</v>
      </c>
    </row>
    <row r="6366" spans="1:25" hidden="1" x14ac:dyDescent="0.25">
      <c r="A6366" t="s">
        <v>24212</v>
      </c>
      <c r="B6366" t="s">
        <v>24213</v>
      </c>
      <c r="C6366" s="1" t="str">
        <f t="shared" si="1023"/>
        <v>21:0450</v>
      </c>
      <c r="D6366" s="1" t="str">
        <f t="shared" si="1030"/>
        <v>21:0148</v>
      </c>
      <c r="E6366" t="s">
        <v>24214</v>
      </c>
      <c r="F6366" t="s">
        <v>24215</v>
      </c>
      <c r="H6366">
        <v>48.9570711</v>
      </c>
      <c r="I6366">
        <v>-92.7229995</v>
      </c>
      <c r="J6366" s="1" t="str">
        <f t="shared" si="1031"/>
        <v>NGR lake sediment grab sample</v>
      </c>
      <c r="K6366" s="1" t="str">
        <f t="shared" si="1032"/>
        <v>&lt;177 micron (NGR)</v>
      </c>
      <c r="L6366">
        <v>2</v>
      </c>
      <c r="M6366" t="s">
        <v>77</v>
      </c>
      <c r="N6366">
        <v>32</v>
      </c>
      <c r="O6366">
        <v>90</v>
      </c>
      <c r="P6366">
        <v>28</v>
      </c>
      <c r="Q6366">
        <v>8</v>
      </c>
      <c r="R6366">
        <v>29</v>
      </c>
      <c r="S6366">
        <v>17</v>
      </c>
      <c r="T6366">
        <v>0.1</v>
      </c>
      <c r="U6366">
        <v>400</v>
      </c>
      <c r="V6366">
        <v>1.9</v>
      </c>
      <c r="W6366">
        <v>0.5</v>
      </c>
      <c r="X6366">
        <v>1</v>
      </c>
      <c r="Y6366">
        <v>22.4</v>
      </c>
    </row>
    <row r="6367" spans="1:25" hidden="1" x14ac:dyDescent="0.25">
      <c r="A6367" t="s">
        <v>24216</v>
      </c>
      <c r="B6367" t="s">
        <v>24217</v>
      </c>
      <c r="C6367" s="1" t="str">
        <f t="shared" si="1023"/>
        <v>21:0450</v>
      </c>
      <c r="D6367" s="1" t="str">
        <f t="shared" si="1030"/>
        <v>21:0148</v>
      </c>
      <c r="E6367" t="s">
        <v>24218</v>
      </c>
      <c r="F6367" t="s">
        <v>24219</v>
      </c>
      <c r="H6367">
        <v>48.943022300000003</v>
      </c>
      <c r="I6367">
        <v>-92.786796100000004</v>
      </c>
      <c r="J6367" s="1" t="str">
        <f t="shared" si="1031"/>
        <v>NGR lake sediment grab sample</v>
      </c>
      <c r="K6367" s="1" t="str">
        <f t="shared" si="1032"/>
        <v>&lt;177 micron (NGR)</v>
      </c>
      <c r="L6367">
        <v>2</v>
      </c>
      <c r="M6367" t="s">
        <v>82</v>
      </c>
      <c r="N6367">
        <v>33</v>
      </c>
      <c r="O6367">
        <v>92</v>
      </c>
      <c r="P6367">
        <v>32</v>
      </c>
      <c r="Q6367">
        <v>8</v>
      </c>
      <c r="R6367">
        <v>35</v>
      </c>
      <c r="S6367">
        <v>14</v>
      </c>
      <c r="T6367">
        <v>0.1</v>
      </c>
      <c r="U6367">
        <v>230</v>
      </c>
      <c r="V6367">
        <v>1.75</v>
      </c>
      <c r="W6367">
        <v>0.5</v>
      </c>
      <c r="X6367">
        <v>1</v>
      </c>
      <c r="Y6367">
        <v>29.6</v>
      </c>
    </row>
    <row r="6368" spans="1:25" hidden="1" x14ac:dyDescent="0.25">
      <c r="A6368" t="s">
        <v>24220</v>
      </c>
      <c r="B6368" t="s">
        <v>24221</v>
      </c>
      <c r="C6368" s="1" t="str">
        <f t="shared" si="1023"/>
        <v>21:0450</v>
      </c>
      <c r="D6368" s="1" t="str">
        <f t="shared" si="1030"/>
        <v>21:0148</v>
      </c>
      <c r="E6368" t="s">
        <v>24222</v>
      </c>
      <c r="F6368" t="s">
        <v>24223</v>
      </c>
      <c r="H6368">
        <v>48.924120500000001</v>
      </c>
      <c r="I6368">
        <v>-92.827828600000004</v>
      </c>
      <c r="J6368" s="1" t="str">
        <f t="shared" si="1031"/>
        <v>NGR lake sediment grab sample</v>
      </c>
      <c r="K6368" s="1" t="str">
        <f t="shared" si="1032"/>
        <v>&lt;177 micron (NGR)</v>
      </c>
      <c r="L6368">
        <v>2</v>
      </c>
      <c r="M6368" t="s">
        <v>87</v>
      </c>
      <c r="N6368">
        <v>34</v>
      </c>
      <c r="O6368">
        <v>99</v>
      </c>
      <c r="P6368">
        <v>44</v>
      </c>
      <c r="Q6368">
        <v>6</v>
      </c>
      <c r="R6368">
        <v>36</v>
      </c>
      <c r="S6368">
        <v>16</v>
      </c>
      <c r="T6368">
        <v>0.1</v>
      </c>
      <c r="U6368">
        <v>725</v>
      </c>
      <c r="V6368">
        <v>2.6</v>
      </c>
      <c r="W6368">
        <v>0.5</v>
      </c>
      <c r="X6368">
        <v>1</v>
      </c>
      <c r="Y6368">
        <v>18.8</v>
      </c>
    </row>
    <row r="6369" spans="1:25" hidden="1" x14ac:dyDescent="0.25">
      <c r="A6369" t="s">
        <v>24224</v>
      </c>
      <c r="B6369" t="s">
        <v>24225</v>
      </c>
      <c r="C6369" s="1" t="str">
        <f t="shared" si="1023"/>
        <v>21:0450</v>
      </c>
      <c r="D6369" s="1" t="str">
        <f t="shared" si="1030"/>
        <v>21:0148</v>
      </c>
      <c r="E6369" t="s">
        <v>24226</v>
      </c>
      <c r="F6369" t="s">
        <v>24227</v>
      </c>
      <c r="H6369">
        <v>48.899670999999998</v>
      </c>
      <c r="I6369">
        <v>-92.787118699999994</v>
      </c>
      <c r="J6369" s="1" t="str">
        <f t="shared" si="1031"/>
        <v>NGR lake sediment grab sample</v>
      </c>
      <c r="K6369" s="1" t="str">
        <f t="shared" si="1032"/>
        <v>&lt;177 micron (NGR)</v>
      </c>
      <c r="L6369">
        <v>2</v>
      </c>
      <c r="M6369" t="s">
        <v>92</v>
      </c>
      <c r="N6369">
        <v>35</v>
      </c>
      <c r="O6369">
        <v>48</v>
      </c>
      <c r="P6369">
        <v>17</v>
      </c>
      <c r="Q6369">
        <v>9</v>
      </c>
      <c r="R6369">
        <v>19</v>
      </c>
      <c r="S6369">
        <v>10</v>
      </c>
      <c r="T6369">
        <v>0.1</v>
      </c>
      <c r="U6369">
        <v>350</v>
      </c>
      <c r="V6369">
        <v>1.5</v>
      </c>
      <c r="W6369">
        <v>0.5</v>
      </c>
      <c r="X6369">
        <v>1</v>
      </c>
      <c r="Y6369">
        <v>7.8</v>
      </c>
    </row>
    <row r="6370" spans="1:25" hidden="1" x14ac:dyDescent="0.25">
      <c r="A6370" t="s">
        <v>24228</v>
      </c>
      <c r="B6370" t="s">
        <v>24229</v>
      </c>
      <c r="C6370" s="1" t="str">
        <f t="shared" si="1023"/>
        <v>21:0450</v>
      </c>
      <c r="D6370" s="1" t="str">
        <f t="shared" si="1030"/>
        <v>21:0148</v>
      </c>
      <c r="E6370" t="s">
        <v>24230</v>
      </c>
      <c r="F6370" t="s">
        <v>24231</v>
      </c>
      <c r="H6370">
        <v>48.870931499999998</v>
      </c>
      <c r="I6370">
        <v>-92.793364100000005</v>
      </c>
      <c r="J6370" s="1" t="str">
        <f t="shared" si="1031"/>
        <v>NGR lake sediment grab sample</v>
      </c>
      <c r="K6370" s="1" t="str">
        <f t="shared" si="1032"/>
        <v>&lt;177 micron (NGR)</v>
      </c>
      <c r="L6370">
        <v>2</v>
      </c>
      <c r="M6370" t="s">
        <v>97</v>
      </c>
      <c r="N6370">
        <v>36</v>
      </c>
      <c r="O6370">
        <v>90</v>
      </c>
      <c r="P6370">
        <v>32</v>
      </c>
      <c r="Q6370">
        <v>9</v>
      </c>
      <c r="R6370">
        <v>39</v>
      </c>
      <c r="S6370">
        <v>19</v>
      </c>
      <c r="T6370">
        <v>0.1</v>
      </c>
      <c r="U6370">
        <v>510</v>
      </c>
      <c r="V6370">
        <v>3.2</v>
      </c>
      <c r="W6370">
        <v>0.5</v>
      </c>
      <c r="X6370">
        <v>1</v>
      </c>
      <c r="Y6370">
        <v>11</v>
      </c>
    </row>
    <row r="6371" spans="1:25" hidden="1" x14ac:dyDescent="0.25">
      <c r="A6371" t="s">
        <v>24232</v>
      </c>
      <c r="B6371" t="s">
        <v>24233</v>
      </c>
      <c r="C6371" s="1" t="str">
        <f t="shared" si="1023"/>
        <v>21:0450</v>
      </c>
      <c r="D6371" s="1" t="str">
        <f t="shared" si="1030"/>
        <v>21:0148</v>
      </c>
      <c r="E6371" t="s">
        <v>24234</v>
      </c>
      <c r="F6371" t="s">
        <v>24235</v>
      </c>
      <c r="H6371">
        <v>48.839566300000001</v>
      </c>
      <c r="I6371">
        <v>-92.800621399999997</v>
      </c>
      <c r="J6371" s="1" t="str">
        <f t="shared" si="1031"/>
        <v>NGR lake sediment grab sample</v>
      </c>
      <c r="K6371" s="1" t="str">
        <f t="shared" si="1032"/>
        <v>&lt;177 micron (NGR)</v>
      </c>
      <c r="L6371">
        <v>2</v>
      </c>
      <c r="M6371" t="s">
        <v>107</v>
      </c>
      <c r="N6371">
        <v>37</v>
      </c>
      <c r="O6371">
        <v>92</v>
      </c>
      <c r="P6371">
        <v>32</v>
      </c>
      <c r="Q6371">
        <v>7</v>
      </c>
      <c r="R6371">
        <v>39</v>
      </c>
      <c r="S6371">
        <v>20</v>
      </c>
      <c r="T6371">
        <v>0.1</v>
      </c>
      <c r="U6371">
        <v>725</v>
      </c>
      <c r="V6371">
        <v>3.4</v>
      </c>
      <c r="W6371">
        <v>0.5</v>
      </c>
      <c r="X6371">
        <v>1</v>
      </c>
      <c r="Y6371">
        <v>12</v>
      </c>
    </row>
    <row r="6372" spans="1:25" hidden="1" x14ac:dyDescent="0.25">
      <c r="A6372" t="s">
        <v>24236</v>
      </c>
      <c r="B6372" t="s">
        <v>24237</v>
      </c>
      <c r="C6372" s="1" t="str">
        <f t="shared" si="1023"/>
        <v>21:0450</v>
      </c>
      <c r="D6372" s="1" t="str">
        <f t="shared" si="1030"/>
        <v>21:0148</v>
      </c>
      <c r="E6372" t="s">
        <v>24238</v>
      </c>
      <c r="F6372" t="s">
        <v>24239</v>
      </c>
      <c r="H6372">
        <v>48.788326699999999</v>
      </c>
      <c r="I6372">
        <v>-92.751980099999997</v>
      </c>
      <c r="J6372" s="1" t="str">
        <f t="shared" si="1031"/>
        <v>NGR lake sediment grab sample</v>
      </c>
      <c r="K6372" s="1" t="str">
        <f t="shared" si="1032"/>
        <v>&lt;177 micron (NGR)</v>
      </c>
      <c r="L6372">
        <v>2</v>
      </c>
      <c r="M6372" t="s">
        <v>112</v>
      </c>
      <c r="N6372">
        <v>38</v>
      </c>
      <c r="O6372">
        <v>126</v>
      </c>
      <c r="P6372">
        <v>42</v>
      </c>
      <c r="Q6372">
        <v>7</v>
      </c>
      <c r="R6372">
        <v>35</v>
      </c>
      <c r="S6372">
        <v>12</v>
      </c>
      <c r="T6372">
        <v>0.1</v>
      </c>
      <c r="U6372">
        <v>250</v>
      </c>
      <c r="V6372">
        <v>2.1</v>
      </c>
      <c r="W6372">
        <v>0.5</v>
      </c>
      <c r="X6372">
        <v>1</v>
      </c>
      <c r="Y6372">
        <v>44</v>
      </c>
    </row>
    <row r="6373" spans="1:25" hidden="1" x14ac:dyDescent="0.25">
      <c r="A6373" t="s">
        <v>24240</v>
      </c>
      <c r="B6373" t="s">
        <v>24241</v>
      </c>
      <c r="C6373" s="1" t="str">
        <f t="shared" si="1023"/>
        <v>21:0450</v>
      </c>
      <c r="D6373" s="1" t="str">
        <f t="shared" si="1030"/>
        <v>21:0148</v>
      </c>
      <c r="E6373" t="s">
        <v>24242</v>
      </c>
      <c r="F6373" t="s">
        <v>24243</v>
      </c>
      <c r="H6373">
        <v>48.773895000000003</v>
      </c>
      <c r="I6373">
        <v>-92.727853600000003</v>
      </c>
      <c r="J6373" s="1" t="str">
        <f t="shared" si="1031"/>
        <v>NGR lake sediment grab sample</v>
      </c>
      <c r="K6373" s="1" t="str">
        <f t="shared" si="1032"/>
        <v>&lt;177 micron (NGR)</v>
      </c>
      <c r="L6373">
        <v>2</v>
      </c>
      <c r="M6373" t="s">
        <v>117</v>
      </c>
      <c r="N6373">
        <v>39</v>
      </c>
      <c r="O6373">
        <v>84</v>
      </c>
      <c r="P6373">
        <v>25</v>
      </c>
      <c r="Q6373">
        <v>9</v>
      </c>
      <c r="R6373">
        <v>34</v>
      </c>
      <c r="S6373">
        <v>18</v>
      </c>
      <c r="T6373">
        <v>0.1</v>
      </c>
      <c r="U6373">
        <v>590</v>
      </c>
      <c r="V6373">
        <v>3.1</v>
      </c>
      <c r="W6373">
        <v>0.5</v>
      </c>
      <c r="X6373">
        <v>1</v>
      </c>
      <c r="Y6373">
        <v>10.8</v>
      </c>
    </row>
    <row r="6374" spans="1:25" hidden="1" x14ac:dyDescent="0.25">
      <c r="A6374" t="s">
        <v>24244</v>
      </c>
      <c r="B6374" t="s">
        <v>24245</v>
      </c>
      <c r="C6374" s="1" t="str">
        <f t="shared" si="1023"/>
        <v>21:0450</v>
      </c>
      <c r="D6374" s="1" t="str">
        <f t="shared" si="1030"/>
        <v>21:0148</v>
      </c>
      <c r="E6374" t="s">
        <v>24246</v>
      </c>
      <c r="F6374" t="s">
        <v>24247</v>
      </c>
      <c r="H6374">
        <v>48.775624899999997</v>
      </c>
      <c r="I6374">
        <v>-92.700542200000001</v>
      </c>
      <c r="J6374" s="1" t="str">
        <f t="shared" si="1031"/>
        <v>NGR lake sediment grab sample</v>
      </c>
      <c r="K6374" s="1" t="str">
        <f t="shared" si="1032"/>
        <v>&lt;177 micron (NGR)</v>
      </c>
      <c r="L6374">
        <v>2</v>
      </c>
      <c r="M6374" t="s">
        <v>122</v>
      </c>
      <c r="N6374">
        <v>40</v>
      </c>
      <c r="O6374">
        <v>84</v>
      </c>
      <c r="P6374">
        <v>25</v>
      </c>
      <c r="Q6374">
        <v>8</v>
      </c>
      <c r="R6374">
        <v>33</v>
      </c>
      <c r="S6374">
        <v>18</v>
      </c>
      <c r="T6374">
        <v>0.1</v>
      </c>
      <c r="U6374">
        <v>705</v>
      </c>
      <c r="V6374">
        <v>3.1</v>
      </c>
      <c r="W6374">
        <v>0.5</v>
      </c>
      <c r="X6374">
        <v>1</v>
      </c>
      <c r="Y6374">
        <v>8.8000000000000007</v>
      </c>
    </row>
    <row r="6375" spans="1:25" hidden="1" x14ac:dyDescent="0.25">
      <c r="A6375" t="s">
        <v>24248</v>
      </c>
      <c r="B6375" t="s">
        <v>24249</v>
      </c>
      <c r="C6375" s="1" t="str">
        <f t="shared" si="1023"/>
        <v>21:0450</v>
      </c>
      <c r="D6375" s="1" t="str">
        <f t="shared" si="1030"/>
        <v>21:0148</v>
      </c>
      <c r="E6375" t="s">
        <v>24250</v>
      </c>
      <c r="F6375" t="s">
        <v>24251</v>
      </c>
      <c r="H6375">
        <v>48.905145099999999</v>
      </c>
      <c r="I6375">
        <v>-92.573991599999999</v>
      </c>
      <c r="J6375" s="1" t="str">
        <f t="shared" si="1031"/>
        <v>NGR lake sediment grab sample</v>
      </c>
      <c r="K6375" s="1" t="str">
        <f t="shared" si="1032"/>
        <v>&lt;177 micron (NGR)</v>
      </c>
      <c r="L6375">
        <v>3</v>
      </c>
      <c r="M6375" t="s">
        <v>29</v>
      </c>
      <c r="N6375">
        <v>41</v>
      </c>
      <c r="O6375">
        <v>56</v>
      </c>
      <c r="P6375">
        <v>20</v>
      </c>
      <c r="Q6375">
        <v>13</v>
      </c>
      <c r="R6375">
        <v>18</v>
      </c>
      <c r="S6375">
        <v>7</v>
      </c>
      <c r="T6375">
        <v>0.1</v>
      </c>
      <c r="U6375">
        <v>70</v>
      </c>
      <c r="V6375">
        <v>0.5</v>
      </c>
      <c r="W6375">
        <v>0.5</v>
      </c>
      <c r="X6375">
        <v>1</v>
      </c>
      <c r="Y6375">
        <v>44</v>
      </c>
    </row>
    <row r="6376" spans="1:25" hidden="1" x14ac:dyDescent="0.25">
      <c r="A6376" t="s">
        <v>24252</v>
      </c>
      <c r="B6376" t="s">
        <v>24253</v>
      </c>
      <c r="C6376" s="1" t="str">
        <f t="shared" si="1023"/>
        <v>21:0450</v>
      </c>
      <c r="D6376" s="1" t="str">
        <f t="shared" si="1030"/>
        <v>21:0148</v>
      </c>
      <c r="E6376" t="s">
        <v>24254</v>
      </c>
      <c r="F6376" t="s">
        <v>24255</v>
      </c>
      <c r="H6376">
        <v>48.786337099999997</v>
      </c>
      <c r="I6376">
        <v>-92.5665798</v>
      </c>
      <c r="J6376" s="1" t="str">
        <f t="shared" si="1031"/>
        <v>NGR lake sediment grab sample</v>
      </c>
      <c r="K6376" s="1" t="str">
        <f t="shared" si="1032"/>
        <v>&lt;177 micron (NGR)</v>
      </c>
      <c r="L6376">
        <v>3</v>
      </c>
      <c r="M6376" t="s">
        <v>34</v>
      </c>
      <c r="N6376">
        <v>42</v>
      </c>
      <c r="O6376">
        <v>84</v>
      </c>
      <c r="P6376">
        <v>24</v>
      </c>
      <c r="Q6376">
        <v>7</v>
      </c>
      <c r="R6376">
        <v>29</v>
      </c>
      <c r="S6376">
        <v>14</v>
      </c>
      <c r="T6376">
        <v>0.1</v>
      </c>
      <c r="U6376">
        <v>300</v>
      </c>
      <c r="V6376">
        <v>2.2000000000000002</v>
      </c>
      <c r="W6376">
        <v>0.5</v>
      </c>
      <c r="X6376">
        <v>1</v>
      </c>
      <c r="Y6376">
        <v>16.8</v>
      </c>
    </row>
    <row r="6377" spans="1:25" hidden="1" x14ac:dyDescent="0.25">
      <c r="A6377" t="s">
        <v>24256</v>
      </c>
      <c r="B6377" t="s">
        <v>24257</v>
      </c>
      <c r="C6377" s="1" t="str">
        <f t="shared" si="1023"/>
        <v>21:0450</v>
      </c>
      <c r="D6377" s="1" t="str">
        <f t="shared" si="1030"/>
        <v>21:0148</v>
      </c>
      <c r="E6377" t="s">
        <v>24258</v>
      </c>
      <c r="F6377" t="s">
        <v>24259</v>
      </c>
      <c r="H6377">
        <v>48.798392499999999</v>
      </c>
      <c r="I6377">
        <v>-92.573650999999998</v>
      </c>
      <c r="J6377" s="1" t="str">
        <f t="shared" si="1031"/>
        <v>NGR lake sediment grab sample</v>
      </c>
      <c r="K6377" s="1" t="str">
        <f t="shared" si="1032"/>
        <v>&lt;177 micron (NGR)</v>
      </c>
      <c r="L6377">
        <v>3</v>
      </c>
      <c r="M6377" t="s">
        <v>39</v>
      </c>
      <c r="N6377">
        <v>43</v>
      </c>
      <c r="O6377">
        <v>98</v>
      </c>
      <c r="P6377">
        <v>14</v>
      </c>
      <c r="Q6377">
        <v>6</v>
      </c>
      <c r="R6377">
        <v>15</v>
      </c>
      <c r="S6377">
        <v>8</v>
      </c>
      <c r="T6377">
        <v>0.1</v>
      </c>
      <c r="U6377">
        <v>290</v>
      </c>
      <c r="V6377">
        <v>0.8</v>
      </c>
      <c r="W6377">
        <v>0.5</v>
      </c>
      <c r="X6377">
        <v>2</v>
      </c>
      <c r="Y6377">
        <v>61.6</v>
      </c>
    </row>
    <row r="6378" spans="1:25" hidden="1" x14ac:dyDescent="0.25">
      <c r="A6378" t="s">
        <v>24260</v>
      </c>
      <c r="B6378" t="s">
        <v>24261</v>
      </c>
      <c r="C6378" s="1" t="str">
        <f t="shared" si="1023"/>
        <v>21:0450</v>
      </c>
      <c r="D6378" s="1" t="str">
        <f t="shared" si="1030"/>
        <v>21:0148</v>
      </c>
      <c r="E6378" t="s">
        <v>24262</v>
      </c>
      <c r="F6378" t="s">
        <v>24263</v>
      </c>
      <c r="H6378">
        <v>48.806986799999997</v>
      </c>
      <c r="I6378">
        <v>-92.617129899999995</v>
      </c>
      <c r="J6378" s="1" t="str">
        <f t="shared" si="1031"/>
        <v>NGR lake sediment grab sample</v>
      </c>
      <c r="K6378" s="1" t="str">
        <f t="shared" si="1032"/>
        <v>&lt;177 micron (NGR)</v>
      </c>
      <c r="L6378">
        <v>3</v>
      </c>
      <c r="M6378" t="s">
        <v>44</v>
      </c>
      <c r="N6378">
        <v>44</v>
      </c>
      <c r="O6378">
        <v>33</v>
      </c>
      <c r="P6378">
        <v>12</v>
      </c>
      <c r="Q6378">
        <v>7</v>
      </c>
      <c r="R6378">
        <v>11</v>
      </c>
      <c r="S6378">
        <v>8</v>
      </c>
      <c r="T6378">
        <v>0.1</v>
      </c>
      <c r="U6378">
        <v>225</v>
      </c>
      <c r="V6378">
        <v>1</v>
      </c>
      <c r="W6378">
        <v>0.5</v>
      </c>
      <c r="X6378">
        <v>1</v>
      </c>
      <c r="Y6378">
        <v>7</v>
      </c>
    </row>
    <row r="6379" spans="1:25" hidden="1" x14ac:dyDescent="0.25">
      <c r="A6379" t="s">
        <v>24264</v>
      </c>
      <c r="B6379" t="s">
        <v>24265</v>
      </c>
      <c r="C6379" s="1" t="str">
        <f t="shared" si="1023"/>
        <v>21:0450</v>
      </c>
      <c r="D6379" s="1" t="str">
        <f t="shared" si="1030"/>
        <v>21:0148</v>
      </c>
      <c r="E6379" t="s">
        <v>24266</v>
      </c>
      <c r="F6379" t="s">
        <v>24267</v>
      </c>
      <c r="H6379">
        <v>48.833650800000001</v>
      </c>
      <c r="I6379">
        <v>-92.601023499999997</v>
      </c>
      <c r="J6379" s="1" t="str">
        <f t="shared" si="1031"/>
        <v>NGR lake sediment grab sample</v>
      </c>
      <c r="K6379" s="1" t="str">
        <f t="shared" si="1032"/>
        <v>&lt;177 micron (NGR)</v>
      </c>
      <c r="L6379">
        <v>3</v>
      </c>
      <c r="M6379" t="s">
        <v>62</v>
      </c>
      <c r="N6379">
        <v>45</v>
      </c>
      <c r="O6379">
        <v>72</v>
      </c>
      <c r="P6379">
        <v>32</v>
      </c>
      <c r="Q6379">
        <v>6</v>
      </c>
      <c r="R6379">
        <v>19</v>
      </c>
      <c r="S6379">
        <v>10</v>
      </c>
      <c r="T6379">
        <v>0.1</v>
      </c>
      <c r="U6379">
        <v>175</v>
      </c>
      <c r="V6379">
        <v>0.85</v>
      </c>
      <c r="W6379">
        <v>0.5</v>
      </c>
      <c r="X6379">
        <v>1</v>
      </c>
      <c r="Y6379">
        <v>53</v>
      </c>
    </row>
    <row r="6380" spans="1:25" hidden="1" x14ac:dyDescent="0.25">
      <c r="A6380" t="s">
        <v>24268</v>
      </c>
      <c r="B6380" t="s">
        <v>24269</v>
      </c>
      <c r="C6380" s="1" t="str">
        <f t="shared" si="1023"/>
        <v>21:0450</v>
      </c>
      <c r="D6380" s="1" t="str">
        <f t="shared" si="1030"/>
        <v>21:0148</v>
      </c>
      <c r="E6380" t="s">
        <v>24270</v>
      </c>
      <c r="F6380" t="s">
        <v>24271</v>
      </c>
      <c r="H6380">
        <v>48.864952799999998</v>
      </c>
      <c r="I6380">
        <v>-92.607221899999999</v>
      </c>
      <c r="J6380" s="1" t="str">
        <f t="shared" si="1031"/>
        <v>NGR lake sediment grab sample</v>
      </c>
      <c r="K6380" s="1" t="str">
        <f t="shared" si="1032"/>
        <v>&lt;177 micron (NGR)</v>
      </c>
      <c r="L6380">
        <v>3</v>
      </c>
      <c r="M6380" t="s">
        <v>67</v>
      </c>
      <c r="N6380">
        <v>46</v>
      </c>
      <c r="O6380">
        <v>71</v>
      </c>
      <c r="P6380">
        <v>28</v>
      </c>
      <c r="Q6380">
        <v>6</v>
      </c>
      <c r="R6380">
        <v>15</v>
      </c>
      <c r="S6380">
        <v>10</v>
      </c>
      <c r="T6380">
        <v>0.1</v>
      </c>
      <c r="U6380">
        <v>190</v>
      </c>
      <c r="V6380">
        <v>0.9</v>
      </c>
      <c r="W6380">
        <v>0.5</v>
      </c>
      <c r="X6380">
        <v>1</v>
      </c>
      <c r="Y6380">
        <v>57</v>
      </c>
    </row>
    <row r="6381" spans="1:25" hidden="1" x14ac:dyDescent="0.25">
      <c r="A6381" t="s">
        <v>24272</v>
      </c>
      <c r="B6381" t="s">
        <v>24273</v>
      </c>
      <c r="C6381" s="1" t="str">
        <f t="shared" si="1023"/>
        <v>21:0450</v>
      </c>
      <c r="D6381" s="1" t="str">
        <f>HYPERLINK("http://geochem.nrcan.gc.ca/cdogs/content/svy/svy_e.htm", "")</f>
        <v/>
      </c>
      <c r="G6381" s="1" t="str">
        <f>HYPERLINK("http://geochem.nrcan.gc.ca/cdogs/content/cr_/cr_00047_e.htm", "47")</f>
        <v>47</v>
      </c>
      <c r="J6381" t="s">
        <v>100</v>
      </c>
      <c r="K6381" t="s">
        <v>101</v>
      </c>
      <c r="L6381">
        <v>3</v>
      </c>
      <c r="M6381" t="s">
        <v>102</v>
      </c>
      <c r="N6381">
        <v>47</v>
      </c>
      <c r="O6381">
        <v>86</v>
      </c>
      <c r="P6381">
        <v>46</v>
      </c>
      <c r="Q6381">
        <v>16</v>
      </c>
      <c r="R6381">
        <v>22</v>
      </c>
      <c r="S6381">
        <v>13</v>
      </c>
      <c r="T6381">
        <v>0.1</v>
      </c>
      <c r="U6381">
        <v>760</v>
      </c>
      <c r="V6381">
        <v>3.2</v>
      </c>
      <c r="W6381">
        <v>25</v>
      </c>
      <c r="X6381">
        <v>5</v>
      </c>
      <c r="Y6381">
        <v>18.399999999999999</v>
      </c>
    </row>
    <row r="6382" spans="1:25" hidden="1" x14ac:dyDescent="0.25">
      <c r="A6382" t="s">
        <v>24274</v>
      </c>
      <c r="B6382" t="s">
        <v>24275</v>
      </c>
      <c r="C6382" s="1" t="str">
        <f t="shared" si="1023"/>
        <v>21:0450</v>
      </c>
      <c r="D6382" s="1" t="str">
        <f t="shared" ref="D6382:D6411" si="1033">HYPERLINK("http://geochem.nrcan.gc.ca/cdogs/content/svy/svy210148_e.htm", "21:0148")</f>
        <v>21:0148</v>
      </c>
      <c r="E6382" t="s">
        <v>24276</v>
      </c>
      <c r="F6382" t="s">
        <v>24277</v>
      </c>
      <c r="H6382">
        <v>48.882266999999999</v>
      </c>
      <c r="I6382">
        <v>-92.622102299999995</v>
      </c>
      <c r="J6382" s="1" t="str">
        <f t="shared" ref="J6382:J6411" si="1034">HYPERLINK("http://geochem.nrcan.gc.ca/cdogs/content/kwd/kwd020027_e.htm", "NGR lake sediment grab sample")</f>
        <v>NGR lake sediment grab sample</v>
      </c>
      <c r="K6382" s="1" t="str">
        <f t="shared" ref="K6382:K6411" si="1035">HYPERLINK("http://geochem.nrcan.gc.ca/cdogs/content/kwd/kwd080006_e.htm", "&lt;177 micron (NGR)")</f>
        <v>&lt;177 micron (NGR)</v>
      </c>
      <c r="L6382">
        <v>3</v>
      </c>
      <c r="M6382" t="s">
        <v>72</v>
      </c>
      <c r="N6382">
        <v>48</v>
      </c>
      <c r="O6382">
        <v>80</v>
      </c>
      <c r="P6382">
        <v>27</v>
      </c>
      <c r="Q6382">
        <v>6</v>
      </c>
      <c r="R6382">
        <v>25</v>
      </c>
      <c r="S6382">
        <v>8</v>
      </c>
      <c r="T6382">
        <v>0.2</v>
      </c>
      <c r="U6382">
        <v>240</v>
      </c>
      <c r="V6382">
        <v>1.1499999999999999</v>
      </c>
      <c r="W6382">
        <v>0.5</v>
      </c>
      <c r="X6382">
        <v>1</v>
      </c>
      <c r="Y6382">
        <v>79.599999999999994</v>
      </c>
    </row>
    <row r="6383" spans="1:25" hidden="1" x14ac:dyDescent="0.25">
      <c r="A6383" t="s">
        <v>24278</v>
      </c>
      <c r="B6383" t="s">
        <v>24279</v>
      </c>
      <c r="C6383" s="1" t="str">
        <f t="shared" si="1023"/>
        <v>21:0450</v>
      </c>
      <c r="D6383" s="1" t="str">
        <f t="shared" si="1033"/>
        <v>21:0148</v>
      </c>
      <c r="E6383" t="s">
        <v>24280</v>
      </c>
      <c r="F6383" t="s">
        <v>24281</v>
      </c>
      <c r="H6383">
        <v>48.875440599999997</v>
      </c>
      <c r="I6383">
        <v>-92.569718600000002</v>
      </c>
      <c r="J6383" s="1" t="str">
        <f t="shared" si="1034"/>
        <v>NGR lake sediment grab sample</v>
      </c>
      <c r="K6383" s="1" t="str">
        <f t="shared" si="1035"/>
        <v>&lt;177 micron (NGR)</v>
      </c>
      <c r="L6383">
        <v>3</v>
      </c>
      <c r="M6383" t="s">
        <v>77</v>
      </c>
      <c r="N6383">
        <v>49</v>
      </c>
      <c r="O6383">
        <v>46</v>
      </c>
      <c r="P6383">
        <v>19</v>
      </c>
      <c r="Q6383">
        <v>5</v>
      </c>
      <c r="R6383">
        <v>8</v>
      </c>
      <c r="S6383">
        <v>5</v>
      </c>
      <c r="T6383">
        <v>0.1</v>
      </c>
      <c r="U6383">
        <v>95</v>
      </c>
      <c r="V6383">
        <v>0.45</v>
      </c>
      <c r="W6383">
        <v>0.5</v>
      </c>
      <c r="X6383">
        <v>1</v>
      </c>
      <c r="Y6383">
        <v>65.2</v>
      </c>
    </row>
    <row r="6384" spans="1:25" hidden="1" x14ac:dyDescent="0.25">
      <c r="A6384" t="s">
        <v>24282</v>
      </c>
      <c r="B6384" t="s">
        <v>24283</v>
      </c>
      <c r="C6384" s="1" t="str">
        <f t="shared" si="1023"/>
        <v>21:0450</v>
      </c>
      <c r="D6384" s="1" t="str">
        <f t="shared" si="1033"/>
        <v>21:0148</v>
      </c>
      <c r="E6384" t="s">
        <v>24284</v>
      </c>
      <c r="F6384" t="s">
        <v>24285</v>
      </c>
      <c r="H6384">
        <v>48.908636700000002</v>
      </c>
      <c r="I6384">
        <v>-92.5789288</v>
      </c>
      <c r="J6384" s="1" t="str">
        <f t="shared" si="1034"/>
        <v>NGR lake sediment grab sample</v>
      </c>
      <c r="K6384" s="1" t="str">
        <f t="shared" si="1035"/>
        <v>&lt;177 micron (NGR)</v>
      </c>
      <c r="L6384">
        <v>3</v>
      </c>
      <c r="M6384" t="s">
        <v>49</v>
      </c>
      <c r="N6384">
        <v>50</v>
      </c>
      <c r="O6384">
        <v>58</v>
      </c>
      <c r="P6384">
        <v>24</v>
      </c>
      <c r="Q6384">
        <v>13</v>
      </c>
      <c r="R6384">
        <v>20</v>
      </c>
      <c r="S6384">
        <v>8</v>
      </c>
      <c r="T6384">
        <v>0.1</v>
      </c>
      <c r="U6384">
        <v>70</v>
      </c>
      <c r="V6384">
        <v>0.75</v>
      </c>
      <c r="W6384">
        <v>0.5</v>
      </c>
      <c r="X6384">
        <v>1</v>
      </c>
      <c r="Y6384">
        <v>44.4</v>
      </c>
    </row>
    <row r="6385" spans="1:25" hidden="1" x14ac:dyDescent="0.25">
      <c r="A6385" t="s">
        <v>24286</v>
      </c>
      <c r="B6385" t="s">
        <v>24287</v>
      </c>
      <c r="C6385" s="1" t="str">
        <f t="shared" si="1023"/>
        <v>21:0450</v>
      </c>
      <c r="D6385" s="1" t="str">
        <f t="shared" si="1033"/>
        <v>21:0148</v>
      </c>
      <c r="E6385" t="s">
        <v>24250</v>
      </c>
      <c r="F6385" t="s">
        <v>24288</v>
      </c>
      <c r="H6385">
        <v>48.905145099999999</v>
      </c>
      <c r="I6385">
        <v>-92.573991599999999</v>
      </c>
      <c r="J6385" s="1" t="str">
        <f t="shared" si="1034"/>
        <v>NGR lake sediment grab sample</v>
      </c>
      <c r="K6385" s="1" t="str">
        <f t="shared" si="1035"/>
        <v>&lt;177 micron (NGR)</v>
      </c>
      <c r="L6385">
        <v>3</v>
      </c>
      <c r="M6385" t="s">
        <v>57</v>
      </c>
      <c r="N6385">
        <v>51</v>
      </c>
      <c r="O6385">
        <v>56</v>
      </c>
      <c r="P6385">
        <v>21</v>
      </c>
      <c r="Q6385">
        <v>13</v>
      </c>
      <c r="R6385">
        <v>19</v>
      </c>
      <c r="S6385">
        <v>7</v>
      </c>
      <c r="T6385">
        <v>0.1</v>
      </c>
      <c r="U6385">
        <v>80</v>
      </c>
      <c r="V6385">
        <v>0.5</v>
      </c>
      <c r="W6385">
        <v>0.5</v>
      </c>
      <c r="X6385">
        <v>1</v>
      </c>
      <c r="Y6385">
        <v>44</v>
      </c>
    </row>
    <row r="6386" spans="1:25" hidden="1" x14ac:dyDescent="0.25">
      <c r="A6386" t="s">
        <v>24289</v>
      </c>
      <c r="B6386" t="s">
        <v>24290</v>
      </c>
      <c r="C6386" s="1" t="str">
        <f t="shared" si="1023"/>
        <v>21:0450</v>
      </c>
      <c r="D6386" s="1" t="str">
        <f t="shared" si="1033"/>
        <v>21:0148</v>
      </c>
      <c r="E6386" t="s">
        <v>24250</v>
      </c>
      <c r="F6386" t="s">
        <v>24291</v>
      </c>
      <c r="H6386">
        <v>48.905145099999999</v>
      </c>
      <c r="I6386">
        <v>-92.573991599999999</v>
      </c>
      <c r="J6386" s="1" t="str">
        <f t="shared" si="1034"/>
        <v>NGR lake sediment grab sample</v>
      </c>
      <c r="K6386" s="1" t="str">
        <f t="shared" si="1035"/>
        <v>&lt;177 micron (NGR)</v>
      </c>
      <c r="L6386">
        <v>3</v>
      </c>
      <c r="M6386" t="s">
        <v>53</v>
      </c>
      <c r="N6386">
        <v>52</v>
      </c>
      <c r="O6386">
        <v>46</v>
      </c>
      <c r="P6386">
        <v>23</v>
      </c>
      <c r="Q6386">
        <v>9</v>
      </c>
      <c r="R6386">
        <v>20</v>
      </c>
      <c r="S6386">
        <v>5</v>
      </c>
      <c r="T6386">
        <v>0.1</v>
      </c>
      <c r="U6386">
        <v>70</v>
      </c>
      <c r="V6386">
        <v>0.5</v>
      </c>
      <c r="W6386">
        <v>0.5</v>
      </c>
      <c r="X6386">
        <v>1</v>
      </c>
      <c r="Y6386">
        <v>44.8</v>
      </c>
    </row>
    <row r="6387" spans="1:25" hidden="1" x14ac:dyDescent="0.25">
      <c r="A6387" t="s">
        <v>24292</v>
      </c>
      <c r="B6387" t="s">
        <v>24293</v>
      </c>
      <c r="C6387" s="1" t="str">
        <f t="shared" si="1023"/>
        <v>21:0450</v>
      </c>
      <c r="D6387" s="1" t="str">
        <f t="shared" si="1033"/>
        <v>21:0148</v>
      </c>
      <c r="E6387" t="s">
        <v>24294</v>
      </c>
      <c r="F6387" t="s">
        <v>24295</v>
      </c>
      <c r="H6387">
        <v>48.908759099999997</v>
      </c>
      <c r="I6387">
        <v>-92.533364599999999</v>
      </c>
      <c r="J6387" s="1" t="str">
        <f t="shared" si="1034"/>
        <v>NGR lake sediment grab sample</v>
      </c>
      <c r="K6387" s="1" t="str">
        <f t="shared" si="1035"/>
        <v>&lt;177 micron (NGR)</v>
      </c>
      <c r="L6387">
        <v>3</v>
      </c>
      <c r="M6387" t="s">
        <v>82</v>
      </c>
      <c r="N6387">
        <v>53</v>
      </c>
      <c r="O6387">
        <v>67</v>
      </c>
      <c r="P6387">
        <v>17</v>
      </c>
      <c r="Q6387">
        <v>6</v>
      </c>
      <c r="R6387">
        <v>21</v>
      </c>
      <c r="S6387">
        <v>14</v>
      </c>
      <c r="T6387">
        <v>0.1</v>
      </c>
      <c r="U6387">
        <v>490</v>
      </c>
      <c r="V6387">
        <v>1.45</v>
      </c>
      <c r="W6387">
        <v>0.5</v>
      </c>
      <c r="X6387">
        <v>1</v>
      </c>
      <c r="Y6387">
        <v>11.8</v>
      </c>
    </row>
    <row r="6388" spans="1:25" hidden="1" x14ac:dyDescent="0.25">
      <c r="A6388" t="s">
        <v>24296</v>
      </c>
      <c r="B6388" t="s">
        <v>24297</v>
      </c>
      <c r="C6388" s="1" t="str">
        <f t="shared" si="1023"/>
        <v>21:0450</v>
      </c>
      <c r="D6388" s="1" t="str">
        <f t="shared" si="1033"/>
        <v>21:0148</v>
      </c>
      <c r="E6388" t="s">
        <v>24298</v>
      </c>
      <c r="F6388" t="s">
        <v>24299</v>
      </c>
      <c r="H6388">
        <v>48.935779599999996</v>
      </c>
      <c r="I6388">
        <v>-92.6122613</v>
      </c>
      <c r="J6388" s="1" t="str">
        <f t="shared" si="1034"/>
        <v>NGR lake sediment grab sample</v>
      </c>
      <c r="K6388" s="1" t="str">
        <f t="shared" si="1035"/>
        <v>&lt;177 micron (NGR)</v>
      </c>
      <c r="L6388">
        <v>3</v>
      </c>
      <c r="M6388" t="s">
        <v>87</v>
      </c>
      <c r="N6388">
        <v>54</v>
      </c>
      <c r="O6388">
        <v>62</v>
      </c>
      <c r="P6388">
        <v>23</v>
      </c>
      <c r="Q6388">
        <v>7</v>
      </c>
      <c r="R6388">
        <v>15</v>
      </c>
      <c r="S6388">
        <v>11</v>
      </c>
      <c r="T6388">
        <v>0.1</v>
      </c>
      <c r="U6388">
        <v>315</v>
      </c>
      <c r="V6388">
        <v>1.25</v>
      </c>
      <c r="W6388">
        <v>0.5</v>
      </c>
      <c r="X6388">
        <v>1</v>
      </c>
      <c r="Y6388">
        <v>39.4</v>
      </c>
    </row>
    <row r="6389" spans="1:25" hidden="1" x14ac:dyDescent="0.25">
      <c r="A6389" t="s">
        <v>24300</v>
      </c>
      <c r="B6389" t="s">
        <v>24301</v>
      </c>
      <c r="C6389" s="1" t="str">
        <f t="shared" si="1023"/>
        <v>21:0450</v>
      </c>
      <c r="D6389" s="1" t="str">
        <f t="shared" si="1033"/>
        <v>21:0148</v>
      </c>
      <c r="E6389" t="s">
        <v>24302</v>
      </c>
      <c r="F6389" t="s">
        <v>24303</v>
      </c>
      <c r="H6389">
        <v>48.941218900000003</v>
      </c>
      <c r="I6389">
        <v>-92.548191099999997</v>
      </c>
      <c r="J6389" s="1" t="str">
        <f t="shared" si="1034"/>
        <v>NGR lake sediment grab sample</v>
      </c>
      <c r="K6389" s="1" t="str">
        <f t="shared" si="1035"/>
        <v>&lt;177 micron (NGR)</v>
      </c>
      <c r="L6389">
        <v>3</v>
      </c>
      <c r="M6389" t="s">
        <v>92</v>
      </c>
      <c r="N6389">
        <v>55</v>
      </c>
      <c r="O6389">
        <v>34</v>
      </c>
      <c r="P6389">
        <v>11</v>
      </c>
      <c r="Q6389">
        <v>7</v>
      </c>
      <c r="R6389">
        <v>11</v>
      </c>
      <c r="S6389">
        <v>8</v>
      </c>
      <c r="T6389">
        <v>0.1</v>
      </c>
      <c r="U6389">
        <v>300</v>
      </c>
      <c r="V6389">
        <v>1.25</v>
      </c>
      <c r="W6389">
        <v>0.5</v>
      </c>
      <c r="X6389">
        <v>1</v>
      </c>
      <c r="Y6389">
        <v>3</v>
      </c>
    </row>
    <row r="6390" spans="1:25" hidden="1" x14ac:dyDescent="0.25">
      <c r="A6390" t="s">
        <v>24304</v>
      </c>
      <c r="B6390" t="s">
        <v>24305</v>
      </c>
      <c r="C6390" s="1" t="str">
        <f t="shared" si="1023"/>
        <v>21:0450</v>
      </c>
      <c r="D6390" s="1" t="str">
        <f t="shared" si="1033"/>
        <v>21:0148</v>
      </c>
      <c r="E6390" t="s">
        <v>24306</v>
      </c>
      <c r="F6390" t="s">
        <v>24307</v>
      </c>
      <c r="H6390">
        <v>48.965558199999997</v>
      </c>
      <c r="I6390">
        <v>-92.553258200000002</v>
      </c>
      <c r="J6390" s="1" t="str">
        <f t="shared" si="1034"/>
        <v>NGR lake sediment grab sample</v>
      </c>
      <c r="K6390" s="1" t="str">
        <f t="shared" si="1035"/>
        <v>&lt;177 micron (NGR)</v>
      </c>
      <c r="L6390">
        <v>3</v>
      </c>
      <c r="M6390" t="s">
        <v>97</v>
      </c>
      <c r="N6390">
        <v>56</v>
      </c>
      <c r="O6390">
        <v>48</v>
      </c>
      <c r="P6390">
        <v>13</v>
      </c>
      <c r="Q6390">
        <v>7</v>
      </c>
      <c r="R6390">
        <v>10</v>
      </c>
      <c r="S6390">
        <v>6</v>
      </c>
      <c r="T6390">
        <v>0.2</v>
      </c>
      <c r="U6390">
        <v>100</v>
      </c>
      <c r="V6390">
        <v>0.85</v>
      </c>
      <c r="W6390">
        <v>0.5</v>
      </c>
      <c r="X6390">
        <v>1</v>
      </c>
      <c r="Y6390">
        <v>33.799999999999997</v>
      </c>
    </row>
    <row r="6391" spans="1:25" hidden="1" x14ac:dyDescent="0.25">
      <c r="A6391" t="s">
        <v>24308</v>
      </c>
      <c r="B6391" t="s">
        <v>24309</v>
      </c>
      <c r="C6391" s="1" t="str">
        <f t="shared" si="1023"/>
        <v>21:0450</v>
      </c>
      <c r="D6391" s="1" t="str">
        <f t="shared" si="1033"/>
        <v>21:0148</v>
      </c>
      <c r="E6391" t="s">
        <v>24310</v>
      </c>
      <c r="F6391" t="s">
        <v>24311</v>
      </c>
      <c r="H6391">
        <v>48.937959999999997</v>
      </c>
      <c r="I6391">
        <v>-92.499040300000004</v>
      </c>
      <c r="J6391" s="1" t="str">
        <f t="shared" si="1034"/>
        <v>NGR lake sediment grab sample</v>
      </c>
      <c r="K6391" s="1" t="str">
        <f t="shared" si="1035"/>
        <v>&lt;177 micron (NGR)</v>
      </c>
      <c r="L6391">
        <v>3</v>
      </c>
      <c r="M6391" t="s">
        <v>107</v>
      </c>
      <c r="N6391">
        <v>57</v>
      </c>
      <c r="O6391">
        <v>80</v>
      </c>
      <c r="P6391">
        <v>24</v>
      </c>
      <c r="Q6391">
        <v>9</v>
      </c>
      <c r="R6391">
        <v>32</v>
      </c>
      <c r="S6391">
        <v>13</v>
      </c>
      <c r="T6391">
        <v>0.1</v>
      </c>
      <c r="U6391">
        <v>330</v>
      </c>
      <c r="V6391">
        <v>2</v>
      </c>
      <c r="W6391">
        <v>0.5</v>
      </c>
      <c r="X6391">
        <v>1</v>
      </c>
      <c r="Y6391">
        <v>16</v>
      </c>
    </row>
    <row r="6392" spans="1:25" hidden="1" x14ac:dyDescent="0.25">
      <c r="A6392" t="s">
        <v>24312</v>
      </c>
      <c r="B6392" t="s">
        <v>24313</v>
      </c>
      <c r="C6392" s="1" t="str">
        <f t="shared" si="1023"/>
        <v>21:0450</v>
      </c>
      <c r="D6392" s="1" t="str">
        <f t="shared" si="1033"/>
        <v>21:0148</v>
      </c>
      <c r="E6392" t="s">
        <v>24314</v>
      </c>
      <c r="F6392" t="s">
        <v>24315</v>
      </c>
      <c r="H6392">
        <v>48.939769099999999</v>
      </c>
      <c r="I6392">
        <v>-92.446405799999994</v>
      </c>
      <c r="J6392" s="1" t="str">
        <f t="shared" si="1034"/>
        <v>NGR lake sediment grab sample</v>
      </c>
      <c r="K6392" s="1" t="str">
        <f t="shared" si="1035"/>
        <v>&lt;177 micron (NGR)</v>
      </c>
      <c r="L6392">
        <v>3</v>
      </c>
      <c r="M6392" t="s">
        <v>112</v>
      </c>
      <c r="N6392">
        <v>58</v>
      </c>
      <c r="O6392">
        <v>25</v>
      </c>
      <c r="P6392">
        <v>7</v>
      </c>
      <c r="Q6392">
        <v>5</v>
      </c>
      <c r="R6392">
        <v>7</v>
      </c>
      <c r="S6392">
        <v>7</v>
      </c>
      <c r="T6392">
        <v>0.2</v>
      </c>
      <c r="U6392">
        <v>200</v>
      </c>
      <c r="V6392">
        <v>0.75</v>
      </c>
      <c r="W6392">
        <v>0.5</v>
      </c>
      <c r="X6392">
        <v>1</v>
      </c>
      <c r="Y6392">
        <v>3</v>
      </c>
    </row>
    <row r="6393" spans="1:25" hidden="1" x14ac:dyDescent="0.25">
      <c r="A6393" t="s">
        <v>24316</v>
      </c>
      <c r="B6393" t="s">
        <v>24317</v>
      </c>
      <c r="C6393" s="1" t="str">
        <f t="shared" si="1023"/>
        <v>21:0450</v>
      </c>
      <c r="D6393" s="1" t="str">
        <f t="shared" si="1033"/>
        <v>21:0148</v>
      </c>
      <c r="E6393" t="s">
        <v>24318</v>
      </c>
      <c r="F6393" t="s">
        <v>24319</v>
      </c>
      <c r="H6393">
        <v>48.911057100000001</v>
      </c>
      <c r="I6393">
        <v>-92.401124199999998</v>
      </c>
      <c r="J6393" s="1" t="str">
        <f t="shared" si="1034"/>
        <v>NGR lake sediment grab sample</v>
      </c>
      <c r="K6393" s="1" t="str">
        <f t="shared" si="1035"/>
        <v>&lt;177 micron (NGR)</v>
      </c>
      <c r="L6393">
        <v>3</v>
      </c>
      <c r="M6393" t="s">
        <v>117</v>
      </c>
      <c r="N6393">
        <v>59</v>
      </c>
      <c r="O6393">
        <v>18</v>
      </c>
      <c r="P6393">
        <v>4</v>
      </c>
      <c r="Q6393">
        <v>5</v>
      </c>
      <c r="R6393">
        <v>3</v>
      </c>
      <c r="S6393">
        <v>4</v>
      </c>
      <c r="T6393">
        <v>0.1</v>
      </c>
      <c r="U6393">
        <v>75</v>
      </c>
      <c r="V6393">
        <v>0.4</v>
      </c>
      <c r="W6393">
        <v>0.5</v>
      </c>
      <c r="X6393">
        <v>1</v>
      </c>
      <c r="Y6393">
        <v>3.6</v>
      </c>
    </row>
    <row r="6394" spans="1:25" hidden="1" x14ac:dyDescent="0.25">
      <c r="A6394" t="s">
        <v>24320</v>
      </c>
      <c r="B6394" t="s">
        <v>24321</v>
      </c>
      <c r="C6394" s="1" t="str">
        <f t="shared" si="1023"/>
        <v>21:0450</v>
      </c>
      <c r="D6394" s="1" t="str">
        <f t="shared" si="1033"/>
        <v>21:0148</v>
      </c>
      <c r="E6394" t="s">
        <v>24322</v>
      </c>
      <c r="F6394" t="s">
        <v>24323</v>
      </c>
      <c r="H6394">
        <v>48.907842299999999</v>
      </c>
      <c r="I6394">
        <v>-92.345685099999997</v>
      </c>
      <c r="J6394" s="1" t="str">
        <f t="shared" si="1034"/>
        <v>NGR lake sediment grab sample</v>
      </c>
      <c r="K6394" s="1" t="str">
        <f t="shared" si="1035"/>
        <v>&lt;177 micron (NGR)</v>
      </c>
      <c r="L6394">
        <v>3</v>
      </c>
      <c r="M6394" t="s">
        <v>122</v>
      </c>
      <c r="N6394">
        <v>60</v>
      </c>
      <c r="O6394">
        <v>69</v>
      </c>
      <c r="P6394">
        <v>19</v>
      </c>
      <c r="Q6394">
        <v>9</v>
      </c>
      <c r="R6394">
        <v>20</v>
      </c>
      <c r="S6394">
        <v>10</v>
      </c>
      <c r="T6394">
        <v>0.1</v>
      </c>
      <c r="U6394">
        <v>260</v>
      </c>
      <c r="V6394">
        <v>1.8</v>
      </c>
      <c r="W6394">
        <v>0.5</v>
      </c>
      <c r="X6394">
        <v>1</v>
      </c>
      <c r="Y6394">
        <v>19.600000000000001</v>
      </c>
    </row>
    <row r="6395" spans="1:25" hidden="1" x14ac:dyDescent="0.25">
      <c r="A6395" t="s">
        <v>24324</v>
      </c>
      <c r="B6395" t="s">
        <v>24325</v>
      </c>
      <c r="C6395" s="1" t="str">
        <f t="shared" si="1023"/>
        <v>21:0450</v>
      </c>
      <c r="D6395" s="1" t="str">
        <f t="shared" si="1033"/>
        <v>21:0148</v>
      </c>
      <c r="E6395" t="s">
        <v>24326</v>
      </c>
      <c r="F6395" t="s">
        <v>24327</v>
      </c>
      <c r="H6395">
        <v>48.967035000000003</v>
      </c>
      <c r="I6395">
        <v>-92.196101999999996</v>
      </c>
      <c r="J6395" s="1" t="str">
        <f t="shared" si="1034"/>
        <v>NGR lake sediment grab sample</v>
      </c>
      <c r="K6395" s="1" t="str">
        <f t="shared" si="1035"/>
        <v>&lt;177 micron (NGR)</v>
      </c>
      <c r="L6395">
        <v>4</v>
      </c>
      <c r="M6395" t="s">
        <v>29</v>
      </c>
      <c r="N6395">
        <v>61</v>
      </c>
      <c r="O6395">
        <v>69</v>
      </c>
      <c r="P6395">
        <v>13</v>
      </c>
      <c r="Q6395">
        <v>5</v>
      </c>
      <c r="R6395">
        <v>10</v>
      </c>
      <c r="S6395">
        <v>10</v>
      </c>
      <c r="T6395">
        <v>0.1</v>
      </c>
      <c r="U6395">
        <v>1600</v>
      </c>
      <c r="V6395">
        <v>4.5999999999999996</v>
      </c>
      <c r="W6395">
        <v>0.5</v>
      </c>
      <c r="X6395">
        <v>4</v>
      </c>
      <c r="Y6395">
        <v>16</v>
      </c>
    </row>
    <row r="6396" spans="1:25" hidden="1" x14ac:dyDescent="0.25">
      <c r="A6396" t="s">
        <v>24328</v>
      </c>
      <c r="B6396" t="s">
        <v>24329</v>
      </c>
      <c r="C6396" s="1" t="str">
        <f t="shared" si="1023"/>
        <v>21:0450</v>
      </c>
      <c r="D6396" s="1" t="str">
        <f t="shared" si="1033"/>
        <v>21:0148</v>
      </c>
      <c r="E6396" t="s">
        <v>24330</v>
      </c>
      <c r="F6396" t="s">
        <v>24331</v>
      </c>
      <c r="H6396">
        <v>48.916558700000003</v>
      </c>
      <c r="I6396">
        <v>-92.337653700000004</v>
      </c>
      <c r="J6396" s="1" t="str">
        <f t="shared" si="1034"/>
        <v>NGR lake sediment grab sample</v>
      </c>
      <c r="K6396" s="1" t="str">
        <f t="shared" si="1035"/>
        <v>&lt;177 micron (NGR)</v>
      </c>
      <c r="L6396">
        <v>4</v>
      </c>
      <c r="M6396" t="s">
        <v>34</v>
      </c>
      <c r="N6396">
        <v>62</v>
      </c>
      <c r="O6396">
        <v>83</v>
      </c>
      <c r="P6396">
        <v>21</v>
      </c>
      <c r="Q6396">
        <v>11</v>
      </c>
      <c r="R6396">
        <v>24</v>
      </c>
      <c r="S6396">
        <v>11</v>
      </c>
      <c r="T6396">
        <v>0.1</v>
      </c>
      <c r="U6396">
        <v>335</v>
      </c>
      <c r="V6396">
        <v>2.1</v>
      </c>
      <c r="W6396">
        <v>0.5</v>
      </c>
      <c r="X6396">
        <v>1</v>
      </c>
      <c r="Y6396">
        <v>18.2</v>
      </c>
    </row>
    <row r="6397" spans="1:25" hidden="1" x14ac:dyDescent="0.25">
      <c r="A6397" t="s">
        <v>24332</v>
      </c>
      <c r="B6397" t="s">
        <v>24333</v>
      </c>
      <c r="C6397" s="1" t="str">
        <f t="shared" si="1023"/>
        <v>21:0450</v>
      </c>
      <c r="D6397" s="1" t="str">
        <f t="shared" si="1033"/>
        <v>21:0148</v>
      </c>
      <c r="E6397" t="s">
        <v>24334</v>
      </c>
      <c r="F6397" t="s">
        <v>24335</v>
      </c>
      <c r="H6397">
        <v>48.9571337</v>
      </c>
      <c r="I6397">
        <v>-92.286571300000006</v>
      </c>
      <c r="J6397" s="1" t="str">
        <f t="shared" si="1034"/>
        <v>NGR lake sediment grab sample</v>
      </c>
      <c r="K6397" s="1" t="str">
        <f t="shared" si="1035"/>
        <v>&lt;177 micron (NGR)</v>
      </c>
      <c r="L6397">
        <v>4</v>
      </c>
      <c r="M6397" t="s">
        <v>39</v>
      </c>
      <c r="N6397">
        <v>63</v>
      </c>
      <c r="O6397">
        <v>84</v>
      </c>
      <c r="P6397">
        <v>41</v>
      </c>
      <c r="Q6397">
        <v>10</v>
      </c>
      <c r="R6397">
        <v>37</v>
      </c>
      <c r="S6397">
        <v>17</v>
      </c>
      <c r="T6397">
        <v>0.2</v>
      </c>
      <c r="U6397">
        <v>820</v>
      </c>
      <c r="V6397">
        <v>4.1500000000000004</v>
      </c>
      <c r="W6397">
        <v>2.5</v>
      </c>
      <c r="X6397">
        <v>1</v>
      </c>
      <c r="Y6397">
        <v>3.6</v>
      </c>
    </row>
    <row r="6398" spans="1:25" hidden="1" x14ac:dyDescent="0.25">
      <c r="A6398" t="s">
        <v>24336</v>
      </c>
      <c r="B6398" t="s">
        <v>24337</v>
      </c>
      <c r="C6398" s="1" t="str">
        <f t="shared" si="1023"/>
        <v>21:0450</v>
      </c>
      <c r="D6398" s="1" t="str">
        <f t="shared" si="1033"/>
        <v>21:0148</v>
      </c>
      <c r="E6398" t="s">
        <v>24338</v>
      </c>
      <c r="F6398" t="s">
        <v>24339</v>
      </c>
      <c r="H6398">
        <v>48.950368400000002</v>
      </c>
      <c r="I6398">
        <v>-92.244393500000001</v>
      </c>
      <c r="J6398" s="1" t="str">
        <f t="shared" si="1034"/>
        <v>NGR lake sediment grab sample</v>
      </c>
      <c r="K6398" s="1" t="str">
        <f t="shared" si="1035"/>
        <v>&lt;177 micron (NGR)</v>
      </c>
      <c r="L6398">
        <v>4</v>
      </c>
      <c r="M6398" t="s">
        <v>44</v>
      </c>
      <c r="N6398">
        <v>64</v>
      </c>
      <c r="O6398">
        <v>45</v>
      </c>
      <c r="P6398">
        <v>10</v>
      </c>
      <c r="Q6398">
        <v>8</v>
      </c>
      <c r="R6398">
        <v>10</v>
      </c>
      <c r="S6398">
        <v>6</v>
      </c>
      <c r="T6398">
        <v>0.1</v>
      </c>
      <c r="U6398">
        <v>445</v>
      </c>
      <c r="V6398">
        <v>1.1000000000000001</v>
      </c>
      <c r="W6398">
        <v>0.5</v>
      </c>
      <c r="X6398">
        <v>1</v>
      </c>
      <c r="Y6398">
        <v>15.4</v>
      </c>
    </row>
    <row r="6399" spans="1:25" hidden="1" x14ac:dyDescent="0.25">
      <c r="A6399" t="s">
        <v>24340</v>
      </c>
      <c r="B6399" t="s">
        <v>24341</v>
      </c>
      <c r="C6399" s="1" t="str">
        <f t="shared" ref="C6399:C6462" si="1036">HYPERLINK("http://geochem.nrcan.gc.ca/cdogs/content/bdl/bdl210450_e.htm", "21:0450")</f>
        <v>21:0450</v>
      </c>
      <c r="D6399" s="1" t="str">
        <f t="shared" si="1033"/>
        <v>21:0148</v>
      </c>
      <c r="E6399" t="s">
        <v>24342</v>
      </c>
      <c r="F6399" t="s">
        <v>24343</v>
      </c>
      <c r="H6399">
        <v>48.954407099999997</v>
      </c>
      <c r="I6399">
        <v>-92.2253592</v>
      </c>
      <c r="J6399" s="1" t="str">
        <f t="shared" si="1034"/>
        <v>NGR lake sediment grab sample</v>
      </c>
      <c r="K6399" s="1" t="str">
        <f t="shared" si="1035"/>
        <v>&lt;177 micron (NGR)</v>
      </c>
      <c r="L6399">
        <v>4</v>
      </c>
      <c r="M6399" t="s">
        <v>49</v>
      </c>
      <c r="N6399">
        <v>65</v>
      </c>
      <c r="O6399">
        <v>76</v>
      </c>
      <c r="P6399">
        <v>16</v>
      </c>
      <c r="Q6399">
        <v>8</v>
      </c>
      <c r="R6399">
        <v>12</v>
      </c>
      <c r="S6399">
        <v>7</v>
      </c>
      <c r="T6399">
        <v>0.1</v>
      </c>
      <c r="U6399">
        <v>220</v>
      </c>
      <c r="V6399">
        <v>1.05</v>
      </c>
      <c r="W6399">
        <v>0.5</v>
      </c>
      <c r="X6399">
        <v>1</v>
      </c>
      <c r="Y6399">
        <v>43.6</v>
      </c>
    </row>
    <row r="6400" spans="1:25" hidden="1" x14ac:dyDescent="0.25">
      <c r="A6400" t="s">
        <v>24344</v>
      </c>
      <c r="B6400" t="s">
        <v>24345</v>
      </c>
      <c r="C6400" s="1" t="str">
        <f t="shared" si="1036"/>
        <v>21:0450</v>
      </c>
      <c r="D6400" s="1" t="str">
        <f t="shared" si="1033"/>
        <v>21:0148</v>
      </c>
      <c r="E6400" t="s">
        <v>24326</v>
      </c>
      <c r="F6400" t="s">
        <v>24346</v>
      </c>
      <c r="H6400">
        <v>48.967035000000003</v>
      </c>
      <c r="I6400">
        <v>-92.196101999999996</v>
      </c>
      <c r="J6400" s="1" t="str">
        <f t="shared" si="1034"/>
        <v>NGR lake sediment grab sample</v>
      </c>
      <c r="K6400" s="1" t="str">
        <f t="shared" si="1035"/>
        <v>&lt;177 micron (NGR)</v>
      </c>
      <c r="L6400">
        <v>4</v>
      </c>
      <c r="M6400" t="s">
        <v>53</v>
      </c>
      <c r="N6400">
        <v>66</v>
      </c>
      <c r="O6400">
        <v>66</v>
      </c>
      <c r="P6400">
        <v>11</v>
      </c>
      <c r="Q6400">
        <v>5</v>
      </c>
      <c r="R6400">
        <v>9</v>
      </c>
      <c r="S6400">
        <v>8</v>
      </c>
      <c r="T6400">
        <v>0.1</v>
      </c>
      <c r="U6400">
        <v>1800</v>
      </c>
      <c r="V6400">
        <v>5.45</v>
      </c>
      <c r="W6400">
        <v>0.5</v>
      </c>
      <c r="X6400">
        <v>4</v>
      </c>
      <c r="Y6400">
        <v>16.399999999999999</v>
      </c>
    </row>
    <row r="6401" spans="1:25" hidden="1" x14ac:dyDescent="0.25">
      <c r="A6401" t="s">
        <v>24347</v>
      </c>
      <c r="B6401" t="s">
        <v>24348</v>
      </c>
      <c r="C6401" s="1" t="str">
        <f t="shared" si="1036"/>
        <v>21:0450</v>
      </c>
      <c r="D6401" s="1" t="str">
        <f t="shared" si="1033"/>
        <v>21:0148</v>
      </c>
      <c r="E6401" t="s">
        <v>24326</v>
      </c>
      <c r="F6401" t="s">
        <v>24349</v>
      </c>
      <c r="H6401">
        <v>48.967035000000003</v>
      </c>
      <c r="I6401">
        <v>-92.196101999999996</v>
      </c>
      <c r="J6401" s="1" t="str">
        <f t="shared" si="1034"/>
        <v>NGR lake sediment grab sample</v>
      </c>
      <c r="K6401" s="1" t="str">
        <f t="shared" si="1035"/>
        <v>&lt;177 micron (NGR)</v>
      </c>
      <c r="L6401">
        <v>4</v>
      </c>
      <c r="M6401" t="s">
        <v>57</v>
      </c>
      <c r="N6401">
        <v>67</v>
      </c>
      <c r="O6401">
        <v>74</v>
      </c>
      <c r="P6401">
        <v>13</v>
      </c>
      <c r="Q6401">
        <v>5</v>
      </c>
      <c r="R6401">
        <v>12</v>
      </c>
      <c r="S6401">
        <v>10</v>
      </c>
      <c r="T6401">
        <v>0.1</v>
      </c>
      <c r="U6401">
        <v>1700</v>
      </c>
      <c r="V6401">
        <v>5</v>
      </c>
      <c r="W6401">
        <v>0.5</v>
      </c>
      <c r="X6401">
        <v>4</v>
      </c>
      <c r="Y6401">
        <v>16</v>
      </c>
    </row>
    <row r="6402" spans="1:25" hidden="1" x14ac:dyDescent="0.25">
      <c r="A6402" t="s">
        <v>24350</v>
      </c>
      <c r="B6402" t="s">
        <v>24351</v>
      </c>
      <c r="C6402" s="1" t="str">
        <f t="shared" si="1036"/>
        <v>21:0450</v>
      </c>
      <c r="D6402" s="1" t="str">
        <f t="shared" si="1033"/>
        <v>21:0148</v>
      </c>
      <c r="E6402" t="s">
        <v>24352</v>
      </c>
      <c r="F6402" t="s">
        <v>24353</v>
      </c>
      <c r="H6402">
        <v>48.953231099999996</v>
      </c>
      <c r="I6402">
        <v>-92.095899900000006</v>
      </c>
      <c r="J6402" s="1" t="str">
        <f t="shared" si="1034"/>
        <v>NGR lake sediment grab sample</v>
      </c>
      <c r="K6402" s="1" t="str">
        <f t="shared" si="1035"/>
        <v>&lt;177 micron (NGR)</v>
      </c>
      <c r="L6402">
        <v>4</v>
      </c>
      <c r="M6402" t="s">
        <v>62</v>
      </c>
      <c r="N6402">
        <v>68</v>
      </c>
      <c r="O6402">
        <v>84</v>
      </c>
      <c r="P6402">
        <v>12</v>
      </c>
      <c r="Q6402">
        <v>7</v>
      </c>
      <c r="R6402">
        <v>13</v>
      </c>
      <c r="S6402">
        <v>4</v>
      </c>
      <c r="T6402">
        <v>0.1</v>
      </c>
      <c r="U6402">
        <v>100</v>
      </c>
      <c r="V6402">
        <v>0.45</v>
      </c>
      <c r="W6402">
        <v>0.5</v>
      </c>
      <c r="X6402">
        <v>1</v>
      </c>
      <c r="Y6402">
        <v>53</v>
      </c>
    </row>
    <row r="6403" spans="1:25" hidden="1" x14ac:dyDescent="0.25">
      <c r="A6403" t="s">
        <v>24354</v>
      </c>
      <c r="B6403" t="s">
        <v>24355</v>
      </c>
      <c r="C6403" s="1" t="str">
        <f t="shared" si="1036"/>
        <v>21:0450</v>
      </c>
      <c r="D6403" s="1" t="str">
        <f t="shared" si="1033"/>
        <v>21:0148</v>
      </c>
      <c r="E6403" t="s">
        <v>24356</v>
      </c>
      <c r="F6403" t="s">
        <v>24357</v>
      </c>
      <c r="H6403">
        <v>48.969048299999997</v>
      </c>
      <c r="I6403">
        <v>-92.049225300000003</v>
      </c>
      <c r="J6403" s="1" t="str">
        <f t="shared" si="1034"/>
        <v>NGR lake sediment grab sample</v>
      </c>
      <c r="K6403" s="1" t="str">
        <f t="shared" si="1035"/>
        <v>&lt;177 micron (NGR)</v>
      </c>
      <c r="L6403">
        <v>4</v>
      </c>
      <c r="M6403" t="s">
        <v>67</v>
      </c>
      <c r="N6403">
        <v>69</v>
      </c>
      <c r="O6403">
        <v>108</v>
      </c>
      <c r="P6403">
        <v>22</v>
      </c>
      <c r="Q6403">
        <v>5</v>
      </c>
      <c r="R6403">
        <v>14</v>
      </c>
      <c r="S6403">
        <v>8</v>
      </c>
      <c r="T6403">
        <v>0.1</v>
      </c>
      <c r="U6403">
        <v>2050</v>
      </c>
      <c r="V6403">
        <v>4.7</v>
      </c>
      <c r="W6403">
        <v>0.5</v>
      </c>
      <c r="X6403">
        <v>2</v>
      </c>
      <c r="Y6403">
        <v>20.8</v>
      </c>
    </row>
    <row r="6404" spans="1:25" hidden="1" x14ac:dyDescent="0.25">
      <c r="A6404" t="s">
        <v>24358</v>
      </c>
      <c r="B6404" t="s">
        <v>24359</v>
      </c>
      <c r="C6404" s="1" t="str">
        <f t="shared" si="1036"/>
        <v>21:0450</v>
      </c>
      <c r="D6404" s="1" t="str">
        <f t="shared" si="1033"/>
        <v>21:0148</v>
      </c>
      <c r="E6404" t="s">
        <v>24360</v>
      </c>
      <c r="F6404" t="s">
        <v>24361</v>
      </c>
      <c r="H6404">
        <v>48.944744800000002</v>
      </c>
      <c r="I6404">
        <v>-92.022714399999998</v>
      </c>
      <c r="J6404" s="1" t="str">
        <f t="shared" si="1034"/>
        <v>NGR lake sediment grab sample</v>
      </c>
      <c r="K6404" s="1" t="str">
        <f t="shared" si="1035"/>
        <v>&lt;177 micron (NGR)</v>
      </c>
      <c r="L6404">
        <v>4</v>
      </c>
      <c r="M6404" t="s">
        <v>72</v>
      </c>
      <c r="N6404">
        <v>70</v>
      </c>
      <c r="O6404">
        <v>89</v>
      </c>
      <c r="P6404">
        <v>25</v>
      </c>
      <c r="Q6404">
        <v>5</v>
      </c>
      <c r="R6404">
        <v>17</v>
      </c>
      <c r="S6404">
        <v>9</v>
      </c>
      <c r="T6404">
        <v>0.1</v>
      </c>
      <c r="U6404">
        <v>100</v>
      </c>
      <c r="V6404">
        <v>1.1000000000000001</v>
      </c>
      <c r="W6404">
        <v>0.5</v>
      </c>
      <c r="X6404">
        <v>4</v>
      </c>
      <c r="Y6404">
        <v>24.6</v>
      </c>
    </row>
    <row r="6405" spans="1:25" hidden="1" x14ac:dyDescent="0.25">
      <c r="A6405" t="s">
        <v>24362</v>
      </c>
      <c r="B6405" t="s">
        <v>24363</v>
      </c>
      <c r="C6405" s="1" t="str">
        <f t="shared" si="1036"/>
        <v>21:0450</v>
      </c>
      <c r="D6405" s="1" t="str">
        <f t="shared" si="1033"/>
        <v>21:0148</v>
      </c>
      <c r="E6405" t="s">
        <v>24364</v>
      </c>
      <c r="F6405" t="s">
        <v>24365</v>
      </c>
      <c r="H6405">
        <v>48.842846399999999</v>
      </c>
      <c r="I6405">
        <v>-92.020446800000002</v>
      </c>
      <c r="J6405" s="1" t="str">
        <f t="shared" si="1034"/>
        <v>NGR lake sediment grab sample</v>
      </c>
      <c r="K6405" s="1" t="str">
        <f t="shared" si="1035"/>
        <v>&lt;177 micron (NGR)</v>
      </c>
      <c r="L6405">
        <v>4</v>
      </c>
      <c r="M6405" t="s">
        <v>77</v>
      </c>
      <c r="N6405">
        <v>71</v>
      </c>
      <c r="O6405">
        <v>135</v>
      </c>
      <c r="P6405">
        <v>14</v>
      </c>
      <c r="Q6405">
        <v>4</v>
      </c>
      <c r="R6405">
        <v>11</v>
      </c>
      <c r="S6405">
        <v>4</v>
      </c>
      <c r="T6405">
        <v>0.1</v>
      </c>
      <c r="U6405">
        <v>50</v>
      </c>
      <c r="V6405">
        <v>0.55000000000000004</v>
      </c>
      <c r="W6405">
        <v>0.5</v>
      </c>
      <c r="X6405">
        <v>1</v>
      </c>
      <c r="Y6405">
        <v>41</v>
      </c>
    </row>
    <row r="6406" spans="1:25" hidden="1" x14ac:dyDescent="0.25">
      <c r="A6406" t="s">
        <v>24366</v>
      </c>
      <c r="B6406" t="s">
        <v>24367</v>
      </c>
      <c r="C6406" s="1" t="str">
        <f t="shared" si="1036"/>
        <v>21:0450</v>
      </c>
      <c r="D6406" s="1" t="str">
        <f t="shared" si="1033"/>
        <v>21:0148</v>
      </c>
      <c r="E6406" t="s">
        <v>24368</v>
      </c>
      <c r="F6406" t="s">
        <v>24369</v>
      </c>
      <c r="H6406">
        <v>48.851024700000004</v>
      </c>
      <c r="I6406">
        <v>-92.012121899999997</v>
      </c>
      <c r="J6406" s="1" t="str">
        <f t="shared" si="1034"/>
        <v>NGR lake sediment grab sample</v>
      </c>
      <c r="K6406" s="1" t="str">
        <f t="shared" si="1035"/>
        <v>&lt;177 micron (NGR)</v>
      </c>
      <c r="L6406">
        <v>4</v>
      </c>
      <c r="M6406" t="s">
        <v>82</v>
      </c>
      <c r="N6406">
        <v>72</v>
      </c>
      <c r="O6406">
        <v>128</v>
      </c>
      <c r="P6406">
        <v>20</v>
      </c>
      <c r="Q6406">
        <v>1</v>
      </c>
      <c r="R6406">
        <v>11</v>
      </c>
      <c r="S6406">
        <v>4</v>
      </c>
      <c r="T6406">
        <v>0.1</v>
      </c>
      <c r="U6406">
        <v>145</v>
      </c>
      <c r="V6406">
        <v>0.8</v>
      </c>
      <c r="W6406">
        <v>0.5</v>
      </c>
      <c r="X6406">
        <v>1</v>
      </c>
      <c r="Y6406">
        <v>43.6</v>
      </c>
    </row>
    <row r="6407" spans="1:25" hidden="1" x14ac:dyDescent="0.25">
      <c r="A6407" t="s">
        <v>24370</v>
      </c>
      <c r="B6407" t="s">
        <v>24371</v>
      </c>
      <c r="C6407" s="1" t="str">
        <f t="shared" si="1036"/>
        <v>21:0450</v>
      </c>
      <c r="D6407" s="1" t="str">
        <f t="shared" si="1033"/>
        <v>21:0148</v>
      </c>
      <c r="E6407" t="s">
        <v>24372</v>
      </c>
      <c r="F6407" t="s">
        <v>24373</v>
      </c>
      <c r="H6407">
        <v>48.872322400000002</v>
      </c>
      <c r="I6407">
        <v>-92.054455799999999</v>
      </c>
      <c r="J6407" s="1" t="str">
        <f t="shared" si="1034"/>
        <v>NGR lake sediment grab sample</v>
      </c>
      <c r="K6407" s="1" t="str">
        <f t="shared" si="1035"/>
        <v>&lt;177 micron (NGR)</v>
      </c>
      <c r="L6407">
        <v>4</v>
      </c>
      <c r="M6407" t="s">
        <v>87</v>
      </c>
      <c r="N6407">
        <v>73</v>
      </c>
      <c r="O6407">
        <v>84</v>
      </c>
      <c r="P6407">
        <v>36</v>
      </c>
      <c r="Q6407">
        <v>6</v>
      </c>
      <c r="R6407">
        <v>34</v>
      </c>
      <c r="S6407">
        <v>19</v>
      </c>
      <c r="T6407">
        <v>0.1</v>
      </c>
      <c r="U6407">
        <v>1500</v>
      </c>
      <c r="V6407">
        <v>2.9</v>
      </c>
      <c r="W6407">
        <v>0.5</v>
      </c>
      <c r="X6407">
        <v>1</v>
      </c>
      <c r="Y6407">
        <v>5.8</v>
      </c>
    </row>
    <row r="6408" spans="1:25" hidden="1" x14ac:dyDescent="0.25">
      <c r="A6408" t="s">
        <v>24374</v>
      </c>
      <c r="B6408" t="s">
        <v>24375</v>
      </c>
      <c r="C6408" s="1" t="str">
        <f t="shared" si="1036"/>
        <v>21:0450</v>
      </c>
      <c r="D6408" s="1" t="str">
        <f t="shared" si="1033"/>
        <v>21:0148</v>
      </c>
      <c r="E6408" t="s">
        <v>24376</v>
      </c>
      <c r="F6408" t="s">
        <v>24377</v>
      </c>
      <c r="H6408">
        <v>48.900459400000003</v>
      </c>
      <c r="I6408">
        <v>-92.049790599999994</v>
      </c>
      <c r="J6408" s="1" t="str">
        <f t="shared" si="1034"/>
        <v>NGR lake sediment grab sample</v>
      </c>
      <c r="K6408" s="1" t="str">
        <f t="shared" si="1035"/>
        <v>&lt;177 micron (NGR)</v>
      </c>
      <c r="L6408">
        <v>4</v>
      </c>
      <c r="M6408" t="s">
        <v>92</v>
      </c>
      <c r="N6408">
        <v>74</v>
      </c>
      <c r="O6408">
        <v>25</v>
      </c>
      <c r="P6408">
        <v>3</v>
      </c>
      <c r="Q6408">
        <v>1</v>
      </c>
      <c r="R6408">
        <v>5</v>
      </c>
      <c r="S6408">
        <v>3</v>
      </c>
      <c r="T6408">
        <v>0.1</v>
      </c>
      <c r="U6408">
        <v>100</v>
      </c>
      <c r="V6408">
        <v>1.1499999999999999</v>
      </c>
      <c r="W6408">
        <v>0.5</v>
      </c>
      <c r="X6408">
        <v>1</v>
      </c>
      <c r="Y6408">
        <v>7.4</v>
      </c>
    </row>
    <row r="6409" spans="1:25" hidden="1" x14ac:dyDescent="0.25">
      <c r="A6409" t="s">
        <v>24378</v>
      </c>
      <c r="B6409" t="s">
        <v>24379</v>
      </c>
      <c r="C6409" s="1" t="str">
        <f t="shared" si="1036"/>
        <v>21:0450</v>
      </c>
      <c r="D6409" s="1" t="str">
        <f t="shared" si="1033"/>
        <v>21:0148</v>
      </c>
      <c r="E6409" t="s">
        <v>24380</v>
      </c>
      <c r="F6409" t="s">
        <v>24381</v>
      </c>
      <c r="H6409">
        <v>48.904894599999999</v>
      </c>
      <c r="I6409">
        <v>-92.025034000000005</v>
      </c>
      <c r="J6409" s="1" t="str">
        <f t="shared" si="1034"/>
        <v>NGR lake sediment grab sample</v>
      </c>
      <c r="K6409" s="1" t="str">
        <f t="shared" si="1035"/>
        <v>&lt;177 micron (NGR)</v>
      </c>
      <c r="L6409">
        <v>4</v>
      </c>
      <c r="M6409" t="s">
        <v>97</v>
      </c>
      <c r="N6409">
        <v>75</v>
      </c>
      <c r="O6409">
        <v>18</v>
      </c>
      <c r="P6409">
        <v>5</v>
      </c>
      <c r="Q6409">
        <v>4</v>
      </c>
      <c r="R6409">
        <v>4</v>
      </c>
      <c r="S6409">
        <v>5</v>
      </c>
      <c r="T6409">
        <v>0.1</v>
      </c>
      <c r="U6409">
        <v>50</v>
      </c>
      <c r="V6409">
        <v>0.45</v>
      </c>
      <c r="W6409">
        <v>0.5</v>
      </c>
      <c r="X6409">
        <v>1</v>
      </c>
      <c r="Y6409">
        <v>24.4</v>
      </c>
    </row>
    <row r="6410" spans="1:25" hidden="1" x14ac:dyDescent="0.25">
      <c r="A6410" t="s">
        <v>24382</v>
      </c>
      <c r="B6410" t="s">
        <v>24383</v>
      </c>
      <c r="C6410" s="1" t="str">
        <f t="shared" si="1036"/>
        <v>21:0450</v>
      </c>
      <c r="D6410" s="1" t="str">
        <f t="shared" si="1033"/>
        <v>21:0148</v>
      </c>
      <c r="E6410" t="s">
        <v>24384</v>
      </c>
      <c r="F6410" t="s">
        <v>24385</v>
      </c>
      <c r="H6410">
        <v>48.931279799999999</v>
      </c>
      <c r="I6410">
        <v>-92.025052599999995</v>
      </c>
      <c r="J6410" s="1" t="str">
        <f t="shared" si="1034"/>
        <v>NGR lake sediment grab sample</v>
      </c>
      <c r="K6410" s="1" t="str">
        <f t="shared" si="1035"/>
        <v>&lt;177 micron (NGR)</v>
      </c>
      <c r="L6410">
        <v>4</v>
      </c>
      <c r="M6410" t="s">
        <v>107</v>
      </c>
      <c r="N6410">
        <v>76</v>
      </c>
      <c r="O6410">
        <v>73</v>
      </c>
      <c r="P6410">
        <v>15</v>
      </c>
      <c r="Q6410">
        <v>6</v>
      </c>
      <c r="R6410">
        <v>11</v>
      </c>
      <c r="S6410">
        <v>2</v>
      </c>
      <c r="T6410">
        <v>0.1</v>
      </c>
      <c r="U6410">
        <v>70</v>
      </c>
      <c r="V6410">
        <v>0.6</v>
      </c>
      <c r="W6410">
        <v>0.5</v>
      </c>
      <c r="X6410">
        <v>1</v>
      </c>
      <c r="Y6410">
        <v>41</v>
      </c>
    </row>
    <row r="6411" spans="1:25" hidden="1" x14ac:dyDescent="0.25">
      <c r="A6411" t="s">
        <v>24386</v>
      </c>
      <c r="B6411" t="s">
        <v>24387</v>
      </c>
      <c r="C6411" s="1" t="str">
        <f t="shared" si="1036"/>
        <v>21:0450</v>
      </c>
      <c r="D6411" s="1" t="str">
        <f t="shared" si="1033"/>
        <v>21:0148</v>
      </c>
      <c r="E6411" t="s">
        <v>24388</v>
      </c>
      <c r="F6411" t="s">
        <v>24389</v>
      </c>
      <c r="H6411">
        <v>48.893183299999997</v>
      </c>
      <c r="I6411">
        <v>-92.103927799999994</v>
      </c>
      <c r="J6411" s="1" t="str">
        <f t="shared" si="1034"/>
        <v>NGR lake sediment grab sample</v>
      </c>
      <c r="K6411" s="1" t="str">
        <f t="shared" si="1035"/>
        <v>&lt;177 micron (NGR)</v>
      </c>
      <c r="L6411">
        <v>4</v>
      </c>
      <c r="M6411" t="s">
        <v>112</v>
      </c>
      <c r="N6411">
        <v>77</v>
      </c>
      <c r="O6411">
        <v>156</v>
      </c>
      <c r="P6411">
        <v>17</v>
      </c>
      <c r="Q6411">
        <v>2</v>
      </c>
      <c r="R6411">
        <v>10</v>
      </c>
      <c r="S6411">
        <v>6</v>
      </c>
      <c r="T6411">
        <v>0.1</v>
      </c>
      <c r="U6411">
        <v>150</v>
      </c>
      <c r="V6411">
        <v>0.9</v>
      </c>
      <c r="W6411">
        <v>0.5</v>
      </c>
      <c r="X6411">
        <v>2</v>
      </c>
      <c r="Y6411">
        <v>56.2</v>
      </c>
    </row>
    <row r="6412" spans="1:25" hidden="1" x14ac:dyDescent="0.25">
      <c r="A6412" t="s">
        <v>24390</v>
      </c>
      <c r="B6412" t="s">
        <v>24391</v>
      </c>
      <c r="C6412" s="1" t="str">
        <f t="shared" si="1036"/>
        <v>21:0450</v>
      </c>
      <c r="D6412" s="1" t="str">
        <f>HYPERLINK("http://geochem.nrcan.gc.ca/cdogs/content/svy/svy_e.htm", "")</f>
        <v/>
      </c>
      <c r="G6412" s="1" t="str">
        <f>HYPERLINK("http://geochem.nrcan.gc.ca/cdogs/content/cr_/cr_00033_e.htm", "33")</f>
        <v>33</v>
      </c>
      <c r="J6412" t="s">
        <v>100</v>
      </c>
      <c r="K6412" t="s">
        <v>101</v>
      </c>
      <c r="L6412">
        <v>4</v>
      </c>
      <c r="M6412" t="s">
        <v>102</v>
      </c>
      <c r="N6412">
        <v>78</v>
      </c>
      <c r="O6412">
        <v>164</v>
      </c>
      <c r="P6412">
        <v>19</v>
      </c>
      <c r="Q6412">
        <v>30</v>
      </c>
      <c r="R6412">
        <v>14</v>
      </c>
      <c r="S6412">
        <v>11</v>
      </c>
      <c r="T6412">
        <v>0.1</v>
      </c>
      <c r="U6412">
        <v>2700</v>
      </c>
      <c r="V6412">
        <v>3.5</v>
      </c>
      <c r="W6412">
        <v>0.5</v>
      </c>
      <c r="X6412">
        <v>1</v>
      </c>
      <c r="Y6412">
        <v>13.2</v>
      </c>
    </row>
    <row r="6413" spans="1:25" hidden="1" x14ac:dyDescent="0.25">
      <c r="A6413" t="s">
        <v>24392</v>
      </c>
      <c r="B6413" t="s">
        <v>24393</v>
      </c>
      <c r="C6413" s="1" t="str">
        <f t="shared" si="1036"/>
        <v>21:0450</v>
      </c>
      <c r="D6413" s="1" t="str">
        <f t="shared" ref="D6413:D6430" si="1037">HYPERLINK("http://geochem.nrcan.gc.ca/cdogs/content/svy/svy210148_e.htm", "21:0148")</f>
        <v>21:0148</v>
      </c>
      <c r="E6413" t="s">
        <v>24394</v>
      </c>
      <c r="F6413" t="s">
        <v>24395</v>
      </c>
      <c r="H6413">
        <v>48.901148399999997</v>
      </c>
      <c r="I6413">
        <v>-92.173062200000004</v>
      </c>
      <c r="J6413" s="1" t="str">
        <f t="shared" ref="J6413:J6430" si="1038">HYPERLINK("http://geochem.nrcan.gc.ca/cdogs/content/kwd/kwd020027_e.htm", "NGR lake sediment grab sample")</f>
        <v>NGR lake sediment grab sample</v>
      </c>
      <c r="K6413" s="1" t="str">
        <f t="shared" ref="K6413:K6430" si="1039">HYPERLINK("http://geochem.nrcan.gc.ca/cdogs/content/kwd/kwd080006_e.htm", "&lt;177 micron (NGR)")</f>
        <v>&lt;177 micron (NGR)</v>
      </c>
      <c r="L6413">
        <v>4</v>
      </c>
      <c r="M6413" t="s">
        <v>117</v>
      </c>
      <c r="N6413">
        <v>79</v>
      </c>
      <c r="O6413">
        <v>18</v>
      </c>
      <c r="P6413">
        <v>2</v>
      </c>
      <c r="Q6413">
        <v>3</v>
      </c>
      <c r="R6413">
        <v>2</v>
      </c>
      <c r="S6413">
        <v>2</v>
      </c>
      <c r="T6413">
        <v>0.1</v>
      </c>
      <c r="U6413">
        <v>40</v>
      </c>
      <c r="V6413">
        <v>0.3</v>
      </c>
      <c r="W6413">
        <v>0.5</v>
      </c>
      <c r="X6413">
        <v>1</v>
      </c>
      <c r="Y6413">
        <v>6</v>
      </c>
    </row>
    <row r="6414" spans="1:25" hidden="1" x14ac:dyDescent="0.25">
      <c r="A6414" t="s">
        <v>24396</v>
      </c>
      <c r="B6414" t="s">
        <v>24397</v>
      </c>
      <c r="C6414" s="1" t="str">
        <f t="shared" si="1036"/>
        <v>21:0450</v>
      </c>
      <c r="D6414" s="1" t="str">
        <f t="shared" si="1037"/>
        <v>21:0148</v>
      </c>
      <c r="E6414" t="s">
        <v>24398</v>
      </c>
      <c r="F6414" t="s">
        <v>24399</v>
      </c>
      <c r="H6414">
        <v>48.9266662</v>
      </c>
      <c r="I6414">
        <v>-92.198033699999996</v>
      </c>
      <c r="J6414" s="1" t="str">
        <f t="shared" si="1038"/>
        <v>NGR lake sediment grab sample</v>
      </c>
      <c r="K6414" s="1" t="str">
        <f t="shared" si="1039"/>
        <v>&lt;177 micron (NGR)</v>
      </c>
      <c r="L6414">
        <v>4</v>
      </c>
      <c r="M6414" t="s">
        <v>122</v>
      </c>
      <c r="N6414">
        <v>80</v>
      </c>
      <c r="O6414">
        <v>139</v>
      </c>
      <c r="P6414">
        <v>33</v>
      </c>
      <c r="Q6414">
        <v>4</v>
      </c>
      <c r="R6414">
        <v>15</v>
      </c>
      <c r="S6414">
        <v>10</v>
      </c>
      <c r="T6414">
        <v>0.1</v>
      </c>
      <c r="U6414">
        <v>180</v>
      </c>
      <c r="V6414">
        <v>1.45</v>
      </c>
      <c r="W6414">
        <v>0.5</v>
      </c>
      <c r="X6414">
        <v>1</v>
      </c>
      <c r="Y6414">
        <v>32.200000000000003</v>
      </c>
    </row>
    <row r="6415" spans="1:25" hidden="1" x14ac:dyDescent="0.25">
      <c r="A6415" t="s">
        <v>24400</v>
      </c>
      <c r="B6415" t="s">
        <v>24401</v>
      </c>
      <c r="C6415" s="1" t="str">
        <f t="shared" si="1036"/>
        <v>21:0450</v>
      </c>
      <c r="D6415" s="1" t="str">
        <f t="shared" si="1037"/>
        <v>21:0148</v>
      </c>
      <c r="E6415" t="s">
        <v>24402</v>
      </c>
      <c r="F6415" t="s">
        <v>24403</v>
      </c>
      <c r="H6415">
        <v>48.927067999999998</v>
      </c>
      <c r="I6415">
        <v>-92.2622614</v>
      </c>
      <c r="J6415" s="1" t="str">
        <f t="shared" si="1038"/>
        <v>NGR lake sediment grab sample</v>
      </c>
      <c r="K6415" s="1" t="str">
        <f t="shared" si="1039"/>
        <v>&lt;177 micron (NGR)</v>
      </c>
      <c r="L6415">
        <v>5</v>
      </c>
      <c r="M6415" t="s">
        <v>29</v>
      </c>
      <c r="N6415">
        <v>81</v>
      </c>
      <c r="O6415">
        <v>51</v>
      </c>
      <c r="P6415">
        <v>9</v>
      </c>
      <c r="Q6415">
        <v>2</v>
      </c>
      <c r="R6415">
        <v>10</v>
      </c>
      <c r="S6415">
        <v>7</v>
      </c>
      <c r="T6415">
        <v>0.1</v>
      </c>
      <c r="U6415">
        <v>200</v>
      </c>
      <c r="V6415">
        <v>1</v>
      </c>
      <c r="W6415">
        <v>0.5</v>
      </c>
      <c r="X6415">
        <v>1</v>
      </c>
      <c r="Y6415">
        <v>5.8</v>
      </c>
    </row>
    <row r="6416" spans="1:25" hidden="1" x14ac:dyDescent="0.25">
      <c r="A6416" t="s">
        <v>24404</v>
      </c>
      <c r="B6416" t="s">
        <v>24405</v>
      </c>
      <c r="C6416" s="1" t="str">
        <f t="shared" si="1036"/>
        <v>21:0450</v>
      </c>
      <c r="D6416" s="1" t="str">
        <f t="shared" si="1037"/>
        <v>21:0148</v>
      </c>
      <c r="E6416" t="s">
        <v>24406</v>
      </c>
      <c r="F6416" t="s">
        <v>24407</v>
      </c>
      <c r="H6416">
        <v>48.904337900000002</v>
      </c>
      <c r="I6416">
        <v>-92.214957600000005</v>
      </c>
      <c r="J6416" s="1" t="str">
        <f t="shared" si="1038"/>
        <v>NGR lake sediment grab sample</v>
      </c>
      <c r="K6416" s="1" t="str">
        <f t="shared" si="1039"/>
        <v>&lt;177 micron (NGR)</v>
      </c>
      <c r="L6416">
        <v>5</v>
      </c>
      <c r="M6416" t="s">
        <v>34</v>
      </c>
      <c r="N6416">
        <v>82</v>
      </c>
      <c r="O6416">
        <v>112</v>
      </c>
      <c r="P6416">
        <v>23</v>
      </c>
      <c r="Q6416">
        <v>8</v>
      </c>
      <c r="R6416">
        <v>23</v>
      </c>
      <c r="S6416">
        <v>13</v>
      </c>
      <c r="T6416">
        <v>0.1</v>
      </c>
      <c r="U6416">
        <v>390</v>
      </c>
      <c r="V6416">
        <v>2.1</v>
      </c>
      <c r="W6416">
        <v>0.5</v>
      </c>
      <c r="X6416">
        <v>2</v>
      </c>
      <c r="Y6416">
        <v>17</v>
      </c>
    </row>
    <row r="6417" spans="1:25" hidden="1" x14ac:dyDescent="0.25">
      <c r="A6417" t="s">
        <v>24408</v>
      </c>
      <c r="B6417" t="s">
        <v>24409</v>
      </c>
      <c r="C6417" s="1" t="str">
        <f t="shared" si="1036"/>
        <v>21:0450</v>
      </c>
      <c r="D6417" s="1" t="str">
        <f t="shared" si="1037"/>
        <v>21:0148</v>
      </c>
      <c r="E6417" t="s">
        <v>24410</v>
      </c>
      <c r="F6417" t="s">
        <v>24411</v>
      </c>
      <c r="H6417">
        <v>48.905465399999997</v>
      </c>
      <c r="I6417">
        <v>-92.240936199999993</v>
      </c>
      <c r="J6417" s="1" t="str">
        <f t="shared" si="1038"/>
        <v>NGR lake sediment grab sample</v>
      </c>
      <c r="K6417" s="1" t="str">
        <f t="shared" si="1039"/>
        <v>&lt;177 micron (NGR)</v>
      </c>
      <c r="L6417">
        <v>5</v>
      </c>
      <c r="M6417" t="s">
        <v>39</v>
      </c>
      <c r="N6417">
        <v>83</v>
      </c>
      <c r="O6417">
        <v>102</v>
      </c>
      <c r="P6417">
        <v>25</v>
      </c>
      <c r="Q6417">
        <v>9</v>
      </c>
      <c r="R6417">
        <v>25</v>
      </c>
      <c r="S6417">
        <v>10</v>
      </c>
      <c r="T6417">
        <v>0.2</v>
      </c>
      <c r="U6417">
        <v>400</v>
      </c>
      <c r="V6417">
        <v>2.15</v>
      </c>
      <c r="W6417">
        <v>0.5</v>
      </c>
      <c r="X6417">
        <v>1</v>
      </c>
      <c r="Y6417">
        <v>19.2</v>
      </c>
    </row>
    <row r="6418" spans="1:25" hidden="1" x14ac:dyDescent="0.25">
      <c r="A6418" t="s">
        <v>24412</v>
      </c>
      <c r="B6418" t="s">
        <v>24413</v>
      </c>
      <c r="C6418" s="1" t="str">
        <f t="shared" si="1036"/>
        <v>21:0450</v>
      </c>
      <c r="D6418" s="1" t="str">
        <f t="shared" si="1037"/>
        <v>21:0148</v>
      </c>
      <c r="E6418" t="s">
        <v>24414</v>
      </c>
      <c r="F6418" t="s">
        <v>24415</v>
      </c>
      <c r="H6418">
        <v>48.926423100000001</v>
      </c>
      <c r="I6418">
        <v>-92.2419017</v>
      </c>
      <c r="J6418" s="1" t="str">
        <f t="shared" si="1038"/>
        <v>NGR lake sediment grab sample</v>
      </c>
      <c r="K6418" s="1" t="str">
        <f t="shared" si="1039"/>
        <v>&lt;177 micron (NGR)</v>
      </c>
      <c r="L6418">
        <v>5</v>
      </c>
      <c r="M6418" t="s">
        <v>49</v>
      </c>
      <c r="N6418">
        <v>84</v>
      </c>
      <c r="O6418">
        <v>134</v>
      </c>
      <c r="P6418">
        <v>24</v>
      </c>
      <c r="Q6418">
        <v>9</v>
      </c>
      <c r="R6418">
        <v>16</v>
      </c>
      <c r="S6418">
        <v>9</v>
      </c>
      <c r="T6418">
        <v>0.1</v>
      </c>
      <c r="U6418">
        <v>500</v>
      </c>
      <c r="V6418">
        <v>2.65</v>
      </c>
      <c r="W6418">
        <v>0.5</v>
      </c>
      <c r="X6418">
        <v>1</v>
      </c>
      <c r="Y6418">
        <v>30.6</v>
      </c>
    </row>
    <row r="6419" spans="1:25" hidden="1" x14ac:dyDescent="0.25">
      <c r="A6419" t="s">
        <v>24416</v>
      </c>
      <c r="B6419" t="s">
        <v>24417</v>
      </c>
      <c r="C6419" s="1" t="str">
        <f t="shared" si="1036"/>
        <v>21:0450</v>
      </c>
      <c r="D6419" s="1" t="str">
        <f t="shared" si="1037"/>
        <v>21:0148</v>
      </c>
      <c r="E6419" t="s">
        <v>24402</v>
      </c>
      <c r="F6419" t="s">
        <v>24418</v>
      </c>
      <c r="H6419">
        <v>48.927067999999998</v>
      </c>
      <c r="I6419">
        <v>-92.2622614</v>
      </c>
      <c r="J6419" s="1" t="str">
        <f t="shared" si="1038"/>
        <v>NGR lake sediment grab sample</v>
      </c>
      <c r="K6419" s="1" t="str">
        <f t="shared" si="1039"/>
        <v>&lt;177 micron (NGR)</v>
      </c>
      <c r="L6419">
        <v>5</v>
      </c>
      <c r="M6419" t="s">
        <v>53</v>
      </c>
      <c r="N6419">
        <v>85</v>
      </c>
      <c r="O6419">
        <v>49</v>
      </c>
      <c r="P6419">
        <v>10</v>
      </c>
      <c r="Q6419">
        <v>3</v>
      </c>
      <c r="R6419">
        <v>10</v>
      </c>
      <c r="S6419">
        <v>7</v>
      </c>
      <c r="T6419">
        <v>0.1</v>
      </c>
      <c r="U6419">
        <v>200</v>
      </c>
      <c r="V6419">
        <v>1</v>
      </c>
      <c r="W6419">
        <v>0.5</v>
      </c>
      <c r="X6419">
        <v>1</v>
      </c>
      <c r="Y6419">
        <v>6</v>
      </c>
    </row>
    <row r="6420" spans="1:25" hidden="1" x14ac:dyDescent="0.25">
      <c r="A6420" t="s">
        <v>24419</v>
      </c>
      <c r="B6420" t="s">
        <v>24420</v>
      </c>
      <c r="C6420" s="1" t="str">
        <f t="shared" si="1036"/>
        <v>21:0450</v>
      </c>
      <c r="D6420" s="1" t="str">
        <f t="shared" si="1037"/>
        <v>21:0148</v>
      </c>
      <c r="E6420" t="s">
        <v>24402</v>
      </c>
      <c r="F6420" t="s">
        <v>24421</v>
      </c>
      <c r="H6420">
        <v>48.927067999999998</v>
      </c>
      <c r="I6420">
        <v>-92.2622614</v>
      </c>
      <c r="J6420" s="1" t="str">
        <f t="shared" si="1038"/>
        <v>NGR lake sediment grab sample</v>
      </c>
      <c r="K6420" s="1" t="str">
        <f t="shared" si="1039"/>
        <v>&lt;177 micron (NGR)</v>
      </c>
      <c r="L6420">
        <v>5</v>
      </c>
      <c r="M6420" t="s">
        <v>57</v>
      </c>
      <c r="N6420">
        <v>86</v>
      </c>
      <c r="O6420">
        <v>49</v>
      </c>
      <c r="P6420">
        <v>10</v>
      </c>
      <c r="Q6420">
        <v>2</v>
      </c>
      <c r="R6420">
        <v>10</v>
      </c>
      <c r="S6420">
        <v>7</v>
      </c>
      <c r="T6420">
        <v>0.1</v>
      </c>
      <c r="U6420">
        <v>225</v>
      </c>
      <c r="V6420">
        <v>1.05</v>
      </c>
      <c r="W6420">
        <v>0.5</v>
      </c>
      <c r="X6420">
        <v>1</v>
      </c>
      <c r="Y6420">
        <v>6.2</v>
      </c>
    </row>
    <row r="6421" spans="1:25" hidden="1" x14ac:dyDescent="0.25">
      <c r="A6421" t="s">
        <v>24422</v>
      </c>
      <c r="B6421" t="s">
        <v>24423</v>
      </c>
      <c r="C6421" s="1" t="str">
        <f t="shared" si="1036"/>
        <v>21:0450</v>
      </c>
      <c r="D6421" s="1" t="str">
        <f t="shared" si="1037"/>
        <v>21:0148</v>
      </c>
      <c r="E6421" t="s">
        <v>24424</v>
      </c>
      <c r="F6421" t="s">
        <v>24425</v>
      </c>
      <c r="H6421">
        <v>48.9195548</v>
      </c>
      <c r="I6421">
        <v>-92.287803100000005</v>
      </c>
      <c r="J6421" s="1" t="str">
        <f t="shared" si="1038"/>
        <v>NGR lake sediment grab sample</v>
      </c>
      <c r="K6421" s="1" t="str">
        <f t="shared" si="1039"/>
        <v>&lt;177 micron (NGR)</v>
      </c>
      <c r="L6421">
        <v>5</v>
      </c>
      <c r="M6421" t="s">
        <v>44</v>
      </c>
      <c r="N6421">
        <v>87</v>
      </c>
      <c r="O6421">
        <v>30</v>
      </c>
      <c r="P6421">
        <v>5</v>
      </c>
      <c r="Q6421">
        <v>1</v>
      </c>
      <c r="R6421">
        <v>5</v>
      </c>
      <c r="S6421">
        <v>2</v>
      </c>
      <c r="T6421">
        <v>0.1</v>
      </c>
      <c r="U6421">
        <v>60</v>
      </c>
      <c r="V6421">
        <v>0.4</v>
      </c>
      <c r="W6421">
        <v>0.5</v>
      </c>
      <c r="X6421">
        <v>1</v>
      </c>
      <c r="Y6421">
        <v>8.1999999999999993</v>
      </c>
    </row>
    <row r="6422" spans="1:25" hidden="1" x14ac:dyDescent="0.25">
      <c r="A6422" t="s">
        <v>24426</v>
      </c>
      <c r="B6422" t="s">
        <v>24427</v>
      </c>
      <c r="C6422" s="1" t="str">
        <f t="shared" si="1036"/>
        <v>21:0450</v>
      </c>
      <c r="D6422" s="1" t="str">
        <f t="shared" si="1037"/>
        <v>21:0148</v>
      </c>
      <c r="E6422" t="s">
        <v>24428</v>
      </c>
      <c r="F6422" t="s">
        <v>24429</v>
      </c>
      <c r="H6422">
        <v>48.896936599999997</v>
      </c>
      <c r="I6422">
        <v>-92.287442999999996</v>
      </c>
      <c r="J6422" s="1" t="str">
        <f t="shared" si="1038"/>
        <v>NGR lake sediment grab sample</v>
      </c>
      <c r="K6422" s="1" t="str">
        <f t="shared" si="1039"/>
        <v>&lt;177 micron (NGR)</v>
      </c>
      <c r="L6422">
        <v>5</v>
      </c>
      <c r="M6422" t="s">
        <v>62</v>
      </c>
      <c r="N6422">
        <v>88</v>
      </c>
      <c r="O6422">
        <v>82</v>
      </c>
      <c r="P6422">
        <v>18</v>
      </c>
      <c r="Q6422">
        <v>6</v>
      </c>
      <c r="R6422">
        <v>19</v>
      </c>
      <c r="S6422">
        <v>10</v>
      </c>
      <c r="T6422">
        <v>0.1</v>
      </c>
      <c r="U6422">
        <v>295</v>
      </c>
      <c r="V6422">
        <v>1.95</v>
      </c>
      <c r="W6422">
        <v>0.5</v>
      </c>
      <c r="X6422">
        <v>1</v>
      </c>
      <c r="Y6422">
        <v>15.8</v>
      </c>
    </row>
    <row r="6423" spans="1:25" hidden="1" x14ac:dyDescent="0.25">
      <c r="A6423" t="s">
        <v>24430</v>
      </c>
      <c r="B6423" t="s">
        <v>24431</v>
      </c>
      <c r="C6423" s="1" t="str">
        <f t="shared" si="1036"/>
        <v>21:0450</v>
      </c>
      <c r="D6423" s="1" t="str">
        <f t="shared" si="1037"/>
        <v>21:0148</v>
      </c>
      <c r="E6423" t="s">
        <v>24432</v>
      </c>
      <c r="F6423" t="s">
        <v>24433</v>
      </c>
      <c r="H6423">
        <v>48.881563499999999</v>
      </c>
      <c r="I6423">
        <v>-92.284701999999996</v>
      </c>
      <c r="J6423" s="1" t="str">
        <f t="shared" si="1038"/>
        <v>NGR lake sediment grab sample</v>
      </c>
      <c r="K6423" s="1" t="str">
        <f t="shared" si="1039"/>
        <v>&lt;177 micron (NGR)</v>
      </c>
      <c r="L6423">
        <v>5</v>
      </c>
      <c r="M6423" t="s">
        <v>67</v>
      </c>
      <c r="N6423">
        <v>89</v>
      </c>
      <c r="O6423">
        <v>142</v>
      </c>
      <c r="P6423">
        <v>27</v>
      </c>
      <c r="Q6423">
        <v>5</v>
      </c>
      <c r="R6423">
        <v>32</v>
      </c>
      <c r="S6423">
        <v>13</v>
      </c>
      <c r="T6423">
        <v>0.1</v>
      </c>
      <c r="U6423">
        <v>415</v>
      </c>
      <c r="V6423">
        <v>2.2000000000000002</v>
      </c>
      <c r="W6423">
        <v>0.5</v>
      </c>
      <c r="X6423">
        <v>3</v>
      </c>
      <c r="Y6423">
        <v>31</v>
      </c>
    </row>
    <row r="6424" spans="1:25" hidden="1" x14ac:dyDescent="0.25">
      <c r="A6424" t="s">
        <v>24434</v>
      </c>
      <c r="B6424" t="s">
        <v>24435</v>
      </c>
      <c r="C6424" s="1" t="str">
        <f t="shared" si="1036"/>
        <v>21:0450</v>
      </c>
      <c r="D6424" s="1" t="str">
        <f t="shared" si="1037"/>
        <v>21:0148</v>
      </c>
      <c r="E6424" t="s">
        <v>24436</v>
      </c>
      <c r="F6424" t="s">
        <v>24437</v>
      </c>
      <c r="H6424">
        <v>48.871156999999997</v>
      </c>
      <c r="I6424">
        <v>-92.262089500000002</v>
      </c>
      <c r="J6424" s="1" t="str">
        <f t="shared" si="1038"/>
        <v>NGR lake sediment grab sample</v>
      </c>
      <c r="K6424" s="1" t="str">
        <f t="shared" si="1039"/>
        <v>&lt;177 micron (NGR)</v>
      </c>
      <c r="L6424">
        <v>5</v>
      </c>
      <c r="M6424" t="s">
        <v>72</v>
      </c>
      <c r="N6424">
        <v>90</v>
      </c>
      <c r="O6424">
        <v>125</v>
      </c>
      <c r="P6424">
        <v>38</v>
      </c>
      <c r="Q6424">
        <v>7</v>
      </c>
      <c r="R6424">
        <v>32</v>
      </c>
      <c r="S6424">
        <v>9</v>
      </c>
      <c r="T6424">
        <v>0.1</v>
      </c>
      <c r="U6424">
        <v>405</v>
      </c>
      <c r="V6424">
        <v>2.6</v>
      </c>
      <c r="W6424">
        <v>0.5</v>
      </c>
      <c r="X6424">
        <v>1</v>
      </c>
      <c r="Y6424">
        <v>23.2</v>
      </c>
    </row>
    <row r="6425" spans="1:25" hidden="1" x14ac:dyDescent="0.25">
      <c r="A6425" t="s">
        <v>24438</v>
      </c>
      <c r="B6425" t="s">
        <v>24439</v>
      </c>
      <c r="C6425" s="1" t="str">
        <f t="shared" si="1036"/>
        <v>21:0450</v>
      </c>
      <c r="D6425" s="1" t="str">
        <f t="shared" si="1037"/>
        <v>21:0148</v>
      </c>
      <c r="E6425" t="s">
        <v>24440</v>
      </c>
      <c r="F6425" t="s">
        <v>24441</v>
      </c>
      <c r="H6425">
        <v>48.849523699999999</v>
      </c>
      <c r="I6425">
        <v>-92.285364200000004</v>
      </c>
      <c r="J6425" s="1" t="str">
        <f t="shared" si="1038"/>
        <v>NGR lake sediment grab sample</v>
      </c>
      <c r="K6425" s="1" t="str">
        <f t="shared" si="1039"/>
        <v>&lt;177 micron (NGR)</v>
      </c>
      <c r="L6425">
        <v>5</v>
      </c>
      <c r="M6425" t="s">
        <v>77</v>
      </c>
      <c r="N6425">
        <v>91</v>
      </c>
      <c r="O6425">
        <v>187</v>
      </c>
      <c r="P6425">
        <v>19</v>
      </c>
      <c r="Q6425">
        <v>1</v>
      </c>
      <c r="R6425">
        <v>11</v>
      </c>
      <c r="S6425">
        <v>3</v>
      </c>
      <c r="T6425">
        <v>0.1</v>
      </c>
      <c r="U6425">
        <v>130</v>
      </c>
      <c r="V6425">
        <v>0.5</v>
      </c>
      <c r="W6425">
        <v>0.5</v>
      </c>
      <c r="X6425">
        <v>1</v>
      </c>
      <c r="Y6425">
        <v>70.2</v>
      </c>
    </row>
    <row r="6426" spans="1:25" hidden="1" x14ac:dyDescent="0.25">
      <c r="A6426" t="s">
        <v>24442</v>
      </c>
      <c r="B6426" t="s">
        <v>24443</v>
      </c>
      <c r="C6426" s="1" t="str">
        <f t="shared" si="1036"/>
        <v>21:0450</v>
      </c>
      <c r="D6426" s="1" t="str">
        <f t="shared" si="1037"/>
        <v>21:0148</v>
      </c>
      <c r="E6426" t="s">
        <v>24444</v>
      </c>
      <c r="F6426" t="s">
        <v>24445</v>
      </c>
      <c r="H6426">
        <v>48.781022800000002</v>
      </c>
      <c r="I6426">
        <v>-92.316128500000005</v>
      </c>
      <c r="J6426" s="1" t="str">
        <f t="shared" si="1038"/>
        <v>NGR lake sediment grab sample</v>
      </c>
      <c r="K6426" s="1" t="str">
        <f t="shared" si="1039"/>
        <v>&lt;177 micron (NGR)</v>
      </c>
      <c r="L6426">
        <v>5</v>
      </c>
      <c r="M6426" t="s">
        <v>82</v>
      </c>
      <c r="N6426">
        <v>92</v>
      </c>
      <c r="O6426">
        <v>89</v>
      </c>
      <c r="P6426">
        <v>27</v>
      </c>
      <c r="Q6426">
        <v>3</v>
      </c>
      <c r="R6426">
        <v>31</v>
      </c>
      <c r="S6426">
        <v>9</v>
      </c>
      <c r="T6426">
        <v>0.1</v>
      </c>
      <c r="U6426">
        <v>180</v>
      </c>
      <c r="V6426">
        <v>1.8</v>
      </c>
      <c r="W6426">
        <v>0.5</v>
      </c>
      <c r="X6426">
        <v>1</v>
      </c>
      <c r="Y6426">
        <v>37.4</v>
      </c>
    </row>
    <row r="6427" spans="1:25" hidden="1" x14ac:dyDescent="0.25">
      <c r="A6427" t="s">
        <v>24446</v>
      </c>
      <c r="B6427" t="s">
        <v>24447</v>
      </c>
      <c r="C6427" s="1" t="str">
        <f t="shared" si="1036"/>
        <v>21:0450</v>
      </c>
      <c r="D6427" s="1" t="str">
        <f t="shared" si="1037"/>
        <v>21:0148</v>
      </c>
      <c r="E6427" t="s">
        <v>24448</v>
      </c>
      <c r="F6427" t="s">
        <v>24449</v>
      </c>
      <c r="H6427">
        <v>48.778236100000001</v>
      </c>
      <c r="I6427">
        <v>-92.365402500000002</v>
      </c>
      <c r="J6427" s="1" t="str">
        <f t="shared" si="1038"/>
        <v>NGR lake sediment grab sample</v>
      </c>
      <c r="K6427" s="1" t="str">
        <f t="shared" si="1039"/>
        <v>&lt;177 micron (NGR)</v>
      </c>
      <c r="L6427">
        <v>5</v>
      </c>
      <c r="M6427" t="s">
        <v>87</v>
      </c>
      <c r="N6427">
        <v>93</v>
      </c>
      <c r="O6427">
        <v>144</v>
      </c>
      <c r="P6427">
        <v>172</v>
      </c>
      <c r="Q6427">
        <v>2</v>
      </c>
      <c r="R6427">
        <v>77</v>
      </c>
      <c r="S6427">
        <v>13</v>
      </c>
      <c r="T6427">
        <v>0.1</v>
      </c>
      <c r="U6427">
        <v>210</v>
      </c>
      <c r="V6427">
        <v>0.95</v>
      </c>
      <c r="W6427">
        <v>0.5</v>
      </c>
      <c r="X6427">
        <v>1</v>
      </c>
      <c r="Y6427">
        <v>62.4</v>
      </c>
    </row>
    <row r="6428" spans="1:25" hidden="1" x14ac:dyDescent="0.25">
      <c r="A6428" t="s">
        <v>24450</v>
      </c>
      <c r="B6428" t="s">
        <v>24451</v>
      </c>
      <c r="C6428" s="1" t="str">
        <f t="shared" si="1036"/>
        <v>21:0450</v>
      </c>
      <c r="D6428" s="1" t="str">
        <f t="shared" si="1037"/>
        <v>21:0148</v>
      </c>
      <c r="E6428" t="s">
        <v>24452</v>
      </c>
      <c r="F6428" t="s">
        <v>24453</v>
      </c>
      <c r="H6428">
        <v>48.728733200000001</v>
      </c>
      <c r="I6428">
        <v>-92.371046699999994</v>
      </c>
      <c r="J6428" s="1" t="str">
        <f t="shared" si="1038"/>
        <v>NGR lake sediment grab sample</v>
      </c>
      <c r="K6428" s="1" t="str">
        <f t="shared" si="1039"/>
        <v>&lt;177 micron (NGR)</v>
      </c>
      <c r="L6428">
        <v>5</v>
      </c>
      <c r="M6428" t="s">
        <v>92</v>
      </c>
      <c r="N6428">
        <v>94</v>
      </c>
      <c r="O6428">
        <v>29</v>
      </c>
      <c r="P6428">
        <v>9</v>
      </c>
      <c r="Q6428">
        <v>2</v>
      </c>
      <c r="R6428">
        <v>10</v>
      </c>
      <c r="S6428">
        <v>4</v>
      </c>
      <c r="T6428">
        <v>0.1</v>
      </c>
      <c r="U6428">
        <v>235</v>
      </c>
      <c r="V6428">
        <v>0.9</v>
      </c>
      <c r="W6428">
        <v>0.5</v>
      </c>
      <c r="X6428">
        <v>1</v>
      </c>
      <c r="Y6428">
        <v>7.4</v>
      </c>
    </row>
    <row r="6429" spans="1:25" hidden="1" x14ac:dyDescent="0.25">
      <c r="A6429" t="s">
        <v>24454</v>
      </c>
      <c r="B6429" t="s">
        <v>24455</v>
      </c>
      <c r="C6429" s="1" t="str">
        <f t="shared" si="1036"/>
        <v>21:0450</v>
      </c>
      <c r="D6429" s="1" t="str">
        <f t="shared" si="1037"/>
        <v>21:0148</v>
      </c>
      <c r="E6429" t="s">
        <v>24456</v>
      </c>
      <c r="F6429" t="s">
        <v>24457</v>
      </c>
      <c r="H6429">
        <v>48.725013099999998</v>
      </c>
      <c r="I6429">
        <v>-92.451006300000003</v>
      </c>
      <c r="J6429" s="1" t="str">
        <f t="shared" si="1038"/>
        <v>NGR lake sediment grab sample</v>
      </c>
      <c r="K6429" s="1" t="str">
        <f t="shared" si="1039"/>
        <v>&lt;177 micron (NGR)</v>
      </c>
      <c r="L6429">
        <v>5</v>
      </c>
      <c r="M6429" t="s">
        <v>97</v>
      </c>
      <c r="N6429">
        <v>95</v>
      </c>
      <c r="O6429">
        <v>42</v>
      </c>
      <c r="P6429">
        <v>15</v>
      </c>
      <c r="Q6429">
        <v>3</v>
      </c>
      <c r="R6429">
        <v>16</v>
      </c>
      <c r="S6429">
        <v>6</v>
      </c>
      <c r="T6429">
        <v>0.1</v>
      </c>
      <c r="U6429">
        <v>420</v>
      </c>
      <c r="V6429">
        <v>1.4</v>
      </c>
      <c r="W6429">
        <v>0.5</v>
      </c>
      <c r="X6429">
        <v>1</v>
      </c>
      <c r="Y6429">
        <v>7.6</v>
      </c>
    </row>
    <row r="6430" spans="1:25" hidden="1" x14ac:dyDescent="0.25">
      <c r="A6430" t="s">
        <v>24458</v>
      </c>
      <c r="B6430" t="s">
        <v>24459</v>
      </c>
      <c r="C6430" s="1" t="str">
        <f t="shared" si="1036"/>
        <v>21:0450</v>
      </c>
      <c r="D6430" s="1" t="str">
        <f t="shared" si="1037"/>
        <v>21:0148</v>
      </c>
      <c r="E6430" t="s">
        <v>24460</v>
      </c>
      <c r="F6430" t="s">
        <v>24461</v>
      </c>
      <c r="H6430">
        <v>48.721703599999998</v>
      </c>
      <c r="I6430">
        <v>-92.488229000000004</v>
      </c>
      <c r="J6430" s="1" t="str">
        <f t="shared" si="1038"/>
        <v>NGR lake sediment grab sample</v>
      </c>
      <c r="K6430" s="1" t="str">
        <f t="shared" si="1039"/>
        <v>&lt;177 micron (NGR)</v>
      </c>
      <c r="L6430">
        <v>5</v>
      </c>
      <c r="M6430" t="s">
        <v>107</v>
      </c>
      <c r="N6430">
        <v>96</v>
      </c>
      <c r="O6430">
        <v>46</v>
      </c>
      <c r="P6430">
        <v>22</v>
      </c>
      <c r="Q6430">
        <v>3</v>
      </c>
      <c r="R6430">
        <v>22</v>
      </c>
      <c r="S6430">
        <v>7</v>
      </c>
      <c r="T6430">
        <v>0.1</v>
      </c>
      <c r="U6430">
        <v>370</v>
      </c>
      <c r="V6430">
        <v>1.7</v>
      </c>
      <c r="W6430">
        <v>0.5</v>
      </c>
      <c r="X6430">
        <v>5</v>
      </c>
      <c r="Y6430">
        <v>4.8</v>
      </c>
    </row>
    <row r="6431" spans="1:25" hidden="1" x14ac:dyDescent="0.25">
      <c r="A6431" t="s">
        <v>24462</v>
      </c>
      <c r="B6431" t="s">
        <v>24463</v>
      </c>
      <c r="C6431" s="1" t="str">
        <f t="shared" si="1036"/>
        <v>21:0450</v>
      </c>
      <c r="D6431" s="1" t="str">
        <f>HYPERLINK("http://geochem.nrcan.gc.ca/cdogs/content/svy/svy_e.htm", "")</f>
        <v/>
      </c>
      <c r="G6431" s="1" t="str">
        <f>HYPERLINK("http://geochem.nrcan.gc.ca/cdogs/content/cr_/cr_00047_e.htm", "47")</f>
        <v>47</v>
      </c>
      <c r="J6431" t="s">
        <v>100</v>
      </c>
      <c r="K6431" t="s">
        <v>101</v>
      </c>
      <c r="L6431">
        <v>5</v>
      </c>
      <c r="M6431" t="s">
        <v>102</v>
      </c>
      <c r="N6431">
        <v>97</v>
      </c>
      <c r="O6431">
        <v>90</v>
      </c>
      <c r="P6431">
        <v>46</v>
      </c>
      <c r="Q6431">
        <v>10</v>
      </c>
      <c r="R6431">
        <v>24</v>
      </c>
      <c r="S6431">
        <v>11</v>
      </c>
      <c r="T6431">
        <v>0.1</v>
      </c>
      <c r="U6431">
        <v>790</v>
      </c>
      <c r="V6431">
        <v>3.1</v>
      </c>
      <c r="W6431">
        <v>25</v>
      </c>
      <c r="X6431">
        <v>4</v>
      </c>
      <c r="Y6431">
        <v>17.600000000000001</v>
      </c>
    </row>
    <row r="6432" spans="1:25" hidden="1" x14ac:dyDescent="0.25">
      <c r="A6432" t="s">
        <v>24464</v>
      </c>
      <c r="B6432" t="s">
        <v>24465</v>
      </c>
      <c r="C6432" s="1" t="str">
        <f t="shared" si="1036"/>
        <v>21:0450</v>
      </c>
      <c r="D6432" s="1" t="str">
        <f>HYPERLINK("http://geochem.nrcan.gc.ca/cdogs/content/svy/svy210148_e.htm", "21:0148")</f>
        <v>21:0148</v>
      </c>
      <c r="E6432" t="s">
        <v>24466</v>
      </c>
      <c r="F6432" t="s">
        <v>24467</v>
      </c>
      <c r="H6432">
        <v>48.751942399999997</v>
      </c>
      <c r="I6432">
        <v>-92.754336800000004</v>
      </c>
      <c r="J6432" s="1" t="str">
        <f>HYPERLINK("http://geochem.nrcan.gc.ca/cdogs/content/kwd/kwd020027_e.htm", "NGR lake sediment grab sample")</f>
        <v>NGR lake sediment grab sample</v>
      </c>
      <c r="K6432" s="1" t="str">
        <f>HYPERLINK("http://geochem.nrcan.gc.ca/cdogs/content/kwd/kwd080006_e.htm", "&lt;177 micron (NGR)")</f>
        <v>&lt;177 micron (NGR)</v>
      </c>
      <c r="L6432">
        <v>5</v>
      </c>
      <c r="M6432" t="s">
        <v>112</v>
      </c>
      <c r="N6432">
        <v>98</v>
      </c>
      <c r="O6432">
        <v>250</v>
      </c>
      <c r="P6432">
        <v>48</v>
      </c>
      <c r="Q6432">
        <v>1</v>
      </c>
      <c r="R6432">
        <v>21</v>
      </c>
      <c r="S6432">
        <v>14</v>
      </c>
      <c r="T6432">
        <v>0.1</v>
      </c>
      <c r="U6432">
        <v>790</v>
      </c>
      <c r="V6432">
        <v>5.3</v>
      </c>
      <c r="W6432">
        <v>0.5</v>
      </c>
      <c r="X6432">
        <v>1</v>
      </c>
      <c r="Y6432">
        <v>36.4</v>
      </c>
    </row>
    <row r="6433" spans="1:25" hidden="1" x14ac:dyDescent="0.25">
      <c r="A6433" t="s">
        <v>24468</v>
      </c>
      <c r="B6433" t="s">
        <v>24469</v>
      </c>
      <c r="C6433" s="1" t="str">
        <f t="shared" si="1036"/>
        <v>21:0450</v>
      </c>
      <c r="D6433" s="1" t="str">
        <f>HYPERLINK("http://geochem.nrcan.gc.ca/cdogs/content/svy/svy210148_e.htm", "21:0148")</f>
        <v>21:0148</v>
      </c>
      <c r="E6433" t="s">
        <v>24470</v>
      </c>
      <c r="F6433" t="s">
        <v>24471</v>
      </c>
      <c r="H6433">
        <v>48.755580799999997</v>
      </c>
      <c r="I6433">
        <v>-92.7735974</v>
      </c>
      <c r="J6433" s="1" t="str">
        <f>HYPERLINK("http://geochem.nrcan.gc.ca/cdogs/content/kwd/kwd020027_e.htm", "NGR lake sediment grab sample")</f>
        <v>NGR lake sediment grab sample</v>
      </c>
      <c r="K6433" s="1" t="str">
        <f>HYPERLINK("http://geochem.nrcan.gc.ca/cdogs/content/kwd/kwd080006_e.htm", "&lt;177 micron (NGR)")</f>
        <v>&lt;177 micron (NGR)</v>
      </c>
      <c r="L6433">
        <v>5</v>
      </c>
      <c r="M6433" t="s">
        <v>117</v>
      </c>
      <c r="N6433">
        <v>99</v>
      </c>
      <c r="O6433">
        <v>142</v>
      </c>
      <c r="P6433">
        <v>36</v>
      </c>
      <c r="Q6433">
        <v>4</v>
      </c>
      <c r="R6433">
        <v>21</v>
      </c>
      <c r="S6433">
        <v>8</v>
      </c>
      <c r="T6433">
        <v>0.1</v>
      </c>
      <c r="U6433">
        <v>280</v>
      </c>
      <c r="V6433">
        <v>1.4</v>
      </c>
      <c r="W6433">
        <v>0.5</v>
      </c>
      <c r="X6433">
        <v>1</v>
      </c>
      <c r="Y6433">
        <v>43.6</v>
      </c>
    </row>
    <row r="6434" spans="1:25" hidden="1" x14ac:dyDescent="0.25">
      <c r="A6434" t="s">
        <v>24472</v>
      </c>
      <c r="B6434" t="s">
        <v>24473</v>
      </c>
      <c r="C6434" s="1" t="str">
        <f t="shared" si="1036"/>
        <v>21:0450</v>
      </c>
      <c r="D6434" s="1" t="str">
        <f>HYPERLINK("http://geochem.nrcan.gc.ca/cdogs/content/svy/svy210148_e.htm", "21:0148")</f>
        <v>21:0148</v>
      </c>
      <c r="E6434" t="s">
        <v>24474</v>
      </c>
      <c r="F6434" t="s">
        <v>24475</v>
      </c>
      <c r="H6434">
        <v>48.784372099999999</v>
      </c>
      <c r="I6434">
        <v>-92.851195500000003</v>
      </c>
      <c r="J6434" s="1" t="str">
        <f>HYPERLINK("http://geochem.nrcan.gc.ca/cdogs/content/kwd/kwd020027_e.htm", "NGR lake sediment grab sample")</f>
        <v>NGR lake sediment grab sample</v>
      </c>
      <c r="K6434" s="1" t="str">
        <f>HYPERLINK("http://geochem.nrcan.gc.ca/cdogs/content/kwd/kwd080006_e.htm", "&lt;177 micron (NGR)")</f>
        <v>&lt;177 micron (NGR)</v>
      </c>
      <c r="L6434">
        <v>5</v>
      </c>
      <c r="M6434" t="s">
        <v>122</v>
      </c>
      <c r="N6434">
        <v>100</v>
      </c>
      <c r="O6434">
        <v>48</v>
      </c>
      <c r="P6434">
        <v>30</v>
      </c>
      <c r="Q6434">
        <v>1</v>
      </c>
      <c r="R6434">
        <v>22</v>
      </c>
      <c r="S6434">
        <v>11</v>
      </c>
      <c r="T6434">
        <v>0.1</v>
      </c>
      <c r="U6434">
        <v>350</v>
      </c>
      <c r="V6434">
        <v>1.8</v>
      </c>
      <c r="W6434">
        <v>0.5</v>
      </c>
      <c r="X6434">
        <v>1</v>
      </c>
      <c r="Y6434">
        <v>7</v>
      </c>
    </row>
    <row r="6435" spans="1:25" hidden="1" x14ac:dyDescent="0.25">
      <c r="A6435" t="s">
        <v>24476</v>
      </c>
      <c r="B6435" t="s">
        <v>24477</v>
      </c>
      <c r="C6435" s="1" t="str">
        <f t="shared" si="1036"/>
        <v>21:0450</v>
      </c>
      <c r="D6435" s="1" t="str">
        <f>HYPERLINK("http://geochem.nrcan.gc.ca/cdogs/content/svy/svy210148_e.htm", "21:0148")</f>
        <v>21:0148</v>
      </c>
      <c r="E6435" t="s">
        <v>24478</v>
      </c>
      <c r="F6435" t="s">
        <v>24479</v>
      </c>
      <c r="H6435">
        <v>48.905399500000001</v>
      </c>
      <c r="I6435">
        <v>-92.853151999999994</v>
      </c>
      <c r="J6435" s="1" t="str">
        <f>HYPERLINK("http://geochem.nrcan.gc.ca/cdogs/content/kwd/kwd020027_e.htm", "NGR lake sediment grab sample")</f>
        <v>NGR lake sediment grab sample</v>
      </c>
      <c r="K6435" s="1" t="str">
        <f>HYPERLINK("http://geochem.nrcan.gc.ca/cdogs/content/kwd/kwd080006_e.htm", "&lt;177 micron (NGR)")</f>
        <v>&lt;177 micron (NGR)</v>
      </c>
      <c r="L6435">
        <v>6</v>
      </c>
      <c r="M6435" t="s">
        <v>29</v>
      </c>
      <c r="N6435">
        <v>101</v>
      </c>
      <c r="O6435">
        <v>135</v>
      </c>
      <c r="P6435">
        <v>37</v>
      </c>
      <c r="Q6435">
        <v>6</v>
      </c>
      <c r="R6435">
        <v>27</v>
      </c>
      <c r="S6435">
        <v>8</v>
      </c>
      <c r="T6435">
        <v>0.1</v>
      </c>
      <c r="U6435">
        <v>270</v>
      </c>
      <c r="V6435">
        <v>2</v>
      </c>
      <c r="W6435">
        <v>0.5</v>
      </c>
      <c r="X6435">
        <v>2</v>
      </c>
      <c r="Y6435">
        <v>20.8</v>
      </c>
    </row>
    <row r="6436" spans="1:25" hidden="1" x14ac:dyDescent="0.25">
      <c r="A6436" t="s">
        <v>24480</v>
      </c>
      <c r="B6436" t="s">
        <v>24481</v>
      </c>
      <c r="C6436" s="1" t="str">
        <f t="shared" si="1036"/>
        <v>21:0450</v>
      </c>
      <c r="D6436" s="1" t="str">
        <f>HYPERLINK("http://geochem.nrcan.gc.ca/cdogs/content/svy/svy_e.htm", "")</f>
        <v/>
      </c>
      <c r="G6436" s="1" t="str">
        <f>HYPERLINK("http://geochem.nrcan.gc.ca/cdogs/content/cr_/cr_00035_e.htm", "35")</f>
        <v>35</v>
      </c>
      <c r="J6436" t="s">
        <v>100</v>
      </c>
      <c r="K6436" t="s">
        <v>101</v>
      </c>
      <c r="L6436">
        <v>6</v>
      </c>
      <c r="M6436" t="s">
        <v>102</v>
      </c>
      <c r="N6436">
        <v>102</v>
      </c>
      <c r="O6436">
        <v>106</v>
      </c>
      <c r="P6436">
        <v>69</v>
      </c>
      <c r="Q6436">
        <v>9</v>
      </c>
      <c r="R6436">
        <v>39</v>
      </c>
      <c r="S6436">
        <v>10</v>
      </c>
      <c r="T6436">
        <v>0.1</v>
      </c>
      <c r="U6436">
        <v>320</v>
      </c>
      <c r="V6436">
        <v>2.4500000000000002</v>
      </c>
      <c r="W6436">
        <v>14</v>
      </c>
      <c r="X6436">
        <v>2</v>
      </c>
      <c r="Y6436">
        <v>8.6</v>
      </c>
    </row>
    <row r="6437" spans="1:25" hidden="1" x14ac:dyDescent="0.25">
      <c r="A6437" t="s">
        <v>24482</v>
      </c>
      <c r="B6437" t="s">
        <v>24483</v>
      </c>
      <c r="C6437" s="1" t="str">
        <f t="shared" si="1036"/>
        <v>21:0450</v>
      </c>
      <c r="D6437" s="1" t="str">
        <f t="shared" ref="D6437:D6459" si="1040">HYPERLINK("http://geochem.nrcan.gc.ca/cdogs/content/svy/svy210148_e.htm", "21:0148")</f>
        <v>21:0148</v>
      </c>
      <c r="E6437" t="s">
        <v>24484</v>
      </c>
      <c r="F6437" t="s">
        <v>24485</v>
      </c>
      <c r="H6437">
        <v>48.8003821</v>
      </c>
      <c r="I6437">
        <v>-92.842187600000003</v>
      </c>
      <c r="J6437" s="1" t="str">
        <f t="shared" ref="J6437:J6459" si="1041">HYPERLINK("http://geochem.nrcan.gc.ca/cdogs/content/kwd/kwd020027_e.htm", "NGR lake sediment grab sample")</f>
        <v>NGR lake sediment grab sample</v>
      </c>
      <c r="K6437" s="1" t="str">
        <f t="shared" ref="K6437:K6459" si="1042">HYPERLINK("http://geochem.nrcan.gc.ca/cdogs/content/kwd/kwd080006_e.htm", "&lt;177 micron (NGR)")</f>
        <v>&lt;177 micron (NGR)</v>
      </c>
      <c r="L6437">
        <v>6</v>
      </c>
      <c r="M6437" t="s">
        <v>34</v>
      </c>
      <c r="N6437">
        <v>103</v>
      </c>
      <c r="O6437">
        <v>82</v>
      </c>
      <c r="P6437">
        <v>23</v>
      </c>
      <c r="Q6437">
        <v>4</v>
      </c>
      <c r="R6437">
        <v>30</v>
      </c>
      <c r="S6437">
        <v>9</v>
      </c>
      <c r="T6437">
        <v>0.1</v>
      </c>
      <c r="U6437">
        <v>490</v>
      </c>
      <c r="V6437">
        <v>2.4500000000000002</v>
      </c>
      <c r="W6437">
        <v>0.5</v>
      </c>
      <c r="X6437">
        <v>1</v>
      </c>
      <c r="Y6437">
        <v>7</v>
      </c>
    </row>
    <row r="6438" spans="1:25" hidden="1" x14ac:dyDescent="0.25">
      <c r="A6438" t="s">
        <v>24486</v>
      </c>
      <c r="B6438" t="s">
        <v>24487</v>
      </c>
      <c r="C6438" s="1" t="str">
        <f t="shared" si="1036"/>
        <v>21:0450</v>
      </c>
      <c r="D6438" s="1" t="str">
        <f t="shared" si="1040"/>
        <v>21:0148</v>
      </c>
      <c r="E6438" t="s">
        <v>24488</v>
      </c>
      <c r="F6438" t="s">
        <v>24489</v>
      </c>
      <c r="H6438">
        <v>48.815981600000001</v>
      </c>
      <c r="I6438">
        <v>-92.797446800000003</v>
      </c>
      <c r="J6438" s="1" t="str">
        <f t="shared" si="1041"/>
        <v>NGR lake sediment grab sample</v>
      </c>
      <c r="K6438" s="1" t="str">
        <f t="shared" si="1042"/>
        <v>&lt;177 micron (NGR)</v>
      </c>
      <c r="L6438">
        <v>6</v>
      </c>
      <c r="M6438" t="s">
        <v>39</v>
      </c>
      <c r="N6438">
        <v>104</v>
      </c>
      <c r="O6438">
        <v>74</v>
      </c>
      <c r="P6438">
        <v>22</v>
      </c>
      <c r="Q6438">
        <v>2</v>
      </c>
      <c r="R6438">
        <v>27</v>
      </c>
      <c r="S6438">
        <v>11</v>
      </c>
      <c r="T6438">
        <v>0.1</v>
      </c>
      <c r="U6438">
        <v>410</v>
      </c>
      <c r="V6438">
        <v>2</v>
      </c>
      <c r="W6438">
        <v>0.5</v>
      </c>
      <c r="X6438">
        <v>1</v>
      </c>
      <c r="Y6438">
        <v>8.4</v>
      </c>
    </row>
    <row r="6439" spans="1:25" hidden="1" x14ac:dyDescent="0.25">
      <c r="A6439" t="s">
        <v>24490</v>
      </c>
      <c r="B6439" t="s">
        <v>24491</v>
      </c>
      <c r="C6439" s="1" t="str">
        <f t="shared" si="1036"/>
        <v>21:0450</v>
      </c>
      <c r="D6439" s="1" t="str">
        <f t="shared" si="1040"/>
        <v>21:0148</v>
      </c>
      <c r="E6439" t="s">
        <v>24492</v>
      </c>
      <c r="F6439" t="s">
        <v>24493</v>
      </c>
      <c r="H6439">
        <v>48.830765900000003</v>
      </c>
      <c r="I6439">
        <v>-92.844638599999996</v>
      </c>
      <c r="J6439" s="1" t="str">
        <f t="shared" si="1041"/>
        <v>NGR lake sediment grab sample</v>
      </c>
      <c r="K6439" s="1" t="str">
        <f t="shared" si="1042"/>
        <v>&lt;177 micron (NGR)</v>
      </c>
      <c r="L6439">
        <v>6</v>
      </c>
      <c r="M6439" t="s">
        <v>44</v>
      </c>
      <c r="N6439">
        <v>105</v>
      </c>
      <c r="O6439">
        <v>38</v>
      </c>
      <c r="P6439">
        <v>10</v>
      </c>
      <c r="Q6439">
        <v>2</v>
      </c>
      <c r="R6439">
        <v>13</v>
      </c>
      <c r="S6439">
        <v>6</v>
      </c>
      <c r="T6439">
        <v>0.1</v>
      </c>
      <c r="U6439">
        <v>200</v>
      </c>
      <c r="V6439">
        <v>0.95</v>
      </c>
      <c r="W6439">
        <v>0.5</v>
      </c>
      <c r="X6439">
        <v>1</v>
      </c>
      <c r="Y6439">
        <v>6.2</v>
      </c>
    </row>
    <row r="6440" spans="1:25" hidden="1" x14ac:dyDescent="0.25">
      <c r="A6440" t="s">
        <v>24494</v>
      </c>
      <c r="B6440" t="s">
        <v>24495</v>
      </c>
      <c r="C6440" s="1" t="str">
        <f t="shared" si="1036"/>
        <v>21:0450</v>
      </c>
      <c r="D6440" s="1" t="str">
        <f t="shared" si="1040"/>
        <v>21:0148</v>
      </c>
      <c r="E6440" t="s">
        <v>24496</v>
      </c>
      <c r="F6440" t="s">
        <v>24497</v>
      </c>
      <c r="H6440">
        <v>48.857590600000002</v>
      </c>
      <c r="I6440">
        <v>-92.857028700000001</v>
      </c>
      <c r="J6440" s="1" t="str">
        <f t="shared" si="1041"/>
        <v>NGR lake sediment grab sample</v>
      </c>
      <c r="K6440" s="1" t="str">
        <f t="shared" si="1042"/>
        <v>&lt;177 micron (NGR)</v>
      </c>
      <c r="L6440">
        <v>6</v>
      </c>
      <c r="M6440" t="s">
        <v>62</v>
      </c>
      <c r="N6440">
        <v>106</v>
      </c>
      <c r="O6440">
        <v>114</v>
      </c>
      <c r="P6440">
        <v>30</v>
      </c>
      <c r="Q6440">
        <v>6</v>
      </c>
      <c r="R6440">
        <v>29</v>
      </c>
      <c r="S6440">
        <v>10</v>
      </c>
      <c r="T6440">
        <v>0.1</v>
      </c>
      <c r="U6440">
        <v>320</v>
      </c>
      <c r="V6440">
        <v>2.2999999999999998</v>
      </c>
      <c r="W6440">
        <v>0.5</v>
      </c>
      <c r="X6440">
        <v>1</v>
      </c>
      <c r="Y6440">
        <v>13.6</v>
      </c>
    </row>
    <row r="6441" spans="1:25" hidden="1" x14ac:dyDescent="0.25">
      <c r="A6441" t="s">
        <v>24498</v>
      </c>
      <c r="B6441" t="s">
        <v>24499</v>
      </c>
      <c r="C6441" s="1" t="str">
        <f t="shared" si="1036"/>
        <v>21:0450</v>
      </c>
      <c r="D6441" s="1" t="str">
        <f t="shared" si="1040"/>
        <v>21:0148</v>
      </c>
      <c r="E6441" t="s">
        <v>24500</v>
      </c>
      <c r="F6441" t="s">
        <v>24501</v>
      </c>
      <c r="H6441">
        <v>48.882062400000002</v>
      </c>
      <c r="I6441">
        <v>-92.8745397</v>
      </c>
      <c r="J6441" s="1" t="str">
        <f t="shared" si="1041"/>
        <v>NGR lake sediment grab sample</v>
      </c>
      <c r="K6441" s="1" t="str">
        <f t="shared" si="1042"/>
        <v>&lt;177 micron (NGR)</v>
      </c>
      <c r="L6441">
        <v>6</v>
      </c>
      <c r="M6441" t="s">
        <v>67</v>
      </c>
      <c r="N6441">
        <v>107</v>
      </c>
      <c r="O6441">
        <v>195</v>
      </c>
      <c r="P6441">
        <v>34</v>
      </c>
      <c r="Q6441">
        <v>1</v>
      </c>
      <c r="R6441">
        <v>24</v>
      </c>
      <c r="S6441">
        <v>10</v>
      </c>
      <c r="T6441">
        <v>0.1</v>
      </c>
      <c r="U6441">
        <v>220</v>
      </c>
      <c r="V6441">
        <v>1.2</v>
      </c>
      <c r="W6441">
        <v>0.5</v>
      </c>
      <c r="X6441">
        <v>3</v>
      </c>
      <c r="Y6441">
        <v>58.6</v>
      </c>
    </row>
    <row r="6442" spans="1:25" hidden="1" x14ac:dyDescent="0.25">
      <c r="A6442" t="s">
        <v>24502</v>
      </c>
      <c r="B6442" t="s">
        <v>24503</v>
      </c>
      <c r="C6442" s="1" t="str">
        <f t="shared" si="1036"/>
        <v>21:0450</v>
      </c>
      <c r="D6442" s="1" t="str">
        <f t="shared" si="1040"/>
        <v>21:0148</v>
      </c>
      <c r="E6442" t="s">
        <v>24504</v>
      </c>
      <c r="F6442" t="s">
        <v>24505</v>
      </c>
      <c r="H6442">
        <v>48.889356499999998</v>
      </c>
      <c r="I6442">
        <v>-92.850743899999998</v>
      </c>
      <c r="J6442" s="1" t="str">
        <f t="shared" si="1041"/>
        <v>NGR lake sediment grab sample</v>
      </c>
      <c r="K6442" s="1" t="str">
        <f t="shared" si="1042"/>
        <v>&lt;177 micron (NGR)</v>
      </c>
      <c r="L6442">
        <v>6</v>
      </c>
      <c r="M6442" t="s">
        <v>49</v>
      </c>
      <c r="N6442">
        <v>108</v>
      </c>
      <c r="O6442">
        <v>96</v>
      </c>
      <c r="P6442">
        <v>35</v>
      </c>
      <c r="Q6442">
        <v>4</v>
      </c>
      <c r="R6442">
        <v>28</v>
      </c>
      <c r="S6442">
        <v>6</v>
      </c>
      <c r="T6442">
        <v>0.1</v>
      </c>
      <c r="U6442">
        <v>185</v>
      </c>
      <c r="V6442">
        <v>1.6</v>
      </c>
      <c r="W6442">
        <v>0.5</v>
      </c>
      <c r="X6442">
        <v>2</v>
      </c>
      <c r="Y6442">
        <v>21</v>
      </c>
    </row>
    <row r="6443" spans="1:25" hidden="1" x14ac:dyDescent="0.25">
      <c r="A6443" t="s">
        <v>24506</v>
      </c>
      <c r="B6443" t="s">
        <v>24507</v>
      </c>
      <c r="C6443" s="1" t="str">
        <f t="shared" si="1036"/>
        <v>21:0450</v>
      </c>
      <c r="D6443" s="1" t="str">
        <f t="shared" si="1040"/>
        <v>21:0148</v>
      </c>
      <c r="E6443" t="s">
        <v>24478</v>
      </c>
      <c r="F6443" t="s">
        <v>24508</v>
      </c>
      <c r="H6443">
        <v>48.905399500000001</v>
      </c>
      <c r="I6443">
        <v>-92.853151999999994</v>
      </c>
      <c r="J6443" s="1" t="str">
        <f t="shared" si="1041"/>
        <v>NGR lake sediment grab sample</v>
      </c>
      <c r="K6443" s="1" t="str">
        <f t="shared" si="1042"/>
        <v>&lt;177 micron (NGR)</v>
      </c>
      <c r="L6443">
        <v>6</v>
      </c>
      <c r="M6443" t="s">
        <v>57</v>
      </c>
      <c r="N6443">
        <v>109</v>
      </c>
      <c r="O6443">
        <v>128</v>
      </c>
      <c r="P6443">
        <v>37</v>
      </c>
      <c r="Q6443">
        <v>7</v>
      </c>
      <c r="R6443">
        <v>29</v>
      </c>
      <c r="S6443">
        <v>6</v>
      </c>
      <c r="T6443">
        <v>0.1</v>
      </c>
      <c r="U6443">
        <v>280</v>
      </c>
      <c r="V6443">
        <v>2.0499999999999998</v>
      </c>
      <c r="W6443">
        <v>0.5</v>
      </c>
      <c r="X6443">
        <v>1</v>
      </c>
      <c r="Y6443">
        <v>22</v>
      </c>
    </row>
    <row r="6444" spans="1:25" hidden="1" x14ac:dyDescent="0.25">
      <c r="A6444" t="s">
        <v>24509</v>
      </c>
      <c r="B6444" t="s">
        <v>24510</v>
      </c>
      <c r="C6444" s="1" t="str">
        <f t="shared" si="1036"/>
        <v>21:0450</v>
      </c>
      <c r="D6444" s="1" t="str">
        <f t="shared" si="1040"/>
        <v>21:0148</v>
      </c>
      <c r="E6444" t="s">
        <v>24478</v>
      </c>
      <c r="F6444" t="s">
        <v>24511</v>
      </c>
      <c r="H6444">
        <v>48.905399500000001</v>
      </c>
      <c r="I6444">
        <v>-92.853151999999994</v>
      </c>
      <c r="J6444" s="1" t="str">
        <f t="shared" si="1041"/>
        <v>NGR lake sediment grab sample</v>
      </c>
      <c r="K6444" s="1" t="str">
        <f t="shared" si="1042"/>
        <v>&lt;177 micron (NGR)</v>
      </c>
      <c r="L6444">
        <v>6</v>
      </c>
      <c r="M6444" t="s">
        <v>53</v>
      </c>
      <c r="N6444">
        <v>110</v>
      </c>
      <c r="O6444">
        <v>130</v>
      </c>
      <c r="P6444">
        <v>40</v>
      </c>
      <c r="Q6444">
        <v>5</v>
      </c>
      <c r="R6444">
        <v>30</v>
      </c>
      <c r="S6444">
        <v>8</v>
      </c>
      <c r="T6444">
        <v>0.1</v>
      </c>
      <c r="U6444">
        <v>295</v>
      </c>
      <c r="V6444">
        <v>2.1</v>
      </c>
      <c r="W6444">
        <v>0.5</v>
      </c>
      <c r="X6444">
        <v>1</v>
      </c>
      <c r="Y6444">
        <v>22.2</v>
      </c>
    </row>
    <row r="6445" spans="1:25" hidden="1" x14ac:dyDescent="0.25">
      <c r="A6445" t="s">
        <v>24512</v>
      </c>
      <c r="B6445" t="s">
        <v>24513</v>
      </c>
      <c r="C6445" s="1" t="str">
        <f t="shared" si="1036"/>
        <v>21:0450</v>
      </c>
      <c r="D6445" s="1" t="str">
        <f t="shared" si="1040"/>
        <v>21:0148</v>
      </c>
      <c r="E6445" t="s">
        <v>24514</v>
      </c>
      <c r="F6445" t="s">
        <v>24515</v>
      </c>
      <c r="H6445">
        <v>48.914213599999997</v>
      </c>
      <c r="I6445">
        <v>-92.874335700000003</v>
      </c>
      <c r="J6445" s="1" t="str">
        <f t="shared" si="1041"/>
        <v>NGR lake sediment grab sample</v>
      </c>
      <c r="K6445" s="1" t="str">
        <f t="shared" si="1042"/>
        <v>&lt;177 micron (NGR)</v>
      </c>
      <c r="L6445">
        <v>6</v>
      </c>
      <c r="M6445" t="s">
        <v>72</v>
      </c>
      <c r="N6445">
        <v>111</v>
      </c>
      <c r="O6445">
        <v>184</v>
      </c>
      <c r="P6445">
        <v>32</v>
      </c>
      <c r="Q6445">
        <v>1</v>
      </c>
      <c r="R6445">
        <v>28</v>
      </c>
      <c r="S6445">
        <v>2</v>
      </c>
      <c r="T6445">
        <v>0.1</v>
      </c>
      <c r="U6445">
        <v>215</v>
      </c>
      <c r="V6445">
        <v>0.8</v>
      </c>
      <c r="W6445">
        <v>0.5</v>
      </c>
      <c r="X6445">
        <v>1</v>
      </c>
      <c r="Y6445">
        <v>45.4</v>
      </c>
    </row>
    <row r="6446" spans="1:25" hidden="1" x14ac:dyDescent="0.25">
      <c r="A6446" t="s">
        <v>24516</v>
      </c>
      <c r="B6446" t="s">
        <v>24517</v>
      </c>
      <c r="C6446" s="1" t="str">
        <f t="shared" si="1036"/>
        <v>21:0450</v>
      </c>
      <c r="D6446" s="1" t="str">
        <f t="shared" si="1040"/>
        <v>21:0148</v>
      </c>
      <c r="E6446" t="s">
        <v>24518</v>
      </c>
      <c r="F6446" t="s">
        <v>24519</v>
      </c>
      <c r="H6446">
        <v>48.923080599999999</v>
      </c>
      <c r="I6446">
        <v>-92.898898799999998</v>
      </c>
      <c r="J6446" s="1" t="str">
        <f t="shared" si="1041"/>
        <v>NGR lake sediment grab sample</v>
      </c>
      <c r="K6446" s="1" t="str">
        <f t="shared" si="1042"/>
        <v>&lt;177 micron (NGR)</v>
      </c>
      <c r="L6446">
        <v>6</v>
      </c>
      <c r="M6446" t="s">
        <v>77</v>
      </c>
      <c r="N6446">
        <v>112</v>
      </c>
      <c r="O6446">
        <v>184</v>
      </c>
      <c r="P6446">
        <v>28</v>
      </c>
      <c r="Q6446">
        <v>1</v>
      </c>
      <c r="R6446">
        <v>22</v>
      </c>
      <c r="S6446">
        <v>5</v>
      </c>
      <c r="T6446">
        <v>0.1</v>
      </c>
      <c r="U6446">
        <v>295</v>
      </c>
      <c r="V6446">
        <v>1.35</v>
      </c>
      <c r="W6446">
        <v>0.5</v>
      </c>
      <c r="X6446">
        <v>3</v>
      </c>
      <c r="Y6446">
        <v>49.4</v>
      </c>
    </row>
    <row r="6447" spans="1:25" hidden="1" x14ac:dyDescent="0.25">
      <c r="A6447" t="s">
        <v>24520</v>
      </c>
      <c r="B6447" t="s">
        <v>24521</v>
      </c>
      <c r="C6447" s="1" t="str">
        <f t="shared" si="1036"/>
        <v>21:0450</v>
      </c>
      <c r="D6447" s="1" t="str">
        <f t="shared" si="1040"/>
        <v>21:0148</v>
      </c>
      <c r="E6447" t="s">
        <v>24522</v>
      </c>
      <c r="F6447" t="s">
        <v>24523</v>
      </c>
      <c r="H6447">
        <v>48.909590399999999</v>
      </c>
      <c r="I6447">
        <v>-92.927257900000001</v>
      </c>
      <c r="J6447" s="1" t="str">
        <f t="shared" si="1041"/>
        <v>NGR lake sediment grab sample</v>
      </c>
      <c r="K6447" s="1" t="str">
        <f t="shared" si="1042"/>
        <v>&lt;177 micron (NGR)</v>
      </c>
      <c r="L6447">
        <v>6</v>
      </c>
      <c r="M6447" t="s">
        <v>82</v>
      </c>
      <c r="N6447">
        <v>113</v>
      </c>
      <c r="O6447">
        <v>171</v>
      </c>
      <c r="P6447">
        <v>40</v>
      </c>
      <c r="Q6447">
        <v>5</v>
      </c>
      <c r="R6447">
        <v>34</v>
      </c>
      <c r="S6447">
        <v>6</v>
      </c>
      <c r="T6447">
        <v>0.1</v>
      </c>
      <c r="U6447">
        <v>785</v>
      </c>
      <c r="V6447">
        <v>2.2999999999999998</v>
      </c>
      <c r="W6447">
        <v>0.5</v>
      </c>
      <c r="X6447">
        <v>1</v>
      </c>
      <c r="Y6447">
        <v>31.2</v>
      </c>
    </row>
    <row r="6448" spans="1:25" hidden="1" x14ac:dyDescent="0.25">
      <c r="A6448" t="s">
        <v>24524</v>
      </c>
      <c r="B6448" t="s">
        <v>24525</v>
      </c>
      <c r="C6448" s="1" t="str">
        <f t="shared" si="1036"/>
        <v>21:0450</v>
      </c>
      <c r="D6448" s="1" t="str">
        <f t="shared" si="1040"/>
        <v>21:0148</v>
      </c>
      <c r="E6448" t="s">
        <v>24526</v>
      </c>
      <c r="F6448" t="s">
        <v>24527</v>
      </c>
      <c r="H6448">
        <v>48.924193899999999</v>
      </c>
      <c r="I6448">
        <v>-92.932888199999994</v>
      </c>
      <c r="J6448" s="1" t="str">
        <f t="shared" si="1041"/>
        <v>NGR lake sediment grab sample</v>
      </c>
      <c r="K6448" s="1" t="str">
        <f t="shared" si="1042"/>
        <v>&lt;177 micron (NGR)</v>
      </c>
      <c r="L6448">
        <v>6</v>
      </c>
      <c r="M6448" t="s">
        <v>87</v>
      </c>
      <c r="N6448">
        <v>114</v>
      </c>
      <c r="O6448">
        <v>98</v>
      </c>
      <c r="P6448">
        <v>31</v>
      </c>
      <c r="Q6448">
        <v>3</v>
      </c>
      <c r="R6448">
        <v>33</v>
      </c>
      <c r="S6448">
        <v>10</v>
      </c>
      <c r="T6448">
        <v>0.1</v>
      </c>
      <c r="U6448">
        <v>290</v>
      </c>
      <c r="V6448">
        <v>2.25</v>
      </c>
      <c r="W6448">
        <v>0.5</v>
      </c>
      <c r="X6448">
        <v>1</v>
      </c>
      <c r="Y6448">
        <v>14</v>
      </c>
    </row>
    <row r="6449" spans="1:25" hidden="1" x14ac:dyDescent="0.25">
      <c r="A6449" t="s">
        <v>24528</v>
      </c>
      <c r="B6449" t="s">
        <v>24529</v>
      </c>
      <c r="C6449" s="1" t="str">
        <f t="shared" si="1036"/>
        <v>21:0450</v>
      </c>
      <c r="D6449" s="1" t="str">
        <f t="shared" si="1040"/>
        <v>21:0148</v>
      </c>
      <c r="E6449" t="s">
        <v>24530</v>
      </c>
      <c r="F6449" t="s">
        <v>24531</v>
      </c>
      <c r="H6449">
        <v>48.933116400000003</v>
      </c>
      <c r="I6449">
        <v>-92.974369899999999</v>
      </c>
      <c r="J6449" s="1" t="str">
        <f t="shared" si="1041"/>
        <v>NGR lake sediment grab sample</v>
      </c>
      <c r="K6449" s="1" t="str">
        <f t="shared" si="1042"/>
        <v>&lt;177 micron (NGR)</v>
      </c>
      <c r="L6449">
        <v>6</v>
      </c>
      <c r="M6449" t="s">
        <v>92</v>
      </c>
      <c r="N6449">
        <v>115</v>
      </c>
      <c r="O6449">
        <v>118</v>
      </c>
      <c r="P6449">
        <v>33</v>
      </c>
      <c r="Q6449">
        <v>5</v>
      </c>
      <c r="R6449">
        <v>28</v>
      </c>
      <c r="S6449">
        <v>5</v>
      </c>
      <c r="T6449">
        <v>0.1</v>
      </c>
      <c r="U6449">
        <v>365</v>
      </c>
      <c r="V6449">
        <v>1.45</v>
      </c>
      <c r="W6449">
        <v>0.5</v>
      </c>
      <c r="X6449">
        <v>1</v>
      </c>
      <c r="Y6449">
        <v>24.2</v>
      </c>
    </row>
    <row r="6450" spans="1:25" hidden="1" x14ac:dyDescent="0.25">
      <c r="A6450" t="s">
        <v>24532</v>
      </c>
      <c r="B6450" t="s">
        <v>24533</v>
      </c>
      <c r="C6450" s="1" t="str">
        <f t="shared" si="1036"/>
        <v>21:0450</v>
      </c>
      <c r="D6450" s="1" t="str">
        <f t="shared" si="1040"/>
        <v>21:0148</v>
      </c>
      <c r="E6450" t="s">
        <v>24534</v>
      </c>
      <c r="F6450" t="s">
        <v>24535</v>
      </c>
      <c r="H6450">
        <v>48.9089539</v>
      </c>
      <c r="I6450">
        <v>-92.974818999999997</v>
      </c>
      <c r="J6450" s="1" t="str">
        <f t="shared" si="1041"/>
        <v>NGR lake sediment grab sample</v>
      </c>
      <c r="K6450" s="1" t="str">
        <f t="shared" si="1042"/>
        <v>&lt;177 micron (NGR)</v>
      </c>
      <c r="L6450">
        <v>6</v>
      </c>
      <c r="M6450" t="s">
        <v>97</v>
      </c>
      <c r="N6450">
        <v>116</v>
      </c>
      <c r="O6450">
        <v>134</v>
      </c>
      <c r="P6450">
        <v>34</v>
      </c>
      <c r="Q6450">
        <v>4</v>
      </c>
      <c r="R6450">
        <v>36</v>
      </c>
      <c r="S6450">
        <v>13</v>
      </c>
      <c r="T6450">
        <v>0.1</v>
      </c>
      <c r="U6450">
        <v>335</v>
      </c>
      <c r="V6450">
        <v>2</v>
      </c>
      <c r="W6450">
        <v>0.5</v>
      </c>
      <c r="X6450">
        <v>1</v>
      </c>
      <c r="Y6450">
        <v>23.4</v>
      </c>
    </row>
    <row r="6451" spans="1:25" hidden="1" x14ac:dyDescent="0.25">
      <c r="A6451" t="s">
        <v>24536</v>
      </c>
      <c r="B6451" t="s">
        <v>24537</v>
      </c>
      <c r="C6451" s="1" t="str">
        <f t="shared" si="1036"/>
        <v>21:0450</v>
      </c>
      <c r="D6451" s="1" t="str">
        <f t="shared" si="1040"/>
        <v>21:0148</v>
      </c>
      <c r="E6451" t="s">
        <v>24538</v>
      </c>
      <c r="F6451" t="s">
        <v>24539</v>
      </c>
      <c r="H6451">
        <v>48.930973999999999</v>
      </c>
      <c r="I6451">
        <v>-93.055497799999998</v>
      </c>
      <c r="J6451" s="1" t="str">
        <f t="shared" si="1041"/>
        <v>NGR lake sediment grab sample</v>
      </c>
      <c r="K6451" s="1" t="str">
        <f t="shared" si="1042"/>
        <v>&lt;177 micron (NGR)</v>
      </c>
      <c r="L6451">
        <v>6</v>
      </c>
      <c r="M6451" t="s">
        <v>107</v>
      </c>
      <c r="N6451">
        <v>117</v>
      </c>
      <c r="O6451">
        <v>88</v>
      </c>
      <c r="P6451">
        <v>43</v>
      </c>
      <c r="Q6451">
        <v>4</v>
      </c>
      <c r="R6451">
        <v>40</v>
      </c>
      <c r="S6451">
        <v>9</v>
      </c>
      <c r="T6451">
        <v>0.1</v>
      </c>
      <c r="U6451">
        <v>460</v>
      </c>
      <c r="V6451">
        <v>2.5</v>
      </c>
      <c r="W6451">
        <v>0.5</v>
      </c>
      <c r="X6451">
        <v>1</v>
      </c>
      <c r="Y6451">
        <v>10</v>
      </c>
    </row>
    <row r="6452" spans="1:25" hidden="1" x14ac:dyDescent="0.25">
      <c r="A6452" t="s">
        <v>24540</v>
      </c>
      <c r="B6452" t="s">
        <v>24541</v>
      </c>
      <c r="C6452" s="1" t="str">
        <f t="shared" si="1036"/>
        <v>21:0450</v>
      </c>
      <c r="D6452" s="1" t="str">
        <f t="shared" si="1040"/>
        <v>21:0148</v>
      </c>
      <c r="E6452" t="s">
        <v>24542</v>
      </c>
      <c r="F6452" t="s">
        <v>24543</v>
      </c>
      <c r="H6452">
        <v>48.929037399999999</v>
      </c>
      <c r="I6452">
        <v>-93.099429700000002</v>
      </c>
      <c r="J6452" s="1" t="str">
        <f t="shared" si="1041"/>
        <v>NGR lake sediment grab sample</v>
      </c>
      <c r="K6452" s="1" t="str">
        <f t="shared" si="1042"/>
        <v>&lt;177 micron (NGR)</v>
      </c>
      <c r="L6452">
        <v>6</v>
      </c>
      <c r="M6452" t="s">
        <v>112</v>
      </c>
      <c r="N6452">
        <v>118</v>
      </c>
      <c r="O6452">
        <v>170</v>
      </c>
      <c r="P6452">
        <v>59</v>
      </c>
      <c r="Q6452">
        <v>1</v>
      </c>
      <c r="R6452">
        <v>27</v>
      </c>
      <c r="S6452">
        <v>5</v>
      </c>
      <c r="T6452">
        <v>0.1</v>
      </c>
      <c r="U6452">
        <v>260</v>
      </c>
      <c r="V6452">
        <v>0.9</v>
      </c>
      <c r="W6452">
        <v>0.5</v>
      </c>
      <c r="X6452">
        <v>2</v>
      </c>
      <c r="Y6452">
        <v>52.8</v>
      </c>
    </row>
    <row r="6453" spans="1:25" hidden="1" x14ac:dyDescent="0.25">
      <c r="A6453" t="s">
        <v>24544</v>
      </c>
      <c r="B6453" t="s">
        <v>24545</v>
      </c>
      <c r="C6453" s="1" t="str">
        <f t="shared" si="1036"/>
        <v>21:0450</v>
      </c>
      <c r="D6453" s="1" t="str">
        <f t="shared" si="1040"/>
        <v>21:0148</v>
      </c>
      <c r="E6453" t="s">
        <v>24546</v>
      </c>
      <c r="F6453" t="s">
        <v>24547</v>
      </c>
      <c r="H6453">
        <v>48.902540100000003</v>
      </c>
      <c r="I6453">
        <v>-93.082729900000004</v>
      </c>
      <c r="J6453" s="1" t="str">
        <f t="shared" si="1041"/>
        <v>NGR lake sediment grab sample</v>
      </c>
      <c r="K6453" s="1" t="str">
        <f t="shared" si="1042"/>
        <v>&lt;177 micron (NGR)</v>
      </c>
      <c r="L6453">
        <v>6</v>
      </c>
      <c r="M6453" t="s">
        <v>117</v>
      </c>
      <c r="N6453">
        <v>119</v>
      </c>
      <c r="O6453">
        <v>154</v>
      </c>
      <c r="P6453">
        <v>49</v>
      </c>
      <c r="Q6453">
        <v>12</v>
      </c>
      <c r="R6453">
        <v>35</v>
      </c>
      <c r="S6453">
        <v>18</v>
      </c>
      <c r="T6453">
        <v>0.1</v>
      </c>
      <c r="U6453">
        <v>620</v>
      </c>
      <c r="V6453">
        <v>2.2999999999999998</v>
      </c>
      <c r="W6453">
        <v>0.5</v>
      </c>
      <c r="X6453">
        <v>1</v>
      </c>
      <c r="Y6453">
        <v>28.6</v>
      </c>
    </row>
    <row r="6454" spans="1:25" hidden="1" x14ac:dyDescent="0.25">
      <c r="A6454" t="s">
        <v>24548</v>
      </c>
      <c r="B6454" t="s">
        <v>24549</v>
      </c>
      <c r="C6454" s="1" t="str">
        <f t="shared" si="1036"/>
        <v>21:0450</v>
      </c>
      <c r="D6454" s="1" t="str">
        <f t="shared" si="1040"/>
        <v>21:0148</v>
      </c>
      <c r="E6454" t="s">
        <v>24550</v>
      </c>
      <c r="F6454" t="s">
        <v>24551</v>
      </c>
      <c r="H6454">
        <v>48.887312100000003</v>
      </c>
      <c r="I6454">
        <v>-93.121323200000006</v>
      </c>
      <c r="J6454" s="1" t="str">
        <f t="shared" si="1041"/>
        <v>NGR lake sediment grab sample</v>
      </c>
      <c r="K6454" s="1" t="str">
        <f t="shared" si="1042"/>
        <v>&lt;177 micron (NGR)</v>
      </c>
      <c r="L6454">
        <v>6</v>
      </c>
      <c r="M6454" t="s">
        <v>122</v>
      </c>
      <c r="N6454">
        <v>120</v>
      </c>
      <c r="O6454">
        <v>153</v>
      </c>
      <c r="P6454">
        <v>37</v>
      </c>
      <c r="Q6454">
        <v>16</v>
      </c>
      <c r="R6454">
        <v>34</v>
      </c>
      <c r="S6454">
        <v>16</v>
      </c>
      <c r="T6454">
        <v>0.1</v>
      </c>
      <c r="U6454">
        <v>500</v>
      </c>
      <c r="V6454">
        <v>2.7</v>
      </c>
      <c r="W6454">
        <v>2</v>
      </c>
      <c r="X6454">
        <v>1</v>
      </c>
      <c r="Y6454">
        <v>26.8</v>
      </c>
    </row>
    <row r="6455" spans="1:25" hidden="1" x14ac:dyDescent="0.25">
      <c r="A6455" t="s">
        <v>24552</v>
      </c>
      <c r="B6455" t="s">
        <v>24553</v>
      </c>
      <c r="C6455" s="1" t="str">
        <f t="shared" si="1036"/>
        <v>21:0450</v>
      </c>
      <c r="D6455" s="1" t="str">
        <f t="shared" si="1040"/>
        <v>21:0148</v>
      </c>
      <c r="E6455" t="s">
        <v>24554</v>
      </c>
      <c r="F6455" t="s">
        <v>24555</v>
      </c>
      <c r="H6455">
        <v>48.921049400000001</v>
      </c>
      <c r="I6455">
        <v>-93.2026793</v>
      </c>
      <c r="J6455" s="1" t="str">
        <f t="shared" si="1041"/>
        <v>NGR lake sediment grab sample</v>
      </c>
      <c r="K6455" s="1" t="str">
        <f t="shared" si="1042"/>
        <v>&lt;177 micron (NGR)</v>
      </c>
      <c r="L6455">
        <v>7</v>
      </c>
      <c r="M6455" t="s">
        <v>29</v>
      </c>
      <c r="N6455">
        <v>121</v>
      </c>
      <c r="O6455">
        <v>134</v>
      </c>
      <c r="P6455">
        <v>38</v>
      </c>
      <c r="Q6455">
        <v>5</v>
      </c>
      <c r="R6455">
        <v>31</v>
      </c>
      <c r="S6455">
        <v>16</v>
      </c>
      <c r="T6455">
        <v>0.1</v>
      </c>
      <c r="U6455">
        <v>410</v>
      </c>
      <c r="V6455">
        <v>1.3</v>
      </c>
      <c r="W6455">
        <v>0.5</v>
      </c>
      <c r="X6455">
        <v>1</v>
      </c>
      <c r="Y6455">
        <v>37.799999999999997</v>
      </c>
    </row>
    <row r="6456" spans="1:25" hidden="1" x14ac:dyDescent="0.25">
      <c r="A6456" t="s">
        <v>24556</v>
      </c>
      <c r="B6456" t="s">
        <v>24557</v>
      </c>
      <c r="C6456" s="1" t="str">
        <f t="shared" si="1036"/>
        <v>21:0450</v>
      </c>
      <c r="D6456" s="1" t="str">
        <f t="shared" si="1040"/>
        <v>21:0148</v>
      </c>
      <c r="E6456" t="s">
        <v>24558</v>
      </c>
      <c r="F6456" t="s">
        <v>24559</v>
      </c>
      <c r="H6456">
        <v>48.932386200000003</v>
      </c>
      <c r="I6456">
        <v>-93.147742500000007</v>
      </c>
      <c r="J6456" s="1" t="str">
        <f t="shared" si="1041"/>
        <v>NGR lake sediment grab sample</v>
      </c>
      <c r="K6456" s="1" t="str">
        <f t="shared" si="1042"/>
        <v>&lt;177 micron (NGR)</v>
      </c>
      <c r="L6456">
        <v>7</v>
      </c>
      <c r="M6456" t="s">
        <v>34</v>
      </c>
      <c r="N6456">
        <v>122</v>
      </c>
      <c r="O6456">
        <v>149</v>
      </c>
      <c r="P6456">
        <v>39</v>
      </c>
      <c r="Q6456">
        <v>9</v>
      </c>
      <c r="R6456">
        <v>39</v>
      </c>
      <c r="S6456">
        <v>12</v>
      </c>
      <c r="T6456">
        <v>0.1</v>
      </c>
      <c r="U6456">
        <v>280</v>
      </c>
      <c r="V6456">
        <v>1.45</v>
      </c>
      <c r="W6456">
        <v>0.5</v>
      </c>
      <c r="X6456">
        <v>1</v>
      </c>
      <c r="Y6456">
        <v>35.200000000000003</v>
      </c>
    </row>
    <row r="6457" spans="1:25" hidden="1" x14ac:dyDescent="0.25">
      <c r="A6457" t="s">
        <v>24560</v>
      </c>
      <c r="B6457" t="s">
        <v>24561</v>
      </c>
      <c r="C6457" s="1" t="str">
        <f t="shared" si="1036"/>
        <v>21:0450</v>
      </c>
      <c r="D6457" s="1" t="str">
        <f t="shared" si="1040"/>
        <v>21:0148</v>
      </c>
      <c r="E6457" t="s">
        <v>24562</v>
      </c>
      <c r="F6457" t="s">
        <v>24563</v>
      </c>
      <c r="H6457">
        <v>48.941370300000003</v>
      </c>
      <c r="I6457">
        <v>-93.181225999999995</v>
      </c>
      <c r="J6457" s="1" t="str">
        <f t="shared" si="1041"/>
        <v>NGR lake sediment grab sample</v>
      </c>
      <c r="K6457" s="1" t="str">
        <f t="shared" si="1042"/>
        <v>&lt;177 micron (NGR)</v>
      </c>
      <c r="L6457">
        <v>7</v>
      </c>
      <c r="M6457" t="s">
        <v>49</v>
      </c>
      <c r="N6457">
        <v>123</v>
      </c>
      <c r="O6457">
        <v>156</v>
      </c>
      <c r="P6457">
        <v>56</v>
      </c>
      <c r="Q6457">
        <v>4</v>
      </c>
      <c r="R6457">
        <v>48</v>
      </c>
      <c r="S6457">
        <v>18</v>
      </c>
      <c r="T6457">
        <v>0.1</v>
      </c>
      <c r="U6457">
        <v>820</v>
      </c>
      <c r="V6457">
        <v>3.1</v>
      </c>
      <c r="W6457">
        <v>1</v>
      </c>
      <c r="X6457">
        <v>2</v>
      </c>
      <c r="Y6457">
        <v>28.4</v>
      </c>
    </row>
    <row r="6458" spans="1:25" hidden="1" x14ac:dyDescent="0.25">
      <c r="A6458" t="s">
        <v>24564</v>
      </c>
      <c r="B6458" t="s">
        <v>24565</v>
      </c>
      <c r="C6458" s="1" t="str">
        <f t="shared" si="1036"/>
        <v>21:0450</v>
      </c>
      <c r="D6458" s="1" t="str">
        <f t="shared" si="1040"/>
        <v>21:0148</v>
      </c>
      <c r="E6458" t="s">
        <v>24554</v>
      </c>
      <c r="F6458" t="s">
        <v>24566</v>
      </c>
      <c r="H6458">
        <v>48.921049400000001</v>
      </c>
      <c r="I6458">
        <v>-93.2026793</v>
      </c>
      <c r="J6458" s="1" t="str">
        <f t="shared" si="1041"/>
        <v>NGR lake sediment grab sample</v>
      </c>
      <c r="K6458" s="1" t="str">
        <f t="shared" si="1042"/>
        <v>&lt;177 micron (NGR)</v>
      </c>
      <c r="L6458">
        <v>7</v>
      </c>
      <c r="M6458" t="s">
        <v>53</v>
      </c>
      <c r="N6458">
        <v>124</v>
      </c>
      <c r="O6458">
        <v>112</v>
      </c>
      <c r="P6458">
        <v>38</v>
      </c>
      <c r="Q6458">
        <v>4</v>
      </c>
      <c r="R6458">
        <v>29</v>
      </c>
      <c r="S6458">
        <v>16</v>
      </c>
      <c r="T6458">
        <v>0.1</v>
      </c>
      <c r="U6458">
        <v>420</v>
      </c>
      <c r="V6458">
        <v>1.3</v>
      </c>
      <c r="W6458">
        <v>0.5</v>
      </c>
      <c r="X6458">
        <v>2</v>
      </c>
      <c r="Y6458">
        <v>37.200000000000003</v>
      </c>
    </row>
    <row r="6459" spans="1:25" hidden="1" x14ac:dyDescent="0.25">
      <c r="A6459" t="s">
        <v>24567</v>
      </c>
      <c r="B6459" t="s">
        <v>24568</v>
      </c>
      <c r="C6459" s="1" t="str">
        <f t="shared" si="1036"/>
        <v>21:0450</v>
      </c>
      <c r="D6459" s="1" t="str">
        <f t="shared" si="1040"/>
        <v>21:0148</v>
      </c>
      <c r="E6459" t="s">
        <v>24554</v>
      </c>
      <c r="F6459" t="s">
        <v>24569</v>
      </c>
      <c r="H6459">
        <v>48.921049400000001</v>
      </c>
      <c r="I6459">
        <v>-93.2026793</v>
      </c>
      <c r="J6459" s="1" t="str">
        <f t="shared" si="1041"/>
        <v>NGR lake sediment grab sample</v>
      </c>
      <c r="K6459" s="1" t="str">
        <f t="shared" si="1042"/>
        <v>&lt;177 micron (NGR)</v>
      </c>
      <c r="L6459">
        <v>7</v>
      </c>
      <c r="M6459" t="s">
        <v>57</v>
      </c>
      <c r="N6459">
        <v>125</v>
      </c>
      <c r="O6459">
        <v>143</v>
      </c>
      <c r="P6459">
        <v>36</v>
      </c>
      <c r="Q6459">
        <v>5</v>
      </c>
      <c r="R6459">
        <v>29</v>
      </c>
      <c r="S6459">
        <v>16</v>
      </c>
      <c r="T6459">
        <v>0.1</v>
      </c>
      <c r="U6459">
        <v>420</v>
      </c>
      <c r="V6459">
        <v>1.3</v>
      </c>
      <c r="W6459">
        <v>0.5</v>
      </c>
      <c r="X6459">
        <v>1</v>
      </c>
      <c r="Y6459">
        <v>38</v>
      </c>
    </row>
    <row r="6460" spans="1:25" hidden="1" x14ac:dyDescent="0.25">
      <c r="A6460" t="s">
        <v>24570</v>
      </c>
      <c r="B6460" t="s">
        <v>24571</v>
      </c>
      <c r="C6460" s="1" t="str">
        <f t="shared" si="1036"/>
        <v>21:0450</v>
      </c>
      <c r="D6460" s="1" t="str">
        <f>HYPERLINK("http://geochem.nrcan.gc.ca/cdogs/content/svy/svy_e.htm", "")</f>
        <v/>
      </c>
      <c r="G6460" s="1" t="str">
        <f>HYPERLINK("http://geochem.nrcan.gc.ca/cdogs/content/cr_/cr_00033_e.htm", "33")</f>
        <v>33</v>
      </c>
      <c r="J6460" t="s">
        <v>100</v>
      </c>
      <c r="K6460" t="s">
        <v>101</v>
      </c>
      <c r="L6460">
        <v>7</v>
      </c>
      <c r="M6460" t="s">
        <v>102</v>
      </c>
      <c r="N6460">
        <v>126</v>
      </c>
      <c r="O6460">
        <v>156</v>
      </c>
      <c r="P6460">
        <v>21</v>
      </c>
      <c r="Q6460">
        <v>24</v>
      </c>
      <c r="R6460">
        <v>15</v>
      </c>
      <c r="S6460">
        <v>13</v>
      </c>
      <c r="T6460">
        <v>0.1</v>
      </c>
      <c r="U6460">
        <v>2600</v>
      </c>
      <c r="V6460">
        <v>3.9</v>
      </c>
      <c r="W6460">
        <v>2</v>
      </c>
      <c r="X6460">
        <v>1</v>
      </c>
      <c r="Y6460">
        <v>13.2</v>
      </c>
    </row>
    <row r="6461" spans="1:25" hidden="1" x14ac:dyDescent="0.25">
      <c r="A6461" t="s">
        <v>24572</v>
      </c>
      <c r="B6461" t="s">
        <v>24573</v>
      </c>
      <c r="C6461" s="1" t="str">
        <f t="shared" si="1036"/>
        <v>21:0450</v>
      </c>
      <c r="D6461" s="1" t="str">
        <f t="shared" ref="D6461:D6488" si="1043">HYPERLINK("http://geochem.nrcan.gc.ca/cdogs/content/svy/svy210148_e.htm", "21:0148")</f>
        <v>21:0148</v>
      </c>
      <c r="E6461" t="s">
        <v>24574</v>
      </c>
      <c r="F6461" t="s">
        <v>24575</v>
      </c>
      <c r="H6461">
        <v>48.913076099999998</v>
      </c>
      <c r="I6461">
        <v>-93.2094302</v>
      </c>
      <c r="J6461" s="1" t="str">
        <f t="shared" ref="J6461:J6488" si="1044">HYPERLINK("http://geochem.nrcan.gc.ca/cdogs/content/kwd/kwd020027_e.htm", "NGR lake sediment grab sample")</f>
        <v>NGR lake sediment grab sample</v>
      </c>
      <c r="K6461" s="1" t="str">
        <f t="shared" ref="K6461:K6488" si="1045">HYPERLINK("http://geochem.nrcan.gc.ca/cdogs/content/kwd/kwd080006_e.htm", "&lt;177 micron (NGR)")</f>
        <v>&lt;177 micron (NGR)</v>
      </c>
      <c r="L6461">
        <v>7</v>
      </c>
      <c r="M6461" t="s">
        <v>39</v>
      </c>
      <c r="N6461">
        <v>127</v>
      </c>
      <c r="O6461">
        <v>128</v>
      </c>
      <c r="P6461">
        <v>31</v>
      </c>
      <c r="Q6461">
        <v>2</v>
      </c>
      <c r="R6461">
        <v>38</v>
      </c>
      <c r="S6461">
        <v>17</v>
      </c>
      <c r="T6461">
        <v>0.1</v>
      </c>
      <c r="U6461">
        <v>360</v>
      </c>
      <c r="V6461">
        <v>1.1000000000000001</v>
      </c>
      <c r="W6461">
        <v>0.5</v>
      </c>
      <c r="X6461">
        <v>1</v>
      </c>
      <c r="Y6461">
        <v>30.8</v>
      </c>
    </row>
    <row r="6462" spans="1:25" hidden="1" x14ac:dyDescent="0.25">
      <c r="A6462" t="s">
        <v>24576</v>
      </c>
      <c r="B6462" t="s">
        <v>24577</v>
      </c>
      <c r="C6462" s="1" t="str">
        <f t="shared" si="1036"/>
        <v>21:0450</v>
      </c>
      <c r="D6462" s="1" t="str">
        <f t="shared" si="1043"/>
        <v>21:0148</v>
      </c>
      <c r="E6462" t="s">
        <v>24578</v>
      </c>
      <c r="F6462" t="s">
        <v>24579</v>
      </c>
      <c r="H6462">
        <v>48.945683099999997</v>
      </c>
      <c r="I6462">
        <v>-93.234245000000001</v>
      </c>
      <c r="J6462" s="1" t="str">
        <f t="shared" si="1044"/>
        <v>NGR lake sediment grab sample</v>
      </c>
      <c r="K6462" s="1" t="str">
        <f t="shared" si="1045"/>
        <v>&lt;177 micron (NGR)</v>
      </c>
      <c r="L6462">
        <v>7</v>
      </c>
      <c r="M6462" t="s">
        <v>44</v>
      </c>
      <c r="N6462">
        <v>128</v>
      </c>
      <c r="O6462">
        <v>119</v>
      </c>
      <c r="P6462">
        <v>34</v>
      </c>
      <c r="Q6462">
        <v>3</v>
      </c>
      <c r="R6462">
        <v>28</v>
      </c>
      <c r="S6462">
        <v>9</v>
      </c>
      <c r="T6462">
        <v>0.1</v>
      </c>
      <c r="U6462">
        <v>320</v>
      </c>
      <c r="V6462">
        <v>1.7</v>
      </c>
      <c r="W6462">
        <v>0.5</v>
      </c>
      <c r="X6462">
        <v>2</v>
      </c>
      <c r="Y6462">
        <v>28.6</v>
      </c>
    </row>
    <row r="6463" spans="1:25" hidden="1" x14ac:dyDescent="0.25">
      <c r="A6463" t="s">
        <v>24580</v>
      </c>
      <c r="B6463" t="s">
        <v>24581</v>
      </c>
      <c r="C6463" s="1" t="str">
        <f t="shared" ref="C6463:C6526" si="1046">HYPERLINK("http://geochem.nrcan.gc.ca/cdogs/content/bdl/bdl210450_e.htm", "21:0450")</f>
        <v>21:0450</v>
      </c>
      <c r="D6463" s="1" t="str">
        <f t="shared" si="1043"/>
        <v>21:0148</v>
      </c>
      <c r="E6463" t="s">
        <v>24582</v>
      </c>
      <c r="F6463" t="s">
        <v>24583</v>
      </c>
      <c r="H6463">
        <v>48.936105400000002</v>
      </c>
      <c r="I6463">
        <v>-93.3060914</v>
      </c>
      <c r="J6463" s="1" t="str">
        <f t="shared" si="1044"/>
        <v>NGR lake sediment grab sample</v>
      </c>
      <c r="K6463" s="1" t="str">
        <f t="shared" si="1045"/>
        <v>&lt;177 micron (NGR)</v>
      </c>
      <c r="L6463">
        <v>7</v>
      </c>
      <c r="M6463" t="s">
        <v>62</v>
      </c>
      <c r="N6463">
        <v>129</v>
      </c>
      <c r="O6463">
        <v>126</v>
      </c>
      <c r="P6463">
        <v>61</v>
      </c>
      <c r="Q6463">
        <v>5</v>
      </c>
      <c r="R6463">
        <v>49</v>
      </c>
      <c r="S6463">
        <v>20</v>
      </c>
      <c r="T6463">
        <v>0.1</v>
      </c>
      <c r="U6463">
        <v>510</v>
      </c>
      <c r="V6463">
        <v>3.45</v>
      </c>
      <c r="W6463">
        <v>1</v>
      </c>
      <c r="X6463">
        <v>1</v>
      </c>
      <c r="Y6463">
        <v>12</v>
      </c>
    </row>
    <row r="6464" spans="1:25" hidden="1" x14ac:dyDescent="0.25">
      <c r="A6464" t="s">
        <v>24584</v>
      </c>
      <c r="B6464" t="s">
        <v>24585</v>
      </c>
      <c r="C6464" s="1" t="str">
        <f t="shared" si="1046"/>
        <v>21:0450</v>
      </c>
      <c r="D6464" s="1" t="str">
        <f t="shared" si="1043"/>
        <v>21:0148</v>
      </c>
      <c r="E6464" t="s">
        <v>24586</v>
      </c>
      <c r="F6464" t="s">
        <v>24587</v>
      </c>
      <c r="H6464">
        <v>48.892589399999999</v>
      </c>
      <c r="I6464">
        <v>-93.251650699999999</v>
      </c>
      <c r="J6464" s="1" t="str">
        <f t="shared" si="1044"/>
        <v>NGR lake sediment grab sample</v>
      </c>
      <c r="K6464" s="1" t="str">
        <f t="shared" si="1045"/>
        <v>&lt;177 micron (NGR)</v>
      </c>
      <c r="L6464">
        <v>7</v>
      </c>
      <c r="M6464" t="s">
        <v>67</v>
      </c>
      <c r="N6464">
        <v>130</v>
      </c>
      <c r="O6464">
        <v>116</v>
      </c>
      <c r="P6464">
        <v>32</v>
      </c>
      <c r="Q6464">
        <v>2</v>
      </c>
      <c r="R6464">
        <v>34</v>
      </c>
      <c r="S6464">
        <v>16</v>
      </c>
      <c r="T6464">
        <v>0.1</v>
      </c>
      <c r="U6464">
        <v>740</v>
      </c>
      <c r="V6464">
        <v>2.1</v>
      </c>
      <c r="W6464">
        <v>0.5</v>
      </c>
      <c r="X6464">
        <v>1</v>
      </c>
      <c r="Y6464">
        <v>23.6</v>
      </c>
    </row>
    <row r="6465" spans="1:25" hidden="1" x14ac:dyDescent="0.25">
      <c r="A6465" t="s">
        <v>24588</v>
      </c>
      <c r="B6465" t="s">
        <v>24589</v>
      </c>
      <c r="C6465" s="1" t="str">
        <f t="shared" si="1046"/>
        <v>21:0450</v>
      </c>
      <c r="D6465" s="1" t="str">
        <f t="shared" si="1043"/>
        <v>21:0148</v>
      </c>
      <c r="E6465" t="s">
        <v>24590</v>
      </c>
      <c r="F6465" t="s">
        <v>24591</v>
      </c>
      <c r="H6465">
        <v>48.870733399999999</v>
      </c>
      <c r="I6465">
        <v>-93.237018000000006</v>
      </c>
      <c r="J6465" s="1" t="str">
        <f t="shared" si="1044"/>
        <v>NGR lake sediment grab sample</v>
      </c>
      <c r="K6465" s="1" t="str">
        <f t="shared" si="1045"/>
        <v>&lt;177 micron (NGR)</v>
      </c>
      <c r="L6465">
        <v>7</v>
      </c>
      <c r="M6465" t="s">
        <v>72</v>
      </c>
      <c r="N6465">
        <v>131</v>
      </c>
      <c r="O6465">
        <v>166</v>
      </c>
      <c r="P6465">
        <v>44</v>
      </c>
      <c r="Q6465">
        <v>3</v>
      </c>
      <c r="R6465">
        <v>49</v>
      </c>
      <c r="S6465">
        <v>21</v>
      </c>
      <c r="T6465">
        <v>0.1</v>
      </c>
      <c r="U6465">
        <v>715</v>
      </c>
      <c r="V6465">
        <v>3</v>
      </c>
      <c r="W6465">
        <v>0.5</v>
      </c>
      <c r="X6465">
        <v>1</v>
      </c>
      <c r="Y6465">
        <v>27.8</v>
      </c>
    </row>
    <row r="6466" spans="1:25" hidden="1" x14ac:dyDescent="0.25">
      <c r="A6466" t="s">
        <v>24592</v>
      </c>
      <c r="B6466" t="s">
        <v>24593</v>
      </c>
      <c r="C6466" s="1" t="str">
        <f t="shared" si="1046"/>
        <v>21:0450</v>
      </c>
      <c r="D6466" s="1" t="str">
        <f t="shared" si="1043"/>
        <v>21:0148</v>
      </c>
      <c r="E6466" t="s">
        <v>24594</v>
      </c>
      <c r="F6466" t="s">
        <v>24595</v>
      </c>
      <c r="H6466">
        <v>48.868397399999999</v>
      </c>
      <c r="I6466">
        <v>-93.279933499999999</v>
      </c>
      <c r="J6466" s="1" t="str">
        <f t="shared" si="1044"/>
        <v>NGR lake sediment grab sample</v>
      </c>
      <c r="K6466" s="1" t="str">
        <f t="shared" si="1045"/>
        <v>&lt;177 micron (NGR)</v>
      </c>
      <c r="L6466">
        <v>7</v>
      </c>
      <c r="M6466" t="s">
        <v>77</v>
      </c>
      <c r="N6466">
        <v>132</v>
      </c>
      <c r="O6466">
        <v>132</v>
      </c>
      <c r="P6466">
        <v>45</v>
      </c>
      <c r="Q6466">
        <v>2</v>
      </c>
      <c r="R6466">
        <v>30</v>
      </c>
      <c r="S6466">
        <v>9</v>
      </c>
      <c r="T6466">
        <v>0.1</v>
      </c>
      <c r="U6466">
        <v>155</v>
      </c>
      <c r="V6466">
        <v>1.4</v>
      </c>
      <c r="W6466">
        <v>0.5</v>
      </c>
      <c r="X6466">
        <v>1</v>
      </c>
      <c r="Y6466">
        <v>32.799999999999997</v>
      </c>
    </row>
    <row r="6467" spans="1:25" hidden="1" x14ac:dyDescent="0.25">
      <c r="A6467" t="s">
        <v>24596</v>
      </c>
      <c r="B6467" t="s">
        <v>24597</v>
      </c>
      <c r="C6467" s="1" t="str">
        <f t="shared" si="1046"/>
        <v>21:0450</v>
      </c>
      <c r="D6467" s="1" t="str">
        <f t="shared" si="1043"/>
        <v>21:0148</v>
      </c>
      <c r="E6467" t="s">
        <v>24598</v>
      </c>
      <c r="F6467" t="s">
        <v>24599</v>
      </c>
      <c r="H6467">
        <v>48.890315600000001</v>
      </c>
      <c r="I6467">
        <v>-93.303165399999997</v>
      </c>
      <c r="J6467" s="1" t="str">
        <f t="shared" si="1044"/>
        <v>NGR lake sediment grab sample</v>
      </c>
      <c r="K6467" s="1" t="str">
        <f t="shared" si="1045"/>
        <v>&lt;177 micron (NGR)</v>
      </c>
      <c r="L6467">
        <v>7</v>
      </c>
      <c r="M6467" t="s">
        <v>82</v>
      </c>
      <c r="N6467">
        <v>133</v>
      </c>
      <c r="O6467">
        <v>109</v>
      </c>
      <c r="P6467">
        <v>52</v>
      </c>
      <c r="Q6467">
        <v>6</v>
      </c>
      <c r="R6467">
        <v>44</v>
      </c>
      <c r="S6467">
        <v>18</v>
      </c>
      <c r="T6467">
        <v>0.1</v>
      </c>
      <c r="U6467">
        <v>525</v>
      </c>
      <c r="V6467">
        <v>3.1</v>
      </c>
      <c r="W6467">
        <v>0.5</v>
      </c>
      <c r="X6467">
        <v>2</v>
      </c>
      <c r="Y6467">
        <v>14.2</v>
      </c>
    </row>
    <row r="6468" spans="1:25" hidden="1" x14ac:dyDescent="0.25">
      <c r="A6468" t="s">
        <v>24600</v>
      </c>
      <c r="B6468" t="s">
        <v>24601</v>
      </c>
      <c r="C6468" s="1" t="str">
        <f t="shared" si="1046"/>
        <v>21:0450</v>
      </c>
      <c r="D6468" s="1" t="str">
        <f t="shared" si="1043"/>
        <v>21:0148</v>
      </c>
      <c r="E6468" t="s">
        <v>24602</v>
      </c>
      <c r="F6468" t="s">
        <v>24603</v>
      </c>
      <c r="H6468">
        <v>48.888697800000003</v>
      </c>
      <c r="I6468">
        <v>-93.325746100000003</v>
      </c>
      <c r="J6468" s="1" t="str">
        <f t="shared" si="1044"/>
        <v>NGR lake sediment grab sample</v>
      </c>
      <c r="K6468" s="1" t="str">
        <f t="shared" si="1045"/>
        <v>&lt;177 micron (NGR)</v>
      </c>
      <c r="L6468">
        <v>7</v>
      </c>
      <c r="M6468" t="s">
        <v>87</v>
      </c>
      <c r="N6468">
        <v>134</v>
      </c>
      <c r="O6468">
        <v>100</v>
      </c>
      <c r="P6468">
        <v>44</v>
      </c>
      <c r="Q6468">
        <v>3</v>
      </c>
      <c r="R6468">
        <v>39</v>
      </c>
      <c r="S6468">
        <v>22</v>
      </c>
      <c r="T6468">
        <v>0.1</v>
      </c>
      <c r="U6468">
        <v>510</v>
      </c>
      <c r="V6468">
        <v>2.9</v>
      </c>
      <c r="W6468">
        <v>0.5</v>
      </c>
      <c r="X6468">
        <v>1</v>
      </c>
      <c r="Y6468">
        <v>65</v>
      </c>
    </row>
    <row r="6469" spans="1:25" hidden="1" x14ac:dyDescent="0.25">
      <c r="A6469" t="s">
        <v>24604</v>
      </c>
      <c r="B6469" t="s">
        <v>24605</v>
      </c>
      <c r="C6469" s="1" t="str">
        <f t="shared" si="1046"/>
        <v>21:0450</v>
      </c>
      <c r="D6469" s="1" t="str">
        <f t="shared" si="1043"/>
        <v>21:0148</v>
      </c>
      <c r="E6469" t="s">
        <v>24606</v>
      </c>
      <c r="F6469" t="s">
        <v>24607</v>
      </c>
      <c r="H6469">
        <v>48.867282099999997</v>
      </c>
      <c r="I6469">
        <v>-93.334034099999997</v>
      </c>
      <c r="J6469" s="1" t="str">
        <f t="shared" si="1044"/>
        <v>NGR lake sediment grab sample</v>
      </c>
      <c r="K6469" s="1" t="str">
        <f t="shared" si="1045"/>
        <v>&lt;177 micron (NGR)</v>
      </c>
      <c r="L6469">
        <v>7</v>
      </c>
      <c r="M6469" t="s">
        <v>92</v>
      </c>
      <c r="N6469">
        <v>135</v>
      </c>
      <c r="O6469">
        <v>111</v>
      </c>
      <c r="P6469">
        <v>55</v>
      </c>
      <c r="Q6469">
        <v>4</v>
      </c>
      <c r="R6469">
        <v>49</v>
      </c>
      <c r="S6469">
        <v>18</v>
      </c>
      <c r="T6469">
        <v>0.1</v>
      </c>
      <c r="U6469">
        <v>570</v>
      </c>
      <c r="V6469">
        <v>3.6</v>
      </c>
      <c r="W6469">
        <v>0.5</v>
      </c>
      <c r="X6469">
        <v>1</v>
      </c>
      <c r="Y6469">
        <v>12.4</v>
      </c>
    </row>
    <row r="6470" spans="1:25" hidden="1" x14ac:dyDescent="0.25">
      <c r="A6470" t="s">
        <v>24608</v>
      </c>
      <c r="B6470" t="s">
        <v>24609</v>
      </c>
      <c r="C6470" s="1" t="str">
        <f t="shared" si="1046"/>
        <v>21:0450</v>
      </c>
      <c r="D6470" s="1" t="str">
        <f t="shared" si="1043"/>
        <v>21:0148</v>
      </c>
      <c r="E6470" t="s">
        <v>24610</v>
      </c>
      <c r="F6470" t="s">
        <v>24611</v>
      </c>
      <c r="H6470">
        <v>48.847633999999999</v>
      </c>
      <c r="I6470">
        <v>-93.284002299999997</v>
      </c>
      <c r="J6470" s="1" t="str">
        <f t="shared" si="1044"/>
        <v>NGR lake sediment grab sample</v>
      </c>
      <c r="K6470" s="1" t="str">
        <f t="shared" si="1045"/>
        <v>&lt;177 micron (NGR)</v>
      </c>
      <c r="L6470">
        <v>7</v>
      </c>
      <c r="M6470" t="s">
        <v>97</v>
      </c>
      <c r="N6470">
        <v>136</v>
      </c>
      <c r="O6470">
        <v>82</v>
      </c>
      <c r="P6470">
        <v>60</v>
      </c>
      <c r="Q6470">
        <v>7</v>
      </c>
      <c r="R6470">
        <v>40</v>
      </c>
      <c r="S6470">
        <v>16</v>
      </c>
      <c r="T6470">
        <v>0.1</v>
      </c>
      <c r="U6470">
        <v>430</v>
      </c>
      <c r="V6470">
        <v>2.8</v>
      </c>
      <c r="W6470">
        <v>0.5</v>
      </c>
      <c r="X6470">
        <v>1</v>
      </c>
      <c r="Y6470">
        <v>10.4</v>
      </c>
    </row>
    <row r="6471" spans="1:25" hidden="1" x14ac:dyDescent="0.25">
      <c r="A6471" t="s">
        <v>24612</v>
      </c>
      <c r="B6471" t="s">
        <v>24613</v>
      </c>
      <c r="C6471" s="1" t="str">
        <f t="shared" si="1046"/>
        <v>21:0450</v>
      </c>
      <c r="D6471" s="1" t="str">
        <f t="shared" si="1043"/>
        <v>21:0148</v>
      </c>
      <c r="E6471" t="s">
        <v>24614</v>
      </c>
      <c r="F6471" t="s">
        <v>24615</v>
      </c>
      <c r="H6471">
        <v>48.836345999999999</v>
      </c>
      <c r="I6471">
        <v>-93.330666899999997</v>
      </c>
      <c r="J6471" s="1" t="str">
        <f t="shared" si="1044"/>
        <v>NGR lake sediment grab sample</v>
      </c>
      <c r="K6471" s="1" t="str">
        <f t="shared" si="1045"/>
        <v>&lt;177 micron (NGR)</v>
      </c>
      <c r="L6471">
        <v>7</v>
      </c>
      <c r="M6471" t="s">
        <v>107</v>
      </c>
      <c r="N6471">
        <v>137</v>
      </c>
      <c r="O6471">
        <v>89</v>
      </c>
      <c r="P6471">
        <v>42</v>
      </c>
      <c r="Q6471">
        <v>5</v>
      </c>
      <c r="R6471">
        <v>38</v>
      </c>
      <c r="S6471">
        <v>17</v>
      </c>
      <c r="T6471">
        <v>0.1</v>
      </c>
      <c r="U6471">
        <v>640</v>
      </c>
      <c r="V6471">
        <v>2.7</v>
      </c>
      <c r="W6471">
        <v>1.5</v>
      </c>
      <c r="X6471">
        <v>1</v>
      </c>
      <c r="Y6471">
        <v>10</v>
      </c>
    </row>
    <row r="6472" spans="1:25" hidden="1" x14ac:dyDescent="0.25">
      <c r="A6472" t="s">
        <v>24616</v>
      </c>
      <c r="B6472" t="s">
        <v>24617</v>
      </c>
      <c r="C6472" s="1" t="str">
        <f t="shared" si="1046"/>
        <v>21:0450</v>
      </c>
      <c r="D6472" s="1" t="str">
        <f t="shared" si="1043"/>
        <v>21:0148</v>
      </c>
      <c r="E6472" t="s">
        <v>24618</v>
      </c>
      <c r="F6472" t="s">
        <v>24619</v>
      </c>
      <c r="H6472">
        <v>48.807534099999998</v>
      </c>
      <c r="I6472">
        <v>-93.345322899999999</v>
      </c>
      <c r="J6472" s="1" t="str">
        <f t="shared" si="1044"/>
        <v>NGR lake sediment grab sample</v>
      </c>
      <c r="K6472" s="1" t="str">
        <f t="shared" si="1045"/>
        <v>&lt;177 micron (NGR)</v>
      </c>
      <c r="L6472">
        <v>7</v>
      </c>
      <c r="M6472" t="s">
        <v>112</v>
      </c>
      <c r="N6472">
        <v>138</v>
      </c>
      <c r="O6472">
        <v>66</v>
      </c>
      <c r="P6472">
        <v>47</v>
      </c>
      <c r="Q6472">
        <v>6</v>
      </c>
      <c r="R6472">
        <v>34</v>
      </c>
      <c r="S6472">
        <v>15</v>
      </c>
      <c r="T6472">
        <v>0.1</v>
      </c>
      <c r="U6472">
        <v>495</v>
      </c>
      <c r="V6472">
        <v>2.35</v>
      </c>
      <c r="W6472">
        <v>1.5</v>
      </c>
      <c r="X6472">
        <v>1</v>
      </c>
      <c r="Y6472">
        <v>6.8</v>
      </c>
    </row>
    <row r="6473" spans="1:25" hidden="1" x14ac:dyDescent="0.25">
      <c r="A6473" t="s">
        <v>24620</v>
      </c>
      <c r="B6473" t="s">
        <v>24621</v>
      </c>
      <c r="C6473" s="1" t="str">
        <f t="shared" si="1046"/>
        <v>21:0450</v>
      </c>
      <c r="D6473" s="1" t="str">
        <f t="shared" si="1043"/>
        <v>21:0148</v>
      </c>
      <c r="E6473" t="s">
        <v>24622</v>
      </c>
      <c r="F6473" t="s">
        <v>24623</v>
      </c>
      <c r="H6473">
        <v>48.801426399999997</v>
      </c>
      <c r="I6473">
        <v>-93.274685599999998</v>
      </c>
      <c r="J6473" s="1" t="str">
        <f t="shared" si="1044"/>
        <v>NGR lake sediment grab sample</v>
      </c>
      <c r="K6473" s="1" t="str">
        <f t="shared" si="1045"/>
        <v>&lt;177 micron (NGR)</v>
      </c>
      <c r="L6473">
        <v>7</v>
      </c>
      <c r="M6473" t="s">
        <v>117</v>
      </c>
      <c r="N6473">
        <v>139</v>
      </c>
      <c r="O6473">
        <v>63</v>
      </c>
      <c r="P6473">
        <v>34</v>
      </c>
      <c r="Q6473">
        <v>7</v>
      </c>
      <c r="R6473">
        <v>30</v>
      </c>
      <c r="S6473">
        <v>14</v>
      </c>
      <c r="T6473">
        <v>0.2</v>
      </c>
      <c r="U6473">
        <v>540</v>
      </c>
      <c r="V6473">
        <v>2.2000000000000002</v>
      </c>
      <c r="W6473">
        <v>1</v>
      </c>
      <c r="X6473">
        <v>1</v>
      </c>
      <c r="Y6473">
        <v>4.5999999999999996</v>
      </c>
    </row>
    <row r="6474" spans="1:25" hidden="1" x14ac:dyDescent="0.25">
      <c r="A6474" t="s">
        <v>24624</v>
      </c>
      <c r="B6474" t="s">
        <v>24625</v>
      </c>
      <c r="C6474" s="1" t="str">
        <f t="shared" si="1046"/>
        <v>21:0450</v>
      </c>
      <c r="D6474" s="1" t="str">
        <f t="shared" si="1043"/>
        <v>21:0148</v>
      </c>
      <c r="E6474" t="s">
        <v>24626</v>
      </c>
      <c r="F6474" t="s">
        <v>24627</v>
      </c>
      <c r="H6474">
        <v>48.7808846</v>
      </c>
      <c r="I6474">
        <v>-93.280141099999994</v>
      </c>
      <c r="J6474" s="1" t="str">
        <f t="shared" si="1044"/>
        <v>NGR lake sediment grab sample</v>
      </c>
      <c r="K6474" s="1" t="str">
        <f t="shared" si="1045"/>
        <v>&lt;177 micron (NGR)</v>
      </c>
      <c r="L6474">
        <v>7</v>
      </c>
      <c r="M6474" t="s">
        <v>122</v>
      </c>
      <c r="N6474">
        <v>140</v>
      </c>
      <c r="O6474">
        <v>112</v>
      </c>
      <c r="P6474">
        <v>53</v>
      </c>
      <c r="Q6474">
        <v>7</v>
      </c>
      <c r="R6474">
        <v>49</v>
      </c>
      <c r="S6474">
        <v>20</v>
      </c>
      <c r="T6474">
        <v>0.2</v>
      </c>
      <c r="U6474">
        <v>520</v>
      </c>
      <c r="V6474">
        <v>3.4</v>
      </c>
      <c r="W6474">
        <v>0.5</v>
      </c>
      <c r="X6474">
        <v>1</v>
      </c>
      <c r="Y6474">
        <v>10.4</v>
      </c>
    </row>
    <row r="6475" spans="1:25" hidden="1" x14ac:dyDescent="0.25">
      <c r="A6475" t="s">
        <v>24628</v>
      </c>
      <c r="B6475" t="s">
        <v>24629</v>
      </c>
      <c r="C6475" s="1" t="str">
        <f t="shared" si="1046"/>
        <v>21:0450</v>
      </c>
      <c r="D6475" s="1" t="str">
        <f t="shared" si="1043"/>
        <v>21:0148</v>
      </c>
      <c r="E6475" t="s">
        <v>24630</v>
      </c>
      <c r="F6475" t="s">
        <v>24631</v>
      </c>
      <c r="H6475">
        <v>48.737145599999998</v>
      </c>
      <c r="I6475">
        <v>-93.328125700000001</v>
      </c>
      <c r="J6475" s="1" t="str">
        <f t="shared" si="1044"/>
        <v>NGR lake sediment grab sample</v>
      </c>
      <c r="K6475" s="1" t="str">
        <f t="shared" si="1045"/>
        <v>&lt;177 micron (NGR)</v>
      </c>
      <c r="L6475">
        <v>8</v>
      </c>
      <c r="M6475" t="s">
        <v>29</v>
      </c>
      <c r="N6475">
        <v>141</v>
      </c>
      <c r="O6475">
        <v>82</v>
      </c>
      <c r="P6475">
        <v>91</v>
      </c>
      <c r="Q6475">
        <v>6</v>
      </c>
      <c r="R6475">
        <v>54</v>
      </c>
      <c r="S6475">
        <v>24</v>
      </c>
      <c r="T6475">
        <v>0.2</v>
      </c>
      <c r="U6475">
        <v>820</v>
      </c>
      <c r="V6475">
        <v>4.1500000000000004</v>
      </c>
      <c r="W6475">
        <v>1</v>
      </c>
      <c r="X6475">
        <v>1</v>
      </c>
      <c r="Y6475">
        <v>6.2</v>
      </c>
    </row>
    <row r="6476" spans="1:25" hidden="1" x14ac:dyDescent="0.25">
      <c r="A6476" t="s">
        <v>24632</v>
      </c>
      <c r="B6476" t="s">
        <v>24633</v>
      </c>
      <c r="C6476" s="1" t="str">
        <f t="shared" si="1046"/>
        <v>21:0450</v>
      </c>
      <c r="D6476" s="1" t="str">
        <f t="shared" si="1043"/>
        <v>21:0148</v>
      </c>
      <c r="E6476" t="s">
        <v>24634</v>
      </c>
      <c r="F6476" t="s">
        <v>24635</v>
      </c>
      <c r="H6476">
        <v>48.772901500000003</v>
      </c>
      <c r="I6476">
        <v>-93.338634200000001</v>
      </c>
      <c r="J6476" s="1" t="str">
        <f t="shared" si="1044"/>
        <v>NGR lake sediment grab sample</v>
      </c>
      <c r="K6476" s="1" t="str">
        <f t="shared" si="1045"/>
        <v>&lt;177 micron (NGR)</v>
      </c>
      <c r="L6476">
        <v>8</v>
      </c>
      <c r="M6476" t="s">
        <v>34</v>
      </c>
      <c r="N6476">
        <v>142</v>
      </c>
      <c r="O6476">
        <v>94</v>
      </c>
      <c r="P6476">
        <v>78</v>
      </c>
      <c r="Q6476">
        <v>5</v>
      </c>
      <c r="R6476">
        <v>55</v>
      </c>
      <c r="S6476">
        <v>25</v>
      </c>
      <c r="T6476">
        <v>0.2</v>
      </c>
      <c r="U6476">
        <v>950</v>
      </c>
      <c r="V6476">
        <v>4.3</v>
      </c>
      <c r="W6476">
        <v>1</v>
      </c>
      <c r="X6476">
        <v>1</v>
      </c>
      <c r="Y6476">
        <v>5.8</v>
      </c>
    </row>
    <row r="6477" spans="1:25" hidden="1" x14ac:dyDescent="0.25">
      <c r="A6477" t="s">
        <v>24636</v>
      </c>
      <c r="B6477" t="s">
        <v>24637</v>
      </c>
      <c r="C6477" s="1" t="str">
        <f t="shared" si="1046"/>
        <v>21:0450</v>
      </c>
      <c r="D6477" s="1" t="str">
        <f t="shared" si="1043"/>
        <v>21:0148</v>
      </c>
      <c r="E6477" t="s">
        <v>24638</v>
      </c>
      <c r="F6477" t="s">
        <v>24639</v>
      </c>
      <c r="H6477">
        <v>48.747831699999999</v>
      </c>
      <c r="I6477">
        <v>-93.337935299999998</v>
      </c>
      <c r="J6477" s="1" t="str">
        <f t="shared" si="1044"/>
        <v>NGR lake sediment grab sample</v>
      </c>
      <c r="K6477" s="1" t="str">
        <f t="shared" si="1045"/>
        <v>&lt;177 micron (NGR)</v>
      </c>
      <c r="L6477">
        <v>8</v>
      </c>
      <c r="M6477" t="s">
        <v>49</v>
      </c>
      <c r="N6477">
        <v>143</v>
      </c>
      <c r="O6477">
        <v>78</v>
      </c>
      <c r="P6477">
        <v>53</v>
      </c>
      <c r="Q6477">
        <v>5</v>
      </c>
      <c r="R6477">
        <v>42</v>
      </c>
      <c r="S6477">
        <v>20</v>
      </c>
      <c r="T6477">
        <v>0.1</v>
      </c>
      <c r="U6477">
        <v>640</v>
      </c>
      <c r="V6477">
        <v>2.9</v>
      </c>
      <c r="W6477">
        <v>2</v>
      </c>
      <c r="X6477">
        <v>2</v>
      </c>
      <c r="Y6477">
        <v>6.6</v>
      </c>
    </row>
    <row r="6478" spans="1:25" hidden="1" x14ac:dyDescent="0.25">
      <c r="A6478" t="s">
        <v>24640</v>
      </c>
      <c r="B6478" t="s">
        <v>24641</v>
      </c>
      <c r="C6478" s="1" t="str">
        <f t="shared" si="1046"/>
        <v>21:0450</v>
      </c>
      <c r="D6478" s="1" t="str">
        <f t="shared" si="1043"/>
        <v>21:0148</v>
      </c>
      <c r="E6478" t="s">
        <v>24630</v>
      </c>
      <c r="F6478" t="s">
        <v>24642</v>
      </c>
      <c r="H6478">
        <v>48.737145599999998</v>
      </c>
      <c r="I6478">
        <v>-93.328125700000001</v>
      </c>
      <c r="J6478" s="1" t="str">
        <f t="shared" si="1044"/>
        <v>NGR lake sediment grab sample</v>
      </c>
      <c r="K6478" s="1" t="str">
        <f t="shared" si="1045"/>
        <v>&lt;177 micron (NGR)</v>
      </c>
      <c r="L6478">
        <v>8</v>
      </c>
      <c r="M6478" t="s">
        <v>57</v>
      </c>
      <c r="N6478">
        <v>144</v>
      </c>
      <c r="O6478">
        <v>78</v>
      </c>
      <c r="P6478">
        <v>80</v>
      </c>
      <c r="Q6478">
        <v>5</v>
      </c>
      <c r="R6478">
        <v>48</v>
      </c>
      <c r="S6478">
        <v>22</v>
      </c>
      <c r="T6478">
        <v>0.1</v>
      </c>
      <c r="U6478">
        <v>765</v>
      </c>
      <c r="V6478">
        <v>3.6</v>
      </c>
      <c r="W6478">
        <v>1</v>
      </c>
      <c r="X6478">
        <v>2</v>
      </c>
      <c r="Y6478">
        <v>6.4</v>
      </c>
    </row>
    <row r="6479" spans="1:25" hidden="1" x14ac:dyDescent="0.25">
      <c r="A6479" t="s">
        <v>24643</v>
      </c>
      <c r="B6479" t="s">
        <v>24644</v>
      </c>
      <c r="C6479" s="1" t="str">
        <f t="shared" si="1046"/>
        <v>21:0450</v>
      </c>
      <c r="D6479" s="1" t="str">
        <f t="shared" si="1043"/>
        <v>21:0148</v>
      </c>
      <c r="E6479" t="s">
        <v>24630</v>
      </c>
      <c r="F6479" t="s">
        <v>24645</v>
      </c>
      <c r="H6479">
        <v>48.737145599999998</v>
      </c>
      <c r="I6479">
        <v>-93.328125700000001</v>
      </c>
      <c r="J6479" s="1" t="str">
        <f t="shared" si="1044"/>
        <v>NGR lake sediment grab sample</v>
      </c>
      <c r="K6479" s="1" t="str">
        <f t="shared" si="1045"/>
        <v>&lt;177 micron (NGR)</v>
      </c>
      <c r="L6479">
        <v>8</v>
      </c>
      <c r="M6479" t="s">
        <v>53</v>
      </c>
      <c r="N6479">
        <v>145</v>
      </c>
      <c r="O6479">
        <v>62</v>
      </c>
      <c r="P6479">
        <v>48</v>
      </c>
      <c r="Q6479">
        <v>5</v>
      </c>
      <c r="R6479">
        <v>30</v>
      </c>
      <c r="S6479">
        <v>14</v>
      </c>
      <c r="T6479">
        <v>0.1</v>
      </c>
      <c r="U6479">
        <v>560</v>
      </c>
      <c r="V6479">
        <v>2.2000000000000002</v>
      </c>
      <c r="W6479">
        <v>1</v>
      </c>
      <c r="X6479">
        <v>1</v>
      </c>
      <c r="Y6479">
        <v>5</v>
      </c>
    </row>
    <row r="6480" spans="1:25" hidden="1" x14ac:dyDescent="0.25">
      <c r="A6480" t="s">
        <v>24646</v>
      </c>
      <c r="B6480" t="s">
        <v>24647</v>
      </c>
      <c r="C6480" s="1" t="str">
        <f t="shared" si="1046"/>
        <v>21:0450</v>
      </c>
      <c r="D6480" s="1" t="str">
        <f t="shared" si="1043"/>
        <v>21:0148</v>
      </c>
      <c r="E6480" t="s">
        <v>24648</v>
      </c>
      <c r="F6480" t="s">
        <v>24649</v>
      </c>
      <c r="H6480">
        <v>48.700849300000002</v>
      </c>
      <c r="I6480">
        <v>-93.333326099999994</v>
      </c>
      <c r="J6480" s="1" t="str">
        <f t="shared" si="1044"/>
        <v>NGR lake sediment grab sample</v>
      </c>
      <c r="K6480" s="1" t="str">
        <f t="shared" si="1045"/>
        <v>&lt;177 micron (NGR)</v>
      </c>
      <c r="L6480">
        <v>8</v>
      </c>
      <c r="M6480" t="s">
        <v>39</v>
      </c>
      <c r="N6480">
        <v>146</v>
      </c>
      <c r="O6480">
        <v>47</v>
      </c>
      <c r="P6480">
        <v>24</v>
      </c>
      <c r="Q6480">
        <v>4</v>
      </c>
      <c r="R6480">
        <v>20</v>
      </c>
      <c r="S6480">
        <v>10</v>
      </c>
      <c r="T6480">
        <v>0.1</v>
      </c>
      <c r="U6480">
        <v>565</v>
      </c>
      <c r="V6480">
        <v>1.5</v>
      </c>
      <c r="W6480">
        <v>0.5</v>
      </c>
      <c r="X6480">
        <v>1</v>
      </c>
      <c r="Y6480">
        <v>4.8</v>
      </c>
    </row>
    <row r="6481" spans="1:25" hidden="1" x14ac:dyDescent="0.25">
      <c r="A6481" t="s">
        <v>24650</v>
      </c>
      <c r="B6481" t="s">
        <v>24651</v>
      </c>
      <c r="C6481" s="1" t="str">
        <f t="shared" si="1046"/>
        <v>21:0450</v>
      </c>
      <c r="D6481" s="1" t="str">
        <f t="shared" si="1043"/>
        <v>21:0148</v>
      </c>
      <c r="E6481" t="s">
        <v>24652</v>
      </c>
      <c r="F6481" t="s">
        <v>24653</v>
      </c>
      <c r="H6481">
        <v>48.681918699999997</v>
      </c>
      <c r="I6481">
        <v>-93.327984299999997</v>
      </c>
      <c r="J6481" s="1" t="str">
        <f t="shared" si="1044"/>
        <v>NGR lake sediment grab sample</v>
      </c>
      <c r="K6481" s="1" t="str">
        <f t="shared" si="1045"/>
        <v>&lt;177 micron (NGR)</v>
      </c>
      <c r="L6481">
        <v>8</v>
      </c>
      <c r="M6481" t="s">
        <v>44</v>
      </c>
      <c r="N6481">
        <v>147</v>
      </c>
      <c r="O6481">
        <v>72</v>
      </c>
      <c r="P6481">
        <v>27</v>
      </c>
      <c r="Q6481">
        <v>5</v>
      </c>
      <c r="R6481">
        <v>27</v>
      </c>
      <c r="S6481">
        <v>13</v>
      </c>
      <c r="T6481">
        <v>0.1</v>
      </c>
      <c r="U6481">
        <v>670</v>
      </c>
      <c r="V6481">
        <v>2</v>
      </c>
      <c r="W6481">
        <v>1</v>
      </c>
      <c r="X6481">
        <v>1</v>
      </c>
      <c r="Y6481">
        <v>7.8</v>
      </c>
    </row>
    <row r="6482" spans="1:25" hidden="1" x14ac:dyDescent="0.25">
      <c r="A6482" t="s">
        <v>24654</v>
      </c>
      <c r="B6482" t="s">
        <v>24655</v>
      </c>
      <c r="C6482" s="1" t="str">
        <f t="shared" si="1046"/>
        <v>21:0450</v>
      </c>
      <c r="D6482" s="1" t="str">
        <f t="shared" si="1043"/>
        <v>21:0148</v>
      </c>
      <c r="E6482" t="s">
        <v>24656</v>
      </c>
      <c r="F6482" t="s">
        <v>24657</v>
      </c>
      <c r="H6482">
        <v>48.648063800000003</v>
      </c>
      <c r="I6482">
        <v>-93.361842199999998</v>
      </c>
      <c r="J6482" s="1" t="str">
        <f t="shared" si="1044"/>
        <v>NGR lake sediment grab sample</v>
      </c>
      <c r="K6482" s="1" t="str">
        <f t="shared" si="1045"/>
        <v>&lt;177 micron (NGR)</v>
      </c>
      <c r="L6482">
        <v>8</v>
      </c>
      <c r="M6482" t="s">
        <v>62</v>
      </c>
      <c r="N6482">
        <v>148</v>
      </c>
      <c r="O6482">
        <v>38</v>
      </c>
      <c r="P6482">
        <v>23</v>
      </c>
      <c r="Q6482">
        <v>5</v>
      </c>
      <c r="R6482">
        <v>17</v>
      </c>
      <c r="S6482">
        <v>9</v>
      </c>
      <c r="T6482">
        <v>0.1</v>
      </c>
      <c r="U6482">
        <v>370</v>
      </c>
      <c r="V6482">
        <v>1.3</v>
      </c>
      <c r="W6482">
        <v>0.5</v>
      </c>
      <c r="X6482">
        <v>1</v>
      </c>
      <c r="Y6482">
        <v>3.4</v>
      </c>
    </row>
    <row r="6483" spans="1:25" hidden="1" x14ac:dyDescent="0.25">
      <c r="A6483" t="s">
        <v>24658</v>
      </c>
      <c r="B6483" t="s">
        <v>24659</v>
      </c>
      <c r="C6483" s="1" t="str">
        <f t="shared" si="1046"/>
        <v>21:0450</v>
      </c>
      <c r="D6483" s="1" t="str">
        <f t="shared" si="1043"/>
        <v>21:0148</v>
      </c>
      <c r="E6483" t="s">
        <v>24660</v>
      </c>
      <c r="F6483" t="s">
        <v>24661</v>
      </c>
      <c r="H6483">
        <v>48.685171199999999</v>
      </c>
      <c r="I6483">
        <v>-93.266689400000004</v>
      </c>
      <c r="J6483" s="1" t="str">
        <f t="shared" si="1044"/>
        <v>NGR lake sediment grab sample</v>
      </c>
      <c r="K6483" s="1" t="str">
        <f t="shared" si="1045"/>
        <v>&lt;177 micron (NGR)</v>
      </c>
      <c r="L6483">
        <v>8</v>
      </c>
      <c r="M6483" t="s">
        <v>67</v>
      </c>
      <c r="N6483">
        <v>149</v>
      </c>
      <c r="O6483">
        <v>122</v>
      </c>
      <c r="P6483">
        <v>44</v>
      </c>
      <c r="Q6483">
        <v>6</v>
      </c>
      <c r="R6483">
        <v>43</v>
      </c>
      <c r="S6483">
        <v>19</v>
      </c>
      <c r="T6483">
        <v>0.1</v>
      </c>
      <c r="U6483">
        <v>725</v>
      </c>
      <c r="V6483">
        <v>3.3</v>
      </c>
      <c r="W6483">
        <v>0.5</v>
      </c>
      <c r="X6483">
        <v>1</v>
      </c>
      <c r="Y6483">
        <v>11.8</v>
      </c>
    </row>
    <row r="6484" spans="1:25" hidden="1" x14ac:dyDescent="0.25">
      <c r="A6484" t="s">
        <v>24662</v>
      </c>
      <c r="B6484" t="s">
        <v>24663</v>
      </c>
      <c r="C6484" s="1" t="str">
        <f t="shared" si="1046"/>
        <v>21:0450</v>
      </c>
      <c r="D6484" s="1" t="str">
        <f t="shared" si="1043"/>
        <v>21:0148</v>
      </c>
      <c r="E6484" t="s">
        <v>24664</v>
      </c>
      <c r="F6484" t="s">
        <v>24665</v>
      </c>
      <c r="H6484">
        <v>48.704555200000001</v>
      </c>
      <c r="I6484">
        <v>-93.263910300000006</v>
      </c>
      <c r="J6484" s="1" t="str">
        <f t="shared" si="1044"/>
        <v>NGR lake sediment grab sample</v>
      </c>
      <c r="K6484" s="1" t="str">
        <f t="shared" si="1045"/>
        <v>&lt;177 micron (NGR)</v>
      </c>
      <c r="L6484">
        <v>8</v>
      </c>
      <c r="M6484" t="s">
        <v>72</v>
      </c>
      <c r="N6484">
        <v>150</v>
      </c>
      <c r="O6484">
        <v>38</v>
      </c>
      <c r="P6484">
        <v>20</v>
      </c>
      <c r="Q6484">
        <v>3</v>
      </c>
      <c r="R6484">
        <v>17</v>
      </c>
      <c r="S6484">
        <v>11</v>
      </c>
      <c r="T6484">
        <v>0.1</v>
      </c>
      <c r="U6484">
        <v>340</v>
      </c>
      <c r="V6484">
        <v>1.25</v>
      </c>
      <c r="W6484">
        <v>0.5</v>
      </c>
      <c r="X6484">
        <v>1</v>
      </c>
      <c r="Y6484">
        <v>2</v>
      </c>
    </row>
    <row r="6485" spans="1:25" hidden="1" x14ac:dyDescent="0.25">
      <c r="A6485" t="s">
        <v>24666</v>
      </c>
      <c r="B6485" t="s">
        <v>24667</v>
      </c>
      <c r="C6485" s="1" t="str">
        <f t="shared" si="1046"/>
        <v>21:0450</v>
      </c>
      <c r="D6485" s="1" t="str">
        <f t="shared" si="1043"/>
        <v>21:0148</v>
      </c>
      <c r="E6485" t="s">
        <v>24668</v>
      </c>
      <c r="F6485" t="s">
        <v>24669</v>
      </c>
      <c r="H6485">
        <v>48.703681000000003</v>
      </c>
      <c r="I6485">
        <v>-93.221867099999997</v>
      </c>
      <c r="J6485" s="1" t="str">
        <f t="shared" si="1044"/>
        <v>NGR lake sediment grab sample</v>
      </c>
      <c r="K6485" s="1" t="str">
        <f t="shared" si="1045"/>
        <v>&lt;177 micron (NGR)</v>
      </c>
      <c r="L6485">
        <v>8</v>
      </c>
      <c r="M6485" t="s">
        <v>77</v>
      </c>
      <c r="N6485">
        <v>151</v>
      </c>
      <c r="O6485">
        <v>64</v>
      </c>
      <c r="P6485">
        <v>24</v>
      </c>
      <c r="Q6485">
        <v>9</v>
      </c>
      <c r="R6485">
        <v>25</v>
      </c>
      <c r="S6485">
        <v>12</v>
      </c>
      <c r="T6485">
        <v>0.1</v>
      </c>
      <c r="U6485">
        <v>600</v>
      </c>
      <c r="V6485">
        <v>1.9</v>
      </c>
      <c r="W6485">
        <v>0.5</v>
      </c>
      <c r="X6485">
        <v>1</v>
      </c>
      <c r="Y6485">
        <v>5.6</v>
      </c>
    </row>
    <row r="6486" spans="1:25" hidden="1" x14ac:dyDescent="0.25">
      <c r="A6486" t="s">
        <v>24670</v>
      </c>
      <c r="B6486" t="s">
        <v>24671</v>
      </c>
      <c r="C6486" s="1" t="str">
        <f t="shared" si="1046"/>
        <v>21:0450</v>
      </c>
      <c r="D6486" s="1" t="str">
        <f t="shared" si="1043"/>
        <v>21:0148</v>
      </c>
      <c r="E6486" t="s">
        <v>24672</v>
      </c>
      <c r="F6486" t="s">
        <v>24673</v>
      </c>
      <c r="H6486">
        <v>48.717721400000002</v>
      </c>
      <c r="I6486">
        <v>-93.176370899999995</v>
      </c>
      <c r="J6486" s="1" t="str">
        <f t="shared" si="1044"/>
        <v>NGR lake sediment grab sample</v>
      </c>
      <c r="K6486" s="1" t="str">
        <f t="shared" si="1045"/>
        <v>&lt;177 micron (NGR)</v>
      </c>
      <c r="L6486">
        <v>8</v>
      </c>
      <c r="M6486" t="s">
        <v>82</v>
      </c>
      <c r="N6486">
        <v>152</v>
      </c>
      <c r="O6486">
        <v>120</v>
      </c>
      <c r="P6486">
        <v>58</v>
      </c>
      <c r="Q6486">
        <v>9</v>
      </c>
      <c r="R6486">
        <v>53</v>
      </c>
      <c r="S6486">
        <v>22</v>
      </c>
      <c r="T6486">
        <v>0.1</v>
      </c>
      <c r="U6486">
        <v>430</v>
      </c>
      <c r="V6486">
        <v>3.5</v>
      </c>
      <c r="W6486">
        <v>0.5</v>
      </c>
      <c r="X6486">
        <v>1</v>
      </c>
      <c r="Y6486">
        <v>14.8</v>
      </c>
    </row>
    <row r="6487" spans="1:25" hidden="1" x14ac:dyDescent="0.25">
      <c r="A6487" t="s">
        <v>24674</v>
      </c>
      <c r="B6487" t="s">
        <v>24675</v>
      </c>
      <c r="C6487" s="1" t="str">
        <f t="shared" si="1046"/>
        <v>21:0450</v>
      </c>
      <c r="D6487" s="1" t="str">
        <f t="shared" si="1043"/>
        <v>21:0148</v>
      </c>
      <c r="E6487" t="s">
        <v>24676</v>
      </c>
      <c r="F6487" t="s">
        <v>24677</v>
      </c>
      <c r="H6487">
        <v>48.732075799999997</v>
      </c>
      <c r="I6487">
        <v>-93.184281299999995</v>
      </c>
      <c r="J6487" s="1" t="str">
        <f t="shared" si="1044"/>
        <v>NGR lake sediment grab sample</v>
      </c>
      <c r="K6487" s="1" t="str">
        <f t="shared" si="1045"/>
        <v>&lt;177 micron (NGR)</v>
      </c>
      <c r="L6487">
        <v>8</v>
      </c>
      <c r="M6487" t="s">
        <v>87</v>
      </c>
      <c r="N6487">
        <v>153</v>
      </c>
      <c r="O6487">
        <v>24</v>
      </c>
      <c r="P6487">
        <v>13</v>
      </c>
      <c r="Q6487">
        <v>1</v>
      </c>
      <c r="R6487">
        <v>9</v>
      </c>
      <c r="S6487">
        <v>5</v>
      </c>
      <c r="T6487">
        <v>0.1</v>
      </c>
      <c r="U6487">
        <v>170</v>
      </c>
      <c r="V6487">
        <v>0.6</v>
      </c>
      <c r="W6487">
        <v>0.5</v>
      </c>
      <c r="X6487">
        <v>1</v>
      </c>
      <c r="Y6487">
        <v>2</v>
      </c>
    </row>
    <row r="6488" spans="1:25" hidden="1" x14ac:dyDescent="0.25">
      <c r="A6488" t="s">
        <v>24678</v>
      </c>
      <c r="B6488" t="s">
        <v>24679</v>
      </c>
      <c r="C6488" s="1" t="str">
        <f t="shared" si="1046"/>
        <v>21:0450</v>
      </c>
      <c r="D6488" s="1" t="str">
        <f t="shared" si="1043"/>
        <v>21:0148</v>
      </c>
      <c r="E6488" t="s">
        <v>24680</v>
      </c>
      <c r="F6488" t="s">
        <v>24681</v>
      </c>
      <c r="H6488">
        <v>48.746037800000003</v>
      </c>
      <c r="I6488">
        <v>-93.215442300000007</v>
      </c>
      <c r="J6488" s="1" t="str">
        <f t="shared" si="1044"/>
        <v>NGR lake sediment grab sample</v>
      </c>
      <c r="K6488" s="1" t="str">
        <f t="shared" si="1045"/>
        <v>&lt;177 micron (NGR)</v>
      </c>
      <c r="L6488">
        <v>8</v>
      </c>
      <c r="M6488" t="s">
        <v>92</v>
      </c>
      <c r="N6488">
        <v>154</v>
      </c>
      <c r="O6488">
        <v>37</v>
      </c>
      <c r="P6488">
        <v>20</v>
      </c>
      <c r="Q6488">
        <v>2</v>
      </c>
      <c r="R6488">
        <v>17</v>
      </c>
      <c r="S6488">
        <v>8</v>
      </c>
      <c r="T6488">
        <v>0.1</v>
      </c>
      <c r="U6488">
        <v>300</v>
      </c>
      <c r="V6488">
        <v>1.1499999999999999</v>
      </c>
      <c r="W6488">
        <v>0.5</v>
      </c>
      <c r="X6488">
        <v>1</v>
      </c>
      <c r="Y6488">
        <v>3.4</v>
      </c>
    </row>
    <row r="6489" spans="1:25" hidden="1" x14ac:dyDescent="0.25">
      <c r="A6489" t="s">
        <v>24682</v>
      </c>
      <c r="B6489" t="s">
        <v>24683</v>
      </c>
      <c r="C6489" s="1" t="str">
        <f t="shared" si="1046"/>
        <v>21:0450</v>
      </c>
      <c r="D6489" s="1" t="str">
        <f>HYPERLINK("http://geochem.nrcan.gc.ca/cdogs/content/svy/svy_e.htm", "")</f>
        <v/>
      </c>
      <c r="G6489" s="1" t="str">
        <f>HYPERLINK("http://geochem.nrcan.gc.ca/cdogs/content/cr_/cr_00035_e.htm", "35")</f>
        <v>35</v>
      </c>
      <c r="J6489" t="s">
        <v>100</v>
      </c>
      <c r="K6489" t="s">
        <v>101</v>
      </c>
      <c r="L6489">
        <v>8</v>
      </c>
      <c r="M6489" t="s">
        <v>102</v>
      </c>
      <c r="N6489">
        <v>155</v>
      </c>
      <c r="O6489">
        <v>95</v>
      </c>
      <c r="P6489">
        <v>61</v>
      </c>
      <c r="Q6489">
        <v>9</v>
      </c>
      <c r="R6489">
        <v>35</v>
      </c>
      <c r="S6489">
        <v>10</v>
      </c>
      <c r="T6489">
        <v>0.1</v>
      </c>
      <c r="U6489">
        <v>295</v>
      </c>
      <c r="V6489">
        <v>2.4</v>
      </c>
      <c r="W6489">
        <v>12</v>
      </c>
      <c r="X6489">
        <v>2</v>
      </c>
      <c r="Y6489">
        <v>8.8000000000000007</v>
      </c>
    </row>
    <row r="6490" spans="1:25" hidden="1" x14ac:dyDescent="0.25">
      <c r="A6490" t="s">
        <v>24684</v>
      </c>
      <c r="B6490" t="s">
        <v>24685</v>
      </c>
      <c r="C6490" s="1" t="str">
        <f t="shared" si="1046"/>
        <v>21:0450</v>
      </c>
      <c r="D6490" s="1" t="str">
        <f t="shared" ref="D6490:D6507" si="1047">HYPERLINK("http://geochem.nrcan.gc.ca/cdogs/content/svy/svy210148_e.htm", "21:0148")</f>
        <v>21:0148</v>
      </c>
      <c r="E6490" t="s">
        <v>24686</v>
      </c>
      <c r="F6490" t="s">
        <v>24687</v>
      </c>
      <c r="H6490">
        <v>48.746655099999998</v>
      </c>
      <c r="I6490">
        <v>-93.272455600000001</v>
      </c>
      <c r="J6490" s="1" t="str">
        <f t="shared" ref="J6490:J6507" si="1048">HYPERLINK("http://geochem.nrcan.gc.ca/cdogs/content/kwd/kwd020027_e.htm", "NGR lake sediment grab sample")</f>
        <v>NGR lake sediment grab sample</v>
      </c>
      <c r="K6490" s="1" t="str">
        <f t="shared" ref="K6490:K6507" si="1049">HYPERLINK("http://geochem.nrcan.gc.ca/cdogs/content/kwd/kwd080006_e.htm", "&lt;177 micron (NGR)")</f>
        <v>&lt;177 micron (NGR)</v>
      </c>
      <c r="L6490">
        <v>8</v>
      </c>
      <c r="M6490" t="s">
        <v>97</v>
      </c>
      <c r="N6490">
        <v>156</v>
      </c>
      <c r="O6490">
        <v>114</v>
      </c>
      <c r="P6490">
        <v>44</v>
      </c>
      <c r="Q6490">
        <v>11</v>
      </c>
      <c r="R6490">
        <v>41</v>
      </c>
      <c r="S6490">
        <v>18</v>
      </c>
      <c r="T6490">
        <v>0.1</v>
      </c>
      <c r="U6490">
        <v>670</v>
      </c>
      <c r="V6490">
        <v>3.3</v>
      </c>
      <c r="W6490">
        <v>1</v>
      </c>
      <c r="X6490">
        <v>3</v>
      </c>
      <c r="Y6490">
        <v>13.6</v>
      </c>
    </row>
    <row r="6491" spans="1:25" hidden="1" x14ac:dyDescent="0.25">
      <c r="A6491" t="s">
        <v>24688</v>
      </c>
      <c r="B6491" t="s">
        <v>24689</v>
      </c>
      <c r="C6491" s="1" t="str">
        <f t="shared" si="1046"/>
        <v>21:0450</v>
      </c>
      <c r="D6491" s="1" t="str">
        <f t="shared" si="1047"/>
        <v>21:0148</v>
      </c>
      <c r="E6491" t="s">
        <v>24690</v>
      </c>
      <c r="F6491" t="s">
        <v>24691</v>
      </c>
      <c r="H6491">
        <v>48.7691467</v>
      </c>
      <c r="I6491">
        <v>-93.2435215</v>
      </c>
      <c r="J6491" s="1" t="str">
        <f t="shared" si="1048"/>
        <v>NGR lake sediment grab sample</v>
      </c>
      <c r="K6491" s="1" t="str">
        <f t="shared" si="1049"/>
        <v>&lt;177 micron (NGR)</v>
      </c>
      <c r="L6491">
        <v>8</v>
      </c>
      <c r="M6491" t="s">
        <v>107</v>
      </c>
      <c r="N6491">
        <v>157</v>
      </c>
      <c r="O6491">
        <v>32</v>
      </c>
      <c r="P6491">
        <v>16</v>
      </c>
      <c r="Q6491">
        <v>1</v>
      </c>
      <c r="R6491">
        <v>14</v>
      </c>
      <c r="S6491">
        <v>8</v>
      </c>
      <c r="T6491">
        <v>0.1</v>
      </c>
      <c r="U6491">
        <v>290</v>
      </c>
      <c r="V6491">
        <v>1</v>
      </c>
      <c r="W6491">
        <v>0.5</v>
      </c>
      <c r="X6491">
        <v>1</v>
      </c>
      <c r="Y6491">
        <v>3.6</v>
      </c>
    </row>
    <row r="6492" spans="1:25" hidden="1" x14ac:dyDescent="0.25">
      <c r="A6492" t="s">
        <v>24692</v>
      </c>
      <c r="B6492" t="s">
        <v>24693</v>
      </c>
      <c r="C6492" s="1" t="str">
        <f t="shared" si="1046"/>
        <v>21:0450</v>
      </c>
      <c r="D6492" s="1" t="str">
        <f t="shared" si="1047"/>
        <v>21:0148</v>
      </c>
      <c r="E6492" t="s">
        <v>24694</v>
      </c>
      <c r="F6492" t="s">
        <v>24695</v>
      </c>
      <c r="H6492">
        <v>48.772905399999999</v>
      </c>
      <c r="I6492">
        <v>-93.186444800000004</v>
      </c>
      <c r="J6492" s="1" t="str">
        <f t="shared" si="1048"/>
        <v>NGR lake sediment grab sample</v>
      </c>
      <c r="K6492" s="1" t="str">
        <f t="shared" si="1049"/>
        <v>&lt;177 micron (NGR)</v>
      </c>
      <c r="L6492">
        <v>8</v>
      </c>
      <c r="M6492" t="s">
        <v>112</v>
      </c>
      <c r="N6492">
        <v>158</v>
      </c>
      <c r="O6492">
        <v>51</v>
      </c>
      <c r="P6492">
        <v>31</v>
      </c>
      <c r="Q6492">
        <v>2</v>
      </c>
      <c r="R6492">
        <v>25</v>
      </c>
      <c r="S6492">
        <v>11</v>
      </c>
      <c r="T6492">
        <v>0.1</v>
      </c>
      <c r="U6492">
        <v>455</v>
      </c>
      <c r="V6492">
        <v>1.8</v>
      </c>
      <c r="W6492">
        <v>0.5</v>
      </c>
      <c r="X6492">
        <v>1</v>
      </c>
      <c r="Y6492">
        <v>3.6</v>
      </c>
    </row>
    <row r="6493" spans="1:25" hidden="1" x14ac:dyDescent="0.25">
      <c r="A6493" t="s">
        <v>24696</v>
      </c>
      <c r="B6493" t="s">
        <v>24697</v>
      </c>
      <c r="C6493" s="1" t="str">
        <f t="shared" si="1046"/>
        <v>21:0450</v>
      </c>
      <c r="D6493" s="1" t="str">
        <f t="shared" si="1047"/>
        <v>21:0148</v>
      </c>
      <c r="E6493" t="s">
        <v>24698</v>
      </c>
      <c r="F6493" t="s">
        <v>24699</v>
      </c>
      <c r="H6493">
        <v>48.803160099999999</v>
      </c>
      <c r="I6493">
        <v>-93.191173500000005</v>
      </c>
      <c r="J6493" s="1" t="str">
        <f t="shared" si="1048"/>
        <v>NGR lake sediment grab sample</v>
      </c>
      <c r="K6493" s="1" t="str">
        <f t="shared" si="1049"/>
        <v>&lt;177 micron (NGR)</v>
      </c>
      <c r="L6493">
        <v>8</v>
      </c>
      <c r="M6493" t="s">
        <v>117</v>
      </c>
      <c r="N6493">
        <v>159</v>
      </c>
      <c r="O6493">
        <v>30</v>
      </c>
      <c r="P6493">
        <v>19</v>
      </c>
      <c r="Q6493">
        <v>1</v>
      </c>
      <c r="R6493">
        <v>15</v>
      </c>
      <c r="S6493">
        <v>7</v>
      </c>
      <c r="T6493">
        <v>0.1</v>
      </c>
      <c r="U6493">
        <v>270</v>
      </c>
      <c r="V6493">
        <v>1.1000000000000001</v>
      </c>
      <c r="W6493">
        <v>0.5</v>
      </c>
      <c r="X6493">
        <v>1</v>
      </c>
      <c r="Y6493">
        <v>1</v>
      </c>
    </row>
    <row r="6494" spans="1:25" hidden="1" x14ac:dyDescent="0.25">
      <c r="A6494" t="s">
        <v>24700</v>
      </c>
      <c r="B6494" t="s">
        <v>24701</v>
      </c>
      <c r="C6494" s="1" t="str">
        <f t="shared" si="1046"/>
        <v>21:0450</v>
      </c>
      <c r="D6494" s="1" t="str">
        <f t="shared" si="1047"/>
        <v>21:0148</v>
      </c>
      <c r="E6494" t="s">
        <v>24702</v>
      </c>
      <c r="F6494" t="s">
        <v>24703</v>
      </c>
      <c r="H6494">
        <v>48.8173101</v>
      </c>
      <c r="I6494">
        <v>-93.2170141</v>
      </c>
      <c r="J6494" s="1" t="str">
        <f t="shared" si="1048"/>
        <v>NGR lake sediment grab sample</v>
      </c>
      <c r="K6494" s="1" t="str">
        <f t="shared" si="1049"/>
        <v>&lt;177 micron (NGR)</v>
      </c>
      <c r="L6494">
        <v>8</v>
      </c>
      <c r="M6494" t="s">
        <v>122</v>
      </c>
      <c r="N6494">
        <v>160</v>
      </c>
      <c r="O6494">
        <v>36</v>
      </c>
      <c r="P6494">
        <v>11</v>
      </c>
      <c r="Q6494">
        <v>1</v>
      </c>
      <c r="R6494">
        <v>11</v>
      </c>
      <c r="S6494">
        <v>6</v>
      </c>
      <c r="T6494">
        <v>0.1</v>
      </c>
      <c r="U6494">
        <v>190</v>
      </c>
      <c r="V6494">
        <v>0.7</v>
      </c>
      <c r="W6494">
        <v>0.5</v>
      </c>
      <c r="X6494">
        <v>2</v>
      </c>
      <c r="Y6494">
        <v>4</v>
      </c>
    </row>
    <row r="6495" spans="1:25" hidden="1" x14ac:dyDescent="0.25">
      <c r="A6495" t="s">
        <v>24704</v>
      </c>
      <c r="B6495" t="s">
        <v>24705</v>
      </c>
      <c r="C6495" s="1" t="str">
        <f t="shared" si="1046"/>
        <v>21:0450</v>
      </c>
      <c r="D6495" s="1" t="str">
        <f t="shared" si="1047"/>
        <v>21:0148</v>
      </c>
      <c r="E6495" t="s">
        <v>24706</v>
      </c>
      <c r="F6495" t="s">
        <v>24707</v>
      </c>
      <c r="H6495">
        <v>48.848061700000002</v>
      </c>
      <c r="I6495">
        <v>-93.189408599999993</v>
      </c>
      <c r="J6495" s="1" t="str">
        <f t="shared" si="1048"/>
        <v>NGR lake sediment grab sample</v>
      </c>
      <c r="K6495" s="1" t="str">
        <f t="shared" si="1049"/>
        <v>&lt;177 micron (NGR)</v>
      </c>
      <c r="L6495">
        <v>9</v>
      </c>
      <c r="M6495" t="s">
        <v>29</v>
      </c>
      <c r="N6495">
        <v>161</v>
      </c>
      <c r="O6495">
        <v>46</v>
      </c>
      <c r="P6495">
        <v>28</v>
      </c>
      <c r="Q6495">
        <v>2</v>
      </c>
      <c r="R6495">
        <v>15</v>
      </c>
      <c r="S6495">
        <v>4</v>
      </c>
      <c r="T6495">
        <v>0.1</v>
      </c>
      <c r="U6495">
        <v>255</v>
      </c>
      <c r="V6495">
        <v>0.6</v>
      </c>
      <c r="W6495">
        <v>0.5</v>
      </c>
      <c r="X6495">
        <v>3</v>
      </c>
      <c r="Y6495">
        <v>75.400000000000006</v>
      </c>
    </row>
    <row r="6496" spans="1:25" hidden="1" x14ac:dyDescent="0.25">
      <c r="A6496" t="s">
        <v>24708</v>
      </c>
      <c r="B6496" t="s">
        <v>24709</v>
      </c>
      <c r="C6496" s="1" t="str">
        <f t="shared" si="1046"/>
        <v>21:0450</v>
      </c>
      <c r="D6496" s="1" t="str">
        <f t="shared" si="1047"/>
        <v>21:0148</v>
      </c>
      <c r="E6496" t="s">
        <v>24710</v>
      </c>
      <c r="F6496" t="s">
        <v>24711</v>
      </c>
      <c r="H6496">
        <v>48.836097500000001</v>
      </c>
      <c r="I6496">
        <v>-93.219657100000006</v>
      </c>
      <c r="J6496" s="1" t="str">
        <f t="shared" si="1048"/>
        <v>NGR lake sediment grab sample</v>
      </c>
      <c r="K6496" s="1" t="str">
        <f t="shared" si="1049"/>
        <v>&lt;177 micron (NGR)</v>
      </c>
      <c r="L6496">
        <v>9</v>
      </c>
      <c r="M6496" t="s">
        <v>34</v>
      </c>
      <c r="N6496">
        <v>162</v>
      </c>
      <c r="O6496">
        <v>78</v>
      </c>
      <c r="P6496">
        <v>28</v>
      </c>
      <c r="Q6496">
        <v>3</v>
      </c>
      <c r="R6496">
        <v>18</v>
      </c>
      <c r="S6496">
        <v>7</v>
      </c>
      <c r="T6496">
        <v>0.1</v>
      </c>
      <c r="U6496">
        <v>585</v>
      </c>
      <c r="V6496">
        <v>0.75</v>
      </c>
      <c r="W6496">
        <v>0.5</v>
      </c>
      <c r="X6496">
        <v>3</v>
      </c>
      <c r="Y6496">
        <v>78</v>
      </c>
    </row>
    <row r="6497" spans="1:25" hidden="1" x14ac:dyDescent="0.25">
      <c r="A6497" t="s">
        <v>24712</v>
      </c>
      <c r="B6497" t="s">
        <v>24713</v>
      </c>
      <c r="C6497" s="1" t="str">
        <f t="shared" si="1046"/>
        <v>21:0450</v>
      </c>
      <c r="D6497" s="1" t="str">
        <f t="shared" si="1047"/>
        <v>21:0148</v>
      </c>
      <c r="E6497" t="s">
        <v>24714</v>
      </c>
      <c r="F6497" t="s">
        <v>24715</v>
      </c>
      <c r="H6497">
        <v>48.829571000000001</v>
      </c>
      <c r="I6497">
        <v>-93.186355000000006</v>
      </c>
      <c r="J6497" s="1" t="str">
        <f t="shared" si="1048"/>
        <v>NGR lake sediment grab sample</v>
      </c>
      <c r="K6497" s="1" t="str">
        <f t="shared" si="1049"/>
        <v>&lt;177 micron (NGR)</v>
      </c>
      <c r="L6497">
        <v>9</v>
      </c>
      <c r="M6497" t="s">
        <v>49</v>
      </c>
      <c r="N6497">
        <v>163</v>
      </c>
      <c r="O6497">
        <v>70</v>
      </c>
      <c r="P6497">
        <v>23</v>
      </c>
      <c r="Q6497">
        <v>3</v>
      </c>
      <c r="R6497">
        <v>25</v>
      </c>
      <c r="S6497">
        <v>12</v>
      </c>
      <c r="T6497">
        <v>0.1</v>
      </c>
      <c r="U6497">
        <v>450</v>
      </c>
      <c r="V6497">
        <v>1.65</v>
      </c>
      <c r="W6497">
        <v>0.5</v>
      </c>
      <c r="X6497">
        <v>2</v>
      </c>
      <c r="Y6497">
        <v>15.8</v>
      </c>
    </row>
    <row r="6498" spans="1:25" hidden="1" x14ac:dyDescent="0.25">
      <c r="A6498" t="s">
        <v>24716</v>
      </c>
      <c r="B6498" t="s">
        <v>24717</v>
      </c>
      <c r="C6498" s="1" t="str">
        <f t="shared" si="1046"/>
        <v>21:0450</v>
      </c>
      <c r="D6498" s="1" t="str">
        <f t="shared" si="1047"/>
        <v>21:0148</v>
      </c>
      <c r="E6498" t="s">
        <v>24706</v>
      </c>
      <c r="F6498" t="s">
        <v>24718</v>
      </c>
      <c r="H6498">
        <v>48.848061700000002</v>
      </c>
      <c r="I6498">
        <v>-93.189408599999993</v>
      </c>
      <c r="J6498" s="1" t="str">
        <f t="shared" si="1048"/>
        <v>NGR lake sediment grab sample</v>
      </c>
      <c r="K6498" s="1" t="str">
        <f t="shared" si="1049"/>
        <v>&lt;177 micron (NGR)</v>
      </c>
      <c r="L6498">
        <v>9</v>
      </c>
      <c r="M6498" t="s">
        <v>57</v>
      </c>
      <c r="N6498">
        <v>164</v>
      </c>
      <c r="O6498">
        <v>54</v>
      </c>
      <c r="P6498">
        <v>30</v>
      </c>
      <c r="Q6498">
        <v>2</v>
      </c>
      <c r="R6498">
        <v>14</v>
      </c>
      <c r="S6498">
        <v>4</v>
      </c>
      <c r="T6498">
        <v>0.1</v>
      </c>
      <c r="U6498">
        <v>260</v>
      </c>
      <c r="V6498">
        <v>0.55000000000000004</v>
      </c>
      <c r="W6498">
        <v>0.5</v>
      </c>
      <c r="X6498">
        <v>1</v>
      </c>
      <c r="Y6498">
        <v>76.2</v>
      </c>
    </row>
    <row r="6499" spans="1:25" hidden="1" x14ac:dyDescent="0.25">
      <c r="A6499" t="s">
        <v>24719</v>
      </c>
      <c r="B6499" t="s">
        <v>24720</v>
      </c>
      <c r="C6499" s="1" t="str">
        <f t="shared" si="1046"/>
        <v>21:0450</v>
      </c>
      <c r="D6499" s="1" t="str">
        <f t="shared" si="1047"/>
        <v>21:0148</v>
      </c>
      <c r="E6499" t="s">
        <v>24706</v>
      </c>
      <c r="F6499" t="s">
        <v>24721</v>
      </c>
      <c r="H6499">
        <v>48.848061700000002</v>
      </c>
      <c r="I6499">
        <v>-93.189408599999993</v>
      </c>
      <c r="J6499" s="1" t="str">
        <f t="shared" si="1048"/>
        <v>NGR lake sediment grab sample</v>
      </c>
      <c r="K6499" s="1" t="str">
        <f t="shared" si="1049"/>
        <v>&lt;177 micron (NGR)</v>
      </c>
      <c r="L6499">
        <v>9</v>
      </c>
      <c r="M6499" t="s">
        <v>53</v>
      </c>
      <c r="N6499">
        <v>165</v>
      </c>
      <c r="O6499">
        <v>40</v>
      </c>
      <c r="P6499">
        <v>27</v>
      </c>
      <c r="Q6499">
        <v>1</v>
      </c>
      <c r="R6499">
        <v>14</v>
      </c>
      <c r="S6499">
        <v>5</v>
      </c>
      <c r="T6499">
        <v>0.1</v>
      </c>
      <c r="U6499">
        <v>275</v>
      </c>
      <c r="V6499">
        <v>0.6</v>
      </c>
      <c r="W6499">
        <v>0.5</v>
      </c>
      <c r="X6499">
        <v>2</v>
      </c>
      <c r="Y6499">
        <v>76.2</v>
      </c>
    </row>
    <row r="6500" spans="1:25" hidden="1" x14ac:dyDescent="0.25">
      <c r="A6500" t="s">
        <v>24722</v>
      </c>
      <c r="B6500" t="s">
        <v>24723</v>
      </c>
      <c r="C6500" s="1" t="str">
        <f t="shared" si="1046"/>
        <v>21:0450</v>
      </c>
      <c r="D6500" s="1" t="str">
        <f t="shared" si="1047"/>
        <v>21:0148</v>
      </c>
      <c r="E6500" t="s">
        <v>24724</v>
      </c>
      <c r="F6500" t="s">
        <v>24725</v>
      </c>
      <c r="H6500">
        <v>48.8353927</v>
      </c>
      <c r="I6500">
        <v>-93.1481797</v>
      </c>
      <c r="J6500" s="1" t="str">
        <f t="shared" si="1048"/>
        <v>NGR lake sediment grab sample</v>
      </c>
      <c r="K6500" s="1" t="str">
        <f t="shared" si="1049"/>
        <v>&lt;177 micron (NGR)</v>
      </c>
      <c r="L6500">
        <v>9</v>
      </c>
      <c r="M6500" t="s">
        <v>39</v>
      </c>
      <c r="N6500">
        <v>166</v>
      </c>
      <c r="O6500">
        <v>140</v>
      </c>
      <c r="P6500">
        <v>37</v>
      </c>
      <c r="Q6500">
        <v>6</v>
      </c>
      <c r="R6500">
        <v>48</v>
      </c>
      <c r="S6500">
        <v>18</v>
      </c>
      <c r="T6500">
        <v>0.1</v>
      </c>
      <c r="U6500">
        <v>410</v>
      </c>
      <c r="V6500">
        <v>2.4</v>
      </c>
      <c r="W6500">
        <v>0.5</v>
      </c>
      <c r="X6500">
        <v>1</v>
      </c>
      <c r="Y6500">
        <v>24.8</v>
      </c>
    </row>
    <row r="6501" spans="1:25" hidden="1" x14ac:dyDescent="0.25">
      <c r="A6501" t="s">
        <v>24726</v>
      </c>
      <c r="B6501" t="s">
        <v>24727</v>
      </c>
      <c r="C6501" s="1" t="str">
        <f t="shared" si="1046"/>
        <v>21:0450</v>
      </c>
      <c r="D6501" s="1" t="str">
        <f t="shared" si="1047"/>
        <v>21:0148</v>
      </c>
      <c r="E6501" t="s">
        <v>24728</v>
      </c>
      <c r="F6501" t="s">
        <v>24729</v>
      </c>
      <c r="H6501">
        <v>48.863244999999999</v>
      </c>
      <c r="I6501">
        <v>-93.1791853</v>
      </c>
      <c r="J6501" s="1" t="str">
        <f t="shared" si="1048"/>
        <v>NGR lake sediment grab sample</v>
      </c>
      <c r="K6501" s="1" t="str">
        <f t="shared" si="1049"/>
        <v>&lt;177 micron (NGR)</v>
      </c>
      <c r="L6501">
        <v>9</v>
      </c>
      <c r="M6501" t="s">
        <v>44</v>
      </c>
      <c r="N6501">
        <v>167</v>
      </c>
      <c r="O6501">
        <v>97</v>
      </c>
      <c r="P6501">
        <v>35</v>
      </c>
      <c r="Q6501">
        <v>5</v>
      </c>
      <c r="R6501">
        <v>28</v>
      </c>
      <c r="S6501">
        <v>9</v>
      </c>
      <c r="T6501">
        <v>0.1</v>
      </c>
      <c r="U6501">
        <v>300</v>
      </c>
      <c r="V6501">
        <v>1</v>
      </c>
      <c r="W6501">
        <v>0.5</v>
      </c>
      <c r="X6501">
        <v>2</v>
      </c>
      <c r="Y6501">
        <v>50.2</v>
      </c>
    </row>
    <row r="6502" spans="1:25" hidden="1" x14ac:dyDescent="0.25">
      <c r="A6502" t="s">
        <v>24730</v>
      </c>
      <c r="B6502" t="s">
        <v>24731</v>
      </c>
      <c r="C6502" s="1" t="str">
        <f t="shared" si="1046"/>
        <v>21:0450</v>
      </c>
      <c r="D6502" s="1" t="str">
        <f t="shared" si="1047"/>
        <v>21:0148</v>
      </c>
      <c r="E6502" t="s">
        <v>24732</v>
      </c>
      <c r="F6502" t="s">
        <v>24733</v>
      </c>
      <c r="H6502">
        <v>48.868563700000003</v>
      </c>
      <c r="I6502">
        <v>-93.152654699999999</v>
      </c>
      <c r="J6502" s="1" t="str">
        <f t="shared" si="1048"/>
        <v>NGR lake sediment grab sample</v>
      </c>
      <c r="K6502" s="1" t="str">
        <f t="shared" si="1049"/>
        <v>&lt;177 micron (NGR)</v>
      </c>
      <c r="L6502">
        <v>9</v>
      </c>
      <c r="M6502" t="s">
        <v>62</v>
      </c>
      <c r="N6502">
        <v>168</v>
      </c>
      <c r="O6502">
        <v>120</v>
      </c>
      <c r="P6502">
        <v>40</v>
      </c>
      <c r="Q6502">
        <v>5</v>
      </c>
      <c r="R6502">
        <v>40</v>
      </c>
      <c r="S6502">
        <v>16</v>
      </c>
      <c r="T6502">
        <v>0.1</v>
      </c>
      <c r="U6502">
        <v>440</v>
      </c>
      <c r="V6502">
        <v>2.2999999999999998</v>
      </c>
      <c r="W6502">
        <v>0.5</v>
      </c>
      <c r="X6502">
        <v>1</v>
      </c>
      <c r="Y6502">
        <v>25</v>
      </c>
    </row>
    <row r="6503" spans="1:25" hidden="1" x14ac:dyDescent="0.25">
      <c r="A6503" t="s">
        <v>24734</v>
      </c>
      <c r="B6503" t="s">
        <v>24735</v>
      </c>
      <c r="C6503" s="1" t="str">
        <f t="shared" si="1046"/>
        <v>21:0450</v>
      </c>
      <c r="D6503" s="1" t="str">
        <f t="shared" si="1047"/>
        <v>21:0148</v>
      </c>
      <c r="E6503" t="s">
        <v>24736</v>
      </c>
      <c r="F6503" t="s">
        <v>24737</v>
      </c>
      <c r="H6503">
        <v>48.837589700000002</v>
      </c>
      <c r="I6503">
        <v>-93.114879999999999</v>
      </c>
      <c r="J6503" s="1" t="str">
        <f t="shared" si="1048"/>
        <v>NGR lake sediment grab sample</v>
      </c>
      <c r="K6503" s="1" t="str">
        <f t="shared" si="1049"/>
        <v>&lt;177 micron (NGR)</v>
      </c>
      <c r="L6503">
        <v>9</v>
      </c>
      <c r="M6503" t="s">
        <v>67</v>
      </c>
      <c r="N6503">
        <v>169</v>
      </c>
      <c r="O6503">
        <v>91</v>
      </c>
      <c r="P6503">
        <v>22</v>
      </c>
      <c r="Q6503">
        <v>3</v>
      </c>
      <c r="R6503">
        <v>23</v>
      </c>
      <c r="S6503">
        <v>9</v>
      </c>
      <c r="T6503">
        <v>0.1</v>
      </c>
      <c r="U6503">
        <v>210</v>
      </c>
      <c r="V6503">
        <v>1.3</v>
      </c>
      <c r="W6503">
        <v>0.5</v>
      </c>
      <c r="X6503">
        <v>1</v>
      </c>
      <c r="Y6503">
        <v>30.4</v>
      </c>
    </row>
    <row r="6504" spans="1:25" hidden="1" x14ac:dyDescent="0.25">
      <c r="A6504" t="s">
        <v>24738</v>
      </c>
      <c r="B6504" t="s">
        <v>24739</v>
      </c>
      <c r="C6504" s="1" t="str">
        <f t="shared" si="1046"/>
        <v>21:0450</v>
      </c>
      <c r="D6504" s="1" t="str">
        <f t="shared" si="1047"/>
        <v>21:0148</v>
      </c>
      <c r="E6504" t="s">
        <v>24740</v>
      </c>
      <c r="F6504" t="s">
        <v>24741</v>
      </c>
      <c r="H6504">
        <v>48.8111186</v>
      </c>
      <c r="I6504">
        <v>-93.077976000000007</v>
      </c>
      <c r="J6504" s="1" t="str">
        <f t="shared" si="1048"/>
        <v>NGR lake sediment grab sample</v>
      </c>
      <c r="K6504" s="1" t="str">
        <f t="shared" si="1049"/>
        <v>&lt;177 micron (NGR)</v>
      </c>
      <c r="L6504">
        <v>9</v>
      </c>
      <c r="M6504" t="s">
        <v>72</v>
      </c>
      <c r="N6504">
        <v>170</v>
      </c>
      <c r="O6504">
        <v>131</v>
      </c>
      <c r="P6504">
        <v>29</v>
      </c>
      <c r="Q6504">
        <v>1</v>
      </c>
      <c r="R6504">
        <v>23</v>
      </c>
      <c r="S6504">
        <v>11</v>
      </c>
      <c r="T6504">
        <v>0.1</v>
      </c>
      <c r="U6504">
        <v>300</v>
      </c>
      <c r="V6504">
        <v>1.8</v>
      </c>
      <c r="W6504">
        <v>0.5</v>
      </c>
      <c r="X6504">
        <v>1</v>
      </c>
      <c r="Y6504">
        <v>54.8</v>
      </c>
    </row>
    <row r="6505" spans="1:25" hidden="1" x14ac:dyDescent="0.25">
      <c r="A6505" t="s">
        <v>24742</v>
      </c>
      <c r="B6505" t="s">
        <v>24743</v>
      </c>
      <c r="C6505" s="1" t="str">
        <f t="shared" si="1046"/>
        <v>21:0450</v>
      </c>
      <c r="D6505" s="1" t="str">
        <f t="shared" si="1047"/>
        <v>21:0148</v>
      </c>
      <c r="E6505" t="s">
        <v>24744</v>
      </c>
      <c r="F6505" t="s">
        <v>24745</v>
      </c>
      <c r="H6505">
        <v>48.807050500000003</v>
      </c>
      <c r="I6505">
        <v>-93.137772699999999</v>
      </c>
      <c r="J6505" s="1" t="str">
        <f t="shared" si="1048"/>
        <v>NGR lake sediment grab sample</v>
      </c>
      <c r="K6505" s="1" t="str">
        <f t="shared" si="1049"/>
        <v>&lt;177 micron (NGR)</v>
      </c>
      <c r="L6505">
        <v>9</v>
      </c>
      <c r="M6505" t="s">
        <v>77</v>
      </c>
      <c r="N6505">
        <v>171</v>
      </c>
      <c r="O6505">
        <v>126</v>
      </c>
      <c r="P6505">
        <v>45</v>
      </c>
      <c r="Q6505">
        <v>3</v>
      </c>
      <c r="R6505">
        <v>18</v>
      </c>
      <c r="S6505">
        <v>8</v>
      </c>
      <c r="T6505">
        <v>0.1</v>
      </c>
      <c r="U6505">
        <v>390</v>
      </c>
      <c r="V6505">
        <v>0.9</v>
      </c>
      <c r="W6505">
        <v>0.5</v>
      </c>
      <c r="X6505">
        <v>1</v>
      </c>
      <c r="Y6505">
        <v>42.8</v>
      </c>
    </row>
    <row r="6506" spans="1:25" hidden="1" x14ac:dyDescent="0.25">
      <c r="A6506" t="s">
        <v>24746</v>
      </c>
      <c r="B6506" t="s">
        <v>24747</v>
      </c>
      <c r="C6506" s="1" t="str">
        <f t="shared" si="1046"/>
        <v>21:0450</v>
      </c>
      <c r="D6506" s="1" t="str">
        <f t="shared" si="1047"/>
        <v>21:0148</v>
      </c>
      <c r="E6506" t="s">
        <v>24748</v>
      </c>
      <c r="F6506" t="s">
        <v>24749</v>
      </c>
      <c r="H6506">
        <v>48.764776400000002</v>
      </c>
      <c r="I6506">
        <v>-93.083715100000006</v>
      </c>
      <c r="J6506" s="1" t="str">
        <f t="shared" si="1048"/>
        <v>NGR lake sediment grab sample</v>
      </c>
      <c r="K6506" s="1" t="str">
        <f t="shared" si="1049"/>
        <v>&lt;177 micron (NGR)</v>
      </c>
      <c r="L6506">
        <v>9</v>
      </c>
      <c r="M6506" t="s">
        <v>82</v>
      </c>
      <c r="N6506">
        <v>172</v>
      </c>
      <c r="O6506">
        <v>42</v>
      </c>
      <c r="P6506">
        <v>16</v>
      </c>
      <c r="Q6506">
        <v>3</v>
      </c>
      <c r="R6506">
        <v>17</v>
      </c>
      <c r="S6506">
        <v>9</v>
      </c>
      <c r="T6506">
        <v>0.1</v>
      </c>
      <c r="U6506">
        <v>400</v>
      </c>
      <c r="V6506">
        <v>1.3</v>
      </c>
      <c r="W6506">
        <v>0.5</v>
      </c>
      <c r="X6506">
        <v>1</v>
      </c>
      <c r="Y6506">
        <v>6.8</v>
      </c>
    </row>
    <row r="6507" spans="1:25" hidden="1" x14ac:dyDescent="0.25">
      <c r="A6507" t="s">
        <v>24750</v>
      </c>
      <c r="B6507" t="s">
        <v>24751</v>
      </c>
      <c r="C6507" s="1" t="str">
        <f t="shared" si="1046"/>
        <v>21:0450</v>
      </c>
      <c r="D6507" s="1" t="str">
        <f t="shared" si="1047"/>
        <v>21:0148</v>
      </c>
      <c r="E6507" t="s">
        <v>24752</v>
      </c>
      <c r="F6507" t="s">
        <v>24753</v>
      </c>
      <c r="H6507">
        <v>48.757631199999999</v>
      </c>
      <c r="I6507">
        <v>-93.141447400000004</v>
      </c>
      <c r="J6507" s="1" t="str">
        <f t="shared" si="1048"/>
        <v>NGR lake sediment grab sample</v>
      </c>
      <c r="K6507" s="1" t="str">
        <f t="shared" si="1049"/>
        <v>&lt;177 micron (NGR)</v>
      </c>
      <c r="L6507">
        <v>9</v>
      </c>
      <c r="M6507" t="s">
        <v>87</v>
      </c>
      <c r="N6507">
        <v>173</v>
      </c>
      <c r="O6507">
        <v>119</v>
      </c>
      <c r="P6507">
        <v>28</v>
      </c>
      <c r="Q6507">
        <v>7</v>
      </c>
      <c r="R6507">
        <v>27</v>
      </c>
      <c r="S6507">
        <v>9</v>
      </c>
      <c r="T6507">
        <v>0.1</v>
      </c>
      <c r="U6507">
        <v>190</v>
      </c>
      <c r="V6507">
        <v>1.1000000000000001</v>
      </c>
      <c r="W6507">
        <v>0.5</v>
      </c>
      <c r="X6507">
        <v>2</v>
      </c>
      <c r="Y6507">
        <v>44.2</v>
      </c>
    </row>
    <row r="6508" spans="1:25" hidden="1" x14ac:dyDescent="0.25">
      <c r="A6508" t="s">
        <v>24754</v>
      </c>
      <c r="B6508" t="s">
        <v>24755</v>
      </c>
      <c r="C6508" s="1" t="str">
        <f t="shared" si="1046"/>
        <v>21:0450</v>
      </c>
      <c r="D6508" s="1" t="str">
        <f>HYPERLINK("http://geochem.nrcan.gc.ca/cdogs/content/svy/svy_e.htm", "")</f>
        <v/>
      </c>
      <c r="G6508" s="1" t="str">
        <f>HYPERLINK("http://geochem.nrcan.gc.ca/cdogs/content/cr_/cr_00033_e.htm", "33")</f>
        <v>33</v>
      </c>
      <c r="J6508" t="s">
        <v>100</v>
      </c>
      <c r="K6508" t="s">
        <v>101</v>
      </c>
      <c r="L6508">
        <v>9</v>
      </c>
      <c r="M6508" t="s">
        <v>102</v>
      </c>
      <c r="N6508">
        <v>174</v>
      </c>
      <c r="O6508">
        <v>144</v>
      </c>
      <c r="P6508">
        <v>18</v>
      </c>
      <c r="Q6508">
        <v>27</v>
      </c>
      <c r="R6508">
        <v>14</v>
      </c>
      <c r="S6508">
        <v>11</v>
      </c>
      <c r="T6508">
        <v>0.1</v>
      </c>
      <c r="U6508">
        <v>2450</v>
      </c>
      <c r="V6508">
        <v>3.6</v>
      </c>
      <c r="W6508">
        <v>1.5</v>
      </c>
      <c r="X6508">
        <v>1</v>
      </c>
      <c r="Y6508">
        <v>13</v>
      </c>
    </row>
    <row r="6509" spans="1:25" hidden="1" x14ac:dyDescent="0.25">
      <c r="A6509" t="s">
        <v>24756</v>
      </c>
      <c r="B6509" t="s">
        <v>24757</v>
      </c>
      <c r="C6509" s="1" t="str">
        <f t="shared" si="1046"/>
        <v>21:0450</v>
      </c>
      <c r="D6509" s="1" t="str">
        <f t="shared" ref="D6509:D6521" si="1050">HYPERLINK("http://geochem.nrcan.gc.ca/cdogs/content/svy/svy210148_e.htm", "21:0148")</f>
        <v>21:0148</v>
      </c>
      <c r="E6509" t="s">
        <v>24758</v>
      </c>
      <c r="F6509" t="s">
        <v>24759</v>
      </c>
      <c r="H6509">
        <v>48.730295699999999</v>
      </c>
      <c r="I6509">
        <v>-93.122618299999999</v>
      </c>
      <c r="J6509" s="1" t="str">
        <f t="shared" ref="J6509:J6521" si="1051">HYPERLINK("http://geochem.nrcan.gc.ca/cdogs/content/kwd/kwd020027_e.htm", "NGR lake sediment grab sample")</f>
        <v>NGR lake sediment grab sample</v>
      </c>
      <c r="K6509" s="1" t="str">
        <f t="shared" ref="K6509:K6521" si="1052">HYPERLINK("http://geochem.nrcan.gc.ca/cdogs/content/kwd/kwd080006_e.htm", "&lt;177 micron (NGR)")</f>
        <v>&lt;177 micron (NGR)</v>
      </c>
      <c r="L6509">
        <v>9</v>
      </c>
      <c r="M6509" t="s">
        <v>92</v>
      </c>
      <c r="N6509">
        <v>175</v>
      </c>
      <c r="O6509">
        <v>145</v>
      </c>
      <c r="P6509">
        <v>58</v>
      </c>
      <c r="Q6509">
        <v>7</v>
      </c>
      <c r="R6509">
        <v>56</v>
      </c>
      <c r="S6509">
        <v>20</v>
      </c>
      <c r="T6509">
        <v>0.1</v>
      </c>
      <c r="U6509">
        <v>430</v>
      </c>
      <c r="V6509">
        <v>3.25</v>
      </c>
      <c r="W6509">
        <v>0.5</v>
      </c>
      <c r="X6509">
        <v>1</v>
      </c>
      <c r="Y6509">
        <v>22</v>
      </c>
    </row>
    <row r="6510" spans="1:25" hidden="1" x14ac:dyDescent="0.25">
      <c r="A6510" t="s">
        <v>24760</v>
      </c>
      <c r="B6510" t="s">
        <v>24761</v>
      </c>
      <c r="C6510" s="1" t="str">
        <f t="shared" si="1046"/>
        <v>21:0450</v>
      </c>
      <c r="D6510" s="1" t="str">
        <f t="shared" si="1050"/>
        <v>21:0148</v>
      </c>
      <c r="E6510" t="s">
        <v>24762</v>
      </c>
      <c r="F6510" t="s">
        <v>24763</v>
      </c>
      <c r="H6510">
        <v>48.737612900000002</v>
      </c>
      <c r="I6510">
        <v>-93.0771826</v>
      </c>
      <c r="J6510" s="1" t="str">
        <f t="shared" si="1051"/>
        <v>NGR lake sediment grab sample</v>
      </c>
      <c r="K6510" s="1" t="str">
        <f t="shared" si="1052"/>
        <v>&lt;177 micron (NGR)</v>
      </c>
      <c r="L6510">
        <v>9</v>
      </c>
      <c r="M6510" t="s">
        <v>97</v>
      </c>
      <c r="N6510">
        <v>176</v>
      </c>
      <c r="O6510">
        <v>112</v>
      </c>
      <c r="P6510">
        <v>37</v>
      </c>
      <c r="Q6510">
        <v>7</v>
      </c>
      <c r="R6510">
        <v>47</v>
      </c>
      <c r="S6510">
        <v>17</v>
      </c>
      <c r="T6510">
        <v>0.1</v>
      </c>
      <c r="U6510">
        <v>260</v>
      </c>
      <c r="V6510">
        <v>2.4</v>
      </c>
      <c r="W6510">
        <v>0.5</v>
      </c>
      <c r="X6510">
        <v>1</v>
      </c>
      <c r="Y6510">
        <v>19.600000000000001</v>
      </c>
    </row>
    <row r="6511" spans="1:25" hidden="1" x14ac:dyDescent="0.25">
      <c r="A6511" t="s">
        <v>24764</v>
      </c>
      <c r="B6511" t="s">
        <v>24765</v>
      </c>
      <c r="C6511" s="1" t="str">
        <f t="shared" si="1046"/>
        <v>21:0450</v>
      </c>
      <c r="D6511" s="1" t="str">
        <f t="shared" si="1050"/>
        <v>21:0148</v>
      </c>
      <c r="E6511" t="s">
        <v>24766</v>
      </c>
      <c r="F6511" t="s">
        <v>24767</v>
      </c>
      <c r="H6511">
        <v>48.713043200000001</v>
      </c>
      <c r="I6511">
        <v>-92.994887700000007</v>
      </c>
      <c r="J6511" s="1" t="str">
        <f t="shared" si="1051"/>
        <v>NGR lake sediment grab sample</v>
      </c>
      <c r="K6511" s="1" t="str">
        <f t="shared" si="1052"/>
        <v>&lt;177 micron (NGR)</v>
      </c>
      <c r="L6511">
        <v>9</v>
      </c>
      <c r="M6511" t="s">
        <v>107</v>
      </c>
      <c r="N6511">
        <v>177</v>
      </c>
      <c r="O6511">
        <v>122</v>
      </c>
      <c r="P6511">
        <v>39</v>
      </c>
      <c r="Q6511">
        <v>7</v>
      </c>
      <c r="R6511">
        <v>44</v>
      </c>
      <c r="S6511">
        <v>24</v>
      </c>
      <c r="T6511">
        <v>0.1</v>
      </c>
      <c r="U6511">
        <v>1600</v>
      </c>
      <c r="V6511">
        <v>4.2</v>
      </c>
      <c r="W6511">
        <v>0.5</v>
      </c>
      <c r="X6511">
        <v>1</v>
      </c>
      <c r="Y6511">
        <v>12.2</v>
      </c>
    </row>
    <row r="6512" spans="1:25" hidden="1" x14ac:dyDescent="0.25">
      <c r="A6512" t="s">
        <v>24768</v>
      </c>
      <c r="B6512" t="s">
        <v>24769</v>
      </c>
      <c r="C6512" s="1" t="str">
        <f t="shared" si="1046"/>
        <v>21:0450</v>
      </c>
      <c r="D6512" s="1" t="str">
        <f t="shared" si="1050"/>
        <v>21:0148</v>
      </c>
      <c r="E6512" t="s">
        <v>24770</v>
      </c>
      <c r="F6512" t="s">
        <v>24771</v>
      </c>
      <c r="H6512">
        <v>48.7421097</v>
      </c>
      <c r="I6512">
        <v>-92.997414300000003</v>
      </c>
      <c r="J6512" s="1" t="str">
        <f t="shared" si="1051"/>
        <v>NGR lake sediment grab sample</v>
      </c>
      <c r="K6512" s="1" t="str">
        <f t="shared" si="1052"/>
        <v>&lt;177 micron (NGR)</v>
      </c>
      <c r="L6512">
        <v>9</v>
      </c>
      <c r="M6512" t="s">
        <v>112</v>
      </c>
      <c r="N6512">
        <v>178</v>
      </c>
      <c r="O6512">
        <v>120</v>
      </c>
      <c r="P6512">
        <v>34</v>
      </c>
      <c r="Q6512">
        <v>9</v>
      </c>
      <c r="R6512">
        <v>40</v>
      </c>
      <c r="S6512">
        <v>24</v>
      </c>
      <c r="T6512">
        <v>0.1</v>
      </c>
      <c r="U6512">
        <v>1750</v>
      </c>
      <c r="V6512">
        <v>4.0999999999999996</v>
      </c>
      <c r="W6512">
        <v>0.5</v>
      </c>
      <c r="X6512">
        <v>1</v>
      </c>
      <c r="Y6512">
        <v>12.8</v>
      </c>
    </row>
    <row r="6513" spans="1:25" hidden="1" x14ac:dyDescent="0.25">
      <c r="A6513" t="s">
        <v>24772</v>
      </c>
      <c r="B6513" t="s">
        <v>24773</v>
      </c>
      <c r="C6513" s="1" t="str">
        <f t="shared" si="1046"/>
        <v>21:0450</v>
      </c>
      <c r="D6513" s="1" t="str">
        <f t="shared" si="1050"/>
        <v>21:0148</v>
      </c>
      <c r="E6513" t="s">
        <v>24774</v>
      </c>
      <c r="F6513" t="s">
        <v>24775</v>
      </c>
      <c r="H6513">
        <v>48.752850299999999</v>
      </c>
      <c r="I6513">
        <v>-93.012610300000006</v>
      </c>
      <c r="J6513" s="1" t="str">
        <f t="shared" si="1051"/>
        <v>NGR lake sediment grab sample</v>
      </c>
      <c r="K6513" s="1" t="str">
        <f t="shared" si="1052"/>
        <v>&lt;177 micron (NGR)</v>
      </c>
      <c r="L6513">
        <v>9</v>
      </c>
      <c r="M6513" t="s">
        <v>117</v>
      </c>
      <c r="N6513">
        <v>179</v>
      </c>
      <c r="O6513">
        <v>70</v>
      </c>
      <c r="P6513">
        <v>46</v>
      </c>
      <c r="Q6513">
        <v>3</v>
      </c>
      <c r="R6513">
        <v>37</v>
      </c>
      <c r="S6513">
        <v>18</v>
      </c>
      <c r="T6513">
        <v>0.1</v>
      </c>
      <c r="U6513">
        <v>770</v>
      </c>
      <c r="V6513">
        <v>2.8</v>
      </c>
      <c r="W6513">
        <v>0.5</v>
      </c>
      <c r="X6513">
        <v>2</v>
      </c>
      <c r="Y6513">
        <v>4.8</v>
      </c>
    </row>
    <row r="6514" spans="1:25" hidden="1" x14ac:dyDescent="0.25">
      <c r="A6514" t="s">
        <v>24776</v>
      </c>
      <c r="B6514" t="s">
        <v>24777</v>
      </c>
      <c r="C6514" s="1" t="str">
        <f t="shared" si="1046"/>
        <v>21:0450</v>
      </c>
      <c r="D6514" s="1" t="str">
        <f t="shared" si="1050"/>
        <v>21:0148</v>
      </c>
      <c r="E6514" t="s">
        <v>24778</v>
      </c>
      <c r="F6514" t="s">
        <v>24779</v>
      </c>
      <c r="H6514">
        <v>48.768931199999997</v>
      </c>
      <c r="I6514">
        <v>-92.943942500000006</v>
      </c>
      <c r="J6514" s="1" t="str">
        <f t="shared" si="1051"/>
        <v>NGR lake sediment grab sample</v>
      </c>
      <c r="K6514" s="1" t="str">
        <f t="shared" si="1052"/>
        <v>&lt;177 micron (NGR)</v>
      </c>
      <c r="L6514">
        <v>9</v>
      </c>
      <c r="M6514" t="s">
        <v>122</v>
      </c>
      <c r="N6514">
        <v>180</v>
      </c>
      <c r="O6514">
        <v>62</v>
      </c>
      <c r="P6514">
        <v>37</v>
      </c>
      <c r="Q6514">
        <v>4</v>
      </c>
      <c r="R6514">
        <v>31</v>
      </c>
      <c r="S6514">
        <v>17</v>
      </c>
      <c r="T6514">
        <v>0.1</v>
      </c>
      <c r="U6514">
        <v>750</v>
      </c>
      <c r="V6514">
        <v>2.4500000000000002</v>
      </c>
      <c r="W6514">
        <v>0.5</v>
      </c>
      <c r="X6514">
        <v>1</v>
      </c>
      <c r="Y6514">
        <v>4.5999999999999996</v>
      </c>
    </row>
    <row r="6515" spans="1:25" hidden="1" x14ac:dyDescent="0.25">
      <c r="A6515" t="s">
        <v>24780</v>
      </c>
      <c r="B6515" t="s">
        <v>24781</v>
      </c>
      <c r="C6515" s="1" t="str">
        <f t="shared" si="1046"/>
        <v>21:0450</v>
      </c>
      <c r="D6515" s="1" t="str">
        <f t="shared" si="1050"/>
        <v>21:0148</v>
      </c>
      <c r="E6515" t="s">
        <v>24782</v>
      </c>
      <c r="F6515" t="s">
        <v>24783</v>
      </c>
      <c r="H6515">
        <v>48.818435100000002</v>
      </c>
      <c r="I6515">
        <v>-92.926491100000007</v>
      </c>
      <c r="J6515" s="1" t="str">
        <f t="shared" si="1051"/>
        <v>NGR lake sediment grab sample</v>
      </c>
      <c r="K6515" s="1" t="str">
        <f t="shared" si="1052"/>
        <v>&lt;177 micron (NGR)</v>
      </c>
      <c r="L6515">
        <v>10</v>
      </c>
      <c r="M6515" t="s">
        <v>29</v>
      </c>
      <c r="N6515">
        <v>181</v>
      </c>
      <c r="O6515">
        <v>64</v>
      </c>
      <c r="P6515">
        <v>37</v>
      </c>
      <c r="Q6515">
        <v>3</v>
      </c>
      <c r="R6515">
        <v>34</v>
      </c>
      <c r="S6515">
        <v>18</v>
      </c>
      <c r="T6515">
        <v>0.1</v>
      </c>
      <c r="U6515">
        <v>480</v>
      </c>
      <c r="V6515">
        <v>2.65</v>
      </c>
      <c r="W6515">
        <v>0.5</v>
      </c>
      <c r="X6515">
        <v>1</v>
      </c>
      <c r="Y6515">
        <v>2</v>
      </c>
    </row>
    <row r="6516" spans="1:25" hidden="1" x14ac:dyDescent="0.25">
      <c r="A6516" t="s">
        <v>24784</v>
      </c>
      <c r="B6516" t="s">
        <v>24785</v>
      </c>
      <c r="C6516" s="1" t="str">
        <f t="shared" si="1046"/>
        <v>21:0450</v>
      </c>
      <c r="D6516" s="1" t="str">
        <f t="shared" si="1050"/>
        <v>21:0148</v>
      </c>
      <c r="E6516" t="s">
        <v>24786</v>
      </c>
      <c r="F6516" t="s">
        <v>24787</v>
      </c>
      <c r="H6516">
        <v>48.7823481</v>
      </c>
      <c r="I6516">
        <v>-92.986372099999997</v>
      </c>
      <c r="J6516" s="1" t="str">
        <f t="shared" si="1051"/>
        <v>NGR lake sediment grab sample</v>
      </c>
      <c r="K6516" s="1" t="str">
        <f t="shared" si="1052"/>
        <v>&lt;177 micron (NGR)</v>
      </c>
      <c r="L6516">
        <v>10</v>
      </c>
      <c r="M6516" t="s">
        <v>34</v>
      </c>
      <c r="N6516">
        <v>182</v>
      </c>
      <c r="O6516">
        <v>117</v>
      </c>
      <c r="P6516">
        <v>31</v>
      </c>
      <c r="Q6516">
        <v>14</v>
      </c>
      <c r="R6516">
        <v>39</v>
      </c>
      <c r="S6516">
        <v>21</v>
      </c>
      <c r="T6516">
        <v>0.1</v>
      </c>
      <c r="U6516">
        <v>630</v>
      </c>
      <c r="V6516">
        <v>3.3</v>
      </c>
      <c r="W6516">
        <v>0.5</v>
      </c>
      <c r="X6516">
        <v>2</v>
      </c>
      <c r="Y6516">
        <v>12.6</v>
      </c>
    </row>
    <row r="6517" spans="1:25" hidden="1" x14ac:dyDescent="0.25">
      <c r="A6517" t="s">
        <v>24788</v>
      </c>
      <c r="B6517" t="s">
        <v>24789</v>
      </c>
      <c r="C6517" s="1" t="str">
        <f t="shared" si="1046"/>
        <v>21:0450</v>
      </c>
      <c r="D6517" s="1" t="str">
        <f t="shared" si="1050"/>
        <v>21:0148</v>
      </c>
      <c r="E6517" t="s">
        <v>24790</v>
      </c>
      <c r="F6517" t="s">
        <v>24791</v>
      </c>
      <c r="H6517">
        <v>48.780022299999999</v>
      </c>
      <c r="I6517">
        <v>-93.036138699999995</v>
      </c>
      <c r="J6517" s="1" t="str">
        <f t="shared" si="1051"/>
        <v>NGR lake sediment grab sample</v>
      </c>
      <c r="K6517" s="1" t="str">
        <f t="shared" si="1052"/>
        <v>&lt;177 micron (NGR)</v>
      </c>
      <c r="L6517">
        <v>10</v>
      </c>
      <c r="M6517" t="s">
        <v>39</v>
      </c>
      <c r="N6517">
        <v>183</v>
      </c>
      <c r="O6517">
        <v>75</v>
      </c>
      <c r="P6517">
        <v>62</v>
      </c>
      <c r="Q6517">
        <v>2</v>
      </c>
      <c r="R6517">
        <v>43</v>
      </c>
      <c r="S6517">
        <v>30</v>
      </c>
      <c r="T6517">
        <v>0.1</v>
      </c>
      <c r="U6517">
        <v>3900</v>
      </c>
      <c r="V6517">
        <v>9.1999999999999993</v>
      </c>
      <c r="W6517">
        <v>7</v>
      </c>
      <c r="X6517">
        <v>4</v>
      </c>
      <c r="Y6517">
        <v>7.4</v>
      </c>
    </row>
    <row r="6518" spans="1:25" hidden="1" x14ac:dyDescent="0.25">
      <c r="A6518" t="s">
        <v>24792</v>
      </c>
      <c r="B6518" t="s">
        <v>24793</v>
      </c>
      <c r="C6518" s="1" t="str">
        <f t="shared" si="1046"/>
        <v>21:0450</v>
      </c>
      <c r="D6518" s="1" t="str">
        <f t="shared" si="1050"/>
        <v>21:0148</v>
      </c>
      <c r="E6518" t="s">
        <v>24794</v>
      </c>
      <c r="F6518" t="s">
        <v>24795</v>
      </c>
      <c r="H6518">
        <v>48.802757900000003</v>
      </c>
      <c r="I6518">
        <v>-93.052224499999994</v>
      </c>
      <c r="J6518" s="1" t="str">
        <f t="shared" si="1051"/>
        <v>NGR lake sediment grab sample</v>
      </c>
      <c r="K6518" s="1" t="str">
        <f t="shared" si="1052"/>
        <v>&lt;177 micron (NGR)</v>
      </c>
      <c r="L6518">
        <v>10</v>
      </c>
      <c r="M6518" t="s">
        <v>44</v>
      </c>
      <c r="N6518">
        <v>184</v>
      </c>
      <c r="O6518">
        <v>74</v>
      </c>
      <c r="P6518">
        <v>18</v>
      </c>
      <c r="Q6518">
        <v>3</v>
      </c>
      <c r="R6518">
        <v>21</v>
      </c>
      <c r="S6518">
        <v>8</v>
      </c>
      <c r="T6518">
        <v>0.1</v>
      </c>
      <c r="U6518">
        <v>210</v>
      </c>
      <c r="V6518">
        <v>0.95</v>
      </c>
      <c r="W6518">
        <v>0.5</v>
      </c>
      <c r="X6518">
        <v>1</v>
      </c>
      <c r="Y6518">
        <v>33.200000000000003</v>
      </c>
    </row>
    <row r="6519" spans="1:25" hidden="1" x14ac:dyDescent="0.25">
      <c r="A6519" t="s">
        <v>24796</v>
      </c>
      <c r="B6519" t="s">
        <v>24797</v>
      </c>
      <c r="C6519" s="1" t="str">
        <f t="shared" si="1046"/>
        <v>21:0450</v>
      </c>
      <c r="D6519" s="1" t="str">
        <f t="shared" si="1050"/>
        <v>21:0148</v>
      </c>
      <c r="E6519" t="s">
        <v>24798</v>
      </c>
      <c r="F6519" t="s">
        <v>24799</v>
      </c>
      <c r="H6519">
        <v>48.831360699999998</v>
      </c>
      <c r="I6519">
        <v>-93.040167800000006</v>
      </c>
      <c r="J6519" s="1" t="str">
        <f t="shared" si="1051"/>
        <v>NGR lake sediment grab sample</v>
      </c>
      <c r="K6519" s="1" t="str">
        <f t="shared" si="1052"/>
        <v>&lt;177 micron (NGR)</v>
      </c>
      <c r="L6519">
        <v>10</v>
      </c>
      <c r="M6519" t="s">
        <v>62</v>
      </c>
      <c r="N6519">
        <v>185</v>
      </c>
      <c r="O6519">
        <v>103</v>
      </c>
      <c r="P6519">
        <v>26</v>
      </c>
      <c r="Q6519">
        <v>3</v>
      </c>
      <c r="R6519">
        <v>31</v>
      </c>
      <c r="S6519">
        <v>14</v>
      </c>
      <c r="T6519">
        <v>0.1</v>
      </c>
      <c r="U6519">
        <v>400</v>
      </c>
      <c r="V6519">
        <v>1.6</v>
      </c>
      <c r="W6519">
        <v>0.5</v>
      </c>
      <c r="X6519">
        <v>1</v>
      </c>
      <c r="Y6519">
        <v>31</v>
      </c>
    </row>
    <row r="6520" spans="1:25" hidden="1" x14ac:dyDescent="0.25">
      <c r="A6520" t="s">
        <v>24800</v>
      </c>
      <c r="B6520" t="s">
        <v>24801</v>
      </c>
      <c r="C6520" s="1" t="str">
        <f t="shared" si="1046"/>
        <v>21:0450</v>
      </c>
      <c r="D6520" s="1" t="str">
        <f t="shared" si="1050"/>
        <v>21:0148</v>
      </c>
      <c r="E6520" t="s">
        <v>24802</v>
      </c>
      <c r="F6520" t="s">
        <v>24803</v>
      </c>
      <c r="H6520">
        <v>48.881732999999997</v>
      </c>
      <c r="I6520">
        <v>-93.023840300000003</v>
      </c>
      <c r="J6520" s="1" t="str">
        <f t="shared" si="1051"/>
        <v>NGR lake sediment grab sample</v>
      </c>
      <c r="K6520" s="1" t="str">
        <f t="shared" si="1052"/>
        <v>&lt;177 micron (NGR)</v>
      </c>
      <c r="L6520">
        <v>10</v>
      </c>
      <c r="M6520" t="s">
        <v>67</v>
      </c>
      <c r="N6520">
        <v>186</v>
      </c>
      <c r="O6520">
        <v>118</v>
      </c>
      <c r="P6520">
        <v>40</v>
      </c>
      <c r="Q6520">
        <v>7</v>
      </c>
      <c r="R6520">
        <v>44</v>
      </c>
      <c r="S6520">
        <v>19</v>
      </c>
      <c r="T6520">
        <v>0.1</v>
      </c>
      <c r="U6520">
        <v>565</v>
      </c>
      <c r="V6520">
        <v>2.65</v>
      </c>
      <c r="W6520">
        <v>0.5</v>
      </c>
      <c r="X6520">
        <v>1</v>
      </c>
      <c r="Y6520">
        <v>23.8</v>
      </c>
    </row>
    <row r="6521" spans="1:25" hidden="1" x14ac:dyDescent="0.25">
      <c r="A6521" t="s">
        <v>24804</v>
      </c>
      <c r="B6521" t="s">
        <v>24805</v>
      </c>
      <c r="C6521" s="1" t="str">
        <f t="shared" si="1046"/>
        <v>21:0450</v>
      </c>
      <c r="D6521" s="1" t="str">
        <f t="shared" si="1050"/>
        <v>21:0148</v>
      </c>
      <c r="E6521" t="s">
        <v>24806</v>
      </c>
      <c r="F6521" t="s">
        <v>24807</v>
      </c>
      <c r="H6521">
        <v>48.880583700000003</v>
      </c>
      <c r="I6521">
        <v>-93.008590900000002</v>
      </c>
      <c r="J6521" s="1" t="str">
        <f t="shared" si="1051"/>
        <v>NGR lake sediment grab sample</v>
      </c>
      <c r="K6521" s="1" t="str">
        <f t="shared" si="1052"/>
        <v>&lt;177 micron (NGR)</v>
      </c>
      <c r="L6521">
        <v>10</v>
      </c>
      <c r="M6521" t="s">
        <v>72</v>
      </c>
      <c r="N6521">
        <v>187</v>
      </c>
      <c r="O6521">
        <v>100</v>
      </c>
      <c r="P6521">
        <v>37</v>
      </c>
      <c r="Q6521">
        <v>7</v>
      </c>
      <c r="R6521">
        <v>40</v>
      </c>
      <c r="S6521">
        <v>18</v>
      </c>
      <c r="T6521">
        <v>0.1</v>
      </c>
      <c r="U6521">
        <v>530</v>
      </c>
      <c r="V6521">
        <v>2.4500000000000002</v>
      </c>
      <c r="W6521">
        <v>1</v>
      </c>
      <c r="X6521">
        <v>1</v>
      </c>
      <c r="Y6521">
        <v>20.6</v>
      </c>
    </row>
    <row r="6522" spans="1:25" hidden="1" x14ac:dyDescent="0.25">
      <c r="A6522" t="s">
        <v>24808</v>
      </c>
      <c r="B6522" t="s">
        <v>24809</v>
      </c>
      <c r="C6522" s="1" t="str">
        <f t="shared" si="1046"/>
        <v>21:0450</v>
      </c>
      <c r="D6522" s="1" t="str">
        <f>HYPERLINK("http://geochem.nrcan.gc.ca/cdogs/content/svy/svy_e.htm", "")</f>
        <v/>
      </c>
      <c r="G6522" s="1" t="str">
        <f>HYPERLINK("http://geochem.nrcan.gc.ca/cdogs/content/cr_/cr_00033_e.htm", "33")</f>
        <v>33</v>
      </c>
      <c r="J6522" t="s">
        <v>100</v>
      </c>
      <c r="K6522" t="s">
        <v>101</v>
      </c>
      <c r="L6522">
        <v>10</v>
      </c>
      <c r="M6522" t="s">
        <v>102</v>
      </c>
      <c r="N6522">
        <v>188</v>
      </c>
      <c r="O6522">
        <v>142</v>
      </c>
      <c r="P6522">
        <v>19</v>
      </c>
      <c r="Q6522">
        <v>24</v>
      </c>
      <c r="R6522">
        <v>13</v>
      </c>
      <c r="S6522">
        <v>11</v>
      </c>
      <c r="T6522">
        <v>0.1</v>
      </c>
      <c r="U6522">
        <v>2650</v>
      </c>
      <c r="V6522">
        <v>3.4</v>
      </c>
      <c r="W6522">
        <v>1</v>
      </c>
      <c r="X6522">
        <v>1</v>
      </c>
      <c r="Y6522">
        <v>12.8</v>
      </c>
    </row>
    <row r="6523" spans="1:25" hidden="1" x14ac:dyDescent="0.25">
      <c r="A6523" t="s">
        <v>24810</v>
      </c>
      <c r="B6523" t="s">
        <v>24811</v>
      </c>
      <c r="C6523" s="1" t="str">
        <f t="shared" si="1046"/>
        <v>21:0450</v>
      </c>
      <c r="D6523" s="1" t="str">
        <f t="shared" ref="D6523:D6551" si="1053">HYPERLINK("http://geochem.nrcan.gc.ca/cdogs/content/svy/svy210148_e.htm", "21:0148")</f>
        <v>21:0148</v>
      </c>
      <c r="E6523" t="s">
        <v>24812</v>
      </c>
      <c r="F6523" t="s">
        <v>24813</v>
      </c>
      <c r="H6523">
        <v>48.882438399999998</v>
      </c>
      <c r="I6523">
        <v>-92.957932600000007</v>
      </c>
      <c r="J6523" s="1" t="str">
        <f t="shared" ref="J6523:J6551" si="1054">HYPERLINK("http://geochem.nrcan.gc.ca/cdogs/content/kwd/kwd020027_e.htm", "NGR lake sediment grab sample")</f>
        <v>NGR lake sediment grab sample</v>
      </c>
      <c r="K6523" s="1" t="str">
        <f t="shared" ref="K6523:K6551" si="1055">HYPERLINK("http://geochem.nrcan.gc.ca/cdogs/content/kwd/kwd080006_e.htm", "&lt;177 micron (NGR)")</f>
        <v>&lt;177 micron (NGR)</v>
      </c>
      <c r="L6523">
        <v>10</v>
      </c>
      <c r="M6523" t="s">
        <v>77</v>
      </c>
      <c r="N6523">
        <v>189</v>
      </c>
      <c r="O6523">
        <v>62</v>
      </c>
      <c r="P6523">
        <v>23</v>
      </c>
      <c r="Q6523">
        <v>2</v>
      </c>
      <c r="R6523">
        <v>23</v>
      </c>
      <c r="S6523">
        <v>6</v>
      </c>
      <c r="T6523">
        <v>0.1</v>
      </c>
      <c r="U6523">
        <v>90</v>
      </c>
      <c r="V6523">
        <v>0.65</v>
      </c>
      <c r="W6523">
        <v>0.5</v>
      </c>
      <c r="X6523">
        <v>1</v>
      </c>
      <c r="Y6523">
        <v>48.6</v>
      </c>
    </row>
    <row r="6524" spans="1:25" hidden="1" x14ac:dyDescent="0.25">
      <c r="A6524" t="s">
        <v>24814</v>
      </c>
      <c r="B6524" t="s">
        <v>24815</v>
      </c>
      <c r="C6524" s="1" t="str">
        <f t="shared" si="1046"/>
        <v>21:0450</v>
      </c>
      <c r="D6524" s="1" t="str">
        <f t="shared" si="1053"/>
        <v>21:0148</v>
      </c>
      <c r="E6524" t="s">
        <v>24816</v>
      </c>
      <c r="F6524" t="s">
        <v>24817</v>
      </c>
      <c r="H6524">
        <v>48.8432496</v>
      </c>
      <c r="I6524">
        <v>-92.980631000000002</v>
      </c>
      <c r="J6524" s="1" t="str">
        <f t="shared" si="1054"/>
        <v>NGR lake sediment grab sample</v>
      </c>
      <c r="K6524" s="1" t="str">
        <f t="shared" si="1055"/>
        <v>&lt;177 micron (NGR)</v>
      </c>
      <c r="L6524">
        <v>10</v>
      </c>
      <c r="M6524" t="s">
        <v>82</v>
      </c>
      <c r="N6524">
        <v>190</v>
      </c>
      <c r="O6524">
        <v>104</v>
      </c>
      <c r="P6524">
        <v>38</v>
      </c>
      <c r="Q6524">
        <v>4</v>
      </c>
      <c r="R6524">
        <v>36</v>
      </c>
      <c r="S6524">
        <v>13</v>
      </c>
      <c r="T6524">
        <v>0.1</v>
      </c>
      <c r="U6524">
        <v>620</v>
      </c>
      <c r="V6524">
        <v>2.2999999999999998</v>
      </c>
      <c r="W6524">
        <v>0.5</v>
      </c>
      <c r="X6524">
        <v>2</v>
      </c>
      <c r="Y6524">
        <v>35</v>
      </c>
    </row>
    <row r="6525" spans="1:25" hidden="1" x14ac:dyDescent="0.25">
      <c r="A6525" t="s">
        <v>24818</v>
      </c>
      <c r="B6525" t="s">
        <v>24819</v>
      </c>
      <c r="C6525" s="1" t="str">
        <f t="shared" si="1046"/>
        <v>21:0450</v>
      </c>
      <c r="D6525" s="1" t="str">
        <f t="shared" si="1053"/>
        <v>21:0148</v>
      </c>
      <c r="E6525" t="s">
        <v>24820</v>
      </c>
      <c r="F6525" t="s">
        <v>24821</v>
      </c>
      <c r="H6525">
        <v>48.825215100000001</v>
      </c>
      <c r="I6525">
        <v>-92.956114200000002</v>
      </c>
      <c r="J6525" s="1" t="str">
        <f t="shared" si="1054"/>
        <v>NGR lake sediment grab sample</v>
      </c>
      <c r="K6525" s="1" t="str">
        <f t="shared" si="1055"/>
        <v>&lt;177 micron (NGR)</v>
      </c>
      <c r="L6525">
        <v>10</v>
      </c>
      <c r="M6525" t="s">
        <v>87</v>
      </c>
      <c r="N6525">
        <v>191</v>
      </c>
      <c r="O6525">
        <v>45</v>
      </c>
      <c r="P6525">
        <v>25</v>
      </c>
      <c r="Q6525">
        <v>3</v>
      </c>
      <c r="R6525">
        <v>22</v>
      </c>
      <c r="S6525">
        <v>12</v>
      </c>
      <c r="T6525">
        <v>0.1</v>
      </c>
      <c r="U6525">
        <v>340</v>
      </c>
      <c r="V6525">
        <v>1.5</v>
      </c>
      <c r="W6525">
        <v>0.5</v>
      </c>
      <c r="X6525">
        <v>1</v>
      </c>
      <c r="Y6525">
        <v>9.8000000000000007</v>
      </c>
    </row>
    <row r="6526" spans="1:25" hidden="1" x14ac:dyDescent="0.25">
      <c r="A6526" t="s">
        <v>24822</v>
      </c>
      <c r="B6526" t="s">
        <v>24823</v>
      </c>
      <c r="C6526" s="1" t="str">
        <f t="shared" si="1046"/>
        <v>21:0450</v>
      </c>
      <c r="D6526" s="1" t="str">
        <f t="shared" si="1053"/>
        <v>21:0148</v>
      </c>
      <c r="E6526" t="s">
        <v>24824</v>
      </c>
      <c r="F6526" t="s">
        <v>24825</v>
      </c>
      <c r="H6526">
        <v>48.805106600000002</v>
      </c>
      <c r="I6526">
        <v>-92.978221700000006</v>
      </c>
      <c r="J6526" s="1" t="str">
        <f t="shared" si="1054"/>
        <v>NGR lake sediment grab sample</v>
      </c>
      <c r="K6526" s="1" t="str">
        <f t="shared" si="1055"/>
        <v>&lt;177 micron (NGR)</v>
      </c>
      <c r="L6526">
        <v>10</v>
      </c>
      <c r="M6526" t="s">
        <v>92</v>
      </c>
      <c r="N6526">
        <v>192</v>
      </c>
      <c r="O6526">
        <v>74</v>
      </c>
      <c r="P6526">
        <v>45</v>
      </c>
      <c r="Q6526">
        <v>9</v>
      </c>
      <c r="R6526">
        <v>36</v>
      </c>
      <c r="S6526">
        <v>12</v>
      </c>
      <c r="T6526">
        <v>0.1</v>
      </c>
      <c r="U6526">
        <v>265</v>
      </c>
      <c r="V6526">
        <v>1.1000000000000001</v>
      </c>
      <c r="W6526">
        <v>0.5</v>
      </c>
      <c r="X6526">
        <v>1</v>
      </c>
      <c r="Y6526">
        <v>41</v>
      </c>
    </row>
    <row r="6527" spans="1:25" hidden="1" x14ac:dyDescent="0.25">
      <c r="A6527" t="s">
        <v>24826</v>
      </c>
      <c r="B6527" t="s">
        <v>24827</v>
      </c>
      <c r="C6527" s="1" t="str">
        <f t="shared" ref="C6527:C6590" si="1056">HYPERLINK("http://geochem.nrcan.gc.ca/cdogs/content/bdl/bdl210450_e.htm", "21:0450")</f>
        <v>21:0450</v>
      </c>
      <c r="D6527" s="1" t="str">
        <f t="shared" si="1053"/>
        <v>21:0148</v>
      </c>
      <c r="E6527" t="s">
        <v>24828</v>
      </c>
      <c r="F6527" t="s">
        <v>24829</v>
      </c>
      <c r="H6527">
        <v>48.807759799999999</v>
      </c>
      <c r="I6527">
        <v>-92.948311799999999</v>
      </c>
      <c r="J6527" s="1" t="str">
        <f t="shared" si="1054"/>
        <v>NGR lake sediment grab sample</v>
      </c>
      <c r="K6527" s="1" t="str">
        <f t="shared" si="1055"/>
        <v>&lt;177 micron (NGR)</v>
      </c>
      <c r="L6527">
        <v>10</v>
      </c>
      <c r="M6527" t="s">
        <v>49</v>
      </c>
      <c r="N6527">
        <v>193</v>
      </c>
      <c r="O6527">
        <v>79</v>
      </c>
      <c r="P6527">
        <v>24</v>
      </c>
      <c r="Q6527">
        <v>3</v>
      </c>
      <c r="R6527">
        <v>31</v>
      </c>
      <c r="S6527">
        <v>15</v>
      </c>
      <c r="T6527">
        <v>0.1</v>
      </c>
      <c r="U6527">
        <v>480</v>
      </c>
      <c r="V6527">
        <v>2.5499999999999998</v>
      </c>
      <c r="W6527">
        <v>0.5</v>
      </c>
      <c r="X6527">
        <v>1</v>
      </c>
      <c r="Y6527">
        <v>11.6</v>
      </c>
    </row>
    <row r="6528" spans="1:25" hidden="1" x14ac:dyDescent="0.25">
      <c r="A6528" t="s">
        <v>24830</v>
      </c>
      <c r="B6528" t="s">
        <v>24831</v>
      </c>
      <c r="C6528" s="1" t="str">
        <f t="shared" si="1056"/>
        <v>21:0450</v>
      </c>
      <c r="D6528" s="1" t="str">
        <f t="shared" si="1053"/>
        <v>21:0148</v>
      </c>
      <c r="E6528" t="s">
        <v>24782</v>
      </c>
      <c r="F6528" t="s">
        <v>24832</v>
      </c>
      <c r="H6528">
        <v>48.818435100000002</v>
      </c>
      <c r="I6528">
        <v>-92.926491100000007</v>
      </c>
      <c r="J6528" s="1" t="str">
        <f t="shared" si="1054"/>
        <v>NGR lake sediment grab sample</v>
      </c>
      <c r="K6528" s="1" t="str">
        <f t="shared" si="1055"/>
        <v>&lt;177 micron (NGR)</v>
      </c>
      <c r="L6528">
        <v>10</v>
      </c>
      <c r="M6528" t="s">
        <v>57</v>
      </c>
      <c r="N6528">
        <v>194</v>
      </c>
      <c r="O6528">
        <v>65</v>
      </c>
      <c r="P6528">
        <v>38</v>
      </c>
      <c r="Q6528">
        <v>3</v>
      </c>
      <c r="R6528">
        <v>36</v>
      </c>
      <c r="S6528">
        <v>17</v>
      </c>
      <c r="T6528">
        <v>0.1</v>
      </c>
      <c r="U6528">
        <v>470</v>
      </c>
      <c r="V6528">
        <v>2.6</v>
      </c>
      <c r="W6528">
        <v>0.5</v>
      </c>
      <c r="X6528">
        <v>1</v>
      </c>
      <c r="Y6528">
        <v>5.4</v>
      </c>
    </row>
    <row r="6529" spans="1:25" hidden="1" x14ac:dyDescent="0.25">
      <c r="A6529" t="s">
        <v>24833</v>
      </c>
      <c r="B6529" t="s">
        <v>24834</v>
      </c>
      <c r="C6529" s="1" t="str">
        <f t="shared" si="1056"/>
        <v>21:0450</v>
      </c>
      <c r="D6529" s="1" t="str">
        <f t="shared" si="1053"/>
        <v>21:0148</v>
      </c>
      <c r="E6529" t="s">
        <v>24782</v>
      </c>
      <c r="F6529" t="s">
        <v>24835</v>
      </c>
      <c r="H6529">
        <v>48.818435100000002</v>
      </c>
      <c r="I6529">
        <v>-92.926491100000007</v>
      </c>
      <c r="J6529" s="1" t="str">
        <f t="shared" si="1054"/>
        <v>NGR lake sediment grab sample</v>
      </c>
      <c r="K6529" s="1" t="str">
        <f t="shared" si="1055"/>
        <v>&lt;177 micron (NGR)</v>
      </c>
      <c r="L6529">
        <v>10</v>
      </c>
      <c r="M6529" t="s">
        <v>53</v>
      </c>
      <c r="N6529">
        <v>195</v>
      </c>
      <c r="O6529">
        <v>66</v>
      </c>
      <c r="P6529">
        <v>42</v>
      </c>
      <c r="Q6529">
        <v>3</v>
      </c>
      <c r="R6529">
        <v>36</v>
      </c>
      <c r="S6529">
        <v>18</v>
      </c>
      <c r="T6529">
        <v>0.1</v>
      </c>
      <c r="U6529">
        <v>495</v>
      </c>
      <c r="V6529">
        <v>2.7</v>
      </c>
      <c r="W6529">
        <v>0.5</v>
      </c>
      <c r="X6529">
        <v>1</v>
      </c>
      <c r="Y6529">
        <v>4.5999999999999996</v>
      </c>
    </row>
    <row r="6530" spans="1:25" hidden="1" x14ac:dyDescent="0.25">
      <c r="A6530" t="s">
        <v>24836</v>
      </c>
      <c r="B6530" t="s">
        <v>24837</v>
      </c>
      <c r="C6530" s="1" t="str">
        <f t="shared" si="1056"/>
        <v>21:0450</v>
      </c>
      <c r="D6530" s="1" t="str">
        <f t="shared" si="1053"/>
        <v>21:0148</v>
      </c>
      <c r="E6530" t="s">
        <v>24838</v>
      </c>
      <c r="F6530" t="s">
        <v>24839</v>
      </c>
      <c r="H6530">
        <v>48.830519000000002</v>
      </c>
      <c r="I6530">
        <v>-92.886332899999999</v>
      </c>
      <c r="J6530" s="1" t="str">
        <f t="shared" si="1054"/>
        <v>NGR lake sediment grab sample</v>
      </c>
      <c r="K6530" s="1" t="str">
        <f t="shared" si="1055"/>
        <v>&lt;177 micron (NGR)</v>
      </c>
      <c r="L6530">
        <v>10</v>
      </c>
      <c r="M6530" t="s">
        <v>97</v>
      </c>
      <c r="N6530">
        <v>196</v>
      </c>
      <c r="O6530">
        <v>45</v>
      </c>
      <c r="P6530">
        <v>15</v>
      </c>
      <c r="Q6530">
        <v>1</v>
      </c>
      <c r="R6530">
        <v>17</v>
      </c>
      <c r="S6530">
        <v>10</v>
      </c>
      <c r="T6530">
        <v>0.1</v>
      </c>
      <c r="U6530">
        <v>250</v>
      </c>
      <c r="V6530">
        <v>1.3</v>
      </c>
      <c r="W6530">
        <v>0.5</v>
      </c>
      <c r="X6530">
        <v>1</v>
      </c>
      <c r="Y6530">
        <v>4</v>
      </c>
    </row>
    <row r="6531" spans="1:25" hidden="1" x14ac:dyDescent="0.25">
      <c r="A6531" t="s">
        <v>24840</v>
      </c>
      <c r="B6531" t="s">
        <v>24841</v>
      </c>
      <c r="C6531" s="1" t="str">
        <f t="shared" si="1056"/>
        <v>21:0450</v>
      </c>
      <c r="D6531" s="1" t="str">
        <f t="shared" si="1053"/>
        <v>21:0148</v>
      </c>
      <c r="E6531" t="s">
        <v>24842</v>
      </c>
      <c r="F6531" t="s">
        <v>24843</v>
      </c>
      <c r="H6531">
        <v>48.808726399999998</v>
      </c>
      <c r="I6531">
        <v>-92.9005875</v>
      </c>
      <c r="J6531" s="1" t="str">
        <f t="shared" si="1054"/>
        <v>NGR lake sediment grab sample</v>
      </c>
      <c r="K6531" s="1" t="str">
        <f t="shared" si="1055"/>
        <v>&lt;177 micron (NGR)</v>
      </c>
      <c r="L6531">
        <v>10</v>
      </c>
      <c r="M6531" t="s">
        <v>107</v>
      </c>
      <c r="N6531">
        <v>197</v>
      </c>
      <c r="O6531">
        <v>40</v>
      </c>
      <c r="P6531">
        <v>16</v>
      </c>
      <c r="Q6531">
        <v>1</v>
      </c>
      <c r="R6531">
        <v>19</v>
      </c>
      <c r="S6531">
        <v>10</v>
      </c>
      <c r="T6531">
        <v>0.1</v>
      </c>
      <c r="U6531">
        <v>270</v>
      </c>
      <c r="V6531">
        <v>1.35</v>
      </c>
      <c r="W6531">
        <v>0.5</v>
      </c>
      <c r="X6531">
        <v>1</v>
      </c>
      <c r="Y6531">
        <v>2.2000000000000002</v>
      </c>
    </row>
    <row r="6532" spans="1:25" hidden="1" x14ac:dyDescent="0.25">
      <c r="A6532" t="s">
        <v>24844</v>
      </c>
      <c r="B6532" t="s">
        <v>24845</v>
      </c>
      <c r="C6532" s="1" t="str">
        <f t="shared" si="1056"/>
        <v>21:0450</v>
      </c>
      <c r="D6532" s="1" t="str">
        <f t="shared" si="1053"/>
        <v>21:0148</v>
      </c>
      <c r="E6532" t="s">
        <v>24846</v>
      </c>
      <c r="F6532" t="s">
        <v>24847</v>
      </c>
      <c r="H6532">
        <v>48.779567299999997</v>
      </c>
      <c r="I6532">
        <v>-92.888341100000005</v>
      </c>
      <c r="J6532" s="1" t="str">
        <f t="shared" si="1054"/>
        <v>NGR lake sediment grab sample</v>
      </c>
      <c r="K6532" s="1" t="str">
        <f t="shared" si="1055"/>
        <v>&lt;177 micron (NGR)</v>
      </c>
      <c r="L6532">
        <v>10</v>
      </c>
      <c r="M6532" t="s">
        <v>112</v>
      </c>
      <c r="N6532">
        <v>198</v>
      </c>
      <c r="O6532">
        <v>95</v>
      </c>
      <c r="P6532">
        <v>30</v>
      </c>
      <c r="Q6532">
        <v>6</v>
      </c>
      <c r="R6532">
        <v>40</v>
      </c>
      <c r="S6532">
        <v>22</v>
      </c>
      <c r="T6532">
        <v>0.1</v>
      </c>
      <c r="U6532">
        <v>720</v>
      </c>
      <c r="V6532">
        <v>3.5</v>
      </c>
      <c r="W6532">
        <v>0.5</v>
      </c>
      <c r="X6532">
        <v>1</v>
      </c>
      <c r="Y6532">
        <v>7.8</v>
      </c>
    </row>
    <row r="6533" spans="1:25" hidden="1" x14ac:dyDescent="0.25">
      <c r="A6533" t="s">
        <v>24848</v>
      </c>
      <c r="B6533" t="s">
        <v>24849</v>
      </c>
      <c r="C6533" s="1" t="str">
        <f t="shared" si="1056"/>
        <v>21:0450</v>
      </c>
      <c r="D6533" s="1" t="str">
        <f t="shared" si="1053"/>
        <v>21:0148</v>
      </c>
      <c r="E6533" t="s">
        <v>24850</v>
      </c>
      <c r="F6533" t="s">
        <v>24851</v>
      </c>
      <c r="H6533">
        <v>48.739187299999998</v>
      </c>
      <c r="I6533">
        <v>-92.911728600000004</v>
      </c>
      <c r="J6533" s="1" t="str">
        <f t="shared" si="1054"/>
        <v>NGR lake sediment grab sample</v>
      </c>
      <c r="K6533" s="1" t="str">
        <f t="shared" si="1055"/>
        <v>&lt;177 micron (NGR)</v>
      </c>
      <c r="L6533">
        <v>10</v>
      </c>
      <c r="M6533" t="s">
        <v>117</v>
      </c>
      <c r="N6533">
        <v>199</v>
      </c>
      <c r="O6533">
        <v>106</v>
      </c>
      <c r="P6533">
        <v>29</v>
      </c>
      <c r="Q6533">
        <v>7</v>
      </c>
      <c r="R6533">
        <v>36</v>
      </c>
      <c r="S6533">
        <v>13</v>
      </c>
      <c r="T6533">
        <v>0.1</v>
      </c>
      <c r="U6533">
        <v>290</v>
      </c>
      <c r="V6533">
        <v>2</v>
      </c>
      <c r="W6533">
        <v>0.5</v>
      </c>
      <c r="X6533">
        <v>1</v>
      </c>
      <c r="Y6533">
        <v>29.6</v>
      </c>
    </row>
    <row r="6534" spans="1:25" hidden="1" x14ac:dyDescent="0.25">
      <c r="A6534" t="s">
        <v>24852</v>
      </c>
      <c r="B6534" t="s">
        <v>24853</v>
      </c>
      <c r="C6534" s="1" t="str">
        <f t="shared" si="1056"/>
        <v>21:0450</v>
      </c>
      <c r="D6534" s="1" t="str">
        <f t="shared" si="1053"/>
        <v>21:0148</v>
      </c>
      <c r="E6534" t="s">
        <v>24854</v>
      </c>
      <c r="F6534" t="s">
        <v>24855</v>
      </c>
      <c r="H6534">
        <v>48.728713599999999</v>
      </c>
      <c r="I6534">
        <v>-92.921347600000004</v>
      </c>
      <c r="J6534" s="1" t="str">
        <f t="shared" si="1054"/>
        <v>NGR lake sediment grab sample</v>
      </c>
      <c r="K6534" s="1" t="str">
        <f t="shared" si="1055"/>
        <v>&lt;177 micron (NGR)</v>
      </c>
      <c r="L6534">
        <v>10</v>
      </c>
      <c r="M6534" t="s">
        <v>122</v>
      </c>
      <c r="N6534">
        <v>200</v>
      </c>
      <c r="O6534">
        <v>106</v>
      </c>
      <c r="P6534">
        <v>29</v>
      </c>
      <c r="Q6534">
        <v>8</v>
      </c>
      <c r="R6534">
        <v>36</v>
      </c>
      <c r="S6534">
        <v>14</v>
      </c>
      <c r="T6534">
        <v>0.1</v>
      </c>
      <c r="U6534">
        <v>290</v>
      </c>
      <c r="V6534">
        <v>2</v>
      </c>
      <c r="W6534">
        <v>0.5</v>
      </c>
      <c r="X6534">
        <v>1</v>
      </c>
      <c r="Y6534">
        <v>32.799999999999997</v>
      </c>
    </row>
    <row r="6535" spans="1:25" hidden="1" x14ac:dyDescent="0.25">
      <c r="A6535" t="s">
        <v>24856</v>
      </c>
      <c r="B6535" t="s">
        <v>24857</v>
      </c>
      <c r="C6535" s="1" t="str">
        <f t="shared" si="1056"/>
        <v>21:0450</v>
      </c>
      <c r="D6535" s="1" t="str">
        <f t="shared" si="1053"/>
        <v>21:0148</v>
      </c>
      <c r="E6535" t="s">
        <v>24858</v>
      </c>
      <c r="F6535" t="s">
        <v>24859</v>
      </c>
      <c r="H6535">
        <v>48.699208300000002</v>
      </c>
      <c r="I6535">
        <v>-92.668208800000002</v>
      </c>
      <c r="J6535" s="1" t="str">
        <f t="shared" si="1054"/>
        <v>NGR lake sediment grab sample</v>
      </c>
      <c r="K6535" s="1" t="str">
        <f t="shared" si="1055"/>
        <v>&lt;177 micron (NGR)</v>
      </c>
      <c r="L6535">
        <v>11</v>
      </c>
      <c r="M6535" t="s">
        <v>29</v>
      </c>
      <c r="N6535">
        <v>201</v>
      </c>
      <c r="O6535">
        <v>99</v>
      </c>
      <c r="P6535">
        <v>48</v>
      </c>
      <c r="Q6535">
        <v>2</v>
      </c>
      <c r="R6535">
        <v>38</v>
      </c>
      <c r="S6535">
        <v>13</v>
      </c>
      <c r="T6535">
        <v>0.1</v>
      </c>
      <c r="U6535">
        <v>250</v>
      </c>
      <c r="V6535">
        <v>2.0499999999999998</v>
      </c>
      <c r="W6535">
        <v>0.5</v>
      </c>
      <c r="X6535">
        <v>2</v>
      </c>
      <c r="Y6535">
        <v>32.4</v>
      </c>
    </row>
    <row r="6536" spans="1:25" hidden="1" x14ac:dyDescent="0.25">
      <c r="A6536" t="s">
        <v>24860</v>
      </c>
      <c r="B6536" t="s">
        <v>24861</v>
      </c>
      <c r="C6536" s="1" t="str">
        <f t="shared" si="1056"/>
        <v>21:0450</v>
      </c>
      <c r="D6536" s="1" t="str">
        <f t="shared" si="1053"/>
        <v>21:0148</v>
      </c>
      <c r="E6536" t="s">
        <v>24862</v>
      </c>
      <c r="F6536" t="s">
        <v>24863</v>
      </c>
      <c r="H6536">
        <v>48.752031600000002</v>
      </c>
      <c r="I6536">
        <v>-92.621142699999993</v>
      </c>
      <c r="J6536" s="1" t="str">
        <f t="shared" si="1054"/>
        <v>NGR lake sediment grab sample</v>
      </c>
      <c r="K6536" s="1" t="str">
        <f t="shared" si="1055"/>
        <v>&lt;177 micron (NGR)</v>
      </c>
      <c r="L6536">
        <v>11</v>
      </c>
      <c r="M6536" t="s">
        <v>34</v>
      </c>
      <c r="N6536">
        <v>202</v>
      </c>
      <c r="O6536">
        <v>44</v>
      </c>
      <c r="P6536">
        <v>28</v>
      </c>
      <c r="Q6536">
        <v>6</v>
      </c>
      <c r="R6536">
        <v>21</v>
      </c>
      <c r="S6536">
        <v>10</v>
      </c>
      <c r="T6536">
        <v>0.1</v>
      </c>
      <c r="U6536">
        <v>270</v>
      </c>
      <c r="V6536">
        <v>1.5</v>
      </c>
      <c r="W6536">
        <v>0.5</v>
      </c>
      <c r="X6536">
        <v>1</v>
      </c>
      <c r="Y6536">
        <v>2</v>
      </c>
    </row>
    <row r="6537" spans="1:25" hidden="1" x14ac:dyDescent="0.25">
      <c r="A6537" t="s">
        <v>24864</v>
      </c>
      <c r="B6537" t="s">
        <v>24865</v>
      </c>
      <c r="C6537" s="1" t="str">
        <f t="shared" si="1056"/>
        <v>21:0450</v>
      </c>
      <c r="D6537" s="1" t="str">
        <f t="shared" si="1053"/>
        <v>21:0148</v>
      </c>
      <c r="E6537" t="s">
        <v>24866</v>
      </c>
      <c r="F6537" t="s">
        <v>24867</v>
      </c>
      <c r="H6537">
        <v>48.7495312</v>
      </c>
      <c r="I6537">
        <v>-92.661045999999999</v>
      </c>
      <c r="J6537" s="1" t="str">
        <f t="shared" si="1054"/>
        <v>NGR lake sediment grab sample</v>
      </c>
      <c r="K6537" s="1" t="str">
        <f t="shared" si="1055"/>
        <v>&lt;177 micron (NGR)</v>
      </c>
      <c r="L6537">
        <v>11</v>
      </c>
      <c r="M6537" t="s">
        <v>39</v>
      </c>
      <c r="N6537">
        <v>203</v>
      </c>
      <c r="O6537">
        <v>36</v>
      </c>
      <c r="P6537">
        <v>21</v>
      </c>
      <c r="Q6537">
        <v>1</v>
      </c>
      <c r="R6537">
        <v>16</v>
      </c>
      <c r="S6537">
        <v>7</v>
      </c>
      <c r="T6537">
        <v>0.1</v>
      </c>
      <c r="U6537">
        <v>160</v>
      </c>
      <c r="V6537">
        <v>1.1000000000000001</v>
      </c>
      <c r="W6537">
        <v>0.5</v>
      </c>
      <c r="X6537">
        <v>1</v>
      </c>
      <c r="Y6537">
        <v>3.8</v>
      </c>
    </row>
    <row r="6538" spans="1:25" hidden="1" x14ac:dyDescent="0.25">
      <c r="A6538" t="s">
        <v>24868</v>
      </c>
      <c r="B6538" t="s">
        <v>24869</v>
      </c>
      <c r="C6538" s="1" t="str">
        <f t="shared" si="1056"/>
        <v>21:0450</v>
      </c>
      <c r="D6538" s="1" t="str">
        <f t="shared" si="1053"/>
        <v>21:0148</v>
      </c>
      <c r="E6538" t="s">
        <v>24870</v>
      </c>
      <c r="F6538" t="s">
        <v>24871</v>
      </c>
      <c r="H6538">
        <v>48.735356600000003</v>
      </c>
      <c r="I6538">
        <v>-92.690407300000004</v>
      </c>
      <c r="J6538" s="1" t="str">
        <f t="shared" si="1054"/>
        <v>NGR lake sediment grab sample</v>
      </c>
      <c r="K6538" s="1" t="str">
        <f t="shared" si="1055"/>
        <v>&lt;177 micron (NGR)</v>
      </c>
      <c r="L6538">
        <v>11</v>
      </c>
      <c r="M6538" t="s">
        <v>44</v>
      </c>
      <c r="N6538">
        <v>204</v>
      </c>
      <c r="O6538">
        <v>88</v>
      </c>
      <c r="P6538">
        <v>49</v>
      </c>
      <c r="Q6538">
        <v>3</v>
      </c>
      <c r="R6538">
        <v>38</v>
      </c>
      <c r="S6538">
        <v>15</v>
      </c>
      <c r="T6538">
        <v>0.1</v>
      </c>
      <c r="U6538">
        <v>630</v>
      </c>
      <c r="V6538">
        <v>2.5499999999999998</v>
      </c>
      <c r="W6538">
        <v>0.5</v>
      </c>
      <c r="X6538">
        <v>1</v>
      </c>
      <c r="Y6538">
        <v>10.8</v>
      </c>
    </row>
    <row r="6539" spans="1:25" hidden="1" x14ac:dyDescent="0.25">
      <c r="A6539" t="s">
        <v>24872</v>
      </c>
      <c r="B6539" t="s">
        <v>24873</v>
      </c>
      <c r="C6539" s="1" t="str">
        <f t="shared" si="1056"/>
        <v>21:0450</v>
      </c>
      <c r="D6539" s="1" t="str">
        <f t="shared" si="1053"/>
        <v>21:0148</v>
      </c>
      <c r="E6539" t="s">
        <v>24874</v>
      </c>
      <c r="F6539" t="s">
        <v>24875</v>
      </c>
      <c r="H6539">
        <v>48.718114999999997</v>
      </c>
      <c r="I6539">
        <v>-92.654910299999997</v>
      </c>
      <c r="J6539" s="1" t="str">
        <f t="shared" si="1054"/>
        <v>NGR lake sediment grab sample</v>
      </c>
      <c r="K6539" s="1" t="str">
        <f t="shared" si="1055"/>
        <v>&lt;177 micron (NGR)</v>
      </c>
      <c r="L6539">
        <v>11</v>
      </c>
      <c r="M6539" t="s">
        <v>49</v>
      </c>
      <c r="N6539">
        <v>205</v>
      </c>
      <c r="O6539">
        <v>86</v>
      </c>
      <c r="P6539">
        <v>43</v>
      </c>
      <c r="Q6539">
        <v>4</v>
      </c>
      <c r="R6539">
        <v>36</v>
      </c>
      <c r="S6539">
        <v>15</v>
      </c>
      <c r="T6539">
        <v>0.1</v>
      </c>
      <c r="U6539">
        <v>345</v>
      </c>
      <c r="V6539">
        <v>2.6</v>
      </c>
      <c r="W6539">
        <v>0.5</v>
      </c>
      <c r="X6539">
        <v>1</v>
      </c>
      <c r="Y6539">
        <v>9.1999999999999993</v>
      </c>
    </row>
    <row r="6540" spans="1:25" hidden="1" x14ac:dyDescent="0.25">
      <c r="A6540" t="s">
        <v>24876</v>
      </c>
      <c r="B6540" t="s">
        <v>24877</v>
      </c>
      <c r="C6540" s="1" t="str">
        <f t="shared" si="1056"/>
        <v>21:0450</v>
      </c>
      <c r="D6540" s="1" t="str">
        <f t="shared" si="1053"/>
        <v>21:0148</v>
      </c>
      <c r="E6540" t="s">
        <v>24858</v>
      </c>
      <c r="F6540" t="s">
        <v>24878</v>
      </c>
      <c r="H6540">
        <v>48.699208300000002</v>
      </c>
      <c r="I6540">
        <v>-92.668208800000002</v>
      </c>
      <c r="J6540" s="1" t="str">
        <f t="shared" si="1054"/>
        <v>NGR lake sediment grab sample</v>
      </c>
      <c r="K6540" s="1" t="str">
        <f t="shared" si="1055"/>
        <v>&lt;177 micron (NGR)</v>
      </c>
      <c r="L6540">
        <v>11</v>
      </c>
      <c r="M6540" t="s">
        <v>53</v>
      </c>
      <c r="N6540">
        <v>206</v>
      </c>
      <c r="O6540">
        <v>101</v>
      </c>
      <c r="P6540">
        <v>51</v>
      </c>
      <c r="Q6540">
        <v>3</v>
      </c>
      <c r="R6540">
        <v>39</v>
      </c>
      <c r="S6540">
        <v>14</v>
      </c>
      <c r="T6540">
        <v>0.1</v>
      </c>
      <c r="U6540">
        <v>260</v>
      </c>
      <c r="V6540">
        <v>2.15</v>
      </c>
      <c r="W6540">
        <v>0.5</v>
      </c>
      <c r="X6540">
        <v>1</v>
      </c>
      <c r="Y6540">
        <v>32.200000000000003</v>
      </c>
    </row>
    <row r="6541" spans="1:25" hidden="1" x14ac:dyDescent="0.25">
      <c r="A6541" t="s">
        <v>24879</v>
      </c>
      <c r="B6541" t="s">
        <v>24880</v>
      </c>
      <c r="C6541" s="1" t="str">
        <f t="shared" si="1056"/>
        <v>21:0450</v>
      </c>
      <c r="D6541" s="1" t="str">
        <f t="shared" si="1053"/>
        <v>21:0148</v>
      </c>
      <c r="E6541" t="s">
        <v>24858</v>
      </c>
      <c r="F6541" t="s">
        <v>24881</v>
      </c>
      <c r="H6541">
        <v>48.699208300000002</v>
      </c>
      <c r="I6541">
        <v>-92.668208800000002</v>
      </c>
      <c r="J6541" s="1" t="str">
        <f t="shared" si="1054"/>
        <v>NGR lake sediment grab sample</v>
      </c>
      <c r="K6541" s="1" t="str">
        <f t="shared" si="1055"/>
        <v>&lt;177 micron (NGR)</v>
      </c>
      <c r="L6541">
        <v>11</v>
      </c>
      <c r="M6541" t="s">
        <v>57</v>
      </c>
      <c r="N6541">
        <v>207</v>
      </c>
      <c r="O6541">
        <v>92</v>
      </c>
      <c r="P6541">
        <v>49</v>
      </c>
      <c r="Q6541">
        <v>1</v>
      </c>
      <c r="R6541">
        <v>38</v>
      </c>
      <c r="S6541">
        <v>14</v>
      </c>
      <c r="T6541">
        <v>0.1</v>
      </c>
      <c r="U6541">
        <v>255</v>
      </c>
      <c r="V6541">
        <v>2.15</v>
      </c>
      <c r="W6541">
        <v>0.5</v>
      </c>
      <c r="X6541">
        <v>1</v>
      </c>
      <c r="Y6541">
        <v>32</v>
      </c>
    </row>
    <row r="6542" spans="1:25" hidden="1" x14ac:dyDescent="0.25">
      <c r="A6542" t="s">
        <v>24882</v>
      </c>
      <c r="B6542" t="s">
        <v>24883</v>
      </c>
      <c r="C6542" s="1" t="str">
        <f t="shared" si="1056"/>
        <v>21:0450</v>
      </c>
      <c r="D6542" s="1" t="str">
        <f t="shared" si="1053"/>
        <v>21:0148</v>
      </c>
      <c r="E6542" t="s">
        <v>24884</v>
      </c>
      <c r="F6542" t="s">
        <v>24885</v>
      </c>
      <c r="H6542">
        <v>48.681896500000001</v>
      </c>
      <c r="I6542">
        <v>-92.643789400000003</v>
      </c>
      <c r="J6542" s="1" t="str">
        <f t="shared" si="1054"/>
        <v>NGR lake sediment grab sample</v>
      </c>
      <c r="K6542" s="1" t="str">
        <f t="shared" si="1055"/>
        <v>&lt;177 micron (NGR)</v>
      </c>
      <c r="L6542">
        <v>11</v>
      </c>
      <c r="M6542" t="s">
        <v>62</v>
      </c>
      <c r="N6542">
        <v>208</v>
      </c>
      <c r="O6542">
        <v>46</v>
      </c>
      <c r="P6542">
        <v>29</v>
      </c>
      <c r="Q6542">
        <v>1</v>
      </c>
      <c r="R6542">
        <v>23</v>
      </c>
      <c r="S6542">
        <v>12</v>
      </c>
      <c r="T6542">
        <v>0.1</v>
      </c>
      <c r="U6542">
        <v>510</v>
      </c>
      <c r="V6542">
        <v>1.95</v>
      </c>
      <c r="W6542">
        <v>0.5</v>
      </c>
      <c r="X6542">
        <v>1</v>
      </c>
      <c r="Y6542">
        <v>2.4</v>
      </c>
    </row>
    <row r="6543" spans="1:25" hidden="1" x14ac:dyDescent="0.25">
      <c r="A6543" t="s">
        <v>24886</v>
      </c>
      <c r="B6543" t="s">
        <v>24887</v>
      </c>
      <c r="C6543" s="1" t="str">
        <f t="shared" si="1056"/>
        <v>21:0450</v>
      </c>
      <c r="D6543" s="1" t="str">
        <f t="shared" si="1053"/>
        <v>21:0148</v>
      </c>
      <c r="E6543" t="s">
        <v>24888</v>
      </c>
      <c r="F6543" t="s">
        <v>24889</v>
      </c>
      <c r="H6543">
        <v>48.699655800000002</v>
      </c>
      <c r="I6543">
        <v>-92.682950300000002</v>
      </c>
      <c r="J6543" s="1" t="str">
        <f t="shared" si="1054"/>
        <v>NGR lake sediment grab sample</v>
      </c>
      <c r="K6543" s="1" t="str">
        <f t="shared" si="1055"/>
        <v>&lt;177 micron (NGR)</v>
      </c>
      <c r="L6543">
        <v>11</v>
      </c>
      <c r="M6543" t="s">
        <v>67</v>
      </c>
      <c r="N6543">
        <v>209</v>
      </c>
      <c r="O6543">
        <v>60</v>
      </c>
      <c r="P6543">
        <v>47</v>
      </c>
      <c r="Q6543">
        <v>4</v>
      </c>
      <c r="R6543">
        <v>30</v>
      </c>
      <c r="S6543">
        <v>9</v>
      </c>
      <c r="T6543">
        <v>0.1</v>
      </c>
      <c r="U6543">
        <v>150</v>
      </c>
      <c r="V6543">
        <v>1.6</v>
      </c>
      <c r="W6543">
        <v>0.5</v>
      </c>
      <c r="X6543">
        <v>1</v>
      </c>
      <c r="Y6543">
        <v>16.8</v>
      </c>
    </row>
    <row r="6544" spans="1:25" hidden="1" x14ac:dyDescent="0.25">
      <c r="A6544" t="s">
        <v>24890</v>
      </c>
      <c r="B6544" t="s">
        <v>24891</v>
      </c>
      <c r="C6544" s="1" t="str">
        <f t="shared" si="1056"/>
        <v>21:0450</v>
      </c>
      <c r="D6544" s="1" t="str">
        <f t="shared" si="1053"/>
        <v>21:0148</v>
      </c>
      <c r="E6544" t="s">
        <v>24892</v>
      </c>
      <c r="F6544" t="s">
        <v>24893</v>
      </c>
      <c r="H6544">
        <v>48.712715799999998</v>
      </c>
      <c r="I6544">
        <v>-92.729830899999996</v>
      </c>
      <c r="J6544" s="1" t="str">
        <f t="shared" si="1054"/>
        <v>NGR lake sediment grab sample</v>
      </c>
      <c r="K6544" s="1" t="str">
        <f t="shared" si="1055"/>
        <v>&lt;177 micron (NGR)</v>
      </c>
      <c r="L6544">
        <v>11</v>
      </c>
      <c r="M6544" t="s">
        <v>72</v>
      </c>
      <c r="N6544">
        <v>210</v>
      </c>
      <c r="O6544">
        <v>59</v>
      </c>
      <c r="P6544">
        <v>38</v>
      </c>
      <c r="Q6544">
        <v>1</v>
      </c>
      <c r="R6544">
        <v>26</v>
      </c>
      <c r="S6544">
        <v>10</v>
      </c>
      <c r="T6544">
        <v>0.1</v>
      </c>
      <c r="U6544">
        <v>255</v>
      </c>
      <c r="V6544">
        <v>1.8</v>
      </c>
      <c r="W6544">
        <v>0.5</v>
      </c>
      <c r="X6544">
        <v>1</v>
      </c>
      <c r="Y6544">
        <v>11.2</v>
      </c>
    </row>
    <row r="6545" spans="1:25" hidden="1" x14ac:dyDescent="0.25">
      <c r="A6545" t="s">
        <v>24894</v>
      </c>
      <c r="B6545" t="s">
        <v>24895</v>
      </c>
      <c r="C6545" s="1" t="str">
        <f t="shared" si="1056"/>
        <v>21:0450</v>
      </c>
      <c r="D6545" s="1" t="str">
        <f t="shared" si="1053"/>
        <v>21:0148</v>
      </c>
      <c r="E6545" t="s">
        <v>24896</v>
      </c>
      <c r="F6545" t="s">
        <v>24897</v>
      </c>
      <c r="H6545">
        <v>48.7315252</v>
      </c>
      <c r="I6545">
        <v>-92.783048699999995</v>
      </c>
      <c r="J6545" s="1" t="str">
        <f t="shared" si="1054"/>
        <v>NGR lake sediment grab sample</v>
      </c>
      <c r="K6545" s="1" t="str">
        <f t="shared" si="1055"/>
        <v>&lt;177 micron (NGR)</v>
      </c>
      <c r="L6545">
        <v>11</v>
      </c>
      <c r="M6545" t="s">
        <v>77</v>
      </c>
      <c r="N6545">
        <v>211</v>
      </c>
      <c r="O6545">
        <v>119</v>
      </c>
      <c r="P6545">
        <v>21</v>
      </c>
      <c r="Q6545">
        <v>1</v>
      </c>
      <c r="R6545">
        <v>16</v>
      </c>
      <c r="S6545">
        <v>10</v>
      </c>
      <c r="T6545">
        <v>0.1</v>
      </c>
      <c r="U6545">
        <v>145</v>
      </c>
      <c r="V6545">
        <v>1.1499999999999999</v>
      </c>
      <c r="W6545">
        <v>0.5</v>
      </c>
      <c r="X6545">
        <v>1</v>
      </c>
      <c r="Y6545">
        <v>58.2</v>
      </c>
    </row>
    <row r="6546" spans="1:25" hidden="1" x14ac:dyDescent="0.25">
      <c r="A6546" t="s">
        <v>24898</v>
      </c>
      <c r="B6546" t="s">
        <v>24899</v>
      </c>
      <c r="C6546" s="1" t="str">
        <f t="shared" si="1056"/>
        <v>21:0450</v>
      </c>
      <c r="D6546" s="1" t="str">
        <f t="shared" si="1053"/>
        <v>21:0148</v>
      </c>
      <c r="E6546" t="s">
        <v>24900</v>
      </c>
      <c r="F6546" t="s">
        <v>24901</v>
      </c>
      <c r="H6546">
        <v>48.700570800000001</v>
      </c>
      <c r="I6546">
        <v>-92.774852100000004</v>
      </c>
      <c r="J6546" s="1" t="str">
        <f t="shared" si="1054"/>
        <v>NGR lake sediment grab sample</v>
      </c>
      <c r="K6546" s="1" t="str">
        <f t="shared" si="1055"/>
        <v>&lt;177 micron (NGR)</v>
      </c>
      <c r="L6546">
        <v>11</v>
      </c>
      <c r="M6546" t="s">
        <v>82</v>
      </c>
      <c r="N6546">
        <v>212</v>
      </c>
      <c r="O6546">
        <v>149</v>
      </c>
      <c r="P6546">
        <v>30</v>
      </c>
      <c r="Q6546">
        <v>1</v>
      </c>
      <c r="R6546">
        <v>20</v>
      </c>
      <c r="S6546">
        <v>10</v>
      </c>
      <c r="T6546">
        <v>0.1</v>
      </c>
      <c r="U6546">
        <v>255</v>
      </c>
      <c r="V6546">
        <v>1.5</v>
      </c>
      <c r="W6546">
        <v>0.5</v>
      </c>
      <c r="X6546">
        <v>4</v>
      </c>
      <c r="Y6546">
        <v>55.4</v>
      </c>
    </row>
    <row r="6547" spans="1:25" hidden="1" x14ac:dyDescent="0.25">
      <c r="A6547" t="s">
        <v>24902</v>
      </c>
      <c r="B6547" t="s">
        <v>24903</v>
      </c>
      <c r="C6547" s="1" t="str">
        <f t="shared" si="1056"/>
        <v>21:0450</v>
      </c>
      <c r="D6547" s="1" t="str">
        <f t="shared" si="1053"/>
        <v>21:0148</v>
      </c>
      <c r="E6547" t="s">
        <v>24904</v>
      </c>
      <c r="F6547" t="s">
        <v>24905</v>
      </c>
      <c r="H6547">
        <v>48.662691100000004</v>
      </c>
      <c r="I6547">
        <v>-92.786402600000002</v>
      </c>
      <c r="J6547" s="1" t="str">
        <f t="shared" si="1054"/>
        <v>NGR lake sediment grab sample</v>
      </c>
      <c r="K6547" s="1" t="str">
        <f t="shared" si="1055"/>
        <v>&lt;177 micron (NGR)</v>
      </c>
      <c r="L6547">
        <v>11</v>
      </c>
      <c r="M6547" t="s">
        <v>87</v>
      </c>
      <c r="N6547">
        <v>213</v>
      </c>
      <c r="O6547">
        <v>64</v>
      </c>
      <c r="P6547">
        <v>32</v>
      </c>
      <c r="Q6547">
        <v>1</v>
      </c>
      <c r="R6547">
        <v>22</v>
      </c>
      <c r="S6547">
        <v>7</v>
      </c>
      <c r="T6547">
        <v>0.1</v>
      </c>
      <c r="U6547">
        <v>180</v>
      </c>
      <c r="V6547">
        <v>1</v>
      </c>
      <c r="W6547">
        <v>0.5</v>
      </c>
      <c r="X6547">
        <v>1</v>
      </c>
      <c r="Y6547">
        <v>48.4</v>
      </c>
    </row>
    <row r="6548" spans="1:25" hidden="1" x14ac:dyDescent="0.25">
      <c r="A6548" t="s">
        <v>24906</v>
      </c>
      <c r="B6548" t="s">
        <v>24907</v>
      </c>
      <c r="C6548" s="1" t="str">
        <f t="shared" si="1056"/>
        <v>21:0450</v>
      </c>
      <c r="D6548" s="1" t="str">
        <f t="shared" si="1053"/>
        <v>21:0148</v>
      </c>
      <c r="E6548" t="s">
        <v>24908</v>
      </c>
      <c r="F6548" t="s">
        <v>24909</v>
      </c>
      <c r="H6548">
        <v>48.667652500000003</v>
      </c>
      <c r="I6548">
        <v>-92.831512200000006</v>
      </c>
      <c r="J6548" s="1" t="str">
        <f t="shared" si="1054"/>
        <v>NGR lake sediment grab sample</v>
      </c>
      <c r="K6548" s="1" t="str">
        <f t="shared" si="1055"/>
        <v>&lt;177 micron (NGR)</v>
      </c>
      <c r="L6548">
        <v>11</v>
      </c>
      <c r="M6548" t="s">
        <v>92</v>
      </c>
      <c r="N6548">
        <v>214</v>
      </c>
      <c r="O6548">
        <v>67</v>
      </c>
      <c r="P6548">
        <v>22</v>
      </c>
      <c r="Q6548">
        <v>5</v>
      </c>
      <c r="R6548">
        <v>26</v>
      </c>
      <c r="S6548">
        <v>15</v>
      </c>
      <c r="T6548">
        <v>0.1</v>
      </c>
      <c r="U6548">
        <v>570</v>
      </c>
      <c r="V6548">
        <v>2.2999999999999998</v>
      </c>
      <c r="W6548">
        <v>0.5</v>
      </c>
      <c r="X6548">
        <v>1</v>
      </c>
      <c r="Y6548">
        <v>8</v>
      </c>
    </row>
    <row r="6549" spans="1:25" hidden="1" x14ac:dyDescent="0.25">
      <c r="A6549" t="s">
        <v>24910</v>
      </c>
      <c r="B6549" t="s">
        <v>24911</v>
      </c>
      <c r="C6549" s="1" t="str">
        <f t="shared" si="1056"/>
        <v>21:0450</v>
      </c>
      <c r="D6549" s="1" t="str">
        <f t="shared" si="1053"/>
        <v>21:0148</v>
      </c>
      <c r="E6549" t="s">
        <v>24912</v>
      </c>
      <c r="F6549" t="s">
        <v>24913</v>
      </c>
      <c r="H6549">
        <v>48.684364899999998</v>
      </c>
      <c r="I6549">
        <v>-92.877293699999996</v>
      </c>
      <c r="J6549" s="1" t="str">
        <f t="shared" si="1054"/>
        <v>NGR lake sediment grab sample</v>
      </c>
      <c r="K6549" s="1" t="str">
        <f t="shared" si="1055"/>
        <v>&lt;177 micron (NGR)</v>
      </c>
      <c r="L6549">
        <v>11</v>
      </c>
      <c r="M6549" t="s">
        <v>97</v>
      </c>
      <c r="N6549">
        <v>215</v>
      </c>
      <c r="O6549">
        <v>158</v>
      </c>
      <c r="P6549">
        <v>38</v>
      </c>
      <c r="Q6549">
        <v>1</v>
      </c>
      <c r="R6549">
        <v>16</v>
      </c>
      <c r="S6549">
        <v>11</v>
      </c>
      <c r="T6549">
        <v>0.1</v>
      </c>
      <c r="U6549">
        <v>440</v>
      </c>
      <c r="V6549">
        <v>2.2999999999999998</v>
      </c>
      <c r="W6549">
        <v>0.5</v>
      </c>
      <c r="X6549">
        <v>1</v>
      </c>
      <c r="Y6549">
        <v>44.4</v>
      </c>
    </row>
    <row r="6550" spans="1:25" hidden="1" x14ac:dyDescent="0.25">
      <c r="A6550" t="s">
        <v>24914</v>
      </c>
      <c r="B6550" t="s">
        <v>24915</v>
      </c>
      <c r="C6550" s="1" t="str">
        <f t="shared" si="1056"/>
        <v>21:0450</v>
      </c>
      <c r="D6550" s="1" t="str">
        <f t="shared" si="1053"/>
        <v>21:0148</v>
      </c>
      <c r="E6550" t="s">
        <v>24916</v>
      </c>
      <c r="F6550" t="s">
        <v>24917</v>
      </c>
      <c r="H6550">
        <v>48.710722699999998</v>
      </c>
      <c r="I6550">
        <v>-92.867998900000003</v>
      </c>
      <c r="J6550" s="1" t="str">
        <f t="shared" si="1054"/>
        <v>NGR lake sediment grab sample</v>
      </c>
      <c r="K6550" s="1" t="str">
        <f t="shared" si="1055"/>
        <v>&lt;177 micron (NGR)</v>
      </c>
      <c r="L6550">
        <v>11</v>
      </c>
      <c r="M6550" t="s">
        <v>107</v>
      </c>
      <c r="N6550">
        <v>216</v>
      </c>
      <c r="O6550">
        <v>108</v>
      </c>
      <c r="P6550">
        <v>43</v>
      </c>
      <c r="Q6550">
        <v>2</v>
      </c>
      <c r="R6550">
        <v>25</v>
      </c>
      <c r="S6550">
        <v>15</v>
      </c>
      <c r="T6550">
        <v>0.1</v>
      </c>
      <c r="U6550">
        <v>695</v>
      </c>
      <c r="V6550">
        <v>2.4</v>
      </c>
      <c r="W6550">
        <v>0.5</v>
      </c>
      <c r="X6550">
        <v>2</v>
      </c>
      <c r="Y6550">
        <v>33.6</v>
      </c>
    </row>
    <row r="6551" spans="1:25" hidden="1" x14ac:dyDescent="0.25">
      <c r="A6551" t="s">
        <v>24918</v>
      </c>
      <c r="B6551" t="s">
        <v>24919</v>
      </c>
      <c r="C6551" s="1" t="str">
        <f t="shared" si="1056"/>
        <v>21:0450</v>
      </c>
      <c r="D6551" s="1" t="str">
        <f t="shared" si="1053"/>
        <v>21:0148</v>
      </c>
      <c r="E6551" t="s">
        <v>24920</v>
      </c>
      <c r="F6551" t="s">
        <v>24921</v>
      </c>
      <c r="H6551">
        <v>48.7064667</v>
      </c>
      <c r="I6551">
        <v>-92.883164600000001</v>
      </c>
      <c r="J6551" s="1" t="str">
        <f t="shared" si="1054"/>
        <v>NGR lake sediment grab sample</v>
      </c>
      <c r="K6551" s="1" t="str">
        <f t="shared" si="1055"/>
        <v>&lt;177 micron (NGR)</v>
      </c>
      <c r="L6551">
        <v>11</v>
      </c>
      <c r="M6551" t="s">
        <v>112</v>
      </c>
      <c r="N6551">
        <v>217</v>
      </c>
      <c r="O6551">
        <v>106</v>
      </c>
      <c r="P6551">
        <v>60</v>
      </c>
      <c r="Q6551">
        <v>8</v>
      </c>
      <c r="R6551">
        <v>30</v>
      </c>
      <c r="S6551">
        <v>13</v>
      </c>
      <c r="T6551">
        <v>0.1</v>
      </c>
      <c r="U6551">
        <v>435</v>
      </c>
      <c r="V6551">
        <v>1.9</v>
      </c>
      <c r="W6551">
        <v>0.5</v>
      </c>
      <c r="X6551">
        <v>2</v>
      </c>
      <c r="Y6551">
        <v>33.200000000000003</v>
      </c>
    </row>
    <row r="6552" spans="1:25" hidden="1" x14ac:dyDescent="0.25">
      <c r="A6552" t="s">
        <v>24922</v>
      </c>
      <c r="B6552" t="s">
        <v>24923</v>
      </c>
      <c r="C6552" s="1" t="str">
        <f t="shared" si="1056"/>
        <v>21:0450</v>
      </c>
      <c r="D6552" s="1" t="str">
        <f>HYPERLINK("http://geochem.nrcan.gc.ca/cdogs/content/svy/svy_e.htm", "")</f>
        <v/>
      </c>
      <c r="G6552" s="1" t="str">
        <f>HYPERLINK("http://geochem.nrcan.gc.ca/cdogs/content/cr_/cr_00035_e.htm", "35")</f>
        <v>35</v>
      </c>
      <c r="J6552" t="s">
        <v>100</v>
      </c>
      <c r="K6552" t="s">
        <v>101</v>
      </c>
      <c r="L6552">
        <v>11</v>
      </c>
      <c r="M6552" t="s">
        <v>102</v>
      </c>
      <c r="N6552">
        <v>218</v>
      </c>
      <c r="O6552">
        <v>102</v>
      </c>
      <c r="P6552">
        <v>67</v>
      </c>
      <c r="Q6552">
        <v>10</v>
      </c>
      <c r="R6552">
        <v>37</v>
      </c>
      <c r="S6552">
        <v>11</v>
      </c>
      <c r="T6552">
        <v>0.1</v>
      </c>
      <c r="U6552">
        <v>320</v>
      </c>
      <c r="V6552">
        <v>2.35</v>
      </c>
      <c r="W6552">
        <v>15</v>
      </c>
      <c r="X6552">
        <v>1</v>
      </c>
      <c r="Y6552">
        <v>8.8000000000000007</v>
      </c>
    </row>
    <row r="6553" spans="1:25" hidden="1" x14ac:dyDescent="0.25">
      <c r="A6553" t="s">
        <v>24924</v>
      </c>
      <c r="B6553" t="s">
        <v>24925</v>
      </c>
      <c r="C6553" s="1" t="str">
        <f t="shared" si="1056"/>
        <v>21:0450</v>
      </c>
      <c r="D6553" s="1" t="str">
        <f t="shared" ref="D6553:D6565" si="1057">HYPERLINK("http://geochem.nrcan.gc.ca/cdogs/content/svy/svy210148_e.htm", "21:0148")</f>
        <v>21:0148</v>
      </c>
      <c r="E6553" t="s">
        <v>24926</v>
      </c>
      <c r="F6553" t="s">
        <v>24927</v>
      </c>
      <c r="H6553">
        <v>48.684709599999998</v>
      </c>
      <c r="I6553">
        <v>-92.931975199999997</v>
      </c>
      <c r="J6553" s="1" t="str">
        <f t="shared" ref="J6553:J6565" si="1058">HYPERLINK("http://geochem.nrcan.gc.ca/cdogs/content/kwd/kwd020027_e.htm", "NGR lake sediment grab sample")</f>
        <v>NGR lake sediment grab sample</v>
      </c>
      <c r="K6553" s="1" t="str">
        <f t="shared" ref="K6553:K6565" si="1059">HYPERLINK("http://geochem.nrcan.gc.ca/cdogs/content/kwd/kwd080006_e.htm", "&lt;177 micron (NGR)")</f>
        <v>&lt;177 micron (NGR)</v>
      </c>
      <c r="L6553">
        <v>11</v>
      </c>
      <c r="M6553" t="s">
        <v>117</v>
      </c>
      <c r="N6553">
        <v>219</v>
      </c>
      <c r="O6553">
        <v>100</v>
      </c>
      <c r="P6553">
        <v>36</v>
      </c>
      <c r="Q6553">
        <v>6</v>
      </c>
      <c r="R6553">
        <v>38</v>
      </c>
      <c r="S6553">
        <v>17</v>
      </c>
      <c r="T6553">
        <v>0.1</v>
      </c>
      <c r="U6553">
        <v>565</v>
      </c>
      <c r="V6553">
        <v>3.1</v>
      </c>
      <c r="W6553">
        <v>0.5</v>
      </c>
      <c r="X6553">
        <v>1</v>
      </c>
      <c r="Y6553">
        <v>12.8</v>
      </c>
    </row>
    <row r="6554" spans="1:25" hidden="1" x14ac:dyDescent="0.25">
      <c r="A6554" t="s">
        <v>24928</v>
      </c>
      <c r="B6554" t="s">
        <v>24929</v>
      </c>
      <c r="C6554" s="1" t="str">
        <f t="shared" si="1056"/>
        <v>21:0450</v>
      </c>
      <c r="D6554" s="1" t="str">
        <f t="shared" si="1057"/>
        <v>21:0148</v>
      </c>
      <c r="E6554" t="s">
        <v>24930</v>
      </c>
      <c r="F6554" t="s">
        <v>24931</v>
      </c>
      <c r="H6554">
        <v>48.703287699999997</v>
      </c>
      <c r="I6554">
        <v>-92.948910600000005</v>
      </c>
      <c r="J6554" s="1" t="str">
        <f t="shared" si="1058"/>
        <v>NGR lake sediment grab sample</v>
      </c>
      <c r="K6554" s="1" t="str">
        <f t="shared" si="1059"/>
        <v>&lt;177 micron (NGR)</v>
      </c>
      <c r="L6554">
        <v>11</v>
      </c>
      <c r="M6554" t="s">
        <v>122</v>
      </c>
      <c r="N6554">
        <v>220</v>
      </c>
      <c r="O6554">
        <v>80</v>
      </c>
      <c r="P6554">
        <v>29</v>
      </c>
      <c r="Q6554">
        <v>4</v>
      </c>
      <c r="R6554">
        <v>31</v>
      </c>
      <c r="S6554">
        <v>17</v>
      </c>
      <c r="T6554">
        <v>0.1</v>
      </c>
      <c r="U6554">
        <v>490</v>
      </c>
      <c r="V6554">
        <v>2.6</v>
      </c>
      <c r="W6554">
        <v>0.5</v>
      </c>
      <c r="X6554">
        <v>1</v>
      </c>
      <c r="Y6554">
        <v>10.6</v>
      </c>
    </row>
    <row r="6555" spans="1:25" hidden="1" x14ac:dyDescent="0.25">
      <c r="A6555" t="s">
        <v>24932</v>
      </c>
      <c r="B6555" t="s">
        <v>24933</v>
      </c>
      <c r="C6555" s="1" t="str">
        <f t="shared" si="1056"/>
        <v>21:0450</v>
      </c>
      <c r="D6555" s="1" t="str">
        <f t="shared" si="1057"/>
        <v>21:0148</v>
      </c>
      <c r="E6555" t="s">
        <v>24934</v>
      </c>
      <c r="F6555" t="s">
        <v>24935</v>
      </c>
      <c r="H6555">
        <v>48.692174299999998</v>
      </c>
      <c r="I6555">
        <v>-93.126914999999997</v>
      </c>
      <c r="J6555" s="1" t="str">
        <f t="shared" si="1058"/>
        <v>NGR lake sediment grab sample</v>
      </c>
      <c r="K6555" s="1" t="str">
        <f t="shared" si="1059"/>
        <v>&lt;177 micron (NGR)</v>
      </c>
      <c r="L6555">
        <v>12</v>
      </c>
      <c r="M6555" t="s">
        <v>29</v>
      </c>
      <c r="N6555">
        <v>221</v>
      </c>
      <c r="O6555">
        <v>106</v>
      </c>
      <c r="P6555">
        <v>62</v>
      </c>
      <c r="Q6555">
        <v>11</v>
      </c>
      <c r="R6555">
        <v>52</v>
      </c>
      <c r="S6555">
        <v>23</v>
      </c>
      <c r="T6555">
        <v>0.1</v>
      </c>
      <c r="U6555">
        <v>495</v>
      </c>
      <c r="V6555">
        <v>3.45</v>
      </c>
      <c r="W6555">
        <v>1</v>
      </c>
      <c r="X6555">
        <v>1</v>
      </c>
      <c r="Y6555">
        <v>18.2</v>
      </c>
    </row>
    <row r="6556" spans="1:25" hidden="1" x14ac:dyDescent="0.25">
      <c r="A6556" t="s">
        <v>24936</v>
      </c>
      <c r="B6556" t="s">
        <v>24937</v>
      </c>
      <c r="C6556" s="1" t="str">
        <f t="shared" si="1056"/>
        <v>21:0450</v>
      </c>
      <c r="D6556" s="1" t="str">
        <f t="shared" si="1057"/>
        <v>21:0148</v>
      </c>
      <c r="E6556" t="s">
        <v>24938</v>
      </c>
      <c r="F6556" t="s">
        <v>24939</v>
      </c>
      <c r="H6556">
        <v>48.686945100000003</v>
      </c>
      <c r="I6556">
        <v>-92.992119000000002</v>
      </c>
      <c r="J6556" s="1" t="str">
        <f t="shared" si="1058"/>
        <v>NGR lake sediment grab sample</v>
      </c>
      <c r="K6556" s="1" t="str">
        <f t="shared" si="1059"/>
        <v>&lt;177 micron (NGR)</v>
      </c>
      <c r="L6556">
        <v>12</v>
      </c>
      <c r="M6556" t="s">
        <v>34</v>
      </c>
      <c r="N6556">
        <v>222</v>
      </c>
      <c r="O6556">
        <v>64</v>
      </c>
      <c r="P6556">
        <v>20</v>
      </c>
      <c r="Q6556">
        <v>6</v>
      </c>
      <c r="R6556">
        <v>25</v>
      </c>
      <c r="S6556">
        <v>18</v>
      </c>
      <c r="T6556">
        <v>0.1</v>
      </c>
      <c r="U6556">
        <v>865</v>
      </c>
      <c r="V6556">
        <v>2.2000000000000002</v>
      </c>
      <c r="W6556">
        <v>0.5</v>
      </c>
      <c r="X6556">
        <v>1</v>
      </c>
      <c r="Y6556">
        <v>6.4</v>
      </c>
    </row>
    <row r="6557" spans="1:25" hidden="1" x14ac:dyDescent="0.25">
      <c r="A6557" t="s">
        <v>24940</v>
      </c>
      <c r="B6557" t="s">
        <v>24941</v>
      </c>
      <c r="C6557" s="1" t="str">
        <f t="shared" si="1056"/>
        <v>21:0450</v>
      </c>
      <c r="D6557" s="1" t="str">
        <f t="shared" si="1057"/>
        <v>21:0148</v>
      </c>
      <c r="E6557" t="s">
        <v>24942</v>
      </c>
      <c r="F6557" t="s">
        <v>24943</v>
      </c>
      <c r="H6557">
        <v>48.680472299999998</v>
      </c>
      <c r="I6557">
        <v>-93.033826500000004</v>
      </c>
      <c r="J6557" s="1" t="str">
        <f t="shared" si="1058"/>
        <v>NGR lake sediment grab sample</v>
      </c>
      <c r="K6557" s="1" t="str">
        <f t="shared" si="1059"/>
        <v>&lt;177 micron (NGR)</v>
      </c>
      <c r="L6557">
        <v>12</v>
      </c>
      <c r="M6557" t="s">
        <v>39</v>
      </c>
      <c r="N6557">
        <v>223</v>
      </c>
      <c r="O6557">
        <v>79</v>
      </c>
      <c r="P6557">
        <v>81</v>
      </c>
      <c r="Q6557">
        <v>4</v>
      </c>
      <c r="R6557">
        <v>55</v>
      </c>
      <c r="S6557">
        <v>23</v>
      </c>
      <c r="T6557">
        <v>0.1</v>
      </c>
      <c r="U6557">
        <v>910</v>
      </c>
      <c r="V6557">
        <v>4.25</v>
      </c>
      <c r="W6557">
        <v>0.5</v>
      </c>
      <c r="X6557">
        <v>1</v>
      </c>
      <c r="Y6557">
        <v>5.6</v>
      </c>
    </row>
    <row r="6558" spans="1:25" hidden="1" x14ac:dyDescent="0.25">
      <c r="A6558" t="s">
        <v>24944</v>
      </c>
      <c r="B6558" t="s">
        <v>24945</v>
      </c>
      <c r="C6558" s="1" t="str">
        <f t="shared" si="1056"/>
        <v>21:0450</v>
      </c>
      <c r="D6558" s="1" t="str">
        <f t="shared" si="1057"/>
        <v>21:0148</v>
      </c>
      <c r="E6558" t="s">
        <v>24946</v>
      </c>
      <c r="F6558" t="s">
        <v>24947</v>
      </c>
      <c r="H6558">
        <v>48.711387500000001</v>
      </c>
      <c r="I6558">
        <v>-93.046924000000004</v>
      </c>
      <c r="J6558" s="1" t="str">
        <f t="shared" si="1058"/>
        <v>NGR lake sediment grab sample</v>
      </c>
      <c r="K6558" s="1" t="str">
        <f t="shared" si="1059"/>
        <v>&lt;177 micron (NGR)</v>
      </c>
      <c r="L6558">
        <v>12</v>
      </c>
      <c r="M6558" t="s">
        <v>44</v>
      </c>
      <c r="N6558">
        <v>224</v>
      </c>
      <c r="O6558">
        <v>66</v>
      </c>
      <c r="P6558">
        <v>69</v>
      </c>
      <c r="Q6558">
        <v>7</v>
      </c>
      <c r="R6558">
        <v>49</v>
      </c>
      <c r="S6558">
        <v>8</v>
      </c>
      <c r="T6558">
        <v>0.1</v>
      </c>
      <c r="U6558">
        <v>120</v>
      </c>
      <c r="V6558">
        <v>1.2</v>
      </c>
      <c r="W6558">
        <v>0.5</v>
      </c>
      <c r="X6558">
        <v>1</v>
      </c>
      <c r="Y6558">
        <v>39.4</v>
      </c>
    </row>
    <row r="6559" spans="1:25" hidden="1" x14ac:dyDescent="0.25">
      <c r="A6559" t="s">
        <v>24948</v>
      </c>
      <c r="B6559" t="s">
        <v>24949</v>
      </c>
      <c r="C6559" s="1" t="str">
        <f t="shared" si="1056"/>
        <v>21:0450</v>
      </c>
      <c r="D6559" s="1" t="str">
        <f t="shared" si="1057"/>
        <v>21:0148</v>
      </c>
      <c r="E6559" t="s">
        <v>24950</v>
      </c>
      <c r="F6559" t="s">
        <v>24951</v>
      </c>
      <c r="H6559">
        <v>48.702857299999998</v>
      </c>
      <c r="I6559">
        <v>-93.068512799999993</v>
      </c>
      <c r="J6559" s="1" t="str">
        <f t="shared" si="1058"/>
        <v>NGR lake sediment grab sample</v>
      </c>
      <c r="K6559" s="1" t="str">
        <f t="shared" si="1059"/>
        <v>&lt;177 micron (NGR)</v>
      </c>
      <c r="L6559">
        <v>12</v>
      </c>
      <c r="M6559" t="s">
        <v>62</v>
      </c>
      <c r="N6559">
        <v>225</v>
      </c>
      <c r="O6559">
        <v>112</v>
      </c>
      <c r="P6559">
        <v>71</v>
      </c>
      <c r="Q6559">
        <v>7</v>
      </c>
      <c r="R6559">
        <v>114</v>
      </c>
      <c r="S6559">
        <v>26</v>
      </c>
      <c r="T6559">
        <v>0.1</v>
      </c>
      <c r="U6559">
        <v>280</v>
      </c>
      <c r="V6559">
        <v>2.6</v>
      </c>
      <c r="W6559">
        <v>0.5</v>
      </c>
      <c r="X6559">
        <v>2</v>
      </c>
      <c r="Y6559">
        <v>19.8</v>
      </c>
    </row>
    <row r="6560" spans="1:25" hidden="1" x14ac:dyDescent="0.25">
      <c r="A6560" t="s">
        <v>24952</v>
      </c>
      <c r="B6560" t="s">
        <v>24953</v>
      </c>
      <c r="C6560" s="1" t="str">
        <f t="shared" si="1056"/>
        <v>21:0450</v>
      </c>
      <c r="D6560" s="1" t="str">
        <f t="shared" si="1057"/>
        <v>21:0148</v>
      </c>
      <c r="E6560" t="s">
        <v>24954</v>
      </c>
      <c r="F6560" t="s">
        <v>24955</v>
      </c>
      <c r="H6560">
        <v>48.702151200000003</v>
      </c>
      <c r="I6560">
        <v>-93.118296099999995</v>
      </c>
      <c r="J6560" s="1" t="str">
        <f t="shared" si="1058"/>
        <v>NGR lake sediment grab sample</v>
      </c>
      <c r="K6560" s="1" t="str">
        <f t="shared" si="1059"/>
        <v>&lt;177 micron (NGR)</v>
      </c>
      <c r="L6560">
        <v>12</v>
      </c>
      <c r="M6560" t="s">
        <v>49</v>
      </c>
      <c r="N6560">
        <v>226</v>
      </c>
      <c r="O6560">
        <v>132</v>
      </c>
      <c r="P6560">
        <v>81</v>
      </c>
      <c r="Q6560">
        <v>6</v>
      </c>
      <c r="R6560">
        <v>56</v>
      </c>
      <c r="S6560">
        <v>22</v>
      </c>
      <c r="T6560">
        <v>0.1</v>
      </c>
      <c r="U6560">
        <v>610</v>
      </c>
      <c r="V6560">
        <v>3.45</v>
      </c>
      <c r="W6560">
        <v>0.5</v>
      </c>
      <c r="X6560">
        <v>1</v>
      </c>
      <c r="Y6560">
        <v>19.8</v>
      </c>
    </row>
    <row r="6561" spans="1:25" hidden="1" x14ac:dyDescent="0.25">
      <c r="A6561" t="s">
        <v>24956</v>
      </c>
      <c r="B6561" t="s">
        <v>24957</v>
      </c>
      <c r="C6561" s="1" t="str">
        <f t="shared" si="1056"/>
        <v>21:0450</v>
      </c>
      <c r="D6561" s="1" t="str">
        <f t="shared" si="1057"/>
        <v>21:0148</v>
      </c>
      <c r="E6561" t="s">
        <v>24934</v>
      </c>
      <c r="F6561" t="s">
        <v>24958</v>
      </c>
      <c r="H6561">
        <v>48.692174299999998</v>
      </c>
      <c r="I6561">
        <v>-93.126914999999997</v>
      </c>
      <c r="J6561" s="1" t="str">
        <f t="shared" si="1058"/>
        <v>NGR lake sediment grab sample</v>
      </c>
      <c r="K6561" s="1" t="str">
        <f t="shared" si="1059"/>
        <v>&lt;177 micron (NGR)</v>
      </c>
      <c r="L6561">
        <v>12</v>
      </c>
      <c r="M6561" t="s">
        <v>53</v>
      </c>
      <c r="N6561">
        <v>227</v>
      </c>
      <c r="O6561">
        <v>100</v>
      </c>
      <c r="P6561">
        <v>61</v>
      </c>
      <c r="Q6561">
        <v>9</v>
      </c>
      <c r="R6561">
        <v>50</v>
      </c>
      <c r="S6561">
        <v>24</v>
      </c>
      <c r="T6561">
        <v>0.1</v>
      </c>
      <c r="U6561">
        <v>485</v>
      </c>
      <c r="V6561">
        <v>3.4</v>
      </c>
      <c r="W6561">
        <v>1</v>
      </c>
      <c r="X6561">
        <v>1</v>
      </c>
      <c r="Y6561">
        <v>18.600000000000001</v>
      </c>
    </row>
    <row r="6562" spans="1:25" hidden="1" x14ac:dyDescent="0.25">
      <c r="A6562" t="s">
        <v>24959</v>
      </c>
      <c r="B6562" t="s">
        <v>24960</v>
      </c>
      <c r="C6562" s="1" t="str">
        <f t="shared" si="1056"/>
        <v>21:0450</v>
      </c>
      <c r="D6562" s="1" t="str">
        <f t="shared" si="1057"/>
        <v>21:0148</v>
      </c>
      <c r="E6562" t="s">
        <v>24934</v>
      </c>
      <c r="F6562" t="s">
        <v>24961</v>
      </c>
      <c r="H6562">
        <v>48.692174299999998</v>
      </c>
      <c r="I6562">
        <v>-93.126914999999997</v>
      </c>
      <c r="J6562" s="1" t="str">
        <f t="shared" si="1058"/>
        <v>NGR lake sediment grab sample</v>
      </c>
      <c r="K6562" s="1" t="str">
        <f t="shared" si="1059"/>
        <v>&lt;177 micron (NGR)</v>
      </c>
      <c r="L6562">
        <v>12</v>
      </c>
      <c r="M6562" t="s">
        <v>57</v>
      </c>
      <c r="N6562">
        <v>228</v>
      </c>
      <c r="O6562">
        <v>96</v>
      </c>
      <c r="P6562">
        <v>56</v>
      </c>
      <c r="Q6562">
        <v>9</v>
      </c>
      <c r="R6562">
        <v>47</v>
      </c>
      <c r="S6562">
        <v>19</v>
      </c>
      <c r="T6562">
        <v>0.1</v>
      </c>
      <c r="U6562">
        <v>460</v>
      </c>
      <c r="V6562">
        <v>3.15</v>
      </c>
      <c r="W6562">
        <v>0.5</v>
      </c>
      <c r="X6562">
        <v>1</v>
      </c>
      <c r="Y6562">
        <v>19.2</v>
      </c>
    </row>
    <row r="6563" spans="1:25" hidden="1" x14ac:dyDescent="0.25">
      <c r="A6563" t="s">
        <v>24962</v>
      </c>
      <c r="B6563" t="s">
        <v>24963</v>
      </c>
      <c r="C6563" s="1" t="str">
        <f t="shared" si="1056"/>
        <v>21:0450</v>
      </c>
      <c r="D6563" s="1" t="str">
        <f t="shared" si="1057"/>
        <v>21:0148</v>
      </c>
      <c r="E6563" t="s">
        <v>24964</v>
      </c>
      <c r="F6563" t="s">
        <v>24965</v>
      </c>
      <c r="H6563">
        <v>48.6679472</v>
      </c>
      <c r="I6563">
        <v>-93.142555000000002</v>
      </c>
      <c r="J6563" s="1" t="str">
        <f t="shared" si="1058"/>
        <v>NGR lake sediment grab sample</v>
      </c>
      <c r="K6563" s="1" t="str">
        <f t="shared" si="1059"/>
        <v>&lt;177 micron (NGR)</v>
      </c>
      <c r="L6563">
        <v>12</v>
      </c>
      <c r="M6563" t="s">
        <v>67</v>
      </c>
      <c r="N6563">
        <v>229</v>
      </c>
      <c r="O6563">
        <v>75</v>
      </c>
      <c r="P6563">
        <v>37</v>
      </c>
      <c r="Q6563">
        <v>7</v>
      </c>
      <c r="R6563">
        <v>31</v>
      </c>
      <c r="S6563">
        <v>9</v>
      </c>
      <c r="T6563">
        <v>0.1</v>
      </c>
      <c r="U6563">
        <v>270</v>
      </c>
      <c r="V6563">
        <v>1.6</v>
      </c>
      <c r="W6563">
        <v>0.5</v>
      </c>
      <c r="X6563">
        <v>2</v>
      </c>
      <c r="Y6563">
        <v>21.2</v>
      </c>
    </row>
    <row r="6564" spans="1:25" hidden="1" x14ac:dyDescent="0.25">
      <c r="A6564" t="s">
        <v>24966</v>
      </c>
      <c r="B6564" t="s">
        <v>24967</v>
      </c>
      <c r="C6564" s="1" t="str">
        <f t="shared" si="1056"/>
        <v>21:0450</v>
      </c>
      <c r="D6564" s="1" t="str">
        <f t="shared" si="1057"/>
        <v>21:0148</v>
      </c>
      <c r="E6564" t="s">
        <v>24968</v>
      </c>
      <c r="F6564" t="s">
        <v>24969</v>
      </c>
      <c r="H6564">
        <v>48.675378500000001</v>
      </c>
      <c r="I6564">
        <v>-93.191967000000005</v>
      </c>
      <c r="J6564" s="1" t="str">
        <f t="shared" si="1058"/>
        <v>NGR lake sediment grab sample</v>
      </c>
      <c r="K6564" s="1" t="str">
        <f t="shared" si="1059"/>
        <v>&lt;177 micron (NGR)</v>
      </c>
      <c r="L6564">
        <v>12</v>
      </c>
      <c r="M6564" t="s">
        <v>72</v>
      </c>
      <c r="N6564">
        <v>230</v>
      </c>
      <c r="O6564">
        <v>102</v>
      </c>
      <c r="P6564">
        <v>33</v>
      </c>
      <c r="Q6564">
        <v>4</v>
      </c>
      <c r="R6564">
        <v>40</v>
      </c>
      <c r="S6564">
        <v>18</v>
      </c>
      <c r="T6564">
        <v>0.1</v>
      </c>
      <c r="U6564">
        <v>510</v>
      </c>
      <c r="V6564">
        <v>2.75</v>
      </c>
      <c r="W6564">
        <v>1</v>
      </c>
      <c r="X6564">
        <v>1</v>
      </c>
      <c r="Y6564">
        <v>13.8</v>
      </c>
    </row>
    <row r="6565" spans="1:25" hidden="1" x14ac:dyDescent="0.25">
      <c r="A6565" t="s">
        <v>24970</v>
      </c>
      <c r="B6565" t="s">
        <v>24971</v>
      </c>
      <c r="C6565" s="1" t="str">
        <f t="shared" si="1056"/>
        <v>21:0450</v>
      </c>
      <c r="D6565" s="1" t="str">
        <f t="shared" si="1057"/>
        <v>21:0148</v>
      </c>
      <c r="E6565" t="s">
        <v>24972</v>
      </c>
      <c r="F6565" t="s">
        <v>24973</v>
      </c>
      <c r="H6565">
        <v>48.679784300000001</v>
      </c>
      <c r="I6565">
        <v>-93.236950399999998</v>
      </c>
      <c r="J6565" s="1" t="str">
        <f t="shared" si="1058"/>
        <v>NGR lake sediment grab sample</v>
      </c>
      <c r="K6565" s="1" t="str">
        <f t="shared" si="1059"/>
        <v>&lt;177 micron (NGR)</v>
      </c>
      <c r="L6565">
        <v>12</v>
      </c>
      <c r="M6565" t="s">
        <v>77</v>
      </c>
      <c r="N6565">
        <v>231</v>
      </c>
      <c r="O6565">
        <v>134</v>
      </c>
      <c r="P6565">
        <v>52</v>
      </c>
      <c r="Q6565">
        <v>9</v>
      </c>
      <c r="R6565">
        <v>57</v>
      </c>
      <c r="S6565">
        <v>17</v>
      </c>
      <c r="T6565">
        <v>0.1</v>
      </c>
      <c r="U6565">
        <v>270</v>
      </c>
      <c r="V6565">
        <v>2.1</v>
      </c>
      <c r="W6565">
        <v>0.5</v>
      </c>
      <c r="X6565">
        <v>2</v>
      </c>
      <c r="Y6565">
        <v>29.6</v>
      </c>
    </row>
    <row r="6566" spans="1:25" hidden="1" x14ac:dyDescent="0.25">
      <c r="A6566" t="s">
        <v>24974</v>
      </c>
      <c r="B6566" t="s">
        <v>24975</v>
      </c>
      <c r="C6566" s="1" t="str">
        <f t="shared" si="1056"/>
        <v>21:0450</v>
      </c>
      <c r="D6566" s="1" t="str">
        <f>HYPERLINK("http://geochem.nrcan.gc.ca/cdogs/content/svy/svy_e.htm", "")</f>
        <v/>
      </c>
      <c r="G6566" s="1" t="str">
        <f>HYPERLINK("http://geochem.nrcan.gc.ca/cdogs/content/cr_/cr_00047_e.htm", "47")</f>
        <v>47</v>
      </c>
      <c r="J6566" t="s">
        <v>100</v>
      </c>
      <c r="K6566" t="s">
        <v>101</v>
      </c>
      <c r="L6566">
        <v>12</v>
      </c>
      <c r="M6566" t="s">
        <v>102</v>
      </c>
      <c r="N6566">
        <v>232</v>
      </c>
      <c r="O6566">
        <v>92</v>
      </c>
      <c r="P6566">
        <v>47</v>
      </c>
      <c r="Q6566">
        <v>14</v>
      </c>
      <c r="R6566">
        <v>24</v>
      </c>
      <c r="S6566">
        <v>14</v>
      </c>
      <c r="T6566">
        <v>0.1</v>
      </c>
      <c r="U6566">
        <v>820</v>
      </c>
      <c r="V6566">
        <v>3.15</v>
      </c>
      <c r="W6566">
        <v>28</v>
      </c>
      <c r="X6566">
        <v>7</v>
      </c>
      <c r="Y6566">
        <v>18</v>
      </c>
    </row>
    <row r="6567" spans="1:25" hidden="1" x14ac:dyDescent="0.25">
      <c r="A6567" t="s">
        <v>24976</v>
      </c>
      <c r="B6567" t="s">
        <v>24977</v>
      </c>
      <c r="C6567" s="1" t="str">
        <f t="shared" si="1056"/>
        <v>21:0450</v>
      </c>
      <c r="D6567" s="1" t="str">
        <f t="shared" ref="D6567:D6585" si="1060">HYPERLINK("http://geochem.nrcan.gc.ca/cdogs/content/svy/svy210148_e.htm", "21:0148")</f>
        <v>21:0148</v>
      </c>
      <c r="E6567" t="s">
        <v>24978</v>
      </c>
      <c r="F6567" t="s">
        <v>24979</v>
      </c>
      <c r="H6567">
        <v>48.645120200000001</v>
      </c>
      <c r="I6567">
        <v>-93.289041400000002</v>
      </c>
      <c r="J6567" s="1" t="str">
        <f t="shared" ref="J6567:J6585" si="1061">HYPERLINK("http://geochem.nrcan.gc.ca/cdogs/content/kwd/kwd020027_e.htm", "NGR lake sediment grab sample")</f>
        <v>NGR lake sediment grab sample</v>
      </c>
      <c r="K6567" s="1" t="str">
        <f t="shared" ref="K6567:K6585" si="1062">HYPERLINK("http://geochem.nrcan.gc.ca/cdogs/content/kwd/kwd080006_e.htm", "&lt;177 micron (NGR)")</f>
        <v>&lt;177 micron (NGR)</v>
      </c>
      <c r="L6567">
        <v>12</v>
      </c>
      <c r="M6567" t="s">
        <v>82</v>
      </c>
      <c r="N6567">
        <v>233</v>
      </c>
      <c r="O6567">
        <v>82</v>
      </c>
      <c r="P6567">
        <v>30</v>
      </c>
      <c r="Q6567">
        <v>19</v>
      </c>
      <c r="R6567">
        <v>47</v>
      </c>
      <c r="S6567">
        <v>28</v>
      </c>
      <c r="T6567">
        <v>0.1</v>
      </c>
      <c r="U6567">
        <v>1900</v>
      </c>
      <c r="V6567">
        <v>11</v>
      </c>
      <c r="W6567">
        <v>26</v>
      </c>
      <c r="X6567">
        <v>3</v>
      </c>
      <c r="Y6567">
        <v>10.4</v>
      </c>
    </row>
    <row r="6568" spans="1:25" hidden="1" x14ac:dyDescent="0.25">
      <c r="A6568" t="s">
        <v>24980</v>
      </c>
      <c r="B6568" t="s">
        <v>24981</v>
      </c>
      <c r="C6568" s="1" t="str">
        <f t="shared" si="1056"/>
        <v>21:0450</v>
      </c>
      <c r="D6568" s="1" t="str">
        <f t="shared" si="1060"/>
        <v>21:0148</v>
      </c>
      <c r="E6568" t="s">
        <v>24982</v>
      </c>
      <c r="F6568" t="s">
        <v>24983</v>
      </c>
      <c r="H6568">
        <v>48.637344400000003</v>
      </c>
      <c r="I6568">
        <v>-93.330410400000005</v>
      </c>
      <c r="J6568" s="1" t="str">
        <f t="shared" si="1061"/>
        <v>NGR lake sediment grab sample</v>
      </c>
      <c r="K6568" s="1" t="str">
        <f t="shared" si="1062"/>
        <v>&lt;177 micron (NGR)</v>
      </c>
      <c r="L6568">
        <v>12</v>
      </c>
      <c r="M6568" t="s">
        <v>87</v>
      </c>
      <c r="N6568">
        <v>234</v>
      </c>
      <c r="O6568">
        <v>39</v>
      </c>
      <c r="P6568">
        <v>13</v>
      </c>
      <c r="Q6568">
        <v>2</v>
      </c>
      <c r="R6568">
        <v>16</v>
      </c>
      <c r="S6568">
        <v>9</v>
      </c>
      <c r="T6568">
        <v>0.1</v>
      </c>
      <c r="U6568">
        <v>335</v>
      </c>
      <c r="V6568">
        <v>1.1000000000000001</v>
      </c>
      <c r="W6568">
        <v>2</v>
      </c>
      <c r="X6568">
        <v>1</v>
      </c>
      <c r="Y6568">
        <v>3</v>
      </c>
    </row>
    <row r="6569" spans="1:25" hidden="1" x14ac:dyDescent="0.25">
      <c r="A6569" t="s">
        <v>24984</v>
      </c>
      <c r="B6569" t="s">
        <v>24985</v>
      </c>
      <c r="C6569" s="1" t="str">
        <f t="shared" si="1056"/>
        <v>21:0450</v>
      </c>
      <c r="D6569" s="1" t="str">
        <f t="shared" si="1060"/>
        <v>21:0148</v>
      </c>
      <c r="E6569" t="s">
        <v>24986</v>
      </c>
      <c r="F6569" t="s">
        <v>24987</v>
      </c>
      <c r="H6569">
        <v>48.648526400000002</v>
      </c>
      <c r="I6569">
        <v>-92.218651499999993</v>
      </c>
      <c r="J6569" s="1" t="str">
        <f t="shared" si="1061"/>
        <v>NGR lake sediment grab sample</v>
      </c>
      <c r="K6569" s="1" t="str">
        <f t="shared" si="1062"/>
        <v>&lt;177 micron (NGR)</v>
      </c>
      <c r="L6569">
        <v>12</v>
      </c>
      <c r="M6569" t="s">
        <v>92</v>
      </c>
      <c r="N6569">
        <v>235</v>
      </c>
      <c r="O6569">
        <v>90</v>
      </c>
      <c r="P6569">
        <v>33</v>
      </c>
      <c r="Q6569">
        <v>4</v>
      </c>
      <c r="R6569">
        <v>51</v>
      </c>
      <c r="S6569">
        <v>18</v>
      </c>
      <c r="T6569">
        <v>0.1</v>
      </c>
      <c r="U6569">
        <v>260</v>
      </c>
      <c r="V6569">
        <v>1.25</v>
      </c>
      <c r="W6569">
        <v>0.5</v>
      </c>
      <c r="X6569">
        <v>1</v>
      </c>
      <c r="Y6569">
        <v>34.200000000000003</v>
      </c>
    </row>
    <row r="6570" spans="1:25" hidden="1" x14ac:dyDescent="0.25">
      <c r="A6570" t="s">
        <v>24988</v>
      </c>
      <c r="B6570" t="s">
        <v>24989</v>
      </c>
      <c r="C6570" s="1" t="str">
        <f t="shared" si="1056"/>
        <v>21:0450</v>
      </c>
      <c r="D6570" s="1" t="str">
        <f t="shared" si="1060"/>
        <v>21:0148</v>
      </c>
      <c r="E6570" t="s">
        <v>24990</v>
      </c>
      <c r="F6570" t="s">
        <v>24991</v>
      </c>
      <c r="H6570">
        <v>48.590815599999999</v>
      </c>
      <c r="I6570">
        <v>-92.260042499999997</v>
      </c>
      <c r="J6570" s="1" t="str">
        <f t="shared" si="1061"/>
        <v>NGR lake sediment grab sample</v>
      </c>
      <c r="K6570" s="1" t="str">
        <f t="shared" si="1062"/>
        <v>&lt;177 micron (NGR)</v>
      </c>
      <c r="L6570">
        <v>12</v>
      </c>
      <c r="M6570" t="s">
        <v>97</v>
      </c>
      <c r="N6570">
        <v>236</v>
      </c>
      <c r="O6570">
        <v>79</v>
      </c>
      <c r="P6570">
        <v>26</v>
      </c>
      <c r="Q6570">
        <v>5</v>
      </c>
      <c r="R6570">
        <v>33</v>
      </c>
      <c r="S6570">
        <v>10</v>
      </c>
      <c r="T6570">
        <v>0.1</v>
      </c>
      <c r="U6570">
        <v>145</v>
      </c>
      <c r="V6570">
        <v>1.1000000000000001</v>
      </c>
      <c r="W6570">
        <v>0.5</v>
      </c>
      <c r="X6570">
        <v>1</v>
      </c>
      <c r="Y6570">
        <v>44.6</v>
      </c>
    </row>
    <row r="6571" spans="1:25" hidden="1" x14ac:dyDescent="0.25">
      <c r="A6571" t="s">
        <v>24992</v>
      </c>
      <c r="B6571" t="s">
        <v>24993</v>
      </c>
      <c r="C6571" s="1" t="str">
        <f t="shared" si="1056"/>
        <v>21:0450</v>
      </c>
      <c r="D6571" s="1" t="str">
        <f t="shared" si="1060"/>
        <v>21:0148</v>
      </c>
      <c r="E6571" t="s">
        <v>24994</v>
      </c>
      <c r="F6571" t="s">
        <v>24995</v>
      </c>
      <c r="H6571">
        <v>48.578080399999997</v>
      </c>
      <c r="I6571">
        <v>-92.296647199999995</v>
      </c>
      <c r="J6571" s="1" t="str">
        <f t="shared" si="1061"/>
        <v>NGR lake sediment grab sample</v>
      </c>
      <c r="K6571" s="1" t="str">
        <f t="shared" si="1062"/>
        <v>&lt;177 micron (NGR)</v>
      </c>
      <c r="L6571">
        <v>12</v>
      </c>
      <c r="M6571" t="s">
        <v>107</v>
      </c>
      <c r="N6571">
        <v>237</v>
      </c>
      <c r="O6571">
        <v>82</v>
      </c>
      <c r="P6571">
        <v>31</v>
      </c>
      <c r="Q6571">
        <v>4</v>
      </c>
      <c r="R6571">
        <v>28</v>
      </c>
      <c r="S6571">
        <v>14</v>
      </c>
      <c r="T6571">
        <v>0.1</v>
      </c>
      <c r="U6571">
        <v>255</v>
      </c>
      <c r="V6571">
        <v>1.75</v>
      </c>
      <c r="W6571">
        <v>0.5</v>
      </c>
      <c r="X6571">
        <v>2</v>
      </c>
      <c r="Y6571">
        <v>48.6</v>
      </c>
    </row>
    <row r="6572" spans="1:25" hidden="1" x14ac:dyDescent="0.25">
      <c r="A6572" t="s">
        <v>24996</v>
      </c>
      <c r="B6572" t="s">
        <v>24997</v>
      </c>
      <c r="C6572" s="1" t="str">
        <f t="shared" si="1056"/>
        <v>21:0450</v>
      </c>
      <c r="D6572" s="1" t="str">
        <f t="shared" si="1060"/>
        <v>21:0148</v>
      </c>
      <c r="E6572" t="s">
        <v>24998</v>
      </c>
      <c r="F6572" t="s">
        <v>24999</v>
      </c>
      <c r="H6572">
        <v>48.545760600000001</v>
      </c>
      <c r="I6572">
        <v>-92.318465099999997</v>
      </c>
      <c r="J6572" s="1" t="str">
        <f t="shared" si="1061"/>
        <v>NGR lake sediment grab sample</v>
      </c>
      <c r="K6572" s="1" t="str">
        <f t="shared" si="1062"/>
        <v>&lt;177 micron (NGR)</v>
      </c>
      <c r="L6572">
        <v>12</v>
      </c>
      <c r="M6572" t="s">
        <v>112</v>
      </c>
      <c r="N6572">
        <v>238</v>
      </c>
      <c r="O6572">
        <v>102</v>
      </c>
      <c r="P6572">
        <v>46</v>
      </c>
      <c r="Q6572">
        <v>2</v>
      </c>
      <c r="R6572">
        <v>39</v>
      </c>
      <c r="S6572">
        <v>10</v>
      </c>
      <c r="T6572">
        <v>0.1</v>
      </c>
      <c r="U6572">
        <v>80</v>
      </c>
      <c r="V6572">
        <v>0.6</v>
      </c>
      <c r="W6572">
        <v>0.5</v>
      </c>
      <c r="X6572">
        <v>2</v>
      </c>
      <c r="Y6572">
        <v>56.2</v>
      </c>
    </row>
    <row r="6573" spans="1:25" hidden="1" x14ac:dyDescent="0.25">
      <c r="A6573" t="s">
        <v>25000</v>
      </c>
      <c r="B6573" t="s">
        <v>25001</v>
      </c>
      <c r="C6573" s="1" t="str">
        <f t="shared" si="1056"/>
        <v>21:0450</v>
      </c>
      <c r="D6573" s="1" t="str">
        <f t="shared" si="1060"/>
        <v>21:0148</v>
      </c>
      <c r="E6573" t="s">
        <v>25002</v>
      </c>
      <c r="F6573" t="s">
        <v>25003</v>
      </c>
      <c r="H6573">
        <v>48.523844599999997</v>
      </c>
      <c r="I6573">
        <v>-92.347933900000001</v>
      </c>
      <c r="J6573" s="1" t="str">
        <f t="shared" si="1061"/>
        <v>NGR lake sediment grab sample</v>
      </c>
      <c r="K6573" s="1" t="str">
        <f t="shared" si="1062"/>
        <v>&lt;177 micron (NGR)</v>
      </c>
      <c r="L6573">
        <v>12</v>
      </c>
      <c r="M6573" t="s">
        <v>117</v>
      </c>
      <c r="N6573">
        <v>239</v>
      </c>
      <c r="O6573">
        <v>110</v>
      </c>
      <c r="P6573">
        <v>25</v>
      </c>
      <c r="Q6573">
        <v>4</v>
      </c>
      <c r="R6573">
        <v>44</v>
      </c>
      <c r="S6573">
        <v>15</v>
      </c>
      <c r="T6573">
        <v>0.1</v>
      </c>
      <c r="U6573">
        <v>140</v>
      </c>
      <c r="V6573">
        <v>1.45</v>
      </c>
      <c r="W6573">
        <v>0.5</v>
      </c>
      <c r="X6573">
        <v>2</v>
      </c>
      <c r="Y6573">
        <v>32.4</v>
      </c>
    </row>
    <row r="6574" spans="1:25" hidden="1" x14ac:dyDescent="0.25">
      <c r="A6574" t="s">
        <v>25004</v>
      </c>
      <c r="B6574" t="s">
        <v>25005</v>
      </c>
      <c r="C6574" s="1" t="str">
        <f t="shared" si="1056"/>
        <v>21:0450</v>
      </c>
      <c r="D6574" s="1" t="str">
        <f t="shared" si="1060"/>
        <v>21:0148</v>
      </c>
      <c r="E6574" t="s">
        <v>25006</v>
      </c>
      <c r="F6574" t="s">
        <v>25007</v>
      </c>
      <c r="H6574">
        <v>48.496438400000002</v>
      </c>
      <c r="I6574">
        <v>-92.331853600000002</v>
      </c>
      <c r="J6574" s="1" t="str">
        <f t="shared" si="1061"/>
        <v>NGR lake sediment grab sample</v>
      </c>
      <c r="K6574" s="1" t="str">
        <f t="shared" si="1062"/>
        <v>&lt;177 micron (NGR)</v>
      </c>
      <c r="L6574">
        <v>12</v>
      </c>
      <c r="M6574" t="s">
        <v>122</v>
      </c>
      <c r="N6574">
        <v>240</v>
      </c>
      <c r="O6574">
        <v>100</v>
      </c>
      <c r="P6574">
        <v>15</v>
      </c>
      <c r="Q6574">
        <v>3</v>
      </c>
      <c r="R6574">
        <v>39</v>
      </c>
      <c r="S6574">
        <v>15</v>
      </c>
      <c r="T6574">
        <v>0.1</v>
      </c>
      <c r="U6574">
        <v>170</v>
      </c>
      <c r="V6574">
        <v>1.25</v>
      </c>
      <c r="W6574">
        <v>0.5</v>
      </c>
      <c r="X6574">
        <v>1</v>
      </c>
      <c r="Y6574">
        <v>18.2</v>
      </c>
    </row>
    <row r="6575" spans="1:25" hidden="1" x14ac:dyDescent="0.25">
      <c r="A6575" t="s">
        <v>25008</v>
      </c>
      <c r="B6575" t="s">
        <v>25009</v>
      </c>
      <c r="C6575" s="1" t="str">
        <f t="shared" si="1056"/>
        <v>21:0450</v>
      </c>
      <c r="D6575" s="1" t="str">
        <f t="shared" si="1060"/>
        <v>21:0148</v>
      </c>
      <c r="E6575" t="s">
        <v>25010</v>
      </c>
      <c r="F6575" t="s">
        <v>25011</v>
      </c>
      <c r="H6575">
        <v>48.405085100000001</v>
      </c>
      <c r="I6575">
        <v>-92.3647639</v>
      </c>
      <c r="J6575" s="1" t="str">
        <f t="shared" si="1061"/>
        <v>NGR lake sediment grab sample</v>
      </c>
      <c r="K6575" s="1" t="str">
        <f t="shared" si="1062"/>
        <v>&lt;177 micron (NGR)</v>
      </c>
      <c r="L6575">
        <v>13</v>
      </c>
      <c r="M6575" t="s">
        <v>29</v>
      </c>
      <c r="N6575">
        <v>241</v>
      </c>
      <c r="O6575">
        <v>104</v>
      </c>
      <c r="P6575">
        <v>41</v>
      </c>
      <c r="Q6575">
        <v>4</v>
      </c>
      <c r="R6575">
        <v>56</v>
      </c>
      <c r="S6575">
        <v>19</v>
      </c>
      <c r="T6575">
        <v>0.1</v>
      </c>
      <c r="U6575">
        <v>500</v>
      </c>
      <c r="V6575">
        <v>2.25</v>
      </c>
      <c r="W6575">
        <v>0.5</v>
      </c>
      <c r="X6575">
        <v>1</v>
      </c>
      <c r="Y6575">
        <v>35</v>
      </c>
    </row>
    <row r="6576" spans="1:25" hidden="1" x14ac:dyDescent="0.25">
      <c r="A6576" t="s">
        <v>25012</v>
      </c>
      <c r="B6576" t="s">
        <v>25013</v>
      </c>
      <c r="C6576" s="1" t="str">
        <f t="shared" si="1056"/>
        <v>21:0450</v>
      </c>
      <c r="D6576" s="1" t="str">
        <f t="shared" si="1060"/>
        <v>21:0148</v>
      </c>
      <c r="E6576" t="s">
        <v>25014</v>
      </c>
      <c r="F6576" t="s">
        <v>25015</v>
      </c>
      <c r="H6576">
        <v>48.4863699</v>
      </c>
      <c r="I6576">
        <v>-92.345668399999994</v>
      </c>
      <c r="J6576" s="1" t="str">
        <f t="shared" si="1061"/>
        <v>NGR lake sediment grab sample</v>
      </c>
      <c r="K6576" s="1" t="str">
        <f t="shared" si="1062"/>
        <v>&lt;177 micron (NGR)</v>
      </c>
      <c r="L6576">
        <v>13</v>
      </c>
      <c r="M6576" t="s">
        <v>34</v>
      </c>
      <c r="N6576">
        <v>242</v>
      </c>
      <c r="O6576">
        <v>100</v>
      </c>
      <c r="P6576">
        <v>17</v>
      </c>
      <c r="Q6576">
        <v>4</v>
      </c>
      <c r="R6576">
        <v>39</v>
      </c>
      <c r="S6576">
        <v>15</v>
      </c>
      <c r="T6576">
        <v>0.1</v>
      </c>
      <c r="U6576">
        <v>180</v>
      </c>
      <c r="V6576">
        <v>1.3</v>
      </c>
      <c r="W6576">
        <v>0.5</v>
      </c>
      <c r="X6576">
        <v>1</v>
      </c>
      <c r="Y6576">
        <v>21</v>
      </c>
    </row>
    <row r="6577" spans="1:25" hidden="1" x14ac:dyDescent="0.25">
      <c r="A6577" t="s">
        <v>25016</v>
      </c>
      <c r="B6577" t="s">
        <v>25017</v>
      </c>
      <c r="C6577" s="1" t="str">
        <f t="shared" si="1056"/>
        <v>21:0450</v>
      </c>
      <c r="D6577" s="1" t="str">
        <f t="shared" si="1060"/>
        <v>21:0148</v>
      </c>
      <c r="E6577" t="s">
        <v>25018</v>
      </c>
      <c r="F6577" t="s">
        <v>25019</v>
      </c>
      <c r="H6577">
        <v>48.4778181</v>
      </c>
      <c r="I6577">
        <v>-92.310921500000006</v>
      </c>
      <c r="J6577" s="1" t="str">
        <f t="shared" si="1061"/>
        <v>NGR lake sediment grab sample</v>
      </c>
      <c r="K6577" s="1" t="str">
        <f t="shared" si="1062"/>
        <v>&lt;177 micron (NGR)</v>
      </c>
      <c r="L6577">
        <v>13</v>
      </c>
      <c r="M6577" t="s">
        <v>39</v>
      </c>
      <c r="N6577">
        <v>243</v>
      </c>
      <c r="O6577">
        <v>114</v>
      </c>
      <c r="P6577">
        <v>22</v>
      </c>
      <c r="Q6577">
        <v>4</v>
      </c>
      <c r="R6577">
        <v>38</v>
      </c>
      <c r="S6577">
        <v>28</v>
      </c>
      <c r="T6577">
        <v>0.1</v>
      </c>
      <c r="U6577">
        <v>520</v>
      </c>
      <c r="V6577">
        <v>2</v>
      </c>
      <c r="W6577">
        <v>0.5</v>
      </c>
      <c r="X6577">
        <v>3</v>
      </c>
      <c r="Y6577">
        <v>26.2</v>
      </c>
    </row>
    <row r="6578" spans="1:25" hidden="1" x14ac:dyDescent="0.25">
      <c r="A6578" t="s">
        <v>25020</v>
      </c>
      <c r="B6578" t="s">
        <v>25021</v>
      </c>
      <c r="C6578" s="1" t="str">
        <f t="shared" si="1056"/>
        <v>21:0450</v>
      </c>
      <c r="D6578" s="1" t="str">
        <f t="shared" si="1060"/>
        <v>21:0148</v>
      </c>
      <c r="E6578" t="s">
        <v>25022</v>
      </c>
      <c r="F6578" t="s">
        <v>25023</v>
      </c>
      <c r="H6578">
        <v>48.459417299999998</v>
      </c>
      <c r="I6578">
        <v>-92.349004100000002</v>
      </c>
      <c r="J6578" s="1" t="str">
        <f t="shared" si="1061"/>
        <v>NGR lake sediment grab sample</v>
      </c>
      <c r="K6578" s="1" t="str">
        <f t="shared" si="1062"/>
        <v>&lt;177 micron (NGR)</v>
      </c>
      <c r="L6578">
        <v>13</v>
      </c>
      <c r="M6578" t="s">
        <v>44</v>
      </c>
      <c r="N6578">
        <v>244</v>
      </c>
      <c r="O6578">
        <v>59</v>
      </c>
      <c r="P6578">
        <v>8</v>
      </c>
      <c r="Q6578">
        <v>2</v>
      </c>
      <c r="R6578">
        <v>17</v>
      </c>
      <c r="S6578">
        <v>12</v>
      </c>
      <c r="T6578">
        <v>0.1</v>
      </c>
      <c r="U6578">
        <v>260</v>
      </c>
      <c r="V6578">
        <v>1.4</v>
      </c>
      <c r="W6578">
        <v>0.5</v>
      </c>
      <c r="X6578">
        <v>2</v>
      </c>
      <c r="Y6578">
        <v>3.6</v>
      </c>
    </row>
    <row r="6579" spans="1:25" hidden="1" x14ac:dyDescent="0.25">
      <c r="A6579" t="s">
        <v>25024</v>
      </c>
      <c r="B6579" t="s">
        <v>25025</v>
      </c>
      <c r="C6579" s="1" t="str">
        <f t="shared" si="1056"/>
        <v>21:0450</v>
      </c>
      <c r="D6579" s="1" t="str">
        <f t="shared" si="1060"/>
        <v>21:0148</v>
      </c>
      <c r="E6579" t="s">
        <v>25026</v>
      </c>
      <c r="F6579" t="s">
        <v>25027</v>
      </c>
      <c r="H6579">
        <v>48.409467499999998</v>
      </c>
      <c r="I6579">
        <v>-92.339425700000007</v>
      </c>
      <c r="J6579" s="1" t="str">
        <f t="shared" si="1061"/>
        <v>NGR lake sediment grab sample</v>
      </c>
      <c r="K6579" s="1" t="str">
        <f t="shared" si="1062"/>
        <v>&lt;177 micron (NGR)</v>
      </c>
      <c r="L6579">
        <v>13</v>
      </c>
      <c r="M6579" t="s">
        <v>49</v>
      </c>
      <c r="N6579">
        <v>245</v>
      </c>
      <c r="O6579">
        <v>86</v>
      </c>
      <c r="P6579">
        <v>32</v>
      </c>
      <c r="Q6579">
        <v>4</v>
      </c>
      <c r="R6579">
        <v>41</v>
      </c>
      <c r="S6579">
        <v>23</v>
      </c>
      <c r="T6579">
        <v>0.1</v>
      </c>
      <c r="U6579">
        <v>700</v>
      </c>
      <c r="V6579">
        <v>2.35</v>
      </c>
      <c r="W6579">
        <v>0.5</v>
      </c>
      <c r="X6579">
        <v>1</v>
      </c>
      <c r="Y6579">
        <v>25.4</v>
      </c>
    </row>
    <row r="6580" spans="1:25" hidden="1" x14ac:dyDescent="0.25">
      <c r="A6580" t="s">
        <v>25028</v>
      </c>
      <c r="B6580" t="s">
        <v>25029</v>
      </c>
      <c r="C6580" s="1" t="str">
        <f t="shared" si="1056"/>
        <v>21:0450</v>
      </c>
      <c r="D6580" s="1" t="str">
        <f t="shared" si="1060"/>
        <v>21:0148</v>
      </c>
      <c r="E6580" t="s">
        <v>25010</v>
      </c>
      <c r="F6580" t="s">
        <v>25030</v>
      </c>
      <c r="H6580">
        <v>48.405085100000001</v>
      </c>
      <c r="I6580">
        <v>-92.3647639</v>
      </c>
      <c r="J6580" s="1" t="str">
        <f t="shared" si="1061"/>
        <v>NGR lake sediment grab sample</v>
      </c>
      <c r="K6580" s="1" t="str">
        <f t="shared" si="1062"/>
        <v>&lt;177 micron (NGR)</v>
      </c>
      <c r="L6580">
        <v>13</v>
      </c>
      <c r="M6580" t="s">
        <v>57</v>
      </c>
      <c r="N6580">
        <v>246</v>
      </c>
      <c r="O6580">
        <v>102</v>
      </c>
      <c r="P6580">
        <v>39</v>
      </c>
      <c r="Q6580">
        <v>4</v>
      </c>
      <c r="R6580">
        <v>53</v>
      </c>
      <c r="S6580">
        <v>17</v>
      </c>
      <c r="T6580">
        <v>0.1</v>
      </c>
      <c r="U6580">
        <v>475</v>
      </c>
      <c r="V6580">
        <v>2.1</v>
      </c>
      <c r="W6580">
        <v>0.5</v>
      </c>
      <c r="X6580">
        <v>1</v>
      </c>
      <c r="Y6580">
        <v>34</v>
      </c>
    </row>
    <row r="6581" spans="1:25" hidden="1" x14ac:dyDescent="0.25">
      <c r="A6581" t="s">
        <v>25031</v>
      </c>
      <c r="B6581" t="s">
        <v>25032</v>
      </c>
      <c r="C6581" s="1" t="str">
        <f t="shared" si="1056"/>
        <v>21:0450</v>
      </c>
      <c r="D6581" s="1" t="str">
        <f t="shared" si="1060"/>
        <v>21:0148</v>
      </c>
      <c r="E6581" t="s">
        <v>25010</v>
      </c>
      <c r="F6581" t="s">
        <v>25033</v>
      </c>
      <c r="H6581">
        <v>48.405085100000001</v>
      </c>
      <c r="I6581">
        <v>-92.3647639</v>
      </c>
      <c r="J6581" s="1" t="str">
        <f t="shared" si="1061"/>
        <v>NGR lake sediment grab sample</v>
      </c>
      <c r="K6581" s="1" t="str">
        <f t="shared" si="1062"/>
        <v>&lt;177 micron (NGR)</v>
      </c>
      <c r="L6581">
        <v>13</v>
      </c>
      <c r="M6581" t="s">
        <v>53</v>
      </c>
      <c r="N6581">
        <v>247</v>
      </c>
      <c r="O6581">
        <v>106</v>
      </c>
      <c r="P6581">
        <v>41</v>
      </c>
      <c r="Q6581">
        <v>5</v>
      </c>
      <c r="R6581">
        <v>56</v>
      </c>
      <c r="S6581">
        <v>20</v>
      </c>
      <c r="T6581">
        <v>0.1</v>
      </c>
      <c r="U6581">
        <v>520</v>
      </c>
      <c r="V6581">
        <v>2.2000000000000002</v>
      </c>
      <c r="W6581">
        <v>0.5</v>
      </c>
      <c r="X6581">
        <v>1</v>
      </c>
      <c r="Y6581">
        <v>34.4</v>
      </c>
    </row>
    <row r="6582" spans="1:25" hidden="1" x14ac:dyDescent="0.25">
      <c r="A6582" t="s">
        <v>25034</v>
      </c>
      <c r="B6582" t="s">
        <v>25035</v>
      </c>
      <c r="C6582" s="1" t="str">
        <f t="shared" si="1056"/>
        <v>21:0450</v>
      </c>
      <c r="D6582" s="1" t="str">
        <f t="shared" si="1060"/>
        <v>21:0148</v>
      </c>
      <c r="E6582" t="s">
        <v>25036</v>
      </c>
      <c r="F6582" t="s">
        <v>25037</v>
      </c>
      <c r="H6582">
        <v>48.377769800000003</v>
      </c>
      <c r="I6582">
        <v>-92.339026000000004</v>
      </c>
      <c r="J6582" s="1" t="str">
        <f t="shared" si="1061"/>
        <v>NGR lake sediment grab sample</v>
      </c>
      <c r="K6582" s="1" t="str">
        <f t="shared" si="1062"/>
        <v>&lt;177 micron (NGR)</v>
      </c>
      <c r="L6582">
        <v>13</v>
      </c>
      <c r="M6582" t="s">
        <v>62</v>
      </c>
      <c r="N6582">
        <v>248</v>
      </c>
      <c r="O6582">
        <v>230</v>
      </c>
      <c r="P6582">
        <v>84</v>
      </c>
      <c r="Q6582">
        <v>2</v>
      </c>
      <c r="R6582">
        <v>182</v>
      </c>
      <c r="S6582">
        <v>62</v>
      </c>
      <c r="T6582">
        <v>0.1</v>
      </c>
      <c r="U6582">
        <v>2300</v>
      </c>
      <c r="V6582">
        <v>4.4000000000000004</v>
      </c>
      <c r="W6582">
        <v>8.5</v>
      </c>
      <c r="X6582">
        <v>7</v>
      </c>
      <c r="Y6582">
        <v>37.799999999999997</v>
      </c>
    </row>
    <row r="6583" spans="1:25" hidden="1" x14ac:dyDescent="0.25">
      <c r="A6583" t="s">
        <v>25038</v>
      </c>
      <c r="B6583" t="s">
        <v>25039</v>
      </c>
      <c r="C6583" s="1" t="str">
        <f t="shared" si="1056"/>
        <v>21:0450</v>
      </c>
      <c r="D6583" s="1" t="str">
        <f t="shared" si="1060"/>
        <v>21:0148</v>
      </c>
      <c r="E6583" t="s">
        <v>25040</v>
      </c>
      <c r="F6583" t="s">
        <v>25041</v>
      </c>
      <c r="H6583">
        <v>48.376649999999998</v>
      </c>
      <c r="I6583">
        <v>-92.306278599999999</v>
      </c>
      <c r="J6583" s="1" t="str">
        <f t="shared" si="1061"/>
        <v>NGR lake sediment grab sample</v>
      </c>
      <c r="K6583" s="1" t="str">
        <f t="shared" si="1062"/>
        <v>&lt;177 micron (NGR)</v>
      </c>
      <c r="L6583">
        <v>13</v>
      </c>
      <c r="M6583" t="s">
        <v>67</v>
      </c>
      <c r="N6583">
        <v>249</v>
      </c>
      <c r="O6583">
        <v>94</v>
      </c>
      <c r="P6583">
        <v>42</v>
      </c>
      <c r="Q6583">
        <v>8</v>
      </c>
      <c r="R6583">
        <v>43</v>
      </c>
      <c r="S6583">
        <v>14</v>
      </c>
      <c r="T6583">
        <v>0.1</v>
      </c>
      <c r="U6583">
        <v>450</v>
      </c>
      <c r="V6583">
        <v>2.5499999999999998</v>
      </c>
      <c r="W6583">
        <v>2.5</v>
      </c>
      <c r="X6583">
        <v>1</v>
      </c>
      <c r="Y6583">
        <v>20.6</v>
      </c>
    </row>
    <row r="6584" spans="1:25" hidden="1" x14ac:dyDescent="0.25">
      <c r="A6584" t="s">
        <v>25042</v>
      </c>
      <c r="B6584" t="s">
        <v>25043</v>
      </c>
      <c r="C6584" s="1" t="str">
        <f t="shared" si="1056"/>
        <v>21:0450</v>
      </c>
      <c r="D6584" s="1" t="str">
        <f t="shared" si="1060"/>
        <v>21:0148</v>
      </c>
      <c r="E6584" t="s">
        <v>25044</v>
      </c>
      <c r="F6584" t="s">
        <v>25045</v>
      </c>
      <c r="H6584">
        <v>48.358440899999998</v>
      </c>
      <c r="I6584">
        <v>-92.240917400000001</v>
      </c>
      <c r="J6584" s="1" t="str">
        <f t="shared" si="1061"/>
        <v>NGR lake sediment grab sample</v>
      </c>
      <c r="K6584" s="1" t="str">
        <f t="shared" si="1062"/>
        <v>&lt;177 micron (NGR)</v>
      </c>
      <c r="L6584">
        <v>13</v>
      </c>
      <c r="M6584" t="s">
        <v>72</v>
      </c>
      <c r="N6584">
        <v>250</v>
      </c>
      <c r="O6584">
        <v>98</v>
      </c>
      <c r="P6584">
        <v>22</v>
      </c>
      <c r="Q6584">
        <v>1</v>
      </c>
      <c r="R6584">
        <v>34</v>
      </c>
      <c r="S6584">
        <v>19</v>
      </c>
      <c r="T6584">
        <v>0.1</v>
      </c>
      <c r="U6584">
        <v>1100</v>
      </c>
      <c r="V6584">
        <v>3.4</v>
      </c>
      <c r="W6584">
        <v>0.5</v>
      </c>
      <c r="X6584">
        <v>2</v>
      </c>
      <c r="Y6584">
        <v>11.4</v>
      </c>
    </row>
    <row r="6585" spans="1:25" hidden="1" x14ac:dyDescent="0.25">
      <c r="A6585" t="s">
        <v>25046</v>
      </c>
      <c r="B6585" t="s">
        <v>25047</v>
      </c>
      <c r="C6585" s="1" t="str">
        <f t="shared" si="1056"/>
        <v>21:0450</v>
      </c>
      <c r="D6585" s="1" t="str">
        <f t="shared" si="1060"/>
        <v>21:0148</v>
      </c>
      <c r="E6585" t="s">
        <v>25048</v>
      </c>
      <c r="F6585" t="s">
        <v>25049</v>
      </c>
      <c r="H6585">
        <v>48.3717957</v>
      </c>
      <c r="I6585">
        <v>-92.237383500000007</v>
      </c>
      <c r="J6585" s="1" t="str">
        <f t="shared" si="1061"/>
        <v>NGR lake sediment grab sample</v>
      </c>
      <c r="K6585" s="1" t="str">
        <f t="shared" si="1062"/>
        <v>&lt;177 micron (NGR)</v>
      </c>
      <c r="L6585">
        <v>13</v>
      </c>
      <c r="M6585" t="s">
        <v>77</v>
      </c>
      <c r="N6585">
        <v>251</v>
      </c>
      <c r="O6585">
        <v>99</v>
      </c>
      <c r="P6585">
        <v>52</v>
      </c>
      <c r="Q6585">
        <v>3</v>
      </c>
      <c r="R6585">
        <v>37</v>
      </c>
      <c r="S6585">
        <v>25</v>
      </c>
      <c r="T6585">
        <v>0.1</v>
      </c>
      <c r="U6585">
        <v>480</v>
      </c>
      <c r="V6585">
        <v>1.9</v>
      </c>
      <c r="W6585">
        <v>0.5</v>
      </c>
      <c r="X6585">
        <v>2</v>
      </c>
      <c r="Y6585">
        <v>57.8</v>
      </c>
    </row>
    <row r="6586" spans="1:25" hidden="1" x14ac:dyDescent="0.25">
      <c r="A6586" t="s">
        <v>25050</v>
      </c>
      <c r="B6586" t="s">
        <v>25051</v>
      </c>
      <c r="C6586" s="1" t="str">
        <f t="shared" si="1056"/>
        <v>21:0450</v>
      </c>
      <c r="D6586" s="1" t="str">
        <f>HYPERLINK("http://geochem.nrcan.gc.ca/cdogs/content/svy/svy_e.htm", "")</f>
        <v/>
      </c>
      <c r="G6586" s="1" t="str">
        <f>HYPERLINK("http://geochem.nrcan.gc.ca/cdogs/content/cr_/cr_00035_e.htm", "35")</f>
        <v>35</v>
      </c>
      <c r="J6586" t="s">
        <v>100</v>
      </c>
      <c r="K6586" t="s">
        <v>101</v>
      </c>
      <c r="L6586">
        <v>13</v>
      </c>
      <c r="M6586" t="s">
        <v>102</v>
      </c>
      <c r="N6586">
        <v>252</v>
      </c>
      <c r="O6586">
        <v>98</v>
      </c>
      <c r="P6586">
        <v>65</v>
      </c>
      <c r="Q6586">
        <v>7</v>
      </c>
      <c r="R6586">
        <v>37</v>
      </c>
      <c r="S6586">
        <v>10</v>
      </c>
      <c r="T6586">
        <v>0.1</v>
      </c>
      <c r="U6586">
        <v>310</v>
      </c>
      <c r="V6586">
        <v>2.2999999999999998</v>
      </c>
      <c r="W6586">
        <v>14</v>
      </c>
      <c r="X6586">
        <v>1</v>
      </c>
      <c r="Y6586">
        <v>8.1999999999999993</v>
      </c>
    </row>
    <row r="6587" spans="1:25" hidden="1" x14ac:dyDescent="0.25">
      <c r="A6587" t="s">
        <v>25052</v>
      </c>
      <c r="B6587" t="s">
        <v>25053</v>
      </c>
      <c r="C6587" s="1" t="str">
        <f t="shared" si="1056"/>
        <v>21:0450</v>
      </c>
      <c r="D6587" s="1" t="str">
        <f t="shared" ref="D6587:D6604" si="1063">HYPERLINK("http://geochem.nrcan.gc.ca/cdogs/content/svy/svy210148_e.htm", "21:0148")</f>
        <v>21:0148</v>
      </c>
      <c r="E6587" t="s">
        <v>25054</v>
      </c>
      <c r="F6587" t="s">
        <v>25055</v>
      </c>
      <c r="H6587">
        <v>48.404190900000003</v>
      </c>
      <c r="I6587">
        <v>-92.291851600000001</v>
      </c>
      <c r="J6587" s="1" t="str">
        <f t="shared" ref="J6587:J6604" si="1064">HYPERLINK("http://geochem.nrcan.gc.ca/cdogs/content/kwd/kwd020027_e.htm", "NGR lake sediment grab sample")</f>
        <v>NGR lake sediment grab sample</v>
      </c>
      <c r="K6587" s="1" t="str">
        <f t="shared" ref="K6587:K6604" si="1065">HYPERLINK("http://geochem.nrcan.gc.ca/cdogs/content/kwd/kwd080006_e.htm", "&lt;177 micron (NGR)")</f>
        <v>&lt;177 micron (NGR)</v>
      </c>
      <c r="L6587">
        <v>13</v>
      </c>
      <c r="M6587" t="s">
        <v>82</v>
      </c>
      <c r="N6587">
        <v>253</v>
      </c>
      <c r="O6587">
        <v>93</v>
      </c>
      <c r="P6587">
        <v>41</v>
      </c>
      <c r="Q6587">
        <v>4</v>
      </c>
      <c r="R6587">
        <v>46</v>
      </c>
      <c r="S6587">
        <v>14</v>
      </c>
      <c r="T6587">
        <v>0.1</v>
      </c>
      <c r="U6587">
        <v>320</v>
      </c>
      <c r="V6587">
        <v>1.8</v>
      </c>
      <c r="W6587">
        <v>0.5</v>
      </c>
      <c r="X6587">
        <v>1</v>
      </c>
      <c r="Y6587">
        <v>32</v>
      </c>
    </row>
    <row r="6588" spans="1:25" hidden="1" x14ac:dyDescent="0.25">
      <c r="A6588" t="s">
        <v>25056</v>
      </c>
      <c r="B6588" t="s">
        <v>25057</v>
      </c>
      <c r="C6588" s="1" t="str">
        <f t="shared" si="1056"/>
        <v>21:0450</v>
      </c>
      <c r="D6588" s="1" t="str">
        <f t="shared" si="1063"/>
        <v>21:0148</v>
      </c>
      <c r="E6588" t="s">
        <v>25058</v>
      </c>
      <c r="F6588" t="s">
        <v>25059</v>
      </c>
      <c r="H6588">
        <v>48.413737300000001</v>
      </c>
      <c r="I6588">
        <v>-92.274704499999999</v>
      </c>
      <c r="J6588" s="1" t="str">
        <f t="shared" si="1064"/>
        <v>NGR lake sediment grab sample</v>
      </c>
      <c r="K6588" s="1" t="str">
        <f t="shared" si="1065"/>
        <v>&lt;177 micron (NGR)</v>
      </c>
      <c r="L6588">
        <v>13</v>
      </c>
      <c r="M6588" t="s">
        <v>87</v>
      </c>
      <c r="N6588">
        <v>254</v>
      </c>
      <c r="O6588">
        <v>101</v>
      </c>
      <c r="P6588">
        <v>44</v>
      </c>
      <c r="Q6588">
        <v>2</v>
      </c>
      <c r="R6588">
        <v>46</v>
      </c>
      <c r="S6588">
        <v>20</v>
      </c>
      <c r="T6588">
        <v>0.1</v>
      </c>
      <c r="U6588">
        <v>755</v>
      </c>
      <c r="V6588">
        <v>2.4</v>
      </c>
      <c r="W6588">
        <v>0.5</v>
      </c>
      <c r="X6588">
        <v>1</v>
      </c>
      <c r="Y6588">
        <v>36.799999999999997</v>
      </c>
    </row>
    <row r="6589" spans="1:25" hidden="1" x14ac:dyDescent="0.25">
      <c r="A6589" t="s">
        <v>25060</v>
      </c>
      <c r="B6589" t="s">
        <v>25061</v>
      </c>
      <c r="C6589" s="1" t="str">
        <f t="shared" si="1056"/>
        <v>21:0450</v>
      </c>
      <c r="D6589" s="1" t="str">
        <f t="shared" si="1063"/>
        <v>21:0148</v>
      </c>
      <c r="E6589" t="s">
        <v>25062</v>
      </c>
      <c r="F6589" t="s">
        <v>25063</v>
      </c>
      <c r="H6589">
        <v>48.411352800000003</v>
      </c>
      <c r="I6589">
        <v>-92.215778200000003</v>
      </c>
      <c r="J6589" s="1" t="str">
        <f t="shared" si="1064"/>
        <v>NGR lake sediment grab sample</v>
      </c>
      <c r="K6589" s="1" t="str">
        <f t="shared" si="1065"/>
        <v>&lt;177 micron (NGR)</v>
      </c>
      <c r="L6589">
        <v>13</v>
      </c>
      <c r="M6589" t="s">
        <v>92</v>
      </c>
      <c r="N6589">
        <v>255</v>
      </c>
      <c r="O6589">
        <v>112</v>
      </c>
      <c r="P6589">
        <v>49</v>
      </c>
      <c r="Q6589">
        <v>4</v>
      </c>
      <c r="R6589">
        <v>44</v>
      </c>
      <c r="S6589">
        <v>14</v>
      </c>
      <c r="T6589">
        <v>0.1</v>
      </c>
      <c r="U6589">
        <v>290</v>
      </c>
      <c r="V6589">
        <v>1.2</v>
      </c>
      <c r="W6589">
        <v>0.5</v>
      </c>
      <c r="X6589">
        <v>1</v>
      </c>
      <c r="Y6589">
        <v>51.6</v>
      </c>
    </row>
    <row r="6590" spans="1:25" hidden="1" x14ac:dyDescent="0.25">
      <c r="A6590" t="s">
        <v>25064</v>
      </c>
      <c r="B6590" t="s">
        <v>25065</v>
      </c>
      <c r="C6590" s="1" t="str">
        <f t="shared" si="1056"/>
        <v>21:0450</v>
      </c>
      <c r="D6590" s="1" t="str">
        <f t="shared" si="1063"/>
        <v>21:0148</v>
      </c>
      <c r="E6590" t="s">
        <v>25066</v>
      </c>
      <c r="F6590" t="s">
        <v>25067</v>
      </c>
      <c r="H6590">
        <v>48.432945099999998</v>
      </c>
      <c r="I6590">
        <v>-92.200141700000003</v>
      </c>
      <c r="J6590" s="1" t="str">
        <f t="shared" si="1064"/>
        <v>NGR lake sediment grab sample</v>
      </c>
      <c r="K6590" s="1" t="str">
        <f t="shared" si="1065"/>
        <v>&lt;177 micron (NGR)</v>
      </c>
      <c r="L6590">
        <v>13</v>
      </c>
      <c r="M6590" t="s">
        <v>97</v>
      </c>
      <c r="N6590">
        <v>256</v>
      </c>
      <c r="O6590">
        <v>59</v>
      </c>
      <c r="P6590">
        <v>9</v>
      </c>
      <c r="Q6590">
        <v>1</v>
      </c>
      <c r="R6590">
        <v>20</v>
      </c>
      <c r="S6590">
        <v>12</v>
      </c>
      <c r="T6590">
        <v>0.1</v>
      </c>
      <c r="U6590">
        <v>270</v>
      </c>
      <c r="V6590">
        <v>1.6</v>
      </c>
      <c r="W6590">
        <v>0.5</v>
      </c>
      <c r="X6590">
        <v>1</v>
      </c>
      <c r="Y6590">
        <v>4.2</v>
      </c>
    </row>
    <row r="6591" spans="1:25" hidden="1" x14ac:dyDescent="0.25">
      <c r="A6591" t="s">
        <v>25068</v>
      </c>
      <c r="B6591" t="s">
        <v>25069</v>
      </c>
      <c r="C6591" s="1" t="str">
        <f t="shared" ref="C6591:C6654" si="1066">HYPERLINK("http://geochem.nrcan.gc.ca/cdogs/content/bdl/bdl210450_e.htm", "21:0450")</f>
        <v>21:0450</v>
      </c>
      <c r="D6591" s="1" t="str">
        <f t="shared" si="1063"/>
        <v>21:0148</v>
      </c>
      <c r="E6591" t="s">
        <v>25070</v>
      </c>
      <c r="F6591" t="s">
        <v>25071</v>
      </c>
      <c r="H6591">
        <v>48.446083600000001</v>
      </c>
      <c r="I6591">
        <v>-92.247252099999997</v>
      </c>
      <c r="J6591" s="1" t="str">
        <f t="shared" si="1064"/>
        <v>NGR lake sediment grab sample</v>
      </c>
      <c r="K6591" s="1" t="str">
        <f t="shared" si="1065"/>
        <v>&lt;177 micron (NGR)</v>
      </c>
      <c r="L6591">
        <v>13</v>
      </c>
      <c r="M6591" t="s">
        <v>107</v>
      </c>
      <c r="N6591">
        <v>257</v>
      </c>
      <c r="O6591">
        <v>92</v>
      </c>
      <c r="P6591">
        <v>40</v>
      </c>
      <c r="Q6591">
        <v>1</v>
      </c>
      <c r="R6591">
        <v>57</v>
      </c>
      <c r="S6591">
        <v>16</v>
      </c>
      <c r="T6591">
        <v>0.1</v>
      </c>
      <c r="U6591">
        <v>390</v>
      </c>
      <c r="V6591">
        <v>1.45</v>
      </c>
      <c r="W6591">
        <v>0.5</v>
      </c>
      <c r="X6591">
        <v>2</v>
      </c>
      <c r="Y6591">
        <v>42.4</v>
      </c>
    </row>
    <row r="6592" spans="1:25" hidden="1" x14ac:dyDescent="0.25">
      <c r="A6592" t="s">
        <v>25072</v>
      </c>
      <c r="B6592" t="s">
        <v>25073</v>
      </c>
      <c r="C6592" s="1" t="str">
        <f t="shared" si="1066"/>
        <v>21:0450</v>
      </c>
      <c r="D6592" s="1" t="str">
        <f t="shared" si="1063"/>
        <v>21:0148</v>
      </c>
      <c r="E6592" t="s">
        <v>25074</v>
      </c>
      <c r="F6592" t="s">
        <v>25075</v>
      </c>
      <c r="H6592">
        <v>48.469052599999998</v>
      </c>
      <c r="I6592">
        <v>-92.201968399999998</v>
      </c>
      <c r="J6592" s="1" t="str">
        <f t="shared" si="1064"/>
        <v>NGR lake sediment grab sample</v>
      </c>
      <c r="K6592" s="1" t="str">
        <f t="shared" si="1065"/>
        <v>&lt;177 micron (NGR)</v>
      </c>
      <c r="L6592">
        <v>13</v>
      </c>
      <c r="M6592" t="s">
        <v>112</v>
      </c>
      <c r="N6592">
        <v>258</v>
      </c>
      <c r="O6592">
        <v>88</v>
      </c>
      <c r="P6592">
        <v>40</v>
      </c>
      <c r="Q6592">
        <v>1</v>
      </c>
      <c r="R6592">
        <v>27</v>
      </c>
      <c r="S6592">
        <v>48</v>
      </c>
      <c r="T6592">
        <v>0.1</v>
      </c>
      <c r="U6592">
        <v>980</v>
      </c>
      <c r="V6592">
        <v>3.35</v>
      </c>
      <c r="W6592">
        <v>0.5</v>
      </c>
      <c r="X6592">
        <v>2</v>
      </c>
      <c r="Y6592">
        <v>50.2</v>
      </c>
    </row>
    <row r="6593" spans="1:25" hidden="1" x14ac:dyDescent="0.25">
      <c r="A6593" t="s">
        <v>25076</v>
      </c>
      <c r="B6593" t="s">
        <v>25077</v>
      </c>
      <c r="C6593" s="1" t="str">
        <f t="shared" si="1066"/>
        <v>21:0450</v>
      </c>
      <c r="D6593" s="1" t="str">
        <f t="shared" si="1063"/>
        <v>21:0148</v>
      </c>
      <c r="E6593" t="s">
        <v>25078</v>
      </c>
      <c r="F6593" t="s">
        <v>25079</v>
      </c>
      <c r="H6593">
        <v>48.519136600000003</v>
      </c>
      <c r="I6593">
        <v>-92.2458977</v>
      </c>
      <c r="J6593" s="1" t="str">
        <f t="shared" si="1064"/>
        <v>NGR lake sediment grab sample</v>
      </c>
      <c r="K6593" s="1" t="str">
        <f t="shared" si="1065"/>
        <v>&lt;177 micron (NGR)</v>
      </c>
      <c r="L6593">
        <v>13</v>
      </c>
      <c r="M6593" t="s">
        <v>117</v>
      </c>
      <c r="N6593">
        <v>259</v>
      </c>
      <c r="O6593">
        <v>18</v>
      </c>
      <c r="P6593">
        <v>23</v>
      </c>
      <c r="Q6593">
        <v>5</v>
      </c>
      <c r="R6593">
        <v>19</v>
      </c>
      <c r="S6593">
        <v>6</v>
      </c>
      <c r="T6593">
        <v>0.1</v>
      </c>
      <c r="U6593">
        <v>45</v>
      </c>
      <c r="V6593">
        <v>0.55000000000000004</v>
      </c>
      <c r="W6593">
        <v>0.5</v>
      </c>
      <c r="X6593">
        <v>1</v>
      </c>
      <c r="Y6593">
        <v>36</v>
      </c>
    </row>
    <row r="6594" spans="1:25" hidden="1" x14ac:dyDescent="0.25">
      <c r="A6594" t="s">
        <v>25080</v>
      </c>
      <c r="B6594" t="s">
        <v>25081</v>
      </c>
      <c r="C6594" s="1" t="str">
        <f t="shared" si="1066"/>
        <v>21:0450</v>
      </c>
      <c r="D6594" s="1" t="str">
        <f t="shared" si="1063"/>
        <v>21:0148</v>
      </c>
      <c r="E6594" t="s">
        <v>25082</v>
      </c>
      <c r="F6594" t="s">
        <v>25083</v>
      </c>
      <c r="H6594">
        <v>48.556584000000001</v>
      </c>
      <c r="I6594">
        <v>-92.207390599999997</v>
      </c>
      <c r="J6594" s="1" t="str">
        <f t="shared" si="1064"/>
        <v>NGR lake sediment grab sample</v>
      </c>
      <c r="K6594" s="1" t="str">
        <f t="shared" si="1065"/>
        <v>&lt;177 micron (NGR)</v>
      </c>
      <c r="L6594">
        <v>13</v>
      </c>
      <c r="M6594" t="s">
        <v>122</v>
      </c>
      <c r="N6594">
        <v>260</v>
      </c>
      <c r="O6594">
        <v>80</v>
      </c>
      <c r="P6594">
        <v>44</v>
      </c>
      <c r="Q6594">
        <v>5</v>
      </c>
      <c r="R6594">
        <v>34</v>
      </c>
      <c r="S6594">
        <v>11</v>
      </c>
      <c r="T6594">
        <v>0.1</v>
      </c>
      <c r="U6594">
        <v>445</v>
      </c>
      <c r="V6594">
        <v>2</v>
      </c>
      <c r="W6594">
        <v>0.5</v>
      </c>
      <c r="X6594">
        <v>2</v>
      </c>
      <c r="Y6594">
        <v>31.4</v>
      </c>
    </row>
    <row r="6595" spans="1:25" hidden="1" x14ac:dyDescent="0.25">
      <c r="A6595" t="s">
        <v>25084</v>
      </c>
      <c r="B6595" t="s">
        <v>25085</v>
      </c>
      <c r="C6595" s="1" t="str">
        <f t="shared" si="1066"/>
        <v>21:0450</v>
      </c>
      <c r="D6595" s="1" t="str">
        <f t="shared" si="1063"/>
        <v>21:0148</v>
      </c>
      <c r="E6595" t="s">
        <v>25086</v>
      </c>
      <c r="F6595" t="s">
        <v>25087</v>
      </c>
      <c r="H6595">
        <v>48.581064300000001</v>
      </c>
      <c r="I6595">
        <v>-92.217934700000001</v>
      </c>
      <c r="J6595" s="1" t="str">
        <f t="shared" si="1064"/>
        <v>NGR lake sediment grab sample</v>
      </c>
      <c r="K6595" s="1" t="str">
        <f t="shared" si="1065"/>
        <v>&lt;177 micron (NGR)</v>
      </c>
      <c r="L6595">
        <v>14</v>
      </c>
      <c r="M6595" t="s">
        <v>29</v>
      </c>
      <c r="N6595">
        <v>261</v>
      </c>
      <c r="O6595">
        <v>86</v>
      </c>
      <c r="P6595">
        <v>28</v>
      </c>
      <c r="Q6595">
        <v>2</v>
      </c>
      <c r="R6595">
        <v>27</v>
      </c>
      <c r="S6595">
        <v>13</v>
      </c>
      <c r="T6595">
        <v>0.1</v>
      </c>
      <c r="U6595">
        <v>190</v>
      </c>
      <c r="V6595">
        <v>1.3</v>
      </c>
      <c r="W6595">
        <v>0.5</v>
      </c>
      <c r="X6595">
        <v>1</v>
      </c>
      <c r="Y6595">
        <v>51.4</v>
      </c>
    </row>
    <row r="6596" spans="1:25" hidden="1" x14ac:dyDescent="0.25">
      <c r="A6596" t="s">
        <v>25088</v>
      </c>
      <c r="B6596" t="s">
        <v>25089</v>
      </c>
      <c r="C6596" s="1" t="str">
        <f t="shared" si="1066"/>
        <v>21:0450</v>
      </c>
      <c r="D6596" s="1" t="str">
        <f t="shared" si="1063"/>
        <v>21:0148</v>
      </c>
      <c r="E6596" t="s">
        <v>25090</v>
      </c>
      <c r="F6596" t="s">
        <v>25091</v>
      </c>
      <c r="H6596">
        <v>48.5733082</v>
      </c>
      <c r="I6596">
        <v>-92.219126000000003</v>
      </c>
      <c r="J6596" s="1" t="str">
        <f t="shared" si="1064"/>
        <v>NGR lake sediment grab sample</v>
      </c>
      <c r="K6596" s="1" t="str">
        <f t="shared" si="1065"/>
        <v>&lt;177 micron (NGR)</v>
      </c>
      <c r="L6596">
        <v>14</v>
      </c>
      <c r="M6596" t="s">
        <v>49</v>
      </c>
      <c r="N6596">
        <v>262</v>
      </c>
      <c r="O6596">
        <v>89</v>
      </c>
      <c r="P6596">
        <v>35</v>
      </c>
      <c r="Q6596">
        <v>4</v>
      </c>
      <c r="R6596">
        <v>34</v>
      </c>
      <c r="S6596">
        <v>17</v>
      </c>
      <c r="T6596">
        <v>0.1</v>
      </c>
      <c r="U6596">
        <v>330</v>
      </c>
      <c r="V6596">
        <v>1.7</v>
      </c>
      <c r="W6596">
        <v>0.5</v>
      </c>
      <c r="X6596">
        <v>3</v>
      </c>
      <c r="Y6596">
        <v>39.6</v>
      </c>
    </row>
    <row r="6597" spans="1:25" hidden="1" x14ac:dyDescent="0.25">
      <c r="A6597" t="s">
        <v>25092</v>
      </c>
      <c r="B6597" t="s">
        <v>25093</v>
      </c>
      <c r="C6597" s="1" t="str">
        <f t="shared" si="1066"/>
        <v>21:0450</v>
      </c>
      <c r="D6597" s="1" t="str">
        <f t="shared" si="1063"/>
        <v>21:0148</v>
      </c>
      <c r="E6597" t="s">
        <v>25086</v>
      </c>
      <c r="F6597" t="s">
        <v>25094</v>
      </c>
      <c r="H6597">
        <v>48.581064300000001</v>
      </c>
      <c r="I6597">
        <v>-92.217934700000001</v>
      </c>
      <c r="J6597" s="1" t="str">
        <f t="shared" si="1064"/>
        <v>NGR lake sediment grab sample</v>
      </c>
      <c r="K6597" s="1" t="str">
        <f t="shared" si="1065"/>
        <v>&lt;177 micron (NGR)</v>
      </c>
      <c r="L6597">
        <v>14</v>
      </c>
      <c r="M6597" t="s">
        <v>53</v>
      </c>
      <c r="N6597">
        <v>263</v>
      </c>
      <c r="O6597">
        <v>94</v>
      </c>
      <c r="P6597">
        <v>28</v>
      </c>
      <c r="Q6597">
        <v>1</v>
      </c>
      <c r="R6597">
        <v>30</v>
      </c>
      <c r="S6597">
        <v>17</v>
      </c>
      <c r="T6597">
        <v>0.1</v>
      </c>
      <c r="U6597">
        <v>210</v>
      </c>
      <c r="V6597">
        <v>1.4</v>
      </c>
      <c r="W6597">
        <v>0.5</v>
      </c>
      <c r="X6597">
        <v>1</v>
      </c>
      <c r="Y6597">
        <v>48.8</v>
      </c>
    </row>
    <row r="6598" spans="1:25" hidden="1" x14ac:dyDescent="0.25">
      <c r="A6598" t="s">
        <v>25095</v>
      </c>
      <c r="B6598" t="s">
        <v>25096</v>
      </c>
      <c r="C6598" s="1" t="str">
        <f t="shared" si="1066"/>
        <v>21:0450</v>
      </c>
      <c r="D6598" s="1" t="str">
        <f t="shared" si="1063"/>
        <v>21:0148</v>
      </c>
      <c r="E6598" t="s">
        <v>25086</v>
      </c>
      <c r="F6598" t="s">
        <v>25097</v>
      </c>
      <c r="H6598">
        <v>48.581064300000001</v>
      </c>
      <c r="I6598">
        <v>-92.217934700000001</v>
      </c>
      <c r="J6598" s="1" t="str">
        <f t="shared" si="1064"/>
        <v>NGR lake sediment grab sample</v>
      </c>
      <c r="K6598" s="1" t="str">
        <f t="shared" si="1065"/>
        <v>&lt;177 micron (NGR)</v>
      </c>
      <c r="L6598">
        <v>14</v>
      </c>
      <c r="M6598" t="s">
        <v>57</v>
      </c>
      <c r="N6598">
        <v>264</v>
      </c>
      <c r="O6598">
        <v>90</v>
      </c>
      <c r="P6598">
        <v>29</v>
      </c>
      <c r="Q6598">
        <v>1</v>
      </c>
      <c r="R6598">
        <v>28</v>
      </c>
      <c r="S6598">
        <v>13</v>
      </c>
      <c r="T6598">
        <v>0.1</v>
      </c>
      <c r="U6598">
        <v>195</v>
      </c>
      <c r="V6598">
        <v>1.3</v>
      </c>
      <c r="W6598">
        <v>0.5</v>
      </c>
      <c r="X6598">
        <v>1</v>
      </c>
      <c r="Y6598">
        <v>50.2</v>
      </c>
    </row>
    <row r="6599" spans="1:25" hidden="1" x14ac:dyDescent="0.25">
      <c r="A6599" t="s">
        <v>25098</v>
      </c>
      <c r="B6599" t="s">
        <v>25099</v>
      </c>
      <c r="C6599" s="1" t="str">
        <f t="shared" si="1066"/>
        <v>21:0450</v>
      </c>
      <c r="D6599" s="1" t="str">
        <f t="shared" si="1063"/>
        <v>21:0148</v>
      </c>
      <c r="E6599" t="s">
        <v>25100</v>
      </c>
      <c r="F6599" t="s">
        <v>25101</v>
      </c>
      <c r="H6599">
        <v>48.585631100000001</v>
      </c>
      <c r="I6599">
        <v>-92.247168400000007</v>
      </c>
      <c r="J6599" s="1" t="str">
        <f t="shared" si="1064"/>
        <v>NGR lake sediment grab sample</v>
      </c>
      <c r="K6599" s="1" t="str">
        <f t="shared" si="1065"/>
        <v>&lt;177 micron (NGR)</v>
      </c>
      <c r="L6599">
        <v>14</v>
      </c>
      <c r="M6599" t="s">
        <v>34</v>
      </c>
      <c r="N6599">
        <v>265</v>
      </c>
      <c r="O6599">
        <v>100</v>
      </c>
      <c r="P6599">
        <v>35</v>
      </c>
      <c r="Q6599">
        <v>1</v>
      </c>
      <c r="R6599">
        <v>35</v>
      </c>
      <c r="S6599">
        <v>22</v>
      </c>
      <c r="T6599">
        <v>0.1</v>
      </c>
      <c r="U6599">
        <v>315</v>
      </c>
      <c r="V6599">
        <v>1.25</v>
      </c>
      <c r="W6599">
        <v>0.5</v>
      </c>
      <c r="X6599">
        <v>1</v>
      </c>
      <c r="Y6599">
        <v>44.6</v>
      </c>
    </row>
    <row r="6600" spans="1:25" hidden="1" x14ac:dyDescent="0.25">
      <c r="A6600" t="s">
        <v>25102</v>
      </c>
      <c r="B6600" t="s">
        <v>25103</v>
      </c>
      <c r="C6600" s="1" t="str">
        <f t="shared" si="1066"/>
        <v>21:0450</v>
      </c>
      <c r="D6600" s="1" t="str">
        <f t="shared" si="1063"/>
        <v>21:0148</v>
      </c>
      <c r="E6600" t="s">
        <v>25104</v>
      </c>
      <c r="F6600" t="s">
        <v>25105</v>
      </c>
      <c r="H6600">
        <v>48.718528300000003</v>
      </c>
      <c r="I6600">
        <v>-92.116187300000007</v>
      </c>
      <c r="J6600" s="1" t="str">
        <f t="shared" si="1064"/>
        <v>NGR lake sediment grab sample</v>
      </c>
      <c r="K6600" s="1" t="str">
        <f t="shared" si="1065"/>
        <v>&lt;177 micron (NGR)</v>
      </c>
      <c r="L6600">
        <v>14</v>
      </c>
      <c r="M6600" t="s">
        <v>39</v>
      </c>
      <c r="N6600">
        <v>266</v>
      </c>
      <c r="O6600">
        <v>90</v>
      </c>
      <c r="P6600">
        <v>35</v>
      </c>
      <c r="Q6600">
        <v>1</v>
      </c>
      <c r="R6600">
        <v>29</v>
      </c>
      <c r="S6600">
        <v>9</v>
      </c>
      <c r="T6600">
        <v>0.1</v>
      </c>
      <c r="U6600">
        <v>425</v>
      </c>
      <c r="V6600">
        <v>2.2000000000000002</v>
      </c>
      <c r="W6600">
        <v>2</v>
      </c>
      <c r="X6600">
        <v>2</v>
      </c>
      <c r="Y6600">
        <v>28.4</v>
      </c>
    </row>
    <row r="6601" spans="1:25" hidden="1" x14ac:dyDescent="0.25">
      <c r="A6601" t="s">
        <v>25106</v>
      </c>
      <c r="B6601" t="s">
        <v>25107</v>
      </c>
      <c r="C6601" s="1" t="str">
        <f t="shared" si="1066"/>
        <v>21:0450</v>
      </c>
      <c r="D6601" s="1" t="str">
        <f t="shared" si="1063"/>
        <v>21:0148</v>
      </c>
      <c r="E6601" t="s">
        <v>25108</v>
      </c>
      <c r="F6601" t="s">
        <v>25109</v>
      </c>
      <c r="H6601">
        <v>48.688039600000003</v>
      </c>
      <c r="I6601">
        <v>-92.094166299999998</v>
      </c>
      <c r="J6601" s="1" t="str">
        <f t="shared" si="1064"/>
        <v>NGR lake sediment grab sample</v>
      </c>
      <c r="K6601" s="1" t="str">
        <f t="shared" si="1065"/>
        <v>&lt;177 micron (NGR)</v>
      </c>
      <c r="L6601">
        <v>14</v>
      </c>
      <c r="M6601" t="s">
        <v>44</v>
      </c>
      <c r="N6601">
        <v>267</v>
      </c>
      <c r="O6601">
        <v>81</v>
      </c>
      <c r="P6601">
        <v>33</v>
      </c>
      <c r="Q6601">
        <v>2</v>
      </c>
      <c r="R6601">
        <v>35</v>
      </c>
      <c r="S6601">
        <v>10</v>
      </c>
      <c r="T6601">
        <v>0.1</v>
      </c>
      <c r="U6601">
        <v>185</v>
      </c>
      <c r="V6601">
        <v>1.6</v>
      </c>
      <c r="W6601">
        <v>0.5</v>
      </c>
      <c r="X6601">
        <v>1</v>
      </c>
      <c r="Y6601">
        <v>38.799999999999997</v>
      </c>
    </row>
    <row r="6602" spans="1:25" hidden="1" x14ac:dyDescent="0.25">
      <c r="A6602" t="s">
        <v>25110</v>
      </c>
      <c r="B6602" t="s">
        <v>25111</v>
      </c>
      <c r="C6602" s="1" t="str">
        <f t="shared" si="1066"/>
        <v>21:0450</v>
      </c>
      <c r="D6602" s="1" t="str">
        <f t="shared" si="1063"/>
        <v>21:0148</v>
      </c>
      <c r="E6602" t="s">
        <v>25112</v>
      </c>
      <c r="F6602" t="s">
        <v>25113</v>
      </c>
      <c r="H6602">
        <v>48.676110399999999</v>
      </c>
      <c r="I6602">
        <v>-92.095331700000003</v>
      </c>
      <c r="J6602" s="1" t="str">
        <f t="shared" si="1064"/>
        <v>NGR lake sediment grab sample</v>
      </c>
      <c r="K6602" s="1" t="str">
        <f t="shared" si="1065"/>
        <v>&lt;177 micron (NGR)</v>
      </c>
      <c r="L6602">
        <v>14</v>
      </c>
      <c r="M6602" t="s">
        <v>62</v>
      </c>
      <c r="N6602">
        <v>268</v>
      </c>
      <c r="O6602">
        <v>78</v>
      </c>
      <c r="P6602">
        <v>31</v>
      </c>
      <c r="Q6602">
        <v>1</v>
      </c>
      <c r="R6602">
        <v>31</v>
      </c>
      <c r="S6602">
        <v>14</v>
      </c>
      <c r="T6602">
        <v>0.1</v>
      </c>
      <c r="U6602">
        <v>240</v>
      </c>
      <c r="V6602">
        <v>1.3</v>
      </c>
      <c r="W6602">
        <v>0.5</v>
      </c>
      <c r="X6602">
        <v>1</v>
      </c>
      <c r="Y6602">
        <v>41.2</v>
      </c>
    </row>
    <row r="6603" spans="1:25" hidden="1" x14ac:dyDescent="0.25">
      <c r="A6603" t="s">
        <v>25114</v>
      </c>
      <c r="B6603" t="s">
        <v>25115</v>
      </c>
      <c r="C6603" s="1" t="str">
        <f t="shared" si="1066"/>
        <v>21:0450</v>
      </c>
      <c r="D6603" s="1" t="str">
        <f t="shared" si="1063"/>
        <v>21:0148</v>
      </c>
      <c r="E6603" t="s">
        <v>25116</v>
      </c>
      <c r="F6603" t="s">
        <v>25117</v>
      </c>
      <c r="H6603">
        <v>48.645137800000001</v>
      </c>
      <c r="I6603">
        <v>-92.117828599999996</v>
      </c>
      <c r="J6603" s="1" t="str">
        <f t="shared" si="1064"/>
        <v>NGR lake sediment grab sample</v>
      </c>
      <c r="K6603" s="1" t="str">
        <f t="shared" si="1065"/>
        <v>&lt;177 micron (NGR)</v>
      </c>
      <c r="L6603">
        <v>14</v>
      </c>
      <c r="M6603" t="s">
        <v>67</v>
      </c>
      <c r="N6603">
        <v>269</v>
      </c>
      <c r="O6603">
        <v>108</v>
      </c>
      <c r="P6603">
        <v>38</v>
      </c>
      <c r="Q6603">
        <v>3</v>
      </c>
      <c r="R6603">
        <v>53</v>
      </c>
      <c r="S6603">
        <v>18</v>
      </c>
      <c r="T6603">
        <v>0.1</v>
      </c>
      <c r="U6603">
        <v>545</v>
      </c>
      <c r="V6603">
        <v>2.25</v>
      </c>
      <c r="W6603">
        <v>0.5</v>
      </c>
      <c r="X6603">
        <v>1</v>
      </c>
      <c r="Y6603">
        <v>39.799999999999997</v>
      </c>
    </row>
    <row r="6604" spans="1:25" hidden="1" x14ac:dyDescent="0.25">
      <c r="A6604" t="s">
        <v>25118</v>
      </c>
      <c r="B6604" t="s">
        <v>25119</v>
      </c>
      <c r="C6604" s="1" t="str">
        <f t="shared" si="1066"/>
        <v>21:0450</v>
      </c>
      <c r="D6604" s="1" t="str">
        <f t="shared" si="1063"/>
        <v>21:0148</v>
      </c>
      <c r="E6604" t="s">
        <v>25120</v>
      </c>
      <c r="F6604" t="s">
        <v>25121</v>
      </c>
      <c r="H6604">
        <v>48.619513099999999</v>
      </c>
      <c r="I6604">
        <v>-92.097759600000003</v>
      </c>
      <c r="J6604" s="1" t="str">
        <f t="shared" si="1064"/>
        <v>NGR lake sediment grab sample</v>
      </c>
      <c r="K6604" s="1" t="str">
        <f t="shared" si="1065"/>
        <v>&lt;177 micron (NGR)</v>
      </c>
      <c r="L6604">
        <v>14</v>
      </c>
      <c r="M6604" t="s">
        <v>72</v>
      </c>
      <c r="N6604">
        <v>270</v>
      </c>
      <c r="O6604">
        <v>117</v>
      </c>
      <c r="P6604">
        <v>56</v>
      </c>
      <c r="Q6604">
        <v>3</v>
      </c>
      <c r="R6604">
        <v>45</v>
      </c>
      <c r="S6604">
        <v>20</v>
      </c>
      <c r="T6604">
        <v>0.1</v>
      </c>
      <c r="U6604">
        <v>340</v>
      </c>
      <c r="V6604">
        <v>1.2</v>
      </c>
      <c r="W6604">
        <v>0.5</v>
      </c>
      <c r="X6604">
        <v>1</v>
      </c>
      <c r="Y6604">
        <v>43.6</v>
      </c>
    </row>
    <row r="6605" spans="1:25" hidden="1" x14ac:dyDescent="0.25">
      <c r="A6605" t="s">
        <v>25122</v>
      </c>
      <c r="B6605" t="s">
        <v>25123</v>
      </c>
      <c r="C6605" s="1" t="str">
        <f t="shared" si="1066"/>
        <v>21:0450</v>
      </c>
      <c r="D6605" s="1" t="str">
        <f>HYPERLINK("http://geochem.nrcan.gc.ca/cdogs/content/svy/svy_e.htm", "")</f>
        <v/>
      </c>
      <c r="G6605" s="1" t="str">
        <f>HYPERLINK("http://geochem.nrcan.gc.ca/cdogs/content/cr_/cr_00035_e.htm", "35")</f>
        <v>35</v>
      </c>
      <c r="J6605" t="s">
        <v>100</v>
      </c>
      <c r="K6605" t="s">
        <v>101</v>
      </c>
      <c r="L6605">
        <v>14</v>
      </c>
      <c r="M6605" t="s">
        <v>102</v>
      </c>
      <c r="N6605">
        <v>271</v>
      </c>
      <c r="O6605">
        <v>107</v>
      </c>
      <c r="P6605">
        <v>67</v>
      </c>
      <c r="Q6605">
        <v>10</v>
      </c>
      <c r="R6605">
        <v>43</v>
      </c>
      <c r="S6605">
        <v>12</v>
      </c>
      <c r="T6605">
        <v>0.1</v>
      </c>
      <c r="U6605">
        <v>290</v>
      </c>
      <c r="V6605">
        <v>2.2999999999999998</v>
      </c>
      <c r="W6605">
        <v>18</v>
      </c>
      <c r="X6605">
        <v>2</v>
      </c>
      <c r="Y6605">
        <v>8.4</v>
      </c>
    </row>
    <row r="6606" spans="1:25" hidden="1" x14ac:dyDescent="0.25">
      <c r="A6606" t="s">
        <v>25124</v>
      </c>
      <c r="B6606" t="s">
        <v>25125</v>
      </c>
      <c r="C6606" s="1" t="str">
        <f t="shared" si="1066"/>
        <v>21:0450</v>
      </c>
      <c r="D6606" s="1" t="str">
        <f t="shared" ref="D6606:D6617" si="1067">HYPERLINK("http://geochem.nrcan.gc.ca/cdogs/content/svy/svy210148_e.htm", "21:0148")</f>
        <v>21:0148</v>
      </c>
      <c r="E6606" t="s">
        <v>25126</v>
      </c>
      <c r="F6606" t="s">
        <v>25127</v>
      </c>
      <c r="H6606">
        <v>48.586578899999999</v>
      </c>
      <c r="I6606">
        <v>-92.102770000000007</v>
      </c>
      <c r="J6606" s="1" t="str">
        <f t="shared" ref="J6606:J6617" si="1068">HYPERLINK("http://geochem.nrcan.gc.ca/cdogs/content/kwd/kwd020027_e.htm", "NGR lake sediment grab sample")</f>
        <v>NGR lake sediment grab sample</v>
      </c>
      <c r="K6606" s="1" t="str">
        <f t="shared" ref="K6606:K6617" si="1069">HYPERLINK("http://geochem.nrcan.gc.ca/cdogs/content/kwd/kwd080006_e.htm", "&lt;177 micron (NGR)")</f>
        <v>&lt;177 micron (NGR)</v>
      </c>
      <c r="L6606">
        <v>14</v>
      </c>
      <c r="M6606" t="s">
        <v>77</v>
      </c>
      <c r="N6606">
        <v>272</v>
      </c>
      <c r="O6606">
        <v>44</v>
      </c>
      <c r="P6606">
        <v>17</v>
      </c>
      <c r="Q6606">
        <v>5</v>
      </c>
      <c r="R6606">
        <v>19</v>
      </c>
      <c r="S6606">
        <v>5</v>
      </c>
      <c r="T6606">
        <v>0.1</v>
      </c>
      <c r="U6606">
        <v>70</v>
      </c>
      <c r="V6606">
        <v>0.55000000000000004</v>
      </c>
      <c r="W6606">
        <v>0.5</v>
      </c>
      <c r="X6606">
        <v>1</v>
      </c>
      <c r="Y6606">
        <v>36.200000000000003</v>
      </c>
    </row>
    <row r="6607" spans="1:25" hidden="1" x14ac:dyDescent="0.25">
      <c r="A6607" t="s">
        <v>25128</v>
      </c>
      <c r="B6607" t="s">
        <v>25129</v>
      </c>
      <c r="C6607" s="1" t="str">
        <f t="shared" si="1066"/>
        <v>21:0450</v>
      </c>
      <c r="D6607" s="1" t="str">
        <f t="shared" si="1067"/>
        <v>21:0148</v>
      </c>
      <c r="E6607" t="s">
        <v>25130</v>
      </c>
      <c r="F6607" t="s">
        <v>25131</v>
      </c>
      <c r="H6607">
        <v>48.544705200000003</v>
      </c>
      <c r="I6607">
        <v>-92.089979400000004</v>
      </c>
      <c r="J6607" s="1" t="str">
        <f t="shared" si="1068"/>
        <v>NGR lake sediment grab sample</v>
      </c>
      <c r="K6607" s="1" t="str">
        <f t="shared" si="1069"/>
        <v>&lt;177 micron (NGR)</v>
      </c>
      <c r="L6607">
        <v>14</v>
      </c>
      <c r="M6607" t="s">
        <v>82</v>
      </c>
      <c r="N6607">
        <v>273</v>
      </c>
      <c r="O6607">
        <v>50</v>
      </c>
      <c r="P6607">
        <v>34</v>
      </c>
      <c r="Q6607">
        <v>2</v>
      </c>
      <c r="R6607">
        <v>32</v>
      </c>
      <c r="S6607">
        <v>13</v>
      </c>
      <c r="T6607">
        <v>0.1</v>
      </c>
      <c r="U6607">
        <v>380</v>
      </c>
      <c r="V6607">
        <v>1.8</v>
      </c>
      <c r="W6607">
        <v>3.5</v>
      </c>
      <c r="X6607">
        <v>1</v>
      </c>
      <c r="Y6607">
        <v>1.2</v>
      </c>
    </row>
    <row r="6608" spans="1:25" hidden="1" x14ac:dyDescent="0.25">
      <c r="A6608" t="s">
        <v>25132</v>
      </c>
      <c r="B6608" t="s">
        <v>25133</v>
      </c>
      <c r="C6608" s="1" t="str">
        <f t="shared" si="1066"/>
        <v>21:0450</v>
      </c>
      <c r="D6608" s="1" t="str">
        <f t="shared" si="1067"/>
        <v>21:0148</v>
      </c>
      <c r="E6608" t="s">
        <v>25134</v>
      </c>
      <c r="F6608" t="s">
        <v>25135</v>
      </c>
      <c r="H6608">
        <v>48.504277899999998</v>
      </c>
      <c r="I6608">
        <v>-92.104531800000004</v>
      </c>
      <c r="J6608" s="1" t="str">
        <f t="shared" si="1068"/>
        <v>NGR lake sediment grab sample</v>
      </c>
      <c r="K6608" s="1" t="str">
        <f t="shared" si="1069"/>
        <v>&lt;177 micron (NGR)</v>
      </c>
      <c r="L6608">
        <v>14</v>
      </c>
      <c r="M6608" t="s">
        <v>87</v>
      </c>
      <c r="N6608">
        <v>274</v>
      </c>
      <c r="O6608">
        <v>81</v>
      </c>
      <c r="P6608">
        <v>30</v>
      </c>
      <c r="Q6608">
        <v>3</v>
      </c>
      <c r="R6608">
        <v>26</v>
      </c>
      <c r="S6608">
        <v>9</v>
      </c>
      <c r="T6608">
        <v>0.1</v>
      </c>
      <c r="U6608">
        <v>200</v>
      </c>
      <c r="V6608">
        <v>1</v>
      </c>
      <c r="W6608">
        <v>0.5</v>
      </c>
      <c r="X6608">
        <v>2</v>
      </c>
      <c r="Y6608">
        <v>51</v>
      </c>
    </row>
    <row r="6609" spans="1:25" hidden="1" x14ac:dyDescent="0.25">
      <c r="A6609" t="s">
        <v>25136</v>
      </c>
      <c r="B6609" t="s">
        <v>25137</v>
      </c>
      <c r="C6609" s="1" t="str">
        <f t="shared" si="1066"/>
        <v>21:0450</v>
      </c>
      <c r="D6609" s="1" t="str">
        <f t="shared" si="1067"/>
        <v>21:0148</v>
      </c>
      <c r="E6609" t="s">
        <v>25138</v>
      </c>
      <c r="F6609" t="s">
        <v>25139</v>
      </c>
      <c r="H6609">
        <v>48.471049899999997</v>
      </c>
      <c r="I6609">
        <v>-92.108838700000007</v>
      </c>
      <c r="J6609" s="1" t="str">
        <f t="shared" si="1068"/>
        <v>NGR lake sediment grab sample</v>
      </c>
      <c r="K6609" s="1" t="str">
        <f t="shared" si="1069"/>
        <v>&lt;177 micron (NGR)</v>
      </c>
      <c r="L6609">
        <v>14</v>
      </c>
      <c r="M6609" t="s">
        <v>92</v>
      </c>
      <c r="N6609">
        <v>275</v>
      </c>
      <c r="O6609">
        <v>100</v>
      </c>
      <c r="P6609">
        <v>31</v>
      </c>
      <c r="Q6609">
        <v>4</v>
      </c>
      <c r="R6609">
        <v>37</v>
      </c>
      <c r="S6609">
        <v>24</v>
      </c>
      <c r="T6609">
        <v>0.1</v>
      </c>
      <c r="U6609">
        <v>390</v>
      </c>
      <c r="V6609">
        <v>1.9</v>
      </c>
      <c r="W6609">
        <v>0.5</v>
      </c>
      <c r="X6609">
        <v>1</v>
      </c>
      <c r="Y6609">
        <v>34.6</v>
      </c>
    </row>
    <row r="6610" spans="1:25" hidden="1" x14ac:dyDescent="0.25">
      <c r="A6610" t="s">
        <v>25140</v>
      </c>
      <c r="B6610" t="s">
        <v>25141</v>
      </c>
      <c r="C6610" s="1" t="str">
        <f t="shared" si="1066"/>
        <v>21:0450</v>
      </c>
      <c r="D6610" s="1" t="str">
        <f t="shared" si="1067"/>
        <v>21:0148</v>
      </c>
      <c r="E6610" t="s">
        <v>25142</v>
      </c>
      <c r="F6610" t="s">
        <v>25143</v>
      </c>
      <c r="H6610">
        <v>48.443373000000001</v>
      </c>
      <c r="I6610">
        <v>-92.101575499999996</v>
      </c>
      <c r="J6610" s="1" t="str">
        <f t="shared" si="1068"/>
        <v>NGR lake sediment grab sample</v>
      </c>
      <c r="K6610" s="1" t="str">
        <f t="shared" si="1069"/>
        <v>&lt;177 micron (NGR)</v>
      </c>
      <c r="L6610">
        <v>14</v>
      </c>
      <c r="M6610" t="s">
        <v>97</v>
      </c>
      <c r="N6610">
        <v>276</v>
      </c>
      <c r="O6610">
        <v>114</v>
      </c>
      <c r="P6610">
        <v>27</v>
      </c>
      <c r="Q6610">
        <v>2</v>
      </c>
      <c r="R6610">
        <v>53</v>
      </c>
      <c r="S6610">
        <v>20</v>
      </c>
      <c r="T6610">
        <v>0.1</v>
      </c>
      <c r="U6610">
        <v>670</v>
      </c>
      <c r="V6610">
        <v>2.65</v>
      </c>
      <c r="W6610">
        <v>0.5</v>
      </c>
      <c r="X6610">
        <v>1</v>
      </c>
      <c r="Y6610">
        <v>13.6</v>
      </c>
    </row>
    <row r="6611" spans="1:25" hidden="1" x14ac:dyDescent="0.25">
      <c r="A6611" t="s">
        <v>25144</v>
      </c>
      <c r="B6611" t="s">
        <v>25145</v>
      </c>
      <c r="C6611" s="1" t="str">
        <f t="shared" si="1066"/>
        <v>21:0450</v>
      </c>
      <c r="D6611" s="1" t="str">
        <f t="shared" si="1067"/>
        <v>21:0148</v>
      </c>
      <c r="E6611" t="s">
        <v>25146</v>
      </c>
      <c r="F6611" t="s">
        <v>25147</v>
      </c>
      <c r="H6611">
        <v>48.423910100000001</v>
      </c>
      <c r="I6611">
        <v>-92.104703799999996</v>
      </c>
      <c r="J6611" s="1" t="str">
        <f t="shared" si="1068"/>
        <v>NGR lake sediment grab sample</v>
      </c>
      <c r="K6611" s="1" t="str">
        <f t="shared" si="1069"/>
        <v>&lt;177 micron (NGR)</v>
      </c>
      <c r="L6611">
        <v>14</v>
      </c>
      <c r="M6611" t="s">
        <v>107</v>
      </c>
      <c r="N6611">
        <v>277</v>
      </c>
      <c r="O6611">
        <v>109</v>
      </c>
      <c r="P6611">
        <v>38</v>
      </c>
      <c r="Q6611">
        <v>3</v>
      </c>
      <c r="R6611">
        <v>53</v>
      </c>
      <c r="S6611">
        <v>25</v>
      </c>
      <c r="T6611">
        <v>0.1</v>
      </c>
      <c r="U6611">
        <v>870</v>
      </c>
      <c r="V6611">
        <v>3.7</v>
      </c>
      <c r="W6611">
        <v>2</v>
      </c>
      <c r="X6611">
        <v>1</v>
      </c>
      <c r="Y6611">
        <v>19.399999999999999</v>
      </c>
    </row>
    <row r="6612" spans="1:25" hidden="1" x14ac:dyDescent="0.25">
      <c r="A6612" t="s">
        <v>25148</v>
      </c>
      <c r="B6612" t="s">
        <v>25149</v>
      </c>
      <c r="C6612" s="1" t="str">
        <f t="shared" si="1066"/>
        <v>21:0450</v>
      </c>
      <c r="D6612" s="1" t="str">
        <f t="shared" si="1067"/>
        <v>21:0148</v>
      </c>
      <c r="E6612" t="s">
        <v>25150</v>
      </c>
      <c r="F6612" t="s">
        <v>25151</v>
      </c>
      <c r="H6612">
        <v>48.421909499999998</v>
      </c>
      <c r="I6612">
        <v>-92.080354900000003</v>
      </c>
      <c r="J6612" s="1" t="str">
        <f t="shared" si="1068"/>
        <v>NGR lake sediment grab sample</v>
      </c>
      <c r="K6612" s="1" t="str">
        <f t="shared" si="1069"/>
        <v>&lt;177 micron (NGR)</v>
      </c>
      <c r="L6612">
        <v>14</v>
      </c>
      <c r="M6612" t="s">
        <v>112</v>
      </c>
      <c r="N6612">
        <v>278</v>
      </c>
      <c r="O6612">
        <v>37</v>
      </c>
      <c r="P6612">
        <v>20</v>
      </c>
      <c r="Q6612">
        <v>1</v>
      </c>
      <c r="R6612">
        <v>22</v>
      </c>
      <c r="S6612">
        <v>10</v>
      </c>
      <c r="T6612">
        <v>0.1</v>
      </c>
      <c r="U6612">
        <v>275</v>
      </c>
      <c r="V6612">
        <v>1.5</v>
      </c>
      <c r="W6612">
        <v>0.5</v>
      </c>
      <c r="X6612">
        <v>1</v>
      </c>
      <c r="Y6612">
        <v>1.2</v>
      </c>
    </row>
    <row r="6613" spans="1:25" hidden="1" x14ac:dyDescent="0.25">
      <c r="A6613" t="s">
        <v>25152</v>
      </c>
      <c r="B6613" t="s">
        <v>25153</v>
      </c>
      <c r="C6613" s="1" t="str">
        <f t="shared" si="1066"/>
        <v>21:0450</v>
      </c>
      <c r="D6613" s="1" t="str">
        <f t="shared" si="1067"/>
        <v>21:0148</v>
      </c>
      <c r="E6613" t="s">
        <v>25154</v>
      </c>
      <c r="F6613" t="s">
        <v>25155</v>
      </c>
      <c r="H6613">
        <v>48.441033099999999</v>
      </c>
      <c r="I6613">
        <v>-92.056535100000005</v>
      </c>
      <c r="J6613" s="1" t="str">
        <f t="shared" si="1068"/>
        <v>NGR lake sediment grab sample</v>
      </c>
      <c r="K6613" s="1" t="str">
        <f t="shared" si="1069"/>
        <v>&lt;177 micron (NGR)</v>
      </c>
      <c r="L6613">
        <v>14</v>
      </c>
      <c r="M6613" t="s">
        <v>117</v>
      </c>
      <c r="N6613">
        <v>279</v>
      </c>
      <c r="O6613">
        <v>26</v>
      </c>
      <c r="P6613">
        <v>5</v>
      </c>
      <c r="Q6613">
        <v>1</v>
      </c>
      <c r="R6613">
        <v>13</v>
      </c>
      <c r="S6613">
        <v>7</v>
      </c>
      <c r="T6613">
        <v>0.1</v>
      </c>
      <c r="U6613">
        <v>100</v>
      </c>
      <c r="V6613">
        <v>0.65</v>
      </c>
      <c r="W6613">
        <v>0.5</v>
      </c>
      <c r="X6613">
        <v>1</v>
      </c>
      <c r="Y6613">
        <v>1</v>
      </c>
    </row>
    <row r="6614" spans="1:25" hidden="1" x14ac:dyDescent="0.25">
      <c r="A6614" t="s">
        <v>25156</v>
      </c>
      <c r="B6614" t="s">
        <v>25157</v>
      </c>
      <c r="C6614" s="1" t="str">
        <f t="shared" si="1066"/>
        <v>21:0450</v>
      </c>
      <c r="D6614" s="1" t="str">
        <f t="shared" si="1067"/>
        <v>21:0148</v>
      </c>
      <c r="E6614" t="s">
        <v>25158</v>
      </c>
      <c r="F6614" t="s">
        <v>25159</v>
      </c>
      <c r="H6614">
        <v>48.480504799999999</v>
      </c>
      <c r="I6614">
        <v>-92.0567621</v>
      </c>
      <c r="J6614" s="1" t="str">
        <f t="shared" si="1068"/>
        <v>NGR lake sediment grab sample</v>
      </c>
      <c r="K6614" s="1" t="str">
        <f t="shared" si="1069"/>
        <v>&lt;177 micron (NGR)</v>
      </c>
      <c r="L6614">
        <v>14</v>
      </c>
      <c r="M6614" t="s">
        <v>122</v>
      </c>
      <c r="N6614">
        <v>280</v>
      </c>
      <c r="O6614">
        <v>96</v>
      </c>
      <c r="P6614">
        <v>40</v>
      </c>
      <c r="Q6614">
        <v>10</v>
      </c>
      <c r="R6614">
        <v>48</v>
      </c>
      <c r="S6614">
        <v>17</v>
      </c>
      <c r="T6614">
        <v>0.1</v>
      </c>
      <c r="U6614">
        <v>460</v>
      </c>
      <c r="V6614">
        <v>2.7</v>
      </c>
      <c r="W6614">
        <v>0.5</v>
      </c>
      <c r="X6614">
        <v>2</v>
      </c>
      <c r="Y6614">
        <v>24.2</v>
      </c>
    </row>
    <row r="6615" spans="1:25" hidden="1" x14ac:dyDescent="0.25">
      <c r="A6615" t="s">
        <v>25160</v>
      </c>
      <c r="B6615" t="s">
        <v>25161</v>
      </c>
      <c r="C6615" s="1" t="str">
        <f t="shared" si="1066"/>
        <v>21:0450</v>
      </c>
      <c r="D6615" s="1" t="str">
        <f t="shared" si="1067"/>
        <v>21:0148</v>
      </c>
      <c r="E6615" t="s">
        <v>25162</v>
      </c>
      <c r="F6615" t="s">
        <v>25163</v>
      </c>
      <c r="H6615">
        <v>48.5192275</v>
      </c>
      <c r="I6615">
        <v>-92.0666169</v>
      </c>
      <c r="J6615" s="1" t="str">
        <f t="shared" si="1068"/>
        <v>NGR lake sediment grab sample</v>
      </c>
      <c r="K6615" s="1" t="str">
        <f t="shared" si="1069"/>
        <v>&lt;177 micron (NGR)</v>
      </c>
      <c r="L6615">
        <v>15</v>
      </c>
      <c r="M6615" t="s">
        <v>29</v>
      </c>
      <c r="N6615">
        <v>281</v>
      </c>
      <c r="O6615">
        <v>101</v>
      </c>
      <c r="P6615">
        <v>34</v>
      </c>
      <c r="Q6615">
        <v>5</v>
      </c>
      <c r="R6615">
        <v>41</v>
      </c>
      <c r="S6615">
        <v>13</v>
      </c>
      <c r="T6615">
        <v>0.1</v>
      </c>
      <c r="U6615">
        <v>510</v>
      </c>
      <c r="V6615">
        <v>3.1</v>
      </c>
      <c r="W6615">
        <v>0.5</v>
      </c>
      <c r="X6615">
        <v>1</v>
      </c>
      <c r="Y6615">
        <v>37.200000000000003</v>
      </c>
    </row>
    <row r="6616" spans="1:25" hidden="1" x14ac:dyDescent="0.25">
      <c r="A6616" t="s">
        <v>25164</v>
      </c>
      <c r="B6616" t="s">
        <v>25165</v>
      </c>
      <c r="C6616" s="1" t="str">
        <f t="shared" si="1066"/>
        <v>21:0450</v>
      </c>
      <c r="D6616" s="1" t="str">
        <f t="shared" si="1067"/>
        <v>21:0148</v>
      </c>
      <c r="E6616" t="s">
        <v>25166</v>
      </c>
      <c r="F6616" t="s">
        <v>25167</v>
      </c>
      <c r="H6616">
        <v>48.510491299999998</v>
      </c>
      <c r="I6616">
        <v>-92.044625699999997</v>
      </c>
      <c r="J6616" s="1" t="str">
        <f t="shared" si="1068"/>
        <v>NGR lake sediment grab sample</v>
      </c>
      <c r="K6616" s="1" t="str">
        <f t="shared" si="1069"/>
        <v>&lt;177 micron (NGR)</v>
      </c>
      <c r="L6616">
        <v>15</v>
      </c>
      <c r="M6616" t="s">
        <v>49</v>
      </c>
      <c r="N6616">
        <v>282</v>
      </c>
      <c r="O6616">
        <v>88</v>
      </c>
      <c r="P6616">
        <v>43</v>
      </c>
      <c r="Q6616">
        <v>2</v>
      </c>
      <c r="R6616">
        <v>48</v>
      </c>
      <c r="S6616">
        <v>11</v>
      </c>
      <c r="T6616">
        <v>0.1</v>
      </c>
      <c r="U6616">
        <v>630</v>
      </c>
      <c r="V6616">
        <v>3.3</v>
      </c>
      <c r="W6616">
        <v>2</v>
      </c>
      <c r="X6616">
        <v>1</v>
      </c>
      <c r="Y6616">
        <v>36.799999999999997</v>
      </c>
    </row>
    <row r="6617" spans="1:25" hidden="1" x14ac:dyDescent="0.25">
      <c r="A6617" t="s">
        <v>25168</v>
      </c>
      <c r="B6617" t="s">
        <v>25169</v>
      </c>
      <c r="C6617" s="1" t="str">
        <f t="shared" si="1066"/>
        <v>21:0450</v>
      </c>
      <c r="D6617" s="1" t="str">
        <f t="shared" si="1067"/>
        <v>21:0148</v>
      </c>
      <c r="E6617" t="s">
        <v>25162</v>
      </c>
      <c r="F6617" t="s">
        <v>25170</v>
      </c>
      <c r="H6617">
        <v>48.5192275</v>
      </c>
      <c r="I6617">
        <v>-92.0666169</v>
      </c>
      <c r="J6617" s="1" t="str">
        <f t="shared" si="1068"/>
        <v>NGR lake sediment grab sample</v>
      </c>
      <c r="K6617" s="1" t="str">
        <f t="shared" si="1069"/>
        <v>&lt;177 micron (NGR)</v>
      </c>
      <c r="L6617">
        <v>15</v>
      </c>
      <c r="M6617" t="s">
        <v>57</v>
      </c>
      <c r="N6617">
        <v>283</v>
      </c>
      <c r="O6617">
        <v>106</v>
      </c>
      <c r="P6617">
        <v>35</v>
      </c>
      <c r="Q6617">
        <v>7</v>
      </c>
      <c r="R6617">
        <v>43</v>
      </c>
      <c r="S6617">
        <v>14</v>
      </c>
      <c r="T6617">
        <v>0.1</v>
      </c>
      <c r="U6617">
        <v>520</v>
      </c>
      <c r="V6617">
        <v>3.4</v>
      </c>
      <c r="W6617">
        <v>0.5</v>
      </c>
      <c r="X6617">
        <v>1</v>
      </c>
      <c r="Y6617">
        <v>36</v>
      </c>
    </row>
    <row r="6618" spans="1:25" hidden="1" x14ac:dyDescent="0.25">
      <c r="A6618" t="s">
        <v>25171</v>
      </c>
      <c r="B6618" t="s">
        <v>25172</v>
      </c>
      <c r="C6618" s="1" t="str">
        <f t="shared" si="1066"/>
        <v>21:0450</v>
      </c>
      <c r="D6618" s="1" t="str">
        <f>HYPERLINK("http://geochem.nrcan.gc.ca/cdogs/content/svy/svy_e.htm", "")</f>
        <v/>
      </c>
      <c r="G6618" s="1" t="str">
        <f>HYPERLINK("http://geochem.nrcan.gc.ca/cdogs/content/cr_/cr_00035_e.htm", "35")</f>
        <v>35</v>
      </c>
      <c r="J6618" t="s">
        <v>100</v>
      </c>
      <c r="K6618" t="s">
        <v>101</v>
      </c>
      <c r="L6618">
        <v>15</v>
      </c>
      <c r="M6618" t="s">
        <v>102</v>
      </c>
      <c r="N6618">
        <v>284</v>
      </c>
      <c r="O6618">
        <v>110</v>
      </c>
      <c r="P6618">
        <v>67</v>
      </c>
      <c r="Q6618">
        <v>11</v>
      </c>
      <c r="R6618">
        <v>45</v>
      </c>
      <c r="S6618">
        <v>11</v>
      </c>
      <c r="T6618">
        <v>0.1</v>
      </c>
      <c r="U6618">
        <v>305</v>
      </c>
      <c r="V6618">
        <v>2.4500000000000002</v>
      </c>
      <c r="W6618">
        <v>16</v>
      </c>
      <c r="X6618">
        <v>2</v>
      </c>
      <c r="Y6618">
        <v>8.1999999999999993</v>
      </c>
    </row>
    <row r="6619" spans="1:25" hidden="1" x14ac:dyDescent="0.25">
      <c r="A6619" t="s">
        <v>25173</v>
      </c>
      <c r="B6619" t="s">
        <v>25174</v>
      </c>
      <c r="C6619" s="1" t="str">
        <f t="shared" si="1066"/>
        <v>21:0450</v>
      </c>
      <c r="D6619" s="1" t="str">
        <f t="shared" ref="D6619:D6635" si="1070">HYPERLINK("http://geochem.nrcan.gc.ca/cdogs/content/svy/svy210148_e.htm", "21:0148")</f>
        <v>21:0148</v>
      </c>
      <c r="E6619" t="s">
        <v>25162</v>
      </c>
      <c r="F6619" t="s">
        <v>25175</v>
      </c>
      <c r="H6619">
        <v>48.5192275</v>
      </c>
      <c r="I6619">
        <v>-92.0666169</v>
      </c>
      <c r="J6619" s="1" t="str">
        <f t="shared" ref="J6619:J6635" si="1071">HYPERLINK("http://geochem.nrcan.gc.ca/cdogs/content/kwd/kwd020027_e.htm", "NGR lake sediment grab sample")</f>
        <v>NGR lake sediment grab sample</v>
      </c>
      <c r="K6619" s="1" t="str">
        <f t="shared" ref="K6619:K6635" si="1072">HYPERLINK("http://geochem.nrcan.gc.ca/cdogs/content/kwd/kwd080006_e.htm", "&lt;177 micron (NGR)")</f>
        <v>&lt;177 micron (NGR)</v>
      </c>
      <c r="L6619">
        <v>15</v>
      </c>
      <c r="M6619" t="s">
        <v>53</v>
      </c>
      <c r="N6619">
        <v>285</v>
      </c>
      <c r="O6619">
        <v>102</v>
      </c>
      <c r="P6619">
        <v>34</v>
      </c>
      <c r="Q6619">
        <v>3</v>
      </c>
      <c r="R6619">
        <v>42</v>
      </c>
      <c r="S6619">
        <v>13</v>
      </c>
      <c r="T6619">
        <v>0.1</v>
      </c>
      <c r="U6619">
        <v>500</v>
      </c>
      <c r="V6619">
        <v>3.2</v>
      </c>
      <c r="W6619">
        <v>0.5</v>
      </c>
      <c r="X6619">
        <v>2</v>
      </c>
      <c r="Y6619">
        <v>38</v>
      </c>
    </row>
    <row r="6620" spans="1:25" hidden="1" x14ac:dyDescent="0.25">
      <c r="A6620" t="s">
        <v>25176</v>
      </c>
      <c r="B6620" t="s">
        <v>25177</v>
      </c>
      <c r="C6620" s="1" t="str">
        <f t="shared" si="1066"/>
        <v>21:0450</v>
      </c>
      <c r="D6620" s="1" t="str">
        <f t="shared" si="1070"/>
        <v>21:0148</v>
      </c>
      <c r="E6620" t="s">
        <v>25178</v>
      </c>
      <c r="F6620" t="s">
        <v>25179</v>
      </c>
      <c r="H6620">
        <v>48.548198200000002</v>
      </c>
      <c r="I6620">
        <v>-92.045631700000001</v>
      </c>
      <c r="J6620" s="1" t="str">
        <f t="shared" si="1071"/>
        <v>NGR lake sediment grab sample</v>
      </c>
      <c r="K6620" s="1" t="str">
        <f t="shared" si="1072"/>
        <v>&lt;177 micron (NGR)</v>
      </c>
      <c r="L6620">
        <v>15</v>
      </c>
      <c r="M6620" t="s">
        <v>34</v>
      </c>
      <c r="N6620">
        <v>286</v>
      </c>
      <c r="O6620">
        <v>89</v>
      </c>
      <c r="P6620">
        <v>43</v>
      </c>
      <c r="Q6620">
        <v>8</v>
      </c>
      <c r="R6620">
        <v>55</v>
      </c>
      <c r="S6620">
        <v>18</v>
      </c>
      <c r="T6620">
        <v>0.1</v>
      </c>
      <c r="U6620">
        <v>770</v>
      </c>
      <c r="V6620">
        <v>3</v>
      </c>
      <c r="W6620">
        <v>4</v>
      </c>
      <c r="X6620">
        <v>2</v>
      </c>
      <c r="Y6620">
        <v>6.2</v>
      </c>
    </row>
    <row r="6621" spans="1:25" hidden="1" x14ac:dyDescent="0.25">
      <c r="A6621" t="s">
        <v>25180</v>
      </c>
      <c r="B6621" t="s">
        <v>25181</v>
      </c>
      <c r="C6621" s="1" t="str">
        <f t="shared" si="1066"/>
        <v>21:0450</v>
      </c>
      <c r="D6621" s="1" t="str">
        <f t="shared" si="1070"/>
        <v>21:0148</v>
      </c>
      <c r="E6621" t="s">
        <v>25182</v>
      </c>
      <c r="F6621" t="s">
        <v>25183</v>
      </c>
      <c r="H6621">
        <v>48.564032699999998</v>
      </c>
      <c r="I6621">
        <v>-92.059822199999999</v>
      </c>
      <c r="J6621" s="1" t="str">
        <f t="shared" si="1071"/>
        <v>NGR lake sediment grab sample</v>
      </c>
      <c r="K6621" s="1" t="str">
        <f t="shared" si="1072"/>
        <v>&lt;177 micron (NGR)</v>
      </c>
      <c r="L6621">
        <v>15</v>
      </c>
      <c r="M6621" t="s">
        <v>39</v>
      </c>
      <c r="N6621">
        <v>287</v>
      </c>
      <c r="O6621">
        <v>92</v>
      </c>
      <c r="P6621">
        <v>46</v>
      </c>
      <c r="Q6621">
        <v>3</v>
      </c>
      <c r="R6621">
        <v>40</v>
      </c>
      <c r="S6621">
        <v>10</v>
      </c>
      <c r="T6621">
        <v>0.1</v>
      </c>
      <c r="U6621">
        <v>270</v>
      </c>
      <c r="V6621">
        <v>2.15</v>
      </c>
      <c r="W6621">
        <v>0.5</v>
      </c>
      <c r="X6621">
        <v>1</v>
      </c>
      <c r="Y6621">
        <v>21.4</v>
      </c>
    </row>
    <row r="6622" spans="1:25" hidden="1" x14ac:dyDescent="0.25">
      <c r="A6622" t="s">
        <v>25184</v>
      </c>
      <c r="B6622" t="s">
        <v>25185</v>
      </c>
      <c r="C6622" s="1" t="str">
        <f t="shared" si="1066"/>
        <v>21:0450</v>
      </c>
      <c r="D6622" s="1" t="str">
        <f t="shared" si="1070"/>
        <v>21:0148</v>
      </c>
      <c r="E6622" t="s">
        <v>25186</v>
      </c>
      <c r="F6622" t="s">
        <v>25187</v>
      </c>
      <c r="H6622">
        <v>48.5647667</v>
      </c>
      <c r="I6622">
        <v>-92.014018100000001</v>
      </c>
      <c r="J6622" s="1" t="str">
        <f t="shared" si="1071"/>
        <v>NGR lake sediment grab sample</v>
      </c>
      <c r="K6622" s="1" t="str">
        <f t="shared" si="1072"/>
        <v>&lt;177 micron (NGR)</v>
      </c>
      <c r="L6622">
        <v>15</v>
      </c>
      <c r="M6622" t="s">
        <v>44</v>
      </c>
      <c r="N6622">
        <v>288</v>
      </c>
      <c r="O6622">
        <v>46</v>
      </c>
      <c r="P6622">
        <v>15</v>
      </c>
      <c r="Q6622">
        <v>2</v>
      </c>
      <c r="R6622">
        <v>24</v>
      </c>
      <c r="S6622">
        <v>8</v>
      </c>
      <c r="T6622">
        <v>0.1</v>
      </c>
      <c r="U6622">
        <v>320</v>
      </c>
      <c r="V6622">
        <v>0.95</v>
      </c>
      <c r="W6622">
        <v>1</v>
      </c>
      <c r="X6622">
        <v>1</v>
      </c>
      <c r="Y6622">
        <v>1.8</v>
      </c>
    </row>
    <row r="6623" spans="1:25" hidden="1" x14ac:dyDescent="0.25">
      <c r="A6623" t="s">
        <v>25188</v>
      </c>
      <c r="B6623" t="s">
        <v>25189</v>
      </c>
      <c r="C6623" s="1" t="str">
        <f t="shared" si="1066"/>
        <v>21:0450</v>
      </c>
      <c r="D6623" s="1" t="str">
        <f t="shared" si="1070"/>
        <v>21:0148</v>
      </c>
      <c r="E6623" t="s">
        <v>25190</v>
      </c>
      <c r="F6623" t="s">
        <v>25191</v>
      </c>
      <c r="H6623">
        <v>48.988721300000002</v>
      </c>
      <c r="I6623">
        <v>-92.220644500000006</v>
      </c>
      <c r="J6623" s="1" t="str">
        <f t="shared" si="1071"/>
        <v>NGR lake sediment grab sample</v>
      </c>
      <c r="K6623" s="1" t="str">
        <f t="shared" si="1072"/>
        <v>&lt;177 micron (NGR)</v>
      </c>
      <c r="L6623">
        <v>16</v>
      </c>
      <c r="M6623" t="s">
        <v>29</v>
      </c>
      <c r="N6623">
        <v>289</v>
      </c>
      <c r="O6623">
        <v>18</v>
      </c>
      <c r="P6623">
        <v>3</v>
      </c>
      <c r="Q6623">
        <v>2</v>
      </c>
      <c r="R6623">
        <v>4</v>
      </c>
      <c r="S6623">
        <v>3</v>
      </c>
      <c r="T6623">
        <v>0.1</v>
      </c>
      <c r="U6623">
        <v>60</v>
      </c>
      <c r="V6623">
        <v>0.4</v>
      </c>
      <c r="W6623">
        <v>0.5</v>
      </c>
      <c r="X6623">
        <v>1</v>
      </c>
      <c r="Y6623">
        <v>2.6</v>
      </c>
    </row>
    <row r="6624" spans="1:25" hidden="1" x14ac:dyDescent="0.25">
      <c r="A6624" t="s">
        <v>25192</v>
      </c>
      <c r="B6624" t="s">
        <v>25193</v>
      </c>
      <c r="C6624" s="1" t="str">
        <f t="shared" si="1066"/>
        <v>21:0450</v>
      </c>
      <c r="D6624" s="1" t="str">
        <f t="shared" si="1070"/>
        <v>21:0148</v>
      </c>
      <c r="E6624" t="s">
        <v>25194</v>
      </c>
      <c r="F6624" t="s">
        <v>25195</v>
      </c>
      <c r="H6624">
        <v>48.991954399999997</v>
      </c>
      <c r="I6624">
        <v>-92.007888600000001</v>
      </c>
      <c r="J6624" s="1" t="str">
        <f t="shared" si="1071"/>
        <v>NGR lake sediment grab sample</v>
      </c>
      <c r="K6624" s="1" t="str">
        <f t="shared" si="1072"/>
        <v>&lt;177 micron (NGR)</v>
      </c>
      <c r="L6624">
        <v>16</v>
      </c>
      <c r="M6624" t="s">
        <v>34</v>
      </c>
      <c r="N6624">
        <v>290</v>
      </c>
      <c r="O6624">
        <v>110</v>
      </c>
      <c r="P6624">
        <v>23</v>
      </c>
      <c r="Q6624">
        <v>3</v>
      </c>
      <c r="R6624">
        <v>18</v>
      </c>
      <c r="S6624">
        <v>8</v>
      </c>
      <c r="T6624">
        <v>0.1</v>
      </c>
      <c r="U6624">
        <v>1500</v>
      </c>
      <c r="V6624">
        <v>3.55</v>
      </c>
      <c r="W6624">
        <v>0.5</v>
      </c>
      <c r="X6624">
        <v>2</v>
      </c>
      <c r="Y6624">
        <v>18.600000000000001</v>
      </c>
    </row>
    <row r="6625" spans="1:25" hidden="1" x14ac:dyDescent="0.25">
      <c r="A6625" t="s">
        <v>25196</v>
      </c>
      <c r="B6625" t="s">
        <v>25197</v>
      </c>
      <c r="C6625" s="1" t="str">
        <f t="shared" si="1066"/>
        <v>21:0450</v>
      </c>
      <c r="D6625" s="1" t="str">
        <f t="shared" si="1070"/>
        <v>21:0148</v>
      </c>
      <c r="E6625" t="s">
        <v>25198</v>
      </c>
      <c r="F6625" t="s">
        <v>25199</v>
      </c>
      <c r="H6625">
        <v>48.9924812</v>
      </c>
      <c r="I6625">
        <v>-92.041465799999997</v>
      </c>
      <c r="J6625" s="1" t="str">
        <f t="shared" si="1071"/>
        <v>NGR lake sediment grab sample</v>
      </c>
      <c r="K6625" s="1" t="str">
        <f t="shared" si="1072"/>
        <v>&lt;177 micron (NGR)</v>
      </c>
      <c r="L6625">
        <v>16</v>
      </c>
      <c r="M6625" t="s">
        <v>39</v>
      </c>
      <c r="N6625">
        <v>291</v>
      </c>
      <c r="O6625">
        <v>56</v>
      </c>
      <c r="P6625">
        <v>23</v>
      </c>
      <c r="Q6625">
        <v>3</v>
      </c>
      <c r="R6625">
        <v>21</v>
      </c>
      <c r="S6625">
        <v>10</v>
      </c>
      <c r="T6625">
        <v>0.1</v>
      </c>
      <c r="U6625">
        <v>270</v>
      </c>
      <c r="V6625">
        <v>1.8</v>
      </c>
      <c r="W6625">
        <v>0.5</v>
      </c>
      <c r="X6625">
        <v>1</v>
      </c>
      <c r="Y6625">
        <v>1.8</v>
      </c>
    </row>
    <row r="6626" spans="1:25" hidden="1" x14ac:dyDescent="0.25">
      <c r="A6626" t="s">
        <v>25200</v>
      </c>
      <c r="B6626" t="s">
        <v>25201</v>
      </c>
      <c r="C6626" s="1" t="str">
        <f t="shared" si="1066"/>
        <v>21:0450</v>
      </c>
      <c r="D6626" s="1" t="str">
        <f t="shared" si="1070"/>
        <v>21:0148</v>
      </c>
      <c r="E6626" t="s">
        <v>25202</v>
      </c>
      <c r="F6626" t="s">
        <v>25203</v>
      </c>
      <c r="H6626">
        <v>48.998546900000001</v>
      </c>
      <c r="I6626">
        <v>-92.078208700000005</v>
      </c>
      <c r="J6626" s="1" t="str">
        <f t="shared" si="1071"/>
        <v>NGR lake sediment grab sample</v>
      </c>
      <c r="K6626" s="1" t="str">
        <f t="shared" si="1072"/>
        <v>&lt;177 micron (NGR)</v>
      </c>
      <c r="L6626">
        <v>16</v>
      </c>
      <c r="M6626" t="s">
        <v>44</v>
      </c>
      <c r="N6626">
        <v>292</v>
      </c>
      <c r="O6626">
        <v>125</v>
      </c>
      <c r="P6626">
        <v>25</v>
      </c>
      <c r="Q6626">
        <v>3</v>
      </c>
      <c r="R6626">
        <v>11</v>
      </c>
      <c r="S6626">
        <v>7</v>
      </c>
      <c r="T6626">
        <v>0.1</v>
      </c>
      <c r="U6626">
        <v>100</v>
      </c>
      <c r="V6626">
        <v>1.1000000000000001</v>
      </c>
      <c r="W6626">
        <v>0.5</v>
      </c>
      <c r="X6626">
        <v>2</v>
      </c>
      <c r="Y6626">
        <v>68.400000000000006</v>
      </c>
    </row>
    <row r="6627" spans="1:25" hidden="1" x14ac:dyDescent="0.25">
      <c r="A6627" t="s">
        <v>25204</v>
      </c>
      <c r="B6627" t="s">
        <v>25205</v>
      </c>
      <c r="C6627" s="1" t="str">
        <f t="shared" si="1066"/>
        <v>21:0450</v>
      </c>
      <c r="D6627" s="1" t="str">
        <f t="shared" si="1070"/>
        <v>21:0148</v>
      </c>
      <c r="E6627" t="s">
        <v>25206</v>
      </c>
      <c r="F6627" t="s">
        <v>25207</v>
      </c>
      <c r="H6627">
        <v>48.996504100000003</v>
      </c>
      <c r="I6627">
        <v>-92.1544363</v>
      </c>
      <c r="J6627" s="1" t="str">
        <f t="shared" si="1071"/>
        <v>NGR lake sediment grab sample</v>
      </c>
      <c r="K6627" s="1" t="str">
        <f t="shared" si="1072"/>
        <v>&lt;177 micron (NGR)</v>
      </c>
      <c r="L6627">
        <v>16</v>
      </c>
      <c r="M6627" t="s">
        <v>62</v>
      </c>
      <c r="N6627">
        <v>293</v>
      </c>
      <c r="O6627">
        <v>126</v>
      </c>
      <c r="P6627">
        <v>15</v>
      </c>
      <c r="Q6627">
        <v>1</v>
      </c>
      <c r="R6627">
        <v>10</v>
      </c>
      <c r="S6627">
        <v>8</v>
      </c>
      <c r="T6627">
        <v>0.1</v>
      </c>
      <c r="U6627">
        <v>80</v>
      </c>
      <c r="V6627">
        <v>1.9</v>
      </c>
      <c r="W6627">
        <v>0.5</v>
      </c>
      <c r="X6627">
        <v>1</v>
      </c>
      <c r="Y6627">
        <v>60.2</v>
      </c>
    </row>
    <row r="6628" spans="1:25" hidden="1" x14ac:dyDescent="0.25">
      <c r="A6628" t="s">
        <v>25208</v>
      </c>
      <c r="B6628" t="s">
        <v>25209</v>
      </c>
      <c r="C6628" s="1" t="str">
        <f t="shared" si="1066"/>
        <v>21:0450</v>
      </c>
      <c r="D6628" s="1" t="str">
        <f t="shared" si="1070"/>
        <v>21:0148</v>
      </c>
      <c r="E6628" t="s">
        <v>25210</v>
      </c>
      <c r="F6628" t="s">
        <v>25211</v>
      </c>
      <c r="H6628">
        <v>48.986855800000001</v>
      </c>
      <c r="I6628">
        <v>-92.182469900000001</v>
      </c>
      <c r="J6628" s="1" t="str">
        <f t="shared" si="1071"/>
        <v>NGR lake sediment grab sample</v>
      </c>
      <c r="K6628" s="1" t="str">
        <f t="shared" si="1072"/>
        <v>&lt;177 micron (NGR)</v>
      </c>
      <c r="L6628">
        <v>16</v>
      </c>
      <c r="M6628" t="s">
        <v>49</v>
      </c>
      <c r="N6628">
        <v>294</v>
      </c>
      <c r="O6628">
        <v>166</v>
      </c>
      <c r="P6628">
        <v>10</v>
      </c>
      <c r="Q6628">
        <v>3</v>
      </c>
      <c r="R6628">
        <v>14</v>
      </c>
      <c r="S6628">
        <v>7</v>
      </c>
      <c r="T6628">
        <v>0.1</v>
      </c>
      <c r="U6628">
        <v>155</v>
      </c>
      <c r="V6628">
        <v>1.4</v>
      </c>
      <c r="W6628">
        <v>0.5</v>
      </c>
      <c r="X6628">
        <v>1</v>
      </c>
      <c r="Y6628">
        <v>11.2</v>
      </c>
    </row>
    <row r="6629" spans="1:25" hidden="1" x14ac:dyDescent="0.25">
      <c r="A6629" t="s">
        <v>25212</v>
      </c>
      <c r="B6629" t="s">
        <v>25213</v>
      </c>
      <c r="C6629" s="1" t="str">
        <f t="shared" si="1066"/>
        <v>21:0450</v>
      </c>
      <c r="D6629" s="1" t="str">
        <f t="shared" si="1070"/>
        <v>21:0148</v>
      </c>
      <c r="E6629" t="s">
        <v>25190</v>
      </c>
      <c r="F6629" t="s">
        <v>25214</v>
      </c>
      <c r="H6629">
        <v>48.988721300000002</v>
      </c>
      <c r="I6629">
        <v>-92.220644500000006</v>
      </c>
      <c r="J6629" s="1" t="str">
        <f t="shared" si="1071"/>
        <v>NGR lake sediment grab sample</v>
      </c>
      <c r="K6629" s="1" t="str">
        <f t="shared" si="1072"/>
        <v>&lt;177 micron (NGR)</v>
      </c>
      <c r="L6629">
        <v>16</v>
      </c>
      <c r="M6629" t="s">
        <v>57</v>
      </c>
      <c r="N6629">
        <v>295</v>
      </c>
      <c r="O6629">
        <v>18</v>
      </c>
      <c r="P6629">
        <v>3</v>
      </c>
      <c r="Q6629">
        <v>1</v>
      </c>
      <c r="R6629">
        <v>4</v>
      </c>
      <c r="S6629">
        <v>3</v>
      </c>
      <c r="T6629">
        <v>0.1</v>
      </c>
      <c r="U6629">
        <v>60</v>
      </c>
      <c r="V6629">
        <v>0.35</v>
      </c>
      <c r="W6629">
        <v>0.5</v>
      </c>
      <c r="X6629">
        <v>1</v>
      </c>
      <c r="Y6629">
        <v>3</v>
      </c>
    </row>
    <row r="6630" spans="1:25" hidden="1" x14ac:dyDescent="0.25">
      <c r="A6630" t="s">
        <v>25215</v>
      </c>
      <c r="B6630" t="s">
        <v>25216</v>
      </c>
      <c r="C6630" s="1" t="str">
        <f t="shared" si="1066"/>
        <v>21:0450</v>
      </c>
      <c r="D6630" s="1" t="str">
        <f t="shared" si="1070"/>
        <v>21:0148</v>
      </c>
      <c r="E6630" t="s">
        <v>25190</v>
      </c>
      <c r="F6630" t="s">
        <v>25217</v>
      </c>
      <c r="H6630">
        <v>48.988721300000002</v>
      </c>
      <c r="I6630">
        <v>-92.220644500000006</v>
      </c>
      <c r="J6630" s="1" t="str">
        <f t="shared" si="1071"/>
        <v>NGR lake sediment grab sample</v>
      </c>
      <c r="K6630" s="1" t="str">
        <f t="shared" si="1072"/>
        <v>&lt;177 micron (NGR)</v>
      </c>
      <c r="L6630">
        <v>16</v>
      </c>
      <c r="M6630" t="s">
        <v>53</v>
      </c>
      <c r="N6630">
        <v>296</v>
      </c>
      <c r="O6630">
        <v>19</v>
      </c>
      <c r="P6630">
        <v>3</v>
      </c>
      <c r="Q6630">
        <v>1</v>
      </c>
      <c r="R6630">
        <v>6</v>
      </c>
      <c r="S6630">
        <v>2</v>
      </c>
      <c r="T6630">
        <v>0.1</v>
      </c>
      <c r="U6630">
        <v>60</v>
      </c>
      <c r="V6630">
        <v>0.3</v>
      </c>
      <c r="W6630">
        <v>0.5</v>
      </c>
      <c r="X6630">
        <v>1</v>
      </c>
      <c r="Y6630">
        <v>3.4</v>
      </c>
    </row>
    <row r="6631" spans="1:25" hidden="1" x14ac:dyDescent="0.25">
      <c r="A6631" t="s">
        <v>25218</v>
      </c>
      <c r="B6631" t="s">
        <v>25219</v>
      </c>
      <c r="C6631" s="1" t="str">
        <f t="shared" si="1066"/>
        <v>21:0450</v>
      </c>
      <c r="D6631" s="1" t="str">
        <f t="shared" si="1070"/>
        <v>21:0148</v>
      </c>
      <c r="E6631" t="s">
        <v>25220</v>
      </c>
      <c r="F6631" t="s">
        <v>25221</v>
      </c>
      <c r="H6631">
        <v>48.994423900000001</v>
      </c>
      <c r="I6631">
        <v>-92.268334800000005</v>
      </c>
      <c r="J6631" s="1" t="str">
        <f t="shared" si="1071"/>
        <v>NGR lake sediment grab sample</v>
      </c>
      <c r="K6631" s="1" t="str">
        <f t="shared" si="1072"/>
        <v>&lt;177 micron (NGR)</v>
      </c>
      <c r="L6631">
        <v>16</v>
      </c>
      <c r="M6631" t="s">
        <v>67</v>
      </c>
      <c r="N6631">
        <v>297</v>
      </c>
      <c r="O6631">
        <v>98</v>
      </c>
      <c r="P6631">
        <v>14</v>
      </c>
      <c r="Q6631">
        <v>2</v>
      </c>
      <c r="R6631">
        <v>12</v>
      </c>
      <c r="S6631">
        <v>7</v>
      </c>
      <c r="T6631">
        <v>0.1</v>
      </c>
      <c r="U6631">
        <v>185</v>
      </c>
      <c r="V6631">
        <v>1.45</v>
      </c>
      <c r="W6631">
        <v>0.5</v>
      </c>
      <c r="X6631">
        <v>1</v>
      </c>
      <c r="Y6631">
        <v>33.799999999999997</v>
      </c>
    </row>
    <row r="6632" spans="1:25" hidden="1" x14ac:dyDescent="0.25">
      <c r="A6632" t="s">
        <v>25222</v>
      </c>
      <c r="B6632" t="s">
        <v>25223</v>
      </c>
      <c r="C6632" s="1" t="str">
        <f t="shared" si="1066"/>
        <v>21:0450</v>
      </c>
      <c r="D6632" s="1" t="str">
        <f t="shared" si="1070"/>
        <v>21:0148</v>
      </c>
      <c r="E6632" t="s">
        <v>25224</v>
      </c>
      <c r="F6632" t="s">
        <v>25225</v>
      </c>
      <c r="H6632">
        <v>48.990400899999997</v>
      </c>
      <c r="I6632">
        <v>-92.295090900000005</v>
      </c>
      <c r="J6632" s="1" t="str">
        <f t="shared" si="1071"/>
        <v>NGR lake sediment grab sample</v>
      </c>
      <c r="K6632" s="1" t="str">
        <f t="shared" si="1072"/>
        <v>&lt;177 micron (NGR)</v>
      </c>
      <c r="L6632">
        <v>16</v>
      </c>
      <c r="M6632" t="s">
        <v>72</v>
      </c>
      <c r="N6632">
        <v>298</v>
      </c>
      <c r="O6632">
        <v>98</v>
      </c>
      <c r="P6632">
        <v>17</v>
      </c>
      <c r="Q6632">
        <v>2</v>
      </c>
      <c r="R6632">
        <v>12</v>
      </c>
      <c r="S6632">
        <v>6</v>
      </c>
      <c r="T6632">
        <v>0.1</v>
      </c>
      <c r="U6632">
        <v>85</v>
      </c>
      <c r="V6632">
        <v>0.65</v>
      </c>
      <c r="W6632">
        <v>0.5</v>
      </c>
      <c r="X6632">
        <v>1</v>
      </c>
      <c r="Y6632">
        <v>43.4</v>
      </c>
    </row>
    <row r="6633" spans="1:25" hidden="1" x14ac:dyDescent="0.25">
      <c r="A6633" t="s">
        <v>25226</v>
      </c>
      <c r="B6633" t="s">
        <v>25227</v>
      </c>
      <c r="C6633" s="1" t="str">
        <f t="shared" si="1066"/>
        <v>21:0450</v>
      </c>
      <c r="D6633" s="1" t="str">
        <f t="shared" si="1070"/>
        <v>21:0148</v>
      </c>
      <c r="E6633" t="s">
        <v>25228</v>
      </c>
      <c r="F6633" t="s">
        <v>25229</v>
      </c>
      <c r="H6633">
        <v>48.972391100000003</v>
      </c>
      <c r="I6633">
        <v>-92.367579199999994</v>
      </c>
      <c r="J6633" s="1" t="str">
        <f t="shared" si="1071"/>
        <v>NGR lake sediment grab sample</v>
      </c>
      <c r="K6633" s="1" t="str">
        <f t="shared" si="1072"/>
        <v>&lt;177 micron (NGR)</v>
      </c>
      <c r="L6633">
        <v>16</v>
      </c>
      <c r="M6633" t="s">
        <v>77</v>
      </c>
      <c r="N6633">
        <v>299</v>
      </c>
      <c r="O6633">
        <v>44</v>
      </c>
      <c r="P6633">
        <v>14</v>
      </c>
      <c r="Q6633">
        <v>1</v>
      </c>
      <c r="R6633">
        <v>16</v>
      </c>
      <c r="S6633">
        <v>8</v>
      </c>
      <c r="T6633">
        <v>0.1</v>
      </c>
      <c r="U6633">
        <v>245</v>
      </c>
      <c r="V6633">
        <v>1.3</v>
      </c>
      <c r="W6633">
        <v>0.5</v>
      </c>
      <c r="X6633">
        <v>1</v>
      </c>
      <c r="Y6633">
        <v>5.8</v>
      </c>
    </row>
    <row r="6634" spans="1:25" hidden="1" x14ac:dyDescent="0.25">
      <c r="A6634" t="s">
        <v>25230</v>
      </c>
      <c r="B6634" t="s">
        <v>25231</v>
      </c>
      <c r="C6634" s="1" t="str">
        <f t="shared" si="1066"/>
        <v>21:0450</v>
      </c>
      <c r="D6634" s="1" t="str">
        <f t="shared" si="1070"/>
        <v>21:0148</v>
      </c>
      <c r="E6634" t="s">
        <v>25232</v>
      </c>
      <c r="F6634" t="s">
        <v>25233</v>
      </c>
      <c r="H6634">
        <v>48.991993299999997</v>
      </c>
      <c r="I6634">
        <v>-92.373715399999995</v>
      </c>
      <c r="J6634" s="1" t="str">
        <f t="shared" si="1071"/>
        <v>NGR lake sediment grab sample</v>
      </c>
      <c r="K6634" s="1" t="str">
        <f t="shared" si="1072"/>
        <v>&lt;177 micron (NGR)</v>
      </c>
      <c r="L6634">
        <v>16</v>
      </c>
      <c r="M6634" t="s">
        <v>82</v>
      </c>
      <c r="N6634">
        <v>300</v>
      </c>
      <c r="O6634">
        <v>72</v>
      </c>
      <c r="P6634">
        <v>59</v>
      </c>
      <c r="Q6634">
        <v>1</v>
      </c>
      <c r="R6634">
        <v>45</v>
      </c>
      <c r="S6634">
        <v>22</v>
      </c>
      <c r="T6634">
        <v>0.1</v>
      </c>
      <c r="U6634">
        <v>460</v>
      </c>
      <c r="V6634">
        <v>3.3</v>
      </c>
      <c r="W6634">
        <v>0.5</v>
      </c>
      <c r="X6634">
        <v>1</v>
      </c>
      <c r="Y6634">
        <v>15.6</v>
      </c>
    </row>
    <row r="6635" spans="1:25" hidden="1" x14ac:dyDescent="0.25">
      <c r="A6635" t="s">
        <v>25234</v>
      </c>
      <c r="B6635" t="s">
        <v>25235</v>
      </c>
      <c r="C6635" s="1" t="str">
        <f t="shared" si="1066"/>
        <v>21:0450</v>
      </c>
      <c r="D6635" s="1" t="str">
        <f t="shared" si="1070"/>
        <v>21:0148</v>
      </c>
      <c r="E6635" t="s">
        <v>25236</v>
      </c>
      <c r="F6635" t="s">
        <v>25237</v>
      </c>
      <c r="H6635">
        <v>48.990766600000001</v>
      </c>
      <c r="I6635">
        <v>-92.412186000000005</v>
      </c>
      <c r="J6635" s="1" t="str">
        <f t="shared" si="1071"/>
        <v>NGR lake sediment grab sample</v>
      </c>
      <c r="K6635" s="1" t="str">
        <f t="shared" si="1072"/>
        <v>&lt;177 micron (NGR)</v>
      </c>
      <c r="L6635">
        <v>16</v>
      </c>
      <c r="M6635" t="s">
        <v>87</v>
      </c>
      <c r="N6635">
        <v>301</v>
      </c>
      <c r="O6635">
        <v>96</v>
      </c>
      <c r="P6635">
        <v>24</v>
      </c>
      <c r="Q6635">
        <v>2</v>
      </c>
      <c r="R6635">
        <v>33</v>
      </c>
      <c r="S6635">
        <v>17</v>
      </c>
      <c r="T6635">
        <v>0.1</v>
      </c>
      <c r="U6635">
        <v>530</v>
      </c>
      <c r="V6635">
        <v>2.85</v>
      </c>
      <c r="W6635">
        <v>0.5</v>
      </c>
      <c r="X6635">
        <v>1</v>
      </c>
      <c r="Y6635">
        <v>9.8000000000000007</v>
      </c>
    </row>
    <row r="6636" spans="1:25" hidden="1" x14ac:dyDescent="0.25">
      <c r="A6636" t="s">
        <v>25238</v>
      </c>
      <c r="B6636" t="s">
        <v>25239</v>
      </c>
      <c r="C6636" s="1" t="str">
        <f t="shared" si="1066"/>
        <v>21:0450</v>
      </c>
      <c r="D6636" s="1" t="str">
        <f>HYPERLINK("http://geochem.nrcan.gc.ca/cdogs/content/svy/svy_e.htm", "")</f>
        <v/>
      </c>
      <c r="G6636" s="1" t="str">
        <f>HYPERLINK("http://geochem.nrcan.gc.ca/cdogs/content/cr_/cr_00047_e.htm", "47")</f>
        <v>47</v>
      </c>
      <c r="J6636" t="s">
        <v>100</v>
      </c>
      <c r="K6636" t="s">
        <v>101</v>
      </c>
      <c r="L6636">
        <v>16</v>
      </c>
      <c r="M6636" t="s">
        <v>102</v>
      </c>
      <c r="N6636">
        <v>302</v>
      </c>
      <c r="O6636">
        <v>94</v>
      </c>
      <c r="P6636">
        <v>49</v>
      </c>
      <c r="Q6636">
        <v>11</v>
      </c>
      <c r="R6636">
        <v>25</v>
      </c>
      <c r="S6636">
        <v>14</v>
      </c>
      <c r="T6636">
        <v>0.1</v>
      </c>
      <c r="U6636">
        <v>755</v>
      </c>
      <c r="V6636">
        <v>2.6</v>
      </c>
      <c r="W6636">
        <v>28</v>
      </c>
      <c r="X6636">
        <v>6</v>
      </c>
      <c r="Y6636">
        <v>17</v>
      </c>
    </row>
    <row r="6637" spans="1:25" hidden="1" x14ac:dyDescent="0.25">
      <c r="A6637" t="s">
        <v>25240</v>
      </c>
      <c r="B6637" t="s">
        <v>25241</v>
      </c>
      <c r="C6637" s="1" t="str">
        <f t="shared" si="1066"/>
        <v>21:0450</v>
      </c>
      <c r="D6637" s="1" t="str">
        <f t="shared" ref="D6637:D6645" si="1073">HYPERLINK("http://geochem.nrcan.gc.ca/cdogs/content/svy/svy210148_e.htm", "21:0148")</f>
        <v>21:0148</v>
      </c>
      <c r="E6637" t="s">
        <v>25242</v>
      </c>
      <c r="F6637" t="s">
        <v>25243</v>
      </c>
      <c r="H6637">
        <v>48.977480700000001</v>
      </c>
      <c r="I6637">
        <v>-92.4216081</v>
      </c>
      <c r="J6637" s="1" t="str">
        <f t="shared" ref="J6637:J6645" si="1074">HYPERLINK("http://geochem.nrcan.gc.ca/cdogs/content/kwd/kwd020027_e.htm", "NGR lake sediment grab sample")</f>
        <v>NGR lake sediment grab sample</v>
      </c>
      <c r="K6637" s="1" t="str">
        <f t="shared" ref="K6637:K6645" si="1075">HYPERLINK("http://geochem.nrcan.gc.ca/cdogs/content/kwd/kwd080006_e.htm", "&lt;177 micron (NGR)")</f>
        <v>&lt;177 micron (NGR)</v>
      </c>
      <c r="L6637">
        <v>16</v>
      </c>
      <c r="M6637" t="s">
        <v>92</v>
      </c>
      <c r="N6637">
        <v>303</v>
      </c>
      <c r="O6637">
        <v>82</v>
      </c>
      <c r="P6637">
        <v>21</v>
      </c>
      <c r="Q6637">
        <v>3</v>
      </c>
      <c r="R6637">
        <v>27</v>
      </c>
      <c r="S6637">
        <v>17</v>
      </c>
      <c r="T6637">
        <v>0.1</v>
      </c>
      <c r="U6637">
        <v>450</v>
      </c>
      <c r="V6637">
        <v>2.8</v>
      </c>
      <c r="W6637">
        <v>0.5</v>
      </c>
      <c r="X6637">
        <v>1</v>
      </c>
      <c r="Y6637">
        <v>6.8</v>
      </c>
    </row>
    <row r="6638" spans="1:25" hidden="1" x14ac:dyDescent="0.25">
      <c r="A6638" t="s">
        <v>25244</v>
      </c>
      <c r="B6638" t="s">
        <v>25245</v>
      </c>
      <c r="C6638" s="1" t="str">
        <f t="shared" si="1066"/>
        <v>21:0450</v>
      </c>
      <c r="D6638" s="1" t="str">
        <f t="shared" si="1073"/>
        <v>21:0148</v>
      </c>
      <c r="E6638" t="s">
        <v>25246</v>
      </c>
      <c r="F6638" t="s">
        <v>25247</v>
      </c>
      <c r="H6638">
        <v>48.992997899999999</v>
      </c>
      <c r="I6638">
        <v>-92.442372199999994</v>
      </c>
      <c r="J6638" s="1" t="str">
        <f t="shared" si="1074"/>
        <v>NGR lake sediment grab sample</v>
      </c>
      <c r="K6638" s="1" t="str">
        <f t="shared" si="1075"/>
        <v>&lt;177 micron (NGR)</v>
      </c>
      <c r="L6638">
        <v>16</v>
      </c>
      <c r="M6638" t="s">
        <v>97</v>
      </c>
      <c r="N6638">
        <v>304</v>
      </c>
      <c r="O6638">
        <v>98</v>
      </c>
      <c r="P6638">
        <v>25</v>
      </c>
      <c r="Q6638">
        <v>4</v>
      </c>
      <c r="R6638">
        <v>33</v>
      </c>
      <c r="S6638">
        <v>22</v>
      </c>
      <c r="T6638">
        <v>0.1</v>
      </c>
      <c r="U6638">
        <v>525</v>
      </c>
      <c r="V6638">
        <v>3</v>
      </c>
      <c r="W6638">
        <v>0.5</v>
      </c>
      <c r="X6638">
        <v>1</v>
      </c>
      <c r="Y6638">
        <v>11.4</v>
      </c>
    </row>
    <row r="6639" spans="1:25" hidden="1" x14ac:dyDescent="0.25">
      <c r="A6639" t="s">
        <v>25248</v>
      </c>
      <c r="B6639" t="s">
        <v>25249</v>
      </c>
      <c r="C6639" s="1" t="str">
        <f t="shared" si="1066"/>
        <v>21:0450</v>
      </c>
      <c r="D6639" s="1" t="str">
        <f t="shared" si="1073"/>
        <v>21:0148</v>
      </c>
      <c r="E6639" t="s">
        <v>25250</v>
      </c>
      <c r="F6639" t="s">
        <v>25251</v>
      </c>
      <c r="H6639">
        <v>48.973726800000001</v>
      </c>
      <c r="I6639">
        <v>-92.463276300000004</v>
      </c>
      <c r="J6639" s="1" t="str">
        <f t="shared" si="1074"/>
        <v>NGR lake sediment grab sample</v>
      </c>
      <c r="K6639" s="1" t="str">
        <f t="shared" si="1075"/>
        <v>&lt;177 micron (NGR)</v>
      </c>
      <c r="L6639">
        <v>16</v>
      </c>
      <c r="M6639" t="s">
        <v>107</v>
      </c>
      <c r="N6639">
        <v>305</v>
      </c>
      <c r="O6639">
        <v>124</v>
      </c>
      <c r="P6639">
        <v>27</v>
      </c>
      <c r="Q6639">
        <v>4</v>
      </c>
      <c r="R6639">
        <v>21</v>
      </c>
      <c r="S6639">
        <v>14</v>
      </c>
      <c r="T6639">
        <v>0.1</v>
      </c>
      <c r="U6639">
        <v>335</v>
      </c>
      <c r="V6639">
        <v>1.35</v>
      </c>
      <c r="W6639">
        <v>0.5</v>
      </c>
      <c r="X6639">
        <v>2</v>
      </c>
      <c r="Y6639">
        <v>48.2</v>
      </c>
    </row>
    <row r="6640" spans="1:25" hidden="1" x14ac:dyDescent="0.25">
      <c r="A6640" t="s">
        <v>25252</v>
      </c>
      <c r="B6640" t="s">
        <v>25253</v>
      </c>
      <c r="C6640" s="1" t="str">
        <f t="shared" si="1066"/>
        <v>21:0450</v>
      </c>
      <c r="D6640" s="1" t="str">
        <f t="shared" si="1073"/>
        <v>21:0148</v>
      </c>
      <c r="E6640" t="s">
        <v>25254</v>
      </c>
      <c r="F6640" t="s">
        <v>25255</v>
      </c>
      <c r="H6640">
        <v>48.975020499999999</v>
      </c>
      <c r="I6640">
        <v>-92.486097900000004</v>
      </c>
      <c r="J6640" s="1" t="str">
        <f t="shared" si="1074"/>
        <v>NGR lake sediment grab sample</v>
      </c>
      <c r="K6640" s="1" t="str">
        <f t="shared" si="1075"/>
        <v>&lt;177 micron (NGR)</v>
      </c>
      <c r="L6640">
        <v>16</v>
      </c>
      <c r="M6640" t="s">
        <v>112</v>
      </c>
      <c r="N6640">
        <v>306</v>
      </c>
      <c r="O6640">
        <v>64</v>
      </c>
      <c r="P6640">
        <v>13</v>
      </c>
      <c r="Q6640">
        <v>3</v>
      </c>
      <c r="R6640">
        <v>21</v>
      </c>
      <c r="S6640">
        <v>9</v>
      </c>
      <c r="T6640">
        <v>0.1</v>
      </c>
      <c r="U6640">
        <v>160</v>
      </c>
      <c r="V6640">
        <v>1.35</v>
      </c>
      <c r="W6640">
        <v>0.5</v>
      </c>
      <c r="X6640">
        <v>1</v>
      </c>
      <c r="Y6640">
        <v>8.8000000000000007</v>
      </c>
    </row>
    <row r="6641" spans="1:25" hidden="1" x14ac:dyDescent="0.25">
      <c r="A6641" t="s">
        <v>25256</v>
      </c>
      <c r="B6641" t="s">
        <v>25257</v>
      </c>
      <c r="C6641" s="1" t="str">
        <f t="shared" si="1066"/>
        <v>21:0450</v>
      </c>
      <c r="D6641" s="1" t="str">
        <f t="shared" si="1073"/>
        <v>21:0148</v>
      </c>
      <c r="E6641" t="s">
        <v>25258</v>
      </c>
      <c r="F6641" t="s">
        <v>25259</v>
      </c>
      <c r="H6641">
        <v>48.984057800000002</v>
      </c>
      <c r="I6641">
        <v>-92.492743700000005</v>
      </c>
      <c r="J6641" s="1" t="str">
        <f t="shared" si="1074"/>
        <v>NGR lake sediment grab sample</v>
      </c>
      <c r="K6641" s="1" t="str">
        <f t="shared" si="1075"/>
        <v>&lt;177 micron (NGR)</v>
      </c>
      <c r="L6641">
        <v>16</v>
      </c>
      <c r="M6641" t="s">
        <v>117</v>
      </c>
      <c r="N6641">
        <v>307</v>
      </c>
      <c r="O6641">
        <v>100</v>
      </c>
      <c r="P6641">
        <v>20</v>
      </c>
      <c r="Q6641">
        <v>6</v>
      </c>
      <c r="R6641">
        <v>34</v>
      </c>
      <c r="S6641">
        <v>15</v>
      </c>
      <c r="T6641">
        <v>0.1</v>
      </c>
      <c r="U6641">
        <v>265</v>
      </c>
      <c r="V6641">
        <v>2.35</v>
      </c>
      <c r="W6641">
        <v>0.5</v>
      </c>
      <c r="X6641">
        <v>1</v>
      </c>
      <c r="Y6641">
        <v>14</v>
      </c>
    </row>
    <row r="6642" spans="1:25" hidden="1" x14ac:dyDescent="0.25">
      <c r="A6642" t="s">
        <v>25260</v>
      </c>
      <c r="B6642" t="s">
        <v>25261</v>
      </c>
      <c r="C6642" s="1" t="str">
        <f t="shared" si="1066"/>
        <v>21:0450</v>
      </c>
      <c r="D6642" s="1" t="str">
        <f t="shared" si="1073"/>
        <v>21:0148</v>
      </c>
      <c r="E6642" t="s">
        <v>25262</v>
      </c>
      <c r="F6642" t="s">
        <v>25263</v>
      </c>
      <c r="H6642">
        <v>48.997542600000003</v>
      </c>
      <c r="I6642">
        <v>-92.546247100000002</v>
      </c>
      <c r="J6642" s="1" t="str">
        <f t="shared" si="1074"/>
        <v>NGR lake sediment grab sample</v>
      </c>
      <c r="K6642" s="1" t="str">
        <f t="shared" si="1075"/>
        <v>&lt;177 micron (NGR)</v>
      </c>
      <c r="L6642">
        <v>16</v>
      </c>
      <c r="M6642" t="s">
        <v>122</v>
      </c>
      <c r="N6642">
        <v>308</v>
      </c>
      <c r="O6642">
        <v>53</v>
      </c>
      <c r="P6642">
        <v>38</v>
      </c>
      <c r="Q6642">
        <v>1</v>
      </c>
      <c r="R6642">
        <v>16</v>
      </c>
      <c r="S6642">
        <v>12</v>
      </c>
      <c r="T6642">
        <v>0.1</v>
      </c>
      <c r="U6642">
        <v>255</v>
      </c>
      <c r="V6642">
        <v>1.9</v>
      </c>
      <c r="W6642">
        <v>0.5</v>
      </c>
      <c r="X6642">
        <v>1</v>
      </c>
      <c r="Y6642">
        <v>58.2</v>
      </c>
    </row>
    <row r="6643" spans="1:25" hidden="1" x14ac:dyDescent="0.25">
      <c r="A6643" t="s">
        <v>25264</v>
      </c>
      <c r="B6643" t="s">
        <v>25265</v>
      </c>
      <c r="C6643" s="1" t="str">
        <f t="shared" si="1066"/>
        <v>21:0450</v>
      </c>
      <c r="D6643" s="1" t="str">
        <f t="shared" si="1073"/>
        <v>21:0148</v>
      </c>
      <c r="E6643" t="s">
        <v>25266</v>
      </c>
      <c r="F6643" t="s">
        <v>25267</v>
      </c>
      <c r="H6643">
        <v>48.925338500000002</v>
      </c>
      <c r="I6643">
        <v>-92.661678100000003</v>
      </c>
      <c r="J6643" s="1" t="str">
        <f t="shared" si="1074"/>
        <v>NGR lake sediment grab sample</v>
      </c>
      <c r="K6643" s="1" t="str">
        <f t="shared" si="1075"/>
        <v>&lt;177 micron (NGR)</v>
      </c>
      <c r="L6643">
        <v>17</v>
      </c>
      <c r="M6643" t="s">
        <v>29</v>
      </c>
      <c r="N6643">
        <v>309</v>
      </c>
      <c r="O6643">
        <v>74</v>
      </c>
      <c r="P6643">
        <v>39</v>
      </c>
      <c r="Q6643">
        <v>7</v>
      </c>
      <c r="R6643">
        <v>29</v>
      </c>
      <c r="S6643">
        <v>15</v>
      </c>
      <c r="T6643">
        <v>0.1</v>
      </c>
      <c r="U6643">
        <v>625</v>
      </c>
      <c r="V6643">
        <v>2.95</v>
      </c>
      <c r="W6643">
        <v>0.5</v>
      </c>
      <c r="X6643">
        <v>2</v>
      </c>
      <c r="Y6643">
        <v>25.4</v>
      </c>
    </row>
    <row r="6644" spans="1:25" hidden="1" x14ac:dyDescent="0.25">
      <c r="A6644" t="s">
        <v>25268</v>
      </c>
      <c r="B6644" t="s">
        <v>25269</v>
      </c>
      <c r="C6644" s="1" t="str">
        <f t="shared" si="1066"/>
        <v>21:0450</v>
      </c>
      <c r="D6644" s="1" t="str">
        <f t="shared" si="1073"/>
        <v>21:0148</v>
      </c>
      <c r="E6644" t="s">
        <v>25270</v>
      </c>
      <c r="F6644" t="s">
        <v>25271</v>
      </c>
      <c r="H6644">
        <v>48.985281700000002</v>
      </c>
      <c r="I6644">
        <v>-92.572911500000004</v>
      </c>
      <c r="J6644" s="1" t="str">
        <f t="shared" si="1074"/>
        <v>NGR lake sediment grab sample</v>
      </c>
      <c r="K6644" s="1" t="str">
        <f t="shared" si="1075"/>
        <v>&lt;177 micron (NGR)</v>
      </c>
      <c r="L6644">
        <v>17</v>
      </c>
      <c r="M6644" t="s">
        <v>34</v>
      </c>
      <c r="N6644">
        <v>310</v>
      </c>
      <c r="O6644">
        <v>44</v>
      </c>
      <c r="P6644">
        <v>21</v>
      </c>
      <c r="Q6644">
        <v>4</v>
      </c>
      <c r="R6644">
        <v>14</v>
      </c>
      <c r="S6644">
        <v>7</v>
      </c>
      <c r="T6644">
        <v>0.1</v>
      </c>
      <c r="U6644">
        <v>130</v>
      </c>
      <c r="V6644">
        <v>0.85</v>
      </c>
      <c r="W6644">
        <v>0.5</v>
      </c>
      <c r="X6644">
        <v>1</v>
      </c>
      <c r="Y6644">
        <v>42.4</v>
      </c>
    </row>
    <row r="6645" spans="1:25" hidden="1" x14ac:dyDescent="0.25">
      <c r="A6645" t="s">
        <v>25272</v>
      </c>
      <c r="B6645" t="s">
        <v>25273</v>
      </c>
      <c r="C6645" s="1" t="str">
        <f t="shared" si="1066"/>
        <v>21:0450</v>
      </c>
      <c r="D6645" s="1" t="str">
        <f t="shared" si="1073"/>
        <v>21:0148</v>
      </c>
      <c r="E6645" t="s">
        <v>25274</v>
      </c>
      <c r="F6645" t="s">
        <v>25275</v>
      </c>
      <c r="H6645">
        <v>48.972788299999998</v>
      </c>
      <c r="I6645">
        <v>-92.596095899999995</v>
      </c>
      <c r="J6645" s="1" t="str">
        <f t="shared" si="1074"/>
        <v>NGR lake sediment grab sample</v>
      </c>
      <c r="K6645" s="1" t="str">
        <f t="shared" si="1075"/>
        <v>&lt;177 micron (NGR)</v>
      </c>
      <c r="L6645">
        <v>17</v>
      </c>
      <c r="M6645" t="s">
        <v>39</v>
      </c>
      <c r="N6645">
        <v>311</v>
      </c>
      <c r="O6645">
        <v>58</v>
      </c>
      <c r="P6645">
        <v>78</v>
      </c>
      <c r="Q6645">
        <v>5</v>
      </c>
      <c r="R6645">
        <v>20</v>
      </c>
      <c r="S6645">
        <v>11</v>
      </c>
      <c r="T6645">
        <v>0.1</v>
      </c>
      <c r="U6645">
        <v>155</v>
      </c>
      <c r="V6645">
        <v>1.4</v>
      </c>
      <c r="W6645">
        <v>0.5</v>
      </c>
      <c r="X6645">
        <v>1</v>
      </c>
      <c r="Y6645">
        <v>37.799999999999997</v>
      </c>
    </row>
    <row r="6646" spans="1:25" hidden="1" x14ac:dyDescent="0.25">
      <c r="A6646" t="s">
        <v>25276</v>
      </c>
      <c r="B6646" t="s">
        <v>25277</v>
      </c>
      <c r="C6646" s="1" t="str">
        <f t="shared" si="1066"/>
        <v>21:0450</v>
      </c>
      <c r="D6646" s="1" t="str">
        <f>HYPERLINK("http://geochem.nrcan.gc.ca/cdogs/content/svy/svy_e.htm", "")</f>
        <v/>
      </c>
      <c r="G6646" s="1" t="str">
        <f>HYPERLINK("http://geochem.nrcan.gc.ca/cdogs/content/cr_/cr_00047_e.htm", "47")</f>
        <v>47</v>
      </c>
      <c r="J6646" t="s">
        <v>100</v>
      </c>
      <c r="K6646" t="s">
        <v>101</v>
      </c>
      <c r="L6646">
        <v>17</v>
      </c>
      <c r="M6646" t="s">
        <v>102</v>
      </c>
      <c r="N6646">
        <v>312</v>
      </c>
      <c r="O6646">
        <v>94</v>
      </c>
      <c r="P6646">
        <v>49</v>
      </c>
      <c r="Q6646">
        <v>12</v>
      </c>
      <c r="R6646">
        <v>25</v>
      </c>
      <c r="S6646">
        <v>14</v>
      </c>
      <c r="T6646">
        <v>0.1</v>
      </c>
      <c r="U6646">
        <v>780</v>
      </c>
      <c r="V6646">
        <v>2.9</v>
      </c>
      <c r="W6646">
        <v>26</v>
      </c>
      <c r="X6646">
        <v>7</v>
      </c>
      <c r="Y6646">
        <v>17.2</v>
      </c>
    </row>
    <row r="6647" spans="1:25" hidden="1" x14ac:dyDescent="0.25">
      <c r="A6647" t="s">
        <v>25278</v>
      </c>
      <c r="B6647" t="s">
        <v>25279</v>
      </c>
      <c r="C6647" s="1" t="str">
        <f t="shared" si="1066"/>
        <v>21:0450</v>
      </c>
      <c r="D6647" s="1" t="str">
        <f t="shared" ref="D6647:D6665" si="1076">HYPERLINK("http://geochem.nrcan.gc.ca/cdogs/content/svy/svy210148_e.htm", "21:0148")</f>
        <v>21:0148</v>
      </c>
      <c r="E6647" t="s">
        <v>25280</v>
      </c>
      <c r="F6647" t="s">
        <v>25281</v>
      </c>
      <c r="H6647">
        <v>48.954639899999997</v>
      </c>
      <c r="I6647">
        <v>-92.641386499999996</v>
      </c>
      <c r="J6647" s="1" t="str">
        <f t="shared" ref="J6647:J6665" si="1077">HYPERLINK("http://geochem.nrcan.gc.ca/cdogs/content/kwd/kwd020027_e.htm", "NGR lake sediment grab sample")</f>
        <v>NGR lake sediment grab sample</v>
      </c>
      <c r="K6647" s="1" t="str">
        <f t="shared" ref="K6647:K6665" si="1078">HYPERLINK("http://geochem.nrcan.gc.ca/cdogs/content/kwd/kwd080006_e.htm", "&lt;177 micron (NGR)")</f>
        <v>&lt;177 micron (NGR)</v>
      </c>
      <c r="L6647">
        <v>17</v>
      </c>
      <c r="M6647" t="s">
        <v>44</v>
      </c>
      <c r="N6647">
        <v>313</v>
      </c>
      <c r="O6647">
        <v>89</v>
      </c>
      <c r="P6647">
        <v>32</v>
      </c>
      <c r="Q6647">
        <v>3</v>
      </c>
      <c r="R6647">
        <v>17</v>
      </c>
      <c r="S6647">
        <v>7</v>
      </c>
      <c r="T6647">
        <v>0.2</v>
      </c>
      <c r="U6647">
        <v>125</v>
      </c>
      <c r="V6647">
        <v>1.1000000000000001</v>
      </c>
      <c r="W6647">
        <v>0.5</v>
      </c>
      <c r="X6647">
        <v>2</v>
      </c>
      <c r="Y6647">
        <v>54.8</v>
      </c>
    </row>
    <row r="6648" spans="1:25" hidden="1" x14ac:dyDescent="0.25">
      <c r="A6648" t="s">
        <v>25282</v>
      </c>
      <c r="B6648" t="s">
        <v>25283</v>
      </c>
      <c r="C6648" s="1" t="str">
        <f t="shared" si="1066"/>
        <v>21:0450</v>
      </c>
      <c r="D6648" s="1" t="str">
        <f t="shared" si="1076"/>
        <v>21:0148</v>
      </c>
      <c r="E6648" t="s">
        <v>25284</v>
      </c>
      <c r="F6648" t="s">
        <v>25285</v>
      </c>
      <c r="H6648">
        <v>48.943325199999997</v>
      </c>
      <c r="I6648">
        <v>-92.6279483</v>
      </c>
      <c r="J6648" s="1" t="str">
        <f t="shared" si="1077"/>
        <v>NGR lake sediment grab sample</v>
      </c>
      <c r="K6648" s="1" t="str">
        <f t="shared" si="1078"/>
        <v>&lt;177 micron (NGR)</v>
      </c>
      <c r="L6648">
        <v>17</v>
      </c>
      <c r="M6648" t="s">
        <v>49</v>
      </c>
      <c r="N6648">
        <v>314</v>
      </c>
      <c r="O6648">
        <v>61</v>
      </c>
      <c r="P6648">
        <v>18</v>
      </c>
      <c r="Q6648">
        <v>3</v>
      </c>
      <c r="R6648">
        <v>18</v>
      </c>
      <c r="S6648">
        <v>10</v>
      </c>
      <c r="T6648">
        <v>0.1</v>
      </c>
      <c r="U6648">
        <v>160</v>
      </c>
      <c r="V6648">
        <v>0.85</v>
      </c>
      <c r="W6648">
        <v>0.5</v>
      </c>
      <c r="X6648">
        <v>1</v>
      </c>
      <c r="Y6648">
        <v>37</v>
      </c>
    </row>
    <row r="6649" spans="1:25" hidden="1" x14ac:dyDescent="0.25">
      <c r="A6649" t="s">
        <v>25286</v>
      </c>
      <c r="B6649" t="s">
        <v>25287</v>
      </c>
      <c r="C6649" s="1" t="str">
        <f t="shared" si="1066"/>
        <v>21:0450</v>
      </c>
      <c r="D6649" s="1" t="str">
        <f t="shared" si="1076"/>
        <v>21:0148</v>
      </c>
      <c r="E6649" t="s">
        <v>25266</v>
      </c>
      <c r="F6649" t="s">
        <v>25288</v>
      </c>
      <c r="H6649">
        <v>48.925338500000002</v>
      </c>
      <c r="I6649">
        <v>-92.661678100000003</v>
      </c>
      <c r="J6649" s="1" t="str">
        <f t="shared" si="1077"/>
        <v>NGR lake sediment grab sample</v>
      </c>
      <c r="K6649" s="1" t="str">
        <f t="shared" si="1078"/>
        <v>&lt;177 micron (NGR)</v>
      </c>
      <c r="L6649">
        <v>17</v>
      </c>
      <c r="M6649" t="s">
        <v>53</v>
      </c>
      <c r="N6649">
        <v>315</v>
      </c>
      <c r="O6649">
        <v>72</v>
      </c>
      <c r="P6649">
        <v>38</v>
      </c>
      <c r="Q6649">
        <v>10</v>
      </c>
      <c r="R6649">
        <v>29</v>
      </c>
      <c r="S6649">
        <v>13</v>
      </c>
      <c r="T6649">
        <v>0.1</v>
      </c>
      <c r="U6649">
        <v>610</v>
      </c>
      <c r="V6649">
        <v>2.7</v>
      </c>
      <c r="W6649">
        <v>0.5</v>
      </c>
      <c r="X6649">
        <v>1</v>
      </c>
      <c r="Y6649">
        <v>26</v>
      </c>
    </row>
    <row r="6650" spans="1:25" hidden="1" x14ac:dyDescent="0.25">
      <c r="A6650" t="s">
        <v>25289</v>
      </c>
      <c r="B6650" t="s">
        <v>25290</v>
      </c>
      <c r="C6650" s="1" t="str">
        <f t="shared" si="1066"/>
        <v>21:0450</v>
      </c>
      <c r="D6650" s="1" t="str">
        <f t="shared" si="1076"/>
        <v>21:0148</v>
      </c>
      <c r="E6650" t="s">
        <v>25266</v>
      </c>
      <c r="F6650" t="s">
        <v>25291</v>
      </c>
      <c r="H6650">
        <v>48.925338500000002</v>
      </c>
      <c r="I6650">
        <v>-92.661678100000003</v>
      </c>
      <c r="J6650" s="1" t="str">
        <f t="shared" si="1077"/>
        <v>NGR lake sediment grab sample</v>
      </c>
      <c r="K6650" s="1" t="str">
        <f t="shared" si="1078"/>
        <v>&lt;177 micron (NGR)</v>
      </c>
      <c r="L6650">
        <v>17</v>
      </c>
      <c r="M6650" t="s">
        <v>57</v>
      </c>
      <c r="N6650">
        <v>316</v>
      </c>
      <c r="O6650">
        <v>76</v>
      </c>
      <c r="P6650">
        <v>40</v>
      </c>
      <c r="Q6650">
        <v>9</v>
      </c>
      <c r="R6650">
        <v>29</v>
      </c>
      <c r="S6650">
        <v>15</v>
      </c>
      <c r="T6650">
        <v>0.2</v>
      </c>
      <c r="U6650">
        <v>630</v>
      </c>
      <c r="V6650">
        <v>3</v>
      </c>
      <c r="W6650">
        <v>0.5</v>
      </c>
      <c r="X6650">
        <v>2</v>
      </c>
      <c r="Y6650">
        <v>25.6</v>
      </c>
    </row>
    <row r="6651" spans="1:25" hidden="1" x14ac:dyDescent="0.25">
      <c r="A6651" t="s">
        <v>25292</v>
      </c>
      <c r="B6651" t="s">
        <v>25293</v>
      </c>
      <c r="C6651" s="1" t="str">
        <f t="shared" si="1066"/>
        <v>21:0450</v>
      </c>
      <c r="D6651" s="1" t="str">
        <f t="shared" si="1076"/>
        <v>21:0148</v>
      </c>
      <c r="E6651" t="s">
        <v>25294</v>
      </c>
      <c r="F6651" t="s">
        <v>25295</v>
      </c>
      <c r="H6651">
        <v>48.912088500000003</v>
      </c>
      <c r="I6651">
        <v>-92.653006199999993</v>
      </c>
      <c r="J6651" s="1" t="str">
        <f t="shared" si="1077"/>
        <v>NGR lake sediment grab sample</v>
      </c>
      <c r="K6651" s="1" t="str">
        <f t="shared" si="1078"/>
        <v>&lt;177 micron (NGR)</v>
      </c>
      <c r="L6651">
        <v>17</v>
      </c>
      <c r="M6651" t="s">
        <v>62</v>
      </c>
      <c r="N6651">
        <v>317</v>
      </c>
      <c r="O6651">
        <v>86</v>
      </c>
      <c r="P6651">
        <v>35</v>
      </c>
      <c r="Q6651">
        <v>14</v>
      </c>
      <c r="R6651">
        <v>34</v>
      </c>
      <c r="S6651">
        <v>15</v>
      </c>
      <c r="T6651">
        <v>0.1</v>
      </c>
      <c r="U6651">
        <v>390</v>
      </c>
      <c r="V6651">
        <v>2.5</v>
      </c>
      <c r="W6651">
        <v>2</v>
      </c>
      <c r="X6651">
        <v>1</v>
      </c>
      <c r="Y6651">
        <v>21</v>
      </c>
    </row>
    <row r="6652" spans="1:25" hidden="1" x14ac:dyDescent="0.25">
      <c r="A6652" t="s">
        <v>25296</v>
      </c>
      <c r="B6652" t="s">
        <v>25297</v>
      </c>
      <c r="C6652" s="1" t="str">
        <f t="shared" si="1066"/>
        <v>21:0450</v>
      </c>
      <c r="D6652" s="1" t="str">
        <f t="shared" si="1076"/>
        <v>21:0148</v>
      </c>
      <c r="E6652" t="s">
        <v>25298</v>
      </c>
      <c r="F6652" t="s">
        <v>25299</v>
      </c>
      <c r="H6652">
        <v>48.888775600000002</v>
      </c>
      <c r="I6652">
        <v>-92.685839299999998</v>
      </c>
      <c r="J6652" s="1" t="str">
        <f t="shared" si="1077"/>
        <v>NGR lake sediment grab sample</v>
      </c>
      <c r="K6652" s="1" t="str">
        <f t="shared" si="1078"/>
        <v>&lt;177 micron (NGR)</v>
      </c>
      <c r="L6652">
        <v>17</v>
      </c>
      <c r="M6652" t="s">
        <v>67</v>
      </c>
      <c r="N6652">
        <v>318</v>
      </c>
      <c r="O6652">
        <v>92</v>
      </c>
      <c r="P6652">
        <v>32</v>
      </c>
      <c r="Q6652">
        <v>3</v>
      </c>
      <c r="R6652">
        <v>41</v>
      </c>
      <c r="S6652">
        <v>17</v>
      </c>
      <c r="T6652">
        <v>0.1</v>
      </c>
      <c r="U6652">
        <v>370</v>
      </c>
      <c r="V6652">
        <v>2.9</v>
      </c>
      <c r="W6652">
        <v>0.5</v>
      </c>
      <c r="X6652">
        <v>1</v>
      </c>
      <c r="Y6652">
        <v>18.2</v>
      </c>
    </row>
    <row r="6653" spans="1:25" hidden="1" x14ac:dyDescent="0.25">
      <c r="A6653" t="s">
        <v>25300</v>
      </c>
      <c r="B6653" t="s">
        <v>25301</v>
      </c>
      <c r="C6653" s="1" t="str">
        <f t="shared" si="1066"/>
        <v>21:0450</v>
      </c>
      <c r="D6653" s="1" t="str">
        <f t="shared" si="1076"/>
        <v>21:0148</v>
      </c>
      <c r="E6653" t="s">
        <v>25302</v>
      </c>
      <c r="F6653" t="s">
        <v>25303</v>
      </c>
      <c r="H6653">
        <v>48.868955100000001</v>
      </c>
      <c r="I6653">
        <v>-92.688336800000002</v>
      </c>
      <c r="J6653" s="1" t="str">
        <f t="shared" si="1077"/>
        <v>NGR lake sediment grab sample</v>
      </c>
      <c r="K6653" s="1" t="str">
        <f t="shared" si="1078"/>
        <v>&lt;177 micron (NGR)</v>
      </c>
      <c r="L6653">
        <v>17</v>
      </c>
      <c r="M6653" t="s">
        <v>72</v>
      </c>
      <c r="N6653">
        <v>319</v>
      </c>
      <c r="O6653">
        <v>75</v>
      </c>
      <c r="P6653">
        <v>34</v>
      </c>
      <c r="Q6653">
        <v>1</v>
      </c>
      <c r="R6653">
        <v>23</v>
      </c>
      <c r="S6653">
        <v>9</v>
      </c>
      <c r="T6653">
        <v>0.1</v>
      </c>
      <c r="U6653">
        <v>300</v>
      </c>
      <c r="V6653">
        <v>1</v>
      </c>
      <c r="W6653">
        <v>0.5</v>
      </c>
      <c r="X6653">
        <v>1</v>
      </c>
      <c r="Y6653">
        <v>48.8</v>
      </c>
    </row>
    <row r="6654" spans="1:25" hidden="1" x14ac:dyDescent="0.25">
      <c r="A6654" t="s">
        <v>25304</v>
      </c>
      <c r="B6654" t="s">
        <v>25305</v>
      </c>
      <c r="C6654" s="1" t="str">
        <f t="shared" si="1066"/>
        <v>21:0450</v>
      </c>
      <c r="D6654" s="1" t="str">
        <f t="shared" si="1076"/>
        <v>21:0148</v>
      </c>
      <c r="E6654" t="s">
        <v>25306</v>
      </c>
      <c r="F6654" t="s">
        <v>25307</v>
      </c>
      <c r="H6654">
        <v>48.8274252</v>
      </c>
      <c r="I6654">
        <v>-92.703787199999994</v>
      </c>
      <c r="J6654" s="1" t="str">
        <f t="shared" si="1077"/>
        <v>NGR lake sediment grab sample</v>
      </c>
      <c r="K6654" s="1" t="str">
        <f t="shared" si="1078"/>
        <v>&lt;177 micron (NGR)</v>
      </c>
      <c r="L6654">
        <v>17</v>
      </c>
      <c r="M6654" t="s">
        <v>77</v>
      </c>
      <c r="N6654">
        <v>320</v>
      </c>
      <c r="O6654">
        <v>100</v>
      </c>
      <c r="P6654">
        <v>30</v>
      </c>
      <c r="Q6654">
        <v>2</v>
      </c>
      <c r="R6654">
        <v>40</v>
      </c>
      <c r="S6654">
        <v>21</v>
      </c>
      <c r="T6654">
        <v>0.1</v>
      </c>
      <c r="U6654">
        <v>620</v>
      </c>
      <c r="V6654">
        <v>3.7</v>
      </c>
      <c r="W6654">
        <v>0.5</v>
      </c>
      <c r="X6654">
        <v>1</v>
      </c>
      <c r="Y6654">
        <v>10.8</v>
      </c>
    </row>
    <row r="6655" spans="1:25" hidden="1" x14ac:dyDescent="0.25">
      <c r="A6655" t="s">
        <v>25308</v>
      </c>
      <c r="B6655" t="s">
        <v>25309</v>
      </c>
      <c r="C6655" s="1" t="str">
        <f t="shared" ref="C6655:C6718" si="1079">HYPERLINK("http://geochem.nrcan.gc.ca/cdogs/content/bdl/bdl210450_e.htm", "21:0450")</f>
        <v>21:0450</v>
      </c>
      <c r="D6655" s="1" t="str">
        <f t="shared" si="1076"/>
        <v>21:0148</v>
      </c>
      <c r="E6655" t="s">
        <v>25310</v>
      </c>
      <c r="F6655" t="s">
        <v>25311</v>
      </c>
      <c r="H6655">
        <v>48.808360499999999</v>
      </c>
      <c r="I6655">
        <v>-92.679998699999999</v>
      </c>
      <c r="J6655" s="1" t="str">
        <f t="shared" si="1077"/>
        <v>NGR lake sediment grab sample</v>
      </c>
      <c r="K6655" s="1" t="str">
        <f t="shared" si="1078"/>
        <v>&lt;177 micron (NGR)</v>
      </c>
      <c r="L6655">
        <v>17</v>
      </c>
      <c r="M6655" t="s">
        <v>82</v>
      </c>
      <c r="N6655">
        <v>321</v>
      </c>
      <c r="O6655">
        <v>66</v>
      </c>
      <c r="P6655">
        <v>25</v>
      </c>
      <c r="Q6655">
        <v>3</v>
      </c>
      <c r="R6655">
        <v>29</v>
      </c>
      <c r="S6655">
        <v>15</v>
      </c>
      <c r="T6655">
        <v>0.1</v>
      </c>
      <c r="U6655">
        <v>310</v>
      </c>
      <c r="V6655">
        <v>2.2999999999999998</v>
      </c>
      <c r="W6655">
        <v>0.5</v>
      </c>
      <c r="X6655">
        <v>1</v>
      </c>
      <c r="Y6655">
        <v>7.6</v>
      </c>
    </row>
    <row r="6656" spans="1:25" hidden="1" x14ac:dyDescent="0.25">
      <c r="A6656" t="s">
        <v>25312</v>
      </c>
      <c r="B6656" t="s">
        <v>25313</v>
      </c>
      <c r="C6656" s="1" t="str">
        <f t="shared" si="1079"/>
        <v>21:0450</v>
      </c>
      <c r="D6656" s="1" t="str">
        <f t="shared" si="1076"/>
        <v>21:0148</v>
      </c>
      <c r="E6656" t="s">
        <v>25314</v>
      </c>
      <c r="F6656" t="s">
        <v>25315</v>
      </c>
      <c r="H6656">
        <v>48.797051099999997</v>
      </c>
      <c r="I6656">
        <v>-92.655181200000001</v>
      </c>
      <c r="J6656" s="1" t="str">
        <f t="shared" si="1077"/>
        <v>NGR lake sediment grab sample</v>
      </c>
      <c r="K6656" s="1" t="str">
        <f t="shared" si="1078"/>
        <v>&lt;177 micron (NGR)</v>
      </c>
      <c r="L6656">
        <v>17</v>
      </c>
      <c r="M6656" t="s">
        <v>87</v>
      </c>
      <c r="N6656">
        <v>322</v>
      </c>
      <c r="O6656">
        <v>84</v>
      </c>
      <c r="P6656">
        <v>26</v>
      </c>
      <c r="Q6656">
        <v>4</v>
      </c>
      <c r="R6656">
        <v>34</v>
      </c>
      <c r="S6656">
        <v>18</v>
      </c>
      <c r="T6656">
        <v>0.1</v>
      </c>
      <c r="U6656">
        <v>570</v>
      </c>
      <c r="V6656">
        <v>3.05</v>
      </c>
      <c r="W6656">
        <v>0.5</v>
      </c>
      <c r="X6656">
        <v>1</v>
      </c>
      <c r="Y6656">
        <v>7.4</v>
      </c>
    </row>
    <row r="6657" spans="1:25" hidden="1" x14ac:dyDescent="0.25">
      <c r="A6657" t="s">
        <v>25316</v>
      </c>
      <c r="B6657" t="s">
        <v>25317</v>
      </c>
      <c r="C6657" s="1" t="str">
        <f t="shared" si="1079"/>
        <v>21:0450</v>
      </c>
      <c r="D6657" s="1" t="str">
        <f t="shared" si="1076"/>
        <v>21:0148</v>
      </c>
      <c r="E6657" t="s">
        <v>25318</v>
      </c>
      <c r="F6657" t="s">
        <v>25319</v>
      </c>
      <c r="H6657">
        <v>48.776479600000002</v>
      </c>
      <c r="I6657">
        <v>-92.609197800000004</v>
      </c>
      <c r="J6657" s="1" t="str">
        <f t="shared" si="1077"/>
        <v>NGR lake sediment grab sample</v>
      </c>
      <c r="K6657" s="1" t="str">
        <f t="shared" si="1078"/>
        <v>&lt;177 micron (NGR)</v>
      </c>
      <c r="L6657">
        <v>17</v>
      </c>
      <c r="M6657" t="s">
        <v>92</v>
      </c>
      <c r="N6657">
        <v>323</v>
      </c>
      <c r="O6657">
        <v>63</v>
      </c>
      <c r="P6657">
        <v>18</v>
      </c>
      <c r="Q6657">
        <v>2</v>
      </c>
      <c r="R6657">
        <v>24</v>
      </c>
      <c r="S6657">
        <v>13</v>
      </c>
      <c r="T6657">
        <v>0.1</v>
      </c>
      <c r="U6657">
        <v>420</v>
      </c>
      <c r="V6657">
        <v>2.1</v>
      </c>
      <c r="W6657">
        <v>0.5</v>
      </c>
      <c r="X6657">
        <v>1</v>
      </c>
      <c r="Y6657">
        <v>5.8</v>
      </c>
    </row>
    <row r="6658" spans="1:25" hidden="1" x14ac:dyDescent="0.25">
      <c r="A6658" t="s">
        <v>25320</v>
      </c>
      <c r="B6658" t="s">
        <v>25321</v>
      </c>
      <c r="C6658" s="1" t="str">
        <f t="shared" si="1079"/>
        <v>21:0450</v>
      </c>
      <c r="D6658" s="1" t="str">
        <f t="shared" si="1076"/>
        <v>21:0148</v>
      </c>
      <c r="E6658" t="s">
        <v>25322</v>
      </c>
      <c r="F6658" t="s">
        <v>25323</v>
      </c>
      <c r="H6658">
        <v>48.773688100000001</v>
      </c>
      <c r="I6658">
        <v>-92.649640300000002</v>
      </c>
      <c r="J6658" s="1" t="str">
        <f t="shared" si="1077"/>
        <v>NGR lake sediment grab sample</v>
      </c>
      <c r="K6658" s="1" t="str">
        <f t="shared" si="1078"/>
        <v>&lt;177 micron (NGR)</v>
      </c>
      <c r="L6658">
        <v>17</v>
      </c>
      <c r="M6658" t="s">
        <v>97</v>
      </c>
      <c r="N6658">
        <v>324</v>
      </c>
      <c r="O6658">
        <v>72</v>
      </c>
      <c r="P6658">
        <v>21</v>
      </c>
      <c r="Q6658">
        <v>3</v>
      </c>
      <c r="R6658">
        <v>29</v>
      </c>
      <c r="S6658">
        <v>16</v>
      </c>
      <c r="T6658">
        <v>0.1</v>
      </c>
      <c r="U6658">
        <v>505</v>
      </c>
      <c r="V6658">
        <v>2.6</v>
      </c>
      <c r="W6658">
        <v>0.5</v>
      </c>
      <c r="X6658">
        <v>1</v>
      </c>
      <c r="Y6658">
        <v>4.2</v>
      </c>
    </row>
    <row r="6659" spans="1:25" hidden="1" x14ac:dyDescent="0.25">
      <c r="A6659" t="s">
        <v>25324</v>
      </c>
      <c r="B6659" t="s">
        <v>25325</v>
      </c>
      <c r="C6659" s="1" t="str">
        <f t="shared" si="1079"/>
        <v>21:0450</v>
      </c>
      <c r="D6659" s="1" t="str">
        <f t="shared" si="1076"/>
        <v>21:0148</v>
      </c>
      <c r="E6659" t="s">
        <v>25326</v>
      </c>
      <c r="F6659" t="s">
        <v>25327</v>
      </c>
      <c r="H6659">
        <v>48.842024799999997</v>
      </c>
      <c r="I6659">
        <v>-92.744136400000002</v>
      </c>
      <c r="J6659" s="1" t="str">
        <f t="shared" si="1077"/>
        <v>NGR lake sediment grab sample</v>
      </c>
      <c r="K6659" s="1" t="str">
        <f t="shared" si="1078"/>
        <v>&lt;177 micron (NGR)</v>
      </c>
      <c r="L6659">
        <v>17</v>
      </c>
      <c r="M6659" t="s">
        <v>107</v>
      </c>
      <c r="N6659">
        <v>325</v>
      </c>
      <c r="O6659">
        <v>98</v>
      </c>
      <c r="P6659">
        <v>48</v>
      </c>
      <c r="Q6659">
        <v>7</v>
      </c>
      <c r="R6659">
        <v>35</v>
      </c>
      <c r="S6659">
        <v>9</v>
      </c>
      <c r="T6659">
        <v>0.1</v>
      </c>
      <c r="U6659">
        <v>240</v>
      </c>
      <c r="V6659">
        <v>2.4</v>
      </c>
      <c r="W6659">
        <v>0.5</v>
      </c>
      <c r="X6659">
        <v>1</v>
      </c>
      <c r="Y6659">
        <v>42</v>
      </c>
    </row>
    <row r="6660" spans="1:25" hidden="1" x14ac:dyDescent="0.25">
      <c r="A6660" t="s">
        <v>25328</v>
      </c>
      <c r="B6660" t="s">
        <v>25329</v>
      </c>
      <c r="C6660" s="1" t="str">
        <f t="shared" si="1079"/>
        <v>21:0450</v>
      </c>
      <c r="D6660" s="1" t="str">
        <f t="shared" si="1076"/>
        <v>21:0148</v>
      </c>
      <c r="E6660" t="s">
        <v>25330</v>
      </c>
      <c r="F6660" t="s">
        <v>25331</v>
      </c>
      <c r="H6660">
        <v>48.864423299999999</v>
      </c>
      <c r="I6660">
        <v>-92.735513600000004</v>
      </c>
      <c r="J6660" s="1" t="str">
        <f t="shared" si="1077"/>
        <v>NGR lake sediment grab sample</v>
      </c>
      <c r="K6660" s="1" t="str">
        <f t="shared" si="1078"/>
        <v>&lt;177 micron (NGR)</v>
      </c>
      <c r="L6660">
        <v>17</v>
      </c>
      <c r="M6660" t="s">
        <v>112</v>
      </c>
      <c r="N6660">
        <v>326</v>
      </c>
      <c r="O6660">
        <v>102</v>
      </c>
      <c r="P6660">
        <v>52</v>
      </c>
      <c r="Q6660">
        <v>3</v>
      </c>
      <c r="R6660">
        <v>47</v>
      </c>
      <c r="S6660">
        <v>16</v>
      </c>
      <c r="T6660">
        <v>0.1</v>
      </c>
      <c r="U6660">
        <v>450</v>
      </c>
      <c r="V6660">
        <v>3.1</v>
      </c>
      <c r="W6660">
        <v>0.5</v>
      </c>
      <c r="X6660">
        <v>1</v>
      </c>
      <c r="Y6660">
        <v>21.2</v>
      </c>
    </row>
    <row r="6661" spans="1:25" hidden="1" x14ac:dyDescent="0.25">
      <c r="A6661" t="s">
        <v>25332</v>
      </c>
      <c r="B6661" t="s">
        <v>25333</v>
      </c>
      <c r="C6661" s="1" t="str">
        <f t="shared" si="1079"/>
        <v>21:0450</v>
      </c>
      <c r="D6661" s="1" t="str">
        <f t="shared" si="1076"/>
        <v>21:0148</v>
      </c>
      <c r="E6661" t="s">
        <v>25334</v>
      </c>
      <c r="F6661" t="s">
        <v>25335</v>
      </c>
      <c r="H6661">
        <v>48.8997636</v>
      </c>
      <c r="I6661">
        <v>-92.749257</v>
      </c>
      <c r="J6661" s="1" t="str">
        <f t="shared" si="1077"/>
        <v>NGR lake sediment grab sample</v>
      </c>
      <c r="K6661" s="1" t="str">
        <f t="shared" si="1078"/>
        <v>&lt;177 micron (NGR)</v>
      </c>
      <c r="L6661">
        <v>17</v>
      </c>
      <c r="M6661" t="s">
        <v>117</v>
      </c>
      <c r="N6661">
        <v>327</v>
      </c>
      <c r="O6661">
        <v>80</v>
      </c>
      <c r="P6661">
        <v>19</v>
      </c>
      <c r="Q6661">
        <v>1</v>
      </c>
      <c r="R6661">
        <v>16</v>
      </c>
      <c r="S6661">
        <v>7</v>
      </c>
      <c r="T6661">
        <v>0.1</v>
      </c>
      <c r="U6661">
        <v>220</v>
      </c>
      <c r="V6661">
        <v>0.8</v>
      </c>
      <c r="W6661">
        <v>0.5</v>
      </c>
      <c r="X6661">
        <v>1</v>
      </c>
      <c r="Y6661">
        <v>51.4</v>
      </c>
    </row>
    <row r="6662" spans="1:25" hidden="1" x14ac:dyDescent="0.25">
      <c r="A6662" t="s">
        <v>25336</v>
      </c>
      <c r="B6662" t="s">
        <v>25337</v>
      </c>
      <c r="C6662" s="1" t="str">
        <f t="shared" si="1079"/>
        <v>21:0450</v>
      </c>
      <c r="D6662" s="1" t="str">
        <f t="shared" si="1076"/>
        <v>21:0148</v>
      </c>
      <c r="E6662" t="s">
        <v>25338</v>
      </c>
      <c r="F6662" t="s">
        <v>25339</v>
      </c>
      <c r="H6662">
        <v>48.925497</v>
      </c>
      <c r="I6662">
        <v>-92.720281999999997</v>
      </c>
      <c r="J6662" s="1" t="str">
        <f t="shared" si="1077"/>
        <v>NGR lake sediment grab sample</v>
      </c>
      <c r="K6662" s="1" t="str">
        <f t="shared" si="1078"/>
        <v>&lt;177 micron (NGR)</v>
      </c>
      <c r="L6662">
        <v>17</v>
      </c>
      <c r="M6662" t="s">
        <v>122</v>
      </c>
      <c r="N6662">
        <v>328</v>
      </c>
      <c r="O6662">
        <v>114</v>
      </c>
      <c r="P6662">
        <v>30</v>
      </c>
      <c r="Q6662">
        <v>3</v>
      </c>
      <c r="R6662">
        <v>28</v>
      </c>
      <c r="S6662">
        <v>17</v>
      </c>
      <c r="T6662">
        <v>0.1</v>
      </c>
      <c r="U6662">
        <v>280</v>
      </c>
      <c r="V6662">
        <v>1.8</v>
      </c>
      <c r="W6662">
        <v>0.5</v>
      </c>
      <c r="X6662">
        <v>1</v>
      </c>
      <c r="Y6662">
        <v>30.6</v>
      </c>
    </row>
    <row r="6663" spans="1:25" hidden="1" x14ac:dyDescent="0.25">
      <c r="A6663" t="s">
        <v>25340</v>
      </c>
      <c r="B6663" t="s">
        <v>25341</v>
      </c>
      <c r="C6663" s="1" t="str">
        <f t="shared" si="1079"/>
        <v>21:0450</v>
      </c>
      <c r="D6663" s="1" t="str">
        <f t="shared" si="1076"/>
        <v>21:0148</v>
      </c>
      <c r="E6663" t="s">
        <v>25342</v>
      </c>
      <c r="F6663" t="s">
        <v>25343</v>
      </c>
      <c r="H6663">
        <v>48.977991500000002</v>
      </c>
      <c r="I6663">
        <v>-92.683554000000001</v>
      </c>
      <c r="J6663" s="1" t="str">
        <f t="shared" si="1077"/>
        <v>NGR lake sediment grab sample</v>
      </c>
      <c r="K6663" s="1" t="str">
        <f t="shared" si="1078"/>
        <v>&lt;177 micron (NGR)</v>
      </c>
      <c r="L6663">
        <v>18</v>
      </c>
      <c r="M6663" t="s">
        <v>29</v>
      </c>
      <c r="N6663">
        <v>329</v>
      </c>
      <c r="O6663">
        <v>99</v>
      </c>
      <c r="P6663">
        <v>42</v>
      </c>
      <c r="Q6663">
        <v>3</v>
      </c>
      <c r="R6663">
        <v>23</v>
      </c>
      <c r="S6663">
        <v>14</v>
      </c>
      <c r="T6663">
        <v>0.1</v>
      </c>
      <c r="U6663">
        <v>220</v>
      </c>
      <c r="V6663">
        <v>1.45</v>
      </c>
      <c r="W6663">
        <v>0.5</v>
      </c>
      <c r="X6663">
        <v>1</v>
      </c>
      <c r="Y6663">
        <v>48.8</v>
      </c>
    </row>
    <row r="6664" spans="1:25" hidden="1" x14ac:dyDescent="0.25">
      <c r="A6664" t="s">
        <v>25344</v>
      </c>
      <c r="B6664" t="s">
        <v>25345</v>
      </c>
      <c r="C6664" s="1" t="str">
        <f t="shared" si="1079"/>
        <v>21:0450</v>
      </c>
      <c r="D6664" s="1" t="str">
        <f t="shared" si="1076"/>
        <v>21:0148</v>
      </c>
      <c r="E6664" t="s">
        <v>25346</v>
      </c>
      <c r="F6664" t="s">
        <v>25347</v>
      </c>
      <c r="H6664">
        <v>48.9430896</v>
      </c>
      <c r="I6664">
        <v>-92.694291000000007</v>
      </c>
      <c r="J6664" s="1" t="str">
        <f t="shared" si="1077"/>
        <v>NGR lake sediment grab sample</v>
      </c>
      <c r="K6664" s="1" t="str">
        <f t="shared" si="1078"/>
        <v>&lt;177 micron (NGR)</v>
      </c>
      <c r="L6664">
        <v>18</v>
      </c>
      <c r="M6664" t="s">
        <v>34</v>
      </c>
      <c r="N6664">
        <v>330</v>
      </c>
      <c r="O6664">
        <v>91</v>
      </c>
      <c r="P6664">
        <v>22</v>
      </c>
      <c r="Q6664">
        <v>2</v>
      </c>
      <c r="R6664">
        <v>18</v>
      </c>
      <c r="S6664">
        <v>8</v>
      </c>
      <c r="T6664">
        <v>0.1</v>
      </c>
      <c r="U6664">
        <v>170</v>
      </c>
      <c r="V6664">
        <v>0.9</v>
      </c>
      <c r="W6664">
        <v>0.5</v>
      </c>
      <c r="X6664">
        <v>2</v>
      </c>
      <c r="Y6664">
        <v>41</v>
      </c>
    </row>
    <row r="6665" spans="1:25" hidden="1" x14ac:dyDescent="0.25">
      <c r="A6665" t="s">
        <v>25348</v>
      </c>
      <c r="B6665" t="s">
        <v>25349</v>
      </c>
      <c r="C6665" s="1" t="str">
        <f t="shared" si="1079"/>
        <v>21:0450</v>
      </c>
      <c r="D6665" s="1" t="str">
        <f t="shared" si="1076"/>
        <v>21:0148</v>
      </c>
      <c r="E6665" t="s">
        <v>25350</v>
      </c>
      <c r="F6665" t="s">
        <v>25351</v>
      </c>
      <c r="H6665">
        <v>48.959657800000002</v>
      </c>
      <c r="I6665">
        <v>-92.680337499999993</v>
      </c>
      <c r="J6665" s="1" t="str">
        <f t="shared" si="1077"/>
        <v>NGR lake sediment grab sample</v>
      </c>
      <c r="K6665" s="1" t="str">
        <f t="shared" si="1078"/>
        <v>&lt;177 micron (NGR)</v>
      </c>
      <c r="L6665">
        <v>18</v>
      </c>
      <c r="M6665" t="s">
        <v>49</v>
      </c>
      <c r="N6665">
        <v>331</v>
      </c>
      <c r="O6665">
        <v>106</v>
      </c>
      <c r="P6665">
        <v>29</v>
      </c>
      <c r="Q6665">
        <v>3</v>
      </c>
      <c r="R6665">
        <v>34</v>
      </c>
      <c r="S6665">
        <v>18</v>
      </c>
      <c r="T6665">
        <v>0.1</v>
      </c>
      <c r="U6665">
        <v>510</v>
      </c>
      <c r="V6665">
        <v>2.7</v>
      </c>
      <c r="W6665">
        <v>0.5</v>
      </c>
      <c r="X6665">
        <v>1</v>
      </c>
      <c r="Y6665">
        <v>17.600000000000001</v>
      </c>
    </row>
    <row r="6666" spans="1:25" hidden="1" x14ac:dyDescent="0.25">
      <c r="A6666" t="s">
        <v>25352</v>
      </c>
      <c r="B6666" t="s">
        <v>25353</v>
      </c>
      <c r="C6666" s="1" t="str">
        <f t="shared" si="1079"/>
        <v>21:0450</v>
      </c>
      <c r="D6666" s="1" t="str">
        <f>HYPERLINK("http://geochem.nrcan.gc.ca/cdogs/content/svy/svy_e.htm", "")</f>
        <v/>
      </c>
      <c r="G6666" s="1" t="str">
        <f>HYPERLINK("http://geochem.nrcan.gc.ca/cdogs/content/cr_/cr_00035_e.htm", "35")</f>
        <v>35</v>
      </c>
      <c r="J6666" t="s">
        <v>100</v>
      </c>
      <c r="K6666" t="s">
        <v>101</v>
      </c>
      <c r="L6666">
        <v>18</v>
      </c>
      <c r="M6666" t="s">
        <v>102</v>
      </c>
      <c r="N6666">
        <v>332</v>
      </c>
      <c r="O6666">
        <v>106</v>
      </c>
      <c r="P6666">
        <v>67</v>
      </c>
      <c r="Q6666">
        <v>7</v>
      </c>
      <c r="R6666">
        <v>41</v>
      </c>
      <c r="S6666">
        <v>10</v>
      </c>
      <c r="T6666">
        <v>0.1</v>
      </c>
      <c r="U6666">
        <v>300</v>
      </c>
      <c r="V6666">
        <v>2.35</v>
      </c>
      <c r="W6666">
        <v>13</v>
      </c>
      <c r="X6666">
        <v>3</v>
      </c>
      <c r="Y6666">
        <v>8.6</v>
      </c>
    </row>
    <row r="6667" spans="1:25" hidden="1" x14ac:dyDescent="0.25">
      <c r="A6667" t="s">
        <v>25354</v>
      </c>
      <c r="B6667" t="s">
        <v>25355</v>
      </c>
      <c r="C6667" s="1" t="str">
        <f t="shared" si="1079"/>
        <v>21:0450</v>
      </c>
      <c r="D6667" s="1" t="str">
        <f t="shared" ref="D6667:D6683" si="1080">HYPERLINK("http://geochem.nrcan.gc.ca/cdogs/content/svy/svy210148_e.htm", "21:0148")</f>
        <v>21:0148</v>
      </c>
      <c r="E6667" t="s">
        <v>25342</v>
      </c>
      <c r="F6667" t="s">
        <v>25356</v>
      </c>
      <c r="H6667">
        <v>48.977991500000002</v>
      </c>
      <c r="I6667">
        <v>-92.683554000000001</v>
      </c>
      <c r="J6667" s="1" t="str">
        <f t="shared" ref="J6667:J6683" si="1081">HYPERLINK("http://geochem.nrcan.gc.ca/cdogs/content/kwd/kwd020027_e.htm", "NGR lake sediment grab sample")</f>
        <v>NGR lake sediment grab sample</v>
      </c>
      <c r="K6667" s="1" t="str">
        <f t="shared" ref="K6667:K6683" si="1082">HYPERLINK("http://geochem.nrcan.gc.ca/cdogs/content/kwd/kwd080006_e.htm", "&lt;177 micron (NGR)")</f>
        <v>&lt;177 micron (NGR)</v>
      </c>
      <c r="L6667">
        <v>18</v>
      </c>
      <c r="M6667" t="s">
        <v>53</v>
      </c>
      <c r="N6667">
        <v>333</v>
      </c>
      <c r="O6667">
        <v>102</v>
      </c>
      <c r="P6667">
        <v>40</v>
      </c>
      <c r="Q6667">
        <v>3</v>
      </c>
      <c r="R6667">
        <v>22</v>
      </c>
      <c r="S6667">
        <v>13</v>
      </c>
      <c r="T6667">
        <v>0.1</v>
      </c>
      <c r="U6667">
        <v>220</v>
      </c>
      <c r="V6667">
        <v>1.4</v>
      </c>
      <c r="W6667">
        <v>0.5</v>
      </c>
      <c r="X6667">
        <v>1</v>
      </c>
      <c r="Y6667">
        <v>47.4</v>
      </c>
    </row>
    <row r="6668" spans="1:25" hidden="1" x14ac:dyDescent="0.25">
      <c r="A6668" t="s">
        <v>25357</v>
      </c>
      <c r="B6668" t="s">
        <v>25358</v>
      </c>
      <c r="C6668" s="1" t="str">
        <f t="shared" si="1079"/>
        <v>21:0450</v>
      </c>
      <c r="D6668" s="1" t="str">
        <f t="shared" si="1080"/>
        <v>21:0148</v>
      </c>
      <c r="E6668" t="s">
        <v>25342</v>
      </c>
      <c r="F6668" t="s">
        <v>25359</v>
      </c>
      <c r="H6668">
        <v>48.977991500000002</v>
      </c>
      <c r="I6668">
        <v>-92.683554000000001</v>
      </c>
      <c r="J6668" s="1" t="str">
        <f t="shared" si="1081"/>
        <v>NGR lake sediment grab sample</v>
      </c>
      <c r="K6668" s="1" t="str">
        <f t="shared" si="1082"/>
        <v>&lt;177 micron (NGR)</v>
      </c>
      <c r="L6668">
        <v>18</v>
      </c>
      <c r="M6668" t="s">
        <v>57</v>
      </c>
      <c r="N6668">
        <v>334</v>
      </c>
      <c r="O6668">
        <v>102</v>
      </c>
      <c r="P6668">
        <v>39</v>
      </c>
      <c r="Q6668">
        <v>4</v>
      </c>
      <c r="R6668">
        <v>22</v>
      </c>
      <c r="S6668">
        <v>13</v>
      </c>
      <c r="T6668">
        <v>0.1</v>
      </c>
      <c r="U6668">
        <v>215</v>
      </c>
      <c r="V6668">
        <v>1.4</v>
      </c>
      <c r="W6668">
        <v>0.5</v>
      </c>
      <c r="X6668">
        <v>2</v>
      </c>
      <c r="Y6668">
        <v>48</v>
      </c>
    </row>
    <row r="6669" spans="1:25" hidden="1" x14ac:dyDescent="0.25">
      <c r="A6669" t="s">
        <v>25360</v>
      </c>
      <c r="B6669" t="s">
        <v>25361</v>
      </c>
      <c r="C6669" s="1" t="str">
        <f t="shared" si="1079"/>
        <v>21:0450</v>
      </c>
      <c r="D6669" s="1" t="str">
        <f t="shared" si="1080"/>
        <v>21:0148</v>
      </c>
      <c r="E6669" t="s">
        <v>25362</v>
      </c>
      <c r="F6669" t="s">
        <v>25363</v>
      </c>
      <c r="H6669">
        <v>48.994107300000003</v>
      </c>
      <c r="I6669">
        <v>-92.650931099999994</v>
      </c>
      <c r="J6669" s="1" t="str">
        <f t="shared" si="1081"/>
        <v>NGR lake sediment grab sample</v>
      </c>
      <c r="K6669" s="1" t="str">
        <f t="shared" si="1082"/>
        <v>&lt;177 micron (NGR)</v>
      </c>
      <c r="L6669">
        <v>18</v>
      </c>
      <c r="M6669" t="s">
        <v>39</v>
      </c>
      <c r="N6669">
        <v>335</v>
      </c>
      <c r="O6669">
        <v>106</v>
      </c>
      <c r="P6669">
        <v>26</v>
      </c>
      <c r="Q6669">
        <v>1</v>
      </c>
      <c r="R6669">
        <v>27</v>
      </c>
      <c r="S6669">
        <v>19</v>
      </c>
      <c r="T6669">
        <v>0.1</v>
      </c>
      <c r="U6669">
        <v>645</v>
      </c>
      <c r="V6669">
        <v>2.5499999999999998</v>
      </c>
      <c r="W6669">
        <v>0.5</v>
      </c>
      <c r="X6669">
        <v>1</v>
      </c>
      <c r="Y6669">
        <v>22.2</v>
      </c>
    </row>
    <row r="6670" spans="1:25" hidden="1" x14ac:dyDescent="0.25">
      <c r="A6670" t="s">
        <v>25364</v>
      </c>
      <c r="B6670" t="s">
        <v>25365</v>
      </c>
      <c r="C6670" s="1" t="str">
        <f t="shared" si="1079"/>
        <v>21:0450</v>
      </c>
      <c r="D6670" s="1" t="str">
        <f t="shared" si="1080"/>
        <v>21:0148</v>
      </c>
      <c r="E6670" t="s">
        <v>25366</v>
      </c>
      <c r="F6670" t="s">
        <v>25367</v>
      </c>
      <c r="H6670">
        <v>48.993589999999998</v>
      </c>
      <c r="I6670">
        <v>-92.677057399999995</v>
      </c>
      <c r="J6670" s="1" t="str">
        <f t="shared" si="1081"/>
        <v>NGR lake sediment grab sample</v>
      </c>
      <c r="K6670" s="1" t="str">
        <f t="shared" si="1082"/>
        <v>&lt;177 micron (NGR)</v>
      </c>
      <c r="L6670">
        <v>18</v>
      </c>
      <c r="M6670" t="s">
        <v>44</v>
      </c>
      <c r="N6670">
        <v>336</v>
      </c>
      <c r="O6670">
        <v>80</v>
      </c>
      <c r="P6670">
        <v>27</v>
      </c>
      <c r="Q6670">
        <v>3</v>
      </c>
      <c r="R6670">
        <v>18</v>
      </c>
      <c r="S6670">
        <v>7</v>
      </c>
      <c r="T6670">
        <v>0.1</v>
      </c>
      <c r="U6670">
        <v>180</v>
      </c>
      <c r="V6670">
        <v>1.1000000000000001</v>
      </c>
      <c r="W6670">
        <v>0.5</v>
      </c>
      <c r="X6670">
        <v>1</v>
      </c>
      <c r="Y6670">
        <v>34.6</v>
      </c>
    </row>
    <row r="6671" spans="1:25" hidden="1" x14ac:dyDescent="0.25">
      <c r="A6671" t="s">
        <v>25368</v>
      </c>
      <c r="B6671" t="s">
        <v>25369</v>
      </c>
      <c r="C6671" s="1" t="str">
        <f t="shared" si="1079"/>
        <v>21:0450</v>
      </c>
      <c r="D6671" s="1" t="str">
        <f t="shared" si="1080"/>
        <v>21:0148</v>
      </c>
      <c r="E6671" t="s">
        <v>25370</v>
      </c>
      <c r="F6671" t="s">
        <v>25371</v>
      </c>
      <c r="H6671">
        <v>48.984696300000003</v>
      </c>
      <c r="I6671">
        <v>-92.757408900000001</v>
      </c>
      <c r="J6671" s="1" t="str">
        <f t="shared" si="1081"/>
        <v>NGR lake sediment grab sample</v>
      </c>
      <c r="K6671" s="1" t="str">
        <f t="shared" si="1082"/>
        <v>&lt;177 micron (NGR)</v>
      </c>
      <c r="L6671">
        <v>18</v>
      </c>
      <c r="M6671" t="s">
        <v>62</v>
      </c>
      <c r="N6671">
        <v>337</v>
      </c>
      <c r="O6671">
        <v>98</v>
      </c>
      <c r="P6671">
        <v>30</v>
      </c>
      <c r="Q6671">
        <v>5</v>
      </c>
      <c r="R6671">
        <v>30</v>
      </c>
      <c r="S6671">
        <v>12</v>
      </c>
      <c r="T6671">
        <v>0.1</v>
      </c>
      <c r="U6671">
        <v>395</v>
      </c>
      <c r="V6671">
        <v>1.9</v>
      </c>
      <c r="W6671">
        <v>0.5</v>
      </c>
      <c r="X6671">
        <v>1</v>
      </c>
      <c r="Y6671">
        <v>27.4</v>
      </c>
    </row>
    <row r="6672" spans="1:25" hidden="1" x14ac:dyDescent="0.25">
      <c r="A6672" t="s">
        <v>25372</v>
      </c>
      <c r="B6672" t="s">
        <v>25373</v>
      </c>
      <c r="C6672" s="1" t="str">
        <f t="shared" si="1079"/>
        <v>21:0450</v>
      </c>
      <c r="D6672" s="1" t="str">
        <f t="shared" si="1080"/>
        <v>21:0148</v>
      </c>
      <c r="E6672" t="s">
        <v>25374</v>
      </c>
      <c r="F6672" t="s">
        <v>25375</v>
      </c>
      <c r="H6672">
        <v>48.990605500000001</v>
      </c>
      <c r="I6672">
        <v>-92.783802499999993</v>
      </c>
      <c r="J6672" s="1" t="str">
        <f t="shared" si="1081"/>
        <v>NGR lake sediment grab sample</v>
      </c>
      <c r="K6672" s="1" t="str">
        <f t="shared" si="1082"/>
        <v>&lt;177 micron (NGR)</v>
      </c>
      <c r="L6672">
        <v>18</v>
      </c>
      <c r="M6672" t="s">
        <v>67</v>
      </c>
      <c r="N6672">
        <v>338</v>
      </c>
      <c r="O6672">
        <v>124</v>
      </c>
      <c r="P6672">
        <v>36</v>
      </c>
      <c r="Q6672">
        <v>4</v>
      </c>
      <c r="R6672">
        <v>41</v>
      </c>
      <c r="S6672">
        <v>15</v>
      </c>
      <c r="T6672">
        <v>0.1</v>
      </c>
      <c r="U6672">
        <v>435</v>
      </c>
      <c r="V6672">
        <v>2.7</v>
      </c>
      <c r="W6672">
        <v>0.5</v>
      </c>
      <c r="X6672">
        <v>1</v>
      </c>
      <c r="Y6672">
        <v>25.6</v>
      </c>
    </row>
    <row r="6673" spans="1:25" hidden="1" x14ac:dyDescent="0.25">
      <c r="A6673" t="s">
        <v>25376</v>
      </c>
      <c r="B6673" t="s">
        <v>25377</v>
      </c>
      <c r="C6673" s="1" t="str">
        <f t="shared" si="1079"/>
        <v>21:0450</v>
      </c>
      <c r="D6673" s="1" t="str">
        <f t="shared" si="1080"/>
        <v>21:0148</v>
      </c>
      <c r="E6673" t="s">
        <v>25378</v>
      </c>
      <c r="F6673" t="s">
        <v>25379</v>
      </c>
      <c r="H6673">
        <v>48.9832866</v>
      </c>
      <c r="I6673">
        <v>-92.834717600000005</v>
      </c>
      <c r="J6673" s="1" t="str">
        <f t="shared" si="1081"/>
        <v>NGR lake sediment grab sample</v>
      </c>
      <c r="K6673" s="1" t="str">
        <f t="shared" si="1082"/>
        <v>&lt;177 micron (NGR)</v>
      </c>
      <c r="L6673">
        <v>18</v>
      </c>
      <c r="M6673" t="s">
        <v>72</v>
      </c>
      <c r="N6673">
        <v>339</v>
      </c>
      <c r="O6673">
        <v>131</v>
      </c>
      <c r="P6673">
        <v>45</v>
      </c>
      <c r="Q6673">
        <v>7</v>
      </c>
      <c r="R6673">
        <v>48</v>
      </c>
      <c r="S6673">
        <v>17</v>
      </c>
      <c r="T6673">
        <v>0.1</v>
      </c>
      <c r="U6673">
        <v>860</v>
      </c>
      <c r="V6673">
        <v>2.5</v>
      </c>
      <c r="W6673">
        <v>1.5</v>
      </c>
      <c r="X6673">
        <v>1</v>
      </c>
      <c r="Y6673">
        <v>14.4</v>
      </c>
    </row>
    <row r="6674" spans="1:25" hidden="1" x14ac:dyDescent="0.25">
      <c r="A6674" t="s">
        <v>25380</v>
      </c>
      <c r="B6674" t="s">
        <v>25381</v>
      </c>
      <c r="C6674" s="1" t="str">
        <f t="shared" si="1079"/>
        <v>21:0450</v>
      </c>
      <c r="D6674" s="1" t="str">
        <f t="shared" si="1080"/>
        <v>21:0148</v>
      </c>
      <c r="E6674" t="s">
        <v>25382</v>
      </c>
      <c r="F6674" t="s">
        <v>25383</v>
      </c>
      <c r="H6674">
        <v>48.991843799999998</v>
      </c>
      <c r="I6674">
        <v>-92.871898400000006</v>
      </c>
      <c r="J6674" s="1" t="str">
        <f t="shared" si="1081"/>
        <v>NGR lake sediment grab sample</v>
      </c>
      <c r="K6674" s="1" t="str">
        <f t="shared" si="1082"/>
        <v>&lt;177 micron (NGR)</v>
      </c>
      <c r="L6674">
        <v>18</v>
      </c>
      <c r="M6674" t="s">
        <v>77</v>
      </c>
      <c r="N6674">
        <v>340</v>
      </c>
      <c r="O6674">
        <v>94</v>
      </c>
      <c r="P6674">
        <v>36</v>
      </c>
      <c r="Q6674">
        <v>7</v>
      </c>
      <c r="R6674">
        <v>40</v>
      </c>
      <c r="S6674">
        <v>14</v>
      </c>
      <c r="T6674">
        <v>0.1</v>
      </c>
      <c r="U6674">
        <v>560</v>
      </c>
      <c r="V6674">
        <v>1.9</v>
      </c>
      <c r="W6674">
        <v>2</v>
      </c>
      <c r="X6674">
        <v>1</v>
      </c>
      <c r="Y6674">
        <v>9.4</v>
      </c>
    </row>
    <row r="6675" spans="1:25" hidden="1" x14ac:dyDescent="0.25">
      <c r="A6675" t="s">
        <v>25384</v>
      </c>
      <c r="B6675" t="s">
        <v>25385</v>
      </c>
      <c r="C6675" s="1" t="str">
        <f t="shared" si="1079"/>
        <v>21:0450</v>
      </c>
      <c r="D6675" s="1" t="str">
        <f t="shared" si="1080"/>
        <v>21:0148</v>
      </c>
      <c r="E6675" t="s">
        <v>25386</v>
      </c>
      <c r="F6675" t="s">
        <v>25387</v>
      </c>
      <c r="H6675">
        <v>48.985899400000001</v>
      </c>
      <c r="I6675">
        <v>-92.924891299999999</v>
      </c>
      <c r="J6675" s="1" t="str">
        <f t="shared" si="1081"/>
        <v>NGR lake sediment grab sample</v>
      </c>
      <c r="K6675" s="1" t="str">
        <f t="shared" si="1082"/>
        <v>&lt;177 micron (NGR)</v>
      </c>
      <c r="L6675">
        <v>18</v>
      </c>
      <c r="M6675" t="s">
        <v>82</v>
      </c>
      <c r="N6675">
        <v>341</v>
      </c>
      <c r="O6675">
        <v>59</v>
      </c>
      <c r="P6675">
        <v>35</v>
      </c>
      <c r="Q6675">
        <v>2</v>
      </c>
      <c r="R6675">
        <v>21</v>
      </c>
      <c r="S6675">
        <v>8</v>
      </c>
      <c r="T6675">
        <v>0.1</v>
      </c>
      <c r="U6675">
        <v>140</v>
      </c>
      <c r="V6675">
        <v>0.8</v>
      </c>
      <c r="W6675">
        <v>0.5</v>
      </c>
      <c r="X6675">
        <v>2</v>
      </c>
      <c r="Y6675">
        <v>67</v>
      </c>
    </row>
    <row r="6676" spans="1:25" hidden="1" x14ac:dyDescent="0.25">
      <c r="A6676" t="s">
        <v>25388</v>
      </c>
      <c r="B6676" t="s">
        <v>25389</v>
      </c>
      <c r="C6676" s="1" t="str">
        <f t="shared" si="1079"/>
        <v>21:0450</v>
      </c>
      <c r="D6676" s="1" t="str">
        <f t="shared" si="1080"/>
        <v>21:0148</v>
      </c>
      <c r="E6676" t="s">
        <v>25390</v>
      </c>
      <c r="F6676" t="s">
        <v>25391</v>
      </c>
      <c r="H6676">
        <v>48.989116299999999</v>
      </c>
      <c r="I6676">
        <v>-92.984360300000006</v>
      </c>
      <c r="J6676" s="1" t="str">
        <f t="shared" si="1081"/>
        <v>NGR lake sediment grab sample</v>
      </c>
      <c r="K6676" s="1" t="str">
        <f t="shared" si="1082"/>
        <v>&lt;177 micron (NGR)</v>
      </c>
      <c r="L6676">
        <v>18</v>
      </c>
      <c r="M6676" t="s">
        <v>87</v>
      </c>
      <c r="N6676">
        <v>342</v>
      </c>
      <c r="O6676">
        <v>99</v>
      </c>
      <c r="P6676">
        <v>68</v>
      </c>
      <c r="Q6676">
        <v>3</v>
      </c>
      <c r="R6676">
        <v>27</v>
      </c>
      <c r="S6676">
        <v>12</v>
      </c>
      <c r="T6676">
        <v>0.1</v>
      </c>
      <c r="U6676">
        <v>470</v>
      </c>
      <c r="V6676">
        <v>1.6</v>
      </c>
      <c r="W6676">
        <v>0.5</v>
      </c>
      <c r="X6676">
        <v>2</v>
      </c>
      <c r="Y6676">
        <v>47.4</v>
      </c>
    </row>
    <row r="6677" spans="1:25" hidden="1" x14ac:dyDescent="0.25">
      <c r="A6677" t="s">
        <v>25392</v>
      </c>
      <c r="B6677" t="s">
        <v>25393</v>
      </c>
      <c r="C6677" s="1" t="str">
        <f t="shared" si="1079"/>
        <v>21:0450</v>
      </c>
      <c r="D6677" s="1" t="str">
        <f t="shared" si="1080"/>
        <v>21:0148</v>
      </c>
      <c r="E6677" t="s">
        <v>25394</v>
      </c>
      <c r="F6677" t="s">
        <v>25395</v>
      </c>
      <c r="H6677">
        <v>48.986864699999998</v>
      </c>
      <c r="I6677">
        <v>-93.029740000000004</v>
      </c>
      <c r="J6677" s="1" t="str">
        <f t="shared" si="1081"/>
        <v>NGR lake sediment grab sample</v>
      </c>
      <c r="K6677" s="1" t="str">
        <f t="shared" si="1082"/>
        <v>&lt;177 micron (NGR)</v>
      </c>
      <c r="L6677">
        <v>18</v>
      </c>
      <c r="M6677" t="s">
        <v>92</v>
      </c>
      <c r="N6677">
        <v>343</v>
      </c>
      <c r="O6677">
        <v>114</v>
      </c>
      <c r="P6677">
        <v>55</v>
      </c>
      <c r="Q6677">
        <v>6</v>
      </c>
      <c r="R6677">
        <v>32</v>
      </c>
      <c r="S6677">
        <v>19</v>
      </c>
      <c r="T6677">
        <v>0.1</v>
      </c>
      <c r="U6677">
        <v>320</v>
      </c>
      <c r="V6677">
        <v>1.5</v>
      </c>
      <c r="W6677">
        <v>0.5</v>
      </c>
      <c r="X6677">
        <v>1</v>
      </c>
      <c r="Y6677">
        <v>45.4</v>
      </c>
    </row>
    <row r="6678" spans="1:25" hidden="1" x14ac:dyDescent="0.25">
      <c r="A6678" t="s">
        <v>25396</v>
      </c>
      <c r="B6678" t="s">
        <v>25397</v>
      </c>
      <c r="C6678" s="1" t="str">
        <f t="shared" si="1079"/>
        <v>21:0450</v>
      </c>
      <c r="D6678" s="1" t="str">
        <f t="shared" si="1080"/>
        <v>21:0148</v>
      </c>
      <c r="E6678" t="s">
        <v>25398</v>
      </c>
      <c r="F6678" t="s">
        <v>25399</v>
      </c>
      <c r="H6678">
        <v>48.992581000000001</v>
      </c>
      <c r="I6678">
        <v>-93.090971100000004</v>
      </c>
      <c r="J6678" s="1" t="str">
        <f t="shared" si="1081"/>
        <v>NGR lake sediment grab sample</v>
      </c>
      <c r="K6678" s="1" t="str">
        <f t="shared" si="1082"/>
        <v>&lt;177 micron (NGR)</v>
      </c>
      <c r="L6678">
        <v>18</v>
      </c>
      <c r="M6678" t="s">
        <v>97</v>
      </c>
      <c r="N6678">
        <v>344</v>
      </c>
      <c r="O6678">
        <v>31</v>
      </c>
      <c r="P6678">
        <v>12</v>
      </c>
      <c r="Q6678">
        <v>3</v>
      </c>
      <c r="R6678">
        <v>14</v>
      </c>
      <c r="S6678">
        <v>7</v>
      </c>
      <c r="T6678">
        <v>0.1</v>
      </c>
      <c r="U6678">
        <v>200</v>
      </c>
      <c r="V6678">
        <v>0.95</v>
      </c>
      <c r="W6678">
        <v>0.5</v>
      </c>
      <c r="X6678">
        <v>1</v>
      </c>
      <c r="Y6678">
        <v>1.8</v>
      </c>
    </row>
    <row r="6679" spans="1:25" hidden="1" x14ac:dyDescent="0.25">
      <c r="A6679" t="s">
        <v>25400</v>
      </c>
      <c r="B6679" t="s">
        <v>25401</v>
      </c>
      <c r="C6679" s="1" t="str">
        <f t="shared" si="1079"/>
        <v>21:0450</v>
      </c>
      <c r="D6679" s="1" t="str">
        <f t="shared" si="1080"/>
        <v>21:0148</v>
      </c>
      <c r="E6679" t="s">
        <v>25402</v>
      </c>
      <c r="F6679" t="s">
        <v>25403</v>
      </c>
      <c r="H6679">
        <v>48.9837621</v>
      </c>
      <c r="I6679">
        <v>-93.178550400000006</v>
      </c>
      <c r="J6679" s="1" t="str">
        <f t="shared" si="1081"/>
        <v>NGR lake sediment grab sample</v>
      </c>
      <c r="K6679" s="1" t="str">
        <f t="shared" si="1082"/>
        <v>&lt;177 micron (NGR)</v>
      </c>
      <c r="L6679">
        <v>18</v>
      </c>
      <c r="M6679" t="s">
        <v>107</v>
      </c>
      <c r="N6679">
        <v>345</v>
      </c>
      <c r="O6679">
        <v>88</v>
      </c>
      <c r="P6679">
        <v>37</v>
      </c>
      <c r="Q6679">
        <v>11</v>
      </c>
      <c r="R6679">
        <v>26</v>
      </c>
      <c r="S6679">
        <v>18</v>
      </c>
      <c r="T6679">
        <v>0.1</v>
      </c>
      <c r="U6679">
        <v>725</v>
      </c>
      <c r="V6679">
        <v>2.4</v>
      </c>
      <c r="W6679">
        <v>0.5</v>
      </c>
      <c r="X6679">
        <v>1</v>
      </c>
      <c r="Y6679">
        <v>26.8</v>
      </c>
    </row>
    <row r="6680" spans="1:25" hidden="1" x14ac:dyDescent="0.25">
      <c r="A6680" t="s">
        <v>25404</v>
      </c>
      <c r="B6680" t="s">
        <v>25405</v>
      </c>
      <c r="C6680" s="1" t="str">
        <f t="shared" si="1079"/>
        <v>21:0450</v>
      </c>
      <c r="D6680" s="1" t="str">
        <f t="shared" si="1080"/>
        <v>21:0148</v>
      </c>
      <c r="E6680" t="s">
        <v>25406</v>
      </c>
      <c r="F6680" t="s">
        <v>25407</v>
      </c>
      <c r="H6680">
        <v>48.9956709</v>
      </c>
      <c r="I6680">
        <v>-93.243515500000001</v>
      </c>
      <c r="J6680" s="1" t="str">
        <f t="shared" si="1081"/>
        <v>NGR lake sediment grab sample</v>
      </c>
      <c r="K6680" s="1" t="str">
        <f t="shared" si="1082"/>
        <v>&lt;177 micron (NGR)</v>
      </c>
      <c r="L6680">
        <v>18</v>
      </c>
      <c r="M6680" t="s">
        <v>112</v>
      </c>
      <c r="N6680">
        <v>346</v>
      </c>
      <c r="O6680">
        <v>96</v>
      </c>
      <c r="P6680">
        <v>39</v>
      </c>
      <c r="Q6680">
        <v>2</v>
      </c>
      <c r="R6680">
        <v>40</v>
      </c>
      <c r="S6680">
        <v>15</v>
      </c>
      <c r="T6680">
        <v>0.1</v>
      </c>
      <c r="U6680">
        <v>320</v>
      </c>
      <c r="V6680">
        <v>2</v>
      </c>
      <c r="W6680">
        <v>0.5</v>
      </c>
      <c r="X6680">
        <v>1</v>
      </c>
      <c r="Y6680">
        <v>33.4</v>
      </c>
    </row>
    <row r="6681" spans="1:25" hidden="1" x14ac:dyDescent="0.25">
      <c r="A6681" t="s">
        <v>25408</v>
      </c>
      <c r="B6681" t="s">
        <v>25409</v>
      </c>
      <c r="C6681" s="1" t="str">
        <f t="shared" si="1079"/>
        <v>21:0450</v>
      </c>
      <c r="D6681" s="1" t="str">
        <f t="shared" si="1080"/>
        <v>21:0148</v>
      </c>
      <c r="E6681" t="s">
        <v>25410</v>
      </c>
      <c r="F6681" t="s">
        <v>25411</v>
      </c>
      <c r="H6681">
        <v>48.9921711</v>
      </c>
      <c r="I6681">
        <v>-93.279491199999995</v>
      </c>
      <c r="J6681" s="1" t="str">
        <f t="shared" si="1081"/>
        <v>NGR lake sediment grab sample</v>
      </c>
      <c r="K6681" s="1" t="str">
        <f t="shared" si="1082"/>
        <v>&lt;177 micron (NGR)</v>
      </c>
      <c r="L6681">
        <v>18</v>
      </c>
      <c r="M6681" t="s">
        <v>117</v>
      </c>
      <c r="N6681">
        <v>347</v>
      </c>
      <c r="O6681">
        <v>104</v>
      </c>
      <c r="P6681">
        <v>37</v>
      </c>
      <c r="Q6681">
        <v>5</v>
      </c>
      <c r="R6681">
        <v>36</v>
      </c>
      <c r="S6681">
        <v>14</v>
      </c>
      <c r="T6681">
        <v>0.1</v>
      </c>
      <c r="U6681">
        <v>280</v>
      </c>
      <c r="V6681">
        <v>1.7</v>
      </c>
      <c r="W6681">
        <v>0.5</v>
      </c>
      <c r="X6681">
        <v>1</v>
      </c>
      <c r="Y6681">
        <v>38.200000000000003</v>
      </c>
    </row>
    <row r="6682" spans="1:25" hidden="1" x14ac:dyDescent="0.25">
      <c r="A6682" t="s">
        <v>25412</v>
      </c>
      <c r="B6682" t="s">
        <v>25413</v>
      </c>
      <c r="C6682" s="1" t="str">
        <f t="shared" si="1079"/>
        <v>21:0450</v>
      </c>
      <c r="D6682" s="1" t="str">
        <f t="shared" si="1080"/>
        <v>21:0148</v>
      </c>
      <c r="E6682" t="s">
        <v>25414</v>
      </c>
      <c r="F6682" t="s">
        <v>25415</v>
      </c>
      <c r="H6682">
        <v>48.989620500000001</v>
      </c>
      <c r="I6682">
        <v>-93.325897400000002</v>
      </c>
      <c r="J6682" s="1" t="str">
        <f t="shared" si="1081"/>
        <v>NGR lake sediment grab sample</v>
      </c>
      <c r="K6682" s="1" t="str">
        <f t="shared" si="1082"/>
        <v>&lt;177 micron (NGR)</v>
      </c>
      <c r="L6682">
        <v>18</v>
      </c>
      <c r="M6682" t="s">
        <v>122</v>
      </c>
      <c r="N6682">
        <v>348</v>
      </c>
      <c r="O6682">
        <v>92</v>
      </c>
      <c r="P6682">
        <v>60</v>
      </c>
      <c r="Q6682">
        <v>3</v>
      </c>
      <c r="R6682">
        <v>46</v>
      </c>
      <c r="S6682">
        <v>15</v>
      </c>
      <c r="T6682">
        <v>0.1</v>
      </c>
      <c r="U6682">
        <v>140</v>
      </c>
      <c r="V6682">
        <v>1.3</v>
      </c>
      <c r="W6682">
        <v>1.5</v>
      </c>
      <c r="X6682">
        <v>4</v>
      </c>
      <c r="Y6682">
        <v>38.4</v>
      </c>
    </row>
    <row r="6683" spans="1:25" hidden="1" x14ac:dyDescent="0.25">
      <c r="A6683" t="s">
        <v>25416</v>
      </c>
      <c r="B6683" t="s">
        <v>25417</v>
      </c>
      <c r="C6683" s="1" t="str">
        <f t="shared" si="1079"/>
        <v>21:0450</v>
      </c>
      <c r="D6683" s="1" t="str">
        <f t="shared" si="1080"/>
        <v>21:0148</v>
      </c>
      <c r="E6683" t="s">
        <v>25418</v>
      </c>
      <c r="F6683" t="s">
        <v>25419</v>
      </c>
      <c r="H6683">
        <v>48.953579499999996</v>
      </c>
      <c r="I6683">
        <v>-93.426618899999994</v>
      </c>
      <c r="J6683" s="1" t="str">
        <f t="shared" si="1081"/>
        <v>NGR lake sediment grab sample</v>
      </c>
      <c r="K6683" s="1" t="str">
        <f t="shared" si="1082"/>
        <v>&lt;177 micron (NGR)</v>
      </c>
      <c r="L6683">
        <v>19</v>
      </c>
      <c r="M6683" t="s">
        <v>29</v>
      </c>
      <c r="N6683">
        <v>349</v>
      </c>
      <c r="O6683">
        <v>120</v>
      </c>
      <c r="P6683">
        <v>34</v>
      </c>
      <c r="Q6683">
        <v>5</v>
      </c>
      <c r="R6683">
        <v>45</v>
      </c>
      <c r="S6683">
        <v>19</v>
      </c>
      <c r="T6683">
        <v>0.1</v>
      </c>
      <c r="U6683">
        <v>475</v>
      </c>
      <c r="V6683">
        <v>2.7</v>
      </c>
      <c r="W6683">
        <v>0.5</v>
      </c>
      <c r="X6683">
        <v>1</v>
      </c>
      <c r="Y6683">
        <v>23.2</v>
      </c>
    </row>
    <row r="6684" spans="1:25" hidden="1" x14ac:dyDescent="0.25">
      <c r="A6684" t="s">
        <v>25420</v>
      </c>
      <c r="B6684" t="s">
        <v>25421</v>
      </c>
      <c r="C6684" s="1" t="str">
        <f t="shared" si="1079"/>
        <v>21:0450</v>
      </c>
      <c r="D6684" s="1" t="str">
        <f>HYPERLINK("http://geochem.nrcan.gc.ca/cdogs/content/svy/svy_e.htm", "")</f>
        <v/>
      </c>
      <c r="G6684" s="1" t="str">
        <f>HYPERLINK("http://geochem.nrcan.gc.ca/cdogs/content/cr_/cr_00047_e.htm", "47")</f>
        <v>47</v>
      </c>
      <c r="J6684" t="s">
        <v>100</v>
      </c>
      <c r="K6684" t="s">
        <v>101</v>
      </c>
      <c r="L6684">
        <v>19</v>
      </c>
      <c r="M6684" t="s">
        <v>102</v>
      </c>
      <c r="N6684">
        <v>350</v>
      </c>
      <c r="O6684">
        <v>92</v>
      </c>
      <c r="P6684">
        <v>46</v>
      </c>
      <c r="Q6684">
        <v>12</v>
      </c>
      <c r="R6684">
        <v>20</v>
      </c>
      <c r="S6684">
        <v>14</v>
      </c>
      <c r="T6684">
        <v>0.1</v>
      </c>
      <c r="U6684">
        <v>760</v>
      </c>
      <c r="V6684">
        <v>2.7</v>
      </c>
      <c r="W6684">
        <v>26</v>
      </c>
      <c r="X6684">
        <v>5</v>
      </c>
      <c r="Y6684">
        <v>18.2</v>
      </c>
    </row>
    <row r="6685" spans="1:25" hidden="1" x14ac:dyDescent="0.25">
      <c r="A6685" t="s">
        <v>25422</v>
      </c>
      <c r="B6685" t="s">
        <v>25423</v>
      </c>
      <c r="C6685" s="1" t="str">
        <f t="shared" si="1079"/>
        <v>21:0450</v>
      </c>
      <c r="D6685" s="1" t="str">
        <f t="shared" ref="D6685:D6706" si="1083">HYPERLINK("http://geochem.nrcan.gc.ca/cdogs/content/svy/svy210148_e.htm", "21:0148")</f>
        <v>21:0148</v>
      </c>
      <c r="E6685" t="s">
        <v>25424</v>
      </c>
      <c r="F6685" t="s">
        <v>25425</v>
      </c>
      <c r="H6685">
        <v>48.990944800000001</v>
      </c>
      <c r="I6685">
        <v>-93.3811173</v>
      </c>
      <c r="J6685" s="1" t="str">
        <f t="shared" ref="J6685:J6706" si="1084">HYPERLINK("http://geochem.nrcan.gc.ca/cdogs/content/kwd/kwd020027_e.htm", "NGR lake sediment grab sample")</f>
        <v>NGR lake sediment grab sample</v>
      </c>
      <c r="K6685" s="1" t="str">
        <f t="shared" ref="K6685:K6706" si="1085">HYPERLINK("http://geochem.nrcan.gc.ca/cdogs/content/kwd/kwd080006_e.htm", "&lt;177 micron (NGR)")</f>
        <v>&lt;177 micron (NGR)</v>
      </c>
      <c r="L6685">
        <v>19</v>
      </c>
      <c r="M6685" t="s">
        <v>34</v>
      </c>
      <c r="N6685">
        <v>351</v>
      </c>
      <c r="O6685">
        <v>90</v>
      </c>
      <c r="P6685">
        <v>57</v>
      </c>
      <c r="Q6685">
        <v>1</v>
      </c>
      <c r="R6685">
        <v>31</v>
      </c>
      <c r="S6685">
        <v>11</v>
      </c>
      <c r="T6685">
        <v>0.1</v>
      </c>
      <c r="U6685">
        <v>380</v>
      </c>
      <c r="V6685">
        <v>1.75</v>
      </c>
      <c r="W6685">
        <v>0.5</v>
      </c>
      <c r="X6685">
        <v>1</v>
      </c>
      <c r="Y6685">
        <v>34</v>
      </c>
    </row>
    <row r="6686" spans="1:25" hidden="1" x14ac:dyDescent="0.25">
      <c r="A6686" t="s">
        <v>25426</v>
      </c>
      <c r="B6686" t="s">
        <v>25427</v>
      </c>
      <c r="C6686" s="1" t="str">
        <f t="shared" si="1079"/>
        <v>21:0450</v>
      </c>
      <c r="D6686" s="1" t="str">
        <f t="shared" si="1083"/>
        <v>21:0148</v>
      </c>
      <c r="E6686" t="s">
        <v>25428</v>
      </c>
      <c r="F6686" t="s">
        <v>25429</v>
      </c>
      <c r="H6686">
        <v>48.981276800000003</v>
      </c>
      <c r="I6686">
        <v>-93.409347800000006</v>
      </c>
      <c r="J6686" s="1" t="str">
        <f t="shared" si="1084"/>
        <v>NGR lake sediment grab sample</v>
      </c>
      <c r="K6686" s="1" t="str">
        <f t="shared" si="1085"/>
        <v>&lt;177 micron (NGR)</v>
      </c>
      <c r="L6686">
        <v>19</v>
      </c>
      <c r="M6686" t="s">
        <v>39</v>
      </c>
      <c r="N6686">
        <v>352</v>
      </c>
      <c r="O6686">
        <v>110</v>
      </c>
      <c r="P6686">
        <v>58</v>
      </c>
      <c r="Q6686">
        <v>2</v>
      </c>
      <c r="R6686">
        <v>23</v>
      </c>
      <c r="S6686">
        <v>15</v>
      </c>
      <c r="T6686">
        <v>0.1</v>
      </c>
      <c r="U6686">
        <v>970</v>
      </c>
      <c r="V6686">
        <v>2</v>
      </c>
      <c r="W6686">
        <v>0.5</v>
      </c>
      <c r="X6686">
        <v>2</v>
      </c>
      <c r="Y6686">
        <v>50.4</v>
      </c>
    </row>
    <row r="6687" spans="1:25" hidden="1" x14ac:dyDescent="0.25">
      <c r="A6687" t="s">
        <v>25430</v>
      </c>
      <c r="B6687" t="s">
        <v>25431</v>
      </c>
      <c r="C6687" s="1" t="str">
        <f t="shared" si="1079"/>
        <v>21:0450</v>
      </c>
      <c r="D6687" s="1" t="str">
        <f t="shared" si="1083"/>
        <v>21:0148</v>
      </c>
      <c r="E6687" t="s">
        <v>25432</v>
      </c>
      <c r="F6687" t="s">
        <v>25433</v>
      </c>
      <c r="H6687">
        <v>48.969807899999999</v>
      </c>
      <c r="I6687">
        <v>-93.416728000000006</v>
      </c>
      <c r="J6687" s="1" t="str">
        <f t="shared" si="1084"/>
        <v>NGR lake sediment grab sample</v>
      </c>
      <c r="K6687" s="1" t="str">
        <f t="shared" si="1085"/>
        <v>&lt;177 micron (NGR)</v>
      </c>
      <c r="L6687">
        <v>19</v>
      </c>
      <c r="M6687" t="s">
        <v>49</v>
      </c>
      <c r="N6687">
        <v>353</v>
      </c>
      <c r="O6687">
        <v>92</v>
      </c>
      <c r="P6687">
        <v>39</v>
      </c>
      <c r="Q6687">
        <v>1</v>
      </c>
      <c r="R6687">
        <v>24</v>
      </c>
      <c r="S6687">
        <v>13</v>
      </c>
      <c r="T6687">
        <v>0.1</v>
      </c>
      <c r="U6687">
        <v>420</v>
      </c>
      <c r="V6687">
        <v>2</v>
      </c>
      <c r="W6687">
        <v>0.5</v>
      </c>
      <c r="X6687">
        <v>2</v>
      </c>
      <c r="Y6687">
        <v>39.6</v>
      </c>
    </row>
    <row r="6688" spans="1:25" hidden="1" x14ac:dyDescent="0.25">
      <c r="A6688" t="s">
        <v>25434</v>
      </c>
      <c r="B6688" t="s">
        <v>25435</v>
      </c>
      <c r="C6688" s="1" t="str">
        <f t="shared" si="1079"/>
        <v>21:0450</v>
      </c>
      <c r="D6688" s="1" t="str">
        <f t="shared" si="1083"/>
        <v>21:0148</v>
      </c>
      <c r="E6688" t="s">
        <v>25418</v>
      </c>
      <c r="F6688" t="s">
        <v>25436</v>
      </c>
      <c r="H6688">
        <v>48.953579499999996</v>
      </c>
      <c r="I6688">
        <v>-93.426618899999994</v>
      </c>
      <c r="J6688" s="1" t="str">
        <f t="shared" si="1084"/>
        <v>NGR lake sediment grab sample</v>
      </c>
      <c r="K6688" s="1" t="str">
        <f t="shared" si="1085"/>
        <v>&lt;177 micron (NGR)</v>
      </c>
      <c r="L6688">
        <v>19</v>
      </c>
      <c r="M6688" t="s">
        <v>57</v>
      </c>
      <c r="N6688">
        <v>354</v>
      </c>
      <c r="O6688">
        <v>122</v>
      </c>
      <c r="P6688">
        <v>37</v>
      </c>
      <c r="Q6688">
        <v>4</v>
      </c>
      <c r="R6688">
        <v>45</v>
      </c>
      <c r="S6688">
        <v>18</v>
      </c>
      <c r="T6688">
        <v>0.1</v>
      </c>
      <c r="U6688">
        <v>480</v>
      </c>
      <c r="V6688">
        <v>2.7</v>
      </c>
      <c r="W6688">
        <v>0.5</v>
      </c>
      <c r="X6688">
        <v>1</v>
      </c>
      <c r="Y6688">
        <v>23.8</v>
      </c>
    </row>
    <row r="6689" spans="1:25" hidden="1" x14ac:dyDescent="0.25">
      <c r="A6689" t="s">
        <v>25437</v>
      </c>
      <c r="B6689" t="s">
        <v>25438</v>
      </c>
      <c r="C6689" s="1" t="str">
        <f t="shared" si="1079"/>
        <v>21:0450</v>
      </c>
      <c r="D6689" s="1" t="str">
        <f t="shared" si="1083"/>
        <v>21:0148</v>
      </c>
      <c r="E6689" t="s">
        <v>25418</v>
      </c>
      <c r="F6689" t="s">
        <v>25439</v>
      </c>
      <c r="H6689">
        <v>48.953579499999996</v>
      </c>
      <c r="I6689">
        <v>-93.426618899999994</v>
      </c>
      <c r="J6689" s="1" t="str">
        <f t="shared" si="1084"/>
        <v>NGR lake sediment grab sample</v>
      </c>
      <c r="K6689" s="1" t="str">
        <f t="shared" si="1085"/>
        <v>&lt;177 micron (NGR)</v>
      </c>
      <c r="L6689">
        <v>19</v>
      </c>
      <c r="M6689" t="s">
        <v>53</v>
      </c>
      <c r="N6689">
        <v>355</v>
      </c>
      <c r="O6689">
        <v>117</v>
      </c>
      <c r="P6689">
        <v>35</v>
      </c>
      <c r="Q6689">
        <v>10</v>
      </c>
      <c r="R6689">
        <v>44</v>
      </c>
      <c r="S6689">
        <v>19</v>
      </c>
      <c r="T6689">
        <v>0.1</v>
      </c>
      <c r="U6689">
        <v>470</v>
      </c>
      <c r="V6689">
        <v>2.6</v>
      </c>
      <c r="W6689">
        <v>1</v>
      </c>
      <c r="X6689">
        <v>1</v>
      </c>
      <c r="Y6689">
        <v>24.2</v>
      </c>
    </row>
    <row r="6690" spans="1:25" hidden="1" x14ac:dyDescent="0.25">
      <c r="A6690" t="s">
        <v>25440</v>
      </c>
      <c r="B6690" t="s">
        <v>25441</v>
      </c>
      <c r="C6690" s="1" t="str">
        <f t="shared" si="1079"/>
        <v>21:0450</v>
      </c>
      <c r="D6690" s="1" t="str">
        <f t="shared" si="1083"/>
        <v>21:0148</v>
      </c>
      <c r="E6690" t="s">
        <v>25442</v>
      </c>
      <c r="F6690" t="s">
        <v>25443</v>
      </c>
      <c r="H6690">
        <v>48.933457400000002</v>
      </c>
      <c r="I6690">
        <v>-93.445289799999998</v>
      </c>
      <c r="J6690" s="1" t="str">
        <f t="shared" si="1084"/>
        <v>NGR lake sediment grab sample</v>
      </c>
      <c r="K6690" s="1" t="str">
        <f t="shared" si="1085"/>
        <v>&lt;177 micron (NGR)</v>
      </c>
      <c r="L6690">
        <v>19</v>
      </c>
      <c r="M6690" t="s">
        <v>44</v>
      </c>
      <c r="N6690">
        <v>356</v>
      </c>
      <c r="O6690">
        <v>122</v>
      </c>
      <c r="P6690">
        <v>45</v>
      </c>
      <c r="Q6690">
        <v>1</v>
      </c>
      <c r="R6690">
        <v>37</v>
      </c>
      <c r="S6690">
        <v>15</v>
      </c>
      <c r="T6690">
        <v>0.1</v>
      </c>
      <c r="U6690">
        <v>480</v>
      </c>
      <c r="V6690">
        <v>1.45</v>
      </c>
      <c r="W6690">
        <v>0.5</v>
      </c>
      <c r="X6690">
        <v>1</v>
      </c>
      <c r="Y6690">
        <v>44.4</v>
      </c>
    </row>
    <row r="6691" spans="1:25" hidden="1" x14ac:dyDescent="0.25">
      <c r="A6691" t="s">
        <v>25444</v>
      </c>
      <c r="B6691" t="s">
        <v>25445</v>
      </c>
      <c r="C6691" s="1" t="str">
        <f t="shared" si="1079"/>
        <v>21:0450</v>
      </c>
      <c r="D6691" s="1" t="str">
        <f t="shared" si="1083"/>
        <v>21:0148</v>
      </c>
      <c r="E6691" t="s">
        <v>25446</v>
      </c>
      <c r="F6691" t="s">
        <v>25447</v>
      </c>
      <c r="H6691">
        <v>48.891255899999997</v>
      </c>
      <c r="I6691">
        <v>-93.426866200000006</v>
      </c>
      <c r="J6691" s="1" t="str">
        <f t="shared" si="1084"/>
        <v>NGR lake sediment grab sample</v>
      </c>
      <c r="K6691" s="1" t="str">
        <f t="shared" si="1085"/>
        <v>&lt;177 micron (NGR)</v>
      </c>
      <c r="L6691">
        <v>19</v>
      </c>
      <c r="M6691" t="s">
        <v>62</v>
      </c>
      <c r="N6691">
        <v>357</v>
      </c>
      <c r="O6691">
        <v>82</v>
      </c>
      <c r="P6691">
        <v>48</v>
      </c>
      <c r="Q6691">
        <v>7</v>
      </c>
      <c r="R6691">
        <v>44</v>
      </c>
      <c r="S6691">
        <v>16</v>
      </c>
      <c r="T6691">
        <v>0.1</v>
      </c>
      <c r="U6691">
        <v>370</v>
      </c>
      <c r="V6691">
        <v>2.65</v>
      </c>
      <c r="W6691">
        <v>0.5</v>
      </c>
      <c r="X6691">
        <v>1</v>
      </c>
      <c r="Y6691">
        <v>10.199999999999999</v>
      </c>
    </row>
    <row r="6692" spans="1:25" hidden="1" x14ac:dyDescent="0.25">
      <c r="A6692" t="s">
        <v>25448</v>
      </c>
      <c r="B6692" t="s">
        <v>25449</v>
      </c>
      <c r="C6692" s="1" t="str">
        <f t="shared" si="1079"/>
        <v>21:0450</v>
      </c>
      <c r="D6692" s="1" t="str">
        <f t="shared" si="1083"/>
        <v>21:0148</v>
      </c>
      <c r="E6692" t="s">
        <v>25450</v>
      </c>
      <c r="F6692" t="s">
        <v>25451</v>
      </c>
      <c r="H6692">
        <v>48.872213500000001</v>
      </c>
      <c r="I6692">
        <v>-93.414021700000006</v>
      </c>
      <c r="J6692" s="1" t="str">
        <f t="shared" si="1084"/>
        <v>NGR lake sediment grab sample</v>
      </c>
      <c r="K6692" s="1" t="str">
        <f t="shared" si="1085"/>
        <v>&lt;177 micron (NGR)</v>
      </c>
      <c r="L6692">
        <v>19</v>
      </c>
      <c r="M6692" t="s">
        <v>67</v>
      </c>
      <c r="N6692">
        <v>358</v>
      </c>
      <c r="O6692">
        <v>100</v>
      </c>
      <c r="P6692">
        <v>58</v>
      </c>
      <c r="Q6692">
        <v>6</v>
      </c>
      <c r="R6692">
        <v>54</v>
      </c>
      <c r="S6692">
        <v>21</v>
      </c>
      <c r="T6692">
        <v>0.1</v>
      </c>
      <c r="U6692">
        <v>455</v>
      </c>
      <c r="V6692">
        <v>3.15</v>
      </c>
      <c r="W6692">
        <v>1</v>
      </c>
      <c r="X6692">
        <v>2</v>
      </c>
      <c r="Y6692">
        <v>13.2</v>
      </c>
    </row>
    <row r="6693" spans="1:25" hidden="1" x14ac:dyDescent="0.25">
      <c r="A6693" t="s">
        <v>25452</v>
      </c>
      <c r="B6693" t="s">
        <v>25453</v>
      </c>
      <c r="C6693" s="1" t="str">
        <f t="shared" si="1079"/>
        <v>21:0450</v>
      </c>
      <c r="D6693" s="1" t="str">
        <f t="shared" si="1083"/>
        <v>21:0148</v>
      </c>
      <c r="E6693" t="s">
        <v>25454</v>
      </c>
      <c r="F6693" t="s">
        <v>25455</v>
      </c>
      <c r="H6693">
        <v>48.831745699999999</v>
      </c>
      <c r="I6693">
        <v>-93.434781700000002</v>
      </c>
      <c r="J6693" s="1" t="str">
        <f t="shared" si="1084"/>
        <v>NGR lake sediment grab sample</v>
      </c>
      <c r="K6693" s="1" t="str">
        <f t="shared" si="1085"/>
        <v>&lt;177 micron (NGR)</v>
      </c>
      <c r="L6693">
        <v>19</v>
      </c>
      <c r="M6693" t="s">
        <v>72</v>
      </c>
      <c r="N6693">
        <v>359</v>
      </c>
      <c r="O6693">
        <v>61</v>
      </c>
      <c r="P6693">
        <v>38</v>
      </c>
      <c r="Q6693">
        <v>8</v>
      </c>
      <c r="R6693">
        <v>29</v>
      </c>
      <c r="S6693">
        <v>6</v>
      </c>
      <c r="T6693">
        <v>0.1</v>
      </c>
      <c r="U6693">
        <v>105</v>
      </c>
      <c r="V6693">
        <v>0.75</v>
      </c>
      <c r="W6693">
        <v>0.5</v>
      </c>
      <c r="X6693">
        <v>1</v>
      </c>
      <c r="Y6693">
        <v>62.4</v>
      </c>
    </row>
    <row r="6694" spans="1:25" hidden="1" x14ac:dyDescent="0.25">
      <c r="A6694" t="s">
        <v>25456</v>
      </c>
      <c r="B6694" t="s">
        <v>25457</v>
      </c>
      <c r="C6694" s="1" t="str">
        <f t="shared" si="1079"/>
        <v>21:0450</v>
      </c>
      <c r="D6694" s="1" t="str">
        <f t="shared" si="1083"/>
        <v>21:0148</v>
      </c>
      <c r="E6694" t="s">
        <v>25458</v>
      </c>
      <c r="F6694" t="s">
        <v>25459</v>
      </c>
      <c r="H6694">
        <v>48.811812600000003</v>
      </c>
      <c r="I6694">
        <v>-93.434296099999997</v>
      </c>
      <c r="J6694" s="1" t="str">
        <f t="shared" si="1084"/>
        <v>NGR lake sediment grab sample</v>
      </c>
      <c r="K6694" s="1" t="str">
        <f t="shared" si="1085"/>
        <v>&lt;177 micron (NGR)</v>
      </c>
      <c r="L6694">
        <v>19</v>
      </c>
      <c r="M6694" t="s">
        <v>77</v>
      </c>
      <c r="N6694">
        <v>360</v>
      </c>
      <c r="O6694">
        <v>114</v>
      </c>
      <c r="P6694">
        <v>48</v>
      </c>
      <c r="Q6694">
        <v>5</v>
      </c>
      <c r="R6694">
        <v>52</v>
      </c>
      <c r="S6694">
        <v>20</v>
      </c>
      <c r="T6694">
        <v>0.1</v>
      </c>
      <c r="U6694">
        <v>530</v>
      </c>
      <c r="V6694">
        <v>3.4</v>
      </c>
      <c r="W6694">
        <v>0.5</v>
      </c>
      <c r="X6694">
        <v>1</v>
      </c>
      <c r="Y6694">
        <v>16.600000000000001</v>
      </c>
    </row>
    <row r="6695" spans="1:25" hidden="1" x14ac:dyDescent="0.25">
      <c r="A6695" t="s">
        <v>25460</v>
      </c>
      <c r="B6695" t="s">
        <v>25461</v>
      </c>
      <c r="C6695" s="1" t="str">
        <f t="shared" si="1079"/>
        <v>21:0450</v>
      </c>
      <c r="D6695" s="1" t="str">
        <f t="shared" si="1083"/>
        <v>21:0148</v>
      </c>
      <c r="E6695" t="s">
        <v>25462</v>
      </c>
      <c r="F6695" t="s">
        <v>25463</v>
      </c>
      <c r="H6695">
        <v>48.732447200000003</v>
      </c>
      <c r="I6695">
        <v>-93.4129413</v>
      </c>
      <c r="J6695" s="1" t="str">
        <f t="shared" si="1084"/>
        <v>NGR lake sediment grab sample</v>
      </c>
      <c r="K6695" s="1" t="str">
        <f t="shared" si="1085"/>
        <v>&lt;177 micron (NGR)</v>
      </c>
      <c r="L6695">
        <v>19</v>
      </c>
      <c r="M6695" t="s">
        <v>82</v>
      </c>
      <c r="N6695">
        <v>361</v>
      </c>
      <c r="O6695">
        <v>110</v>
      </c>
      <c r="P6695">
        <v>30</v>
      </c>
      <c r="Q6695">
        <v>9</v>
      </c>
      <c r="R6695">
        <v>36</v>
      </c>
      <c r="S6695">
        <v>14</v>
      </c>
      <c r="T6695">
        <v>0.1</v>
      </c>
      <c r="U6695">
        <v>240</v>
      </c>
      <c r="V6695">
        <v>2.2000000000000002</v>
      </c>
      <c r="W6695">
        <v>0.5</v>
      </c>
      <c r="X6695">
        <v>2</v>
      </c>
      <c r="Y6695">
        <v>15</v>
      </c>
    </row>
    <row r="6696" spans="1:25" hidden="1" x14ac:dyDescent="0.25">
      <c r="A6696" t="s">
        <v>25464</v>
      </c>
      <c r="B6696" t="s">
        <v>25465</v>
      </c>
      <c r="C6696" s="1" t="str">
        <f t="shared" si="1079"/>
        <v>21:0450</v>
      </c>
      <c r="D6696" s="1" t="str">
        <f t="shared" si="1083"/>
        <v>21:0148</v>
      </c>
      <c r="E6696" t="s">
        <v>25466</v>
      </c>
      <c r="F6696" t="s">
        <v>25467</v>
      </c>
      <c r="H6696">
        <v>48.701567500000003</v>
      </c>
      <c r="I6696">
        <v>-93.426714700000005</v>
      </c>
      <c r="J6696" s="1" t="str">
        <f t="shared" si="1084"/>
        <v>NGR lake sediment grab sample</v>
      </c>
      <c r="K6696" s="1" t="str">
        <f t="shared" si="1085"/>
        <v>&lt;177 micron (NGR)</v>
      </c>
      <c r="L6696">
        <v>19</v>
      </c>
      <c r="M6696" t="s">
        <v>87</v>
      </c>
      <c r="N6696">
        <v>362</v>
      </c>
      <c r="O6696">
        <v>100</v>
      </c>
      <c r="P6696">
        <v>23</v>
      </c>
      <c r="Q6696">
        <v>7</v>
      </c>
      <c r="R6696">
        <v>33</v>
      </c>
      <c r="S6696">
        <v>15</v>
      </c>
      <c r="T6696">
        <v>0.1</v>
      </c>
      <c r="U6696">
        <v>320</v>
      </c>
      <c r="V6696">
        <v>2.6</v>
      </c>
      <c r="W6696">
        <v>0.5</v>
      </c>
      <c r="X6696">
        <v>1</v>
      </c>
      <c r="Y6696">
        <v>11.2</v>
      </c>
    </row>
    <row r="6697" spans="1:25" hidden="1" x14ac:dyDescent="0.25">
      <c r="A6697" t="s">
        <v>25468</v>
      </c>
      <c r="B6697" t="s">
        <v>25469</v>
      </c>
      <c r="C6697" s="1" t="str">
        <f t="shared" si="1079"/>
        <v>21:0450</v>
      </c>
      <c r="D6697" s="1" t="str">
        <f t="shared" si="1083"/>
        <v>21:0148</v>
      </c>
      <c r="E6697" t="s">
        <v>25470</v>
      </c>
      <c r="F6697" t="s">
        <v>25471</v>
      </c>
      <c r="H6697">
        <v>48.6747868</v>
      </c>
      <c r="I6697">
        <v>-93.416640200000003</v>
      </c>
      <c r="J6697" s="1" t="str">
        <f t="shared" si="1084"/>
        <v>NGR lake sediment grab sample</v>
      </c>
      <c r="K6697" s="1" t="str">
        <f t="shared" si="1085"/>
        <v>&lt;177 micron (NGR)</v>
      </c>
      <c r="L6697">
        <v>19</v>
      </c>
      <c r="M6697" t="s">
        <v>92</v>
      </c>
      <c r="N6697">
        <v>363</v>
      </c>
      <c r="O6697">
        <v>50</v>
      </c>
      <c r="P6697">
        <v>11</v>
      </c>
      <c r="Q6697">
        <v>4</v>
      </c>
      <c r="R6697">
        <v>16</v>
      </c>
      <c r="S6697">
        <v>7</v>
      </c>
      <c r="T6697">
        <v>0.1</v>
      </c>
      <c r="U6697">
        <v>155</v>
      </c>
      <c r="V6697">
        <v>1</v>
      </c>
      <c r="W6697">
        <v>0.5</v>
      </c>
      <c r="X6697">
        <v>1</v>
      </c>
      <c r="Y6697">
        <v>5</v>
      </c>
    </row>
    <row r="6698" spans="1:25" hidden="1" x14ac:dyDescent="0.25">
      <c r="A6698" t="s">
        <v>25472</v>
      </c>
      <c r="B6698" t="s">
        <v>25473</v>
      </c>
      <c r="C6698" s="1" t="str">
        <f t="shared" si="1079"/>
        <v>21:0450</v>
      </c>
      <c r="D6698" s="1" t="str">
        <f t="shared" si="1083"/>
        <v>21:0148</v>
      </c>
      <c r="E6698" t="s">
        <v>25474</v>
      </c>
      <c r="F6698" t="s">
        <v>25475</v>
      </c>
      <c r="H6698">
        <v>48.739125700000002</v>
      </c>
      <c r="I6698">
        <v>-93.4641637</v>
      </c>
      <c r="J6698" s="1" t="str">
        <f t="shared" si="1084"/>
        <v>NGR lake sediment grab sample</v>
      </c>
      <c r="K6698" s="1" t="str">
        <f t="shared" si="1085"/>
        <v>&lt;177 micron (NGR)</v>
      </c>
      <c r="L6698">
        <v>19</v>
      </c>
      <c r="M6698" t="s">
        <v>97</v>
      </c>
      <c r="N6698">
        <v>364</v>
      </c>
      <c r="O6698">
        <v>162</v>
      </c>
      <c r="P6698">
        <v>35</v>
      </c>
      <c r="Q6698">
        <v>5</v>
      </c>
      <c r="R6698">
        <v>37</v>
      </c>
      <c r="S6698">
        <v>14</v>
      </c>
      <c r="T6698">
        <v>0.1</v>
      </c>
      <c r="U6698">
        <v>460</v>
      </c>
      <c r="V6698">
        <v>2.2000000000000002</v>
      </c>
      <c r="W6698">
        <v>1.5</v>
      </c>
      <c r="X6698">
        <v>1</v>
      </c>
      <c r="Y6698">
        <v>30.4</v>
      </c>
    </row>
    <row r="6699" spans="1:25" hidden="1" x14ac:dyDescent="0.25">
      <c r="A6699" t="s">
        <v>25476</v>
      </c>
      <c r="B6699" t="s">
        <v>25477</v>
      </c>
      <c r="C6699" s="1" t="str">
        <f t="shared" si="1079"/>
        <v>21:0450</v>
      </c>
      <c r="D6699" s="1" t="str">
        <f t="shared" si="1083"/>
        <v>21:0148</v>
      </c>
      <c r="E6699" t="s">
        <v>25478</v>
      </c>
      <c r="F6699" t="s">
        <v>25479</v>
      </c>
      <c r="H6699">
        <v>48.772542799999997</v>
      </c>
      <c r="I6699">
        <v>-93.495216999999997</v>
      </c>
      <c r="J6699" s="1" t="str">
        <f t="shared" si="1084"/>
        <v>NGR lake sediment grab sample</v>
      </c>
      <c r="K6699" s="1" t="str">
        <f t="shared" si="1085"/>
        <v>&lt;177 micron (NGR)</v>
      </c>
      <c r="L6699">
        <v>19</v>
      </c>
      <c r="M6699" t="s">
        <v>107</v>
      </c>
      <c r="N6699">
        <v>365</v>
      </c>
      <c r="O6699">
        <v>188</v>
      </c>
      <c r="P6699">
        <v>24</v>
      </c>
      <c r="Q6699">
        <v>2</v>
      </c>
      <c r="R6699">
        <v>32</v>
      </c>
      <c r="S6699">
        <v>11</v>
      </c>
      <c r="T6699">
        <v>0.1</v>
      </c>
      <c r="U6699">
        <v>235</v>
      </c>
      <c r="V6699">
        <v>1</v>
      </c>
      <c r="W6699">
        <v>0.5</v>
      </c>
      <c r="X6699">
        <v>2</v>
      </c>
      <c r="Y6699">
        <v>47.6</v>
      </c>
    </row>
    <row r="6700" spans="1:25" hidden="1" x14ac:dyDescent="0.25">
      <c r="A6700" t="s">
        <v>25480</v>
      </c>
      <c r="B6700" t="s">
        <v>25481</v>
      </c>
      <c r="C6700" s="1" t="str">
        <f t="shared" si="1079"/>
        <v>21:0450</v>
      </c>
      <c r="D6700" s="1" t="str">
        <f t="shared" si="1083"/>
        <v>21:0148</v>
      </c>
      <c r="E6700" t="s">
        <v>25482</v>
      </c>
      <c r="F6700" t="s">
        <v>25483</v>
      </c>
      <c r="H6700">
        <v>48.798695100000003</v>
      </c>
      <c r="I6700">
        <v>-93.488652000000002</v>
      </c>
      <c r="J6700" s="1" t="str">
        <f t="shared" si="1084"/>
        <v>NGR lake sediment grab sample</v>
      </c>
      <c r="K6700" s="1" t="str">
        <f t="shared" si="1085"/>
        <v>&lt;177 micron (NGR)</v>
      </c>
      <c r="L6700">
        <v>19</v>
      </c>
      <c r="M6700" t="s">
        <v>112</v>
      </c>
      <c r="N6700">
        <v>366</v>
      </c>
      <c r="O6700">
        <v>94</v>
      </c>
      <c r="P6700">
        <v>32</v>
      </c>
      <c r="Q6700">
        <v>4</v>
      </c>
      <c r="R6700">
        <v>32</v>
      </c>
      <c r="S6700">
        <v>14</v>
      </c>
      <c r="T6700">
        <v>0.1</v>
      </c>
      <c r="U6700">
        <v>300</v>
      </c>
      <c r="V6700">
        <v>2</v>
      </c>
      <c r="W6700">
        <v>1</v>
      </c>
      <c r="X6700">
        <v>1</v>
      </c>
      <c r="Y6700">
        <v>10.4</v>
      </c>
    </row>
    <row r="6701" spans="1:25" hidden="1" x14ac:dyDescent="0.25">
      <c r="A6701" t="s">
        <v>25484</v>
      </c>
      <c r="B6701" t="s">
        <v>25485</v>
      </c>
      <c r="C6701" s="1" t="str">
        <f t="shared" si="1079"/>
        <v>21:0450</v>
      </c>
      <c r="D6701" s="1" t="str">
        <f t="shared" si="1083"/>
        <v>21:0148</v>
      </c>
      <c r="E6701" t="s">
        <v>25486</v>
      </c>
      <c r="F6701" t="s">
        <v>25487</v>
      </c>
      <c r="H6701">
        <v>48.827718599999997</v>
      </c>
      <c r="I6701">
        <v>-93.479437300000001</v>
      </c>
      <c r="J6701" s="1" t="str">
        <f t="shared" si="1084"/>
        <v>NGR lake sediment grab sample</v>
      </c>
      <c r="K6701" s="1" t="str">
        <f t="shared" si="1085"/>
        <v>&lt;177 micron (NGR)</v>
      </c>
      <c r="L6701">
        <v>19</v>
      </c>
      <c r="M6701" t="s">
        <v>117</v>
      </c>
      <c r="N6701">
        <v>367</v>
      </c>
      <c r="O6701">
        <v>174</v>
      </c>
      <c r="P6701">
        <v>44</v>
      </c>
      <c r="Q6701">
        <v>9</v>
      </c>
      <c r="R6701">
        <v>51</v>
      </c>
      <c r="S6701">
        <v>19</v>
      </c>
      <c r="T6701">
        <v>0.1</v>
      </c>
      <c r="U6701">
        <v>500</v>
      </c>
      <c r="V6701">
        <v>3.3</v>
      </c>
      <c r="W6701">
        <v>1</v>
      </c>
      <c r="X6701">
        <v>1</v>
      </c>
      <c r="Y6701">
        <v>16</v>
      </c>
    </row>
    <row r="6702" spans="1:25" hidden="1" x14ac:dyDescent="0.25">
      <c r="A6702" t="s">
        <v>25488</v>
      </c>
      <c r="B6702" t="s">
        <v>25489</v>
      </c>
      <c r="C6702" s="1" t="str">
        <f t="shared" si="1079"/>
        <v>21:0450</v>
      </c>
      <c r="D6702" s="1" t="str">
        <f t="shared" si="1083"/>
        <v>21:0148</v>
      </c>
      <c r="E6702" t="s">
        <v>25490</v>
      </c>
      <c r="F6702" t="s">
        <v>25491</v>
      </c>
      <c r="H6702">
        <v>48.878242499999999</v>
      </c>
      <c r="I6702">
        <v>-93.491540000000001</v>
      </c>
      <c r="J6702" s="1" t="str">
        <f t="shared" si="1084"/>
        <v>NGR lake sediment grab sample</v>
      </c>
      <c r="K6702" s="1" t="str">
        <f t="shared" si="1085"/>
        <v>&lt;177 micron (NGR)</v>
      </c>
      <c r="L6702">
        <v>19</v>
      </c>
      <c r="M6702" t="s">
        <v>122</v>
      </c>
      <c r="N6702">
        <v>368</v>
      </c>
      <c r="O6702">
        <v>132</v>
      </c>
      <c r="P6702">
        <v>21</v>
      </c>
      <c r="Q6702">
        <v>5</v>
      </c>
      <c r="R6702">
        <v>18</v>
      </c>
      <c r="S6702">
        <v>8</v>
      </c>
      <c r="T6702">
        <v>0.1</v>
      </c>
      <c r="U6702">
        <v>280</v>
      </c>
      <c r="V6702">
        <v>0.65</v>
      </c>
      <c r="W6702">
        <v>0.5</v>
      </c>
      <c r="X6702">
        <v>1</v>
      </c>
      <c r="Y6702">
        <v>56.4</v>
      </c>
    </row>
    <row r="6703" spans="1:25" hidden="1" x14ac:dyDescent="0.25">
      <c r="A6703" t="s">
        <v>25492</v>
      </c>
      <c r="B6703" t="s">
        <v>25493</v>
      </c>
      <c r="C6703" s="1" t="str">
        <f t="shared" si="1079"/>
        <v>21:0450</v>
      </c>
      <c r="D6703" s="1" t="str">
        <f t="shared" si="1083"/>
        <v>21:0148</v>
      </c>
      <c r="E6703" t="s">
        <v>25494</v>
      </c>
      <c r="F6703" t="s">
        <v>25495</v>
      </c>
      <c r="H6703">
        <v>48.9078242</v>
      </c>
      <c r="I6703">
        <v>-93.537178699999998</v>
      </c>
      <c r="J6703" s="1" t="str">
        <f t="shared" si="1084"/>
        <v>NGR lake sediment grab sample</v>
      </c>
      <c r="K6703" s="1" t="str">
        <f t="shared" si="1085"/>
        <v>&lt;177 micron (NGR)</v>
      </c>
      <c r="L6703">
        <v>20</v>
      </c>
      <c r="M6703" t="s">
        <v>29</v>
      </c>
      <c r="N6703">
        <v>369</v>
      </c>
      <c r="O6703">
        <v>140</v>
      </c>
      <c r="P6703">
        <v>56</v>
      </c>
      <c r="Q6703">
        <v>1</v>
      </c>
      <c r="R6703">
        <v>18</v>
      </c>
      <c r="S6703">
        <v>9</v>
      </c>
      <c r="T6703">
        <v>0.1</v>
      </c>
      <c r="U6703">
        <v>345</v>
      </c>
      <c r="V6703">
        <v>1.05</v>
      </c>
      <c r="W6703">
        <v>0.5</v>
      </c>
      <c r="X6703">
        <v>1</v>
      </c>
      <c r="Y6703">
        <v>46.6</v>
      </c>
    </row>
    <row r="6704" spans="1:25" hidden="1" x14ac:dyDescent="0.25">
      <c r="A6704" t="s">
        <v>25496</v>
      </c>
      <c r="B6704" t="s">
        <v>25497</v>
      </c>
      <c r="C6704" s="1" t="str">
        <f t="shared" si="1079"/>
        <v>21:0450</v>
      </c>
      <c r="D6704" s="1" t="str">
        <f t="shared" si="1083"/>
        <v>21:0148</v>
      </c>
      <c r="E6704" t="s">
        <v>25498</v>
      </c>
      <c r="F6704" t="s">
        <v>25499</v>
      </c>
      <c r="H6704">
        <v>48.897278700000001</v>
      </c>
      <c r="I6704">
        <v>-93.480592999999999</v>
      </c>
      <c r="J6704" s="1" t="str">
        <f t="shared" si="1084"/>
        <v>NGR lake sediment grab sample</v>
      </c>
      <c r="K6704" s="1" t="str">
        <f t="shared" si="1085"/>
        <v>&lt;177 micron (NGR)</v>
      </c>
      <c r="L6704">
        <v>20</v>
      </c>
      <c r="M6704" t="s">
        <v>34</v>
      </c>
      <c r="N6704">
        <v>370</v>
      </c>
      <c r="O6704">
        <v>162</v>
      </c>
      <c r="P6704">
        <v>52</v>
      </c>
      <c r="Q6704">
        <v>7</v>
      </c>
      <c r="R6704">
        <v>39</v>
      </c>
      <c r="S6704">
        <v>13</v>
      </c>
      <c r="T6704">
        <v>0.1</v>
      </c>
      <c r="U6704">
        <v>320</v>
      </c>
      <c r="V6704">
        <v>2.2999999999999998</v>
      </c>
      <c r="W6704">
        <v>0.5</v>
      </c>
      <c r="X6704">
        <v>1</v>
      </c>
      <c r="Y6704">
        <v>20</v>
      </c>
    </row>
    <row r="6705" spans="1:25" hidden="1" x14ac:dyDescent="0.25">
      <c r="A6705" t="s">
        <v>25500</v>
      </c>
      <c r="B6705" t="s">
        <v>25501</v>
      </c>
      <c r="C6705" s="1" t="str">
        <f t="shared" si="1079"/>
        <v>21:0450</v>
      </c>
      <c r="D6705" s="1" t="str">
        <f t="shared" si="1083"/>
        <v>21:0148</v>
      </c>
      <c r="E6705" t="s">
        <v>25502</v>
      </c>
      <c r="F6705" t="s">
        <v>25503</v>
      </c>
      <c r="H6705">
        <v>48.909336500000002</v>
      </c>
      <c r="I6705">
        <v>-93.519262299999994</v>
      </c>
      <c r="J6705" s="1" t="str">
        <f t="shared" si="1084"/>
        <v>NGR lake sediment grab sample</v>
      </c>
      <c r="K6705" s="1" t="str">
        <f t="shared" si="1085"/>
        <v>&lt;177 micron (NGR)</v>
      </c>
      <c r="L6705">
        <v>20</v>
      </c>
      <c r="M6705" t="s">
        <v>49</v>
      </c>
      <c r="N6705">
        <v>371</v>
      </c>
      <c r="O6705">
        <v>200</v>
      </c>
      <c r="P6705">
        <v>38</v>
      </c>
      <c r="Q6705">
        <v>3</v>
      </c>
      <c r="R6705">
        <v>22</v>
      </c>
      <c r="S6705">
        <v>11</v>
      </c>
      <c r="T6705">
        <v>0.1</v>
      </c>
      <c r="U6705">
        <v>430</v>
      </c>
      <c r="V6705">
        <v>1.2</v>
      </c>
      <c r="W6705">
        <v>0.5</v>
      </c>
      <c r="X6705">
        <v>1</v>
      </c>
      <c r="Y6705">
        <v>50.2</v>
      </c>
    </row>
    <row r="6706" spans="1:25" hidden="1" x14ac:dyDescent="0.25">
      <c r="A6706" t="s">
        <v>25504</v>
      </c>
      <c r="B6706" t="s">
        <v>25505</v>
      </c>
      <c r="C6706" s="1" t="str">
        <f t="shared" si="1079"/>
        <v>21:0450</v>
      </c>
      <c r="D6706" s="1" t="str">
        <f t="shared" si="1083"/>
        <v>21:0148</v>
      </c>
      <c r="E6706" t="s">
        <v>25494</v>
      </c>
      <c r="F6706" t="s">
        <v>25506</v>
      </c>
      <c r="H6706">
        <v>48.9078242</v>
      </c>
      <c r="I6706">
        <v>-93.537178699999998</v>
      </c>
      <c r="J6706" s="1" t="str">
        <f t="shared" si="1084"/>
        <v>NGR lake sediment grab sample</v>
      </c>
      <c r="K6706" s="1" t="str">
        <f t="shared" si="1085"/>
        <v>&lt;177 micron (NGR)</v>
      </c>
      <c r="L6706">
        <v>20</v>
      </c>
      <c r="M6706" t="s">
        <v>57</v>
      </c>
      <c r="N6706">
        <v>372</v>
      </c>
      <c r="O6706">
        <v>158</v>
      </c>
      <c r="P6706">
        <v>56</v>
      </c>
      <c r="Q6706">
        <v>3</v>
      </c>
      <c r="R6706">
        <v>18</v>
      </c>
      <c r="S6706">
        <v>8</v>
      </c>
      <c r="T6706">
        <v>0.1</v>
      </c>
      <c r="U6706">
        <v>355</v>
      </c>
      <c r="V6706">
        <v>1.05</v>
      </c>
      <c r="W6706">
        <v>0.5</v>
      </c>
      <c r="X6706">
        <v>1</v>
      </c>
      <c r="Y6706">
        <v>47.6</v>
      </c>
    </row>
    <row r="6707" spans="1:25" hidden="1" x14ac:dyDescent="0.25">
      <c r="A6707" t="s">
        <v>25507</v>
      </c>
      <c r="B6707" t="s">
        <v>25508</v>
      </c>
      <c r="C6707" s="1" t="str">
        <f t="shared" si="1079"/>
        <v>21:0450</v>
      </c>
      <c r="D6707" s="1" t="str">
        <f>HYPERLINK("http://geochem.nrcan.gc.ca/cdogs/content/svy/svy_e.htm", "")</f>
        <v/>
      </c>
      <c r="G6707" s="1" t="str">
        <f>HYPERLINK("http://geochem.nrcan.gc.ca/cdogs/content/cr_/cr_00047_e.htm", "47")</f>
        <v>47</v>
      </c>
      <c r="J6707" t="s">
        <v>100</v>
      </c>
      <c r="K6707" t="s">
        <v>101</v>
      </c>
      <c r="L6707">
        <v>20</v>
      </c>
      <c r="M6707" t="s">
        <v>102</v>
      </c>
      <c r="N6707">
        <v>373</v>
      </c>
      <c r="O6707">
        <v>96</v>
      </c>
      <c r="P6707">
        <v>49</v>
      </c>
      <c r="Q6707">
        <v>11</v>
      </c>
      <c r="R6707">
        <v>20</v>
      </c>
      <c r="S6707">
        <v>14</v>
      </c>
      <c r="T6707">
        <v>0.1</v>
      </c>
      <c r="U6707">
        <v>805</v>
      </c>
      <c r="V6707">
        <v>2.95</v>
      </c>
      <c r="W6707">
        <v>29</v>
      </c>
      <c r="X6707">
        <v>6</v>
      </c>
      <c r="Y6707">
        <v>17.600000000000001</v>
      </c>
    </row>
    <row r="6708" spans="1:25" hidden="1" x14ac:dyDescent="0.25">
      <c r="A6708" t="s">
        <v>25509</v>
      </c>
      <c r="B6708" t="s">
        <v>25510</v>
      </c>
      <c r="C6708" s="1" t="str">
        <f t="shared" si="1079"/>
        <v>21:0450</v>
      </c>
      <c r="D6708" s="1" t="str">
        <f t="shared" ref="D6708:D6736" si="1086">HYPERLINK("http://geochem.nrcan.gc.ca/cdogs/content/svy/svy210148_e.htm", "21:0148")</f>
        <v>21:0148</v>
      </c>
      <c r="E6708" t="s">
        <v>25494</v>
      </c>
      <c r="F6708" t="s">
        <v>25511</v>
      </c>
      <c r="H6708">
        <v>48.9078242</v>
      </c>
      <c r="I6708">
        <v>-93.537178699999998</v>
      </c>
      <c r="J6708" s="1" t="str">
        <f t="shared" ref="J6708:J6736" si="1087">HYPERLINK("http://geochem.nrcan.gc.ca/cdogs/content/kwd/kwd020027_e.htm", "NGR lake sediment grab sample")</f>
        <v>NGR lake sediment grab sample</v>
      </c>
      <c r="K6708" s="1" t="str">
        <f t="shared" ref="K6708:K6736" si="1088">HYPERLINK("http://geochem.nrcan.gc.ca/cdogs/content/kwd/kwd080006_e.htm", "&lt;177 micron (NGR)")</f>
        <v>&lt;177 micron (NGR)</v>
      </c>
      <c r="L6708">
        <v>20</v>
      </c>
      <c r="M6708" t="s">
        <v>53</v>
      </c>
      <c r="N6708">
        <v>374</v>
      </c>
      <c r="O6708">
        <v>158</v>
      </c>
      <c r="P6708">
        <v>56</v>
      </c>
      <c r="Q6708">
        <v>1</v>
      </c>
      <c r="R6708">
        <v>18</v>
      </c>
      <c r="S6708">
        <v>9</v>
      </c>
      <c r="T6708">
        <v>0.1</v>
      </c>
      <c r="U6708">
        <v>375</v>
      </c>
      <c r="V6708">
        <v>1.1000000000000001</v>
      </c>
      <c r="W6708">
        <v>0.5</v>
      </c>
      <c r="X6708">
        <v>1</v>
      </c>
      <c r="Y6708">
        <v>48</v>
      </c>
    </row>
    <row r="6709" spans="1:25" hidden="1" x14ac:dyDescent="0.25">
      <c r="A6709" t="s">
        <v>25512</v>
      </c>
      <c r="B6709" t="s">
        <v>25513</v>
      </c>
      <c r="C6709" s="1" t="str">
        <f t="shared" si="1079"/>
        <v>21:0450</v>
      </c>
      <c r="D6709" s="1" t="str">
        <f t="shared" si="1086"/>
        <v>21:0148</v>
      </c>
      <c r="E6709" t="s">
        <v>25514</v>
      </c>
      <c r="F6709" t="s">
        <v>25515</v>
      </c>
      <c r="H6709">
        <v>48.924319799999999</v>
      </c>
      <c r="I6709">
        <v>-93.493438900000001</v>
      </c>
      <c r="J6709" s="1" t="str">
        <f t="shared" si="1087"/>
        <v>NGR lake sediment grab sample</v>
      </c>
      <c r="K6709" s="1" t="str">
        <f t="shared" si="1088"/>
        <v>&lt;177 micron (NGR)</v>
      </c>
      <c r="L6709">
        <v>20</v>
      </c>
      <c r="M6709" t="s">
        <v>39</v>
      </c>
      <c r="N6709">
        <v>375</v>
      </c>
      <c r="O6709">
        <v>220</v>
      </c>
      <c r="P6709">
        <v>27</v>
      </c>
      <c r="Q6709">
        <v>3</v>
      </c>
      <c r="R6709">
        <v>25</v>
      </c>
      <c r="S6709">
        <v>17</v>
      </c>
      <c r="T6709">
        <v>0.1</v>
      </c>
      <c r="U6709">
        <v>435</v>
      </c>
      <c r="V6709">
        <v>1.6</v>
      </c>
      <c r="W6709">
        <v>0.5</v>
      </c>
      <c r="X6709">
        <v>1</v>
      </c>
      <c r="Y6709">
        <v>39.6</v>
      </c>
    </row>
    <row r="6710" spans="1:25" hidden="1" x14ac:dyDescent="0.25">
      <c r="A6710" t="s">
        <v>25516</v>
      </c>
      <c r="B6710" t="s">
        <v>25517</v>
      </c>
      <c r="C6710" s="1" t="str">
        <f t="shared" si="1079"/>
        <v>21:0450</v>
      </c>
      <c r="D6710" s="1" t="str">
        <f t="shared" si="1086"/>
        <v>21:0148</v>
      </c>
      <c r="E6710" t="s">
        <v>25518</v>
      </c>
      <c r="F6710" t="s">
        <v>25519</v>
      </c>
      <c r="H6710">
        <v>48.940462400000001</v>
      </c>
      <c r="I6710">
        <v>-93.534975200000005</v>
      </c>
      <c r="J6710" s="1" t="str">
        <f t="shared" si="1087"/>
        <v>NGR lake sediment grab sample</v>
      </c>
      <c r="K6710" s="1" t="str">
        <f t="shared" si="1088"/>
        <v>&lt;177 micron (NGR)</v>
      </c>
      <c r="L6710">
        <v>20</v>
      </c>
      <c r="M6710" t="s">
        <v>44</v>
      </c>
      <c r="N6710">
        <v>376</v>
      </c>
      <c r="O6710">
        <v>171</v>
      </c>
      <c r="P6710">
        <v>28</v>
      </c>
      <c r="Q6710">
        <v>1</v>
      </c>
      <c r="R6710">
        <v>31</v>
      </c>
      <c r="S6710">
        <v>13</v>
      </c>
      <c r="T6710">
        <v>0.1</v>
      </c>
      <c r="U6710">
        <v>410</v>
      </c>
      <c r="V6710">
        <v>2.1</v>
      </c>
      <c r="W6710">
        <v>0.5</v>
      </c>
      <c r="X6710">
        <v>1</v>
      </c>
      <c r="Y6710">
        <v>31.6</v>
      </c>
    </row>
    <row r="6711" spans="1:25" hidden="1" x14ac:dyDescent="0.25">
      <c r="A6711" t="s">
        <v>25520</v>
      </c>
      <c r="B6711" t="s">
        <v>25521</v>
      </c>
      <c r="C6711" s="1" t="str">
        <f t="shared" si="1079"/>
        <v>21:0450</v>
      </c>
      <c r="D6711" s="1" t="str">
        <f t="shared" si="1086"/>
        <v>21:0148</v>
      </c>
      <c r="E6711" t="s">
        <v>25522</v>
      </c>
      <c r="F6711" t="s">
        <v>25523</v>
      </c>
      <c r="H6711">
        <v>48.960348699999997</v>
      </c>
      <c r="I6711">
        <v>-93.562305600000002</v>
      </c>
      <c r="J6711" s="1" t="str">
        <f t="shared" si="1087"/>
        <v>NGR lake sediment grab sample</v>
      </c>
      <c r="K6711" s="1" t="str">
        <f t="shared" si="1088"/>
        <v>&lt;177 micron (NGR)</v>
      </c>
      <c r="L6711">
        <v>20</v>
      </c>
      <c r="M6711" t="s">
        <v>62</v>
      </c>
      <c r="N6711">
        <v>377</v>
      </c>
      <c r="O6711">
        <v>188</v>
      </c>
      <c r="P6711">
        <v>46</v>
      </c>
      <c r="Q6711">
        <v>2</v>
      </c>
      <c r="R6711">
        <v>33</v>
      </c>
      <c r="S6711">
        <v>10</v>
      </c>
      <c r="T6711">
        <v>0.1</v>
      </c>
      <c r="U6711">
        <v>290</v>
      </c>
      <c r="V6711">
        <v>2.4</v>
      </c>
      <c r="W6711">
        <v>1.5</v>
      </c>
      <c r="X6711">
        <v>1</v>
      </c>
      <c r="Y6711">
        <v>24.6</v>
      </c>
    </row>
    <row r="6712" spans="1:25" hidden="1" x14ac:dyDescent="0.25">
      <c r="A6712" t="s">
        <v>25524</v>
      </c>
      <c r="B6712" t="s">
        <v>25525</v>
      </c>
      <c r="C6712" s="1" t="str">
        <f t="shared" si="1079"/>
        <v>21:0450</v>
      </c>
      <c r="D6712" s="1" t="str">
        <f t="shared" si="1086"/>
        <v>21:0148</v>
      </c>
      <c r="E6712" t="s">
        <v>25526</v>
      </c>
      <c r="F6712" t="s">
        <v>25527</v>
      </c>
      <c r="H6712">
        <v>48.968870099999997</v>
      </c>
      <c r="I6712">
        <v>-93.539118500000001</v>
      </c>
      <c r="J6712" s="1" t="str">
        <f t="shared" si="1087"/>
        <v>NGR lake sediment grab sample</v>
      </c>
      <c r="K6712" s="1" t="str">
        <f t="shared" si="1088"/>
        <v>&lt;177 micron (NGR)</v>
      </c>
      <c r="L6712">
        <v>20</v>
      </c>
      <c r="M6712" t="s">
        <v>67</v>
      </c>
      <c r="N6712">
        <v>378</v>
      </c>
      <c r="O6712">
        <v>177</v>
      </c>
      <c r="P6712">
        <v>35</v>
      </c>
      <c r="Q6712">
        <v>3</v>
      </c>
      <c r="R6712">
        <v>37</v>
      </c>
      <c r="S6712">
        <v>11</v>
      </c>
      <c r="T6712">
        <v>0.1</v>
      </c>
      <c r="U6712">
        <v>260</v>
      </c>
      <c r="V6712">
        <v>1.95</v>
      </c>
      <c r="W6712">
        <v>0.5</v>
      </c>
      <c r="X6712">
        <v>1</v>
      </c>
      <c r="Y6712">
        <v>29.4</v>
      </c>
    </row>
    <row r="6713" spans="1:25" hidden="1" x14ac:dyDescent="0.25">
      <c r="A6713" t="s">
        <v>25528</v>
      </c>
      <c r="B6713" t="s">
        <v>25529</v>
      </c>
      <c r="C6713" s="1" t="str">
        <f t="shared" si="1079"/>
        <v>21:0450</v>
      </c>
      <c r="D6713" s="1" t="str">
        <f t="shared" si="1086"/>
        <v>21:0148</v>
      </c>
      <c r="E6713" t="s">
        <v>25530</v>
      </c>
      <c r="F6713" t="s">
        <v>25531</v>
      </c>
      <c r="H6713">
        <v>48.978636700000003</v>
      </c>
      <c r="I6713">
        <v>-93.501641399999997</v>
      </c>
      <c r="J6713" s="1" t="str">
        <f t="shared" si="1087"/>
        <v>NGR lake sediment grab sample</v>
      </c>
      <c r="K6713" s="1" t="str">
        <f t="shared" si="1088"/>
        <v>&lt;177 micron (NGR)</v>
      </c>
      <c r="L6713">
        <v>20</v>
      </c>
      <c r="M6713" t="s">
        <v>72</v>
      </c>
      <c r="N6713">
        <v>379</v>
      </c>
      <c r="O6713">
        <v>176</v>
      </c>
      <c r="P6713">
        <v>35</v>
      </c>
      <c r="Q6713">
        <v>3</v>
      </c>
      <c r="R6713">
        <v>26</v>
      </c>
      <c r="S6713">
        <v>14</v>
      </c>
      <c r="T6713">
        <v>0.1</v>
      </c>
      <c r="U6713">
        <v>420</v>
      </c>
      <c r="V6713">
        <v>1.65</v>
      </c>
      <c r="W6713">
        <v>0.5</v>
      </c>
      <c r="X6713">
        <v>1</v>
      </c>
      <c r="Y6713">
        <v>36.200000000000003</v>
      </c>
    </row>
    <row r="6714" spans="1:25" hidden="1" x14ac:dyDescent="0.25">
      <c r="A6714" t="s">
        <v>25532</v>
      </c>
      <c r="B6714" t="s">
        <v>25533</v>
      </c>
      <c r="C6714" s="1" t="str">
        <f t="shared" si="1079"/>
        <v>21:0450</v>
      </c>
      <c r="D6714" s="1" t="str">
        <f t="shared" si="1086"/>
        <v>21:0148</v>
      </c>
      <c r="E6714" t="s">
        <v>25534</v>
      </c>
      <c r="F6714" t="s">
        <v>25535</v>
      </c>
      <c r="H6714">
        <v>48.999409800000002</v>
      </c>
      <c r="I6714">
        <v>-93.503258200000005</v>
      </c>
      <c r="J6714" s="1" t="str">
        <f t="shared" si="1087"/>
        <v>NGR lake sediment grab sample</v>
      </c>
      <c r="K6714" s="1" t="str">
        <f t="shared" si="1088"/>
        <v>&lt;177 micron (NGR)</v>
      </c>
      <c r="L6714">
        <v>20</v>
      </c>
      <c r="M6714" t="s">
        <v>77</v>
      </c>
      <c r="N6714">
        <v>380</v>
      </c>
      <c r="O6714">
        <v>116</v>
      </c>
      <c r="P6714">
        <v>30</v>
      </c>
      <c r="Q6714">
        <v>6</v>
      </c>
      <c r="R6714">
        <v>35</v>
      </c>
      <c r="S6714">
        <v>13</v>
      </c>
      <c r="T6714">
        <v>0.1</v>
      </c>
      <c r="U6714">
        <v>340</v>
      </c>
      <c r="V6714">
        <v>2.1</v>
      </c>
      <c r="W6714">
        <v>1</v>
      </c>
      <c r="X6714">
        <v>1</v>
      </c>
      <c r="Y6714">
        <v>4.5999999999999996</v>
      </c>
    </row>
    <row r="6715" spans="1:25" hidden="1" x14ac:dyDescent="0.25">
      <c r="A6715" t="s">
        <v>25536</v>
      </c>
      <c r="B6715" t="s">
        <v>25537</v>
      </c>
      <c r="C6715" s="1" t="str">
        <f t="shared" si="1079"/>
        <v>21:0450</v>
      </c>
      <c r="D6715" s="1" t="str">
        <f t="shared" si="1086"/>
        <v>21:0148</v>
      </c>
      <c r="E6715" t="s">
        <v>25538</v>
      </c>
      <c r="F6715" t="s">
        <v>25539</v>
      </c>
      <c r="H6715">
        <v>48.989996300000001</v>
      </c>
      <c r="I6715">
        <v>-93.540194</v>
      </c>
      <c r="J6715" s="1" t="str">
        <f t="shared" si="1087"/>
        <v>NGR lake sediment grab sample</v>
      </c>
      <c r="K6715" s="1" t="str">
        <f t="shared" si="1088"/>
        <v>&lt;177 micron (NGR)</v>
      </c>
      <c r="L6715">
        <v>20</v>
      </c>
      <c r="M6715" t="s">
        <v>82</v>
      </c>
      <c r="N6715">
        <v>381</v>
      </c>
      <c r="O6715">
        <v>156</v>
      </c>
      <c r="P6715">
        <v>42</v>
      </c>
      <c r="Q6715">
        <v>2</v>
      </c>
      <c r="R6715">
        <v>38</v>
      </c>
      <c r="S6715">
        <v>16</v>
      </c>
      <c r="T6715">
        <v>0.1</v>
      </c>
      <c r="U6715">
        <v>590</v>
      </c>
      <c r="V6715">
        <v>2.5</v>
      </c>
      <c r="W6715">
        <v>1.5</v>
      </c>
      <c r="X6715">
        <v>1</v>
      </c>
      <c r="Y6715">
        <v>15</v>
      </c>
    </row>
    <row r="6716" spans="1:25" hidden="1" x14ac:dyDescent="0.25">
      <c r="A6716" t="s">
        <v>25540</v>
      </c>
      <c r="B6716" t="s">
        <v>25541</v>
      </c>
      <c r="C6716" s="1" t="str">
        <f t="shared" si="1079"/>
        <v>21:0450</v>
      </c>
      <c r="D6716" s="1" t="str">
        <f t="shared" si="1086"/>
        <v>21:0148</v>
      </c>
      <c r="E6716" t="s">
        <v>25542</v>
      </c>
      <c r="F6716" t="s">
        <v>25543</v>
      </c>
      <c r="H6716">
        <v>48.992835599999999</v>
      </c>
      <c r="I6716">
        <v>-93.592581699999997</v>
      </c>
      <c r="J6716" s="1" t="str">
        <f t="shared" si="1087"/>
        <v>NGR lake sediment grab sample</v>
      </c>
      <c r="K6716" s="1" t="str">
        <f t="shared" si="1088"/>
        <v>&lt;177 micron (NGR)</v>
      </c>
      <c r="L6716">
        <v>20</v>
      </c>
      <c r="M6716" t="s">
        <v>87</v>
      </c>
      <c r="N6716">
        <v>382</v>
      </c>
      <c r="O6716">
        <v>220</v>
      </c>
      <c r="P6716">
        <v>67</v>
      </c>
      <c r="Q6716">
        <v>3</v>
      </c>
      <c r="R6716">
        <v>33</v>
      </c>
      <c r="S6716">
        <v>11</v>
      </c>
      <c r="T6716">
        <v>0.1</v>
      </c>
      <c r="U6716">
        <v>360</v>
      </c>
      <c r="V6716">
        <v>1.5</v>
      </c>
      <c r="W6716">
        <v>0.5</v>
      </c>
      <c r="X6716">
        <v>1</v>
      </c>
      <c r="Y6716">
        <v>46</v>
      </c>
    </row>
    <row r="6717" spans="1:25" hidden="1" x14ac:dyDescent="0.25">
      <c r="A6717" t="s">
        <v>25544</v>
      </c>
      <c r="B6717" t="s">
        <v>25545</v>
      </c>
      <c r="C6717" s="1" t="str">
        <f t="shared" si="1079"/>
        <v>21:0450</v>
      </c>
      <c r="D6717" s="1" t="str">
        <f t="shared" si="1086"/>
        <v>21:0148</v>
      </c>
      <c r="E6717" t="s">
        <v>25546</v>
      </c>
      <c r="F6717" t="s">
        <v>25547</v>
      </c>
      <c r="H6717">
        <v>48.989565200000001</v>
      </c>
      <c r="I6717">
        <v>-93.609274099999993</v>
      </c>
      <c r="J6717" s="1" t="str">
        <f t="shared" si="1087"/>
        <v>NGR lake sediment grab sample</v>
      </c>
      <c r="K6717" s="1" t="str">
        <f t="shared" si="1088"/>
        <v>&lt;177 micron (NGR)</v>
      </c>
      <c r="L6717">
        <v>20</v>
      </c>
      <c r="M6717" t="s">
        <v>92</v>
      </c>
      <c r="N6717">
        <v>383</v>
      </c>
      <c r="O6717">
        <v>192</v>
      </c>
      <c r="P6717">
        <v>62</v>
      </c>
      <c r="Q6717">
        <v>1</v>
      </c>
      <c r="R6717">
        <v>34</v>
      </c>
      <c r="S6717">
        <v>11</v>
      </c>
      <c r="T6717">
        <v>0.1</v>
      </c>
      <c r="U6717">
        <v>290</v>
      </c>
      <c r="V6717">
        <v>1.6</v>
      </c>
      <c r="W6717">
        <v>0.5</v>
      </c>
      <c r="X6717">
        <v>1</v>
      </c>
      <c r="Y6717">
        <v>41</v>
      </c>
    </row>
    <row r="6718" spans="1:25" hidden="1" x14ac:dyDescent="0.25">
      <c r="A6718" t="s">
        <v>25548</v>
      </c>
      <c r="B6718" t="s">
        <v>25549</v>
      </c>
      <c r="C6718" s="1" t="str">
        <f t="shared" si="1079"/>
        <v>21:0450</v>
      </c>
      <c r="D6718" s="1" t="str">
        <f t="shared" si="1086"/>
        <v>21:0148</v>
      </c>
      <c r="E6718" t="s">
        <v>25550</v>
      </c>
      <c r="F6718" t="s">
        <v>25551</v>
      </c>
      <c r="H6718">
        <v>48.967660500000001</v>
      </c>
      <c r="I6718">
        <v>-93.619432200000006</v>
      </c>
      <c r="J6718" s="1" t="str">
        <f t="shared" si="1087"/>
        <v>NGR lake sediment grab sample</v>
      </c>
      <c r="K6718" s="1" t="str">
        <f t="shared" si="1088"/>
        <v>&lt;177 micron (NGR)</v>
      </c>
      <c r="L6718">
        <v>20</v>
      </c>
      <c r="M6718" t="s">
        <v>97</v>
      </c>
      <c r="N6718">
        <v>384</v>
      </c>
      <c r="O6718">
        <v>230</v>
      </c>
      <c r="P6718">
        <v>100</v>
      </c>
      <c r="Q6718">
        <v>1</v>
      </c>
      <c r="R6718">
        <v>32</v>
      </c>
      <c r="S6718">
        <v>9</v>
      </c>
      <c r="T6718">
        <v>0.1</v>
      </c>
      <c r="U6718">
        <v>180</v>
      </c>
      <c r="V6718">
        <v>0.8</v>
      </c>
      <c r="W6718">
        <v>0.5</v>
      </c>
      <c r="X6718">
        <v>1</v>
      </c>
      <c r="Y6718">
        <v>49.6</v>
      </c>
    </row>
    <row r="6719" spans="1:25" hidden="1" x14ac:dyDescent="0.25">
      <c r="A6719" t="s">
        <v>25552</v>
      </c>
      <c r="B6719" t="s">
        <v>25553</v>
      </c>
      <c r="C6719" s="1" t="str">
        <f t="shared" ref="C6719:C6782" si="1089">HYPERLINK("http://geochem.nrcan.gc.ca/cdogs/content/bdl/bdl210450_e.htm", "21:0450")</f>
        <v>21:0450</v>
      </c>
      <c r="D6719" s="1" t="str">
        <f t="shared" si="1086"/>
        <v>21:0148</v>
      </c>
      <c r="E6719" t="s">
        <v>25554</v>
      </c>
      <c r="F6719" t="s">
        <v>25555</v>
      </c>
      <c r="H6719">
        <v>48.958410100000002</v>
      </c>
      <c r="I6719">
        <v>-93.665668600000004</v>
      </c>
      <c r="J6719" s="1" t="str">
        <f t="shared" si="1087"/>
        <v>NGR lake sediment grab sample</v>
      </c>
      <c r="K6719" s="1" t="str">
        <f t="shared" si="1088"/>
        <v>&lt;177 micron (NGR)</v>
      </c>
      <c r="L6719">
        <v>20</v>
      </c>
      <c r="M6719" t="s">
        <v>107</v>
      </c>
      <c r="N6719">
        <v>385</v>
      </c>
      <c r="O6719">
        <v>170</v>
      </c>
      <c r="P6719">
        <v>33</v>
      </c>
      <c r="Q6719">
        <v>5</v>
      </c>
      <c r="R6719">
        <v>25</v>
      </c>
      <c r="S6719">
        <v>9</v>
      </c>
      <c r="T6719">
        <v>0.1</v>
      </c>
      <c r="U6719">
        <v>260</v>
      </c>
      <c r="V6719">
        <v>1.7</v>
      </c>
      <c r="W6719">
        <v>0.5</v>
      </c>
      <c r="X6719">
        <v>1</v>
      </c>
      <c r="Y6719">
        <v>37.6</v>
      </c>
    </row>
    <row r="6720" spans="1:25" hidden="1" x14ac:dyDescent="0.25">
      <c r="A6720" t="s">
        <v>25556</v>
      </c>
      <c r="B6720" t="s">
        <v>25557</v>
      </c>
      <c r="C6720" s="1" t="str">
        <f t="shared" si="1089"/>
        <v>21:0450</v>
      </c>
      <c r="D6720" s="1" t="str">
        <f t="shared" si="1086"/>
        <v>21:0148</v>
      </c>
      <c r="E6720" t="s">
        <v>25558</v>
      </c>
      <c r="F6720" t="s">
        <v>25559</v>
      </c>
      <c r="H6720">
        <v>48.963037800000002</v>
      </c>
      <c r="I6720">
        <v>-93.722319200000001</v>
      </c>
      <c r="J6720" s="1" t="str">
        <f t="shared" si="1087"/>
        <v>NGR lake sediment grab sample</v>
      </c>
      <c r="K6720" s="1" t="str">
        <f t="shared" si="1088"/>
        <v>&lt;177 micron (NGR)</v>
      </c>
      <c r="L6720">
        <v>20</v>
      </c>
      <c r="M6720" t="s">
        <v>112</v>
      </c>
      <c r="N6720">
        <v>386</v>
      </c>
      <c r="O6720">
        <v>210</v>
      </c>
      <c r="P6720">
        <v>42</v>
      </c>
      <c r="Q6720">
        <v>4</v>
      </c>
      <c r="R6720">
        <v>44</v>
      </c>
      <c r="S6720">
        <v>12</v>
      </c>
      <c r="T6720">
        <v>0.1</v>
      </c>
      <c r="U6720">
        <v>430</v>
      </c>
      <c r="V6720">
        <v>2.2000000000000002</v>
      </c>
      <c r="W6720">
        <v>0.5</v>
      </c>
      <c r="X6720">
        <v>1</v>
      </c>
      <c r="Y6720">
        <v>29.2</v>
      </c>
    </row>
    <row r="6721" spans="1:25" hidden="1" x14ac:dyDescent="0.25">
      <c r="A6721" t="s">
        <v>25560</v>
      </c>
      <c r="B6721" t="s">
        <v>25561</v>
      </c>
      <c r="C6721" s="1" t="str">
        <f t="shared" si="1089"/>
        <v>21:0450</v>
      </c>
      <c r="D6721" s="1" t="str">
        <f t="shared" si="1086"/>
        <v>21:0148</v>
      </c>
      <c r="E6721" t="s">
        <v>25562</v>
      </c>
      <c r="F6721" t="s">
        <v>25563</v>
      </c>
      <c r="H6721">
        <v>48.979872</v>
      </c>
      <c r="I6721">
        <v>-93.711656399999995</v>
      </c>
      <c r="J6721" s="1" t="str">
        <f t="shared" si="1087"/>
        <v>NGR lake sediment grab sample</v>
      </c>
      <c r="K6721" s="1" t="str">
        <f t="shared" si="1088"/>
        <v>&lt;177 micron (NGR)</v>
      </c>
      <c r="L6721">
        <v>20</v>
      </c>
      <c r="M6721" t="s">
        <v>117</v>
      </c>
      <c r="N6721">
        <v>387</v>
      </c>
      <c r="O6721">
        <v>210</v>
      </c>
      <c r="P6721">
        <v>92</v>
      </c>
      <c r="Q6721">
        <v>1</v>
      </c>
      <c r="R6721">
        <v>34</v>
      </c>
      <c r="S6721">
        <v>21</v>
      </c>
      <c r="T6721">
        <v>0.1</v>
      </c>
      <c r="U6721">
        <v>635</v>
      </c>
      <c r="V6721">
        <v>2.95</v>
      </c>
      <c r="W6721">
        <v>0.5</v>
      </c>
      <c r="X6721">
        <v>2</v>
      </c>
      <c r="Y6721">
        <v>48.6</v>
      </c>
    </row>
    <row r="6722" spans="1:25" hidden="1" x14ac:dyDescent="0.25">
      <c r="A6722" t="s">
        <v>25564</v>
      </c>
      <c r="B6722" t="s">
        <v>25565</v>
      </c>
      <c r="C6722" s="1" t="str">
        <f t="shared" si="1089"/>
        <v>21:0450</v>
      </c>
      <c r="D6722" s="1" t="str">
        <f t="shared" si="1086"/>
        <v>21:0148</v>
      </c>
      <c r="E6722" t="s">
        <v>25566</v>
      </c>
      <c r="F6722" t="s">
        <v>25567</v>
      </c>
      <c r="H6722">
        <v>48.981659899999997</v>
      </c>
      <c r="I6722">
        <v>-93.758902500000005</v>
      </c>
      <c r="J6722" s="1" t="str">
        <f t="shared" si="1087"/>
        <v>NGR lake sediment grab sample</v>
      </c>
      <c r="K6722" s="1" t="str">
        <f t="shared" si="1088"/>
        <v>&lt;177 micron (NGR)</v>
      </c>
      <c r="L6722">
        <v>20</v>
      </c>
      <c r="M6722" t="s">
        <v>122</v>
      </c>
      <c r="N6722">
        <v>388</v>
      </c>
      <c r="O6722">
        <v>164</v>
      </c>
      <c r="P6722">
        <v>52</v>
      </c>
      <c r="Q6722">
        <v>9</v>
      </c>
      <c r="R6722">
        <v>40</v>
      </c>
      <c r="S6722">
        <v>13</v>
      </c>
      <c r="T6722">
        <v>0.1</v>
      </c>
      <c r="U6722">
        <v>370</v>
      </c>
      <c r="V6722">
        <v>2.2999999999999998</v>
      </c>
      <c r="W6722">
        <v>2.5</v>
      </c>
      <c r="X6722">
        <v>1</v>
      </c>
      <c r="Y6722">
        <v>27.8</v>
      </c>
    </row>
    <row r="6723" spans="1:25" hidden="1" x14ac:dyDescent="0.25">
      <c r="A6723" t="s">
        <v>25568</v>
      </c>
      <c r="B6723" t="s">
        <v>25569</v>
      </c>
      <c r="C6723" s="1" t="str">
        <f t="shared" si="1089"/>
        <v>21:0450</v>
      </c>
      <c r="D6723" s="1" t="str">
        <f t="shared" si="1086"/>
        <v>21:0148</v>
      </c>
      <c r="E6723" t="s">
        <v>25570</v>
      </c>
      <c r="F6723" t="s">
        <v>25571</v>
      </c>
      <c r="H6723">
        <v>48.983710700000003</v>
      </c>
      <c r="I6723">
        <v>-93.812156799999997</v>
      </c>
      <c r="J6723" s="1" t="str">
        <f t="shared" si="1087"/>
        <v>NGR lake sediment grab sample</v>
      </c>
      <c r="K6723" s="1" t="str">
        <f t="shared" si="1088"/>
        <v>&lt;177 micron (NGR)</v>
      </c>
      <c r="L6723">
        <v>21</v>
      </c>
      <c r="M6723" t="s">
        <v>29</v>
      </c>
      <c r="N6723">
        <v>389</v>
      </c>
      <c r="O6723">
        <v>210</v>
      </c>
      <c r="P6723">
        <v>55</v>
      </c>
      <c r="Q6723">
        <v>1</v>
      </c>
      <c r="R6723">
        <v>25</v>
      </c>
      <c r="S6723">
        <v>9</v>
      </c>
      <c r="T6723">
        <v>0.1</v>
      </c>
      <c r="U6723">
        <v>290</v>
      </c>
      <c r="V6723">
        <v>1.1499999999999999</v>
      </c>
      <c r="W6723">
        <v>0.5</v>
      </c>
      <c r="X6723">
        <v>3</v>
      </c>
      <c r="Y6723">
        <v>59.6</v>
      </c>
    </row>
    <row r="6724" spans="1:25" hidden="1" x14ac:dyDescent="0.25">
      <c r="A6724" t="s">
        <v>25572</v>
      </c>
      <c r="B6724" t="s">
        <v>25573</v>
      </c>
      <c r="C6724" s="1" t="str">
        <f t="shared" si="1089"/>
        <v>21:0450</v>
      </c>
      <c r="D6724" s="1" t="str">
        <f t="shared" si="1086"/>
        <v>21:0148</v>
      </c>
      <c r="E6724" t="s">
        <v>25574</v>
      </c>
      <c r="F6724" t="s">
        <v>25575</v>
      </c>
      <c r="H6724">
        <v>48.994720899999997</v>
      </c>
      <c r="I6724">
        <v>-93.813538800000003</v>
      </c>
      <c r="J6724" s="1" t="str">
        <f t="shared" si="1087"/>
        <v>NGR lake sediment grab sample</v>
      </c>
      <c r="K6724" s="1" t="str">
        <f t="shared" si="1088"/>
        <v>&lt;177 micron (NGR)</v>
      </c>
      <c r="L6724">
        <v>21</v>
      </c>
      <c r="M6724" t="s">
        <v>49</v>
      </c>
      <c r="N6724">
        <v>390</v>
      </c>
      <c r="O6724">
        <v>166</v>
      </c>
      <c r="P6724">
        <v>45</v>
      </c>
      <c r="Q6724">
        <v>3</v>
      </c>
      <c r="R6724">
        <v>27</v>
      </c>
      <c r="S6724">
        <v>13</v>
      </c>
      <c r="T6724">
        <v>0.1</v>
      </c>
      <c r="U6724">
        <v>310</v>
      </c>
      <c r="V6724">
        <v>1.35</v>
      </c>
      <c r="W6724">
        <v>0.5</v>
      </c>
      <c r="X6724">
        <v>2</v>
      </c>
      <c r="Y6724">
        <v>38.799999999999997</v>
      </c>
    </row>
    <row r="6725" spans="1:25" hidden="1" x14ac:dyDescent="0.25">
      <c r="A6725" t="s">
        <v>25576</v>
      </c>
      <c r="B6725" t="s">
        <v>25577</v>
      </c>
      <c r="C6725" s="1" t="str">
        <f t="shared" si="1089"/>
        <v>21:0450</v>
      </c>
      <c r="D6725" s="1" t="str">
        <f t="shared" si="1086"/>
        <v>21:0148</v>
      </c>
      <c r="E6725" t="s">
        <v>25570</v>
      </c>
      <c r="F6725" t="s">
        <v>25578</v>
      </c>
      <c r="H6725">
        <v>48.983710700000003</v>
      </c>
      <c r="I6725">
        <v>-93.812156799999997</v>
      </c>
      <c r="J6725" s="1" t="str">
        <f t="shared" si="1087"/>
        <v>NGR lake sediment grab sample</v>
      </c>
      <c r="K6725" s="1" t="str">
        <f t="shared" si="1088"/>
        <v>&lt;177 micron (NGR)</v>
      </c>
      <c r="L6725">
        <v>21</v>
      </c>
      <c r="M6725" t="s">
        <v>53</v>
      </c>
      <c r="N6725">
        <v>391</v>
      </c>
      <c r="O6725">
        <v>245</v>
      </c>
      <c r="P6725">
        <v>54</v>
      </c>
      <c r="Q6725">
        <v>1</v>
      </c>
      <c r="R6725">
        <v>25</v>
      </c>
      <c r="S6725">
        <v>9</v>
      </c>
      <c r="T6725">
        <v>0.1</v>
      </c>
      <c r="U6725">
        <v>290</v>
      </c>
      <c r="V6725">
        <v>1.1000000000000001</v>
      </c>
      <c r="W6725">
        <v>0.5</v>
      </c>
      <c r="X6725">
        <v>3</v>
      </c>
      <c r="Y6725">
        <v>60</v>
      </c>
    </row>
    <row r="6726" spans="1:25" hidden="1" x14ac:dyDescent="0.25">
      <c r="A6726" t="s">
        <v>25579</v>
      </c>
      <c r="B6726" t="s">
        <v>25580</v>
      </c>
      <c r="C6726" s="1" t="str">
        <f t="shared" si="1089"/>
        <v>21:0450</v>
      </c>
      <c r="D6726" s="1" t="str">
        <f t="shared" si="1086"/>
        <v>21:0148</v>
      </c>
      <c r="E6726" t="s">
        <v>25570</v>
      </c>
      <c r="F6726" t="s">
        <v>25581</v>
      </c>
      <c r="H6726">
        <v>48.983710700000003</v>
      </c>
      <c r="I6726">
        <v>-93.812156799999997</v>
      </c>
      <c r="J6726" s="1" t="str">
        <f t="shared" si="1087"/>
        <v>NGR lake sediment grab sample</v>
      </c>
      <c r="K6726" s="1" t="str">
        <f t="shared" si="1088"/>
        <v>&lt;177 micron (NGR)</v>
      </c>
      <c r="L6726">
        <v>21</v>
      </c>
      <c r="M6726" t="s">
        <v>57</v>
      </c>
      <c r="N6726">
        <v>392</v>
      </c>
      <c r="O6726">
        <v>230</v>
      </c>
      <c r="P6726">
        <v>54</v>
      </c>
      <c r="Q6726">
        <v>1</v>
      </c>
      <c r="R6726">
        <v>24</v>
      </c>
      <c r="S6726">
        <v>9</v>
      </c>
      <c r="T6726">
        <v>0.1</v>
      </c>
      <c r="U6726">
        <v>290</v>
      </c>
      <c r="V6726">
        <v>1.1499999999999999</v>
      </c>
      <c r="W6726">
        <v>0.5</v>
      </c>
      <c r="X6726">
        <v>3</v>
      </c>
      <c r="Y6726">
        <v>60.2</v>
      </c>
    </row>
    <row r="6727" spans="1:25" hidden="1" x14ac:dyDescent="0.25">
      <c r="A6727" t="s">
        <v>25582</v>
      </c>
      <c r="B6727" t="s">
        <v>25583</v>
      </c>
      <c r="C6727" s="1" t="str">
        <f t="shared" si="1089"/>
        <v>21:0450</v>
      </c>
      <c r="D6727" s="1" t="str">
        <f t="shared" si="1086"/>
        <v>21:0148</v>
      </c>
      <c r="E6727" t="s">
        <v>25584</v>
      </c>
      <c r="F6727" t="s">
        <v>25585</v>
      </c>
      <c r="H6727">
        <v>48.966025899999998</v>
      </c>
      <c r="I6727">
        <v>-93.832309600000002</v>
      </c>
      <c r="J6727" s="1" t="str">
        <f t="shared" si="1087"/>
        <v>NGR lake sediment grab sample</v>
      </c>
      <c r="K6727" s="1" t="str">
        <f t="shared" si="1088"/>
        <v>&lt;177 micron (NGR)</v>
      </c>
      <c r="L6727">
        <v>21</v>
      </c>
      <c r="M6727" t="s">
        <v>34</v>
      </c>
      <c r="N6727">
        <v>393</v>
      </c>
      <c r="O6727">
        <v>184</v>
      </c>
      <c r="P6727">
        <v>65</v>
      </c>
      <c r="Q6727">
        <v>5</v>
      </c>
      <c r="R6727">
        <v>30</v>
      </c>
      <c r="S6727">
        <v>11</v>
      </c>
      <c r="T6727">
        <v>0.1</v>
      </c>
      <c r="U6727">
        <v>550</v>
      </c>
      <c r="V6727">
        <v>1.1499999999999999</v>
      </c>
      <c r="W6727">
        <v>0.5</v>
      </c>
      <c r="X6727">
        <v>1</v>
      </c>
      <c r="Y6727">
        <v>41.2</v>
      </c>
    </row>
    <row r="6728" spans="1:25" hidden="1" x14ac:dyDescent="0.25">
      <c r="A6728" t="s">
        <v>25586</v>
      </c>
      <c r="B6728" t="s">
        <v>25587</v>
      </c>
      <c r="C6728" s="1" t="str">
        <f t="shared" si="1089"/>
        <v>21:0450</v>
      </c>
      <c r="D6728" s="1" t="str">
        <f t="shared" si="1086"/>
        <v>21:0148</v>
      </c>
      <c r="E6728" t="s">
        <v>25588</v>
      </c>
      <c r="F6728" t="s">
        <v>25589</v>
      </c>
      <c r="H6728">
        <v>48.978510100000001</v>
      </c>
      <c r="I6728">
        <v>-93.868269499999997</v>
      </c>
      <c r="J6728" s="1" t="str">
        <f t="shared" si="1087"/>
        <v>NGR lake sediment grab sample</v>
      </c>
      <c r="K6728" s="1" t="str">
        <f t="shared" si="1088"/>
        <v>&lt;177 micron (NGR)</v>
      </c>
      <c r="L6728">
        <v>21</v>
      </c>
      <c r="M6728" t="s">
        <v>39</v>
      </c>
      <c r="N6728">
        <v>394</v>
      </c>
      <c r="O6728">
        <v>210</v>
      </c>
      <c r="P6728">
        <v>83</v>
      </c>
      <c r="Q6728">
        <v>1</v>
      </c>
      <c r="R6728">
        <v>29</v>
      </c>
      <c r="S6728">
        <v>13</v>
      </c>
      <c r="T6728">
        <v>0.1</v>
      </c>
      <c r="U6728">
        <v>360</v>
      </c>
      <c r="V6728">
        <v>1.45</v>
      </c>
      <c r="W6728">
        <v>0.5</v>
      </c>
      <c r="X6728">
        <v>1</v>
      </c>
      <c r="Y6728">
        <v>51.2</v>
      </c>
    </row>
    <row r="6729" spans="1:25" hidden="1" x14ac:dyDescent="0.25">
      <c r="A6729" t="s">
        <v>25590</v>
      </c>
      <c r="B6729" t="s">
        <v>25591</v>
      </c>
      <c r="C6729" s="1" t="str">
        <f t="shared" si="1089"/>
        <v>21:0450</v>
      </c>
      <c r="D6729" s="1" t="str">
        <f t="shared" si="1086"/>
        <v>21:0148</v>
      </c>
      <c r="E6729" t="s">
        <v>25592</v>
      </c>
      <c r="F6729" t="s">
        <v>25593</v>
      </c>
      <c r="H6729">
        <v>48.951715200000002</v>
      </c>
      <c r="I6729">
        <v>-93.862845899999996</v>
      </c>
      <c r="J6729" s="1" t="str">
        <f t="shared" si="1087"/>
        <v>NGR lake sediment grab sample</v>
      </c>
      <c r="K6729" s="1" t="str">
        <f t="shared" si="1088"/>
        <v>&lt;177 micron (NGR)</v>
      </c>
      <c r="L6729">
        <v>21</v>
      </c>
      <c r="M6729" t="s">
        <v>44</v>
      </c>
      <c r="N6729">
        <v>395</v>
      </c>
      <c r="O6729">
        <v>147</v>
      </c>
      <c r="P6729">
        <v>53</v>
      </c>
      <c r="Q6729">
        <v>3</v>
      </c>
      <c r="R6729">
        <v>23</v>
      </c>
      <c r="S6729">
        <v>18</v>
      </c>
      <c r="T6729">
        <v>0.1</v>
      </c>
      <c r="U6729">
        <v>2200</v>
      </c>
      <c r="V6729">
        <v>6.35</v>
      </c>
      <c r="W6729">
        <v>2</v>
      </c>
      <c r="X6729">
        <v>1</v>
      </c>
      <c r="Y6729">
        <v>38.6</v>
      </c>
    </row>
    <row r="6730" spans="1:25" hidden="1" x14ac:dyDescent="0.25">
      <c r="A6730" t="s">
        <v>25594</v>
      </c>
      <c r="B6730" t="s">
        <v>25595</v>
      </c>
      <c r="C6730" s="1" t="str">
        <f t="shared" si="1089"/>
        <v>21:0450</v>
      </c>
      <c r="D6730" s="1" t="str">
        <f t="shared" si="1086"/>
        <v>21:0148</v>
      </c>
      <c r="E6730" t="s">
        <v>25596</v>
      </c>
      <c r="F6730" t="s">
        <v>25597</v>
      </c>
      <c r="H6730">
        <v>48.931425099999998</v>
      </c>
      <c r="I6730">
        <v>-93.875357800000003</v>
      </c>
      <c r="J6730" s="1" t="str">
        <f t="shared" si="1087"/>
        <v>NGR lake sediment grab sample</v>
      </c>
      <c r="K6730" s="1" t="str">
        <f t="shared" si="1088"/>
        <v>&lt;177 micron (NGR)</v>
      </c>
      <c r="L6730">
        <v>21</v>
      </c>
      <c r="M6730" t="s">
        <v>62</v>
      </c>
      <c r="N6730">
        <v>396</v>
      </c>
      <c r="O6730">
        <v>230</v>
      </c>
      <c r="P6730">
        <v>62</v>
      </c>
      <c r="Q6730">
        <v>2</v>
      </c>
      <c r="R6730">
        <v>34</v>
      </c>
      <c r="S6730">
        <v>11</v>
      </c>
      <c r="T6730">
        <v>0.1</v>
      </c>
      <c r="U6730">
        <v>350</v>
      </c>
      <c r="V6730">
        <v>1.45</v>
      </c>
      <c r="W6730">
        <v>0.5</v>
      </c>
      <c r="X6730">
        <v>1</v>
      </c>
      <c r="Y6730">
        <v>40.200000000000003</v>
      </c>
    </row>
    <row r="6731" spans="1:25" hidden="1" x14ac:dyDescent="0.25">
      <c r="A6731" t="s">
        <v>25598</v>
      </c>
      <c r="B6731" t="s">
        <v>25599</v>
      </c>
      <c r="C6731" s="1" t="str">
        <f t="shared" si="1089"/>
        <v>21:0450</v>
      </c>
      <c r="D6731" s="1" t="str">
        <f t="shared" si="1086"/>
        <v>21:0148</v>
      </c>
      <c r="E6731" t="s">
        <v>25600</v>
      </c>
      <c r="F6731" t="s">
        <v>25601</v>
      </c>
      <c r="H6731">
        <v>48.922485799999997</v>
      </c>
      <c r="I6731">
        <v>-93.828500599999998</v>
      </c>
      <c r="J6731" s="1" t="str">
        <f t="shared" si="1087"/>
        <v>NGR lake sediment grab sample</v>
      </c>
      <c r="K6731" s="1" t="str">
        <f t="shared" si="1088"/>
        <v>&lt;177 micron (NGR)</v>
      </c>
      <c r="L6731">
        <v>21</v>
      </c>
      <c r="M6731" t="s">
        <v>67</v>
      </c>
      <c r="N6731">
        <v>397</v>
      </c>
      <c r="O6731">
        <v>265</v>
      </c>
      <c r="P6731">
        <v>55</v>
      </c>
      <c r="Q6731">
        <v>2</v>
      </c>
      <c r="R6731">
        <v>27</v>
      </c>
      <c r="S6731">
        <v>9</v>
      </c>
      <c r="T6731">
        <v>0.1</v>
      </c>
      <c r="U6731">
        <v>680</v>
      </c>
      <c r="V6731">
        <v>1.65</v>
      </c>
      <c r="W6731">
        <v>0.5</v>
      </c>
      <c r="X6731">
        <v>1</v>
      </c>
      <c r="Y6731">
        <v>52</v>
      </c>
    </row>
    <row r="6732" spans="1:25" hidden="1" x14ac:dyDescent="0.25">
      <c r="A6732" t="s">
        <v>25602</v>
      </c>
      <c r="B6732" t="s">
        <v>25603</v>
      </c>
      <c r="C6732" s="1" t="str">
        <f t="shared" si="1089"/>
        <v>21:0450</v>
      </c>
      <c r="D6732" s="1" t="str">
        <f t="shared" si="1086"/>
        <v>21:0148</v>
      </c>
      <c r="E6732" t="s">
        <v>25604</v>
      </c>
      <c r="F6732" t="s">
        <v>25605</v>
      </c>
      <c r="H6732">
        <v>48.940401399999999</v>
      </c>
      <c r="I6732">
        <v>-93.7904233</v>
      </c>
      <c r="J6732" s="1" t="str">
        <f t="shared" si="1087"/>
        <v>NGR lake sediment grab sample</v>
      </c>
      <c r="K6732" s="1" t="str">
        <f t="shared" si="1088"/>
        <v>&lt;177 micron (NGR)</v>
      </c>
      <c r="L6732">
        <v>21</v>
      </c>
      <c r="M6732" t="s">
        <v>72</v>
      </c>
      <c r="N6732">
        <v>398</v>
      </c>
      <c r="O6732">
        <v>142</v>
      </c>
      <c r="P6732">
        <v>45</v>
      </c>
      <c r="Q6732">
        <v>9</v>
      </c>
      <c r="R6732">
        <v>40</v>
      </c>
      <c r="S6732">
        <v>13</v>
      </c>
      <c r="T6732">
        <v>0.1</v>
      </c>
      <c r="U6732">
        <v>380</v>
      </c>
      <c r="V6732">
        <v>2.4</v>
      </c>
      <c r="W6732">
        <v>2</v>
      </c>
      <c r="X6732">
        <v>1</v>
      </c>
      <c r="Y6732">
        <v>19.600000000000001</v>
      </c>
    </row>
    <row r="6733" spans="1:25" hidden="1" x14ac:dyDescent="0.25">
      <c r="A6733" t="s">
        <v>25606</v>
      </c>
      <c r="B6733" t="s">
        <v>25607</v>
      </c>
      <c r="C6733" s="1" t="str">
        <f t="shared" si="1089"/>
        <v>21:0450</v>
      </c>
      <c r="D6733" s="1" t="str">
        <f t="shared" si="1086"/>
        <v>21:0148</v>
      </c>
      <c r="E6733" t="s">
        <v>25608</v>
      </c>
      <c r="F6733" t="s">
        <v>25609</v>
      </c>
      <c r="H6733">
        <v>48.958920999999997</v>
      </c>
      <c r="I6733">
        <v>-93.759882599999997</v>
      </c>
      <c r="J6733" s="1" t="str">
        <f t="shared" si="1087"/>
        <v>NGR lake sediment grab sample</v>
      </c>
      <c r="K6733" s="1" t="str">
        <f t="shared" si="1088"/>
        <v>&lt;177 micron (NGR)</v>
      </c>
      <c r="L6733">
        <v>21</v>
      </c>
      <c r="M6733" t="s">
        <v>77</v>
      </c>
      <c r="N6733">
        <v>399</v>
      </c>
      <c r="O6733">
        <v>140</v>
      </c>
      <c r="P6733">
        <v>43</v>
      </c>
      <c r="Q6733">
        <v>5</v>
      </c>
      <c r="R6733">
        <v>38</v>
      </c>
      <c r="S6733">
        <v>13</v>
      </c>
      <c r="T6733">
        <v>0.1</v>
      </c>
      <c r="U6733">
        <v>390</v>
      </c>
      <c r="V6733">
        <v>2.2000000000000002</v>
      </c>
      <c r="W6733">
        <v>2</v>
      </c>
      <c r="X6733">
        <v>1</v>
      </c>
      <c r="Y6733">
        <v>20.399999999999999</v>
      </c>
    </row>
    <row r="6734" spans="1:25" hidden="1" x14ac:dyDescent="0.25">
      <c r="A6734" t="s">
        <v>25610</v>
      </c>
      <c r="B6734" t="s">
        <v>25611</v>
      </c>
      <c r="C6734" s="1" t="str">
        <f t="shared" si="1089"/>
        <v>21:0450</v>
      </c>
      <c r="D6734" s="1" t="str">
        <f t="shared" si="1086"/>
        <v>21:0148</v>
      </c>
      <c r="E6734" t="s">
        <v>25612</v>
      </c>
      <c r="F6734" t="s">
        <v>25613</v>
      </c>
      <c r="H6734">
        <v>48.924069799999998</v>
      </c>
      <c r="I6734">
        <v>-93.711695700000007</v>
      </c>
      <c r="J6734" s="1" t="str">
        <f t="shared" si="1087"/>
        <v>NGR lake sediment grab sample</v>
      </c>
      <c r="K6734" s="1" t="str">
        <f t="shared" si="1088"/>
        <v>&lt;177 micron (NGR)</v>
      </c>
      <c r="L6734">
        <v>21</v>
      </c>
      <c r="M6734" t="s">
        <v>82</v>
      </c>
      <c r="N6734">
        <v>400</v>
      </c>
      <c r="O6734">
        <v>180</v>
      </c>
      <c r="P6734">
        <v>60</v>
      </c>
      <c r="Q6734">
        <v>16</v>
      </c>
      <c r="R6734">
        <v>44</v>
      </c>
      <c r="S6734">
        <v>16</v>
      </c>
      <c r="T6734">
        <v>0.1</v>
      </c>
      <c r="U6734">
        <v>410</v>
      </c>
      <c r="V6734">
        <v>2.4500000000000002</v>
      </c>
      <c r="W6734">
        <v>2.5</v>
      </c>
      <c r="X6734">
        <v>1</v>
      </c>
      <c r="Y6734">
        <v>29</v>
      </c>
    </row>
    <row r="6735" spans="1:25" hidden="1" x14ac:dyDescent="0.25">
      <c r="A6735" t="s">
        <v>25614</v>
      </c>
      <c r="B6735" t="s">
        <v>25615</v>
      </c>
      <c r="C6735" s="1" t="str">
        <f t="shared" si="1089"/>
        <v>21:0450</v>
      </c>
      <c r="D6735" s="1" t="str">
        <f t="shared" si="1086"/>
        <v>21:0148</v>
      </c>
      <c r="E6735" t="s">
        <v>25616</v>
      </c>
      <c r="F6735" t="s">
        <v>25617</v>
      </c>
      <c r="H6735">
        <v>48.931907899999999</v>
      </c>
      <c r="I6735">
        <v>-93.671897099999995</v>
      </c>
      <c r="J6735" s="1" t="str">
        <f t="shared" si="1087"/>
        <v>NGR lake sediment grab sample</v>
      </c>
      <c r="K6735" s="1" t="str">
        <f t="shared" si="1088"/>
        <v>&lt;177 micron (NGR)</v>
      </c>
      <c r="L6735">
        <v>21</v>
      </c>
      <c r="M6735" t="s">
        <v>87</v>
      </c>
      <c r="N6735">
        <v>401</v>
      </c>
      <c r="O6735">
        <v>197</v>
      </c>
      <c r="P6735">
        <v>52</v>
      </c>
      <c r="Q6735">
        <v>6</v>
      </c>
      <c r="R6735">
        <v>46</v>
      </c>
      <c r="S6735">
        <v>15</v>
      </c>
      <c r="T6735">
        <v>0.1</v>
      </c>
      <c r="U6735">
        <v>530</v>
      </c>
      <c r="V6735">
        <v>2.7</v>
      </c>
      <c r="W6735">
        <v>2</v>
      </c>
      <c r="X6735">
        <v>1</v>
      </c>
      <c r="Y6735">
        <v>22.6</v>
      </c>
    </row>
    <row r="6736" spans="1:25" hidden="1" x14ac:dyDescent="0.25">
      <c r="A6736" t="s">
        <v>25618</v>
      </c>
      <c r="B6736" t="s">
        <v>25619</v>
      </c>
      <c r="C6736" s="1" t="str">
        <f t="shared" si="1089"/>
        <v>21:0450</v>
      </c>
      <c r="D6736" s="1" t="str">
        <f t="shared" si="1086"/>
        <v>21:0148</v>
      </c>
      <c r="E6736" t="s">
        <v>25620</v>
      </c>
      <c r="F6736" t="s">
        <v>25621</v>
      </c>
      <c r="H6736">
        <v>48.938764300000003</v>
      </c>
      <c r="I6736">
        <v>-93.624686699999998</v>
      </c>
      <c r="J6736" s="1" t="str">
        <f t="shared" si="1087"/>
        <v>NGR lake sediment grab sample</v>
      </c>
      <c r="K6736" s="1" t="str">
        <f t="shared" si="1088"/>
        <v>&lt;177 micron (NGR)</v>
      </c>
      <c r="L6736">
        <v>21</v>
      </c>
      <c r="M6736" t="s">
        <v>92</v>
      </c>
      <c r="N6736">
        <v>402</v>
      </c>
      <c r="O6736">
        <v>168</v>
      </c>
      <c r="P6736">
        <v>42</v>
      </c>
      <c r="Q6736">
        <v>5</v>
      </c>
      <c r="R6736">
        <v>41</v>
      </c>
      <c r="S6736">
        <v>13</v>
      </c>
      <c r="T6736">
        <v>0.1</v>
      </c>
      <c r="U6736">
        <v>420</v>
      </c>
      <c r="V6736">
        <v>2.15</v>
      </c>
      <c r="W6736">
        <v>0.5</v>
      </c>
      <c r="X6736">
        <v>1</v>
      </c>
      <c r="Y6736">
        <v>24.8</v>
      </c>
    </row>
    <row r="6737" spans="1:25" hidden="1" x14ac:dyDescent="0.25">
      <c r="A6737" t="s">
        <v>25622</v>
      </c>
      <c r="B6737" t="s">
        <v>25623</v>
      </c>
      <c r="C6737" s="1" t="str">
        <f t="shared" si="1089"/>
        <v>21:0450</v>
      </c>
      <c r="D6737" s="1" t="str">
        <f>HYPERLINK("http://geochem.nrcan.gc.ca/cdogs/content/svy/svy_e.htm", "")</f>
        <v/>
      </c>
      <c r="G6737" s="1" t="str">
        <f>HYPERLINK("http://geochem.nrcan.gc.ca/cdogs/content/cr_/cr_00033_e.htm", "33")</f>
        <v>33</v>
      </c>
      <c r="J6737" t="s">
        <v>100</v>
      </c>
      <c r="K6737" t="s">
        <v>101</v>
      </c>
      <c r="L6737">
        <v>21</v>
      </c>
      <c r="M6737" t="s">
        <v>102</v>
      </c>
      <c r="N6737">
        <v>403</v>
      </c>
      <c r="O6737">
        <v>164</v>
      </c>
      <c r="P6737">
        <v>19</v>
      </c>
      <c r="Q6737">
        <v>26</v>
      </c>
      <c r="R6737">
        <v>13</v>
      </c>
      <c r="S6737">
        <v>11</v>
      </c>
      <c r="T6737">
        <v>0.1</v>
      </c>
      <c r="U6737">
        <v>2600</v>
      </c>
      <c r="V6737">
        <v>3.7</v>
      </c>
      <c r="W6737">
        <v>2</v>
      </c>
      <c r="X6737">
        <v>1</v>
      </c>
      <c r="Y6737">
        <v>12.4</v>
      </c>
    </row>
    <row r="6738" spans="1:25" hidden="1" x14ac:dyDescent="0.25">
      <c r="A6738" t="s">
        <v>25624</v>
      </c>
      <c r="B6738" t="s">
        <v>25625</v>
      </c>
      <c r="C6738" s="1" t="str">
        <f t="shared" si="1089"/>
        <v>21:0450</v>
      </c>
      <c r="D6738" s="1" t="str">
        <f t="shared" ref="D6738:D6749" si="1090">HYPERLINK("http://geochem.nrcan.gc.ca/cdogs/content/svy/svy210148_e.htm", "21:0148")</f>
        <v>21:0148</v>
      </c>
      <c r="E6738" t="s">
        <v>25626</v>
      </c>
      <c r="F6738" t="s">
        <v>25627</v>
      </c>
      <c r="H6738">
        <v>48.934940599999997</v>
      </c>
      <c r="I6738">
        <v>-93.582993200000004</v>
      </c>
      <c r="J6738" s="1" t="str">
        <f t="shared" ref="J6738:J6749" si="1091">HYPERLINK("http://geochem.nrcan.gc.ca/cdogs/content/kwd/kwd020027_e.htm", "NGR lake sediment grab sample")</f>
        <v>NGR lake sediment grab sample</v>
      </c>
      <c r="K6738" s="1" t="str">
        <f t="shared" ref="K6738:K6749" si="1092">HYPERLINK("http://geochem.nrcan.gc.ca/cdogs/content/kwd/kwd080006_e.htm", "&lt;177 micron (NGR)")</f>
        <v>&lt;177 micron (NGR)</v>
      </c>
      <c r="L6738">
        <v>21</v>
      </c>
      <c r="M6738" t="s">
        <v>97</v>
      </c>
      <c r="N6738">
        <v>404</v>
      </c>
      <c r="O6738">
        <v>100</v>
      </c>
      <c r="P6738">
        <v>44</v>
      </c>
      <c r="Q6738">
        <v>5</v>
      </c>
      <c r="R6738">
        <v>39</v>
      </c>
      <c r="S6738">
        <v>14</v>
      </c>
      <c r="T6738">
        <v>0.1</v>
      </c>
      <c r="U6738">
        <v>400</v>
      </c>
      <c r="V6738">
        <v>2.2000000000000002</v>
      </c>
      <c r="W6738">
        <v>2</v>
      </c>
      <c r="X6738">
        <v>1</v>
      </c>
      <c r="Y6738">
        <v>24.4</v>
      </c>
    </row>
    <row r="6739" spans="1:25" hidden="1" x14ac:dyDescent="0.25">
      <c r="A6739" t="s">
        <v>25628</v>
      </c>
      <c r="B6739" t="s">
        <v>25629</v>
      </c>
      <c r="C6739" s="1" t="str">
        <f t="shared" si="1089"/>
        <v>21:0450</v>
      </c>
      <c r="D6739" s="1" t="str">
        <f t="shared" si="1090"/>
        <v>21:0148</v>
      </c>
      <c r="E6739" t="s">
        <v>25630</v>
      </c>
      <c r="F6739" t="s">
        <v>25631</v>
      </c>
      <c r="H6739">
        <v>48.903113599999998</v>
      </c>
      <c r="I6739">
        <v>-93.612738800000002</v>
      </c>
      <c r="J6739" s="1" t="str">
        <f t="shared" si="1091"/>
        <v>NGR lake sediment grab sample</v>
      </c>
      <c r="K6739" s="1" t="str">
        <f t="shared" si="1092"/>
        <v>&lt;177 micron (NGR)</v>
      </c>
      <c r="L6739">
        <v>21</v>
      </c>
      <c r="M6739" t="s">
        <v>107</v>
      </c>
      <c r="N6739">
        <v>405</v>
      </c>
      <c r="O6739">
        <v>82</v>
      </c>
      <c r="P6739">
        <v>41</v>
      </c>
      <c r="Q6739">
        <v>15</v>
      </c>
      <c r="R6739">
        <v>31</v>
      </c>
      <c r="S6739">
        <v>12</v>
      </c>
      <c r="T6739">
        <v>0.1</v>
      </c>
      <c r="U6739">
        <v>430</v>
      </c>
      <c r="V6739">
        <v>1.95</v>
      </c>
      <c r="W6739">
        <v>3</v>
      </c>
      <c r="X6739">
        <v>1</v>
      </c>
      <c r="Y6739">
        <v>29.2</v>
      </c>
    </row>
    <row r="6740" spans="1:25" hidden="1" x14ac:dyDescent="0.25">
      <c r="A6740" t="s">
        <v>25632</v>
      </c>
      <c r="B6740" t="s">
        <v>25633</v>
      </c>
      <c r="C6740" s="1" t="str">
        <f t="shared" si="1089"/>
        <v>21:0450</v>
      </c>
      <c r="D6740" s="1" t="str">
        <f t="shared" si="1090"/>
        <v>21:0148</v>
      </c>
      <c r="E6740" t="s">
        <v>25634</v>
      </c>
      <c r="F6740" t="s">
        <v>25635</v>
      </c>
      <c r="H6740">
        <v>48.889326699999998</v>
      </c>
      <c r="I6740">
        <v>-93.565860499999999</v>
      </c>
      <c r="J6740" s="1" t="str">
        <f t="shared" si="1091"/>
        <v>NGR lake sediment grab sample</v>
      </c>
      <c r="K6740" s="1" t="str">
        <f t="shared" si="1092"/>
        <v>&lt;177 micron (NGR)</v>
      </c>
      <c r="L6740">
        <v>21</v>
      </c>
      <c r="M6740" t="s">
        <v>112</v>
      </c>
      <c r="N6740">
        <v>406</v>
      </c>
      <c r="O6740">
        <v>138</v>
      </c>
      <c r="P6740">
        <v>47</v>
      </c>
      <c r="Q6740">
        <v>9</v>
      </c>
      <c r="R6740">
        <v>34</v>
      </c>
      <c r="S6740">
        <v>11</v>
      </c>
      <c r="T6740">
        <v>0.1</v>
      </c>
      <c r="U6740">
        <v>380</v>
      </c>
      <c r="V6740">
        <v>1.55</v>
      </c>
      <c r="W6740">
        <v>1</v>
      </c>
      <c r="X6740">
        <v>1</v>
      </c>
      <c r="Y6740">
        <v>36.4</v>
      </c>
    </row>
    <row r="6741" spans="1:25" hidden="1" x14ac:dyDescent="0.25">
      <c r="A6741" t="s">
        <v>25636</v>
      </c>
      <c r="B6741" t="s">
        <v>25637</v>
      </c>
      <c r="C6741" s="1" t="str">
        <f t="shared" si="1089"/>
        <v>21:0450</v>
      </c>
      <c r="D6741" s="1" t="str">
        <f t="shared" si="1090"/>
        <v>21:0148</v>
      </c>
      <c r="E6741" t="s">
        <v>25638</v>
      </c>
      <c r="F6741" t="s">
        <v>25639</v>
      </c>
      <c r="H6741">
        <v>48.873134800000003</v>
      </c>
      <c r="I6741">
        <v>-93.569387300000002</v>
      </c>
      <c r="J6741" s="1" t="str">
        <f t="shared" si="1091"/>
        <v>NGR lake sediment grab sample</v>
      </c>
      <c r="K6741" s="1" t="str">
        <f t="shared" si="1092"/>
        <v>&lt;177 micron (NGR)</v>
      </c>
      <c r="L6741">
        <v>21</v>
      </c>
      <c r="M6741" t="s">
        <v>117</v>
      </c>
      <c r="N6741">
        <v>407</v>
      </c>
      <c r="O6741">
        <v>79</v>
      </c>
      <c r="P6741">
        <v>56</v>
      </c>
      <c r="Q6741">
        <v>5</v>
      </c>
      <c r="R6741">
        <v>37</v>
      </c>
      <c r="S6741">
        <v>13</v>
      </c>
      <c r="T6741">
        <v>0.1</v>
      </c>
      <c r="U6741">
        <v>340</v>
      </c>
      <c r="V6741">
        <v>1.5</v>
      </c>
      <c r="W6741">
        <v>1</v>
      </c>
      <c r="X6741">
        <v>1</v>
      </c>
      <c r="Y6741">
        <v>37.4</v>
      </c>
    </row>
    <row r="6742" spans="1:25" hidden="1" x14ac:dyDescent="0.25">
      <c r="A6742" t="s">
        <v>25640</v>
      </c>
      <c r="B6742" t="s">
        <v>25641</v>
      </c>
      <c r="C6742" s="1" t="str">
        <f t="shared" si="1089"/>
        <v>21:0450</v>
      </c>
      <c r="D6742" s="1" t="str">
        <f t="shared" si="1090"/>
        <v>21:0148</v>
      </c>
      <c r="E6742" t="s">
        <v>25642</v>
      </c>
      <c r="F6742" t="s">
        <v>25643</v>
      </c>
      <c r="H6742">
        <v>48.8622333</v>
      </c>
      <c r="I6742">
        <v>-93.531346099999993</v>
      </c>
      <c r="J6742" s="1" t="str">
        <f t="shared" si="1091"/>
        <v>NGR lake sediment grab sample</v>
      </c>
      <c r="K6742" s="1" t="str">
        <f t="shared" si="1092"/>
        <v>&lt;177 micron (NGR)</v>
      </c>
      <c r="L6742">
        <v>21</v>
      </c>
      <c r="M6742" t="s">
        <v>122</v>
      </c>
      <c r="N6742">
        <v>408</v>
      </c>
      <c r="O6742">
        <v>24</v>
      </c>
      <c r="P6742">
        <v>8</v>
      </c>
      <c r="Q6742">
        <v>2</v>
      </c>
      <c r="R6742">
        <v>11</v>
      </c>
      <c r="S6742">
        <v>7</v>
      </c>
      <c r="T6742">
        <v>0.1</v>
      </c>
      <c r="U6742">
        <v>230</v>
      </c>
      <c r="V6742">
        <v>0.8</v>
      </c>
      <c r="W6742">
        <v>0.5</v>
      </c>
      <c r="X6742">
        <v>1</v>
      </c>
      <c r="Y6742">
        <v>1.6</v>
      </c>
    </row>
    <row r="6743" spans="1:25" hidden="1" x14ac:dyDescent="0.25">
      <c r="A6743" t="s">
        <v>25644</v>
      </c>
      <c r="B6743" t="s">
        <v>25645</v>
      </c>
      <c r="C6743" s="1" t="str">
        <f t="shared" si="1089"/>
        <v>21:0450</v>
      </c>
      <c r="D6743" s="1" t="str">
        <f t="shared" si="1090"/>
        <v>21:0148</v>
      </c>
      <c r="E6743" t="s">
        <v>25646</v>
      </c>
      <c r="F6743" t="s">
        <v>25647</v>
      </c>
      <c r="H6743">
        <v>48.798517599999997</v>
      </c>
      <c r="I6743">
        <v>-93.512943399999997</v>
      </c>
      <c r="J6743" s="1" t="str">
        <f t="shared" si="1091"/>
        <v>NGR lake sediment grab sample</v>
      </c>
      <c r="K6743" s="1" t="str">
        <f t="shared" si="1092"/>
        <v>&lt;177 micron (NGR)</v>
      </c>
      <c r="L6743">
        <v>22</v>
      </c>
      <c r="M6743" t="s">
        <v>29</v>
      </c>
      <c r="N6743">
        <v>409</v>
      </c>
      <c r="O6743">
        <v>65</v>
      </c>
      <c r="P6743">
        <v>12</v>
      </c>
      <c r="Q6743">
        <v>4</v>
      </c>
      <c r="R6743">
        <v>20</v>
      </c>
      <c r="S6743">
        <v>9</v>
      </c>
      <c r="T6743">
        <v>0.1</v>
      </c>
      <c r="U6743">
        <v>200</v>
      </c>
      <c r="V6743">
        <v>1.35</v>
      </c>
      <c r="W6743">
        <v>0.5</v>
      </c>
      <c r="X6743">
        <v>1</v>
      </c>
      <c r="Y6743">
        <v>6.6</v>
      </c>
    </row>
    <row r="6744" spans="1:25" hidden="1" x14ac:dyDescent="0.25">
      <c r="A6744" t="s">
        <v>25648</v>
      </c>
      <c r="B6744" t="s">
        <v>25649</v>
      </c>
      <c r="C6744" s="1" t="str">
        <f t="shared" si="1089"/>
        <v>21:0450</v>
      </c>
      <c r="D6744" s="1" t="str">
        <f t="shared" si="1090"/>
        <v>21:0148</v>
      </c>
      <c r="E6744" t="s">
        <v>25650</v>
      </c>
      <c r="F6744" t="s">
        <v>25651</v>
      </c>
      <c r="H6744">
        <v>48.832664399999999</v>
      </c>
      <c r="I6744">
        <v>-93.537056399999997</v>
      </c>
      <c r="J6744" s="1" t="str">
        <f t="shared" si="1091"/>
        <v>NGR lake sediment grab sample</v>
      </c>
      <c r="K6744" s="1" t="str">
        <f t="shared" si="1092"/>
        <v>&lt;177 micron (NGR)</v>
      </c>
      <c r="L6744">
        <v>22</v>
      </c>
      <c r="M6744" t="s">
        <v>34</v>
      </c>
      <c r="N6744">
        <v>410</v>
      </c>
      <c r="O6744">
        <v>114</v>
      </c>
      <c r="P6744">
        <v>39</v>
      </c>
      <c r="Q6744">
        <v>8</v>
      </c>
      <c r="R6744">
        <v>35</v>
      </c>
      <c r="S6744">
        <v>12</v>
      </c>
      <c r="T6744">
        <v>0.1</v>
      </c>
      <c r="U6744">
        <v>520</v>
      </c>
      <c r="V6744">
        <v>2.2000000000000002</v>
      </c>
      <c r="W6744">
        <v>1</v>
      </c>
      <c r="X6744">
        <v>1</v>
      </c>
      <c r="Y6744">
        <v>15.8</v>
      </c>
    </row>
    <row r="6745" spans="1:25" hidden="1" x14ac:dyDescent="0.25">
      <c r="A6745" t="s">
        <v>25652</v>
      </c>
      <c r="B6745" t="s">
        <v>25653</v>
      </c>
      <c r="C6745" s="1" t="str">
        <f t="shared" si="1089"/>
        <v>21:0450</v>
      </c>
      <c r="D6745" s="1" t="str">
        <f t="shared" si="1090"/>
        <v>21:0148</v>
      </c>
      <c r="E6745" t="s">
        <v>25654</v>
      </c>
      <c r="F6745" t="s">
        <v>25655</v>
      </c>
      <c r="H6745">
        <v>48.814237499999997</v>
      </c>
      <c r="I6745">
        <v>-93.541586199999998</v>
      </c>
      <c r="J6745" s="1" t="str">
        <f t="shared" si="1091"/>
        <v>NGR lake sediment grab sample</v>
      </c>
      <c r="K6745" s="1" t="str">
        <f t="shared" si="1092"/>
        <v>&lt;177 micron (NGR)</v>
      </c>
      <c r="L6745">
        <v>22</v>
      </c>
      <c r="M6745" t="s">
        <v>49</v>
      </c>
      <c r="N6745">
        <v>411</v>
      </c>
      <c r="O6745">
        <v>84</v>
      </c>
      <c r="P6745">
        <v>22</v>
      </c>
      <c r="Q6745">
        <v>4</v>
      </c>
      <c r="R6745">
        <v>24</v>
      </c>
      <c r="S6745">
        <v>10</v>
      </c>
      <c r="T6745">
        <v>0.1</v>
      </c>
      <c r="U6745">
        <v>310</v>
      </c>
      <c r="V6745">
        <v>1.2</v>
      </c>
      <c r="W6745">
        <v>1</v>
      </c>
      <c r="X6745">
        <v>1</v>
      </c>
      <c r="Y6745">
        <v>40.4</v>
      </c>
    </row>
    <row r="6746" spans="1:25" hidden="1" x14ac:dyDescent="0.25">
      <c r="A6746" t="s">
        <v>25656</v>
      </c>
      <c r="B6746" t="s">
        <v>25657</v>
      </c>
      <c r="C6746" s="1" t="str">
        <f t="shared" si="1089"/>
        <v>21:0450</v>
      </c>
      <c r="D6746" s="1" t="str">
        <f t="shared" si="1090"/>
        <v>21:0148</v>
      </c>
      <c r="E6746" t="s">
        <v>25646</v>
      </c>
      <c r="F6746" t="s">
        <v>25658</v>
      </c>
      <c r="H6746">
        <v>48.798517599999997</v>
      </c>
      <c r="I6746">
        <v>-93.512943399999997</v>
      </c>
      <c r="J6746" s="1" t="str">
        <f t="shared" si="1091"/>
        <v>NGR lake sediment grab sample</v>
      </c>
      <c r="K6746" s="1" t="str">
        <f t="shared" si="1092"/>
        <v>&lt;177 micron (NGR)</v>
      </c>
      <c r="L6746">
        <v>22</v>
      </c>
      <c r="M6746" t="s">
        <v>53</v>
      </c>
      <c r="N6746">
        <v>412</v>
      </c>
      <c r="O6746">
        <v>58</v>
      </c>
      <c r="P6746">
        <v>11</v>
      </c>
      <c r="Q6746">
        <v>4</v>
      </c>
      <c r="R6746">
        <v>20</v>
      </c>
      <c r="S6746">
        <v>9</v>
      </c>
      <c r="T6746">
        <v>0.1</v>
      </c>
      <c r="U6746">
        <v>180</v>
      </c>
      <c r="V6746">
        <v>1.2</v>
      </c>
      <c r="W6746">
        <v>0.5</v>
      </c>
      <c r="X6746">
        <v>1</v>
      </c>
      <c r="Y6746">
        <v>4.4000000000000004</v>
      </c>
    </row>
    <row r="6747" spans="1:25" hidden="1" x14ac:dyDescent="0.25">
      <c r="A6747" t="s">
        <v>25659</v>
      </c>
      <c r="B6747" t="s">
        <v>25660</v>
      </c>
      <c r="C6747" s="1" t="str">
        <f t="shared" si="1089"/>
        <v>21:0450</v>
      </c>
      <c r="D6747" s="1" t="str">
        <f t="shared" si="1090"/>
        <v>21:0148</v>
      </c>
      <c r="E6747" t="s">
        <v>25646</v>
      </c>
      <c r="F6747" t="s">
        <v>25661</v>
      </c>
      <c r="H6747">
        <v>48.798517599999997</v>
      </c>
      <c r="I6747">
        <v>-93.512943399999997</v>
      </c>
      <c r="J6747" s="1" t="str">
        <f t="shared" si="1091"/>
        <v>NGR lake sediment grab sample</v>
      </c>
      <c r="K6747" s="1" t="str">
        <f t="shared" si="1092"/>
        <v>&lt;177 micron (NGR)</v>
      </c>
      <c r="L6747">
        <v>22</v>
      </c>
      <c r="M6747" t="s">
        <v>57</v>
      </c>
      <c r="N6747">
        <v>413</v>
      </c>
      <c r="O6747">
        <v>66</v>
      </c>
      <c r="P6747">
        <v>12</v>
      </c>
      <c r="Q6747">
        <v>6</v>
      </c>
      <c r="R6747">
        <v>21</v>
      </c>
      <c r="S6747">
        <v>9</v>
      </c>
      <c r="T6747">
        <v>0.1</v>
      </c>
      <c r="U6747">
        <v>190</v>
      </c>
      <c r="V6747">
        <v>1.3</v>
      </c>
      <c r="W6747">
        <v>1</v>
      </c>
      <c r="X6747">
        <v>1</v>
      </c>
      <c r="Y6747">
        <v>6.4</v>
      </c>
    </row>
    <row r="6748" spans="1:25" hidden="1" x14ac:dyDescent="0.25">
      <c r="A6748" t="s">
        <v>25662</v>
      </c>
      <c r="B6748" t="s">
        <v>25663</v>
      </c>
      <c r="C6748" s="1" t="str">
        <f t="shared" si="1089"/>
        <v>21:0450</v>
      </c>
      <c r="D6748" s="1" t="str">
        <f t="shared" si="1090"/>
        <v>21:0148</v>
      </c>
      <c r="E6748" t="s">
        <v>25664</v>
      </c>
      <c r="F6748" t="s">
        <v>25665</v>
      </c>
      <c r="H6748">
        <v>48.738531999999999</v>
      </c>
      <c r="I6748">
        <v>-93.544390699999994</v>
      </c>
      <c r="J6748" s="1" t="str">
        <f t="shared" si="1091"/>
        <v>NGR lake sediment grab sample</v>
      </c>
      <c r="K6748" s="1" t="str">
        <f t="shared" si="1092"/>
        <v>&lt;177 micron (NGR)</v>
      </c>
      <c r="L6748">
        <v>22</v>
      </c>
      <c r="M6748" t="s">
        <v>39</v>
      </c>
      <c r="N6748">
        <v>414</v>
      </c>
      <c r="O6748">
        <v>182</v>
      </c>
      <c r="P6748">
        <v>33</v>
      </c>
      <c r="Q6748">
        <v>5</v>
      </c>
      <c r="R6748">
        <v>22</v>
      </c>
      <c r="S6748">
        <v>9</v>
      </c>
      <c r="T6748">
        <v>0.1</v>
      </c>
      <c r="U6748">
        <v>215</v>
      </c>
      <c r="V6748">
        <v>0.7</v>
      </c>
      <c r="W6748">
        <v>0.5</v>
      </c>
      <c r="X6748">
        <v>1</v>
      </c>
      <c r="Y6748">
        <v>56.4</v>
      </c>
    </row>
    <row r="6749" spans="1:25" hidden="1" x14ac:dyDescent="0.25">
      <c r="A6749" t="s">
        <v>25666</v>
      </c>
      <c r="B6749" t="s">
        <v>25667</v>
      </c>
      <c r="C6749" s="1" t="str">
        <f t="shared" si="1089"/>
        <v>21:0450</v>
      </c>
      <c r="D6749" s="1" t="str">
        <f t="shared" si="1090"/>
        <v>21:0148</v>
      </c>
      <c r="E6749" t="s">
        <v>25668</v>
      </c>
      <c r="F6749" t="s">
        <v>25669</v>
      </c>
      <c r="H6749">
        <v>48.7393456</v>
      </c>
      <c r="I6749">
        <v>-93.571438700000002</v>
      </c>
      <c r="J6749" s="1" t="str">
        <f t="shared" si="1091"/>
        <v>NGR lake sediment grab sample</v>
      </c>
      <c r="K6749" s="1" t="str">
        <f t="shared" si="1092"/>
        <v>&lt;177 micron (NGR)</v>
      </c>
      <c r="L6749">
        <v>22</v>
      </c>
      <c r="M6749" t="s">
        <v>44</v>
      </c>
      <c r="N6749">
        <v>415</v>
      </c>
      <c r="O6749">
        <v>230</v>
      </c>
      <c r="P6749">
        <v>19</v>
      </c>
      <c r="Q6749">
        <v>9</v>
      </c>
      <c r="R6749">
        <v>25</v>
      </c>
      <c r="S6749">
        <v>11</v>
      </c>
      <c r="T6749">
        <v>0.1</v>
      </c>
      <c r="U6749">
        <v>720</v>
      </c>
      <c r="V6749">
        <v>1.4</v>
      </c>
      <c r="W6749">
        <v>1</v>
      </c>
      <c r="X6749">
        <v>1</v>
      </c>
      <c r="Y6749">
        <v>42.2</v>
      </c>
    </row>
    <row r="6750" spans="1:25" hidden="1" x14ac:dyDescent="0.25">
      <c r="A6750" t="s">
        <v>25670</v>
      </c>
      <c r="B6750" t="s">
        <v>25671</v>
      </c>
      <c r="C6750" s="1" t="str">
        <f t="shared" si="1089"/>
        <v>21:0450</v>
      </c>
      <c r="D6750" s="1" t="str">
        <f>HYPERLINK("http://geochem.nrcan.gc.ca/cdogs/content/svy/svy_e.htm", "")</f>
        <v/>
      </c>
      <c r="G6750" s="1" t="str">
        <f>HYPERLINK("http://geochem.nrcan.gc.ca/cdogs/content/cr_/cr_00035_e.htm", "35")</f>
        <v>35</v>
      </c>
      <c r="J6750" t="s">
        <v>100</v>
      </c>
      <c r="K6750" t="s">
        <v>101</v>
      </c>
      <c r="L6750">
        <v>22</v>
      </c>
      <c r="M6750" t="s">
        <v>102</v>
      </c>
      <c r="N6750">
        <v>416</v>
      </c>
      <c r="O6750">
        <v>106</v>
      </c>
      <c r="P6750">
        <v>67</v>
      </c>
      <c r="Q6750">
        <v>9</v>
      </c>
      <c r="R6750">
        <v>42</v>
      </c>
      <c r="S6750">
        <v>10</v>
      </c>
      <c r="T6750">
        <v>0.1</v>
      </c>
      <c r="U6750">
        <v>300</v>
      </c>
      <c r="V6750">
        <v>2.2999999999999998</v>
      </c>
      <c r="W6750">
        <v>17</v>
      </c>
      <c r="X6750">
        <v>1</v>
      </c>
      <c r="Y6750">
        <v>7</v>
      </c>
    </row>
    <row r="6751" spans="1:25" hidden="1" x14ac:dyDescent="0.25">
      <c r="A6751" t="s">
        <v>25672</v>
      </c>
      <c r="B6751" t="s">
        <v>25673</v>
      </c>
      <c r="C6751" s="1" t="str">
        <f t="shared" si="1089"/>
        <v>21:0450</v>
      </c>
      <c r="D6751" s="1" t="str">
        <f t="shared" ref="D6751:D6767" si="1093">HYPERLINK("http://geochem.nrcan.gc.ca/cdogs/content/svy/svy210148_e.htm", "21:0148")</f>
        <v>21:0148</v>
      </c>
      <c r="E6751" t="s">
        <v>25674</v>
      </c>
      <c r="F6751" t="s">
        <v>25675</v>
      </c>
      <c r="H6751">
        <v>48.806226199999998</v>
      </c>
      <c r="I6751">
        <v>-93.572402199999999</v>
      </c>
      <c r="J6751" s="1" t="str">
        <f t="shared" ref="J6751:J6767" si="1094">HYPERLINK("http://geochem.nrcan.gc.ca/cdogs/content/kwd/kwd020027_e.htm", "NGR lake sediment grab sample")</f>
        <v>NGR lake sediment grab sample</v>
      </c>
      <c r="K6751" s="1" t="str">
        <f t="shared" ref="K6751:K6767" si="1095">HYPERLINK("http://geochem.nrcan.gc.ca/cdogs/content/kwd/kwd080006_e.htm", "&lt;177 micron (NGR)")</f>
        <v>&lt;177 micron (NGR)</v>
      </c>
      <c r="L6751">
        <v>22</v>
      </c>
      <c r="M6751" t="s">
        <v>62</v>
      </c>
      <c r="N6751">
        <v>417</v>
      </c>
      <c r="O6751">
        <v>80</v>
      </c>
      <c r="P6751">
        <v>23</v>
      </c>
      <c r="Q6751">
        <v>5</v>
      </c>
      <c r="R6751">
        <v>24</v>
      </c>
      <c r="S6751">
        <v>13</v>
      </c>
      <c r="T6751">
        <v>0.1</v>
      </c>
      <c r="U6751">
        <v>320</v>
      </c>
      <c r="V6751">
        <v>1.6</v>
      </c>
      <c r="W6751">
        <v>0.5</v>
      </c>
      <c r="X6751">
        <v>1</v>
      </c>
      <c r="Y6751">
        <v>7.6</v>
      </c>
    </row>
    <row r="6752" spans="1:25" hidden="1" x14ac:dyDescent="0.25">
      <c r="A6752" t="s">
        <v>25676</v>
      </c>
      <c r="B6752" t="s">
        <v>25677</v>
      </c>
      <c r="C6752" s="1" t="str">
        <f t="shared" si="1089"/>
        <v>21:0450</v>
      </c>
      <c r="D6752" s="1" t="str">
        <f t="shared" si="1093"/>
        <v>21:0148</v>
      </c>
      <c r="E6752" t="s">
        <v>25678</v>
      </c>
      <c r="F6752" t="s">
        <v>25679</v>
      </c>
      <c r="H6752">
        <v>48.832759000000003</v>
      </c>
      <c r="I6752">
        <v>-93.624185499999996</v>
      </c>
      <c r="J6752" s="1" t="str">
        <f t="shared" si="1094"/>
        <v>NGR lake sediment grab sample</v>
      </c>
      <c r="K6752" s="1" t="str">
        <f t="shared" si="1095"/>
        <v>&lt;177 micron (NGR)</v>
      </c>
      <c r="L6752">
        <v>22</v>
      </c>
      <c r="M6752" t="s">
        <v>67</v>
      </c>
      <c r="N6752">
        <v>418</v>
      </c>
      <c r="O6752">
        <v>132</v>
      </c>
      <c r="P6752">
        <v>28</v>
      </c>
      <c r="Q6752">
        <v>8</v>
      </c>
      <c r="R6752">
        <v>34</v>
      </c>
      <c r="S6752">
        <v>13</v>
      </c>
      <c r="T6752">
        <v>0.1</v>
      </c>
      <c r="U6752">
        <v>520</v>
      </c>
      <c r="V6752">
        <v>2.4</v>
      </c>
      <c r="W6752">
        <v>0.5</v>
      </c>
      <c r="X6752">
        <v>1</v>
      </c>
      <c r="Y6752">
        <v>10.8</v>
      </c>
    </row>
    <row r="6753" spans="1:25" hidden="1" x14ac:dyDescent="0.25">
      <c r="A6753" t="s">
        <v>25680</v>
      </c>
      <c r="B6753" t="s">
        <v>25681</v>
      </c>
      <c r="C6753" s="1" t="str">
        <f t="shared" si="1089"/>
        <v>21:0450</v>
      </c>
      <c r="D6753" s="1" t="str">
        <f t="shared" si="1093"/>
        <v>21:0148</v>
      </c>
      <c r="E6753" t="s">
        <v>25682</v>
      </c>
      <c r="F6753" t="s">
        <v>25683</v>
      </c>
      <c r="H6753">
        <v>48.848066299999999</v>
      </c>
      <c r="I6753">
        <v>-93.576013900000007</v>
      </c>
      <c r="J6753" s="1" t="str">
        <f t="shared" si="1094"/>
        <v>NGR lake sediment grab sample</v>
      </c>
      <c r="K6753" s="1" t="str">
        <f t="shared" si="1095"/>
        <v>&lt;177 micron (NGR)</v>
      </c>
      <c r="L6753">
        <v>22</v>
      </c>
      <c r="M6753" t="s">
        <v>72</v>
      </c>
      <c r="N6753">
        <v>419</v>
      </c>
      <c r="O6753">
        <v>42</v>
      </c>
      <c r="P6753">
        <v>15</v>
      </c>
      <c r="Q6753">
        <v>2</v>
      </c>
      <c r="R6753">
        <v>16</v>
      </c>
      <c r="S6753">
        <v>8</v>
      </c>
      <c r="T6753">
        <v>0.1</v>
      </c>
      <c r="U6753">
        <v>270</v>
      </c>
      <c r="V6753">
        <v>1.2</v>
      </c>
      <c r="W6753">
        <v>0.5</v>
      </c>
      <c r="X6753">
        <v>1</v>
      </c>
      <c r="Y6753">
        <v>5.8</v>
      </c>
    </row>
    <row r="6754" spans="1:25" hidden="1" x14ac:dyDescent="0.25">
      <c r="A6754" t="s">
        <v>25684</v>
      </c>
      <c r="B6754" t="s">
        <v>25685</v>
      </c>
      <c r="C6754" s="1" t="str">
        <f t="shared" si="1089"/>
        <v>21:0450</v>
      </c>
      <c r="D6754" s="1" t="str">
        <f t="shared" si="1093"/>
        <v>21:0148</v>
      </c>
      <c r="E6754" t="s">
        <v>25686</v>
      </c>
      <c r="F6754" t="s">
        <v>25687</v>
      </c>
      <c r="H6754">
        <v>48.856510700000001</v>
      </c>
      <c r="I6754">
        <v>-93.611842800000005</v>
      </c>
      <c r="J6754" s="1" t="str">
        <f t="shared" si="1094"/>
        <v>NGR lake sediment grab sample</v>
      </c>
      <c r="K6754" s="1" t="str">
        <f t="shared" si="1095"/>
        <v>&lt;177 micron (NGR)</v>
      </c>
      <c r="L6754">
        <v>22</v>
      </c>
      <c r="M6754" t="s">
        <v>77</v>
      </c>
      <c r="N6754">
        <v>420</v>
      </c>
      <c r="O6754">
        <v>192</v>
      </c>
      <c r="P6754">
        <v>47</v>
      </c>
      <c r="Q6754">
        <v>6</v>
      </c>
      <c r="R6754">
        <v>45</v>
      </c>
      <c r="S6754">
        <v>15</v>
      </c>
      <c r="T6754">
        <v>0.1</v>
      </c>
      <c r="U6754">
        <v>510</v>
      </c>
      <c r="V6754">
        <v>2.5</v>
      </c>
      <c r="W6754">
        <v>1</v>
      </c>
      <c r="X6754">
        <v>1</v>
      </c>
      <c r="Y6754">
        <v>33.4</v>
      </c>
    </row>
    <row r="6755" spans="1:25" hidden="1" x14ac:dyDescent="0.25">
      <c r="A6755" t="s">
        <v>25688</v>
      </c>
      <c r="B6755" t="s">
        <v>25689</v>
      </c>
      <c r="C6755" s="1" t="str">
        <f t="shared" si="1089"/>
        <v>21:0450</v>
      </c>
      <c r="D6755" s="1" t="str">
        <f t="shared" si="1093"/>
        <v>21:0148</v>
      </c>
      <c r="E6755" t="s">
        <v>25690</v>
      </c>
      <c r="F6755" t="s">
        <v>25691</v>
      </c>
      <c r="H6755">
        <v>48.861278800000001</v>
      </c>
      <c r="I6755">
        <v>-93.662838699999995</v>
      </c>
      <c r="J6755" s="1" t="str">
        <f t="shared" si="1094"/>
        <v>NGR lake sediment grab sample</v>
      </c>
      <c r="K6755" s="1" t="str">
        <f t="shared" si="1095"/>
        <v>&lt;177 micron (NGR)</v>
      </c>
      <c r="L6755">
        <v>22</v>
      </c>
      <c r="M6755" t="s">
        <v>82</v>
      </c>
      <c r="N6755">
        <v>421</v>
      </c>
      <c r="O6755">
        <v>128</v>
      </c>
      <c r="P6755">
        <v>31</v>
      </c>
      <c r="Q6755">
        <v>6</v>
      </c>
      <c r="R6755">
        <v>35</v>
      </c>
      <c r="S6755">
        <v>12</v>
      </c>
      <c r="T6755">
        <v>0.1</v>
      </c>
      <c r="U6755">
        <v>380</v>
      </c>
      <c r="V6755">
        <v>2</v>
      </c>
      <c r="W6755">
        <v>1.5</v>
      </c>
      <c r="X6755">
        <v>1</v>
      </c>
      <c r="Y6755">
        <v>24</v>
      </c>
    </row>
    <row r="6756" spans="1:25" hidden="1" x14ac:dyDescent="0.25">
      <c r="A6756" t="s">
        <v>25692</v>
      </c>
      <c r="B6756" t="s">
        <v>25693</v>
      </c>
      <c r="C6756" s="1" t="str">
        <f t="shared" si="1089"/>
        <v>21:0450</v>
      </c>
      <c r="D6756" s="1" t="str">
        <f t="shared" si="1093"/>
        <v>21:0148</v>
      </c>
      <c r="E6756" t="s">
        <v>25694</v>
      </c>
      <c r="F6756" t="s">
        <v>25695</v>
      </c>
      <c r="H6756">
        <v>48.864645299999999</v>
      </c>
      <c r="I6756">
        <v>-93.719879000000006</v>
      </c>
      <c r="J6756" s="1" t="str">
        <f t="shared" si="1094"/>
        <v>NGR lake sediment grab sample</v>
      </c>
      <c r="K6756" s="1" t="str">
        <f t="shared" si="1095"/>
        <v>&lt;177 micron (NGR)</v>
      </c>
      <c r="L6756">
        <v>22</v>
      </c>
      <c r="M6756" t="s">
        <v>87</v>
      </c>
      <c r="N6756">
        <v>422</v>
      </c>
      <c r="O6756">
        <v>184</v>
      </c>
      <c r="P6756">
        <v>43</v>
      </c>
      <c r="Q6756">
        <v>8</v>
      </c>
      <c r="R6756">
        <v>26</v>
      </c>
      <c r="S6756">
        <v>10</v>
      </c>
      <c r="T6756">
        <v>0.1</v>
      </c>
      <c r="U6756">
        <v>360</v>
      </c>
      <c r="V6756">
        <v>1.2</v>
      </c>
      <c r="W6756">
        <v>1.5</v>
      </c>
      <c r="X6756">
        <v>1</v>
      </c>
      <c r="Y6756">
        <v>54.4</v>
      </c>
    </row>
    <row r="6757" spans="1:25" hidden="1" x14ac:dyDescent="0.25">
      <c r="A6757" t="s">
        <v>25696</v>
      </c>
      <c r="B6757" t="s">
        <v>25697</v>
      </c>
      <c r="C6757" s="1" t="str">
        <f t="shared" si="1089"/>
        <v>21:0450</v>
      </c>
      <c r="D6757" s="1" t="str">
        <f t="shared" si="1093"/>
        <v>21:0148</v>
      </c>
      <c r="E6757" t="s">
        <v>25698</v>
      </c>
      <c r="F6757" t="s">
        <v>25699</v>
      </c>
      <c r="H6757">
        <v>48.896560600000001</v>
      </c>
      <c r="I6757">
        <v>-93.696732999999995</v>
      </c>
      <c r="J6757" s="1" t="str">
        <f t="shared" si="1094"/>
        <v>NGR lake sediment grab sample</v>
      </c>
      <c r="K6757" s="1" t="str">
        <f t="shared" si="1095"/>
        <v>&lt;177 micron (NGR)</v>
      </c>
      <c r="L6757">
        <v>22</v>
      </c>
      <c r="M6757" t="s">
        <v>92</v>
      </c>
      <c r="N6757">
        <v>423</v>
      </c>
      <c r="O6757">
        <v>147</v>
      </c>
      <c r="P6757">
        <v>48</v>
      </c>
      <c r="Q6757">
        <v>15</v>
      </c>
      <c r="R6757">
        <v>24</v>
      </c>
      <c r="S6757">
        <v>13</v>
      </c>
      <c r="T6757">
        <v>0.1</v>
      </c>
      <c r="U6757">
        <v>380</v>
      </c>
      <c r="V6757">
        <v>1.65</v>
      </c>
      <c r="W6757">
        <v>2</v>
      </c>
      <c r="X6757">
        <v>1</v>
      </c>
      <c r="Y6757">
        <v>39.200000000000003</v>
      </c>
    </row>
    <row r="6758" spans="1:25" hidden="1" x14ac:dyDescent="0.25">
      <c r="A6758" t="s">
        <v>25700</v>
      </c>
      <c r="B6758" t="s">
        <v>25701</v>
      </c>
      <c r="C6758" s="1" t="str">
        <f t="shared" si="1089"/>
        <v>21:0450</v>
      </c>
      <c r="D6758" s="1" t="str">
        <f t="shared" si="1093"/>
        <v>21:0148</v>
      </c>
      <c r="E6758" t="s">
        <v>25702</v>
      </c>
      <c r="F6758" t="s">
        <v>25703</v>
      </c>
      <c r="H6758">
        <v>48.911646599999997</v>
      </c>
      <c r="I6758">
        <v>-93.739075</v>
      </c>
      <c r="J6758" s="1" t="str">
        <f t="shared" si="1094"/>
        <v>NGR lake sediment grab sample</v>
      </c>
      <c r="K6758" s="1" t="str">
        <f t="shared" si="1095"/>
        <v>&lt;177 micron (NGR)</v>
      </c>
      <c r="L6758">
        <v>22</v>
      </c>
      <c r="M6758" t="s">
        <v>97</v>
      </c>
      <c r="N6758">
        <v>424</v>
      </c>
      <c r="O6758">
        <v>150</v>
      </c>
      <c r="P6758">
        <v>44</v>
      </c>
      <c r="Q6758">
        <v>7</v>
      </c>
      <c r="R6758">
        <v>42</v>
      </c>
      <c r="S6758">
        <v>12</v>
      </c>
      <c r="T6758">
        <v>0.1</v>
      </c>
      <c r="U6758">
        <v>360</v>
      </c>
      <c r="V6758">
        <v>2.4</v>
      </c>
      <c r="W6758">
        <v>2</v>
      </c>
      <c r="X6758">
        <v>1</v>
      </c>
      <c r="Y6758">
        <v>24.4</v>
      </c>
    </row>
    <row r="6759" spans="1:25" hidden="1" x14ac:dyDescent="0.25">
      <c r="A6759" t="s">
        <v>25704</v>
      </c>
      <c r="B6759" t="s">
        <v>25705</v>
      </c>
      <c r="C6759" s="1" t="str">
        <f t="shared" si="1089"/>
        <v>21:0450</v>
      </c>
      <c r="D6759" s="1" t="str">
        <f t="shared" si="1093"/>
        <v>21:0148</v>
      </c>
      <c r="E6759" t="s">
        <v>25706</v>
      </c>
      <c r="F6759" t="s">
        <v>25707</v>
      </c>
      <c r="H6759">
        <v>48.896838799999998</v>
      </c>
      <c r="I6759">
        <v>-93.793597300000002</v>
      </c>
      <c r="J6759" s="1" t="str">
        <f t="shared" si="1094"/>
        <v>NGR lake sediment grab sample</v>
      </c>
      <c r="K6759" s="1" t="str">
        <f t="shared" si="1095"/>
        <v>&lt;177 micron (NGR)</v>
      </c>
      <c r="L6759">
        <v>22</v>
      </c>
      <c r="M6759" t="s">
        <v>107</v>
      </c>
      <c r="N6759">
        <v>425</v>
      </c>
      <c r="O6759">
        <v>270</v>
      </c>
      <c r="P6759">
        <v>59</v>
      </c>
      <c r="Q6759">
        <v>1</v>
      </c>
      <c r="R6759">
        <v>31</v>
      </c>
      <c r="S6759">
        <v>10</v>
      </c>
      <c r="T6759">
        <v>0.1</v>
      </c>
      <c r="U6759">
        <v>500</v>
      </c>
      <c r="V6759">
        <v>1.35</v>
      </c>
      <c r="W6759">
        <v>0.5</v>
      </c>
      <c r="X6759">
        <v>1</v>
      </c>
      <c r="Y6759">
        <v>60</v>
      </c>
    </row>
    <row r="6760" spans="1:25" hidden="1" x14ac:dyDescent="0.25">
      <c r="A6760" t="s">
        <v>25708</v>
      </c>
      <c r="B6760" t="s">
        <v>25709</v>
      </c>
      <c r="C6760" s="1" t="str">
        <f t="shared" si="1089"/>
        <v>21:0450</v>
      </c>
      <c r="D6760" s="1" t="str">
        <f t="shared" si="1093"/>
        <v>21:0148</v>
      </c>
      <c r="E6760" t="s">
        <v>25710</v>
      </c>
      <c r="F6760" t="s">
        <v>25711</v>
      </c>
      <c r="H6760">
        <v>48.893734100000003</v>
      </c>
      <c r="I6760">
        <v>-93.8247097</v>
      </c>
      <c r="J6760" s="1" t="str">
        <f t="shared" si="1094"/>
        <v>NGR lake sediment grab sample</v>
      </c>
      <c r="K6760" s="1" t="str">
        <f t="shared" si="1095"/>
        <v>&lt;177 micron (NGR)</v>
      </c>
      <c r="L6760">
        <v>22</v>
      </c>
      <c r="M6760" t="s">
        <v>112</v>
      </c>
      <c r="N6760">
        <v>426</v>
      </c>
      <c r="O6760">
        <v>194</v>
      </c>
      <c r="P6760">
        <v>45</v>
      </c>
      <c r="Q6760">
        <v>6</v>
      </c>
      <c r="R6760">
        <v>34</v>
      </c>
      <c r="S6760">
        <v>13</v>
      </c>
      <c r="T6760">
        <v>0.1</v>
      </c>
      <c r="U6760">
        <v>820</v>
      </c>
      <c r="V6760">
        <v>2.2000000000000002</v>
      </c>
      <c r="W6760">
        <v>2.5</v>
      </c>
      <c r="X6760">
        <v>1</v>
      </c>
      <c r="Y6760">
        <v>38.4</v>
      </c>
    </row>
    <row r="6761" spans="1:25" hidden="1" x14ac:dyDescent="0.25">
      <c r="A6761" t="s">
        <v>25712</v>
      </c>
      <c r="B6761" t="s">
        <v>25713</v>
      </c>
      <c r="C6761" s="1" t="str">
        <f t="shared" si="1089"/>
        <v>21:0450</v>
      </c>
      <c r="D6761" s="1" t="str">
        <f t="shared" si="1093"/>
        <v>21:0148</v>
      </c>
      <c r="E6761" t="s">
        <v>25714</v>
      </c>
      <c r="F6761" t="s">
        <v>25715</v>
      </c>
      <c r="H6761">
        <v>48.8986771</v>
      </c>
      <c r="I6761">
        <v>-93.887461400000007</v>
      </c>
      <c r="J6761" s="1" t="str">
        <f t="shared" si="1094"/>
        <v>NGR lake sediment grab sample</v>
      </c>
      <c r="K6761" s="1" t="str">
        <f t="shared" si="1095"/>
        <v>&lt;177 micron (NGR)</v>
      </c>
      <c r="L6761">
        <v>22</v>
      </c>
      <c r="M6761" t="s">
        <v>117</v>
      </c>
      <c r="N6761">
        <v>427</v>
      </c>
      <c r="O6761">
        <v>270</v>
      </c>
      <c r="P6761">
        <v>47</v>
      </c>
      <c r="Q6761">
        <v>1</v>
      </c>
      <c r="R6761">
        <v>22</v>
      </c>
      <c r="S6761">
        <v>6</v>
      </c>
      <c r="T6761">
        <v>0.1</v>
      </c>
      <c r="U6761">
        <v>180</v>
      </c>
      <c r="V6761">
        <v>0.9</v>
      </c>
      <c r="W6761">
        <v>0.5</v>
      </c>
      <c r="X6761">
        <v>1</v>
      </c>
      <c r="Y6761">
        <v>70.8</v>
      </c>
    </row>
    <row r="6762" spans="1:25" hidden="1" x14ac:dyDescent="0.25">
      <c r="A6762" t="s">
        <v>25716</v>
      </c>
      <c r="B6762" t="s">
        <v>25717</v>
      </c>
      <c r="C6762" s="1" t="str">
        <f t="shared" si="1089"/>
        <v>21:0450</v>
      </c>
      <c r="D6762" s="1" t="str">
        <f t="shared" si="1093"/>
        <v>21:0148</v>
      </c>
      <c r="E6762" t="s">
        <v>25718</v>
      </c>
      <c r="F6762" t="s">
        <v>25719</v>
      </c>
      <c r="H6762">
        <v>48.9193116</v>
      </c>
      <c r="I6762">
        <v>-93.901750500000006</v>
      </c>
      <c r="J6762" s="1" t="str">
        <f t="shared" si="1094"/>
        <v>NGR lake sediment grab sample</v>
      </c>
      <c r="K6762" s="1" t="str">
        <f t="shared" si="1095"/>
        <v>&lt;177 micron (NGR)</v>
      </c>
      <c r="L6762">
        <v>22</v>
      </c>
      <c r="M6762" t="s">
        <v>122</v>
      </c>
      <c r="N6762">
        <v>428</v>
      </c>
      <c r="O6762">
        <v>198</v>
      </c>
      <c r="P6762">
        <v>48</v>
      </c>
      <c r="Q6762">
        <v>3</v>
      </c>
      <c r="R6762">
        <v>27</v>
      </c>
      <c r="S6762">
        <v>8</v>
      </c>
      <c r="T6762">
        <v>0.1</v>
      </c>
      <c r="U6762">
        <v>365</v>
      </c>
      <c r="V6762">
        <v>1.2</v>
      </c>
      <c r="W6762">
        <v>0.5</v>
      </c>
      <c r="X6762">
        <v>1</v>
      </c>
      <c r="Y6762">
        <v>54.4</v>
      </c>
    </row>
    <row r="6763" spans="1:25" hidden="1" x14ac:dyDescent="0.25">
      <c r="A6763" t="s">
        <v>25720</v>
      </c>
      <c r="B6763" t="s">
        <v>25721</v>
      </c>
      <c r="C6763" s="1" t="str">
        <f t="shared" si="1089"/>
        <v>21:0450</v>
      </c>
      <c r="D6763" s="1" t="str">
        <f t="shared" si="1093"/>
        <v>21:0148</v>
      </c>
      <c r="E6763" t="s">
        <v>25722</v>
      </c>
      <c r="F6763" t="s">
        <v>25723</v>
      </c>
      <c r="H6763">
        <v>48.665109399999999</v>
      </c>
      <c r="I6763">
        <v>-93.082002299999999</v>
      </c>
      <c r="J6763" s="1" t="str">
        <f t="shared" si="1094"/>
        <v>NGR lake sediment grab sample</v>
      </c>
      <c r="K6763" s="1" t="str">
        <f t="shared" si="1095"/>
        <v>&lt;177 micron (NGR)</v>
      </c>
      <c r="L6763">
        <v>23</v>
      </c>
      <c r="M6763" t="s">
        <v>29</v>
      </c>
      <c r="N6763">
        <v>429</v>
      </c>
      <c r="O6763">
        <v>114</v>
      </c>
      <c r="P6763">
        <v>39</v>
      </c>
      <c r="Q6763">
        <v>6</v>
      </c>
      <c r="R6763">
        <v>51</v>
      </c>
      <c r="S6763">
        <v>25</v>
      </c>
      <c r="T6763">
        <v>0.1</v>
      </c>
      <c r="U6763">
        <v>1700</v>
      </c>
      <c r="V6763">
        <v>3.7</v>
      </c>
      <c r="W6763">
        <v>0.5</v>
      </c>
      <c r="X6763">
        <v>1</v>
      </c>
      <c r="Y6763">
        <v>9.1999999999999993</v>
      </c>
    </row>
    <row r="6764" spans="1:25" hidden="1" x14ac:dyDescent="0.25">
      <c r="A6764" t="s">
        <v>25724</v>
      </c>
      <c r="B6764" t="s">
        <v>25725</v>
      </c>
      <c r="C6764" s="1" t="str">
        <f t="shared" si="1089"/>
        <v>21:0450</v>
      </c>
      <c r="D6764" s="1" t="str">
        <f t="shared" si="1093"/>
        <v>21:0148</v>
      </c>
      <c r="E6764" t="s">
        <v>25726</v>
      </c>
      <c r="F6764" t="s">
        <v>25727</v>
      </c>
      <c r="H6764">
        <v>48.906139699999997</v>
      </c>
      <c r="I6764">
        <v>-93.915719600000003</v>
      </c>
      <c r="J6764" s="1" t="str">
        <f t="shared" si="1094"/>
        <v>NGR lake sediment grab sample</v>
      </c>
      <c r="K6764" s="1" t="str">
        <f t="shared" si="1095"/>
        <v>&lt;177 micron (NGR)</v>
      </c>
      <c r="L6764">
        <v>23</v>
      </c>
      <c r="M6764" t="s">
        <v>34</v>
      </c>
      <c r="N6764">
        <v>430</v>
      </c>
      <c r="O6764">
        <v>177</v>
      </c>
      <c r="P6764">
        <v>34</v>
      </c>
      <c r="Q6764">
        <v>3</v>
      </c>
      <c r="R6764">
        <v>33</v>
      </c>
      <c r="S6764">
        <v>10</v>
      </c>
      <c r="T6764">
        <v>0.1</v>
      </c>
      <c r="U6764">
        <v>320</v>
      </c>
      <c r="V6764">
        <v>1.8</v>
      </c>
      <c r="W6764">
        <v>0.5</v>
      </c>
      <c r="X6764">
        <v>1</v>
      </c>
      <c r="Y6764">
        <v>37.200000000000003</v>
      </c>
    </row>
    <row r="6765" spans="1:25" hidden="1" x14ac:dyDescent="0.25">
      <c r="A6765" t="s">
        <v>25728</v>
      </c>
      <c r="B6765" t="s">
        <v>25729</v>
      </c>
      <c r="C6765" s="1" t="str">
        <f t="shared" si="1089"/>
        <v>21:0450</v>
      </c>
      <c r="D6765" s="1" t="str">
        <f t="shared" si="1093"/>
        <v>21:0148</v>
      </c>
      <c r="E6765" t="s">
        <v>25730</v>
      </c>
      <c r="F6765" t="s">
        <v>25731</v>
      </c>
      <c r="H6765">
        <v>48.8971175</v>
      </c>
      <c r="I6765">
        <v>-93.961510799999999</v>
      </c>
      <c r="J6765" s="1" t="str">
        <f t="shared" si="1094"/>
        <v>NGR lake sediment grab sample</v>
      </c>
      <c r="K6765" s="1" t="str">
        <f t="shared" si="1095"/>
        <v>&lt;177 micron (NGR)</v>
      </c>
      <c r="L6765">
        <v>23</v>
      </c>
      <c r="M6765" t="s">
        <v>39</v>
      </c>
      <c r="N6765">
        <v>431</v>
      </c>
      <c r="O6765">
        <v>270</v>
      </c>
      <c r="P6765">
        <v>16</v>
      </c>
      <c r="Q6765">
        <v>5</v>
      </c>
      <c r="R6765">
        <v>22</v>
      </c>
      <c r="S6765">
        <v>4</v>
      </c>
      <c r="T6765">
        <v>0.1</v>
      </c>
      <c r="U6765">
        <v>80</v>
      </c>
      <c r="V6765">
        <v>0.4</v>
      </c>
      <c r="W6765">
        <v>0.5</v>
      </c>
      <c r="X6765">
        <v>1</v>
      </c>
      <c r="Y6765">
        <v>70.8</v>
      </c>
    </row>
    <row r="6766" spans="1:25" hidden="1" x14ac:dyDescent="0.25">
      <c r="A6766" t="s">
        <v>25732</v>
      </c>
      <c r="B6766" t="s">
        <v>25733</v>
      </c>
      <c r="C6766" s="1" t="str">
        <f t="shared" si="1089"/>
        <v>21:0450</v>
      </c>
      <c r="D6766" s="1" t="str">
        <f t="shared" si="1093"/>
        <v>21:0148</v>
      </c>
      <c r="E6766" t="s">
        <v>25734</v>
      </c>
      <c r="F6766" t="s">
        <v>25735</v>
      </c>
      <c r="H6766">
        <v>48.864714499999998</v>
      </c>
      <c r="I6766">
        <v>-93.922394999999995</v>
      </c>
      <c r="J6766" s="1" t="str">
        <f t="shared" si="1094"/>
        <v>NGR lake sediment grab sample</v>
      </c>
      <c r="K6766" s="1" t="str">
        <f t="shared" si="1095"/>
        <v>&lt;177 micron (NGR)</v>
      </c>
      <c r="L6766">
        <v>23</v>
      </c>
      <c r="M6766" t="s">
        <v>44</v>
      </c>
      <c r="N6766">
        <v>432</v>
      </c>
      <c r="O6766">
        <v>290</v>
      </c>
      <c r="P6766">
        <v>7</v>
      </c>
      <c r="Q6766">
        <v>3</v>
      </c>
      <c r="R6766">
        <v>17</v>
      </c>
      <c r="S6766">
        <v>5</v>
      </c>
      <c r="T6766">
        <v>0.1</v>
      </c>
      <c r="U6766">
        <v>300</v>
      </c>
      <c r="V6766">
        <v>0.25</v>
      </c>
      <c r="W6766">
        <v>0.5</v>
      </c>
      <c r="X6766">
        <v>1</v>
      </c>
      <c r="Y6766">
        <v>72.599999999999994</v>
      </c>
    </row>
    <row r="6767" spans="1:25" hidden="1" x14ac:dyDescent="0.25">
      <c r="A6767" t="s">
        <v>25736</v>
      </c>
      <c r="B6767" t="s">
        <v>25737</v>
      </c>
      <c r="C6767" s="1" t="str">
        <f t="shared" si="1089"/>
        <v>21:0450</v>
      </c>
      <c r="D6767" s="1" t="str">
        <f t="shared" si="1093"/>
        <v>21:0148</v>
      </c>
      <c r="E6767" t="s">
        <v>25738</v>
      </c>
      <c r="F6767" t="s">
        <v>25739</v>
      </c>
      <c r="H6767">
        <v>48.822338899999998</v>
      </c>
      <c r="I6767">
        <v>-93.878932500000005</v>
      </c>
      <c r="J6767" s="1" t="str">
        <f t="shared" si="1094"/>
        <v>NGR lake sediment grab sample</v>
      </c>
      <c r="K6767" s="1" t="str">
        <f t="shared" si="1095"/>
        <v>&lt;177 micron (NGR)</v>
      </c>
      <c r="L6767">
        <v>23</v>
      </c>
      <c r="M6767" t="s">
        <v>62</v>
      </c>
      <c r="N6767">
        <v>433</v>
      </c>
      <c r="O6767">
        <v>230</v>
      </c>
      <c r="P6767">
        <v>14</v>
      </c>
      <c r="Q6767">
        <v>3</v>
      </c>
      <c r="R6767">
        <v>19</v>
      </c>
      <c r="S6767">
        <v>5</v>
      </c>
      <c r="T6767">
        <v>0.1</v>
      </c>
      <c r="U6767">
        <v>140</v>
      </c>
      <c r="V6767">
        <v>0.7</v>
      </c>
      <c r="W6767">
        <v>0.5</v>
      </c>
      <c r="X6767">
        <v>1</v>
      </c>
      <c r="Y6767">
        <v>62.4</v>
      </c>
    </row>
    <row r="6768" spans="1:25" hidden="1" x14ac:dyDescent="0.25">
      <c r="A6768" t="s">
        <v>25740</v>
      </c>
      <c r="B6768" t="s">
        <v>25741</v>
      </c>
      <c r="C6768" s="1" t="str">
        <f t="shared" si="1089"/>
        <v>21:0450</v>
      </c>
      <c r="D6768" s="1" t="str">
        <f>HYPERLINK("http://geochem.nrcan.gc.ca/cdogs/content/svy/svy_e.htm", "")</f>
        <v/>
      </c>
      <c r="G6768" s="1" t="str">
        <f>HYPERLINK("http://geochem.nrcan.gc.ca/cdogs/content/cr_/cr_00035_e.htm", "35")</f>
        <v>35</v>
      </c>
      <c r="J6768" t="s">
        <v>100</v>
      </c>
      <c r="K6768" t="s">
        <v>101</v>
      </c>
      <c r="L6768">
        <v>23</v>
      </c>
      <c r="M6768" t="s">
        <v>102</v>
      </c>
      <c r="N6768">
        <v>434</v>
      </c>
      <c r="O6768">
        <v>98</v>
      </c>
      <c r="P6768">
        <v>65</v>
      </c>
      <c r="Q6768">
        <v>6</v>
      </c>
      <c r="R6768">
        <v>40</v>
      </c>
      <c r="S6768">
        <v>9</v>
      </c>
      <c r="T6768">
        <v>0.1</v>
      </c>
      <c r="U6768">
        <v>290</v>
      </c>
      <c r="V6768">
        <v>2.2999999999999998</v>
      </c>
      <c r="W6768">
        <v>15</v>
      </c>
      <c r="X6768">
        <v>1</v>
      </c>
      <c r="Y6768">
        <v>8.4</v>
      </c>
    </row>
    <row r="6769" spans="1:25" hidden="1" x14ac:dyDescent="0.25">
      <c r="A6769" t="s">
        <v>25742</v>
      </c>
      <c r="B6769" t="s">
        <v>25743</v>
      </c>
      <c r="C6769" s="1" t="str">
        <f t="shared" si="1089"/>
        <v>21:0450</v>
      </c>
      <c r="D6769" s="1" t="str">
        <f t="shared" ref="D6769:D6790" si="1096">HYPERLINK("http://geochem.nrcan.gc.ca/cdogs/content/svy/svy210148_e.htm", "21:0148")</f>
        <v>21:0148</v>
      </c>
      <c r="E6769" t="s">
        <v>25744</v>
      </c>
      <c r="F6769" t="s">
        <v>25745</v>
      </c>
      <c r="H6769">
        <v>48.788260700000002</v>
      </c>
      <c r="I6769">
        <v>-93.787580599999998</v>
      </c>
      <c r="J6769" s="1" t="str">
        <f t="shared" ref="J6769:J6790" si="1097">HYPERLINK("http://geochem.nrcan.gc.ca/cdogs/content/kwd/kwd020027_e.htm", "NGR lake sediment grab sample")</f>
        <v>NGR lake sediment grab sample</v>
      </c>
      <c r="K6769" s="1" t="str">
        <f t="shared" ref="K6769:K6790" si="1098">HYPERLINK("http://geochem.nrcan.gc.ca/cdogs/content/kwd/kwd080006_e.htm", "&lt;177 micron (NGR)")</f>
        <v>&lt;177 micron (NGR)</v>
      </c>
      <c r="L6769">
        <v>23</v>
      </c>
      <c r="M6769" t="s">
        <v>67</v>
      </c>
      <c r="N6769">
        <v>435</v>
      </c>
      <c r="O6769">
        <v>188</v>
      </c>
      <c r="P6769">
        <v>11</v>
      </c>
      <c r="Q6769">
        <v>1</v>
      </c>
      <c r="R6769">
        <v>21</v>
      </c>
      <c r="S6769">
        <v>5</v>
      </c>
      <c r="T6769">
        <v>0.1</v>
      </c>
      <c r="U6769">
        <v>90</v>
      </c>
      <c r="V6769">
        <v>0.35</v>
      </c>
      <c r="W6769">
        <v>0.5</v>
      </c>
      <c r="X6769">
        <v>3</v>
      </c>
      <c r="Y6769">
        <v>80</v>
      </c>
    </row>
    <row r="6770" spans="1:25" hidden="1" x14ac:dyDescent="0.25">
      <c r="A6770" t="s">
        <v>25746</v>
      </c>
      <c r="B6770" t="s">
        <v>25747</v>
      </c>
      <c r="C6770" s="1" t="str">
        <f t="shared" si="1089"/>
        <v>21:0450</v>
      </c>
      <c r="D6770" s="1" t="str">
        <f t="shared" si="1096"/>
        <v>21:0148</v>
      </c>
      <c r="E6770" t="s">
        <v>25748</v>
      </c>
      <c r="F6770" t="s">
        <v>25749</v>
      </c>
      <c r="H6770">
        <v>48.672294299999997</v>
      </c>
      <c r="I6770">
        <v>-93.908485299999995</v>
      </c>
      <c r="J6770" s="1" t="str">
        <f t="shared" si="1097"/>
        <v>NGR lake sediment grab sample</v>
      </c>
      <c r="K6770" s="1" t="str">
        <f t="shared" si="1098"/>
        <v>&lt;177 micron (NGR)</v>
      </c>
      <c r="L6770">
        <v>23</v>
      </c>
      <c r="M6770" t="s">
        <v>72</v>
      </c>
      <c r="N6770">
        <v>436</v>
      </c>
      <c r="O6770">
        <v>240</v>
      </c>
      <c r="P6770">
        <v>50</v>
      </c>
      <c r="Q6770">
        <v>1</v>
      </c>
      <c r="R6770">
        <v>20</v>
      </c>
      <c r="S6770">
        <v>4</v>
      </c>
      <c r="T6770">
        <v>0.1</v>
      </c>
      <c r="U6770">
        <v>110</v>
      </c>
      <c r="V6770">
        <v>0.25</v>
      </c>
      <c r="W6770">
        <v>0.5</v>
      </c>
      <c r="X6770">
        <v>1</v>
      </c>
      <c r="Y6770">
        <v>72.2</v>
      </c>
    </row>
    <row r="6771" spans="1:25" hidden="1" x14ac:dyDescent="0.25">
      <c r="A6771" t="s">
        <v>25750</v>
      </c>
      <c r="B6771" t="s">
        <v>25751</v>
      </c>
      <c r="C6771" s="1" t="str">
        <f t="shared" si="1089"/>
        <v>21:0450</v>
      </c>
      <c r="D6771" s="1" t="str">
        <f t="shared" si="1096"/>
        <v>21:0148</v>
      </c>
      <c r="E6771" t="s">
        <v>25752</v>
      </c>
      <c r="F6771" t="s">
        <v>25753</v>
      </c>
      <c r="H6771">
        <v>48.572242199999998</v>
      </c>
      <c r="I6771">
        <v>-93.719799699999996</v>
      </c>
      <c r="J6771" s="1" t="str">
        <f t="shared" si="1097"/>
        <v>NGR lake sediment grab sample</v>
      </c>
      <c r="K6771" s="1" t="str">
        <f t="shared" si="1098"/>
        <v>&lt;177 micron (NGR)</v>
      </c>
      <c r="L6771">
        <v>23</v>
      </c>
      <c r="M6771" t="s">
        <v>77</v>
      </c>
      <c r="N6771">
        <v>437</v>
      </c>
      <c r="O6771">
        <v>142</v>
      </c>
      <c r="P6771">
        <v>6</v>
      </c>
      <c r="Q6771">
        <v>1</v>
      </c>
      <c r="R6771">
        <v>8</v>
      </c>
      <c r="S6771">
        <v>4</v>
      </c>
      <c r="T6771">
        <v>0.1</v>
      </c>
      <c r="U6771">
        <v>170</v>
      </c>
      <c r="V6771">
        <v>0.2</v>
      </c>
      <c r="W6771">
        <v>0.5</v>
      </c>
      <c r="X6771">
        <v>1</v>
      </c>
      <c r="Y6771">
        <v>77.8</v>
      </c>
    </row>
    <row r="6772" spans="1:25" hidden="1" x14ac:dyDescent="0.25">
      <c r="A6772" t="s">
        <v>25754</v>
      </c>
      <c r="B6772" t="s">
        <v>25755</v>
      </c>
      <c r="C6772" s="1" t="str">
        <f t="shared" si="1089"/>
        <v>21:0450</v>
      </c>
      <c r="D6772" s="1" t="str">
        <f t="shared" si="1096"/>
        <v>21:0148</v>
      </c>
      <c r="E6772" t="s">
        <v>25756</v>
      </c>
      <c r="F6772" t="s">
        <v>25757</v>
      </c>
      <c r="H6772">
        <v>48.558193099999997</v>
      </c>
      <c r="I6772">
        <v>-93.588532799999996</v>
      </c>
      <c r="J6772" s="1" t="str">
        <f t="shared" si="1097"/>
        <v>NGR lake sediment grab sample</v>
      </c>
      <c r="K6772" s="1" t="str">
        <f t="shared" si="1098"/>
        <v>&lt;177 micron (NGR)</v>
      </c>
      <c r="L6772">
        <v>23</v>
      </c>
      <c r="M6772" t="s">
        <v>82</v>
      </c>
      <c r="N6772">
        <v>438</v>
      </c>
      <c r="O6772">
        <v>330</v>
      </c>
      <c r="P6772">
        <v>5</v>
      </c>
      <c r="Q6772">
        <v>6</v>
      </c>
      <c r="R6772">
        <v>3</v>
      </c>
      <c r="S6772">
        <v>4</v>
      </c>
      <c r="T6772">
        <v>0.1</v>
      </c>
      <c r="U6772">
        <v>130</v>
      </c>
      <c r="V6772">
        <v>0.3</v>
      </c>
      <c r="W6772">
        <v>0.5</v>
      </c>
      <c r="X6772">
        <v>1</v>
      </c>
      <c r="Y6772">
        <v>84.6</v>
      </c>
    </row>
    <row r="6773" spans="1:25" hidden="1" x14ac:dyDescent="0.25">
      <c r="A6773" t="s">
        <v>25758</v>
      </c>
      <c r="B6773" t="s">
        <v>25759</v>
      </c>
      <c r="C6773" s="1" t="str">
        <f t="shared" si="1089"/>
        <v>21:0450</v>
      </c>
      <c r="D6773" s="1" t="str">
        <f t="shared" si="1096"/>
        <v>21:0148</v>
      </c>
      <c r="E6773" t="s">
        <v>25760</v>
      </c>
      <c r="F6773" t="s">
        <v>25761</v>
      </c>
      <c r="H6773">
        <v>48.58596</v>
      </c>
      <c r="I6773">
        <v>-93.5734645</v>
      </c>
      <c r="J6773" s="1" t="str">
        <f t="shared" si="1097"/>
        <v>NGR lake sediment grab sample</v>
      </c>
      <c r="K6773" s="1" t="str">
        <f t="shared" si="1098"/>
        <v>&lt;177 micron (NGR)</v>
      </c>
      <c r="L6773">
        <v>23</v>
      </c>
      <c r="M6773" t="s">
        <v>87</v>
      </c>
      <c r="N6773">
        <v>439</v>
      </c>
      <c r="O6773">
        <v>176</v>
      </c>
      <c r="P6773">
        <v>8</v>
      </c>
      <c r="Q6773">
        <v>1</v>
      </c>
      <c r="R6773">
        <v>18</v>
      </c>
      <c r="S6773">
        <v>6</v>
      </c>
      <c r="T6773">
        <v>0.1</v>
      </c>
      <c r="U6773">
        <v>195</v>
      </c>
      <c r="V6773">
        <v>0.25</v>
      </c>
      <c r="W6773">
        <v>0.5</v>
      </c>
      <c r="X6773">
        <v>1</v>
      </c>
      <c r="Y6773">
        <v>81.2</v>
      </c>
    </row>
    <row r="6774" spans="1:25" hidden="1" x14ac:dyDescent="0.25">
      <c r="A6774" t="s">
        <v>25762</v>
      </c>
      <c r="B6774" t="s">
        <v>25763</v>
      </c>
      <c r="C6774" s="1" t="str">
        <f t="shared" si="1089"/>
        <v>21:0450</v>
      </c>
      <c r="D6774" s="1" t="str">
        <f t="shared" si="1096"/>
        <v>21:0148</v>
      </c>
      <c r="E6774" t="s">
        <v>25764</v>
      </c>
      <c r="F6774" t="s">
        <v>25765</v>
      </c>
      <c r="H6774">
        <v>48.651738899999998</v>
      </c>
      <c r="I6774">
        <v>-93.225509099999996</v>
      </c>
      <c r="J6774" s="1" t="str">
        <f t="shared" si="1097"/>
        <v>NGR lake sediment grab sample</v>
      </c>
      <c r="K6774" s="1" t="str">
        <f t="shared" si="1098"/>
        <v>&lt;177 micron (NGR)</v>
      </c>
      <c r="L6774">
        <v>23</v>
      </c>
      <c r="M6774" t="s">
        <v>92</v>
      </c>
      <c r="N6774">
        <v>440</v>
      </c>
      <c r="O6774">
        <v>84</v>
      </c>
      <c r="P6774">
        <v>57</v>
      </c>
      <c r="Q6774">
        <v>6</v>
      </c>
      <c r="R6774">
        <v>57</v>
      </c>
      <c r="S6774">
        <v>23</v>
      </c>
      <c r="T6774">
        <v>0.1</v>
      </c>
      <c r="U6774">
        <v>700</v>
      </c>
      <c r="V6774">
        <v>3.7</v>
      </c>
      <c r="W6774">
        <v>0.5</v>
      </c>
      <c r="X6774">
        <v>1</v>
      </c>
      <c r="Y6774">
        <v>4.5999999999999996</v>
      </c>
    </row>
    <row r="6775" spans="1:25" hidden="1" x14ac:dyDescent="0.25">
      <c r="A6775" t="s">
        <v>25766</v>
      </c>
      <c r="B6775" t="s">
        <v>25767</v>
      </c>
      <c r="C6775" s="1" t="str">
        <f t="shared" si="1089"/>
        <v>21:0450</v>
      </c>
      <c r="D6775" s="1" t="str">
        <f t="shared" si="1096"/>
        <v>21:0148</v>
      </c>
      <c r="E6775" t="s">
        <v>25768</v>
      </c>
      <c r="F6775" t="s">
        <v>25769</v>
      </c>
      <c r="H6775">
        <v>48.644544500000002</v>
      </c>
      <c r="I6775">
        <v>-93.177324400000003</v>
      </c>
      <c r="J6775" s="1" t="str">
        <f t="shared" si="1097"/>
        <v>NGR lake sediment grab sample</v>
      </c>
      <c r="K6775" s="1" t="str">
        <f t="shared" si="1098"/>
        <v>&lt;177 micron (NGR)</v>
      </c>
      <c r="L6775">
        <v>23</v>
      </c>
      <c r="M6775" t="s">
        <v>97</v>
      </c>
      <c r="N6775">
        <v>441</v>
      </c>
      <c r="O6775">
        <v>66</v>
      </c>
      <c r="P6775">
        <v>31</v>
      </c>
      <c r="Q6775">
        <v>4</v>
      </c>
      <c r="R6775">
        <v>35</v>
      </c>
      <c r="S6775">
        <v>14</v>
      </c>
      <c r="T6775">
        <v>0.1</v>
      </c>
      <c r="U6775">
        <v>480</v>
      </c>
      <c r="V6775">
        <v>2.4500000000000002</v>
      </c>
      <c r="W6775">
        <v>0.5</v>
      </c>
      <c r="X6775">
        <v>1</v>
      </c>
      <c r="Y6775">
        <v>4.8</v>
      </c>
    </row>
    <row r="6776" spans="1:25" hidden="1" x14ac:dyDescent="0.25">
      <c r="A6776" t="s">
        <v>25770</v>
      </c>
      <c r="B6776" t="s">
        <v>25771</v>
      </c>
      <c r="C6776" s="1" t="str">
        <f t="shared" si="1089"/>
        <v>21:0450</v>
      </c>
      <c r="D6776" s="1" t="str">
        <f t="shared" si="1096"/>
        <v>21:0148</v>
      </c>
      <c r="E6776" t="s">
        <v>25772</v>
      </c>
      <c r="F6776" t="s">
        <v>25773</v>
      </c>
      <c r="H6776">
        <v>48.646377600000001</v>
      </c>
      <c r="I6776">
        <v>-93.1237323</v>
      </c>
      <c r="J6776" s="1" t="str">
        <f t="shared" si="1097"/>
        <v>NGR lake sediment grab sample</v>
      </c>
      <c r="K6776" s="1" t="str">
        <f t="shared" si="1098"/>
        <v>&lt;177 micron (NGR)</v>
      </c>
      <c r="L6776">
        <v>23</v>
      </c>
      <c r="M6776" t="s">
        <v>107</v>
      </c>
      <c r="N6776">
        <v>442</v>
      </c>
      <c r="O6776">
        <v>75</v>
      </c>
      <c r="P6776">
        <v>49</v>
      </c>
      <c r="Q6776">
        <v>4</v>
      </c>
      <c r="R6776">
        <v>43</v>
      </c>
      <c r="S6776">
        <v>17</v>
      </c>
      <c r="T6776">
        <v>0.1</v>
      </c>
      <c r="U6776">
        <v>620</v>
      </c>
      <c r="V6776">
        <v>2.95</v>
      </c>
      <c r="W6776">
        <v>0.5</v>
      </c>
      <c r="X6776">
        <v>1</v>
      </c>
      <c r="Y6776">
        <v>7.8</v>
      </c>
    </row>
    <row r="6777" spans="1:25" hidden="1" x14ac:dyDescent="0.25">
      <c r="A6777" t="s">
        <v>25774</v>
      </c>
      <c r="B6777" t="s">
        <v>25775</v>
      </c>
      <c r="C6777" s="1" t="str">
        <f t="shared" si="1089"/>
        <v>21:0450</v>
      </c>
      <c r="D6777" s="1" t="str">
        <f t="shared" si="1096"/>
        <v>21:0148</v>
      </c>
      <c r="E6777" t="s">
        <v>25776</v>
      </c>
      <c r="F6777" t="s">
        <v>25777</v>
      </c>
      <c r="H6777">
        <v>48.6619077</v>
      </c>
      <c r="I6777">
        <v>-93.112661399999993</v>
      </c>
      <c r="J6777" s="1" t="str">
        <f t="shared" si="1097"/>
        <v>NGR lake sediment grab sample</v>
      </c>
      <c r="K6777" s="1" t="str">
        <f t="shared" si="1098"/>
        <v>&lt;177 micron (NGR)</v>
      </c>
      <c r="L6777">
        <v>23</v>
      </c>
      <c r="M6777" t="s">
        <v>49</v>
      </c>
      <c r="N6777">
        <v>443</v>
      </c>
      <c r="O6777">
        <v>80</v>
      </c>
      <c r="P6777">
        <v>39</v>
      </c>
      <c r="Q6777">
        <v>6</v>
      </c>
      <c r="R6777">
        <v>26</v>
      </c>
      <c r="S6777">
        <v>7</v>
      </c>
      <c r="T6777">
        <v>0.1</v>
      </c>
      <c r="U6777">
        <v>175</v>
      </c>
      <c r="V6777">
        <v>1.5</v>
      </c>
      <c r="W6777">
        <v>0.5</v>
      </c>
      <c r="X6777">
        <v>1</v>
      </c>
      <c r="Y6777">
        <v>32.799999999999997</v>
      </c>
    </row>
    <row r="6778" spans="1:25" hidden="1" x14ac:dyDescent="0.25">
      <c r="A6778" t="s">
        <v>25778</v>
      </c>
      <c r="B6778" t="s">
        <v>25779</v>
      </c>
      <c r="C6778" s="1" t="str">
        <f t="shared" si="1089"/>
        <v>21:0450</v>
      </c>
      <c r="D6778" s="1" t="str">
        <f t="shared" si="1096"/>
        <v>21:0148</v>
      </c>
      <c r="E6778" t="s">
        <v>25722</v>
      </c>
      <c r="F6778" t="s">
        <v>25780</v>
      </c>
      <c r="H6778">
        <v>48.665109399999999</v>
      </c>
      <c r="I6778">
        <v>-93.082002299999999</v>
      </c>
      <c r="J6778" s="1" t="str">
        <f t="shared" si="1097"/>
        <v>NGR lake sediment grab sample</v>
      </c>
      <c r="K6778" s="1" t="str">
        <f t="shared" si="1098"/>
        <v>&lt;177 micron (NGR)</v>
      </c>
      <c r="L6778">
        <v>23</v>
      </c>
      <c r="M6778" t="s">
        <v>57</v>
      </c>
      <c r="N6778">
        <v>444</v>
      </c>
      <c r="O6778">
        <v>122</v>
      </c>
      <c r="P6778">
        <v>41</v>
      </c>
      <c r="Q6778">
        <v>7</v>
      </c>
      <c r="R6778">
        <v>49</v>
      </c>
      <c r="S6778">
        <v>24</v>
      </c>
      <c r="T6778">
        <v>0.1</v>
      </c>
      <c r="U6778">
        <v>1700</v>
      </c>
      <c r="V6778">
        <v>4</v>
      </c>
      <c r="W6778">
        <v>0.5</v>
      </c>
      <c r="X6778">
        <v>1</v>
      </c>
      <c r="Y6778">
        <v>10.8</v>
      </c>
    </row>
    <row r="6779" spans="1:25" hidden="1" x14ac:dyDescent="0.25">
      <c r="A6779" t="s">
        <v>25781</v>
      </c>
      <c r="B6779" t="s">
        <v>25782</v>
      </c>
      <c r="C6779" s="1" t="str">
        <f t="shared" si="1089"/>
        <v>21:0450</v>
      </c>
      <c r="D6779" s="1" t="str">
        <f t="shared" si="1096"/>
        <v>21:0148</v>
      </c>
      <c r="E6779" t="s">
        <v>25722</v>
      </c>
      <c r="F6779" t="s">
        <v>25783</v>
      </c>
      <c r="H6779">
        <v>48.665109399999999</v>
      </c>
      <c r="I6779">
        <v>-93.082002299999999</v>
      </c>
      <c r="J6779" s="1" t="str">
        <f t="shared" si="1097"/>
        <v>NGR lake sediment grab sample</v>
      </c>
      <c r="K6779" s="1" t="str">
        <f t="shared" si="1098"/>
        <v>&lt;177 micron (NGR)</v>
      </c>
      <c r="L6779">
        <v>23</v>
      </c>
      <c r="M6779" t="s">
        <v>53</v>
      </c>
      <c r="N6779">
        <v>445</v>
      </c>
      <c r="O6779">
        <v>115</v>
      </c>
      <c r="P6779">
        <v>40</v>
      </c>
      <c r="Q6779">
        <v>7</v>
      </c>
      <c r="R6779">
        <v>49</v>
      </c>
      <c r="S6779">
        <v>24</v>
      </c>
      <c r="T6779">
        <v>0.1</v>
      </c>
      <c r="U6779">
        <v>1700</v>
      </c>
      <c r="V6779">
        <v>4</v>
      </c>
      <c r="W6779">
        <v>0.5</v>
      </c>
      <c r="X6779">
        <v>1</v>
      </c>
      <c r="Y6779">
        <v>10.199999999999999</v>
      </c>
    </row>
    <row r="6780" spans="1:25" hidden="1" x14ac:dyDescent="0.25">
      <c r="A6780" t="s">
        <v>25784</v>
      </c>
      <c r="B6780" t="s">
        <v>25785</v>
      </c>
      <c r="C6780" s="1" t="str">
        <f t="shared" si="1089"/>
        <v>21:0450</v>
      </c>
      <c r="D6780" s="1" t="str">
        <f t="shared" si="1096"/>
        <v>21:0148</v>
      </c>
      <c r="E6780" t="s">
        <v>25786</v>
      </c>
      <c r="F6780" t="s">
        <v>25787</v>
      </c>
      <c r="H6780">
        <v>48.644875599999999</v>
      </c>
      <c r="I6780">
        <v>-93.069588800000005</v>
      </c>
      <c r="J6780" s="1" t="str">
        <f t="shared" si="1097"/>
        <v>NGR lake sediment grab sample</v>
      </c>
      <c r="K6780" s="1" t="str">
        <f t="shared" si="1098"/>
        <v>&lt;177 micron (NGR)</v>
      </c>
      <c r="L6780">
        <v>23</v>
      </c>
      <c r="M6780" t="s">
        <v>112</v>
      </c>
      <c r="N6780">
        <v>446</v>
      </c>
      <c r="O6780">
        <v>52</v>
      </c>
      <c r="P6780">
        <v>36</v>
      </c>
      <c r="Q6780">
        <v>3</v>
      </c>
      <c r="R6780">
        <v>32</v>
      </c>
      <c r="S6780">
        <v>13</v>
      </c>
      <c r="T6780">
        <v>0.1</v>
      </c>
      <c r="U6780">
        <v>310</v>
      </c>
      <c r="V6780">
        <v>2.1</v>
      </c>
      <c r="W6780">
        <v>0.5</v>
      </c>
      <c r="X6780">
        <v>1</v>
      </c>
      <c r="Y6780">
        <v>1.6</v>
      </c>
    </row>
    <row r="6781" spans="1:25" hidden="1" x14ac:dyDescent="0.25">
      <c r="A6781" t="s">
        <v>25788</v>
      </c>
      <c r="B6781" t="s">
        <v>25789</v>
      </c>
      <c r="C6781" s="1" t="str">
        <f t="shared" si="1089"/>
        <v>21:0450</v>
      </c>
      <c r="D6781" s="1" t="str">
        <f t="shared" si="1096"/>
        <v>21:0148</v>
      </c>
      <c r="E6781" t="s">
        <v>25790</v>
      </c>
      <c r="F6781" t="s">
        <v>25791</v>
      </c>
      <c r="H6781">
        <v>48.648105000000001</v>
      </c>
      <c r="I6781">
        <v>-93.028578499999995</v>
      </c>
      <c r="J6781" s="1" t="str">
        <f t="shared" si="1097"/>
        <v>NGR lake sediment grab sample</v>
      </c>
      <c r="K6781" s="1" t="str">
        <f t="shared" si="1098"/>
        <v>&lt;177 micron (NGR)</v>
      </c>
      <c r="L6781">
        <v>23</v>
      </c>
      <c r="M6781" t="s">
        <v>117</v>
      </c>
      <c r="N6781">
        <v>447</v>
      </c>
      <c r="O6781">
        <v>78</v>
      </c>
      <c r="P6781">
        <v>29</v>
      </c>
      <c r="Q6781">
        <v>8</v>
      </c>
      <c r="R6781">
        <v>39</v>
      </c>
      <c r="S6781">
        <v>19</v>
      </c>
      <c r="T6781">
        <v>0.1</v>
      </c>
      <c r="U6781">
        <v>2300</v>
      </c>
      <c r="V6781">
        <v>3.85</v>
      </c>
      <c r="W6781">
        <v>12</v>
      </c>
      <c r="X6781">
        <v>1</v>
      </c>
      <c r="Y6781">
        <v>4.4000000000000004</v>
      </c>
    </row>
    <row r="6782" spans="1:25" hidden="1" x14ac:dyDescent="0.25">
      <c r="A6782" t="s">
        <v>25792</v>
      </c>
      <c r="B6782" t="s">
        <v>25793</v>
      </c>
      <c r="C6782" s="1" t="str">
        <f t="shared" si="1089"/>
        <v>21:0450</v>
      </c>
      <c r="D6782" s="1" t="str">
        <f t="shared" si="1096"/>
        <v>21:0148</v>
      </c>
      <c r="E6782" t="s">
        <v>25794</v>
      </c>
      <c r="F6782" t="s">
        <v>25795</v>
      </c>
      <c r="H6782">
        <v>48.654926000000003</v>
      </c>
      <c r="I6782">
        <v>-92.984059599999995</v>
      </c>
      <c r="J6782" s="1" t="str">
        <f t="shared" si="1097"/>
        <v>NGR lake sediment grab sample</v>
      </c>
      <c r="K6782" s="1" t="str">
        <f t="shared" si="1098"/>
        <v>&lt;177 micron (NGR)</v>
      </c>
      <c r="L6782">
        <v>23</v>
      </c>
      <c r="M6782" t="s">
        <v>122</v>
      </c>
      <c r="N6782">
        <v>448</v>
      </c>
      <c r="O6782">
        <v>28</v>
      </c>
      <c r="P6782">
        <v>10</v>
      </c>
      <c r="Q6782">
        <v>2</v>
      </c>
      <c r="R6782">
        <v>10</v>
      </c>
      <c r="S6782">
        <v>6</v>
      </c>
      <c r="T6782">
        <v>0.1</v>
      </c>
      <c r="U6782">
        <v>210</v>
      </c>
      <c r="V6782">
        <v>0.85</v>
      </c>
      <c r="W6782">
        <v>0.5</v>
      </c>
      <c r="X6782">
        <v>1</v>
      </c>
      <c r="Y6782">
        <v>1.6</v>
      </c>
    </row>
    <row r="6783" spans="1:25" hidden="1" x14ac:dyDescent="0.25">
      <c r="A6783" t="s">
        <v>25796</v>
      </c>
      <c r="B6783" t="s">
        <v>25797</v>
      </c>
      <c r="C6783" s="1" t="str">
        <f t="shared" ref="C6783:C6846" si="1099">HYPERLINK("http://geochem.nrcan.gc.ca/cdogs/content/bdl/bdl210450_e.htm", "21:0450")</f>
        <v>21:0450</v>
      </c>
      <c r="D6783" s="1" t="str">
        <f t="shared" si="1096"/>
        <v>21:0148</v>
      </c>
      <c r="E6783" t="s">
        <v>25798</v>
      </c>
      <c r="F6783" t="s">
        <v>25799</v>
      </c>
      <c r="H6783">
        <v>48.6439454</v>
      </c>
      <c r="I6783">
        <v>-92.836601400000006</v>
      </c>
      <c r="J6783" s="1" t="str">
        <f t="shared" si="1097"/>
        <v>NGR lake sediment grab sample</v>
      </c>
      <c r="K6783" s="1" t="str">
        <f t="shared" si="1098"/>
        <v>&lt;177 micron (NGR)</v>
      </c>
      <c r="L6783">
        <v>24</v>
      </c>
      <c r="M6783" t="s">
        <v>29</v>
      </c>
      <c r="N6783">
        <v>449</v>
      </c>
      <c r="O6783">
        <v>79</v>
      </c>
      <c r="P6783">
        <v>33</v>
      </c>
      <c r="Q6783">
        <v>5</v>
      </c>
      <c r="R6783">
        <v>36</v>
      </c>
      <c r="S6783">
        <v>13</v>
      </c>
      <c r="T6783">
        <v>0.1</v>
      </c>
      <c r="U6783">
        <v>295</v>
      </c>
      <c r="V6783">
        <v>2.2999999999999998</v>
      </c>
      <c r="W6783">
        <v>0.5</v>
      </c>
      <c r="X6783">
        <v>1</v>
      </c>
      <c r="Y6783">
        <v>21.4</v>
      </c>
    </row>
    <row r="6784" spans="1:25" hidden="1" x14ac:dyDescent="0.25">
      <c r="A6784" t="s">
        <v>25800</v>
      </c>
      <c r="B6784" t="s">
        <v>25801</v>
      </c>
      <c r="C6784" s="1" t="str">
        <f t="shared" si="1099"/>
        <v>21:0450</v>
      </c>
      <c r="D6784" s="1" t="str">
        <f t="shared" si="1096"/>
        <v>21:0148</v>
      </c>
      <c r="E6784" t="s">
        <v>25802</v>
      </c>
      <c r="F6784" t="s">
        <v>25803</v>
      </c>
      <c r="H6784">
        <v>48.644952699999997</v>
      </c>
      <c r="I6784">
        <v>-92.930211799999995</v>
      </c>
      <c r="J6784" s="1" t="str">
        <f t="shared" si="1097"/>
        <v>NGR lake sediment grab sample</v>
      </c>
      <c r="K6784" s="1" t="str">
        <f t="shared" si="1098"/>
        <v>&lt;177 micron (NGR)</v>
      </c>
      <c r="L6784">
        <v>24</v>
      </c>
      <c r="M6784" t="s">
        <v>34</v>
      </c>
      <c r="N6784">
        <v>450</v>
      </c>
      <c r="O6784">
        <v>142</v>
      </c>
      <c r="P6784">
        <v>23</v>
      </c>
      <c r="Q6784">
        <v>27</v>
      </c>
      <c r="R6784">
        <v>79</v>
      </c>
      <c r="S6784">
        <v>69</v>
      </c>
      <c r="T6784">
        <v>0.1</v>
      </c>
      <c r="U6784">
        <v>6200</v>
      </c>
      <c r="V6784">
        <v>10.6</v>
      </c>
      <c r="W6784">
        <v>23</v>
      </c>
      <c r="X6784">
        <v>5</v>
      </c>
      <c r="Y6784">
        <v>13.4</v>
      </c>
    </row>
    <row r="6785" spans="1:25" hidden="1" x14ac:dyDescent="0.25">
      <c r="A6785" t="s">
        <v>25804</v>
      </c>
      <c r="B6785" t="s">
        <v>25805</v>
      </c>
      <c r="C6785" s="1" t="str">
        <f t="shared" si="1099"/>
        <v>21:0450</v>
      </c>
      <c r="D6785" s="1" t="str">
        <f t="shared" si="1096"/>
        <v>21:0148</v>
      </c>
      <c r="E6785" t="s">
        <v>25806</v>
      </c>
      <c r="F6785" t="s">
        <v>25807</v>
      </c>
      <c r="H6785">
        <v>48.6104731</v>
      </c>
      <c r="I6785">
        <v>-92.923559900000001</v>
      </c>
      <c r="J6785" s="1" t="str">
        <f t="shared" si="1097"/>
        <v>NGR lake sediment grab sample</v>
      </c>
      <c r="K6785" s="1" t="str">
        <f t="shared" si="1098"/>
        <v>&lt;177 micron (NGR)</v>
      </c>
      <c r="L6785">
        <v>24</v>
      </c>
      <c r="M6785" t="s">
        <v>39</v>
      </c>
      <c r="N6785">
        <v>451</v>
      </c>
      <c r="O6785">
        <v>33</v>
      </c>
      <c r="P6785">
        <v>21</v>
      </c>
      <c r="Q6785">
        <v>2</v>
      </c>
      <c r="R6785">
        <v>19</v>
      </c>
      <c r="S6785">
        <v>8</v>
      </c>
      <c r="T6785">
        <v>0.1</v>
      </c>
      <c r="U6785">
        <v>270</v>
      </c>
      <c r="V6785">
        <v>1.4</v>
      </c>
      <c r="W6785">
        <v>0.5</v>
      </c>
      <c r="X6785">
        <v>1</v>
      </c>
      <c r="Y6785">
        <v>5</v>
      </c>
    </row>
    <row r="6786" spans="1:25" hidden="1" x14ac:dyDescent="0.25">
      <c r="A6786" t="s">
        <v>25808</v>
      </c>
      <c r="B6786" t="s">
        <v>25809</v>
      </c>
      <c r="C6786" s="1" t="str">
        <f t="shared" si="1099"/>
        <v>21:0450</v>
      </c>
      <c r="D6786" s="1" t="str">
        <f t="shared" si="1096"/>
        <v>21:0148</v>
      </c>
      <c r="E6786" t="s">
        <v>25810</v>
      </c>
      <c r="F6786" t="s">
        <v>25811</v>
      </c>
      <c r="H6786">
        <v>48.612713900000003</v>
      </c>
      <c r="I6786">
        <v>-92.892136500000007</v>
      </c>
      <c r="J6786" s="1" t="str">
        <f t="shared" si="1097"/>
        <v>NGR lake sediment grab sample</v>
      </c>
      <c r="K6786" s="1" t="str">
        <f t="shared" si="1098"/>
        <v>&lt;177 micron (NGR)</v>
      </c>
      <c r="L6786">
        <v>24</v>
      </c>
      <c r="M6786" t="s">
        <v>44</v>
      </c>
      <c r="N6786">
        <v>452</v>
      </c>
      <c r="O6786">
        <v>30</v>
      </c>
      <c r="P6786">
        <v>9</v>
      </c>
      <c r="Q6786">
        <v>1</v>
      </c>
      <c r="R6786">
        <v>12</v>
      </c>
      <c r="S6786">
        <v>6</v>
      </c>
      <c r="T6786">
        <v>0.1</v>
      </c>
      <c r="U6786">
        <v>160</v>
      </c>
      <c r="V6786">
        <v>0.9</v>
      </c>
      <c r="W6786">
        <v>0.5</v>
      </c>
      <c r="X6786">
        <v>1</v>
      </c>
      <c r="Y6786">
        <v>3.4</v>
      </c>
    </row>
    <row r="6787" spans="1:25" hidden="1" x14ac:dyDescent="0.25">
      <c r="A6787" t="s">
        <v>25812</v>
      </c>
      <c r="B6787" t="s">
        <v>25813</v>
      </c>
      <c r="C6787" s="1" t="str">
        <f t="shared" si="1099"/>
        <v>21:0450</v>
      </c>
      <c r="D6787" s="1" t="str">
        <f t="shared" si="1096"/>
        <v>21:0148</v>
      </c>
      <c r="E6787" t="s">
        <v>25814</v>
      </c>
      <c r="F6787" t="s">
        <v>25815</v>
      </c>
      <c r="H6787">
        <v>48.638554599999999</v>
      </c>
      <c r="I6787">
        <v>-92.877257799999995</v>
      </c>
      <c r="J6787" s="1" t="str">
        <f t="shared" si="1097"/>
        <v>NGR lake sediment grab sample</v>
      </c>
      <c r="K6787" s="1" t="str">
        <f t="shared" si="1098"/>
        <v>&lt;177 micron (NGR)</v>
      </c>
      <c r="L6787">
        <v>24</v>
      </c>
      <c r="M6787" t="s">
        <v>62</v>
      </c>
      <c r="N6787">
        <v>453</v>
      </c>
      <c r="O6787">
        <v>103</v>
      </c>
      <c r="P6787">
        <v>32</v>
      </c>
      <c r="Q6787">
        <v>3</v>
      </c>
      <c r="R6787">
        <v>40</v>
      </c>
      <c r="S6787">
        <v>16</v>
      </c>
      <c r="T6787">
        <v>0.1</v>
      </c>
      <c r="U6787">
        <v>570</v>
      </c>
      <c r="V6787">
        <v>3</v>
      </c>
      <c r="W6787">
        <v>1</v>
      </c>
      <c r="X6787">
        <v>1</v>
      </c>
      <c r="Y6787">
        <v>10</v>
      </c>
    </row>
    <row r="6788" spans="1:25" hidden="1" x14ac:dyDescent="0.25">
      <c r="A6788" t="s">
        <v>25816</v>
      </c>
      <c r="B6788" t="s">
        <v>25817</v>
      </c>
      <c r="C6788" s="1" t="str">
        <f t="shared" si="1099"/>
        <v>21:0450</v>
      </c>
      <c r="D6788" s="1" t="str">
        <f t="shared" si="1096"/>
        <v>21:0148</v>
      </c>
      <c r="E6788" t="s">
        <v>25818</v>
      </c>
      <c r="F6788" t="s">
        <v>25819</v>
      </c>
      <c r="H6788">
        <v>48.6291072</v>
      </c>
      <c r="I6788">
        <v>-92.861023299999999</v>
      </c>
      <c r="J6788" s="1" t="str">
        <f t="shared" si="1097"/>
        <v>NGR lake sediment grab sample</v>
      </c>
      <c r="K6788" s="1" t="str">
        <f t="shared" si="1098"/>
        <v>&lt;177 micron (NGR)</v>
      </c>
      <c r="L6788">
        <v>24</v>
      </c>
      <c r="M6788" t="s">
        <v>49</v>
      </c>
      <c r="N6788">
        <v>454</v>
      </c>
      <c r="O6788">
        <v>48</v>
      </c>
      <c r="P6788">
        <v>32</v>
      </c>
      <c r="Q6788">
        <v>4</v>
      </c>
      <c r="R6788">
        <v>26</v>
      </c>
      <c r="S6788">
        <v>11</v>
      </c>
      <c r="T6788">
        <v>0.1</v>
      </c>
      <c r="U6788">
        <v>260</v>
      </c>
      <c r="V6788">
        <v>1.8</v>
      </c>
      <c r="W6788">
        <v>0.5</v>
      </c>
      <c r="X6788">
        <v>1</v>
      </c>
      <c r="Y6788">
        <v>5</v>
      </c>
    </row>
    <row r="6789" spans="1:25" hidden="1" x14ac:dyDescent="0.25">
      <c r="A6789" t="s">
        <v>25820</v>
      </c>
      <c r="B6789" t="s">
        <v>25821</v>
      </c>
      <c r="C6789" s="1" t="str">
        <f t="shared" si="1099"/>
        <v>21:0450</v>
      </c>
      <c r="D6789" s="1" t="str">
        <f t="shared" si="1096"/>
        <v>21:0148</v>
      </c>
      <c r="E6789" t="s">
        <v>25798</v>
      </c>
      <c r="F6789" t="s">
        <v>25822</v>
      </c>
      <c r="H6789">
        <v>48.6439454</v>
      </c>
      <c r="I6789">
        <v>-92.836601400000006</v>
      </c>
      <c r="J6789" s="1" t="str">
        <f t="shared" si="1097"/>
        <v>NGR lake sediment grab sample</v>
      </c>
      <c r="K6789" s="1" t="str">
        <f t="shared" si="1098"/>
        <v>&lt;177 micron (NGR)</v>
      </c>
      <c r="L6789">
        <v>24</v>
      </c>
      <c r="M6789" t="s">
        <v>57</v>
      </c>
      <c r="N6789">
        <v>455</v>
      </c>
      <c r="O6789">
        <v>78</v>
      </c>
      <c r="P6789">
        <v>32</v>
      </c>
      <c r="Q6789">
        <v>4</v>
      </c>
      <c r="R6789">
        <v>34</v>
      </c>
      <c r="S6789">
        <v>13</v>
      </c>
      <c r="T6789">
        <v>0.1</v>
      </c>
      <c r="U6789">
        <v>300</v>
      </c>
      <c r="V6789">
        <v>2.25</v>
      </c>
      <c r="W6789">
        <v>0.5</v>
      </c>
      <c r="X6789">
        <v>1</v>
      </c>
      <c r="Y6789">
        <v>22.6</v>
      </c>
    </row>
    <row r="6790" spans="1:25" hidden="1" x14ac:dyDescent="0.25">
      <c r="A6790" t="s">
        <v>25823</v>
      </c>
      <c r="B6790" t="s">
        <v>25824</v>
      </c>
      <c r="C6790" s="1" t="str">
        <f t="shared" si="1099"/>
        <v>21:0450</v>
      </c>
      <c r="D6790" s="1" t="str">
        <f t="shared" si="1096"/>
        <v>21:0148</v>
      </c>
      <c r="E6790" t="s">
        <v>25798</v>
      </c>
      <c r="F6790" t="s">
        <v>25825</v>
      </c>
      <c r="H6790">
        <v>48.6439454</v>
      </c>
      <c r="I6790">
        <v>-92.836601400000006</v>
      </c>
      <c r="J6790" s="1" t="str">
        <f t="shared" si="1097"/>
        <v>NGR lake sediment grab sample</v>
      </c>
      <c r="K6790" s="1" t="str">
        <f t="shared" si="1098"/>
        <v>&lt;177 micron (NGR)</v>
      </c>
      <c r="L6790">
        <v>24</v>
      </c>
      <c r="M6790" t="s">
        <v>53</v>
      </c>
      <c r="N6790">
        <v>456</v>
      </c>
      <c r="O6790">
        <v>89</v>
      </c>
      <c r="P6790">
        <v>33</v>
      </c>
      <c r="Q6790">
        <v>9</v>
      </c>
      <c r="R6790">
        <v>34</v>
      </c>
      <c r="S6790">
        <v>13</v>
      </c>
      <c r="T6790">
        <v>0.1</v>
      </c>
      <c r="U6790">
        <v>320</v>
      </c>
      <c r="V6790">
        <v>2.2999999999999998</v>
      </c>
      <c r="W6790">
        <v>1</v>
      </c>
      <c r="X6790">
        <v>1</v>
      </c>
      <c r="Y6790">
        <v>23.6</v>
      </c>
    </row>
    <row r="6791" spans="1:25" hidden="1" x14ac:dyDescent="0.25">
      <c r="A6791" t="s">
        <v>25826</v>
      </c>
      <c r="B6791" t="s">
        <v>25827</v>
      </c>
      <c r="C6791" s="1" t="str">
        <f t="shared" si="1099"/>
        <v>21:0450</v>
      </c>
      <c r="D6791" s="1" t="str">
        <f>HYPERLINK("http://geochem.nrcan.gc.ca/cdogs/content/svy/svy_e.htm", "")</f>
        <v/>
      </c>
      <c r="G6791" s="1" t="str">
        <f>HYPERLINK("http://geochem.nrcan.gc.ca/cdogs/content/cr_/cr_00033_e.htm", "33")</f>
        <v>33</v>
      </c>
      <c r="J6791" t="s">
        <v>100</v>
      </c>
      <c r="K6791" t="s">
        <v>101</v>
      </c>
      <c r="L6791">
        <v>24</v>
      </c>
      <c r="M6791" t="s">
        <v>102</v>
      </c>
      <c r="N6791">
        <v>457</v>
      </c>
      <c r="O6791">
        <v>158</v>
      </c>
      <c r="P6791">
        <v>19</v>
      </c>
      <c r="Q6791">
        <v>24</v>
      </c>
      <c r="R6791">
        <v>16</v>
      </c>
      <c r="S6791">
        <v>12</v>
      </c>
      <c r="T6791">
        <v>0.1</v>
      </c>
      <c r="U6791">
        <v>2600</v>
      </c>
      <c r="V6791">
        <v>3.9</v>
      </c>
      <c r="W6791">
        <v>2.5</v>
      </c>
      <c r="X6791">
        <v>1</v>
      </c>
      <c r="Y6791">
        <v>14.6</v>
      </c>
    </row>
    <row r="6792" spans="1:25" hidden="1" x14ac:dyDescent="0.25">
      <c r="A6792" t="s">
        <v>25828</v>
      </c>
      <c r="B6792" t="s">
        <v>25829</v>
      </c>
      <c r="C6792" s="1" t="str">
        <f t="shared" si="1099"/>
        <v>21:0450</v>
      </c>
      <c r="D6792" s="1" t="str">
        <f t="shared" ref="D6792:D6815" si="1100">HYPERLINK("http://geochem.nrcan.gc.ca/cdogs/content/svy/svy210148_e.htm", "21:0148")</f>
        <v>21:0148</v>
      </c>
      <c r="E6792" t="s">
        <v>25830</v>
      </c>
      <c r="F6792" t="s">
        <v>25831</v>
      </c>
      <c r="H6792">
        <v>48.646220100000001</v>
      </c>
      <c r="I6792">
        <v>-92.802302600000004</v>
      </c>
      <c r="J6792" s="1" t="str">
        <f t="shared" ref="J6792:J6815" si="1101">HYPERLINK("http://geochem.nrcan.gc.ca/cdogs/content/kwd/kwd020027_e.htm", "NGR lake sediment grab sample")</f>
        <v>NGR lake sediment grab sample</v>
      </c>
      <c r="K6792" s="1" t="str">
        <f t="shared" ref="K6792:K6815" si="1102">HYPERLINK("http://geochem.nrcan.gc.ca/cdogs/content/kwd/kwd080006_e.htm", "&lt;177 micron (NGR)")</f>
        <v>&lt;177 micron (NGR)</v>
      </c>
      <c r="L6792">
        <v>24</v>
      </c>
      <c r="M6792" t="s">
        <v>67</v>
      </c>
      <c r="N6792">
        <v>458</v>
      </c>
      <c r="O6792">
        <v>90</v>
      </c>
      <c r="P6792">
        <v>31</v>
      </c>
      <c r="Q6792">
        <v>6</v>
      </c>
      <c r="R6792">
        <v>36</v>
      </c>
      <c r="S6792">
        <v>14</v>
      </c>
      <c r="T6792">
        <v>0.1</v>
      </c>
      <c r="U6792">
        <v>410</v>
      </c>
      <c r="V6792">
        <v>2.95</v>
      </c>
      <c r="W6792">
        <v>0.5</v>
      </c>
      <c r="X6792">
        <v>1</v>
      </c>
      <c r="Y6792">
        <v>15.6</v>
      </c>
    </row>
    <row r="6793" spans="1:25" hidden="1" x14ac:dyDescent="0.25">
      <c r="A6793" t="s">
        <v>25832</v>
      </c>
      <c r="B6793" t="s">
        <v>25833</v>
      </c>
      <c r="C6793" s="1" t="str">
        <f t="shared" si="1099"/>
        <v>21:0450</v>
      </c>
      <c r="D6793" s="1" t="str">
        <f t="shared" si="1100"/>
        <v>21:0148</v>
      </c>
      <c r="E6793" t="s">
        <v>25834</v>
      </c>
      <c r="F6793" t="s">
        <v>25835</v>
      </c>
      <c r="H6793">
        <v>48.598644100000001</v>
      </c>
      <c r="I6793">
        <v>-92.840140199999993</v>
      </c>
      <c r="J6793" s="1" t="str">
        <f t="shared" si="1101"/>
        <v>NGR lake sediment grab sample</v>
      </c>
      <c r="K6793" s="1" t="str">
        <f t="shared" si="1102"/>
        <v>&lt;177 micron (NGR)</v>
      </c>
      <c r="L6793">
        <v>24</v>
      </c>
      <c r="M6793" t="s">
        <v>72</v>
      </c>
      <c r="N6793">
        <v>459</v>
      </c>
      <c r="O6793">
        <v>80</v>
      </c>
      <c r="P6793">
        <v>34</v>
      </c>
      <c r="Q6793">
        <v>14</v>
      </c>
      <c r="R6793">
        <v>44</v>
      </c>
      <c r="S6793">
        <v>16</v>
      </c>
      <c r="T6793">
        <v>0.1</v>
      </c>
      <c r="U6793">
        <v>1450</v>
      </c>
      <c r="V6793">
        <v>2.5</v>
      </c>
      <c r="W6793">
        <v>2</v>
      </c>
      <c r="X6793">
        <v>1</v>
      </c>
      <c r="Y6793">
        <v>4.2</v>
      </c>
    </row>
    <row r="6794" spans="1:25" hidden="1" x14ac:dyDescent="0.25">
      <c r="A6794" t="s">
        <v>25836</v>
      </c>
      <c r="B6794" t="s">
        <v>25837</v>
      </c>
      <c r="C6794" s="1" t="str">
        <f t="shared" si="1099"/>
        <v>21:0450</v>
      </c>
      <c r="D6794" s="1" t="str">
        <f t="shared" si="1100"/>
        <v>21:0148</v>
      </c>
      <c r="E6794" t="s">
        <v>25838</v>
      </c>
      <c r="F6794" t="s">
        <v>25839</v>
      </c>
      <c r="H6794">
        <v>48.609107700000003</v>
      </c>
      <c r="I6794">
        <v>-92.787379599999994</v>
      </c>
      <c r="J6794" s="1" t="str">
        <f t="shared" si="1101"/>
        <v>NGR lake sediment grab sample</v>
      </c>
      <c r="K6794" s="1" t="str">
        <f t="shared" si="1102"/>
        <v>&lt;177 micron (NGR)</v>
      </c>
      <c r="L6794">
        <v>24</v>
      </c>
      <c r="M6794" t="s">
        <v>77</v>
      </c>
      <c r="N6794">
        <v>460</v>
      </c>
      <c r="O6794">
        <v>70</v>
      </c>
      <c r="P6794">
        <v>27</v>
      </c>
      <c r="Q6794">
        <v>5</v>
      </c>
      <c r="R6794">
        <v>26</v>
      </c>
      <c r="S6794">
        <v>9</v>
      </c>
      <c r="T6794">
        <v>0.1</v>
      </c>
      <c r="U6794">
        <v>150</v>
      </c>
      <c r="V6794">
        <v>1.8</v>
      </c>
      <c r="W6794">
        <v>0.5</v>
      </c>
      <c r="X6794">
        <v>1</v>
      </c>
      <c r="Y6794">
        <v>18.8</v>
      </c>
    </row>
    <row r="6795" spans="1:25" hidden="1" x14ac:dyDescent="0.25">
      <c r="A6795" t="s">
        <v>25840</v>
      </c>
      <c r="B6795" t="s">
        <v>25841</v>
      </c>
      <c r="C6795" s="1" t="str">
        <f t="shared" si="1099"/>
        <v>21:0450</v>
      </c>
      <c r="D6795" s="1" t="str">
        <f t="shared" si="1100"/>
        <v>21:0148</v>
      </c>
      <c r="E6795" t="s">
        <v>25842</v>
      </c>
      <c r="F6795" t="s">
        <v>25843</v>
      </c>
      <c r="H6795">
        <v>48.602576399999997</v>
      </c>
      <c r="I6795">
        <v>-92.745077300000005</v>
      </c>
      <c r="J6795" s="1" t="str">
        <f t="shared" si="1101"/>
        <v>NGR lake sediment grab sample</v>
      </c>
      <c r="K6795" s="1" t="str">
        <f t="shared" si="1102"/>
        <v>&lt;177 micron (NGR)</v>
      </c>
      <c r="L6795">
        <v>24</v>
      </c>
      <c r="M6795" t="s">
        <v>82</v>
      </c>
      <c r="N6795">
        <v>461</v>
      </c>
      <c r="O6795">
        <v>38</v>
      </c>
      <c r="P6795">
        <v>19</v>
      </c>
      <c r="Q6795">
        <v>2</v>
      </c>
      <c r="R6795">
        <v>17</v>
      </c>
      <c r="S6795">
        <v>7</v>
      </c>
      <c r="T6795">
        <v>0.1</v>
      </c>
      <c r="U6795">
        <v>210</v>
      </c>
      <c r="V6795">
        <v>1.2</v>
      </c>
      <c r="W6795">
        <v>0.5</v>
      </c>
      <c r="X6795">
        <v>1</v>
      </c>
      <c r="Y6795">
        <v>3.4</v>
      </c>
    </row>
    <row r="6796" spans="1:25" hidden="1" x14ac:dyDescent="0.25">
      <c r="A6796" t="s">
        <v>25844</v>
      </c>
      <c r="B6796" t="s">
        <v>25845</v>
      </c>
      <c r="C6796" s="1" t="str">
        <f t="shared" si="1099"/>
        <v>21:0450</v>
      </c>
      <c r="D6796" s="1" t="str">
        <f t="shared" si="1100"/>
        <v>21:0148</v>
      </c>
      <c r="E6796" t="s">
        <v>25846</v>
      </c>
      <c r="F6796" t="s">
        <v>25847</v>
      </c>
      <c r="H6796">
        <v>48.590435399999997</v>
      </c>
      <c r="I6796">
        <v>-92.707009499999998</v>
      </c>
      <c r="J6796" s="1" t="str">
        <f t="shared" si="1101"/>
        <v>NGR lake sediment grab sample</v>
      </c>
      <c r="K6796" s="1" t="str">
        <f t="shared" si="1102"/>
        <v>&lt;177 micron (NGR)</v>
      </c>
      <c r="L6796">
        <v>24</v>
      </c>
      <c r="M6796" t="s">
        <v>87</v>
      </c>
      <c r="N6796">
        <v>462</v>
      </c>
      <c r="O6796">
        <v>48</v>
      </c>
      <c r="P6796">
        <v>19</v>
      </c>
      <c r="Q6796">
        <v>3</v>
      </c>
      <c r="R6796">
        <v>22</v>
      </c>
      <c r="S6796">
        <v>9</v>
      </c>
      <c r="T6796">
        <v>0.1</v>
      </c>
      <c r="U6796">
        <v>220</v>
      </c>
      <c r="V6796">
        <v>1.35</v>
      </c>
      <c r="W6796">
        <v>0.5</v>
      </c>
      <c r="X6796">
        <v>1</v>
      </c>
      <c r="Y6796">
        <v>5.4</v>
      </c>
    </row>
    <row r="6797" spans="1:25" hidden="1" x14ac:dyDescent="0.25">
      <c r="A6797" t="s">
        <v>25848</v>
      </c>
      <c r="B6797" t="s">
        <v>25849</v>
      </c>
      <c r="C6797" s="1" t="str">
        <f t="shared" si="1099"/>
        <v>21:0450</v>
      </c>
      <c r="D6797" s="1" t="str">
        <f t="shared" si="1100"/>
        <v>21:0148</v>
      </c>
      <c r="E6797" t="s">
        <v>25850</v>
      </c>
      <c r="F6797" t="s">
        <v>25851</v>
      </c>
      <c r="H6797">
        <v>48.581684699999997</v>
      </c>
      <c r="I6797">
        <v>-92.726109600000001</v>
      </c>
      <c r="J6797" s="1" t="str">
        <f t="shared" si="1101"/>
        <v>NGR lake sediment grab sample</v>
      </c>
      <c r="K6797" s="1" t="str">
        <f t="shared" si="1102"/>
        <v>&lt;177 micron (NGR)</v>
      </c>
      <c r="L6797">
        <v>24</v>
      </c>
      <c r="M6797" t="s">
        <v>92</v>
      </c>
      <c r="N6797">
        <v>463</v>
      </c>
      <c r="O6797">
        <v>86</v>
      </c>
      <c r="P6797">
        <v>27</v>
      </c>
      <c r="Q6797">
        <v>3</v>
      </c>
      <c r="R6797">
        <v>36</v>
      </c>
      <c r="S6797">
        <v>13</v>
      </c>
      <c r="T6797">
        <v>0.1</v>
      </c>
      <c r="U6797">
        <v>345</v>
      </c>
      <c r="V6797">
        <v>2.4</v>
      </c>
      <c r="W6797">
        <v>0.5</v>
      </c>
      <c r="X6797">
        <v>1</v>
      </c>
      <c r="Y6797">
        <v>10.8</v>
      </c>
    </row>
    <row r="6798" spans="1:25" hidden="1" x14ac:dyDescent="0.25">
      <c r="A6798" t="s">
        <v>25852</v>
      </c>
      <c r="B6798" t="s">
        <v>25853</v>
      </c>
      <c r="C6798" s="1" t="str">
        <f t="shared" si="1099"/>
        <v>21:0450</v>
      </c>
      <c r="D6798" s="1" t="str">
        <f t="shared" si="1100"/>
        <v>21:0148</v>
      </c>
      <c r="E6798" t="s">
        <v>25854</v>
      </c>
      <c r="F6798" t="s">
        <v>25855</v>
      </c>
      <c r="H6798">
        <v>48.553633699999999</v>
      </c>
      <c r="I6798">
        <v>-92.727010000000007</v>
      </c>
      <c r="J6798" s="1" t="str">
        <f t="shared" si="1101"/>
        <v>NGR lake sediment grab sample</v>
      </c>
      <c r="K6798" s="1" t="str">
        <f t="shared" si="1102"/>
        <v>&lt;177 micron (NGR)</v>
      </c>
      <c r="L6798">
        <v>24</v>
      </c>
      <c r="M6798" t="s">
        <v>97</v>
      </c>
      <c r="N6798">
        <v>464</v>
      </c>
      <c r="O6798">
        <v>92</v>
      </c>
      <c r="P6798">
        <v>60</v>
      </c>
      <c r="Q6798">
        <v>5</v>
      </c>
      <c r="R6798">
        <v>61</v>
      </c>
      <c r="S6798">
        <v>30</v>
      </c>
      <c r="T6798">
        <v>0.1</v>
      </c>
      <c r="U6798">
        <v>930</v>
      </c>
      <c r="V6798">
        <v>4</v>
      </c>
      <c r="W6798">
        <v>2</v>
      </c>
      <c r="X6798">
        <v>1</v>
      </c>
      <c r="Y6798">
        <v>6</v>
      </c>
    </row>
    <row r="6799" spans="1:25" hidden="1" x14ac:dyDescent="0.25">
      <c r="A6799" t="s">
        <v>25856</v>
      </c>
      <c r="B6799" t="s">
        <v>25857</v>
      </c>
      <c r="C6799" s="1" t="str">
        <f t="shared" si="1099"/>
        <v>21:0450</v>
      </c>
      <c r="D6799" s="1" t="str">
        <f t="shared" si="1100"/>
        <v>21:0148</v>
      </c>
      <c r="E6799" t="s">
        <v>25858</v>
      </c>
      <c r="F6799" t="s">
        <v>25859</v>
      </c>
      <c r="H6799">
        <v>48.557074999999998</v>
      </c>
      <c r="I6799">
        <v>-92.707314699999998</v>
      </c>
      <c r="J6799" s="1" t="str">
        <f t="shared" si="1101"/>
        <v>NGR lake sediment grab sample</v>
      </c>
      <c r="K6799" s="1" t="str">
        <f t="shared" si="1102"/>
        <v>&lt;177 micron (NGR)</v>
      </c>
      <c r="L6799">
        <v>24</v>
      </c>
      <c r="M6799" t="s">
        <v>107</v>
      </c>
      <c r="N6799">
        <v>465</v>
      </c>
      <c r="O6799">
        <v>114</v>
      </c>
      <c r="P6799">
        <v>33</v>
      </c>
      <c r="Q6799">
        <v>3</v>
      </c>
      <c r="R6799">
        <v>45</v>
      </c>
      <c r="S6799">
        <v>22</v>
      </c>
      <c r="T6799">
        <v>0.1</v>
      </c>
      <c r="U6799">
        <v>1400</v>
      </c>
      <c r="V6799">
        <v>3.45</v>
      </c>
      <c r="W6799">
        <v>1</v>
      </c>
      <c r="X6799">
        <v>1</v>
      </c>
      <c r="Y6799">
        <v>12.8</v>
      </c>
    </row>
    <row r="6800" spans="1:25" hidden="1" x14ac:dyDescent="0.25">
      <c r="A6800" t="s">
        <v>25860</v>
      </c>
      <c r="B6800" t="s">
        <v>25861</v>
      </c>
      <c r="C6800" s="1" t="str">
        <f t="shared" si="1099"/>
        <v>21:0450</v>
      </c>
      <c r="D6800" s="1" t="str">
        <f t="shared" si="1100"/>
        <v>21:0148</v>
      </c>
      <c r="E6800" t="s">
        <v>25862</v>
      </c>
      <c r="F6800" t="s">
        <v>25863</v>
      </c>
      <c r="H6800">
        <v>48.5725585</v>
      </c>
      <c r="I6800">
        <v>-92.680817899999994</v>
      </c>
      <c r="J6800" s="1" t="str">
        <f t="shared" si="1101"/>
        <v>NGR lake sediment grab sample</v>
      </c>
      <c r="K6800" s="1" t="str">
        <f t="shared" si="1102"/>
        <v>&lt;177 micron (NGR)</v>
      </c>
      <c r="L6800">
        <v>24</v>
      </c>
      <c r="M6800" t="s">
        <v>112</v>
      </c>
      <c r="N6800">
        <v>466</v>
      </c>
      <c r="O6800">
        <v>76</v>
      </c>
      <c r="P6800">
        <v>21</v>
      </c>
      <c r="Q6800">
        <v>6</v>
      </c>
      <c r="R6800">
        <v>28</v>
      </c>
      <c r="S6800">
        <v>14</v>
      </c>
      <c r="T6800">
        <v>0.1</v>
      </c>
      <c r="U6800">
        <v>270</v>
      </c>
      <c r="V6800">
        <v>1.8</v>
      </c>
      <c r="W6800">
        <v>0.5</v>
      </c>
      <c r="X6800">
        <v>1</v>
      </c>
      <c r="Y6800">
        <v>9</v>
      </c>
    </row>
    <row r="6801" spans="1:25" hidden="1" x14ac:dyDescent="0.25">
      <c r="A6801" t="s">
        <v>25864</v>
      </c>
      <c r="B6801" t="s">
        <v>25865</v>
      </c>
      <c r="C6801" s="1" t="str">
        <f t="shared" si="1099"/>
        <v>21:0450</v>
      </c>
      <c r="D6801" s="1" t="str">
        <f t="shared" si="1100"/>
        <v>21:0148</v>
      </c>
      <c r="E6801" t="s">
        <v>25866</v>
      </c>
      <c r="F6801" t="s">
        <v>25867</v>
      </c>
      <c r="H6801">
        <v>48.5759908</v>
      </c>
      <c r="I6801">
        <v>-92.6638643</v>
      </c>
      <c r="J6801" s="1" t="str">
        <f t="shared" si="1101"/>
        <v>NGR lake sediment grab sample</v>
      </c>
      <c r="K6801" s="1" t="str">
        <f t="shared" si="1102"/>
        <v>&lt;177 micron (NGR)</v>
      </c>
      <c r="L6801">
        <v>24</v>
      </c>
      <c r="M6801" t="s">
        <v>117</v>
      </c>
      <c r="N6801">
        <v>467</v>
      </c>
      <c r="O6801">
        <v>61</v>
      </c>
      <c r="P6801">
        <v>32</v>
      </c>
      <c r="Q6801">
        <v>8</v>
      </c>
      <c r="R6801">
        <v>26</v>
      </c>
      <c r="S6801">
        <v>6</v>
      </c>
      <c r="T6801">
        <v>0.1</v>
      </c>
      <c r="U6801">
        <v>100</v>
      </c>
      <c r="V6801">
        <v>0.75</v>
      </c>
      <c r="W6801">
        <v>0.5</v>
      </c>
      <c r="X6801">
        <v>1</v>
      </c>
      <c r="Y6801">
        <v>26.8</v>
      </c>
    </row>
    <row r="6802" spans="1:25" hidden="1" x14ac:dyDescent="0.25">
      <c r="A6802" t="s">
        <v>25868</v>
      </c>
      <c r="B6802" t="s">
        <v>25869</v>
      </c>
      <c r="C6802" s="1" t="str">
        <f t="shared" si="1099"/>
        <v>21:0450</v>
      </c>
      <c r="D6802" s="1" t="str">
        <f t="shared" si="1100"/>
        <v>21:0148</v>
      </c>
      <c r="E6802" t="s">
        <v>25870</v>
      </c>
      <c r="F6802" t="s">
        <v>25871</v>
      </c>
      <c r="H6802">
        <v>48.5629031</v>
      </c>
      <c r="I6802">
        <v>-92.610863499999994</v>
      </c>
      <c r="J6802" s="1" t="str">
        <f t="shared" si="1101"/>
        <v>NGR lake sediment grab sample</v>
      </c>
      <c r="K6802" s="1" t="str">
        <f t="shared" si="1102"/>
        <v>&lt;177 micron (NGR)</v>
      </c>
      <c r="L6802">
        <v>24</v>
      </c>
      <c r="M6802" t="s">
        <v>122</v>
      </c>
      <c r="N6802">
        <v>468</v>
      </c>
      <c r="O6802">
        <v>26</v>
      </c>
      <c r="P6802">
        <v>6</v>
      </c>
      <c r="Q6802">
        <v>5</v>
      </c>
      <c r="R6802">
        <v>7</v>
      </c>
      <c r="S6802">
        <v>6</v>
      </c>
      <c r="T6802">
        <v>0.1</v>
      </c>
      <c r="U6802">
        <v>210</v>
      </c>
      <c r="V6802">
        <v>0.6</v>
      </c>
      <c r="W6802">
        <v>0.5</v>
      </c>
      <c r="X6802">
        <v>1</v>
      </c>
      <c r="Y6802">
        <v>3</v>
      </c>
    </row>
    <row r="6803" spans="1:25" hidden="1" x14ac:dyDescent="0.25">
      <c r="A6803" t="s">
        <v>25872</v>
      </c>
      <c r="B6803" t="s">
        <v>25873</v>
      </c>
      <c r="C6803" s="1" t="str">
        <f t="shared" si="1099"/>
        <v>21:0450</v>
      </c>
      <c r="D6803" s="1" t="str">
        <f t="shared" si="1100"/>
        <v>21:0148</v>
      </c>
      <c r="E6803" t="s">
        <v>25874</v>
      </c>
      <c r="F6803" t="s">
        <v>25875</v>
      </c>
      <c r="H6803">
        <v>48.492542</v>
      </c>
      <c r="I6803">
        <v>-92.659550600000003</v>
      </c>
      <c r="J6803" s="1" t="str">
        <f t="shared" si="1101"/>
        <v>NGR lake sediment grab sample</v>
      </c>
      <c r="K6803" s="1" t="str">
        <f t="shared" si="1102"/>
        <v>&lt;177 micron (NGR)</v>
      </c>
      <c r="L6803">
        <v>25</v>
      </c>
      <c r="M6803" t="s">
        <v>29</v>
      </c>
      <c r="N6803">
        <v>469</v>
      </c>
      <c r="O6803">
        <v>78</v>
      </c>
      <c r="P6803">
        <v>44</v>
      </c>
      <c r="Q6803">
        <v>6</v>
      </c>
      <c r="R6803">
        <v>45</v>
      </c>
      <c r="S6803">
        <v>17</v>
      </c>
      <c r="T6803">
        <v>0.1</v>
      </c>
      <c r="U6803">
        <v>520</v>
      </c>
      <c r="V6803">
        <v>2.95</v>
      </c>
      <c r="W6803">
        <v>1</v>
      </c>
      <c r="X6803">
        <v>1</v>
      </c>
      <c r="Y6803">
        <v>7.6</v>
      </c>
    </row>
    <row r="6804" spans="1:25" hidden="1" x14ac:dyDescent="0.25">
      <c r="A6804" t="s">
        <v>25876</v>
      </c>
      <c r="B6804" t="s">
        <v>25877</v>
      </c>
      <c r="C6804" s="1" t="str">
        <f t="shared" si="1099"/>
        <v>21:0450</v>
      </c>
      <c r="D6804" s="1" t="str">
        <f t="shared" si="1100"/>
        <v>21:0148</v>
      </c>
      <c r="E6804" t="s">
        <v>25878</v>
      </c>
      <c r="F6804" t="s">
        <v>25879</v>
      </c>
      <c r="H6804">
        <v>48.542726700000003</v>
      </c>
      <c r="I6804">
        <v>-92.586104599999999</v>
      </c>
      <c r="J6804" s="1" t="str">
        <f t="shared" si="1101"/>
        <v>NGR lake sediment grab sample</v>
      </c>
      <c r="K6804" s="1" t="str">
        <f t="shared" si="1102"/>
        <v>&lt;177 micron (NGR)</v>
      </c>
      <c r="L6804">
        <v>25</v>
      </c>
      <c r="M6804" t="s">
        <v>34</v>
      </c>
      <c r="N6804">
        <v>470</v>
      </c>
      <c r="O6804">
        <v>132</v>
      </c>
      <c r="P6804">
        <v>72</v>
      </c>
      <c r="Q6804">
        <v>9</v>
      </c>
      <c r="R6804">
        <v>69</v>
      </c>
      <c r="S6804">
        <v>49</v>
      </c>
      <c r="T6804">
        <v>0.2</v>
      </c>
      <c r="U6804">
        <v>4100</v>
      </c>
      <c r="V6804">
        <v>18.2</v>
      </c>
      <c r="W6804">
        <v>31</v>
      </c>
      <c r="X6804">
        <v>4</v>
      </c>
      <c r="Y6804">
        <v>11.4</v>
      </c>
    </row>
    <row r="6805" spans="1:25" hidden="1" x14ac:dyDescent="0.25">
      <c r="A6805" t="s">
        <v>25880</v>
      </c>
      <c r="B6805" t="s">
        <v>25881</v>
      </c>
      <c r="C6805" s="1" t="str">
        <f t="shared" si="1099"/>
        <v>21:0450</v>
      </c>
      <c r="D6805" s="1" t="str">
        <f t="shared" si="1100"/>
        <v>21:0148</v>
      </c>
      <c r="E6805" t="s">
        <v>25882</v>
      </c>
      <c r="F6805" t="s">
        <v>25883</v>
      </c>
      <c r="H6805">
        <v>48.504870400000001</v>
      </c>
      <c r="I6805">
        <v>-92.609619800000004</v>
      </c>
      <c r="J6805" s="1" t="str">
        <f t="shared" si="1101"/>
        <v>NGR lake sediment grab sample</v>
      </c>
      <c r="K6805" s="1" t="str">
        <f t="shared" si="1102"/>
        <v>&lt;177 micron (NGR)</v>
      </c>
      <c r="L6805">
        <v>25</v>
      </c>
      <c r="M6805" t="s">
        <v>39</v>
      </c>
      <c r="N6805">
        <v>471</v>
      </c>
      <c r="O6805">
        <v>72</v>
      </c>
      <c r="P6805">
        <v>40</v>
      </c>
      <c r="Q6805">
        <v>7</v>
      </c>
      <c r="R6805">
        <v>41</v>
      </c>
      <c r="S6805">
        <v>15</v>
      </c>
      <c r="T6805">
        <v>0.1</v>
      </c>
      <c r="U6805">
        <v>575</v>
      </c>
      <c r="V6805">
        <v>2.6</v>
      </c>
      <c r="W6805">
        <v>1</v>
      </c>
      <c r="X6805">
        <v>1</v>
      </c>
      <c r="Y6805">
        <v>4.4000000000000004</v>
      </c>
    </row>
    <row r="6806" spans="1:25" hidden="1" x14ac:dyDescent="0.25">
      <c r="A6806" t="s">
        <v>25884</v>
      </c>
      <c r="B6806" t="s">
        <v>25885</v>
      </c>
      <c r="C6806" s="1" t="str">
        <f t="shared" si="1099"/>
        <v>21:0450</v>
      </c>
      <c r="D6806" s="1" t="str">
        <f t="shared" si="1100"/>
        <v>21:0148</v>
      </c>
      <c r="E6806" t="s">
        <v>25886</v>
      </c>
      <c r="F6806" t="s">
        <v>25887</v>
      </c>
      <c r="H6806">
        <v>48.497110800000002</v>
      </c>
      <c r="I6806">
        <v>-92.629997500000002</v>
      </c>
      <c r="J6806" s="1" t="str">
        <f t="shared" si="1101"/>
        <v>NGR lake sediment grab sample</v>
      </c>
      <c r="K6806" s="1" t="str">
        <f t="shared" si="1102"/>
        <v>&lt;177 micron (NGR)</v>
      </c>
      <c r="L6806">
        <v>25</v>
      </c>
      <c r="M6806" t="s">
        <v>44</v>
      </c>
      <c r="N6806">
        <v>472</v>
      </c>
      <c r="O6806">
        <v>41</v>
      </c>
      <c r="P6806">
        <v>20</v>
      </c>
      <c r="Q6806">
        <v>5</v>
      </c>
      <c r="R6806">
        <v>19</v>
      </c>
      <c r="S6806">
        <v>8</v>
      </c>
      <c r="T6806">
        <v>0.2</v>
      </c>
      <c r="U6806">
        <v>530</v>
      </c>
      <c r="V6806">
        <v>1.1000000000000001</v>
      </c>
      <c r="W6806">
        <v>1</v>
      </c>
      <c r="X6806">
        <v>2</v>
      </c>
      <c r="Y6806">
        <v>4.4000000000000004</v>
      </c>
    </row>
    <row r="6807" spans="1:25" hidden="1" x14ac:dyDescent="0.25">
      <c r="A6807" t="s">
        <v>25888</v>
      </c>
      <c r="B6807" t="s">
        <v>25889</v>
      </c>
      <c r="C6807" s="1" t="str">
        <f t="shared" si="1099"/>
        <v>21:0450</v>
      </c>
      <c r="D6807" s="1" t="str">
        <f t="shared" si="1100"/>
        <v>21:0148</v>
      </c>
      <c r="E6807" t="s">
        <v>25890</v>
      </c>
      <c r="F6807" t="s">
        <v>25891</v>
      </c>
      <c r="H6807">
        <v>48.4924775</v>
      </c>
      <c r="I6807">
        <v>-92.677687500000005</v>
      </c>
      <c r="J6807" s="1" t="str">
        <f t="shared" si="1101"/>
        <v>NGR lake sediment grab sample</v>
      </c>
      <c r="K6807" s="1" t="str">
        <f t="shared" si="1102"/>
        <v>&lt;177 micron (NGR)</v>
      </c>
      <c r="L6807">
        <v>25</v>
      </c>
      <c r="M6807" t="s">
        <v>62</v>
      </c>
      <c r="N6807">
        <v>473</v>
      </c>
      <c r="O6807">
        <v>48</v>
      </c>
      <c r="P6807">
        <v>12</v>
      </c>
      <c r="Q6807">
        <v>3</v>
      </c>
      <c r="R6807">
        <v>17</v>
      </c>
      <c r="S6807">
        <v>7</v>
      </c>
      <c r="T6807">
        <v>0.1</v>
      </c>
      <c r="U6807">
        <v>280</v>
      </c>
      <c r="V6807">
        <v>1.2</v>
      </c>
      <c r="W6807">
        <v>0.5</v>
      </c>
      <c r="X6807">
        <v>3</v>
      </c>
      <c r="Y6807">
        <v>6.2</v>
      </c>
    </row>
    <row r="6808" spans="1:25" hidden="1" x14ac:dyDescent="0.25">
      <c r="A6808" t="s">
        <v>25892</v>
      </c>
      <c r="B6808" t="s">
        <v>25893</v>
      </c>
      <c r="C6808" s="1" t="str">
        <f t="shared" si="1099"/>
        <v>21:0450</v>
      </c>
      <c r="D6808" s="1" t="str">
        <f t="shared" si="1100"/>
        <v>21:0148</v>
      </c>
      <c r="E6808" t="s">
        <v>25894</v>
      </c>
      <c r="F6808" t="s">
        <v>25895</v>
      </c>
      <c r="H6808">
        <v>48.459166799999998</v>
      </c>
      <c r="I6808">
        <v>-92.698715100000001</v>
      </c>
      <c r="J6808" s="1" t="str">
        <f t="shared" si="1101"/>
        <v>NGR lake sediment grab sample</v>
      </c>
      <c r="K6808" s="1" t="str">
        <f t="shared" si="1102"/>
        <v>&lt;177 micron (NGR)</v>
      </c>
      <c r="L6808">
        <v>25</v>
      </c>
      <c r="M6808" t="s">
        <v>67</v>
      </c>
      <c r="N6808">
        <v>474</v>
      </c>
      <c r="O6808">
        <v>72</v>
      </c>
      <c r="P6808">
        <v>38</v>
      </c>
      <c r="Q6808">
        <v>6</v>
      </c>
      <c r="R6808">
        <v>43</v>
      </c>
      <c r="S6808">
        <v>17</v>
      </c>
      <c r="T6808">
        <v>0.1</v>
      </c>
      <c r="U6808">
        <v>1100</v>
      </c>
      <c r="V6808">
        <v>2.6</v>
      </c>
      <c r="W6808">
        <v>0.5</v>
      </c>
      <c r="X6808">
        <v>1</v>
      </c>
      <c r="Y6808">
        <v>6.8</v>
      </c>
    </row>
    <row r="6809" spans="1:25" hidden="1" x14ac:dyDescent="0.25">
      <c r="A6809" t="s">
        <v>25896</v>
      </c>
      <c r="B6809" t="s">
        <v>25897</v>
      </c>
      <c r="C6809" s="1" t="str">
        <f t="shared" si="1099"/>
        <v>21:0450</v>
      </c>
      <c r="D6809" s="1" t="str">
        <f t="shared" si="1100"/>
        <v>21:0148</v>
      </c>
      <c r="E6809" t="s">
        <v>25898</v>
      </c>
      <c r="F6809" t="s">
        <v>25899</v>
      </c>
      <c r="H6809">
        <v>48.4557492</v>
      </c>
      <c r="I6809">
        <v>-92.642714999999995</v>
      </c>
      <c r="J6809" s="1" t="str">
        <f t="shared" si="1101"/>
        <v>NGR lake sediment grab sample</v>
      </c>
      <c r="K6809" s="1" t="str">
        <f t="shared" si="1102"/>
        <v>&lt;177 micron (NGR)</v>
      </c>
      <c r="L6809">
        <v>25</v>
      </c>
      <c r="M6809" t="s">
        <v>72</v>
      </c>
      <c r="N6809">
        <v>475</v>
      </c>
      <c r="O6809">
        <v>116</v>
      </c>
      <c r="P6809">
        <v>29</v>
      </c>
      <c r="Q6809">
        <v>5</v>
      </c>
      <c r="R6809">
        <v>37</v>
      </c>
      <c r="S6809">
        <v>15</v>
      </c>
      <c r="T6809">
        <v>0.1</v>
      </c>
      <c r="U6809">
        <v>1050</v>
      </c>
      <c r="V6809">
        <v>3.35</v>
      </c>
      <c r="W6809">
        <v>0.5</v>
      </c>
      <c r="X6809">
        <v>2</v>
      </c>
      <c r="Y6809">
        <v>15.8</v>
      </c>
    </row>
    <row r="6810" spans="1:25" hidden="1" x14ac:dyDescent="0.25">
      <c r="A6810" t="s">
        <v>25900</v>
      </c>
      <c r="B6810" t="s">
        <v>25901</v>
      </c>
      <c r="C6810" s="1" t="str">
        <f t="shared" si="1099"/>
        <v>21:0450</v>
      </c>
      <c r="D6810" s="1" t="str">
        <f t="shared" si="1100"/>
        <v>21:0148</v>
      </c>
      <c r="E6810" t="s">
        <v>25902</v>
      </c>
      <c r="F6810" t="s">
        <v>25903</v>
      </c>
      <c r="H6810">
        <v>48.454036899999998</v>
      </c>
      <c r="I6810">
        <v>-92.611282000000003</v>
      </c>
      <c r="J6810" s="1" t="str">
        <f t="shared" si="1101"/>
        <v>NGR lake sediment grab sample</v>
      </c>
      <c r="K6810" s="1" t="str">
        <f t="shared" si="1102"/>
        <v>&lt;177 micron (NGR)</v>
      </c>
      <c r="L6810">
        <v>25</v>
      </c>
      <c r="M6810" t="s">
        <v>77</v>
      </c>
      <c r="N6810">
        <v>476</v>
      </c>
      <c r="O6810">
        <v>48</v>
      </c>
      <c r="P6810">
        <v>22</v>
      </c>
      <c r="Q6810">
        <v>4</v>
      </c>
      <c r="R6810">
        <v>25</v>
      </c>
      <c r="S6810">
        <v>12</v>
      </c>
      <c r="T6810">
        <v>0.1</v>
      </c>
      <c r="U6810">
        <v>475</v>
      </c>
      <c r="V6810">
        <v>1.65</v>
      </c>
      <c r="W6810">
        <v>0.5</v>
      </c>
      <c r="X6810">
        <v>2</v>
      </c>
      <c r="Y6810">
        <v>2.6</v>
      </c>
    </row>
    <row r="6811" spans="1:25" hidden="1" x14ac:dyDescent="0.25">
      <c r="A6811" t="s">
        <v>25904</v>
      </c>
      <c r="B6811" t="s">
        <v>25905</v>
      </c>
      <c r="C6811" s="1" t="str">
        <f t="shared" si="1099"/>
        <v>21:0450</v>
      </c>
      <c r="D6811" s="1" t="str">
        <f t="shared" si="1100"/>
        <v>21:0148</v>
      </c>
      <c r="E6811" t="s">
        <v>25906</v>
      </c>
      <c r="F6811" t="s">
        <v>25907</v>
      </c>
      <c r="H6811">
        <v>48.474376900000003</v>
      </c>
      <c r="I6811">
        <v>-92.632842199999999</v>
      </c>
      <c r="J6811" s="1" t="str">
        <f t="shared" si="1101"/>
        <v>NGR lake sediment grab sample</v>
      </c>
      <c r="K6811" s="1" t="str">
        <f t="shared" si="1102"/>
        <v>&lt;177 micron (NGR)</v>
      </c>
      <c r="L6811">
        <v>25</v>
      </c>
      <c r="M6811" t="s">
        <v>49</v>
      </c>
      <c r="N6811">
        <v>477</v>
      </c>
      <c r="O6811">
        <v>100</v>
      </c>
      <c r="P6811">
        <v>25</v>
      </c>
      <c r="Q6811">
        <v>4</v>
      </c>
      <c r="R6811">
        <v>24</v>
      </c>
      <c r="S6811">
        <v>9</v>
      </c>
      <c r="T6811">
        <v>0.2</v>
      </c>
      <c r="U6811">
        <v>390</v>
      </c>
      <c r="V6811">
        <v>1.4</v>
      </c>
      <c r="W6811">
        <v>0.5</v>
      </c>
      <c r="X6811">
        <v>2</v>
      </c>
      <c r="Y6811">
        <v>57</v>
      </c>
    </row>
    <row r="6812" spans="1:25" hidden="1" x14ac:dyDescent="0.25">
      <c r="A6812" t="s">
        <v>25908</v>
      </c>
      <c r="B6812" t="s">
        <v>25909</v>
      </c>
      <c r="C6812" s="1" t="str">
        <f t="shared" si="1099"/>
        <v>21:0450</v>
      </c>
      <c r="D6812" s="1" t="str">
        <f t="shared" si="1100"/>
        <v>21:0148</v>
      </c>
      <c r="E6812" t="s">
        <v>25874</v>
      </c>
      <c r="F6812" t="s">
        <v>25910</v>
      </c>
      <c r="H6812">
        <v>48.492542</v>
      </c>
      <c r="I6812">
        <v>-92.659550600000003</v>
      </c>
      <c r="J6812" s="1" t="str">
        <f t="shared" si="1101"/>
        <v>NGR lake sediment grab sample</v>
      </c>
      <c r="K6812" s="1" t="str">
        <f t="shared" si="1102"/>
        <v>&lt;177 micron (NGR)</v>
      </c>
      <c r="L6812">
        <v>25</v>
      </c>
      <c r="M6812" t="s">
        <v>57</v>
      </c>
      <c r="N6812">
        <v>478</v>
      </c>
      <c r="O6812">
        <v>76</v>
      </c>
      <c r="P6812">
        <v>40</v>
      </c>
      <c r="Q6812">
        <v>6</v>
      </c>
      <c r="R6812">
        <v>43</v>
      </c>
      <c r="S6812">
        <v>17</v>
      </c>
      <c r="T6812">
        <v>0.1</v>
      </c>
      <c r="U6812">
        <v>505</v>
      </c>
      <c r="V6812">
        <v>2.7</v>
      </c>
      <c r="W6812">
        <v>1</v>
      </c>
      <c r="X6812">
        <v>1</v>
      </c>
      <c r="Y6812">
        <v>7.2</v>
      </c>
    </row>
    <row r="6813" spans="1:25" hidden="1" x14ac:dyDescent="0.25">
      <c r="A6813" t="s">
        <v>25911</v>
      </c>
      <c r="B6813" t="s">
        <v>25912</v>
      </c>
      <c r="C6813" s="1" t="str">
        <f t="shared" si="1099"/>
        <v>21:0450</v>
      </c>
      <c r="D6813" s="1" t="str">
        <f t="shared" si="1100"/>
        <v>21:0148</v>
      </c>
      <c r="E6813" t="s">
        <v>25874</v>
      </c>
      <c r="F6813" t="s">
        <v>25913</v>
      </c>
      <c r="H6813">
        <v>48.492542</v>
      </c>
      <c r="I6813">
        <v>-92.659550600000003</v>
      </c>
      <c r="J6813" s="1" t="str">
        <f t="shared" si="1101"/>
        <v>NGR lake sediment grab sample</v>
      </c>
      <c r="K6813" s="1" t="str">
        <f t="shared" si="1102"/>
        <v>&lt;177 micron (NGR)</v>
      </c>
      <c r="L6813">
        <v>25</v>
      </c>
      <c r="M6813" t="s">
        <v>53</v>
      </c>
      <c r="N6813">
        <v>479</v>
      </c>
      <c r="O6813">
        <v>45</v>
      </c>
      <c r="P6813">
        <v>19</v>
      </c>
      <c r="Q6813">
        <v>5</v>
      </c>
      <c r="R6813">
        <v>21</v>
      </c>
      <c r="S6813">
        <v>10</v>
      </c>
      <c r="T6813">
        <v>0.1</v>
      </c>
      <c r="U6813">
        <v>300</v>
      </c>
      <c r="V6813">
        <v>1.3</v>
      </c>
      <c r="W6813">
        <v>0.5</v>
      </c>
      <c r="X6813">
        <v>1</v>
      </c>
      <c r="Y6813">
        <v>4</v>
      </c>
    </row>
    <row r="6814" spans="1:25" hidden="1" x14ac:dyDescent="0.25">
      <c r="A6814" t="s">
        <v>25914</v>
      </c>
      <c r="B6814" t="s">
        <v>25915</v>
      </c>
      <c r="C6814" s="1" t="str">
        <f t="shared" si="1099"/>
        <v>21:0450</v>
      </c>
      <c r="D6814" s="1" t="str">
        <f t="shared" si="1100"/>
        <v>21:0148</v>
      </c>
      <c r="E6814" t="s">
        <v>25916</v>
      </c>
      <c r="F6814" t="s">
        <v>25917</v>
      </c>
      <c r="H6814">
        <v>48.481225600000002</v>
      </c>
      <c r="I6814">
        <v>-92.617027899999997</v>
      </c>
      <c r="J6814" s="1" t="str">
        <f t="shared" si="1101"/>
        <v>NGR lake sediment grab sample</v>
      </c>
      <c r="K6814" s="1" t="str">
        <f t="shared" si="1102"/>
        <v>&lt;177 micron (NGR)</v>
      </c>
      <c r="L6814">
        <v>25</v>
      </c>
      <c r="M6814" t="s">
        <v>82</v>
      </c>
      <c r="N6814">
        <v>480</v>
      </c>
      <c r="O6814">
        <v>74</v>
      </c>
      <c r="P6814">
        <v>30</v>
      </c>
      <c r="Q6814">
        <v>9</v>
      </c>
      <c r="R6814">
        <v>24</v>
      </c>
      <c r="S6814">
        <v>7</v>
      </c>
      <c r="T6814">
        <v>0.1</v>
      </c>
      <c r="U6814">
        <v>160</v>
      </c>
      <c r="V6814">
        <v>1.1499999999999999</v>
      </c>
      <c r="W6814">
        <v>0.5</v>
      </c>
      <c r="X6814">
        <v>1</v>
      </c>
      <c r="Y6814">
        <v>41.2</v>
      </c>
    </row>
    <row r="6815" spans="1:25" hidden="1" x14ac:dyDescent="0.25">
      <c r="A6815" t="s">
        <v>25918</v>
      </c>
      <c r="B6815" t="s">
        <v>25919</v>
      </c>
      <c r="C6815" s="1" t="str">
        <f t="shared" si="1099"/>
        <v>21:0450</v>
      </c>
      <c r="D6815" s="1" t="str">
        <f t="shared" si="1100"/>
        <v>21:0148</v>
      </c>
      <c r="E6815" t="s">
        <v>25920</v>
      </c>
      <c r="F6815" t="s">
        <v>25921</v>
      </c>
      <c r="H6815">
        <v>48.467715499999997</v>
      </c>
      <c r="I6815">
        <v>-92.555277799999999</v>
      </c>
      <c r="J6815" s="1" t="str">
        <f t="shared" si="1101"/>
        <v>NGR lake sediment grab sample</v>
      </c>
      <c r="K6815" s="1" t="str">
        <f t="shared" si="1102"/>
        <v>&lt;177 micron (NGR)</v>
      </c>
      <c r="L6815">
        <v>25</v>
      </c>
      <c r="M6815" t="s">
        <v>87</v>
      </c>
      <c r="N6815">
        <v>481</v>
      </c>
      <c r="O6815">
        <v>36</v>
      </c>
      <c r="P6815">
        <v>10</v>
      </c>
      <c r="Q6815">
        <v>2</v>
      </c>
      <c r="R6815">
        <v>15</v>
      </c>
      <c r="S6815">
        <v>9</v>
      </c>
      <c r="T6815">
        <v>0.1</v>
      </c>
      <c r="U6815">
        <v>250</v>
      </c>
      <c r="V6815">
        <v>1</v>
      </c>
      <c r="W6815">
        <v>0.5</v>
      </c>
      <c r="X6815">
        <v>1</v>
      </c>
      <c r="Y6815">
        <v>3.6</v>
      </c>
    </row>
    <row r="6816" spans="1:25" hidden="1" x14ac:dyDescent="0.25">
      <c r="A6816" t="s">
        <v>25922</v>
      </c>
      <c r="B6816" t="s">
        <v>25923</v>
      </c>
      <c r="C6816" s="1" t="str">
        <f t="shared" si="1099"/>
        <v>21:0450</v>
      </c>
      <c r="D6816" s="1" t="str">
        <f>HYPERLINK("http://geochem.nrcan.gc.ca/cdogs/content/svy/svy_e.htm", "")</f>
        <v/>
      </c>
      <c r="G6816" s="1" t="str">
        <f>HYPERLINK("http://geochem.nrcan.gc.ca/cdogs/content/cr_/cr_00047_e.htm", "47")</f>
        <v>47</v>
      </c>
      <c r="J6816" t="s">
        <v>100</v>
      </c>
      <c r="K6816" t="s">
        <v>101</v>
      </c>
      <c r="L6816">
        <v>25</v>
      </c>
      <c r="M6816" t="s">
        <v>102</v>
      </c>
      <c r="N6816">
        <v>482</v>
      </c>
      <c r="O6816">
        <v>98</v>
      </c>
      <c r="P6816">
        <v>48</v>
      </c>
      <c r="Q6816">
        <v>12</v>
      </c>
      <c r="R6816">
        <v>24</v>
      </c>
      <c r="S6816">
        <v>13</v>
      </c>
      <c r="T6816">
        <v>0.1</v>
      </c>
      <c r="U6816">
        <v>820</v>
      </c>
      <c r="V6816">
        <v>2.8</v>
      </c>
      <c r="W6816">
        <v>30</v>
      </c>
      <c r="X6816">
        <v>7</v>
      </c>
      <c r="Y6816">
        <v>17.8</v>
      </c>
    </row>
    <row r="6817" spans="1:25" hidden="1" x14ac:dyDescent="0.25">
      <c r="A6817" t="s">
        <v>25924</v>
      </c>
      <c r="B6817" t="s">
        <v>25925</v>
      </c>
      <c r="C6817" s="1" t="str">
        <f t="shared" si="1099"/>
        <v>21:0450</v>
      </c>
      <c r="D6817" s="1" t="str">
        <f t="shared" ref="D6817:D6828" si="1103">HYPERLINK("http://geochem.nrcan.gc.ca/cdogs/content/svy/svy210148_e.htm", "21:0148")</f>
        <v>21:0148</v>
      </c>
      <c r="E6817" t="s">
        <v>25926</v>
      </c>
      <c r="F6817" t="s">
        <v>25927</v>
      </c>
      <c r="H6817">
        <v>48.446049199999997</v>
      </c>
      <c r="I6817">
        <v>-92.489638400000004</v>
      </c>
      <c r="J6817" s="1" t="str">
        <f t="shared" ref="J6817:J6828" si="1104">HYPERLINK("http://geochem.nrcan.gc.ca/cdogs/content/kwd/kwd020027_e.htm", "NGR lake sediment grab sample")</f>
        <v>NGR lake sediment grab sample</v>
      </c>
      <c r="K6817" s="1" t="str">
        <f t="shared" ref="K6817:K6828" si="1105">HYPERLINK("http://geochem.nrcan.gc.ca/cdogs/content/kwd/kwd080006_e.htm", "&lt;177 micron (NGR)")</f>
        <v>&lt;177 micron (NGR)</v>
      </c>
      <c r="L6817">
        <v>25</v>
      </c>
      <c r="M6817" t="s">
        <v>92</v>
      </c>
      <c r="N6817">
        <v>483</v>
      </c>
      <c r="O6817">
        <v>104</v>
      </c>
      <c r="P6817">
        <v>22</v>
      </c>
      <c r="Q6817">
        <v>6</v>
      </c>
      <c r="R6817">
        <v>35</v>
      </c>
      <c r="S6817">
        <v>15</v>
      </c>
      <c r="T6817">
        <v>0.1</v>
      </c>
      <c r="U6817">
        <v>490</v>
      </c>
      <c r="V6817">
        <v>2.7</v>
      </c>
      <c r="W6817">
        <v>0.5</v>
      </c>
      <c r="X6817">
        <v>1</v>
      </c>
      <c r="Y6817">
        <v>17.8</v>
      </c>
    </row>
    <row r="6818" spans="1:25" hidden="1" x14ac:dyDescent="0.25">
      <c r="A6818" t="s">
        <v>25928</v>
      </c>
      <c r="B6818" t="s">
        <v>25929</v>
      </c>
      <c r="C6818" s="1" t="str">
        <f t="shared" si="1099"/>
        <v>21:0450</v>
      </c>
      <c r="D6818" s="1" t="str">
        <f t="shared" si="1103"/>
        <v>21:0148</v>
      </c>
      <c r="E6818" t="s">
        <v>25930</v>
      </c>
      <c r="F6818" t="s">
        <v>25931</v>
      </c>
      <c r="H6818">
        <v>48.4797601</v>
      </c>
      <c r="I6818">
        <v>-92.498028199999993</v>
      </c>
      <c r="J6818" s="1" t="str">
        <f t="shared" si="1104"/>
        <v>NGR lake sediment grab sample</v>
      </c>
      <c r="K6818" s="1" t="str">
        <f t="shared" si="1105"/>
        <v>&lt;177 micron (NGR)</v>
      </c>
      <c r="L6818">
        <v>25</v>
      </c>
      <c r="M6818" t="s">
        <v>97</v>
      </c>
      <c r="N6818">
        <v>484</v>
      </c>
      <c r="O6818">
        <v>128</v>
      </c>
      <c r="P6818">
        <v>43</v>
      </c>
      <c r="Q6818">
        <v>5</v>
      </c>
      <c r="R6818">
        <v>31</v>
      </c>
      <c r="S6818">
        <v>26</v>
      </c>
      <c r="T6818">
        <v>0.1</v>
      </c>
      <c r="U6818">
        <v>765</v>
      </c>
      <c r="V6818">
        <v>2.4</v>
      </c>
      <c r="W6818">
        <v>0.5</v>
      </c>
      <c r="X6818">
        <v>1</v>
      </c>
      <c r="Y6818">
        <v>53.8</v>
      </c>
    </row>
    <row r="6819" spans="1:25" hidden="1" x14ac:dyDescent="0.25">
      <c r="A6819" t="s">
        <v>25932</v>
      </c>
      <c r="B6819" t="s">
        <v>25933</v>
      </c>
      <c r="C6819" s="1" t="str">
        <f t="shared" si="1099"/>
        <v>21:0450</v>
      </c>
      <c r="D6819" s="1" t="str">
        <f t="shared" si="1103"/>
        <v>21:0148</v>
      </c>
      <c r="E6819" t="s">
        <v>25934</v>
      </c>
      <c r="F6819" t="s">
        <v>25935</v>
      </c>
      <c r="H6819">
        <v>48.507461300000003</v>
      </c>
      <c r="I6819">
        <v>-92.498295799999994</v>
      </c>
      <c r="J6819" s="1" t="str">
        <f t="shared" si="1104"/>
        <v>NGR lake sediment grab sample</v>
      </c>
      <c r="K6819" s="1" t="str">
        <f t="shared" si="1105"/>
        <v>&lt;177 micron (NGR)</v>
      </c>
      <c r="L6819">
        <v>25</v>
      </c>
      <c r="M6819" t="s">
        <v>107</v>
      </c>
      <c r="N6819">
        <v>485</v>
      </c>
      <c r="O6819">
        <v>200</v>
      </c>
      <c r="P6819">
        <v>28</v>
      </c>
      <c r="Q6819">
        <v>14</v>
      </c>
      <c r="R6819">
        <v>35</v>
      </c>
      <c r="S6819">
        <v>54</v>
      </c>
      <c r="T6819">
        <v>0.1</v>
      </c>
      <c r="U6819">
        <v>2000</v>
      </c>
      <c r="V6819">
        <v>12</v>
      </c>
      <c r="W6819">
        <v>12</v>
      </c>
      <c r="X6819">
        <v>1</v>
      </c>
      <c r="Y6819">
        <v>31.6</v>
      </c>
    </row>
    <row r="6820" spans="1:25" hidden="1" x14ac:dyDescent="0.25">
      <c r="A6820" t="s">
        <v>25936</v>
      </c>
      <c r="B6820" t="s">
        <v>25937</v>
      </c>
      <c r="C6820" s="1" t="str">
        <f t="shared" si="1099"/>
        <v>21:0450</v>
      </c>
      <c r="D6820" s="1" t="str">
        <f t="shared" si="1103"/>
        <v>21:0148</v>
      </c>
      <c r="E6820" t="s">
        <v>25938</v>
      </c>
      <c r="F6820" t="s">
        <v>25939</v>
      </c>
      <c r="H6820">
        <v>48.498675300000002</v>
      </c>
      <c r="I6820">
        <v>-92.560719300000002</v>
      </c>
      <c r="J6820" s="1" t="str">
        <f t="shared" si="1104"/>
        <v>NGR lake sediment grab sample</v>
      </c>
      <c r="K6820" s="1" t="str">
        <f t="shared" si="1105"/>
        <v>&lt;177 micron (NGR)</v>
      </c>
      <c r="L6820">
        <v>25</v>
      </c>
      <c r="M6820" t="s">
        <v>112</v>
      </c>
      <c r="N6820">
        <v>486</v>
      </c>
      <c r="O6820">
        <v>92</v>
      </c>
      <c r="P6820">
        <v>67</v>
      </c>
      <c r="Q6820">
        <v>3</v>
      </c>
      <c r="R6820">
        <v>76</v>
      </c>
      <c r="S6820">
        <v>30</v>
      </c>
      <c r="T6820">
        <v>0.1</v>
      </c>
      <c r="U6820">
        <v>9450</v>
      </c>
      <c r="V6820">
        <v>3.4</v>
      </c>
      <c r="W6820">
        <v>3.5</v>
      </c>
      <c r="X6820">
        <v>1</v>
      </c>
      <c r="Y6820">
        <v>2.8</v>
      </c>
    </row>
    <row r="6821" spans="1:25" hidden="1" x14ac:dyDescent="0.25">
      <c r="A6821" t="s">
        <v>25940</v>
      </c>
      <c r="B6821" t="s">
        <v>25941</v>
      </c>
      <c r="C6821" s="1" t="str">
        <f t="shared" si="1099"/>
        <v>21:0450</v>
      </c>
      <c r="D6821" s="1" t="str">
        <f t="shared" si="1103"/>
        <v>21:0148</v>
      </c>
      <c r="E6821" t="s">
        <v>25942</v>
      </c>
      <c r="F6821" t="s">
        <v>25943</v>
      </c>
      <c r="H6821">
        <v>48.553224999999998</v>
      </c>
      <c r="I6821">
        <v>-92.566464300000007</v>
      </c>
      <c r="J6821" s="1" t="str">
        <f t="shared" si="1104"/>
        <v>NGR lake sediment grab sample</v>
      </c>
      <c r="K6821" s="1" t="str">
        <f t="shared" si="1105"/>
        <v>&lt;177 micron (NGR)</v>
      </c>
      <c r="L6821">
        <v>25</v>
      </c>
      <c r="M6821" t="s">
        <v>117</v>
      </c>
      <c r="N6821">
        <v>487</v>
      </c>
      <c r="O6821">
        <v>72</v>
      </c>
      <c r="P6821">
        <v>17</v>
      </c>
      <c r="Q6821">
        <v>5</v>
      </c>
      <c r="R6821">
        <v>23</v>
      </c>
      <c r="S6821">
        <v>13</v>
      </c>
      <c r="T6821">
        <v>0.1</v>
      </c>
      <c r="U6821">
        <v>350</v>
      </c>
      <c r="V6821">
        <v>1.85</v>
      </c>
      <c r="W6821">
        <v>0.5</v>
      </c>
      <c r="X6821">
        <v>1</v>
      </c>
      <c r="Y6821">
        <v>9.8000000000000007</v>
      </c>
    </row>
    <row r="6822" spans="1:25" hidden="1" x14ac:dyDescent="0.25">
      <c r="A6822" t="s">
        <v>25944</v>
      </c>
      <c r="B6822" t="s">
        <v>25945</v>
      </c>
      <c r="C6822" s="1" t="str">
        <f t="shared" si="1099"/>
        <v>21:0450</v>
      </c>
      <c r="D6822" s="1" t="str">
        <f t="shared" si="1103"/>
        <v>21:0148</v>
      </c>
      <c r="E6822" t="s">
        <v>25946</v>
      </c>
      <c r="F6822" t="s">
        <v>25947</v>
      </c>
      <c r="H6822">
        <v>48.580000900000002</v>
      </c>
      <c r="I6822">
        <v>-92.546194999999997</v>
      </c>
      <c r="J6822" s="1" t="str">
        <f t="shared" si="1104"/>
        <v>NGR lake sediment grab sample</v>
      </c>
      <c r="K6822" s="1" t="str">
        <f t="shared" si="1105"/>
        <v>&lt;177 micron (NGR)</v>
      </c>
      <c r="L6822">
        <v>25</v>
      </c>
      <c r="M6822" t="s">
        <v>122</v>
      </c>
      <c r="N6822">
        <v>488</v>
      </c>
      <c r="O6822">
        <v>152</v>
      </c>
      <c r="P6822">
        <v>39</v>
      </c>
      <c r="Q6822">
        <v>4</v>
      </c>
      <c r="R6822">
        <v>35</v>
      </c>
      <c r="S6822">
        <v>17</v>
      </c>
      <c r="T6822">
        <v>0.1</v>
      </c>
      <c r="U6822">
        <v>660</v>
      </c>
      <c r="V6822">
        <v>1.8</v>
      </c>
      <c r="W6822">
        <v>0.5</v>
      </c>
      <c r="X6822">
        <v>1</v>
      </c>
      <c r="Y6822">
        <v>41.6</v>
      </c>
    </row>
    <row r="6823" spans="1:25" hidden="1" x14ac:dyDescent="0.25">
      <c r="A6823" t="s">
        <v>25948</v>
      </c>
      <c r="B6823" t="s">
        <v>25949</v>
      </c>
      <c r="C6823" s="1" t="str">
        <f t="shared" si="1099"/>
        <v>21:0450</v>
      </c>
      <c r="D6823" s="1" t="str">
        <f t="shared" si="1103"/>
        <v>21:0148</v>
      </c>
      <c r="E6823" t="s">
        <v>25950</v>
      </c>
      <c r="F6823" t="s">
        <v>25951</v>
      </c>
      <c r="H6823">
        <v>48.770033599999998</v>
      </c>
      <c r="I6823">
        <v>-92.254146800000001</v>
      </c>
      <c r="J6823" s="1" t="str">
        <f t="shared" si="1104"/>
        <v>NGR lake sediment grab sample</v>
      </c>
      <c r="K6823" s="1" t="str">
        <f t="shared" si="1105"/>
        <v>&lt;177 micron (NGR)</v>
      </c>
      <c r="L6823">
        <v>26</v>
      </c>
      <c r="M6823" t="s">
        <v>29</v>
      </c>
      <c r="N6823">
        <v>489</v>
      </c>
      <c r="O6823">
        <v>103</v>
      </c>
      <c r="P6823">
        <v>28</v>
      </c>
      <c r="Q6823">
        <v>5</v>
      </c>
      <c r="R6823">
        <v>35</v>
      </c>
      <c r="S6823">
        <v>16</v>
      </c>
      <c r="T6823">
        <v>0.1</v>
      </c>
      <c r="U6823">
        <v>390</v>
      </c>
      <c r="V6823">
        <v>2.65</v>
      </c>
      <c r="W6823">
        <v>0.5</v>
      </c>
      <c r="X6823">
        <v>1</v>
      </c>
      <c r="Y6823">
        <v>15.2</v>
      </c>
    </row>
    <row r="6824" spans="1:25" hidden="1" x14ac:dyDescent="0.25">
      <c r="A6824" t="s">
        <v>25952</v>
      </c>
      <c r="B6824" t="s">
        <v>25953</v>
      </c>
      <c r="C6824" s="1" t="str">
        <f t="shared" si="1099"/>
        <v>21:0450</v>
      </c>
      <c r="D6824" s="1" t="str">
        <f t="shared" si="1103"/>
        <v>21:0148</v>
      </c>
      <c r="E6824" t="s">
        <v>25954</v>
      </c>
      <c r="F6824" t="s">
        <v>25955</v>
      </c>
      <c r="H6824">
        <v>48.6104354</v>
      </c>
      <c r="I6824">
        <v>-92.6590463</v>
      </c>
      <c r="J6824" s="1" t="str">
        <f t="shared" si="1104"/>
        <v>NGR lake sediment grab sample</v>
      </c>
      <c r="K6824" s="1" t="str">
        <f t="shared" si="1105"/>
        <v>&lt;177 micron (NGR)</v>
      </c>
      <c r="L6824">
        <v>26</v>
      </c>
      <c r="M6824" t="s">
        <v>34</v>
      </c>
      <c r="N6824">
        <v>490</v>
      </c>
      <c r="O6824">
        <v>93</v>
      </c>
      <c r="P6824">
        <v>30</v>
      </c>
      <c r="Q6824">
        <v>8</v>
      </c>
      <c r="R6824">
        <v>32</v>
      </c>
      <c r="S6824">
        <v>14</v>
      </c>
      <c r="T6824">
        <v>0.1</v>
      </c>
      <c r="U6824">
        <v>385</v>
      </c>
      <c r="V6824">
        <v>2.4500000000000002</v>
      </c>
      <c r="W6824">
        <v>0.5</v>
      </c>
      <c r="X6824">
        <v>1</v>
      </c>
      <c r="Y6824">
        <v>16.600000000000001</v>
      </c>
    </row>
    <row r="6825" spans="1:25" hidden="1" x14ac:dyDescent="0.25">
      <c r="A6825" t="s">
        <v>25956</v>
      </c>
      <c r="B6825" t="s">
        <v>25957</v>
      </c>
      <c r="C6825" s="1" t="str">
        <f t="shared" si="1099"/>
        <v>21:0450</v>
      </c>
      <c r="D6825" s="1" t="str">
        <f t="shared" si="1103"/>
        <v>21:0148</v>
      </c>
      <c r="E6825" t="s">
        <v>25958</v>
      </c>
      <c r="F6825" t="s">
        <v>25959</v>
      </c>
      <c r="H6825">
        <v>48.677952599999998</v>
      </c>
      <c r="I6825">
        <v>-92.623346699999999</v>
      </c>
      <c r="J6825" s="1" t="str">
        <f t="shared" si="1104"/>
        <v>NGR lake sediment grab sample</v>
      </c>
      <c r="K6825" s="1" t="str">
        <f t="shared" si="1105"/>
        <v>&lt;177 micron (NGR)</v>
      </c>
      <c r="L6825">
        <v>26</v>
      </c>
      <c r="M6825" t="s">
        <v>39</v>
      </c>
      <c r="N6825">
        <v>491</v>
      </c>
      <c r="O6825">
        <v>48</v>
      </c>
      <c r="P6825">
        <v>18</v>
      </c>
      <c r="Q6825">
        <v>4</v>
      </c>
      <c r="R6825">
        <v>20</v>
      </c>
      <c r="S6825">
        <v>10</v>
      </c>
      <c r="T6825">
        <v>0.1</v>
      </c>
      <c r="U6825">
        <v>410</v>
      </c>
      <c r="V6825">
        <v>1.6</v>
      </c>
      <c r="W6825">
        <v>0.5</v>
      </c>
      <c r="X6825">
        <v>1</v>
      </c>
      <c r="Y6825">
        <v>5.8</v>
      </c>
    </row>
    <row r="6826" spans="1:25" hidden="1" x14ac:dyDescent="0.25">
      <c r="A6826" t="s">
        <v>25960</v>
      </c>
      <c r="B6826" t="s">
        <v>25961</v>
      </c>
      <c r="C6826" s="1" t="str">
        <f t="shared" si="1099"/>
        <v>21:0450</v>
      </c>
      <c r="D6826" s="1" t="str">
        <f t="shared" si="1103"/>
        <v>21:0148</v>
      </c>
      <c r="E6826" t="s">
        <v>25962</v>
      </c>
      <c r="F6826" t="s">
        <v>25963</v>
      </c>
      <c r="H6826">
        <v>48.702158799999999</v>
      </c>
      <c r="I6826">
        <v>-92.593741600000001</v>
      </c>
      <c r="J6826" s="1" t="str">
        <f t="shared" si="1104"/>
        <v>NGR lake sediment grab sample</v>
      </c>
      <c r="K6826" s="1" t="str">
        <f t="shared" si="1105"/>
        <v>&lt;177 micron (NGR)</v>
      </c>
      <c r="L6826">
        <v>26</v>
      </c>
      <c r="M6826" t="s">
        <v>44</v>
      </c>
      <c r="N6826">
        <v>492</v>
      </c>
      <c r="O6826">
        <v>30</v>
      </c>
      <c r="P6826">
        <v>13</v>
      </c>
      <c r="Q6826">
        <v>4</v>
      </c>
      <c r="R6826">
        <v>12</v>
      </c>
      <c r="S6826">
        <v>7</v>
      </c>
      <c r="T6826">
        <v>0.1</v>
      </c>
      <c r="U6826">
        <v>325</v>
      </c>
      <c r="V6826">
        <v>1</v>
      </c>
      <c r="W6826">
        <v>0.5</v>
      </c>
      <c r="X6826">
        <v>1</v>
      </c>
      <c r="Y6826">
        <v>3</v>
      </c>
    </row>
    <row r="6827" spans="1:25" hidden="1" x14ac:dyDescent="0.25">
      <c r="A6827" t="s">
        <v>25964</v>
      </c>
      <c r="B6827" t="s">
        <v>25965</v>
      </c>
      <c r="C6827" s="1" t="str">
        <f t="shared" si="1099"/>
        <v>21:0450</v>
      </c>
      <c r="D6827" s="1" t="str">
        <f t="shared" si="1103"/>
        <v>21:0148</v>
      </c>
      <c r="E6827" t="s">
        <v>25966</v>
      </c>
      <c r="F6827" t="s">
        <v>25967</v>
      </c>
      <c r="H6827">
        <v>48.703938999999998</v>
      </c>
      <c r="I6827">
        <v>-92.532894200000001</v>
      </c>
      <c r="J6827" s="1" t="str">
        <f t="shared" si="1104"/>
        <v>NGR lake sediment grab sample</v>
      </c>
      <c r="K6827" s="1" t="str">
        <f t="shared" si="1105"/>
        <v>&lt;177 micron (NGR)</v>
      </c>
      <c r="L6827">
        <v>26</v>
      </c>
      <c r="M6827" t="s">
        <v>62</v>
      </c>
      <c r="N6827">
        <v>493</v>
      </c>
      <c r="O6827">
        <v>44</v>
      </c>
      <c r="P6827">
        <v>17</v>
      </c>
      <c r="Q6827">
        <v>1</v>
      </c>
      <c r="R6827">
        <v>19</v>
      </c>
      <c r="S6827">
        <v>9</v>
      </c>
      <c r="T6827">
        <v>0.1</v>
      </c>
      <c r="U6827">
        <v>285</v>
      </c>
      <c r="V6827">
        <v>1.45</v>
      </c>
      <c r="W6827">
        <v>0.5</v>
      </c>
      <c r="X6827">
        <v>1</v>
      </c>
      <c r="Y6827">
        <v>6.6</v>
      </c>
    </row>
    <row r="6828" spans="1:25" hidden="1" x14ac:dyDescent="0.25">
      <c r="A6828" t="s">
        <v>25968</v>
      </c>
      <c r="B6828" t="s">
        <v>25969</v>
      </c>
      <c r="C6828" s="1" t="str">
        <f t="shared" si="1099"/>
        <v>21:0450</v>
      </c>
      <c r="D6828" s="1" t="str">
        <f t="shared" si="1103"/>
        <v>21:0148</v>
      </c>
      <c r="E6828" t="s">
        <v>25970</v>
      </c>
      <c r="F6828" t="s">
        <v>25971</v>
      </c>
      <c r="H6828">
        <v>48.707422600000001</v>
      </c>
      <c r="I6828">
        <v>-92.487409700000001</v>
      </c>
      <c r="J6828" s="1" t="str">
        <f t="shared" si="1104"/>
        <v>NGR lake sediment grab sample</v>
      </c>
      <c r="K6828" s="1" t="str">
        <f t="shared" si="1105"/>
        <v>&lt;177 micron (NGR)</v>
      </c>
      <c r="L6828">
        <v>26</v>
      </c>
      <c r="M6828" t="s">
        <v>67</v>
      </c>
      <c r="N6828">
        <v>494</v>
      </c>
      <c r="O6828">
        <v>68</v>
      </c>
      <c r="P6828">
        <v>39</v>
      </c>
      <c r="Q6828">
        <v>4</v>
      </c>
      <c r="R6828">
        <v>37</v>
      </c>
      <c r="S6828">
        <v>15</v>
      </c>
      <c r="T6828">
        <v>0.1</v>
      </c>
      <c r="U6828">
        <v>570</v>
      </c>
      <c r="V6828">
        <v>2.9</v>
      </c>
      <c r="W6828">
        <v>0.5</v>
      </c>
      <c r="X6828">
        <v>1</v>
      </c>
      <c r="Y6828">
        <v>4.5999999999999996</v>
      </c>
    </row>
    <row r="6829" spans="1:25" hidden="1" x14ac:dyDescent="0.25">
      <c r="A6829" t="s">
        <v>25972</v>
      </c>
      <c r="B6829" t="s">
        <v>25973</v>
      </c>
      <c r="C6829" s="1" t="str">
        <f t="shared" si="1099"/>
        <v>21:0450</v>
      </c>
      <c r="D6829" s="1" t="str">
        <f>HYPERLINK("http://geochem.nrcan.gc.ca/cdogs/content/svy/svy_e.htm", "")</f>
        <v/>
      </c>
      <c r="G6829" s="1" t="str">
        <f>HYPERLINK("http://geochem.nrcan.gc.ca/cdogs/content/cr_/cr_00047_e.htm", "47")</f>
        <v>47</v>
      </c>
      <c r="J6829" t="s">
        <v>100</v>
      </c>
      <c r="K6829" t="s">
        <v>101</v>
      </c>
      <c r="L6829">
        <v>26</v>
      </c>
      <c r="M6829" t="s">
        <v>102</v>
      </c>
      <c r="N6829">
        <v>495</v>
      </c>
      <c r="O6829">
        <v>97</v>
      </c>
      <c r="P6829">
        <v>47</v>
      </c>
      <c r="Q6829">
        <v>12</v>
      </c>
      <c r="R6829">
        <v>22</v>
      </c>
      <c r="S6829">
        <v>13</v>
      </c>
      <c r="T6829">
        <v>0.1</v>
      </c>
      <c r="U6829">
        <v>820</v>
      </c>
      <c r="V6829">
        <v>2.8</v>
      </c>
      <c r="W6829">
        <v>29</v>
      </c>
      <c r="X6829">
        <v>6</v>
      </c>
      <c r="Y6829">
        <v>18</v>
      </c>
    </row>
    <row r="6830" spans="1:25" hidden="1" x14ac:dyDescent="0.25">
      <c r="A6830" t="s">
        <v>25974</v>
      </c>
      <c r="B6830" t="s">
        <v>25975</v>
      </c>
      <c r="C6830" s="1" t="str">
        <f t="shared" si="1099"/>
        <v>21:0450</v>
      </c>
      <c r="D6830" s="1" t="str">
        <f t="shared" ref="D6830:D6848" si="1106">HYPERLINK("http://geochem.nrcan.gc.ca/cdogs/content/svy/svy210148_e.htm", "21:0148")</f>
        <v>21:0148</v>
      </c>
      <c r="E6830" t="s">
        <v>25976</v>
      </c>
      <c r="F6830" t="s">
        <v>25977</v>
      </c>
      <c r="H6830">
        <v>48.716253100000003</v>
      </c>
      <c r="I6830">
        <v>-92.440334899999996</v>
      </c>
      <c r="J6830" s="1" t="str">
        <f t="shared" ref="J6830:J6848" si="1107">HYPERLINK("http://geochem.nrcan.gc.ca/cdogs/content/kwd/kwd020027_e.htm", "NGR lake sediment grab sample")</f>
        <v>NGR lake sediment grab sample</v>
      </c>
      <c r="K6830" s="1" t="str">
        <f t="shared" ref="K6830:K6848" si="1108">HYPERLINK("http://geochem.nrcan.gc.ca/cdogs/content/kwd/kwd080006_e.htm", "&lt;177 micron (NGR)")</f>
        <v>&lt;177 micron (NGR)</v>
      </c>
      <c r="L6830">
        <v>26</v>
      </c>
      <c r="M6830" t="s">
        <v>72</v>
      </c>
      <c r="N6830">
        <v>496</v>
      </c>
      <c r="O6830">
        <v>44</v>
      </c>
      <c r="P6830">
        <v>15</v>
      </c>
      <c r="Q6830">
        <v>5</v>
      </c>
      <c r="R6830">
        <v>17</v>
      </c>
      <c r="S6830">
        <v>8</v>
      </c>
      <c r="T6830">
        <v>0.1</v>
      </c>
      <c r="U6830">
        <v>430</v>
      </c>
      <c r="V6830">
        <v>1.45</v>
      </c>
      <c r="W6830">
        <v>1</v>
      </c>
      <c r="X6830">
        <v>1</v>
      </c>
      <c r="Y6830">
        <v>5</v>
      </c>
    </row>
    <row r="6831" spans="1:25" hidden="1" x14ac:dyDescent="0.25">
      <c r="A6831" t="s">
        <v>25978</v>
      </c>
      <c r="B6831" t="s">
        <v>25979</v>
      </c>
      <c r="C6831" s="1" t="str">
        <f t="shared" si="1099"/>
        <v>21:0450</v>
      </c>
      <c r="D6831" s="1" t="str">
        <f t="shared" si="1106"/>
        <v>21:0148</v>
      </c>
      <c r="E6831" t="s">
        <v>25980</v>
      </c>
      <c r="F6831" t="s">
        <v>25981</v>
      </c>
      <c r="H6831">
        <v>48.7156515</v>
      </c>
      <c r="I6831">
        <v>-92.424204399999994</v>
      </c>
      <c r="J6831" s="1" t="str">
        <f t="shared" si="1107"/>
        <v>NGR lake sediment grab sample</v>
      </c>
      <c r="K6831" s="1" t="str">
        <f t="shared" si="1108"/>
        <v>&lt;177 micron (NGR)</v>
      </c>
      <c r="L6831">
        <v>26</v>
      </c>
      <c r="M6831" t="s">
        <v>77</v>
      </c>
      <c r="N6831">
        <v>497</v>
      </c>
      <c r="O6831">
        <v>22</v>
      </c>
      <c r="P6831">
        <v>9</v>
      </c>
      <c r="Q6831">
        <v>2</v>
      </c>
      <c r="R6831">
        <v>9</v>
      </c>
      <c r="S6831">
        <v>5</v>
      </c>
      <c r="T6831">
        <v>0.1</v>
      </c>
      <c r="U6831">
        <v>220</v>
      </c>
      <c r="V6831">
        <v>0.8</v>
      </c>
      <c r="W6831">
        <v>0.5</v>
      </c>
      <c r="X6831">
        <v>1</v>
      </c>
      <c r="Y6831">
        <v>3</v>
      </c>
    </row>
    <row r="6832" spans="1:25" hidden="1" x14ac:dyDescent="0.25">
      <c r="A6832" t="s">
        <v>25982</v>
      </c>
      <c r="B6832" t="s">
        <v>25983</v>
      </c>
      <c r="C6832" s="1" t="str">
        <f t="shared" si="1099"/>
        <v>21:0450</v>
      </c>
      <c r="D6832" s="1" t="str">
        <f t="shared" si="1106"/>
        <v>21:0148</v>
      </c>
      <c r="E6832" t="s">
        <v>25984</v>
      </c>
      <c r="F6832" t="s">
        <v>25985</v>
      </c>
      <c r="H6832">
        <v>48.710870300000003</v>
      </c>
      <c r="I6832">
        <v>-92.355433199999993</v>
      </c>
      <c r="J6832" s="1" t="str">
        <f t="shared" si="1107"/>
        <v>NGR lake sediment grab sample</v>
      </c>
      <c r="K6832" s="1" t="str">
        <f t="shared" si="1108"/>
        <v>&lt;177 micron (NGR)</v>
      </c>
      <c r="L6832">
        <v>26</v>
      </c>
      <c r="M6832" t="s">
        <v>82</v>
      </c>
      <c r="N6832">
        <v>498</v>
      </c>
      <c r="O6832">
        <v>74</v>
      </c>
      <c r="P6832">
        <v>20</v>
      </c>
      <c r="Q6832">
        <v>2</v>
      </c>
      <c r="R6832">
        <v>18</v>
      </c>
      <c r="S6832">
        <v>7</v>
      </c>
      <c r="T6832">
        <v>0.1</v>
      </c>
      <c r="U6832">
        <v>170</v>
      </c>
      <c r="V6832">
        <v>1.25</v>
      </c>
      <c r="W6832">
        <v>0.5</v>
      </c>
      <c r="X6832">
        <v>1</v>
      </c>
      <c r="Y6832">
        <v>34</v>
      </c>
    </row>
    <row r="6833" spans="1:25" hidden="1" x14ac:dyDescent="0.25">
      <c r="A6833" t="s">
        <v>25986</v>
      </c>
      <c r="B6833" t="s">
        <v>25987</v>
      </c>
      <c r="C6833" s="1" t="str">
        <f t="shared" si="1099"/>
        <v>21:0450</v>
      </c>
      <c r="D6833" s="1" t="str">
        <f t="shared" si="1106"/>
        <v>21:0148</v>
      </c>
      <c r="E6833" t="s">
        <v>25988</v>
      </c>
      <c r="F6833" t="s">
        <v>25989</v>
      </c>
      <c r="H6833">
        <v>48.755601300000002</v>
      </c>
      <c r="I6833">
        <v>-92.279411499999995</v>
      </c>
      <c r="J6833" s="1" t="str">
        <f t="shared" si="1107"/>
        <v>NGR lake sediment grab sample</v>
      </c>
      <c r="K6833" s="1" t="str">
        <f t="shared" si="1108"/>
        <v>&lt;177 micron (NGR)</v>
      </c>
      <c r="L6833">
        <v>26</v>
      </c>
      <c r="M6833" t="s">
        <v>49</v>
      </c>
      <c r="N6833">
        <v>499</v>
      </c>
      <c r="O6833">
        <v>92</v>
      </c>
      <c r="P6833">
        <v>21</v>
      </c>
      <c r="Q6833">
        <v>4</v>
      </c>
      <c r="R6833">
        <v>14</v>
      </c>
      <c r="S6833">
        <v>6</v>
      </c>
      <c r="T6833">
        <v>0.1</v>
      </c>
      <c r="U6833">
        <v>95</v>
      </c>
      <c r="V6833">
        <v>0.5</v>
      </c>
      <c r="W6833">
        <v>0.5</v>
      </c>
      <c r="X6833">
        <v>1</v>
      </c>
      <c r="Y6833">
        <v>57</v>
      </c>
    </row>
    <row r="6834" spans="1:25" hidden="1" x14ac:dyDescent="0.25">
      <c r="A6834" t="s">
        <v>25990</v>
      </c>
      <c r="B6834" t="s">
        <v>25991</v>
      </c>
      <c r="C6834" s="1" t="str">
        <f t="shared" si="1099"/>
        <v>21:0450</v>
      </c>
      <c r="D6834" s="1" t="str">
        <f t="shared" si="1106"/>
        <v>21:0148</v>
      </c>
      <c r="E6834" t="s">
        <v>25950</v>
      </c>
      <c r="F6834" t="s">
        <v>25992</v>
      </c>
      <c r="H6834">
        <v>48.770033599999998</v>
      </c>
      <c r="I6834">
        <v>-92.254146800000001</v>
      </c>
      <c r="J6834" s="1" t="str">
        <f t="shared" si="1107"/>
        <v>NGR lake sediment grab sample</v>
      </c>
      <c r="K6834" s="1" t="str">
        <f t="shared" si="1108"/>
        <v>&lt;177 micron (NGR)</v>
      </c>
      <c r="L6834">
        <v>26</v>
      </c>
      <c r="M6834" t="s">
        <v>53</v>
      </c>
      <c r="N6834">
        <v>500</v>
      </c>
      <c r="O6834">
        <v>100</v>
      </c>
      <c r="P6834">
        <v>26</v>
      </c>
      <c r="Q6834">
        <v>4</v>
      </c>
      <c r="R6834">
        <v>34</v>
      </c>
      <c r="S6834">
        <v>14</v>
      </c>
      <c r="T6834">
        <v>0.1</v>
      </c>
      <c r="U6834">
        <v>380</v>
      </c>
      <c r="V6834">
        <v>2.5</v>
      </c>
      <c r="W6834">
        <v>0.5</v>
      </c>
      <c r="X6834">
        <v>1</v>
      </c>
      <c r="Y6834">
        <v>14.6</v>
      </c>
    </row>
    <row r="6835" spans="1:25" hidden="1" x14ac:dyDescent="0.25">
      <c r="A6835" t="s">
        <v>25993</v>
      </c>
      <c r="B6835" t="s">
        <v>25994</v>
      </c>
      <c r="C6835" s="1" t="str">
        <f t="shared" si="1099"/>
        <v>21:0450</v>
      </c>
      <c r="D6835" s="1" t="str">
        <f t="shared" si="1106"/>
        <v>21:0148</v>
      </c>
      <c r="E6835" t="s">
        <v>25950</v>
      </c>
      <c r="F6835" t="s">
        <v>25995</v>
      </c>
      <c r="H6835">
        <v>48.770033599999998</v>
      </c>
      <c r="I6835">
        <v>-92.254146800000001</v>
      </c>
      <c r="J6835" s="1" t="str">
        <f t="shared" si="1107"/>
        <v>NGR lake sediment grab sample</v>
      </c>
      <c r="K6835" s="1" t="str">
        <f t="shared" si="1108"/>
        <v>&lt;177 micron (NGR)</v>
      </c>
      <c r="L6835">
        <v>26</v>
      </c>
      <c r="M6835" t="s">
        <v>57</v>
      </c>
      <c r="N6835">
        <v>501</v>
      </c>
      <c r="O6835">
        <v>98</v>
      </c>
      <c r="P6835">
        <v>26</v>
      </c>
      <c r="Q6835">
        <v>6</v>
      </c>
      <c r="R6835">
        <v>34</v>
      </c>
      <c r="S6835">
        <v>16</v>
      </c>
      <c r="T6835">
        <v>0.1</v>
      </c>
      <c r="U6835">
        <v>380</v>
      </c>
      <c r="V6835">
        <v>2.5499999999999998</v>
      </c>
      <c r="W6835">
        <v>0.5</v>
      </c>
      <c r="X6835">
        <v>1</v>
      </c>
      <c r="Y6835">
        <v>13.6</v>
      </c>
    </row>
    <row r="6836" spans="1:25" hidden="1" x14ac:dyDescent="0.25">
      <c r="A6836" t="s">
        <v>25996</v>
      </c>
      <c r="B6836" t="s">
        <v>25997</v>
      </c>
      <c r="C6836" s="1" t="str">
        <f t="shared" si="1099"/>
        <v>21:0450</v>
      </c>
      <c r="D6836" s="1" t="str">
        <f t="shared" si="1106"/>
        <v>21:0148</v>
      </c>
      <c r="E6836" t="s">
        <v>25998</v>
      </c>
      <c r="F6836" t="s">
        <v>25999</v>
      </c>
      <c r="H6836">
        <v>48.753152900000003</v>
      </c>
      <c r="I6836">
        <v>-92.215498299999993</v>
      </c>
      <c r="J6836" s="1" t="str">
        <f t="shared" si="1107"/>
        <v>NGR lake sediment grab sample</v>
      </c>
      <c r="K6836" s="1" t="str">
        <f t="shared" si="1108"/>
        <v>&lt;177 micron (NGR)</v>
      </c>
      <c r="L6836">
        <v>26</v>
      </c>
      <c r="M6836" t="s">
        <v>87</v>
      </c>
      <c r="N6836">
        <v>502</v>
      </c>
      <c r="O6836">
        <v>40</v>
      </c>
      <c r="P6836">
        <v>19</v>
      </c>
      <c r="Q6836">
        <v>5</v>
      </c>
      <c r="R6836">
        <v>22</v>
      </c>
      <c r="S6836">
        <v>12</v>
      </c>
      <c r="T6836">
        <v>0.1</v>
      </c>
      <c r="U6836">
        <v>420</v>
      </c>
      <c r="V6836">
        <v>2.2000000000000002</v>
      </c>
      <c r="W6836">
        <v>0.5</v>
      </c>
      <c r="X6836">
        <v>1</v>
      </c>
      <c r="Y6836">
        <v>9.4</v>
      </c>
    </row>
    <row r="6837" spans="1:25" hidden="1" x14ac:dyDescent="0.25">
      <c r="A6837" t="s">
        <v>26000</v>
      </c>
      <c r="B6837" t="s">
        <v>26001</v>
      </c>
      <c r="C6837" s="1" t="str">
        <f t="shared" si="1099"/>
        <v>21:0450</v>
      </c>
      <c r="D6837" s="1" t="str">
        <f t="shared" si="1106"/>
        <v>21:0148</v>
      </c>
      <c r="E6837" t="s">
        <v>26002</v>
      </c>
      <c r="F6837" t="s">
        <v>26003</v>
      </c>
      <c r="H6837">
        <v>48.783444000000003</v>
      </c>
      <c r="I6837">
        <v>-92.2037385</v>
      </c>
      <c r="J6837" s="1" t="str">
        <f t="shared" si="1107"/>
        <v>NGR lake sediment grab sample</v>
      </c>
      <c r="K6837" s="1" t="str">
        <f t="shared" si="1108"/>
        <v>&lt;177 micron (NGR)</v>
      </c>
      <c r="L6837">
        <v>26</v>
      </c>
      <c r="M6837" t="s">
        <v>92</v>
      </c>
      <c r="N6837">
        <v>503</v>
      </c>
      <c r="O6837">
        <v>94</v>
      </c>
      <c r="P6837">
        <v>49</v>
      </c>
      <c r="Q6837">
        <v>8</v>
      </c>
      <c r="R6837">
        <v>41</v>
      </c>
      <c r="S6837">
        <v>13</v>
      </c>
      <c r="T6837">
        <v>0.1</v>
      </c>
      <c r="U6837">
        <v>610</v>
      </c>
      <c r="V6837">
        <v>2.6</v>
      </c>
      <c r="W6837">
        <v>1</v>
      </c>
      <c r="X6837">
        <v>1</v>
      </c>
      <c r="Y6837">
        <v>18.399999999999999</v>
      </c>
    </row>
    <row r="6838" spans="1:25" hidden="1" x14ac:dyDescent="0.25">
      <c r="A6838" t="s">
        <v>26004</v>
      </c>
      <c r="B6838" t="s">
        <v>26005</v>
      </c>
      <c r="C6838" s="1" t="str">
        <f t="shared" si="1099"/>
        <v>21:0450</v>
      </c>
      <c r="D6838" s="1" t="str">
        <f t="shared" si="1106"/>
        <v>21:0148</v>
      </c>
      <c r="E6838" t="s">
        <v>26006</v>
      </c>
      <c r="F6838" t="s">
        <v>26007</v>
      </c>
      <c r="H6838">
        <v>48.8334057</v>
      </c>
      <c r="I6838">
        <v>-92.119193899999999</v>
      </c>
      <c r="J6838" s="1" t="str">
        <f t="shared" si="1107"/>
        <v>NGR lake sediment grab sample</v>
      </c>
      <c r="K6838" s="1" t="str">
        <f t="shared" si="1108"/>
        <v>&lt;177 micron (NGR)</v>
      </c>
      <c r="L6838">
        <v>26</v>
      </c>
      <c r="M6838" t="s">
        <v>97</v>
      </c>
      <c r="N6838">
        <v>504</v>
      </c>
      <c r="O6838">
        <v>60</v>
      </c>
      <c r="P6838">
        <v>13</v>
      </c>
      <c r="Q6838">
        <v>4</v>
      </c>
      <c r="R6838">
        <v>13</v>
      </c>
      <c r="S6838">
        <v>4</v>
      </c>
      <c r="T6838">
        <v>0.1</v>
      </c>
      <c r="U6838">
        <v>75</v>
      </c>
      <c r="V6838">
        <v>0.6</v>
      </c>
      <c r="W6838">
        <v>0.5</v>
      </c>
      <c r="X6838">
        <v>1</v>
      </c>
      <c r="Y6838">
        <v>42.6</v>
      </c>
    </row>
    <row r="6839" spans="1:25" hidden="1" x14ac:dyDescent="0.25">
      <c r="A6839" t="s">
        <v>26008</v>
      </c>
      <c r="B6839" t="s">
        <v>26009</v>
      </c>
      <c r="C6839" s="1" t="str">
        <f t="shared" si="1099"/>
        <v>21:0450</v>
      </c>
      <c r="D6839" s="1" t="str">
        <f t="shared" si="1106"/>
        <v>21:0148</v>
      </c>
      <c r="E6839" t="s">
        <v>26010</v>
      </c>
      <c r="F6839" t="s">
        <v>26011</v>
      </c>
      <c r="H6839">
        <v>48.845616999999997</v>
      </c>
      <c r="I6839">
        <v>-92.155753700000005</v>
      </c>
      <c r="J6839" s="1" t="str">
        <f t="shared" si="1107"/>
        <v>NGR lake sediment grab sample</v>
      </c>
      <c r="K6839" s="1" t="str">
        <f t="shared" si="1108"/>
        <v>&lt;177 micron (NGR)</v>
      </c>
      <c r="L6839">
        <v>26</v>
      </c>
      <c r="M6839" t="s">
        <v>107</v>
      </c>
      <c r="N6839">
        <v>505</v>
      </c>
      <c r="O6839">
        <v>66</v>
      </c>
      <c r="P6839">
        <v>37</v>
      </c>
      <c r="Q6839">
        <v>2</v>
      </c>
      <c r="R6839">
        <v>18</v>
      </c>
      <c r="S6839">
        <v>11</v>
      </c>
      <c r="T6839">
        <v>0.1</v>
      </c>
      <c r="U6839">
        <v>220</v>
      </c>
      <c r="V6839">
        <v>1.5</v>
      </c>
      <c r="W6839">
        <v>0.5</v>
      </c>
      <c r="X6839">
        <v>1</v>
      </c>
      <c r="Y6839">
        <v>29.4</v>
      </c>
    </row>
    <row r="6840" spans="1:25" hidden="1" x14ac:dyDescent="0.25">
      <c r="A6840" t="s">
        <v>26012</v>
      </c>
      <c r="B6840" t="s">
        <v>26013</v>
      </c>
      <c r="C6840" s="1" t="str">
        <f t="shared" si="1099"/>
        <v>21:0450</v>
      </c>
      <c r="D6840" s="1" t="str">
        <f t="shared" si="1106"/>
        <v>21:0148</v>
      </c>
      <c r="E6840" t="s">
        <v>26014</v>
      </c>
      <c r="F6840" t="s">
        <v>26015</v>
      </c>
      <c r="H6840">
        <v>48.858143599999998</v>
      </c>
      <c r="I6840">
        <v>-92.173730199999994</v>
      </c>
      <c r="J6840" s="1" t="str">
        <f t="shared" si="1107"/>
        <v>NGR lake sediment grab sample</v>
      </c>
      <c r="K6840" s="1" t="str">
        <f t="shared" si="1108"/>
        <v>&lt;177 micron (NGR)</v>
      </c>
      <c r="L6840">
        <v>26</v>
      </c>
      <c r="M6840" t="s">
        <v>112</v>
      </c>
      <c r="N6840">
        <v>506</v>
      </c>
      <c r="O6840">
        <v>110</v>
      </c>
      <c r="P6840">
        <v>11</v>
      </c>
      <c r="Q6840">
        <v>3</v>
      </c>
      <c r="R6840">
        <v>12</v>
      </c>
      <c r="S6840">
        <v>7</v>
      </c>
      <c r="T6840">
        <v>0.1</v>
      </c>
      <c r="U6840">
        <v>150</v>
      </c>
      <c r="V6840">
        <v>1.45</v>
      </c>
      <c r="W6840">
        <v>0.5</v>
      </c>
      <c r="X6840">
        <v>2</v>
      </c>
      <c r="Y6840">
        <v>22.4</v>
      </c>
    </row>
    <row r="6841" spans="1:25" hidden="1" x14ac:dyDescent="0.25">
      <c r="A6841" t="s">
        <v>26016</v>
      </c>
      <c r="B6841" t="s">
        <v>26017</v>
      </c>
      <c r="C6841" s="1" t="str">
        <f t="shared" si="1099"/>
        <v>21:0450</v>
      </c>
      <c r="D6841" s="1" t="str">
        <f t="shared" si="1106"/>
        <v>21:0148</v>
      </c>
      <c r="E6841" t="s">
        <v>26018</v>
      </c>
      <c r="F6841" t="s">
        <v>26019</v>
      </c>
      <c r="H6841">
        <v>48.871604499999997</v>
      </c>
      <c r="I6841">
        <v>-92.198355500000005</v>
      </c>
      <c r="J6841" s="1" t="str">
        <f t="shared" si="1107"/>
        <v>NGR lake sediment grab sample</v>
      </c>
      <c r="K6841" s="1" t="str">
        <f t="shared" si="1108"/>
        <v>&lt;177 micron (NGR)</v>
      </c>
      <c r="L6841">
        <v>26</v>
      </c>
      <c r="M6841" t="s">
        <v>117</v>
      </c>
      <c r="N6841">
        <v>507</v>
      </c>
      <c r="O6841">
        <v>64</v>
      </c>
      <c r="P6841">
        <v>30</v>
      </c>
      <c r="Q6841">
        <v>1</v>
      </c>
      <c r="R6841">
        <v>23</v>
      </c>
      <c r="S6841">
        <v>10</v>
      </c>
      <c r="T6841">
        <v>0.1</v>
      </c>
      <c r="U6841">
        <v>350</v>
      </c>
      <c r="V6841">
        <v>1.35</v>
      </c>
      <c r="W6841">
        <v>0.5</v>
      </c>
      <c r="X6841">
        <v>2</v>
      </c>
      <c r="Y6841">
        <v>13.6</v>
      </c>
    </row>
    <row r="6842" spans="1:25" hidden="1" x14ac:dyDescent="0.25">
      <c r="A6842" t="s">
        <v>26020</v>
      </c>
      <c r="B6842" t="s">
        <v>26021</v>
      </c>
      <c r="C6842" s="1" t="str">
        <f t="shared" si="1099"/>
        <v>21:0450</v>
      </c>
      <c r="D6842" s="1" t="str">
        <f t="shared" si="1106"/>
        <v>21:0148</v>
      </c>
      <c r="E6842" t="s">
        <v>26022</v>
      </c>
      <c r="F6842" t="s">
        <v>26023</v>
      </c>
      <c r="H6842">
        <v>48.856695899999998</v>
      </c>
      <c r="I6842">
        <v>-92.092459599999998</v>
      </c>
      <c r="J6842" s="1" t="str">
        <f t="shared" si="1107"/>
        <v>NGR lake sediment grab sample</v>
      </c>
      <c r="K6842" s="1" t="str">
        <f t="shared" si="1108"/>
        <v>&lt;177 micron (NGR)</v>
      </c>
      <c r="L6842">
        <v>26</v>
      </c>
      <c r="M6842" t="s">
        <v>122</v>
      </c>
      <c r="N6842">
        <v>508</v>
      </c>
      <c r="O6842">
        <v>80</v>
      </c>
      <c r="P6842">
        <v>21</v>
      </c>
      <c r="Q6842">
        <v>8</v>
      </c>
      <c r="R6842">
        <v>15</v>
      </c>
      <c r="S6842">
        <v>9</v>
      </c>
      <c r="T6842">
        <v>0.1</v>
      </c>
      <c r="U6842">
        <v>320</v>
      </c>
      <c r="V6842">
        <v>2.2000000000000002</v>
      </c>
      <c r="W6842">
        <v>0.5</v>
      </c>
      <c r="X6842">
        <v>1</v>
      </c>
      <c r="Y6842">
        <v>35.200000000000003</v>
      </c>
    </row>
    <row r="6843" spans="1:25" hidden="1" x14ac:dyDescent="0.25">
      <c r="A6843" t="s">
        <v>26024</v>
      </c>
      <c r="B6843" t="s">
        <v>26025</v>
      </c>
      <c r="C6843" s="1" t="str">
        <f t="shared" si="1099"/>
        <v>21:0450</v>
      </c>
      <c r="D6843" s="1" t="str">
        <f t="shared" si="1106"/>
        <v>21:0148</v>
      </c>
      <c r="E6843" t="s">
        <v>26026</v>
      </c>
      <c r="F6843" t="s">
        <v>26027</v>
      </c>
      <c r="H6843">
        <v>48.839440000000003</v>
      </c>
      <c r="I6843">
        <v>-92.034686899999997</v>
      </c>
      <c r="J6843" s="1" t="str">
        <f t="shared" si="1107"/>
        <v>NGR lake sediment grab sample</v>
      </c>
      <c r="K6843" s="1" t="str">
        <f t="shared" si="1108"/>
        <v>&lt;177 micron (NGR)</v>
      </c>
      <c r="L6843">
        <v>27</v>
      </c>
      <c r="M6843" t="s">
        <v>29</v>
      </c>
      <c r="N6843">
        <v>509</v>
      </c>
      <c r="O6843">
        <v>76</v>
      </c>
      <c r="P6843">
        <v>21</v>
      </c>
      <c r="Q6843">
        <v>3</v>
      </c>
      <c r="R6843">
        <v>8</v>
      </c>
      <c r="S6843">
        <v>5</v>
      </c>
      <c r="T6843">
        <v>0.1</v>
      </c>
      <c r="U6843">
        <v>130</v>
      </c>
      <c r="V6843">
        <v>0.8</v>
      </c>
      <c r="W6843">
        <v>0.5</v>
      </c>
      <c r="X6843">
        <v>1</v>
      </c>
      <c r="Y6843">
        <v>38.200000000000003</v>
      </c>
    </row>
    <row r="6844" spans="1:25" hidden="1" x14ac:dyDescent="0.25">
      <c r="A6844" t="s">
        <v>26028</v>
      </c>
      <c r="B6844" t="s">
        <v>26029</v>
      </c>
      <c r="C6844" s="1" t="str">
        <f t="shared" si="1099"/>
        <v>21:0450</v>
      </c>
      <c r="D6844" s="1" t="str">
        <f t="shared" si="1106"/>
        <v>21:0148</v>
      </c>
      <c r="E6844" t="s">
        <v>26030</v>
      </c>
      <c r="F6844" t="s">
        <v>26031</v>
      </c>
      <c r="H6844">
        <v>48.843098300000001</v>
      </c>
      <c r="I6844">
        <v>-92.057132499999994</v>
      </c>
      <c r="J6844" s="1" t="str">
        <f t="shared" si="1107"/>
        <v>NGR lake sediment grab sample</v>
      </c>
      <c r="K6844" s="1" t="str">
        <f t="shared" si="1108"/>
        <v>&lt;177 micron (NGR)</v>
      </c>
      <c r="L6844">
        <v>27</v>
      </c>
      <c r="M6844" t="s">
        <v>49</v>
      </c>
      <c r="N6844">
        <v>510</v>
      </c>
      <c r="O6844">
        <v>28</v>
      </c>
      <c r="P6844">
        <v>5</v>
      </c>
      <c r="Q6844">
        <v>1</v>
      </c>
      <c r="R6844">
        <v>5</v>
      </c>
      <c r="S6844">
        <v>5</v>
      </c>
      <c r="T6844">
        <v>0.1</v>
      </c>
      <c r="U6844">
        <v>400</v>
      </c>
      <c r="V6844">
        <v>1.65</v>
      </c>
      <c r="W6844">
        <v>0.5</v>
      </c>
      <c r="X6844">
        <v>1</v>
      </c>
      <c r="Y6844">
        <v>16</v>
      </c>
    </row>
    <row r="6845" spans="1:25" hidden="1" x14ac:dyDescent="0.25">
      <c r="A6845" t="s">
        <v>26032</v>
      </c>
      <c r="B6845" t="s">
        <v>26033</v>
      </c>
      <c r="C6845" s="1" t="str">
        <f t="shared" si="1099"/>
        <v>21:0450</v>
      </c>
      <c r="D6845" s="1" t="str">
        <f t="shared" si="1106"/>
        <v>21:0148</v>
      </c>
      <c r="E6845" t="s">
        <v>26026</v>
      </c>
      <c r="F6845" t="s">
        <v>26034</v>
      </c>
      <c r="H6845">
        <v>48.839440000000003</v>
      </c>
      <c r="I6845">
        <v>-92.034686899999997</v>
      </c>
      <c r="J6845" s="1" t="str">
        <f t="shared" si="1107"/>
        <v>NGR lake sediment grab sample</v>
      </c>
      <c r="K6845" s="1" t="str">
        <f t="shared" si="1108"/>
        <v>&lt;177 micron (NGR)</v>
      </c>
      <c r="L6845">
        <v>27</v>
      </c>
      <c r="M6845" t="s">
        <v>57</v>
      </c>
      <c r="N6845">
        <v>511</v>
      </c>
      <c r="O6845">
        <v>72</v>
      </c>
      <c r="P6845">
        <v>21</v>
      </c>
      <c r="Q6845">
        <v>3</v>
      </c>
      <c r="R6845">
        <v>9</v>
      </c>
      <c r="S6845">
        <v>6</v>
      </c>
      <c r="T6845">
        <v>0.1</v>
      </c>
      <c r="U6845">
        <v>130</v>
      </c>
      <c r="V6845">
        <v>0.8</v>
      </c>
      <c r="W6845">
        <v>0.5</v>
      </c>
      <c r="X6845">
        <v>1</v>
      </c>
      <c r="Y6845">
        <v>38.6</v>
      </c>
    </row>
    <row r="6846" spans="1:25" hidden="1" x14ac:dyDescent="0.25">
      <c r="A6846" t="s">
        <v>26035</v>
      </c>
      <c r="B6846" t="s">
        <v>26036</v>
      </c>
      <c r="C6846" s="1" t="str">
        <f t="shared" si="1099"/>
        <v>21:0450</v>
      </c>
      <c r="D6846" s="1" t="str">
        <f t="shared" si="1106"/>
        <v>21:0148</v>
      </c>
      <c r="E6846" t="s">
        <v>26026</v>
      </c>
      <c r="F6846" t="s">
        <v>26037</v>
      </c>
      <c r="H6846">
        <v>48.839440000000003</v>
      </c>
      <c r="I6846">
        <v>-92.034686899999997</v>
      </c>
      <c r="J6846" s="1" t="str">
        <f t="shared" si="1107"/>
        <v>NGR lake sediment grab sample</v>
      </c>
      <c r="K6846" s="1" t="str">
        <f t="shared" si="1108"/>
        <v>&lt;177 micron (NGR)</v>
      </c>
      <c r="L6846">
        <v>27</v>
      </c>
      <c r="M6846" t="s">
        <v>53</v>
      </c>
      <c r="N6846">
        <v>512</v>
      </c>
      <c r="O6846">
        <v>66</v>
      </c>
      <c r="P6846">
        <v>21</v>
      </c>
      <c r="Q6846">
        <v>3</v>
      </c>
      <c r="R6846">
        <v>9</v>
      </c>
      <c r="S6846">
        <v>5</v>
      </c>
      <c r="T6846">
        <v>0.1</v>
      </c>
      <c r="U6846">
        <v>130</v>
      </c>
      <c r="V6846">
        <v>0.8</v>
      </c>
      <c r="W6846">
        <v>0.5</v>
      </c>
      <c r="X6846">
        <v>2</v>
      </c>
      <c r="Y6846">
        <v>38.4</v>
      </c>
    </row>
    <row r="6847" spans="1:25" hidden="1" x14ac:dyDescent="0.25">
      <c r="A6847" t="s">
        <v>26038</v>
      </c>
      <c r="B6847" t="s">
        <v>26039</v>
      </c>
      <c r="C6847" s="1" t="str">
        <f t="shared" ref="C6847:C6910" si="1109">HYPERLINK("http://geochem.nrcan.gc.ca/cdogs/content/bdl/bdl210450_e.htm", "21:0450")</f>
        <v>21:0450</v>
      </c>
      <c r="D6847" s="1" t="str">
        <f t="shared" si="1106"/>
        <v>21:0148</v>
      </c>
      <c r="E6847" t="s">
        <v>26040</v>
      </c>
      <c r="F6847" t="s">
        <v>26041</v>
      </c>
      <c r="H6847">
        <v>48.807000100000003</v>
      </c>
      <c r="I6847">
        <v>-92.092240200000006</v>
      </c>
      <c r="J6847" s="1" t="str">
        <f t="shared" si="1107"/>
        <v>NGR lake sediment grab sample</v>
      </c>
      <c r="K6847" s="1" t="str">
        <f t="shared" si="1108"/>
        <v>&lt;177 micron (NGR)</v>
      </c>
      <c r="L6847">
        <v>27</v>
      </c>
      <c r="M6847" t="s">
        <v>34</v>
      </c>
      <c r="N6847">
        <v>513</v>
      </c>
      <c r="O6847">
        <v>54</v>
      </c>
      <c r="P6847">
        <v>16</v>
      </c>
      <c r="Q6847">
        <v>4</v>
      </c>
      <c r="R6847">
        <v>13</v>
      </c>
      <c r="S6847">
        <v>6</v>
      </c>
      <c r="T6847">
        <v>0.1</v>
      </c>
      <c r="U6847">
        <v>170</v>
      </c>
      <c r="V6847">
        <v>1.3</v>
      </c>
      <c r="W6847">
        <v>0.5</v>
      </c>
      <c r="X6847">
        <v>2</v>
      </c>
      <c r="Y6847">
        <v>23.8</v>
      </c>
    </row>
    <row r="6848" spans="1:25" hidden="1" x14ac:dyDescent="0.25">
      <c r="A6848" t="s">
        <v>26042</v>
      </c>
      <c r="B6848" t="s">
        <v>26043</v>
      </c>
      <c r="C6848" s="1" t="str">
        <f t="shared" si="1109"/>
        <v>21:0450</v>
      </c>
      <c r="D6848" s="1" t="str">
        <f t="shared" si="1106"/>
        <v>21:0148</v>
      </c>
      <c r="E6848" t="s">
        <v>26044</v>
      </c>
      <c r="F6848" t="s">
        <v>26045</v>
      </c>
      <c r="H6848">
        <v>48.772812999999999</v>
      </c>
      <c r="I6848">
        <v>-92.134096900000003</v>
      </c>
      <c r="J6848" s="1" t="str">
        <f t="shared" si="1107"/>
        <v>NGR lake sediment grab sample</v>
      </c>
      <c r="K6848" s="1" t="str">
        <f t="shared" si="1108"/>
        <v>&lt;177 micron (NGR)</v>
      </c>
      <c r="L6848">
        <v>27</v>
      </c>
      <c r="M6848" t="s">
        <v>39</v>
      </c>
      <c r="N6848">
        <v>514</v>
      </c>
      <c r="O6848">
        <v>130</v>
      </c>
      <c r="P6848">
        <v>30</v>
      </c>
      <c r="Q6848">
        <v>3</v>
      </c>
      <c r="R6848">
        <v>17</v>
      </c>
      <c r="S6848">
        <v>7</v>
      </c>
      <c r="T6848">
        <v>0.1</v>
      </c>
      <c r="U6848">
        <v>295</v>
      </c>
      <c r="V6848">
        <v>0.85</v>
      </c>
      <c r="W6848">
        <v>0.5</v>
      </c>
      <c r="X6848">
        <v>1</v>
      </c>
      <c r="Y6848">
        <v>58.2</v>
      </c>
    </row>
    <row r="6849" spans="1:25" hidden="1" x14ac:dyDescent="0.25">
      <c r="A6849" t="s">
        <v>26046</v>
      </c>
      <c r="B6849" t="s">
        <v>26047</v>
      </c>
      <c r="C6849" s="1" t="str">
        <f t="shared" si="1109"/>
        <v>21:0450</v>
      </c>
      <c r="D6849" s="1" t="str">
        <f>HYPERLINK("http://geochem.nrcan.gc.ca/cdogs/content/svy/svy_e.htm", "")</f>
        <v/>
      </c>
      <c r="G6849" s="1" t="str">
        <f>HYPERLINK("http://geochem.nrcan.gc.ca/cdogs/content/cr_/cr_00035_e.htm", "35")</f>
        <v>35</v>
      </c>
      <c r="J6849" t="s">
        <v>100</v>
      </c>
      <c r="K6849" t="s">
        <v>101</v>
      </c>
      <c r="L6849">
        <v>27</v>
      </c>
      <c r="M6849" t="s">
        <v>102</v>
      </c>
      <c r="N6849">
        <v>515</v>
      </c>
      <c r="O6849">
        <v>106</v>
      </c>
      <c r="P6849">
        <v>65</v>
      </c>
      <c r="Q6849">
        <v>8</v>
      </c>
      <c r="R6849">
        <v>38</v>
      </c>
      <c r="S6849">
        <v>10</v>
      </c>
      <c r="T6849">
        <v>0.1</v>
      </c>
      <c r="U6849">
        <v>320</v>
      </c>
      <c r="V6849">
        <v>2.2999999999999998</v>
      </c>
      <c r="W6849">
        <v>15</v>
      </c>
      <c r="X6849">
        <v>1</v>
      </c>
      <c r="Y6849">
        <v>7</v>
      </c>
    </row>
    <row r="6850" spans="1:25" hidden="1" x14ac:dyDescent="0.25">
      <c r="A6850" t="s">
        <v>26048</v>
      </c>
      <c r="B6850" t="s">
        <v>26049</v>
      </c>
      <c r="C6850" s="1" t="str">
        <f t="shared" si="1109"/>
        <v>21:0450</v>
      </c>
      <c r="D6850" s="1" t="str">
        <f t="shared" ref="D6850:D6871" si="1110">HYPERLINK("http://geochem.nrcan.gc.ca/cdogs/content/svy/svy210148_e.htm", "21:0148")</f>
        <v>21:0148</v>
      </c>
      <c r="E6850" t="s">
        <v>26050</v>
      </c>
      <c r="F6850" t="s">
        <v>26051</v>
      </c>
      <c r="H6850">
        <v>48.767091200000003</v>
      </c>
      <c r="I6850">
        <v>-92.106936500000003</v>
      </c>
      <c r="J6850" s="1" t="str">
        <f t="shared" ref="J6850:J6871" si="1111">HYPERLINK("http://geochem.nrcan.gc.ca/cdogs/content/kwd/kwd020027_e.htm", "NGR lake sediment grab sample")</f>
        <v>NGR lake sediment grab sample</v>
      </c>
      <c r="K6850" s="1" t="str">
        <f t="shared" ref="K6850:K6871" si="1112">HYPERLINK("http://geochem.nrcan.gc.ca/cdogs/content/kwd/kwd080006_e.htm", "&lt;177 micron (NGR)")</f>
        <v>&lt;177 micron (NGR)</v>
      </c>
      <c r="L6850">
        <v>27</v>
      </c>
      <c r="M6850" t="s">
        <v>44</v>
      </c>
      <c r="N6850">
        <v>516</v>
      </c>
      <c r="O6850">
        <v>100</v>
      </c>
      <c r="P6850">
        <v>36</v>
      </c>
      <c r="Q6850">
        <v>3</v>
      </c>
      <c r="R6850">
        <v>11</v>
      </c>
      <c r="S6850">
        <v>4</v>
      </c>
      <c r="T6850">
        <v>0.1</v>
      </c>
      <c r="U6850">
        <v>380</v>
      </c>
      <c r="V6850">
        <v>0.95</v>
      </c>
      <c r="W6850">
        <v>0.5</v>
      </c>
      <c r="X6850">
        <v>1</v>
      </c>
      <c r="Y6850">
        <v>63.4</v>
      </c>
    </row>
    <row r="6851" spans="1:25" hidden="1" x14ac:dyDescent="0.25">
      <c r="A6851" t="s">
        <v>26052</v>
      </c>
      <c r="B6851" t="s">
        <v>26053</v>
      </c>
      <c r="C6851" s="1" t="str">
        <f t="shared" si="1109"/>
        <v>21:0450</v>
      </c>
      <c r="D6851" s="1" t="str">
        <f t="shared" si="1110"/>
        <v>21:0148</v>
      </c>
      <c r="E6851" t="s">
        <v>26054</v>
      </c>
      <c r="F6851" t="s">
        <v>26055</v>
      </c>
      <c r="H6851">
        <v>48.765542500000002</v>
      </c>
      <c r="I6851">
        <v>-92.005689500000003</v>
      </c>
      <c r="J6851" s="1" t="str">
        <f t="shared" si="1111"/>
        <v>NGR lake sediment grab sample</v>
      </c>
      <c r="K6851" s="1" t="str">
        <f t="shared" si="1112"/>
        <v>&lt;177 micron (NGR)</v>
      </c>
      <c r="L6851">
        <v>27</v>
      </c>
      <c r="M6851" t="s">
        <v>62</v>
      </c>
      <c r="N6851">
        <v>517</v>
      </c>
      <c r="O6851">
        <v>98</v>
      </c>
      <c r="P6851">
        <v>27</v>
      </c>
      <c r="Q6851">
        <v>4</v>
      </c>
      <c r="R6851">
        <v>18</v>
      </c>
      <c r="S6851">
        <v>7</v>
      </c>
      <c r="T6851">
        <v>0.1</v>
      </c>
      <c r="U6851">
        <v>280</v>
      </c>
      <c r="V6851">
        <v>1.2</v>
      </c>
      <c r="W6851">
        <v>0.5</v>
      </c>
      <c r="X6851">
        <v>1</v>
      </c>
      <c r="Y6851">
        <v>53.8</v>
      </c>
    </row>
    <row r="6852" spans="1:25" hidden="1" x14ac:dyDescent="0.25">
      <c r="A6852" t="s">
        <v>26056</v>
      </c>
      <c r="B6852" t="s">
        <v>26057</v>
      </c>
      <c r="C6852" s="1" t="str">
        <f t="shared" si="1109"/>
        <v>21:0450</v>
      </c>
      <c r="D6852" s="1" t="str">
        <f t="shared" si="1110"/>
        <v>21:0148</v>
      </c>
      <c r="E6852" t="s">
        <v>26058</v>
      </c>
      <c r="F6852" t="s">
        <v>26059</v>
      </c>
      <c r="H6852">
        <v>48.481490000000001</v>
      </c>
      <c r="I6852">
        <v>-92.015332900000004</v>
      </c>
      <c r="J6852" s="1" t="str">
        <f t="shared" si="1111"/>
        <v>NGR lake sediment grab sample</v>
      </c>
      <c r="K6852" s="1" t="str">
        <f t="shared" si="1112"/>
        <v>&lt;177 micron (NGR)</v>
      </c>
      <c r="L6852">
        <v>27</v>
      </c>
      <c r="M6852" t="s">
        <v>67</v>
      </c>
      <c r="N6852">
        <v>518</v>
      </c>
      <c r="O6852">
        <v>122</v>
      </c>
      <c r="P6852">
        <v>34</v>
      </c>
      <c r="Q6852">
        <v>9</v>
      </c>
      <c r="R6852">
        <v>57</v>
      </c>
      <c r="S6852">
        <v>15</v>
      </c>
      <c r="T6852">
        <v>0.1</v>
      </c>
      <c r="U6852">
        <v>685</v>
      </c>
      <c r="V6852">
        <v>1.9</v>
      </c>
      <c r="W6852">
        <v>1</v>
      </c>
      <c r="X6852">
        <v>1</v>
      </c>
      <c r="Y6852">
        <v>9.8000000000000007</v>
      </c>
    </row>
    <row r="6853" spans="1:25" hidden="1" x14ac:dyDescent="0.25">
      <c r="A6853" t="s">
        <v>26060</v>
      </c>
      <c r="B6853" t="s">
        <v>26061</v>
      </c>
      <c r="C6853" s="1" t="str">
        <f t="shared" si="1109"/>
        <v>21:0450</v>
      </c>
      <c r="D6853" s="1" t="str">
        <f t="shared" si="1110"/>
        <v>21:0148</v>
      </c>
      <c r="E6853" t="s">
        <v>26062</v>
      </c>
      <c r="F6853" t="s">
        <v>26063</v>
      </c>
      <c r="H6853">
        <v>48.431563099999998</v>
      </c>
      <c r="I6853">
        <v>-92.0057434</v>
      </c>
      <c r="J6853" s="1" t="str">
        <f t="shared" si="1111"/>
        <v>NGR lake sediment grab sample</v>
      </c>
      <c r="K6853" s="1" t="str">
        <f t="shared" si="1112"/>
        <v>&lt;177 micron (NGR)</v>
      </c>
      <c r="L6853">
        <v>27</v>
      </c>
      <c r="M6853" t="s">
        <v>72</v>
      </c>
      <c r="N6853">
        <v>519</v>
      </c>
      <c r="O6853">
        <v>72</v>
      </c>
      <c r="P6853">
        <v>25</v>
      </c>
      <c r="Q6853">
        <v>4</v>
      </c>
      <c r="R6853">
        <v>20</v>
      </c>
      <c r="S6853">
        <v>4</v>
      </c>
      <c r="T6853">
        <v>0.1</v>
      </c>
      <c r="U6853">
        <v>85</v>
      </c>
      <c r="V6853">
        <v>0.4</v>
      </c>
      <c r="W6853">
        <v>0.5</v>
      </c>
      <c r="X6853">
        <v>1</v>
      </c>
      <c r="Y6853">
        <v>52.8</v>
      </c>
    </row>
    <row r="6854" spans="1:25" hidden="1" x14ac:dyDescent="0.25">
      <c r="A6854" t="s">
        <v>26064</v>
      </c>
      <c r="B6854" t="s">
        <v>26065</v>
      </c>
      <c r="C6854" s="1" t="str">
        <f t="shared" si="1109"/>
        <v>21:0450</v>
      </c>
      <c r="D6854" s="1" t="str">
        <f t="shared" si="1110"/>
        <v>21:0148</v>
      </c>
      <c r="E6854" t="s">
        <v>26066</v>
      </c>
      <c r="F6854" t="s">
        <v>26067</v>
      </c>
      <c r="H6854">
        <v>48.394834000000003</v>
      </c>
      <c r="I6854">
        <v>-92.035965099999999</v>
      </c>
      <c r="J6854" s="1" t="str">
        <f t="shared" si="1111"/>
        <v>NGR lake sediment grab sample</v>
      </c>
      <c r="K6854" s="1" t="str">
        <f t="shared" si="1112"/>
        <v>&lt;177 micron (NGR)</v>
      </c>
      <c r="L6854">
        <v>27</v>
      </c>
      <c r="M6854" t="s">
        <v>77</v>
      </c>
      <c r="N6854">
        <v>520</v>
      </c>
      <c r="O6854">
        <v>144</v>
      </c>
      <c r="P6854">
        <v>25</v>
      </c>
      <c r="Q6854">
        <v>9</v>
      </c>
      <c r="R6854">
        <v>53</v>
      </c>
      <c r="S6854">
        <v>17</v>
      </c>
      <c r="T6854">
        <v>0.1</v>
      </c>
      <c r="U6854">
        <v>230</v>
      </c>
      <c r="V6854">
        <v>1.7</v>
      </c>
      <c r="W6854">
        <v>0.5</v>
      </c>
      <c r="X6854">
        <v>2</v>
      </c>
      <c r="Y6854">
        <v>30.4</v>
      </c>
    </row>
    <row r="6855" spans="1:25" hidden="1" x14ac:dyDescent="0.25">
      <c r="A6855" t="s">
        <v>26068</v>
      </c>
      <c r="B6855" t="s">
        <v>26069</v>
      </c>
      <c r="C6855" s="1" t="str">
        <f t="shared" si="1109"/>
        <v>21:0450</v>
      </c>
      <c r="D6855" s="1" t="str">
        <f t="shared" si="1110"/>
        <v>21:0148</v>
      </c>
      <c r="E6855" t="s">
        <v>26070</v>
      </c>
      <c r="F6855" t="s">
        <v>26071</v>
      </c>
      <c r="H6855">
        <v>48.3770819</v>
      </c>
      <c r="I6855">
        <v>-92.017745000000005</v>
      </c>
      <c r="J6855" s="1" t="str">
        <f t="shared" si="1111"/>
        <v>NGR lake sediment grab sample</v>
      </c>
      <c r="K6855" s="1" t="str">
        <f t="shared" si="1112"/>
        <v>&lt;177 micron (NGR)</v>
      </c>
      <c r="L6855">
        <v>27</v>
      </c>
      <c r="M6855" t="s">
        <v>82</v>
      </c>
      <c r="N6855">
        <v>521</v>
      </c>
      <c r="O6855">
        <v>108</v>
      </c>
      <c r="P6855">
        <v>19</v>
      </c>
      <c r="Q6855">
        <v>3</v>
      </c>
      <c r="R6855">
        <v>32</v>
      </c>
      <c r="S6855">
        <v>13</v>
      </c>
      <c r="T6855">
        <v>0.1</v>
      </c>
      <c r="U6855">
        <v>400</v>
      </c>
      <c r="V6855">
        <v>2.4</v>
      </c>
      <c r="W6855">
        <v>0.5</v>
      </c>
      <c r="X6855">
        <v>1</v>
      </c>
      <c r="Y6855">
        <v>10</v>
      </c>
    </row>
    <row r="6856" spans="1:25" hidden="1" x14ac:dyDescent="0.25">
      <c r="A6856" t="s">
        <v>26072</v>
      </c>
      <c r="B6856" t="s">
        <v>26073</v>
      </c>
      <c r="C6856" s="1" t="str">
        <f t="shared" si="1109"/>
        <v>21:0450</v>
      </c>
      <c r="D6856" s="1" t="str">
        <f t="shared" si="1110"/>
        <v>21:0148</v>
      </c>
      <c r="E6856" t="s">
        <v>26074</v>
      </c>
      <c r="F6856" t="s">
        <v>26075</v>
      </c>
      <c r="H6856">
        <v>48.339105799999999</v>
      </c>
      <c r="I6856">
        <v>-92.029351599999998</v>
      </c>
      <c r="J6856" s="1" t="str">
        <f t="shared" si="1111"/>
        <v>NGR lake sediment grab sample</v>
      </c>
      <c r="K6856" s="1" t="str">
        <f t="shared" si="1112"/>
        <v>&lt;177 micron (NGR)</v>
      </c>
      <c r="L6856">
        <v>27</v>
      </c>
      <c r="M6856" t="s">
        <v>87</v>
      </c>
      <c r="N6856">
        <v>522</v>
      </c>
      <c r="O6856">
        <v>62</v>
      </c>
      <c r="P6856">
        <v>32</v>
      </c>
      <c r="Q6856">
        <v>6</v>
      </c>
      <c r="R6856">
        <v>33</v>
      </c>
      <c r="S6856">
        <v>4</v>
      </c>
      <c r="T6856">
        <v>0.1</v>
      </c>
      <c r="U6856">
        <v>645</v>
      </c>
      <c r="V6856">
        <v>2.2999999999999998</v>
      </c>
      <c r="W6856">
        <v>2</v>
      </c>
      <c r="X6856">
        <v>1</v>
      </c>
      <c r="Y6856">
        <v>5.2</v>
      </c>
    </row>
    <row r="6857" spans="1:25" hidden="1" x14ac:dyDescent="0.25">
      <c r="A6857" t="s">
        <v>26076</v>
      </c>
      <c r="B6857" t="s">
        <v>26077</v>
      </c>
      <c r="C6857" s="1" t="str">
        <f t="shared" si="1109"/>
        <v>21:0450</v>
      </c>
      <c r="D6857" s="1" t="str">
        <f t="shared" si="1110"/>
        <v>21:0148</v>
      </c>
      <c r="E6857" t="s">
        <v>26078</v>
      </c>
      <c r="F6857" t="s">
        <v>26079</v>
      </c>
      <c r="H6857">
        <v>48.3586192</v>
      </c>
      <c r="I6857">
        <v>-92.046436099999994</v>
      </c>
      <c r="J6857" s="1" t="str">
        <f t="shared" si="1111"/>
        <v>NGR lake sediment grab sample</v>
      </c>
      <c r="K6857" s="1" t="str">
        <f t="shared" si="1112"/>
        <v>&lt;177 micron (NGR)</v>
      </c>
      <c r="L6857">
        <v>27</v>
      </c>
      <c r="M6857" t="s">
        <v>92</v>
      </c>
      <c r="N6857">
        <v>523</v>
      </c>
      <c r="O6857">
        <v>130</v>
      </c>
      <c r="P6857">
        <v>28</v>
      </c>
      <c r="Q6857">
        <v>5</v>
      </c>
      <c r="R6857">
        <v>40</v>
      </c>
      <c r="S6857">
        <v>14</v>
      </c>
      <c r="T6857">
        <v>0.1</v>
      </c>
      <c r="U6857">
        <v>365</v>
      </c>
      <c r="V6857">
        <v>2.8</v>
      </c>
      <c r="W6857">
        <v>0.5</v>
      </c>
      <c r="X6857">
        <v>1</v>
      </c>
      <c r="Y6857">
        <v>23</v>
      </c>
    </row>
    <row r="6858" spans="1:25" hidden="1" x14ac:dyDescent="0.25">
      <c r="A6858" t="s">
        <v>26080</v>
      </c>
      <c r="B6858" t="s">
        <v>26081</v>
      </c>
      <c r="C6858" s="1" t="str">
        <f t="shared" si="1109"/>
        <v>21:0450</v>
      </c>
      <c r="D6858" s="1" t="str">
        <f t="shared" si="1110"/>
        <v>21:0148</v>
      </c>
      <c r="E6858" t="s">
        <v>26082</v>
      </c>
      <c r="F6858" t="s">
        <v>26083</v>
      </c>
      <c r="H6858">
        <v>48.381056000000001</v>
      </c>
      <c r="I6858">
        <v>-92.067085899999995</v>
      </c>
      <c r="J6858" s="1" t="str">
        <f t="shared" si="1111"/>
        <v>NGR lake sediment grab sample</v>
      </c>
      <c r="K6858" s="1" t="str">
        <f t="shared" si="1112"/>
        <v>&lt;177 micron (NGR)</v>
      </c>
      <c r="L6858">
        <v>27</v>
      </c>
      <c r="M6858" t="s">
        <v>97</v>
      </c>
      <c r="N6858">
        <v>524</v>
      </c>
      <c r="O6858">
        <v>120</v>
      </c>
      <c r="P6858">
        <v>20</v>
      </c>
      <c r="Q6858">
        <v>3</v>
      </c>
      <c r="R6858">
        <v>39</v>
      </c>
      <c r="S6858">
        <v>16</v>
      </c>
      <c r="T6858">
        <v>0.1</v>
      </c>
      <c r="U6858">
        <v>550</v>
      </c>
      <c r="V6858">
        <v>2.8</v>
      </c>
      <c r="W6858">
        <v>0.5</v>
      </c>
      <c r="X6858">
        <v>1</v>
      </c>
      <c r="Y6858">
        <v>11.8</v>
      </c>
    </row>
    <row r="6859" spans="1:25" hidden="1" x14ac:dyDescent="0.25">
      <c r="A6859" t="s">
        <v>26084</v>
      </c>
      <c r="B6859" t="s">
        <v>26085</v>
      </c>
      <c r="C6859" s="1" t="str">
        <f t="shared" si="1109"/>
        <v>21:0450</v>
      </c>
      <c r="D6859" s="1" t="str">
        <f t="shared" si="1110"/>
        <v>21:0148</v>
      </c>
      <c r="E6859" t="s">
        <v>26086</v>
      </c>
      <c r="F6859" t="s">
        <v>26087</v>
      </c>
      <c r="H6859">
        <v>48.3929641</v>
      </c>
      <c r="I6859">
        <v>-92.108556800000002</v>
      </c>
      <c r="J6859" s="1" t="str">
        <f t="shared" si="1111"/>
        <v>NGR lake sediment grab sample</v>
      </c>
      <c r="K6859" s="1" t="str">
        <f t="shared" si="1112"/>
        <v>&lt;177 micron (NGR)</v>
      </c>
      <c r="L6859">
        <v>27</v>
      </c>
      <c r="M6859" t="s">
        <v>107</v>
      </c>
      <c r="N6859">
        <v>525</v>
      </c>
      <c r="O6859">
        <v>89</v>
      </c>
      <c r="P6859">
        <v>26</v>
      </c>
      <c r="Q6859">
        <v>4</v>
      </c>
      <c r="R6859">
        <v>23</v>
      </c>
      <c r="S6859">
        <v>6</v>
      </c>
      <c r="T6859">
        <v>0.1</v>
      </c>
      <c r="U6859">
        <v>250</v>
      </c>
      <c r="V6859">
        <v>0.9</v>
      </c>
      <c r="W6859">
        <v>0.5</v>
      </c>
      <c r="X6859">
        <v>1</v>
      </c>
      <c r="Y6859">
        <v>67.599999999999994</v>
      </c>
    </row>
    <row r="6860" spans="1:25" hidden="1" x14ac:dyDescent="0.25">
      <c r="A6860" t="s">
        <v>26088</v>
      </c>
      <c r="B6860" t="s">
        <v>26089</v>
      </c>
      <c r="C6860" s="1" t="str">
        <f t="shared" si="1109"/>
        <v>21:0450</v>
      </c>
      <c r="D6860" s="1" t="str">
        <f t="shared" si="1110"/>
        <v>21:0148</v>
      </c>
      <c r="E6860" t="s">
        <v>26090</v>
      </c>
      <c r="F6860" t="s">
        <v>26091</v>
      </c>
      <c r="H6860">
        <v>48.391101300000003</v>
      </c>
      <c r="I6860">
        <v>-92.1924499</v>
      </c>
      <c r="J6860" s="1" t="str">
        <f t="shared" si="1111"/>
        <v>NGR lake sediment grab sample</v>
      </c>
      <c r="K6860" s="1" t="str">
        <f t="shared" si="1112"/>
        <v>&lt;177 micron (NGR)</v>
      </c>
      <c r="L6860">
        <v>27</v>
      </c>
      <c r="M6860" t="s">
        <v>112</v>
      </c>
      <c r="N6860">
        <v>526</v>
      </c>
      <c r="O6860">
        <v>110</v>
      </c>
      <c r="P6860">
        <v>29</v>
      </c>
      <c r="Q6860">
        <v>6</v>
      </c>
      <c r="R6860">
        <v>27</v>
      </c>
      <c r="S6860">
        <v>5</v>
      </c>
      <c r="T6860">
        <v>0.1</v>
      </c>
      <c r="U6860">
        <v>155</v>
      </c>
      <c r="V6860">
        <v>0.6</v>
      </c>
      <c r="W6860">
        <v>0.5</v>
      </c>
      <c r="X6860">
        <v>2</v>
      </c>
      <c r="Y6860">
        <v>60.6</v>
      </c>
    </row>
    <row r="6861" spans="1:25" hidden="1" x14ac:dyDescent="0.25">
      <c r="A6861" t="s">
        <v>26092</v>
      </c>
      <c r="B6861" t="s">
        <v>26093</v>
      </c>
      <c r="C6861" s="1" t="str">
        <f t="shared" si="1109"/>
        <v>21:0450</v>
      </c>
      <c r="D6861" s="1" t="str">
        <f t="shared" si="1110"/>
        <v>21:0148</v>
      </c>
      <c r="E6861" t="s">
        <v>26094</v>
      </c>
      <c r="F6861" t="s">
        <v>26095</v>
      </c>
      <c r="H6861">
        <v>48.423666900000001</v>
      </c>
      <c r="I6861">
        <v>-92.179376599999998</v>
      </c>
      <c r="J6861" s="1" t="str">
        <f t="shared" si="1111"/>
        <v>NGR lake sediment grab sample</v>
      </c>
      <c r="K6861" s="1" t="str">
        <f t="shared" si="1112"/>
        <v>&lt;177 micron (NGR)</v>
      </c>
      <c r="L6861">
        <v>27</v>
      </c>
      <c r="M6861" t="s">
        <v>117</v>
      </c>
      <c r="N6861">
        <v>527</v>
      </c>
      <c r="O6861">
        <v>32</v>
      </c>
      <c r="P6861">
        <v>14</v>
      </c>
      <c r="Q6861">
        <v>2</v>
      </c>
      <c r="R6861">
        <v>12</v>
      </c>
      <c r="S6861">
        <v>4</v>
      </c>
      <c r="T6861">
        <v>0.1</v>
      </c>
      <c r="U6861">
        <v>90</v>
      </c>
      <c r="V6861">
        <v>0.65</v>
      </c>
      <c r="W6861">
        <v>0.5</v>
      </c>
      <c r="X6861">
        <v>1</v>
      </c>
      <c r="Y6861">
        <v>5</v>
      </c>
    </row>
    <row r="6862" spans="1:25" hidden="1" x14ac:dyDescent="0.25">
      <c r="A6862" t="s">
        <v>26096</v>
      </c>
      <c r="B6862" t="s">
        <v>26097</v>
      </c>
      <c r="C6862" s="1" t="str">
        <f t="shared" si="1109"/>
        <v>21:0450</v>
      </c>
      <c r="D6862" s="1" t="str">
        <f t="shared" si="1110"/>
        <v>21:0148</v>
      </c>
      <c r="E6862" t="s">
        <v>26098</v>
      </c>
      <c r="F6862" t="s">
        <v>26099</v>
      </c>
      <c r="H6862">
        <v>48.430292199999997</v>
      </c>
      <c r="I6862">
        <v>-92.164899300000002</v>
      </c>
      <c r="J6862" s="1" t="str">
        <f t="shared" si="1111"/>
        <v>NGR lake sediment grab sample</v>
      </c>
      <c r="K6862" s="1" t="str">
        <f t="shared" si="1112"/>
        <v>&lt;177 micron (NGR)</v>
      </c>
      <c r="L6862">
        <v>27</v>
      </c>
      <c r="M6862" t="s">
        <v>122</v>
      </c>
      <c r="N6862">
        <v>528</v>
      </c>
      <c r="O6862">
        <v>76</v>
      </c>
      <c r="P6862">
        <v>22</v>
      </c>
      <c r="Q6862">
        <v>5</v>
      </c>
      <c r="R6862">
        <v>27</v>
      </c>
      <c r="S6862">
        <v>10</v>
      </c>
      <c r="T6862">
        <v>0.1</v>
      </c>
      <c r="U6862">
        <v>190</v>
      </c>
      <c r="V6862">
        <v>1.55</v>
      </c>
      <c r="W6862">
        <v>0.5</v>
      </c>
      <c r="X6862">
        <v>1</v>
      </c>
      <c r="Y6862">
        <v>9.8000000000000007</v>
      </c>
    </row>
    <row r="6863" spans="1:25" hidden="1" x14ac:dyDescent="0.25">
      <c r="A6863" t="s">
        <v>26100</v>
      </c>
      <c r="B6863" t="s">
        <v>26101</v>
      </c>
      <c r="C6863" s="1" t="str">
        <f t="shared" si="1109"/>
        <v>21:0450</v>
      </c>
      <c r="D6863" s="1" t="str">
        <f t="shared" si="1110"/>
        <v>21:0148</v>
      </c>
      <c r="E6863" t="s">
        <v>26102</v>
      </c>
      <c r="F6863" t="s">
        <v>26103</v>
      </c>
      <c r="H6863">
        <v>48.546209900000001</v>
      </c>
      <c r="I6863">
        <v>-92.144342600000002</v>
      </c>
      <c r="J6863" s="1" t="str">
        <f t="shared" si="1111"/>
        <v>NGR lake sediment grab sample</v>
      </c>
      <c r="K6863" s="1" t="str">
        <f t="shared" si="1112"/>
        <v>&lt;177 micron (NGR)</v>
      </c>
      <c r="L6863">
        <v>28</v>
      </c>
      <c r="M6863" t="s">
        <v>29</v>
      </c>
      <c r="N6863">
        <v>529</v>
      </c>
      <c r="O6863">
        <v>118</v>
      </c>
      <c r="P6863">
        <v>38</v>
      </c>
      <c r="Q6863">
        <v>5</v>
      </c>
      <c r="R6863">
        <v>47</v>
      </c>
      <c r="S6863">
        <v>12</v>
      </c>
      <c r="T6863">
        <v>0.1</v>
      </c>
      <c r="U6863">
        <v>575</v>
      </c>
      <c r="V6863">
        <v>2.1</v>
      </c>
      <c r="W6863">
        <v>2</v>
      </c>
      <c r="X6863">
        <v>2</v>
      </c>
      <c r="Y6863">
        <v>18.600000000000001</v>
      </c>
    </row>
    <row r="6864" spans="1:25" hidden="1" x14ac:dyDescent="0.25">
      <c r="A6864" t="s">
        <v>26104</v>
      </c>
      <c r="B6864" t="s">
        <v>26105</v>
      </c>
      <c r="C6864" s="1" t="str">
        <f t="shared" si="1109"/>
        <v>21:0450</v>
      </c>
      <c r="D6864" s="1" t="str">
        <f t="shared" si="1110"/>
        <v>21:0148</v>
      </c>
      <c r="E6864" t="s">
        <v>26106</v>
      </c>
      <c r="F6864" t="s">
        <v>26107</v>
      </c>
      <c r="H6864">
        <v>48.469874599999997</v>
      </c>
      <c r="I6864">
        <v>-92.1644249</v>
      </c>
      <c r="J6864" s="1" t="str">
        <f t="shared" si="1111"/>
        <v>NGR lake sediment grab sample</v>
      </c>
      <c r="K6864" s="1" t="str">
        <f t="shared" si="1112"/>
        <v>&lt;177 micron (NGR)</v>
      </c>
      <c r="L6864">
        <v>28</v>
      </c>
      <c r="M6864" t="s">
        <v>34</v>
      </c>
      <c r="N6864">
        <v>530</v>
      </c>
      <c r="O6864">
        <v>49</v>
      </c>
      <c r="P6864">
        <v>11</v>
      </c>
      <c r="Q6864">
        <v>7</v>
      </c>
      <c r="R6864">
        <v>11</v>
      </c>
      <c r="S6864">
        <v>5</v>
      </c>
      <c r="T6864">
        <v>0.1</v>
      </c>
      <c r="U6864">
        <v>100</v>
      </c>
      <c r="V6864">
        <v>0.75</v>
      </c>
      <c r="W6864">
        <v>0.5</v>
      </c>
      <c r="X6864">
        <v>1</v>
      </c>
      <c r="Y6864">
        <v>27</v>
      </c>
    </row>
    <row r="6865" spans="1:25" hidden="1" x14ac:dyDescent="0.25">
      <c r="A6865" t="s">
        <v>26108</v>
      </c>
      <c r="B6865" t="s">
        <v>26109</v>
      </c>
      <c r="C6865" s="1" t="str">
        <f t="shared" si="1109"/>
        <v>21:0450</v>
      </c>
      <c r="D6865" s="1" t="str">
        <f t="shared" si="1110"/>
        <v>21:0148</v>
      </c>
      <c r="E6865" t="s">
        <v>26110</v>
      </c>
      <c r="F6865" t="s">
        <v>26111</v>
      </c>
      <c r="H6865">
        <v>48.521132600000001</v>
      </c>
      <c r="I6865">
        <v>-92.142790399999996</v>
      </c>
      <c r="J6865" s="1" t="str">
        <f t="shared" si="1111"/>
        <v>NGR lake sediment grab sample</v>
      </c>
      <c r="K6865" s="1" t="str">
        <f t="shared" si="1112"/>
        <v>&lt;177 micron (NGR)</v>
      </c>
      <c r="L6865">
        <v>28</v>
      </c>
      <c r="M6865" t="s">
        <v>39</v>
      </c>
      <c r="N6865">
        <v>531</v>
      </c>
      <c r="O6865">
        <v>138</v>
      </c>
      <c r="P6865">
        <v>52</v>
      </c>
      <c r="Q6865">
        <v>4</v>
      </c>
      <c r="R6865">
        <v>50</v>
      </c>
      <c r="S6865">
        <v>18</v>
      </c>
      <c r="T6865">
        <v>0.2</v>
      </c>
      <c r="U6865">
        <v>2700</v>
      </c>
      <c r="V6865">
        <v>5.0999999999999996</v>
      </c>
      <c r="W6865">
        <v>3</v>
      </c>
      <c r="X6865">
        <v>1</v>
      </c>
      <c r="Y6865">
        <v>28.4</v>
      </c>
    </row>
    <row r="6866" spans="1:25" hidden="1" x14ac:dyDescent="0.25">
      <c r="A6866" t="s">
        <v>26112</v>
      </c>
      <c r="B6866" t="s">
        <v>26113</v>
      </c>
      <c r="C6866" s="1" t="str">
        <f t="shared" si="1109"/>
        <v>21:0450</v>
      </c>
      <c r="D6866" s="1" t="str">
        <f t="shared" si="1110"/>
        <v>21:0148</v>
      </c>
      <c r="E6866" t="s">
        <v>26114</v>
      </c>
      <c r="F6866" t="s">
        <v>26115</v>
      </c>
      <c r="H6866">
        <v>48.539363299999998</v>
      </c>
      <c r="I6866">
        <v>-92.159036599999993</v>
      </c>
      <c r="J6866" s="1" t="str">
        <f t="shared" si="1111"/>
        <v>NGR lake sediment grab sample</v>
      </c>
      <c r="K6866" s="1" t="str">
        <f t="shared" si="1112"/>
        <v>&lt;177 micron (NGR)</v>
      </c>
      <c r="L6866">
        <v>28</v>
      </c>
      <c r="M6866" t="s">
        <v>49</v>
      </c>
      <c r="N6866">
        <v>532</v>
      </c>
      <c r="O6866">
        <v>96</v>
      </c>
      <c r="P6866">
        <v>36</v>
      </c>
      <c r="Q6866">
        <v>5</v>
      </c>
      <c r="R6866">
        <v>33</v>
      </c>
      <c r="S6866">
        <v>9</v>
      </c>
      <c r="T6866">
        <v>0.1</v>
      </c>
      <c r="U6866">
        <v>210</v>
      </c>
      <c r="V6866">
        <v>1.75</v>
      </c>
      <c r="W6866">
        <v>0.5</v>
      </c>
      <c r="X6866">
        <v>1</v>
      </c>
      <c r="Y6866">
        <v>25.6</v>
      </c>
    </row>
    <row r="6867" spans="1:25" hidden="1" x14ac:dyDescent="0.25">
      <c r="A6867" t="s">
        <v>26116</v>
      </c>
      <c r="B6867" t="s">
        <v>26117</v>
      </c>
      <c r="C6867" s="1" t="str">
        <f t="shared" si="1109"/>
        <v>21:0450</v>
      </c>
      <c r="D6867" s="1" t="str">
        <f t="shared" si="1110"/>
        <v>21:0148</v>
      </c>
      <c r="E6867" t="s">
        <v>26102</v>
      </c>
      <c r="F6867" t="s">
        <v>26118</v>
      </c>
      <c r="H6867">
        <v>48.546209900000001</v>
      </c>
      <c r="I6867">
        <v>-92.144342600000002</v>
      </c>
      <c r="J6867" s="1" t="str">
        <f t="shared" si="1111"/>
        <v>NGR lake sediment grab sample</v>
      </c>
      <c r="K6867" s="1" t="str">
        <f t="shared" si="1112"/>
        <v>&lt;177 micron (NGR)</v>
      </c>
      <c r="L6867">
        <v>28</v>
      </c>
      <c r="M6867" t="s">
        <v>57</v>
      </c>
      <c r="N6867">
        <v>533</v>
      </c>
      <c r="O6867">
        <v>119</v>
      </c>
      <c r="P6867">
        <v>40</v>
      </c>
      <c r="Q6867">
        <v>3</v>
      </c>
      <c r="R6867">
        <v>48</v>
      </c>
      <c r="S6867">
        <v>13</v>
      </c>
      <c r="T6867">
        <v>0.1</v>
      </c>
      <c r="U6867">
        <v>605</v>
      </c>
      <c r="V6867">
        <v>2.2000000000000002</v>
      </c>
      <c r="W6867">
        <v>2</v>
      </c>
      <c r="X6867">
        <v>1</v>
      </c>
      <c r="Y6867">
        <v>18</v>
      </c>
    </row>
    <row r="6868" spans="1:25" hidden="1" x14ac:dyDescent="0.25">
      <c r="A6868" t="s">
        <v>26119</v>
      </c>
      <c r="B6868" t="s">
        <v>26120</v>
      </c>
      <c r="C6868" s="1" t="str">
        <f t="shared" si="1109"/>
        <v>21:0450</v>
      </c>
      <c r="D6868" s="1" t="str">
        <f t="shared" si="1110"/>
        <v>21:0148</v>
      </c>
      <c r="E6868" t="s">
        <v>26102</v>
      </c>
      <c r="F6868" t="s">
        <v>26121</v>
      </c>
      <c r="H6868">
        <v>48.546209900000001</v>
      </c>
      <c r="I6868">
        <v>-92.144342600000002</v>
      </c>
      <c r="J6868" s="1" t="str">
        <f t="shared" si="1111"/>
        <v>NGR lake sediment grab sample</v>
      </c>
      <c r="K6868" s="1" t="str">
        <f t="shared" si="1112"/>
        <v>&lt;177 micron (NGR)</v>
      </c>
      <c r="L6868">
        <v>28</v>
      </c>
      <c r="M6868" t="s">
        <v>53</v>
      </c>
      <c r="N6868">
        <v>534</v>
      </c>
      <c r="O6868">
        <v>129</v>
      </c>
      <c r="P6868">
        <v>43</v>
      </c>
      <c r="Q6868">
        <v>4</v>
      </c>
      <c r="R6868">
        <v>53</v>
      </c>
      <c r="S6868">
        <v>14</v>
      </c>
      <c r="T6868">
        <v>0.2</v>
      </c>
      <c r="U6868">
        <v>650</v>
      </c>
      <c r="V6868">
        <v>2.2999999999999998</v>
      </c>
      <c r="W6868">
        <v>3</v>
      </c>
      <c r="X6868">
        <v>1</v>
      </c>
      <c r="Y6868">
        <v>18.399999999999999</v>
      </c>
    </row>
    <row r="6869" spans="1:25" hidden="1" x14ac:dyDescent="0.25">
      <c r="A6869" t="s">
        <v>26122</v>
      </c>
      <c r="B6869" t="s">
        <v>26123</v>
      </c>
      <c r="C6869" s="1" t="str">
        <f t="shared" si="1109"/>
        <v>21:0450</v>
      </c>
      <c r="D6869" s="1" t="str">
        <f t="shared" si="1110"/>
        <v>21:0148</v>
      </c>
      <c r="E6869" t="s">
        <v>26124</v>
      </c>
      <c r="F6869" t="s">
        <v>26125</v>
      </c>
      <c r="H6869">
        <v>48.563651499999999</v>
      </c>
      <c r="I6869">
        <v>-92.1610309</v>
      </c>
      <c r="J6869" s="1" t="str">
        <f t="shared" si="1111"/>
        <v>NGR lake sediment grab sample</v>
      </c>
      <c r="K6869" s="1" t="str">
        <f t="shared" si="1112"/>
        <v>&lt;177 micron (NGR)</v>
      </c>
      <c r="L6869">
        <v>28</v>
      </c>
      <c r="M6869" t="s">
        <v>44</v>
      </c>
      <c r="N6869">
        <v>535</v>
      </c>
      <c r="O6869">
        <v>140</v>
      </c>
      <c r="P6869">
        <v>49</v>
      </c>
      <c r="Q6869">
        <v>1</v>
      </c>
      <c r="R6869">
        <v>42</v>
      </c>
      <c r="S6869">
        <v>24</v>
      </c>
      <c r="T6869">
        <v>0.1</v>
      </c>
      <c r="U6869">
        <v>465</v>
      </c>
      <c r="V6869">
        <v>2.2000000000000002</v>
      </c>
      <c r="W6869">
        <v>0.5</v>
      </c>
      <c r="X6869">
        <v>1</v>
      </c>
      <c r="Y6869">
        <v>46.8</v>
      </c>
    </row>
    <row r="6870" spans="1:25" hidden="1" x14ac:dyDescent="0.25">
      <c r="A6870" t="s">
        <v>26126</v>
      </c>
      <c r="B6870" t="s">
        <v>26127</v>
      </c>
      <c r="C6870" s="1" t="str">
        <f t="shared" si="1109"/>
        <v>21:0450</v>
      </c>
      <c r="D6870" s="1" t="str">
        <f t="shared" si="1110"/>
        <v>21:0148</v>
      </c>
      <c r="E6870" t="s">
        <v>26128</v>
      </c>
      <c r="F6870" t="s">
        <v>26129</v>
      </c>
      <c r="H6870">
        <v>48.609055400000003</v>
      </c>
      <c r="I6870">
        <v>-92.1458528</v>
      </c>
      <c r="J6870" s="1" t="str">
        <f t="shared" si="1111"/>
        <v>NGR lake sediment grab sample</v>
      </c>
      <c r="K6870" s="1" t="str">
        <f t="shared" si="1112"/>
        <v>&lt;177 micron (NGR)</v>
      </c>
      <c r="L6870">
        <v>28</v>
      </c>
      <c r="M6870" t="s">
        <v>62</v>
      </c>
      <c r="N6870">
        <v>536</v>
      </c>
      <c r="O6870">
        <v>128</v>
      </c>
      <c r="P6870">
        <v>31</v>
      </c>
      <c r="Q6870">
        <v>2</v>
      </c>
      <c r="R6870">
        <v>46</v>
      </c>
      <c r="S6870">
        <v>27</v>
      </c>
      <c r="T6870">
        <v>0.1</v>
      </c>
      <c r="U6870">
        <v>360</v>
      </c>
      <c r="V6870">
        <v>1.9</v>
      </c>
      <c r="W6870">
        <v>0.5</v>
      </c>
      <c r="X6870">
        <v>1</v>
      </c>
      <c r="Y6870">
        <v>23</v>
      </c>
    </row>
    <row r="6871" spans="1:25" hidden="1" x14ac:dyDescent="0.25">
      <c r="A6871" t="s">
        <v>26130</v>
      </c>
      <c r="B6871" t="s">
        <v>26131</v>
      </c>
      <c r="C6871" s="1" t="str">
        <f t="shared" si="1109"/>
        <v>21:0450</v>
      </c>
      <c r="D6871" s="1" t="str">
        <f t="shared" si="1110"/>
        <v>21:0148</v>
      </c>
      <c r="E6871" t="s">
        <v>26132</v>
      </c>
      <c r="F6871" t="s">
        <v>26133</v>
      </c>
      <c r="H6871">
        <v>48.639391799999999</v>
      </c>
      <c r="I6871">
        <v>-92.161750699999999</v>
      </c>
      <c r="J6871" s="1" t="str">
        <f t="shared" si="1111"/>
        <v>NGR lake sediment grab sample</v>
      </c>
      <c r="K6871" s="1" t="str">
        <f t="shared" si="1112"/>
        <v>&lt;177 micron (NGR)</v>
      </c>
      <c r="L6871">
        <v>28</v>
      </c>
      <c r="M6871" t="s">
        <v>67</v>
      </c>
      <c r="N6871">
        <v>537</v>
      </c>
      <c r="O6871">
        <v>116</v>
      </c>
      <c r="P6871">
        <v>42</v>
      </c>
      <c r="Q6871">
        <v>2</v>
      </c>
      <c r="R6871">
        <v>38</v>
      </c>
      <c r="S6871">
        <v>15</v>
      </c>
      <c r="T6871">
        <v>0.1</v>
      </c>
      <c r="U6871">
        <v>410</v>
      </c>
      <c r="V6871">
        <v>1.7</v>
      </c>
      <c r="W6871">
        <v>0.5</v>
      </c>
      <c r="X6871">
        <v>2</v>
      </c>
      <c r="Y6871">
        <v>43.8</v>
      </c>
    </row>
    <row r="6872" spans="1:25" hidden="1" x14ac:dyDescent="0.25">
      <c r="A6872" t="s">
        <v>26134</v>
      </c>
      <c r="B6872" t="s">
        <v>26135</v>
      </c>
      <c r="C6872" s="1" t="str">
        <f t="shared" si="1109"/>
        <v>21:0450</v>
      </c>
      <c r="D6872" s="1" t="str">
        <f>HYPERLINK("http://geochem.nrcan.gc.ca/cdogs/content/svy/svy_e.htm", "")</f>
        <v/>
      </c>
      <c r="G6872" s="1" t="str">
        <f>HYPERLINK("http://geochem.nrcan.gc.ca/cdogs/content/cr_/cr_00047_e.htm", "47")</f>
        <v>47</v>
      </c>
      <c r="J6872" t="s">
        <v>100</v>
      </c>
      <c r="K6872" t="s">
        <v>101</v>
      </c>
      <c r="L6872">
        <v>28</v>
      </c>
      <c r="M6872" t="s">
        <v>102</v>
      </c>
      <c r="N6872">
        <v>538</v>
      </c>
      <c r="O6872">
        <v>94</v>
      </c>
      <c r="P6872">
        <v>45</v>
      </c>
      <c r="Q6872">
        <v>10</v>
      </c>
      <c r="R6872">
        <v>21</v>
      </c>
      <c r="S6872">
        <v>13</v>
      </c>
      <c r="T6872">
        <v>0.2</v>
      </c>
      <c r="U6872">
        <v>790</v>
      </c>
      <c r="V6872">
        <v>2.6</v>
      </c>
      <c r="W6872">
        <v>32</v>
      </c>
      <c r="X6872">
        <v>7</v>
      </c>
      <c r="Y6872">
        <v>17.2</v>
      </c>
    </row>
    <row r="6873" spans="1:25" hidden="1" x14ac:dyDescent="0.25">
      <c r="A6873" t="s">
        <v>26136</v>
      </c>
      <c r="B6873" t="s">
        <v>26137</v>
      </c>
      <c r="C6873" s="1" t="str">
        <f t="shared" si="1109"/>
        <v>21:0450</v>
      </c>
      <c r="D6873" s="1" t="str">
        <f t="shared" ref="D6873:D6900" si="1113">HYPERLINK("http://geochem.nrcan.gc.ca/cdogs/content/svy/svy210148_e.htm", "21:0148")</f>
        <v>21:0148</v>
      </c>
      <c r="E6873" t="s">
        <v>26138</v>
      </c>
      <c r="F6873" t="s">
        <v>26139</v>
      </c>
      <c r="H6873">
        <v>48.658871499999997</v>
      </c>
      <c r="I6873">
        <v>-92.161996400000007</v>
      </c>
      <c r="J6873" s="1" t="str">
        <f t="shared" ref="J6873:J6900" si="1114">HYPERLINK("http://geochem.nrcan.gc.ca/cdogs/content/kwd/kwd020027_e.htm", "NGR lake sediment grab sample")</f>
        <v>NGR lake sediment grab sample</v>
      </c>
      <c r="K6873" s="1" t="str">
        <f t="shared" ref="K6873:K6900" si="1115">HYPERLINK("http://geochem.nrcan.gc.ca/cdogs/content/kwd/kwd080006_e.htm", "&lt;177 micron (NGR)")</f>
        <v>&lt;177 micron (NGR)</v>
      </c>
      <c r="L6873">
        <v>28</v>
      </c>
      <c r="M6873" t="s">
        <v>72</v>
      </c>
      <c r="N6873">
        <v>539</v>
      </c>
      <c r="O6873">
        <v>122</v>
      </c>
      <c r="P6873">
        <v>38</v>
      </c>
      <c r="Q6873">
        <v>3</v>
      </c>
      <c r="R6873">
        <v>30</v>
      </c>
      <c r="S6873">
        <v>16</v>
      </c>
      <c r="T6873">
        <v>0.1</v>
      </c>
      <c r="U6873">
        <v>930</v>
      </c>
      <c r="V6873">
        <v>3</v>
      </c>
      <c r="W6873">
        <v>0.5</v>
      </c>
      <c r="X6873">
        <v>2</v>
      </c>
      <c r="Y6873">
        <v>43.6</v>
      </c>
    </row>
    <row r="6874" spans="1:25" hidden="1" x14ac:dyDescent="0.25">
      <c r="A6874" t="s">
        <v>26140</v>
      </c>
      <c r="B6874" t="s">
        <v>26141</v>
      </c>
      <c r="C6874" s="1" t="str">
        <f t="shared" si="1109"/>
        <v>21:0450</v>
      </c>
      <c r="D6874" s="1" t="str">
        <f t="shared" si="1113"/>
        <v>21:0148</v>
      </c>
      <c r="E6874" t="s">
        <v>26142</v>
      </c>
      <c r="F6874" t="s">
        <v>26143</v>
      </c>
      <c r="H6874">
        <v>48.7138828</v>
      </c>
      <c r="I6874">
        <v>-92.164055399999995</v>
      </c>
      <c r="J6874" s="1" t="str">
        <f t="shared" si="1114"/>
        <v>NGR lake sediment grab sample</v>
      </c>
      <c r="K6874" s="1" t="str">
        <f t="shared" si="1115"/>
        <v>&lt;177 micron (NGR)</v>
      </c>
      <c r="L6874">
        <v>28</v>
      </c>
      <c r="M6874" t="s">
        <v>77</v>
      </c>
      <c r="N6874">
        <v>540</v>
      </c>
      <c r="O6874">
        <v>74</v>
      </c>
      <c r="P6874">
        <v>39</v>
      </c>
      <c r="Q6874">
        <v>2</v>
      </c>
      <c r="R6874">
        <v>34</v>
      </c>
      <c r="S6874">
        <v>11</v>
      </c>
      <c r="T6874">
        <v>0.1</v>
      </c>
      <c r="U6874">
        <v>340</v>
      </c>
      <c r="V6874">
        <v>1.7</v>
      </c>
      <c r="W6874">
        <v>8.5</v>
      </c>
      <c r="X6874">
        <v>1</v>
      </c>
      <c r="Y6874">
        <v>38.4</v>
      </c>
    </row>
    <row r="6875" spans="1:25" hidden="1" x14ac:dyDescent="0.25">
      <c r="A6875" t="s">
        <v>26144</v>
      </c>
      <c r="B6875" t="s">
        <v>26145</v>
      </c>
      <c r="C6875" s="1" t="str">
        <f t="shared" si="1109"/>
        <v>21:0450</v>
      </c>
      <c r="D6875" s="1" t="str">
        <f t="shared" si="1113"/>
        <v>21:0148</v>
      </c>
      <c r="E6875" t="s">
        <v>26146</v>
      </c>
      <c r="F6875" t="s">
        <v>26147</v>
      </c>
      <c r="H6875">
        <v>48.721530000000001</v>
      </c>
      <c r="I6875">
        <v>-92.203605400000001</v>
      </c>
      <c r="J6875" s="1" t="str">
        <f t="shared" si="1114"/>
        <v>NGR lake sediment grab sample</v>
      </c>
      <c r="K6875" s="1" t="str">
        <f t="shared" si="1115"/>
        <v>&lt;177 micron (NGR)</v>
      </c>
      <c r="L6875">
        <v>28</v>
      </c>
      <c r="M6875" t="s">
        <v>82</v>
      </c>
      <c r="N6875">
        <v>541</v>
      </c>
      <c r="O6875">
        <v>118</v>
      </c>
      <c r="P6875">
        <v>48</v>
      </c>
      <c r="Q6875">
        <v>6</v>
      </c>
      <c r="R6875">
        <v>27</v>
      </c>
      <c r="S6875">
        <v>13</v>
      </c>
      <c r="T6875">
        <v>0.1</v>
      </c>
      <c r="U6875">
        <v>945</v>
      </c>
      <c r="V6875">
        <v>2.2999999999999998</v>
      </c>
      <c r="W6875">
        <v>26</v>
      </c>
      <c r="X6875">
        <v>1</v>
      </c>
      <c r="Y6875">
        <v>49.6</v>
      </c>
    </row>
    <row r="6876" spans="1:25" hidden="1" x14ac:dyDescent="0.25">
      <c r="A6876" t="s">
        <v>26148</v>
      </c>
      <c r="B6876" t="s">
        <v>26149</v>
      </c>
      <c r="C6876" s="1" t="str">
        <f t="shared" si="1109"/>
        <v>21:0450</v>
      </c>
      <c r="D6876" s="1" t="str">
        <f t="shared" si="1113"/>
        <v>21:0148</v>
      </c>
      <c r="E6876" t="s">
        <v>26150</v>
      </c>
      <c r="F6876" t="s">
        <v>26151</v>
      </c>
      <c r="H6876">
        <v>48.693475100000001</v>
      </c>
      <c r="I6876">
        <v>-92.203071800000004</v>
      </c>
      <c r="J6876" s="1" t="str">
        <f t="shared" si="1114"/>
        <v>NGR lake sediment grab sample</v>
      </c>
      <c r="K6876" s="1" t="str">
        <f t="shared" si="1115"/>
        <v>&lt;177 micron (NGR)</v>
      </c>
      <c r="L6876">
        <v>28</v>
      </c>
      <c r="M6876" t="s">
        <v>87</v>
      </c>
      <c r="N6876">
        <v>542</v>
      </c>
      <c r="O6876">
        <v>100</v>
      </c>
      <c r="P6876">
        <v>28</v>
      </c>
      <c r="Q6876">
        <v>5</v>
      </c>
      <c r="R6876">
        <v>25</v>
      </c>
      <c r="S6876">
        <v>15</v>
      </c>
      <c r="T6876">
        <v>0.1</v>
      </c>
      <c r="U6876">
        <v>500</v>
      </c>
      <c r="V6876">
        <v>1.9</v>
      </c>
      <c r="W6876">
        <v>3</v>
      </c>
      <c r="X6876">
        <v>1</v>
      </c>
      <c r="Y6876">
        <v>39.200000000000003</v>
      </c>
    </row>
    <row r="6877" spans="1:25" hidden="1" x14ac:dyDescent="0.25">
      <c r="A6877" t="s">
        <v>26152</v>
      </c>
      <c r="B6877" t="s">
        <v>26153</v>
      </c>
      <c r="C6877" s="1" t="str">
        <f t="shared" si="1109"/>
        <v>21:0450</v>
      </c>
      <c r="D6877" s="1" t="str">
        <f t="shared" si="1113"/>
        <v>21:0148</v>
      </c>
      <c r="E6877" t="s">
        <v>26154</v>
      </c>
      <c r="F6877" t="s">
        <v>26155</v>
      </c>
      <c r="H6877">
        <v>48.673454599999999</v>
      </c>
      <c r="I6877">
        <v>-92.223779300000004</v>
      </c>
      <c r="J6877" s="1" t="str">
        <f t="shared" si="1114"/>
        <v>NGR lake sediment grab sample</v>
      </c>
      <c r="K6877" s="1" t="str">
        <f t="shared" si="1115"/>
        <v>&lt;177 micron (NGR)</v>
      </c>
      <c r="L6877">
        <v>28</v>
      </c>
      <c r="M6877" t="s">
        <v>92</v>
      </c>
      <c r="N6877">
        <v>543</v>
      </c>
      <c r="O6877">
        <v>90</v>
      </c>
      <c r="P6877">
        <v>26</v>
      </c>
      <c r="Q6877">
        <v>2</v>
      </c>
      <c r="R6877">
        <v>33</v>
      </c>
      <c r="S6877">
        <v>10</v>
      </c>
      <c r="T6877">
        <v>0.1</v>
      </c>
      <c r="U6877">
        <v>400</v>
      </c>
      <c r="V6877">
        <v>1.65</v>
      </c>
      <c r="W6877">
        <v>3.5</v>
      </c>
      <c r="X6877">
        <v>2</v>
      </c>
      <c r="Y6877">
        <v>27.2</v>
      </c>
    </row>
    <row r="6878" spans="1:25" hidden="1" x14ac:dyDescent="0.25">
      <c r="A6878" t="s">
        <v>26156</v>
      </c>
      <c r="B6878" t="s">
        <v>26157</v>
      </c>
      <c r="C6878" s="1" t="str">
        <f t="shared" si="1109"/>
        <v>21:0450</v>
      </c>
      <c r="D6878" s="1" t="str">
        <f t="shared" si="1113"/>
        <v>21:0148</v>
      </c>
      <c r="E6878" t="s">
        <v>26158</v>
      </c>
      <c r="F6878" t="s">
        <v>26159</v>
      </c>
      <c r="H6878">
        <v>48.660463</v>
      </c>
      <c r="I6878">
        <v>-92.250964800000006</v>
      </c>
      <c r="J6878" s="1" t="str">
        <f t="shared" si="1114"/>
        <v>NGR lake sediment grab sample</v>
      </c>
      <c r="K6878" s="1" t="str">
        <f t="shared" si="1115"/>
        <v>&lt;177 micron (NGR)</v>
      </c>
      <c r="L6878">
        <v>28</v>
      </c>
      <c r="M6878" t="s">
        <v>97</v>
      </c>
      <c r="N6878">
        <v>544</v>
      </c>
      <c r="O6878">
        <v>141</v>
      </c>
      <c r="P6878">
        <v>28</v>
      </c>
      <c r="Q6878">
        <v>1</v>
      </c>
      <c r="R6878">
        <v>21</v>
      </c>
      <c r="S6878">
        <v>10</v>
      </c>
      <c r="T6878">
        <v>0.1</v>
      </c>
      <c r="U6878">
        <v>420</v>
      </c>
      <c r="V6878">
        <v>3.4</v>
      </c>
      <c r="W6878">
        <v>0.5</v>
      </c>
      <c r="X6878">
        <v>2</v>
      </c>
      <c r="Y6878">
        <v>45.8</v>
      </c>
    </row>
    <row r="6879" spans="1:25" hidden="1" x14ac:dyDescent="0.25">
      <c r="A6879" t="s">
        <v>26160</v>
      </c>
      <c r="B6879" t="s">
        <v>26161</v>
      </c>
      <c r="C6879" s="1" t="str">
        <f t="shared" si="1109"/>
        <v>21:0450</v>
      </c>
      <c r="D6879" s="1" t="str">
        <f t="shared" si="1113"/>
        <v>21:0148</v>
      </c>
      <c r="E6879" t="s">
        <v>26162</v>
      </c>
      <c r="F6879" t="s">
        <v>26163</v>
      </c>
      <c r="H6879">
        <v>48.641896699999997</v>
      </c>
      <c r="I6879">
        <v>-92.249992300000002</v>
      </c>
      <c r="J6879" s="1" t="str">
        <f t="shared" si="1114"/>
        <v>NGR lake sediment grab sample</v>
      </c>
      <c r="K6879" s="1" t="str">
        <f t="shared" si="1115"/>
        <v>&lt;177 micron (NGR)</v>
      </c>
      <c r="L6879">
        <v>28</v>
      </c>
      <c r="M6879" t="s">
        <v>107</v>
      </c>
      <c r="N6879">
        <v>545</v>
      </c>
      <c r="O6879">
        <v>104</v>
      </c>
      <c r="P6879">
        <v>21</v>
      </c>
      <c r="Q6879">
        <v>6</v>
      </c>
      <c r="R6879">
        <v>32</v>
      </c>
      <c r="S6879">
        <v>18</v>
      </c>
      <c r="T6879">
        <v>0.1</v>
      </c>
      <c r="U6879">
        <v>500</v>
      </c>
      <c r="V6879">
        <v>2.5</v>
      </c>
      <c r="W6879">
        <v>0.5</v>
      </c>
      <c r="X6879">
        <v>1</v>
      </c>
      <c r="Y6879">
        <v>23.6</v>
      </c>
    </row>
    <row r="6880" spans="1:25" hidden="1" x14ac:dyDescent="0.25">
      <c r="A6880" t="s">
        <v>26164</v>
      </c>
      <c r="B6880" t="s">
        <v>26165</v>
      </c>
      <c r="C6880" s="1" t="str">
        <f t="shared" si="1109"/>
        <v>21:0450</v>
      </c>
      <c r="D6880" s="1" t="str">
        <f t="shared" si="1113"/>
        <v>21:0148</v>
      </c>
      <c r="E6880" t="s">
        <v>26166</v>
      </c>
      <c r="F6880" t="s">
        <v>26167</v>
      </c>
      <c r="H6880">
        <v>48.605737599999998</v>
      </c>
      <c r="I6880">
        <v>-92.320910299999994</v>
      </c>
      <c r="J6880" s="1" t="str">
        <f t="shared" si="1114"/>
        <v>NGR lake sediment grab sample</v>
      </c>
      <c r="K6880" s="1" t="str">
        <f t="shared" si="1115"/>
        <v>&lt;177 micron (NGR)</v>
      </c>
      <c r="L6880">
        <v>28</v>
      </c>
      <c r="M6880" t="s">
        <v>112</v>
      </c>
      <c r="N6880">
        <v>546</v>
      </c>
      <c r="O6880">
        <v>108</v>
      </c>
      <c r="P6880">
        <v>34</v>
      </c>
      <c r="Q6880">
        <v>5</v>
      </c>
      <c r="R6880">
        <v>32</v>
      </c>
      <c r="S6880">
        <v>16</v>
      </c>
      <c r="T6880">
        <v>0.1</v>
      </c>
      <c r="U6880">
        <v>390</v>
      </c>
      <c r="V6880">
        <v>1.5</v>
      </c>
      <c r="W6880">
        <v>0.5</v>
      </c>
      <c r="X6880">
        <v>1</v>
      </c>
      <c r="Y6880">
        <v>39.4</v>
      </c>
    </row>
    <row r="6881" spans="1:25" hidden="1" x14ac:dyDescent="0.25">
      <c r="A6881" t="s">
        <v>26168</v>
      </c>
      <c r="B6881" t="s">
        <v>26169</v>
      </c>
      <c r="C6881" s="1" t="str">
        <f t="shared" si="1109"/>
        <v>21:0450</v>
      </c>
      <c r="D6881" s="1" t="str">
        <f t="shared" si="1113"/>
        <v>21:0148</v>
      </c>
      <c r="E6881" t="s">
        <v>26170</v>
      </c>
      <c r="F6881" t="s">
        <v>26171</v>
      </c>
      <c r="H6881">
        <v>48.565294600000001</v>
      </c>
      <c r="I6881">
        <v>-92.342085299999994</v>
      </c>
      <c r="J6881" s="1" t="str">
        <f t="shared" si="1114"/>
        <v>NGR lake sediment grab sample</v>
      </c>
      <c r="K6881" s="1" t="str">
        <f t="shared" si="1115"/>
        <v>&lt;177 micron (NGR)</v>
      </c>
      <c r="L6881">
        <v>28</v>
      </c>
      <c r="M6881" t="s">
        <v>117</v>
      </c>
      <c r="N6881">
        <v>547</v>
      </c>
      <c r="O6881">
        <v>122</v>
      </c>
      <c r="P6881">
        <v>40</v>
      </c>
      <c r="Q6881">
        <v>2</v>
      </c>
      <c r="R6881">
        <v>37</v>
      </c>
      <c r="S6881">
        <v>15</v>
      </c>
      <c r="T6881">
        <v>0.1</v>
      </c>
      <c r="U6881">
        <v>400</v>
      </c>
      <c r="V6881">
        <v>1.6</v>
      </c>
      <c r="W6881">
        <v>0.5</v>
      </c>
      <c r="X6881">
        <v>1</v>
      </c>
      <c r="Y6881">
        <v>43.4</v>
      </c>
    </row>
    <row r="6882" spans="1:25" hidden="1" x14ac:dyDescent="0.25">
      <c r="A6882" t="s">
        <v>26172</v>
      </c>
      <c r="B6882" t="s">
        <v>26173</v>
      </c>
      <c r="C6882" s="1" t="str">
        <f t="shared" si="1109"/>
        <v>21:0450</v>
      </c>
      <c r="D6882" s="1" t="str">
        <f t="shared" si="1113"/>
        <v>21:0148</v>
      </c>
      <c r="E6882" t="s">
        <v>26174</v>
      </c>
      <c r="F6882" t="s">
        <v>26175</v>
      </c>
      <c r="H6882">
        <v>48.5543002</v>
      </c>
      <c r="I6882">
        <v>-92.374251900000004</v>
      </c>
      <c r="J6882" s="1" t="str">
        <f t="shared" si="1114"/>
        <v>NGR lake sediment grab sample</v>
      </c>
      <c r="K6882" s="1" t="str">
        <f t="shared" si="1115"/>
        <v>&lt;177 micron (NGR)</v>
      </c>
      <c r="L6882">
        <v>28</v>
      </c>
      <c r="M6882" t="s">
        <v>122</v>
      </c>
      <c r="N6882">
        <v>548</v>
      </c>
      <c r="O6882">
        <v>102</v>
      </c>
      <c r="P6882">
        <v>24</v>
      </c>
      <c r="Q6882">
        <v>2</v>
      </c>
      <c r="R6882">
        <v>38</v>
      </c>
      <c r="S6882">
        <v>11</v>
      </c>
      <c r="T6882">
        <v>0.1</v>
      </c>
      <c r="U6882">
        <v>130</v>
      </c>
      <c r="V6882">
        <v>1</v>
      </c>
      <c r="W6882">
        <v>0.5</v>
      </c>
      <c r="X6882">
        <v>1</v>
      </c>
      <c r="Y6882">
        <v>31</v>
      </c>
    </row>
    <row r="6883" spans="1:25" hidden="1" x14ac:dyDescent="0.25">
      <c r="A6883" t="s">
        <v>26176</v>
      </c>
      <c r="B6883" t="s">
        <v>26177</v>
      </c>
      <c r="C6883" s="1" t="str">
        <f t="shared" si="1109"/>
        <v>21:0450</v>
      </c>
      <c r="D6883" s="1" t="str">
        <f t="shared" si="1113"/>
        <v>21:0148</v>
      </c>
      <c r="E6883" t="s">
        <v>26178</v>
      </c>
      <c r="F6883" t="s">
        <v>26179</v>
      </c>
      <c r="H6883">
        <v>48.529226000000001</v>
      </c>
      <c r="I6883">
        <v>-92.401137800000001</v>
      </c>
      <c r="J6883" s="1" t="str">
        <f t="shared" si="1114"/>
        <v>NGR lake sediment grab sample</v>
      </c>
      <c r="K6883" s="1" t="str">
        <f t="shared" si="1115"/>
        <v>&lt;177 micron (NGR)</v>
      </c>
      <c r="L6883">
        <v>29</v>
      </c>
      <c r="M6883" t="s">
        <v>29</v>
      </c>
      <c r="N6883">
        <v>549</v>
      </c>
      <c r="O6883">
        <v>68</v>
      </c>
      <c r="P6883">
        <v>19</v>
      </c>
      <c r="Q6883">
        <v>2</v>
      </c>
      <c r="R6883">
        <v>18</v>
      </c>
      <c r="S6883">
        <v>5</v>
      </c>
      <c r="T6883">
        <v>0.1</v>
      </c>
      <c r="U6883">
        <v>70</v>
      </c>
      <c r="V6883">
        <v>0.45</v>
      </c>
      <c r="W6883">
        <v>0.5</v>
      </c>
      <c r="X6883">
        <v>1</v>
      </c>
      <c r="Y6883">
        <v>51.2</v>
      </c>
    </row>
    <row r="6884" spans="1:25" hidden="1" x14ac:dyDescent="0.25">
      <c r="A6884" t="s">
        <v>26180</v>
      </c>
      <c r="B6884" t="s">
        <v>26181</v>
      </c>
      <c r="C6884" s="1" t="str">
        <f t="shared" si="1109"/>
        <v>21:0450</v>
      </c>
      <c r="D6884" s="1" t="str">
        <f t="shared" si="1113"/>
        <v>21:0148</v>
      </c>
      <c r="E6884" t="s">
        <v>26182</v>
      </c>
      <c r="F6884" t="s">
        <v>26183</v>
      </c>
      <c r="H6884">
        <v>48.538528999999997</v>
      </c>
      <c r="I6884">
        <v>-92.397816899999995</v>
      </c>
      <c r="J6884" s="1" t="str">
        <f t="shared" si="1114"/>
        <v>NGR lake sediment grab sample</v>
      </c>
      <c r="K6884" s="1" t="str">
        <f t="shared" si="1115"/>
        <v>&lt;177 micron (NGR)</v>
      </c>
      <c r="L6884">
        <v>29</v>
      </c>
      <c r="M6884" t="s">
        <v>49</v>
      </c>
      <c r="N6884">
        <v>550</v>
      </c>
      <c r="O6884">
        <v>72</v>
      </c>
      <c r="P6884">
        <v>23</v>
      </c>
      <c r="Q6884">
        <v>2</v>
      </c>
      <c r="R6884">
        <v>23</v>
      </c>
      <c r="S6884">
        <v>6</v>
      </c>
      <c r="T6884">
        <v>0.1</v>
      </c>
      <c r="U6884">
        <v>85</v>
      </c>
      <c r="V6884">
        <v>0.6</v>
      </c>
      <c r="W6884">
        <v>0.5</v>
      </c>
      <c r="X6884">
        <v>1</v>
      </c>
      <c r="Y6884">
        <v>52.2</v>
      </c>
    </row>
    <row r="6885" spans="1:25" hidden="1" x14ac:dyDescent="0.25">
      <c r="A6885" t="s">
        <v>26184</v>
      </c>
      <c r="B6885" t="s">
        <v>26185</v>
      </c>
      <c r="C6885" s="1" t="str">
        <f t="shared" si="1109"/>
        <v>21:0450</v>
      </c>
      <c r="D6885" s="1" t="str">
        <f t="shared" si="1113"/>
        <v>21:0148</v>
      </c>
      <c r="E6885" t="s">
        <v>26178</v>
      </c>
      <c r="F6885" t="s">
        <v>26186</v>
      </c>
      <c r="H6885">
        <v>48.529226000000001</v>
      </c>
      <c r="I6885">
        <v>-92.401137800000001</v>
      </c>
      <c r="J6885" s="1" t="str">
        <f t="shared" si="1114"/>
        <v>NGR lake sediment grab sample</v>
      </c>
      <c r="K6885" s="1" t="str">
        <f t="shared" si="1115"/>
        <v>&lt;177 micron (NGR)</v>
      </c>
      <c r="L6885">
        <v>29</v>
      </c>
      <c r="M6885" t="s">
        <v>57</v>
      </c>
      <c r="N6885">
        <v>551</v>
      </c>
      <c r="O6885">
        <v>69</v>
      </c>
      <c r="P6885">
        <v>20</v>
      </c>
      <c r="Q6885">
        <v>1</v>
      </c>
      <c r="R6885">
        <v>19</v>
      </c>
      <c r="S6885">
        <v>5</v>
      </c>
      <c r="T6885">
        <v>0.1</v>
      </c>
      <c r="U6885">
        <v>70</v>
      </c>
      <c r="V6885">
        <v>0.45</v>
      </c>
      <c r="W6885">
        <v>0.5</v>
      </c>
      <c r="X6885">
        <v>1</v>
      </c>
      <c r="Y6885">
        <v>50.2</v>
      </c>
    </row>
    <row r="6886" spans="1:25" hidden="1" x14ac:dyDescent="0.25">
      <c r="A6886" t="s">
        <v>26187</v>
      </c>
      <c r="B6886" t="s">
        <v>26188</v>
      </c>
      <c r="C6886" s="1" t="str">
        <f t="shared" si="1109"/>
        <v>21:0450</v>
      </c>
      <c r="D6886" s="1" t="str">
        <f t="shared" si="1113"/>
        <v>21:0148</v>
      </c>
      <c r="E6886" t="s">
        <v>26178</v>
      </c>
      <c r="F6886" t="s">
        <v>26189</v>
      </c>
      <c r="H6886">
        <v>48.529226000000001</v>
      </c>
      <c r="I6886">
        <v>-92.401137800000001</v>
      </c>
      <c r="J6886" s="1" t="str">
        <f t="shared" si="1114"/>
        <v>NGR lake sediment grab sample</v>
      </c>
      <c r="K6886" s="1" t="str">
        <f t="shared" si="1115"/>
        <v>&lt;177 micron (NGR)</v>
      </c>
      <c r="L6886">
        <v>29</v>
      </c>
      <c r="M6886" t="s">
        <v>53</v>
      </c>
      <c r="N6886">
        <v>552</v>
      </c>
      <c r="O6886">
        <v>70</v>
      </c>
      <c r="P6886">
        <v>21</v>
      </c>
      <c r="Q6886">
        <v>2</v>
      </c>
      <c r="R6886">
        <v>20</v>
      </c>
      <c r="S6886">
        <v>4</v>
      </c>
      <c r="T6886">
        <v>0.1</v>
      </c>
      <c r="U6886">
        <v>90</v>
      </c>
      <c r="V6886">
        <v>0.5</v>
      </c>
      <c r="W6886">
        <v>0.5</v>
      </c>
      <c r="X6886">
        <v>1</v>
      </c>
      <c r="Y6886">
        <v>49.8</v>
      </c>
    </row>
    <row r="6887" spans="1:25" hidden="1" x14ac:dyDescent="0.25">
      <c r="A6887" t="s">
        <v>26190</v>
      </c>
      <c r="B6887" t="s">
        <v>26191</v>
      </c>
      <c r="C6887" s="1" t="str">
        <f t="shared" si="1109"/>
        <v>21:0450</v>
      </c>
      <c r="D6887" s="1" t="str">
        <f t="shared" si="1113"/>
        <v>21:0148</v>
      </c>
      <c r="E6887" t="s">
        <v>26192</v>
      </c>
      <c r="F6887" t="s">
        <v>26193</v>
      </c>
      <c r="H6887">
        <v>48.501443700000003</v>
      </c>
      <c r="I6887">
        <v>-92.388984500000007</v>
      </c>
      <c r="J6887" s="1" t="str">
        <f t="shared" si="1114"/>
        <v>NGR lake sediment grab sample</v>
      </c>
      <c r="K6887" s="1" t="str">
        <f t="shared" si="1115"/>
        <v>&lt;177 micron (NGR)</v>
      </c>
      <c r="L6887">
        <v>29</v>
      </c>
      <c r="M6887" t="s">
        <v>34</v>
      </c>
      <c r="N6887">
        <v>553</v>
      </c>
      <c r="O6887">
        <v>70</v>
      </c>
      <c r="P6887">
        <v>31</v>
      </c>
      <c r="Q6887">
        <v>3</v>
      </c>
      <c r="R6887">
        <v>20</v>
      </c>
      <c r="S6887">
        <v>6</v>
      </c>
      <c r="T6887">
        <v>0.1</v>
      </c>
      <c r="U6887">
        <v>100</v>
      </c>
      <c r="V6887">
        <v>0.75</v>
      </c>
      <c r="W6887">
        <v>0.5</v>
      </c>
      <c r="X6887">
        <v>1</v>
      </c>
      <c r="Y6887">
        <v>54.8</v>
      </c>
    </row>
    <row r="6888" spans="1:25" hidden="1" x14ac:dyDescent="0.25">
      <c r="A6888" t="s">
        <v>26194</v>
      </c>
      <c r="B6888" t="s">
        <v>26195</v>
      </c>
      <c r="C6888" s="1" t="str">
        <f t="shared" si="1109"/>
        <v>21:0450</v>
      </c>
      <c r="D6888" s="1" t="str">
        <f t="shared" si="1113"/>
        <v>21:0148</v>
      </c>
      <c r="E6888" t="s">
        <v>26196</v>
      </c>
      <c r="F6888" t="s">
        <v>26197</v>
      </c>
      <c r="H6888">
        <v>48.476094600000003</v>
      </c>
      <c r="I6888">
        <v>-92.420816099999996</v>
      </c>
      <c r="J6888" s="1" t="str">
        <f t="shared" si="1114"/>
        <v>NGR lake sediment grab sample</v>
      </c>
      <c r="K6888" s="1" t="str">
        <f t="shared" si="1115"/>
        <v>&lt;177 micron (NGR)</v>
      </c>
      <c r="L6888">
        <v>29</v>
      </c>
      <c r="M6888" t="s">
        <v>39</v>
      </c>
      <c r="N6888">
        <v>554</v>
      </c>
      <c r="O6888">
        <v>88</v>
      </c>
      <c r="P6888">
        <v>25</v>
      </c>
      <c r="Q6888">
        <v>7</v>
      </c>
      <c r="R6888">
        <v>17</v>
      </c>
      <c r="S6888">
        <v>12</v>
      </c>
      <c r="T6888">
        <v>0.1</v>
      </c>
      <c r="U6888">
        <v>360</v>
      </c>
      <c r="V6888">
        <v>1.5</v>
      </c>
      <c r="W6888">
        <v>0.5</v>
      </c>
      <c r="X6888">
        <v>1</v>
      </c>
      <c r="Y6888">
        <v>34.799999999999997</v>
      </c>
    </row>
    <row r="6889" spans="1:25" hidden="1" x14ac:dyDescent="0.25">
      <c r="A6889" t="s">
        <v>26198</v>
      </c>
      <c r="B6889" t="s">
        <v>26199</v>
      </c>
      <c r="C6889" s="1" t="str">
        <f t="shared" si="1109"/>
        <v>21:0450</v>
      </c>
      <c r="D6889" s="1" t="str">
        <f t="shared" si="1113"/>
        <v>21:0148</v>
      </c>
      <c r="E6889" t="s">
        <v>26200</v>
      </c>
      <c r="F6889" t="s">
        <v>26201</v>
      </c>
      <c r="H6889">
        <v>48.450793099999999</v>
      </c>
      <c r="I6889">
        <v>-92.421956100000003</v>
      </c>
      <c r="J6889" s="1" t="str">
        <f t="shared" si="1114"/>
        <v>NGR lake sediment grab sample</v>
      </c>
      <c r="K6889" s="1" t="str">
        <f t="shared" si="1115"/>
        <v>&lt;177 micron (NGR)</v>
      </c>
      <c r="L6889">
        <v>29</v>
      </c>
      <c r="M6889" t="s">
        <v>44</v>
      </c>
      <c r="N6889">
        <v>555</v>
      </c>
      <c r="O6889">
        <v>54</v>
      </c>
      <c r="P6889">
        <v>16</v>
      </c>
      <c r="Q6889">
        <v>6</v>
      </c>
      <c r="R6889">
        <v>20</v>
      </c>
      <c r="S6889">
        <v>8</v>
      </c>
      <c r="T6889">
        <v>0.1</v>
      </c>
      <c r="U6889">
        <v>205</v>
      </c>
      <c r="V6889">
        <v>1.6</v>
      </c>
      <c r="W6889">
        <v>0.5</v>
      </c>
      <c r="X6889">
        <v>1</v>
      </c>
      <c r="Y6889">
        <v>6.8</v>
      </c>
    </row>
    <row r="6890" spans="1:25" hidden="1" x14ac:dyDescent="0.25">
      <c r="A6890" t="s">
        <v>26202</v>
      </c>
      <c r="B6890" t="s">
        <v>26203</v>
      </c>
      <c r="C6890" s="1" t="str">
        <f t="shared" si="1109"/>
        <v>21:0450</v>
      </c>
      <c r="D6890" s="1" t="str">
        <f t="shared" si="1113"/>
        <v>21:0148</v>
      </c>
      <c r="E6890" t="s">
        <v>26204</v>
      </c>
      <c r="F6890" t="s">
        <v>26205</v>
      </c>
      <c r="H6890">
        <v>48.408946100000001</v>
      </c>
      <c r="I6890">
        <v>-92.407120199999994</v>
      </c>
      <c r="J6890" s="1" t="str">
        <f t="shared" si="1114"/>
        <v>NGR lake sediment grab sample</v>
      </c>
      <c r="K6890" s="1" t="str">
        <f t="shared" si="1115"/>
        <v>&lt;177 micron (NGR)</v>
      </c>
      <c r="L6890">
        <v>29</v>
      </c>
      <c r="M6890" t="s">
        <v>62</v>
      </c>
      <c r="N6890">
        <v>556</v>
      </c>
      <c r="O6890">
        <v>92</v>
      </c>
      <c r="P6890">
        <v>15</v>
      </c>
      <c r="Q6890">
        <v>7</v>
      </c>
      <c r="R6890">
        <v>24</v>
      </c>
      <c r="S6890">
        <v>10</v>
      </c>
      <c r="T6890">
        <v>0.1</v>
      </c>
      <c r="U6890">
        <v>380</v>
      </c>
      <c r="V6890">
        <v>1.7</v>
      </c>
      <c r="W6890">
        <v>0.5</v>
      </c>
      <c r="X6890">
        <v>1</v>
      </c>
      <c r="Y6890">
        <v>11.2</v>
      </c>
    </row>
    <row r="6891" spans="1:25" hidden="1" x14ac:dyDescent="0.25">
      <c r="A6891" t="s">
        <v>26206</v>
      </c>
      <c r="B6891" t="s">
        <v>26207</v>
      </c>
      <c r="C6891" s="1" t="str">
        <f t="shared" si="1109"/>
        <v>21:0450</v>
      </c>
      <c r="D6891" s="1" t="str">
        <f t="shared" si="1113"/>
        <v>21:0148</v>
      </c>
      <c r="E6891" t="s">
        <v>26208</v>
      </c>
      <c r="F6891" t="s">
        <v>26209</v>
      </c>
      <c r="H6891">
        <v>48.377157400000002</v>
      </c>
      <c r="I6891">
        <v>-92.394416899999996</v>
      </c>
      <c r="J6891" s="1" t="str">
        <f t="shared" si="1114"/>
        <v>NGR lake sediment grab sample</v>
      </c>
      <c r="K6891" s="1" t="str">
        <f t="shared" si="1115"/>
        <v>&lt;177 micron (NGR)</v>
      </c>
      <c r="L6891">
        <v>29</v>
      </c>
      <c r="M6891" t="s">
        <v>67</v>
      </c>
      <c r="N6891">
        <v>557</v>
      </c>
      <c r="O6891">
        <v>132</v>
      </c>
      <c r="P6891">
        <v>46</v>
      </c>
      <c r="Q6891">
        <v>9</v>
      </c>
      <c r="R6891">
        <v>65</v>
      </c>
      <c r="S6891">
        <v>24</v>
      </c>
      <c r="T6891">
        <v>0.1</v>
      </c>
      <c r="U6891">
        <v>1300</v>
      </c>
      <c r="V6891">
        <v>4.0999999999999996</v>
      </c>
      <c r="W6891">
        <v>3.5</v>
      </c>
      <c r="X6891">
        <v>2</v>
      </c>
      <c r="Y6891">
        <v>19.600000000000001</v>
      </c>
    </row>
    <row r="6892" spans="1:25" hidden="1" x14ac:dyDescent="0.25">
      <c r="A6892" t="s">
        <v>26210</v>
      </c>
      <c r="B6892" t="s">
        <v>26211</v>
      </c>
      <c r="C6892" s="1" t="str">
        <f t="shared" si="1109"/>
        <v>21:0450</v>
      </c>
      <c r="D6892" s="1" t="str">
        <f t="shared" si="1113"/>
        <v>21:0148</v>
      </c>
      <c r="E6892" t="s">
        <v>26212</v>
      </c>
      <c r="F6892" t="s">
        <v>26213</v>
      </c>
      <c r="H6892">
        <v>48.360199999999999</v>
      </c>
      <c r="I6892">
        <v>-92.326779400000007</v>
      </c>
      <c r="J6892" s="1" t="str">
        <f t="shared" si="1114"/>
        <v>NGR lake sediment grab sample</v>
      </c>
      <c r="K6892" s="1" t="str">
        <f t="shared" si="1115"/>
        <v>&lt;177 micron (NGR)</v>
      </c>
      <c r="L6892">
        <v>29</v>
      </c>
      <c r="M6892" t="s">
        <v>72</v>
      </c>
      <c r="N6892">
        <v>558</v>
      </c>
      <c r="O6892">
        <v>130</v>
      </c>
      <c r="P6892">
        <v>32</v>
      </c>
      <c r="Q6892">
        <v>6</v>
      </c>
      <c r="R6892">
        <v>30</v>
      </c>
      <c r="S6892">
        <v>13</v>
      </c>
      <c r="T6892">
        <v>0.1</v>
      </c>
      <c r="U6892">
        <v>460</v>
      </c>
      <c r="V6892">
        <v>1.4</v>
      </c>
      <c r="W6892">
        <v>0.5</v>
      </c>
      <c r="X6892">
        <v>1</v>
      </c>
      <c r="Y6892">
        <v>39.799999999999997</v>
      </c>
    </row>
    <row r="6893" spans="1:25" hidden="1" x14ac:dyDescent="0.25">
      <c r="A6893" t="s">
        <v>26214</v>
      </c>
      <c r="B6893" t="s">
        <v>26215</v>
      </c>
      <c r="C6893" s="1" t="str">
        <f t="shared" si="1109"/>
        <v>21:0450</v>
      </c>
      <c r="D6893" s="1" t="str">
        <f t="shared" si="1113"/>
        <v>21:0148</v>
      </c>
      <c r="E6893" t="s">
        <v>26216</v>
      </c>
      <c r="F6893" t="s">
        <v>26217</v>
      </c>
      <c r="H6893">
        <v>48.335819100000002</v>
      </c>
      <c r="I6893">
        <v>-92.351875300000003</v>
      </c>
      <c r="J6893" s="1" t="str">
        <f t="shared" si="1114"/>
        <v>NGR lake sediment grab sample</v>
      </c>
      <c r="K6893" s="1" t="str">
        <f t="shared" si="1115"/>
        <v>&lt;177 micron (NGR)</v>
      </c>
      <c r="L6893">
        <v>29</v>
      </c>
      <c r="M6893" t="s">
        <v>77</v>
      </c>
      <c r="N6893">
        <v>559</v>
      </c>
      <c r="O6893">
        <v>102</v>
      </c>
      <c r="P6893">
        <v>40</v>
      </c>
      <c r="Q6893">
        <v>4</v>
      </c>
      <c r="R6893">
        <v>39</v>
      </c>
      <c r="S6893">
        <v>10</v>
      </c>
      <c r="T6893">
        <v>0.1</v>
      </c>
      <c r="U6893">
        <v>230</v>
      </c>
      <c r="V6893">
        <v>1.7</v>
      </c>
      <c r="W6893">
        <v>0.5</v>
      </c>
      <c r="X6893">
        <v>1</v>
      </c>
      <c r="Y6893">
        <v>29.4</v>
      </c>
    </row>
    <row r="6894" spans="1:25" hidden="1" x14ac:dyDescent="0.25">
      <c r="A6894" t="s">
        <v>26218</v>
      </c>
      <c r="B6894" t="s">
        <v>26219</v>
      </c>
      <c r="C6894" s="1" t="str">
        <f t="shared" si="1109"/>
        <v>21:0450</v>
      </c>
      <c r="D6894" s="1" t="str">
        <f t="shared" si="1113"/>
        <v>21:0148</v>
      </c>
      <c r="E6894" t="s">
        <v>26220</v>
      </c>
      <c r="F6894" t="s">
        <v>26221</v>
      </c>
      <c r="H6894">
        <v>48.311697500000001</v>
      </c>
      <c r="I6894">
        <v>-92.325125200000002</v>
      </c>
      <c r="J6894" s="1" t="str">
        <f t="shared" si="1114"/>
        <v>NGR lake sediment grab sample</v>
      </c>
      <c r="K6894" s="1" t="str">
        <f t="shared" si="1115"/>
        <v>&lt;177 micron (NGR)</v>
      </c>
      <c r="L6894">
        <v>29</v>
      </c>
      <c r="M6894" t="s">
        <v>82</v>
      </c>
      <c r="N6894">
        <v>560</v>
      </c>
      <c r="O6894">
        <v>62</v>
      </c>
      <c r="P6894">
        <v>28</v>
      </c>
      <c r="Q6894">
        <v>2</v>
      </c>
      <c r="R6894">
        <v>27</v>
      </c>
      <c r="S6894">
        <v>7</v>
      </c>
      <c r="T6894">
        <v>0.1</v>
      </c>
      <c r="U6894">
        <v>135</v>
      </c>
      <c r="V6894">
        <v>0.85</v>
      </c>
      <c r="W6894">
        <v>0.5</v>
      </c>
      <c r="X6894">
        <v>1</v>
      </c>
      <c r="Y6894">
        <v>24.2</v>
      </c>
    </row>
    <row r="6895" spans="1:25" hidden="1" x14ac:dyDescent="0.25">
      <c r="A6895" t="s">
        <v>26222</v>
      </c>
      <c r="B6895" t="s">
        <v>26223</v>
      </c>
      <c r="C6895" s="1" t="str">
        <f t="shared" si="1109"/>
        <v>21:0450</v>
      </c>
      <c r="D6895" s="1" t="str">
        <f t="shared" si="1113"/>
        <v>21:0148</v>
      </c>
      <c r="E6895" t="s">
        <v>26224</v>
      </c>
      <c r="F6895" t="s">
        <v>26225</v>
      </c>
      <c r="H6895">
        <v>48.310523600000003</v>
      </c>
      <c r="I6895">
        <v>-92.355702399999998</v>
      </c>
      <c r="J6895" s="1" t="str">
        <f t="shared" si="1114"/>
        <v>NGR lake sediment grab sample</v>
      </c>
      <c r="K6895" s="1" t="str">
        <f t="shared" si="1115"/>
        <v>&lt;177 micron (NGR)</v>
      </c>
      <c r="L6895">
        <v>29</v>
      </c>
      <c r="M6895" t="s">
        <v>87</v>
      </c>
      <c r="N6895">
        <v>561</v>
      </c>
      <c r="O6895">
        <v>134</v>
      </c>
      <c r="P6895">
        <v>28</v>
      </c>
      <c r="Q6895">
        <v>6</v>
      </c>
      <c r="R6895">
        <v>20</v>
      </c>
      <c r="S6895">
        <v>12</v>
      </c>
      <c r="T6895">
        <v>0.1</v>
      </c>
      <c r="U6895">
        <v>780</v>
      </c>
      <c r="V6895">
        <v>3.05</v>
      </c>
      <c r="W6895">
        <v>0.5</v>
      </c>
      <c r="X6895">
        <v>6</v>
      </c>
      <c r="Y6895">
        <v>48.6</v>
      </c>
    </row>
    <row r="6896" spans="1:25" hidden="1" x14ac:dyDescent="0.25">
      <c r="A6896" t="s">
        <v>26226</v>
      </c>
      <c r="B6896" t="s">
        <v>26227</v>
      </c>
      <c r="C6896" s="1" t="str">
        <f t="shared" si="1109"/>
        <v>21:0450</v>
      </c>
      <c r="D6896" s="1" t="str">
        <f t="shared" si="1113"/>
        <v>21:0148</v>
      </c>
      <c r="E6896" t="s">
        <v>26228</v>
      </c>
      <c r="F6896" t="s">
        <v>26229</v>
      </c>
      <c r="H6896">
        <v>48.287088099999998</v>
      </c>
      <c r="I6896">
        <v>-92.347962699999997</v>
      </c>
      <c r="J6896" s="1" t="str">
        <f t="shared" si="1114"/>
        <v>NGR lake sediment grab sample</v>
      </c>
      <c r="K6896" s="1" t="str">
        <f t="shared" si="1115"/>
        <v>&lt;177 micron (NGR)</v>
      </c>
      <c r="L6896">
        <v>29</v>
      </c>
      <c r="M6896" t="s">
        <v>92</v>
      </c>
      <c r="N6896">
        <v>562</v>
      </c>
      <c r="O6896">
        <v>130</v>
      </c>
      <c r="P6896">
        <v>33</v>
      </c>
      <c r="Q6896">
        <v>7</v>
      </c>
      <c r="R6896">
        <v>27</v>
      </c>
      <c r="S6896">
        <v>10</v>
      </c>
      <c r="T6896">
        <v>0.1</v>
      </c>
      <c r="U6896">
        <v>550</v>
      </c>
      <c r="V6896">
        <v>2.15</v>
      </c>
      <c r="W6896">
        <v>2.5</v>
      </c>
      <c r="X6896">
        <v>4</v>
      </c>
      <c r="Y6896">
        <v>30.2</v>
      </c>
    </row>
    <row r="6897" spans="1:25" hidden="1" x14ac:dyDescent="0.25">
      <c r="A6897" t="s">
        <v>26230</v>
      </c>
      <c r="B6897" t="s">
        <v>26231</v>
      </c>
      <c r="C6897" s="1" t="str">
        <f t="shared" si="1109"/>
        <v>21:0450</v>
      </c>
      <c r="D6897" s="1" t="str">
        <f t="shared" si="1113"/>
        <v>21:0148</v>
      </c>
      <c r="E6897" t="s">
        <v>26232</v>
      </c>
      <c r="F6897" t="s">
        <v>26233</v>
      </c>
      <c r="H6897">
        <v>48.2708011</v>
      </c>
      <c r="I6897">
        <v>-92.324181600000003</v>
      </c>
      <c r="J6897" s="1" t="str">
        <f t="shared" si="1114"/>
        <v>NGR lake sediment grab sample</v>
      </c>
      <c r="K6897" s="1" t="str">
        <f t="shared" si="1115"/>
        <v>&lt;177 micron (NGR)</v>
      </c>
      <c r="L6897">
        <v>29</v>
      </c>
      <c r="M6897" t="s">
        <v>97</v>
      </c>
      <c r="N6897">
        <v>563</v>
      </c>
      <c r="O6897">
        <v>144</v>
      </c>
      <c r="P6897">
        <v>29</v>
      </c>
      <c r="Q6897">
        <v>6</v>
      </c>
      <c r="R6897">
        <v>28</v>
      </c>
      <c r="S6897">
        <v>12</v>
      </c>
      <c r="T6897">
        <v>0.1</v>
      </c>
      <c r="U6897">
        <v>160</v>
      </c>
      <c r="V6897">
        <v>1.1000000000000001</v>
      </c>
      <c r="W6897">
        <v>0.5</v>
      </c>
      <c r="X6897">
        <v>2</v>
      </c>
      <c r="Y6897">
        <v>47</v>
      </c>
    </row>
    <row r="6898" spans="1:25" hidden="1" x14ac:dyDescent="0.25">
      <c r="A6898" t="s">
        <v>26234</v>
      </c>
      <c r="B6898" t="s">
        <v>26235</v>
      </c>
      <c r="C6898" s="1" t="str">
        <f t="shared" si="1109"/>
        <v>21:0450</v>
      </c>
      <c r="D6898" s="1" t="str">
        <f t="shared" si="1113"/>
        <v>21:0148</v>
      </c>
      <c r="E6898" t="s">
        <v>26236</v>
      </c>
      <c r="F6898" t="s">
        <v>26237</v>
      </c>
      <c r="H6898">
        <v>48.259742899999999</v>
      </c>
      <c r="I6898">
        <v>-92.295587999999995</v>
      </c>
      <c r="J6898" s="1" t="str">
        <f t="shared" si="1114"/>
        <v>NGR lake sediment grab sample</v>
      </c>
      <c r="K6898" s="1" t="str">
        <f t="shared" si="1115"/>
        <v>&lt;177 micron (NGR)</v>
      </c>
      <c r="L6898">
        <v>29</v>
      </c>
      <c r="M6898" t="s">
        <v>107</v>
      </c>
      <c r="N6898">
        <v>564</v>
      </c>
      <c r="O6898">
        <v>116</v>
      </c>
      <c r="P6898">
        <v>27</v>
      </c>
      <c r="Q6898">
        <v>5</v>
      </c>
      <c r="R6898">
        <v>25</v>
      </c>
      <c r="S6898">
        <v>9</v>
      </c>
      <c r="T6898">
        <v>0.1</v>
      </c>
      <c r="U6898">
        <v>265</v>
      </c>
      <c r="V6898">
        <v>1.05</v>
      </c>
      <c r="W6898">
        <v>0.5</v>
      </c>
      <c r="X6898">
        <v>1</v>
      </c>
      <c r="Y6898">
        <v>45.2</v>
      </c>
    </row>
    <row r="6899" spans="1:25" hidden="1" x14ac:dyDescent="0.25">
      <c r="A6899" t="s">
        <v>26238</v>
      </c>
      <c r="B6899" t="s">
        <v>26239</v>
      </c>
      <c r="C6899" s="1" t="str">
        <f t="shared" si="1109"/>
        <v>21:0450</v>
      </c>
      <c r="D6899" s="1" t="str">
        <f t="shared" si="1113"/>
        <v>21:0148</v>
      </c>
      <c r="E6899" t="s">
        <v>26240</v>
      </c>
      <c r="F6899" t="s">
        <v>26241</v>
      </c>
      <c r="H6899">
        <v>48.248854299999998</v>
      </c>
      <c r="I6899">
        <v>-92.282158999999993</v>
      </c>
      <c r="J6899" s="1" t="str">
        <f t="shared" si="1114"/>
        <v>NGR lake sediment grab sample</v>
      </c>
      <c r="K6899" s="1" t="str">
        <f t="shared" si="1115"/>
        <v>&lt;177 micron (NGR)</v>
      </c>
      <c r="L6899">
        <v>29</v>
      </c>
      <c r="M6899" t="s">
        <v>112</v>
      </c>
      <c r="N6899">
        <v>565</v>
      </c>
      <c r="O6899">
        <v>151</v>
      </c>
      <c r="P6899">
        <v>17</v>
      </c>
      <c r="Q6899">
        <v>7</v>
      </c>
      <c r="R6899">
        <v>22</v>
      </c>
      <c r="S6899">
        <v>18</v>
      </c>
      <c r="T6899">
        <v>0.2</v>
      </c>
      <c r="U6899">
        <v>1600</v>
      </c>
      <c r="V6899">
        <v>3</v>
      </c>
      <c r="W6899">
        <v>1</v>
      </c>
      <c r="X6899">
        <v>1</v>
      </c>
      <c r="Y6899">
        <v>18.8</v>
      </c>
    </row>
    <row r="6900" spans="1:25" hidden="1" x14ac:dyDescent="0.25">
      <c r="A6900" t="s">
        <v>26242</v>
      </c>
      <c r="B6900" t="s">
        <v>26243</v>
      </c>
      <c r="C6900" s="1" t="str">
        <f t="shared" si="1109"/>
        <v>21:0450</v>
      </c>
      <c r="D6900" s="1" t="str">
        <f t="shared" si="1113"/>
        <v>21:0148</v>
      </c>
      <c r="E6900" t="s">
        <v>26244</v>
      </c>
      <c r="F6900" t="s">
        <v>26245</v>
      </c>
      <c r="H6900">
        <v>48.242019399999997</v>
      </c>
      <c r="I6900">
        <v>-92.344239200000004</v>
      </c>
      <c r="J6900" s="1" t="str">
        <f t="shared" si="1114"/>
        <v>NGR lake sediment grab sample</v>
      </c>
      <c r="K6900" s="1" t="str">
        <f t="shared" si="1115"/>
        <v>&lt;177 micron (NGR)</v>
      </c>
      <c r="L6900">
        <v>29</v>
      </c>
      <c r="M6900" t="s">
        <v>117</v>
      </c>
      <c r="N6900">
        <v>566</v>
      </c>
      <c r="O6900">
        <v>108</v>
      </c>
      <c r="P6900">
        <v>29</v>
      </c>
      <c r="Q6900">
        <v>9</v>
      </c>
      <c r="R6900">
        <v>28</v>
      </c>
      <c r="S6900">
        <v>10</v>
      </c>
      <c r="T6900">
        <v>0.1</v>
      </c>
      <c r="U6900">
        <v>425</v>
      </c>
      <c r="V6900">
        <v>1.6</v>
      </c>
      <c r="W6900">
        <v>0.5</v>
      </c>
      <c r="X6900">
        <v>1</v>
      </c>
      <c r="Y6900">
        <v>39.799999999999997</v>
      </c>
    </row>
    <row r="6901" spans="1:25" hidden="1" x14ac:dyDescent="0.25">
      <c r="A6901" t="s">
        <v>26246</v>
      </c>
      <c r="B6901" t="s">
        <v>26247</v>
      </c>
      <c r="C6901" s="1" t="str">
        <f t="shared" si="1109"/>
        <v>21:0450</v>
      </c>
      <c r="D6901" s="1" t="str">
        <f>HYPERLINK("http://geochem.nrcan.gc.ca/cdogs/content/svy/svy_e.htm", "")</f>
        <v/>
      </c>
      <c r="G6901" s="1" t="str">
        <f>HYPERLINK("http://geochem.nrcan.gc.ca/cdogs/content/cr_/cr_00047_e.htm", "47")</f>
        <v>47</v>
      </c>
      <c r="J6901" t="s">
        <v>100</v>
      </c>
      <c r="K6901" t="s">
        <v>101</v>
      </c>
      <c r="L6901">
        <v>29</v>
      </c>
      <c r="M6901" t="s">
        <v>102</v>
      </c>
      <c r="N6901">
        <v>567</v>
      </c>
      <c r="O6901">
        <v>100</v>
      </c>
      <c r="P6901">
        <v>49</v>
      </c>
      <c r="Q6901">
        <v>15</v>
      </c>
      <c r="R6901">
        <v>24</v>
      </c>
      <c r="S6901">
        <v>14</v>
      </c>
      <c r="T6901">
        <v>0.2</v>
      </c>
      <c r="U6901">
        <v>830</v>
      </c>
      <c r="V6901">
        <v>2.85</v>
      </c>
      <c r="W6901">
        <v>34</v>
      </c>
      <c r="X6901">
        <v>6</v>
      </c>
      <c r="Y6901">
        <v>16.8</v>
      </c>
    </row>
    <row r="6902" spans="1:25" hidden="1" x14ac:dyDescent="0.25">
      <c r="A6902" t="s">
        <v>26248</v>
      </c>
      <c r="B6902" t="s">
        <v>26249</v>
      </c>
      <c r="C6902" s="1" t="str">
        <f t="shared" si="1109"/>
        <v>21:0450</v>
      </c>
      <c r="D6902" s="1" t="str">
        <f t="shared" ref="D6902:D6913" si="1116">HYPERLINK("http://geochem.nrcan.gc.ca/cdogs/content/svy/svy210148_e.htm", "21:0148")</f>
        <v>21:0148</v>
      </c>
      <c r="E6902" t="s">
        <v>26250</v>
      </c>
      <c r="F6902" t="s">
        <v>26251</v>
      </c>
      <c r="H6902">
        <v>48.290276300000002</v>
      </c>
      <c r="I6902">
        <v>-92.391171600000007</v>
      </c>
      <c r="J6902" s="1" t="str">
        <f t="shared" ref="J6902:J6913" si="1117">HYPERLINK("http://geochem.nrcan.gc.ca/cdogs/content/kwd/kwd020027_e.htm", "NGR lake sediment grab sample")</f>
        <v>NGR lake sediment grab sample</v>
      </c>
      <c r="K6902" s="1" t="str">
        <f t="shared" ref="K6902:K6913" si="1118">HYPERLINK("http://geochem.nrcan.gc.ca/cdogs/content/kwd/kwd080006_e.htm", "&lt;177 micron (NGR)")</f>
        <v>&lt;177 micron (NGR)</v>
      </c>
      <c r="L6902">
        <v>29</v>
      </c>
      <c r="M6902" t="s">
        <v>122</v>
      </c>
      <c r="N6902">
        <v>568</v>
      </c>
      <c r="O6902">
        <v>72</v>
      </c>
      <c r="P6902">
        <v>27</v>
      </c>
      <c r="Q6902">
        <v>7</v>
      </c>
      <c r="R6902">
        <v>29</v>
      </c>
      <c r="S6902">
        <v>9</v>
      </c>
      <c r="T6902">
        <v>0.1</v>
      </c>
      <c r="U6902">
        <v>420</v>
      </c>
      <c r="V6902">
        <v>1.45</v>
      </c>
      <c r="W6902">
        <v>2</v>
      </c>
      <c r="X6902">
        <v>1</v>
      </c>
      <c r="Y6902">
        <v>18.399999999999999</v>
      </c>
    </row>
    <row r="6903" spans="1:25" hidden="1" x14ac:dyDescent="0.25">
      <c r="A6903" t="s">
        <v>26252</v>
      </c>
      <c r="B6903" t="s">
        <v>26253</v>
      </c>
      <c r="C6903" s="1" t="str">
        <f t="shared" si="1109"/>
        <v>21:0450</v>
      </c>
      <c r="D6903" s="1" t="str">
        <f t="shared" si="1116"/>
        <v>21:0148</v>
      </c>
      <c r="E6903" t="s">
        <v>26254</v>
      </c>
      <c r="F6903" t="s">
        <v>26255</v>
      </c>
      <c r="H6903">
        <v>48.3861876</v>
      </c>
      <c r="I6903">
        <v>-92.454916100000005</v>
      </c>
      <c r="J6903" s="1" t="str">
        <f t="shared" si="1117"/>
        <v>NGR lake sediment grab sample</v>
      </c>
      <c r="K6903" s="1" t="str">
        <f t="shared" si="1118"/>
        <v>&lt;177 micron (NGR)</v>
      </c>
      <c r="L6903">
        <v>30</v>
      </c>
      <c r="M6903" t="s">
        <v>29</v>
      </c>
      <c r="N6903">
        <v>569</v>
      </c>
      <c r="O6903">
        <v>172</v>
      </c>
      <c r="P6903">
        <v>25</v>
      </c>
      <c r="Q6903">
        <v>7</v>
      </c>
      <c r="R6903">
        <v>36</v>
      </c>
      <c r="S6903">
        <v>30</v>
      </c>
      <c r="T6903">
        <v>0.1</v>
      </c>
      <c r="U6903">
        <v>4900</v>
      </c>
      <c r="V6903">
        <v>6.6</v>
      </c>
      <c r="W6903">
        <v>2.5</v>
      </c>
      <c r="X6903">
        <v>1</v>
      </c>
      <c r="Y6903">
        <v>21.6</v>
      </c>
    </row>
    <row r="6904" spans="1:25" hidden="1" x14ac:dyDescent="0.25">
      <c r="A6904" t="s">
        <v>26256</v>
      </c>
      <c r="B6904" t="s">
        <v>26257</v>
      </c>
      <c r="C6904" s="1" t="str">
        <f t="shared" si="1109"/>
        <v>21:0450</v>
      </c>
      <c r="D6904" s="1" t="str">
        <f t="shared" si="1116"/>
        <v>21:0148</v>
      </c>
      <c r="E6904" t="s">
        <v>26258</v>
      </c>
      <c r="F6904" t="s">
        <v>26259</v>
      </c>
      <c r="H6904">
        <v>48.3229161</v>
      </c>
      <c r="I6904">
        <v>-92.403072800000004</v>
      </c>
      <c r="J6904" s="1" t="str">
        <f t="shared" si="1117"/>
        <v>NGR lake sediment grab sample</v>
      </c>
      <c r="K6904" s="1" t="str">
        <f t="shared" si="1118"/>
        <v>&lt;177 micron (NGR)</v>
      </c>
      <c r="L6904">
        <v>30</v>
      </c>
      <c r="M6904" t="s">
        <v>34</v>
      </c>
      <c r="N6904">
        <v>570</v>
      </c>
      <c r="O6904">
        <v>92</v>
      </c>
      <c r="P6904">
        <v>28</v>
      </c>
      <c r="Q6904">
        <v>7</v>
      </c>
      <c r="R6904">
        <v>31</v>
      </c>
      <c r="S6904">
        <v>14</v>
      </c>
      <c r="T6904">
        <v>0.1</v>
      </c>
      <c r="U6904">
        <v>600</v>
      </c>
      <c r="V6904">
        <v>2.25</v>
      </c>
      <c r="W6904">
        <v>1</v>
      </c>
      <c r="X6904">
        <v>1</v>
      </c>
      <c r="Y6904">
        <v>21.2</v>
      </c>
    </row>
    <row r="6905" spans="1:25" hidden="1" x14ac:dyDescent="0.25">
      <c r="A6905" t="s">
        <v>26260</v>
      </c>
      <c r="B6905" t="s">
        <v>26261</v>
      </c>
      <c r="C6905" s="1" t="str">
        <f t="shared" si="1109"/>
        <v>21:0450</v>
      </c>
      <c r="D6905" s="1" t="str">
        <f t="shared" si="1116"/>
        <v>21:0148</v>
      </c>
      <c r="E6905" t="s">
        <v>26262</v>
      </c>
      <c r="F6905" t="s">
        <v>26263</v>
      </c>
      <c r="H6905">
        <v>48.3411671</v>
      </c>
      <c r="I6905">
        <v>-92.445409699999999</v>
      </c>
      <c r="J6905" s="1" t="str">
        <f t="shared" si="1117"/>
        <v>NGR lake sediment grab sample</v>
      </c>
      <c r="K6905" s="1" t="str">
        <f t="shared" si="1118"/>
        <v>&lt;177 micron (NGR)</v>
      </c>
      <c r="L6905">
        <v>30</v>
      </c>
      <c r="M6905" t="s">
        <v>39</v>
      </c>
      <c r="N6905">
        <v>571</v>
      </c>
      <c r="O6905">
        <v>131</v>
      </c>
      <c r="P6905">
        <v>20</v>
      </c>
      <c r="Q6905">
        <v>7</v>
      </c>
      <c r="R6905">
        <v>31</v>
      </c>
      <c r="S6905">
        <v>22</v>
      </c>
      <c r="T6905">
        <v>0.1</v>
      </c>
      <c r="U6905">
        <v>950</v>
      </c>
      <c r="V6905">
        <v>3.25</v>
      </c>
      <c r="W6905">
        <v>1</v>
      </c>
      <c r="X6905">
        <v>1</v>
      </c>
      <c r="Y6905">
        <v>18.399999999999999</v>
      </c>
    </row>
    <row r="6906" spans="1:25" hidden="1" x14ac:dyDescent="0.25">
      <c r="A6906" t="s">
        <v>26264</v>
      </c>
      <c r="B6906" t="s">
        <v>26265</v>
      </c>
      <c r="C6906" s="1" t="str">
        <f t="shared" si="1109"/>
        <v>21:0450</v>
      </c>
      <c r="D6906" s="1" t="str">
        <f t="shared" si="1116"/>
        <v>21:0148</v>
      </c>
      <c r="E6906" t="s">
        <v>26266</v>
      </c>
      <c r="F6906" t="s">
        <v>26267</v>
      </c>
      <c r="H6906">
        <v>48.349246200000003</v>
      </c>
      <c r="I6906">
        <v>-92.430718100000007</v>
      </c>
      <c r="J6906" s="1" t="str">
        <f t="shared" si="1117"/>
        <v>NGR lake sediment grab sample</v>
      </c>
      <c r="K6906" s="1" t="str">
        <f t="shared" si="1118"/>
        <v>&lt;177 micron (NGR)</v>
      </c>
      <c r="L6906">
        <v>30</v>
      </c>
      <c r="M6906" t="s">
        <v>44</v>
      </c>
      <c r="N6906">
        <v>572</v>
      </c>
      <c r="O6906">
        <v>64</v>
      </c>
      <c r="P6906">
        <v>25</v>
      </c>
      <c r="Q6906">
        <v>9</v>
      </c>
      <c r="R6906">
        <v>26</v>
      </c>
      <c r="S6906">
        <v>13</v>
      </c>
      <c r="T6906">
        <v>0.1</v>
      </c>
      <c r="U6906">
        <v>270</v>
      </c>
      <c r="V6906">
        <v>1.7</v>
      </c>
      <c r="W6906">
        <v>0.5</v>
      </c>
      <c r="X6906">
        <v>1</v>
      </c>
      <c r="Y6906">
        <v>23.4</v>
      </c>
    </row>
    <row r="6907" spans="1:25" hidden="1" x14ac:dyDescent="0.25">
      <c r="A6907" t="s">
        <v>26268</v>
      </c>
      <c r="B6907" t="s">
        <v>26269</v>
      </c>
      <c r="C6907" s="1" t="str">
        <f t="shared" si="1109"/>
        <v>21:0450</v>
      </c>
      <c r="D6907" s="1" t="str">
        <f t="shared" si="1116"/>
        <v>21:0148</v>
      </c>
      <c r="E6907" t="s">
        <v>26270</v>
      </c>
      <c r="F6907" t="s">
        <v>26271</v>
      </c>
      <c r="H6907">
        <v>48.365613799999998</v>
      </c>
      <c r="I6907">
        <v>-92.445914000000002</v>
      </c>
      <c r="J6907" s="1" t="str">
        <f t="shared" si="1117"/>
        <v>NGR lake sediment grab sample</v>
      </c>
      <c r="K6907" s="1" t="str">
        <f t="shared" si="1118"/>
        <v>&lt;177 micron (NGR)</v>
      </c>
      <c r="L6907">
        <v>30</v>
      </c>
      <c r="M6907" t="s">
        <v>49</v>
      </c>
      <c r="N6907">
        <v>573</v>
      </c>
      <c r="O6907">
        <v>102</v>
      </c>
      <c r="P6907">
        <v>26</v>
      </c>
      <c r="Q6907">
        <v>17</v>
      </c>
      <c r="R6907">
        <v>32</v>
      </c>
      <c r="S6907">
        <v>11</v>
      </c>
      <c r="T6907">
        <v>0.1</v>
      </c>
      <c r="U6907">
        <v>530</v>
      </c>
      <c r="V6907">
        <v>2.4</v>
      </c>
      <c r="W6907">
        <v>2.5</v>
      </c>
      <c r="X6907">
        <v>1</v>
      </c>
      <c r="Y6907">
        <v>15</v>
      </c>
    </row>
    <row r="6908" spans="1:25" hidden="1" x14ac:dyDescent="0.25">
      <c r="A6908" t="s">
        <v>26272</v>
      </c>
      <c r="B6908" t="s">
        <v>26273</v>
      </c>
      <c r="C6908" s="1" t="str">
        <f t="shared" si="1109"/>
        <v>21:0450</v>
      </c>
      <c r="D6908" s="1" t="str">
        <f t="shared" si="1116"/>
        <v>21:0148</v>
      </c>
      <c r="E6908" t="s">
        <v>26254</v>
      </c>
      <c r="F6908" t="s">
        <v>26274</v>
      </c>
      <c r="H6908">
        <v>48.3861876</v>
      </c>
      <c r="I6908">
        <v>-92.454916100000005</v>
      </c>
      <c r="J6908" s="1" t="str">
        <f t="shared" si="1117"/>
        <v>NGR lake sediment grab sample</v>
      </c>
      <c r="K6908" s="1" t="str">
        <f t="shared" si="1118"/>
        <v>&lt;177 micron (NGR)</v>
      </c>
      <c r="L6908">
        <v>30</v>
      </c>
      <c r="M6908" t="s">
        <v>53</v>
      </c>
      <c r="N6908">
        <v>574</v>
      </c>
      <c r="O6908">
        <v>152</v>
      </c>
      <c r="P6908">
        <v>23</v>
      </c>
      <c r="Q6908">
        <v>7</v>
      </c>
      <c r="R6908">
        <v>33</v>
      </c>
      <c r="S6908">
        <v>29</v>
      </c>
      <c r="T6908">
        <v>0.1</v>
      </c>
      <c r="U6908">
        <v>4700</v>
      </c>
      <c r="V6908">
        <v>5.9</v>
      </c>
      <c r="W6908">
        <v>2</v>
      </c>
      <c r="X6908">
        <v>1</v>
      </c>
      <c r="Y6908">
        <v>21.6</v>
      </c>
    </row>
    <row r="6909" spans="1:25" hidden="1" x14ac:dyDescent="0.25">
      <c r="A6909" t="s">
        <v>26275</v>
      </c>
      <c r="B6909" t="s">
        <v>26276</v>
      </c>
      <c r="C6909" s="1" t="str">
        <f t="shared" si="1109"/>
        <v>21:0450</v>
      </c>
      <c r="D6909" s="1" t="str">
        <f t="shared" si="1116"/>
        <v>21:0148</v>
      </c>
      <c r="E6909" t="s">
        <v>26254</v>
      </c>
      <c r="F6909" t="s">
        <v>26277</v>
      </c>
      <c r="H6909">
        <v>48.3861876</v>
      </c>
      <c r="I6909">
        <v>-92.454916100000005</v>
      </c>
      <c r="J6909" s="1" t="str">
        <f t="shared" si="1117"/>
        <v>NGR lake sediment grab sample</v>
      </c>
      <c r="K6909" s="1" t="str">
        <f t="shared" si="1118"/>
        <v>&lt;177 micron (NGR)</v>
      </c>
      <c r="L6909">
        <v>30</v>
      </c>
      <c r="M6909" t="s">
        <v>57</v>
      </c>
      <c r="N6909">
        <v>575</v>
      </c>
      <c r="O6909">
        <v>165</v>
      </c>
      <c r="P6909">
        <v>24</v>
      </c>
      <c r="Q6909">
        <v>7</v>
      </c>
      <c r="R6909">
        <v>34</v>
      </c>
      <c r="S6909">
        <v>28</v>
      </c>
      <c r="T6909">
        <v>0.1</v>
      </c>
      <c r="U6909">
        <v>4700</v>
      </c>
      <c r="V6909">
        <v>6.1</v>
      </c>
      <c r="W6909">
        <v>2</v>
      </c>
      <c r="X6909">
        <v>1</v>
      </c>
      <c r="Y6909">
        <v>21.6</v>
      </c>
    </row>
    <row r="6910" spans="1:25" hidden="1" x14ac:dyDescent="0.25">
      <c r="A6910" t="s">
        <v>26278</v>
      </c>
      <c r="B6910" t="s">
        <v>26279</v>
      </c>
      <c r="C6910" s="1" t="str">
        <f t="shared" si="1109"/>
        <v>21:0450</v>
      </c>
      <c r="D6910" s="1" t="str">
        <f t="shared" si="1116"/>
        <v>21:0148</v>
      </c>
      <c r="E6910" t="s">
        <v>26280</v>
      </c>
      <c r="F6910" t="s">
        <v>26281</v>
      </c>
      <c r="H6910">
        <v>48.4091922</v>
      </c>
      <c r="I6910">
        <v>-92.443670600000004</v>
      </c>
      <c r="J6910" s="1" t="str">
        <f t="shared" si="1117"/>
        <v>NGR lake sediment grab sample</v>
      </c>
      <c r="K6910" s="1" t="str">
        <f t="shared" si="1118"/>
        <v>&lt;177 micron (NGR)</v>
      </c>
      <c r="L6910">
        <v>30</v>
      </c>
      <c r="M6910" t="s">
        <v>62</v>
      </c>
      <c r="N6910">
        <v>576</v>
      </c>
      <c r="O6910">
        <v>134</v>
      </c>
      <c r="P6910">
        <v>16</v>
      </c>
      <c r="Q6910">
        <v>3</v>
      </c>
      <c r="R6910">
        <v>31</v>
      </c>
      <c r="S6910">
        <v>18</v>
      </c>
      <c r="T6910">
        <v>0.1</v>
      </c>
      <c r="U6910">
        <v>1000</v>
      </c>
      <c r="V6910">
        <v>3</v>
      </c>
      <c r="W6910">
        <v>1</v>
      </c>
      <c r="X6910">
        <v>1</v>
      </c>
      <c r="Y6910">
        <v>13.4</v>
      </c>
    </row>
    <row r="6911" spans="1:25" hidden="1" x14ac:dyDescent="0.25">
      <c r="A6911" t="s">
        <v>26282</v>
      </c>
      <c r="B6911" t="s">
        <v>26283</v>
      </c>
      <c r="C6911" s="1" t="str">
        <f t="shared" ref="C6911:C6937" si="1119">HYPERLINK("http://geochem.nrcan.gc.ca/cdogs/content/bdl/bdl210450_e.htm", "21:0450")</f>
        <v>21:0450</v>
      </c>
      <c r="D6911" s="1" t="str">
        <f t="shared" si="1116"/>
        <v>21:0148</v>
      </c>
      <c r="E6911" t="s">
        <v>26284</v>
      </c>
      <c r="F6911" t="s">
        <v>26285</v>
      </c>
      <c r="H6911">
        <v>48.449754200000001</v>
      </c>
      <c r="I6911">
        <v>-92.448488400000002</v>
      </c>
      <c r="J6911" s="1" t="str">
        <f t="shared" si="1117"/>
        <v>NGR lake sediment grab sample</v>
      </c>
      <c r="K6911" s="1" t="str">
        <f t="shared" si="1118"/>
        <v>&lt;177 micron (NGR)</v>
      </c>
      <c r="L6911">
        <v>30</v>
      </c>
      <c r="M6911" t="s">
        <v>67</v>
      </c>
      <c r="N6911">
        <v>577</v>
      </c>
      <c r="O6911">
        <v>89</v>
      </c>
      <c r="P6911">
        <v>15</v>
      </c>
      <c r="Q6911">
        <v>7</v>
      </c>
      <c r="R6911">
        <v>25</v>
      </c>
      <c r="S6911">
        <v>15</v>
      </c>
      <c r="T6911">
        <v>0.1</v>
      </c>
      <c r="U6911">
        <v>405</v>
      </c>
      <c r="V6911">
        <v>2.2999999999999998</v>
      </c>
      <c r="W6911">
        <v>0.5</v>
      </c>
      <c r="X6911">
        <v>1</v>
      </c>
      <c r="Y6911">
        <v>10</v>
      </c>
    </row>
    <row r="6912" spans="1:25" hidden="1" x14ac:dyDescent="0.25">
      <c r="A6912" t="s">
        <v>26286</v>
      </c>
      <c r="B6912" t="s">
        <v>26287</v>
      </c>
      <c r="C6912" s="1" t="str">
        <f t="shared" si="1119"/>
        <v>21:0450</v>
      </c>
      <c r="D6912" s="1" t="str">
        <f t="shared" si="1116"/>
        <v>21:0148</v>
      </c>
      <c r="E6912" t="s">
        <v>26288</v>
      </c>
      <c r="F6912" t="s">
        <v>26289</v>
      </c>
      <c r="H6912">
        <v>48.485286199999997</v>
      </c>
      <c r="I6912">
        <v>-92.453245800000005</v>
      </c>
      <c r="J6912" s="1" t="str">
        <f t="shared" si="1117"/>
        <v>NGR lake sediment grab sample</v>
      </c>
      <c r="K6912" s="1" t="str">
        <f t="shared" si="1118"/>
        <v>&lt;177 micron (NGR)</v>
      </c>
      <c r="L6912">
        <v>30</v>
      </c>
      <c r="M6912" t="s">
        <v>72</v>
      </c>
      <c r="N6912">
        <v>578</v>
      </c>
      <c r="O6912">
        <v>110</v>
      </c>
      <c r="P6912">
        <v>43</v>
      </c>
      <c r="Q6912">
        <v>4</v>
      </c>
      <c r="R6912">
        <v>29</v>
      </c>
      <c r="S6912">
        <v>26</v>
      </c>
      <c r="T6912">
        <v>0.1</v>
      </c>
      <c r="U6912">
        <v>535</v>
      </c>
      <c r="V6912">
        <v>1.85</v>
      </c>
      <c r="W6912">
        <v>0.5</v>
      </c>
      <c r="X6912">
        <v>4</v>
      </c>
      <c r="Y6912">
        <v>55</v>
      </c>
    </row>
    <row r="6913" spans="1:25" hidden="1" x14ac:dyDescent="0.25">
      <c r="A6913" t="s">
        <v>26290</v>
      </c>
      <c r="B6913" t="s">
        <v>26291</v>
      </c>
      <c r="C6913" s="1" t="str">
        <f t="shared" si="1119"/>
        <v>21:0450</v>
      </c>
      <c r="D6913" s="1" t="str">
        <f t="shared" si="1116"/>
        <v>21:0148</v>
      </c>
      <c r="E6913" t="s">
        <v>26292</v>
      </c>
      <c r="F6913" t="s">
        <v>26293</v>
      </c>
      <c r="H6913">
        <v>48.5117963</v>
      </c>
      <c r="I6913">
        <v>-92.454611999999997</v>
      </c>
      <c r="J6913" s="1" t="str">
        <f t="shared" si="1117"/>
        <v>NGR lake sediment grab sample</v>
      </c>
      <c r="K6913" s="1" t="str">
        <f t="shared" si="1118"/>
        <v>&lt;177 micron (NGR)</v>
      </c>
      <c r="L6913">
        <v>30</v>
      </c>
      <c r="M6913" t="s">
        <v>77</v>
      </c>
      <c r="N6913">
        <v>579</v>
      </c>
      <c r="O6913">
        <v>88</v>
      </c>
      <c r="P6913">
        <v>35</v>
      </c>
      <c r="Q6913">
        <v>11</v>
      </c>
      <c r="R6913">
        <v>25</v>
      </c>
      <c r="S6913">
        <v>16</v>
      </c>
      <c r="T6913">
        <v>0.1</v>
      </c>
      <c r="U6913">
        <v>380</v>
      </c>
      <c r="V6913">
        <v>1.2</v>
      </c>
      <c r="W6913">
        <v>0.5</v>
      </c>
      <c r="X6913">
        <v>2</v>
      </c>
      <c r="Y6913">
        <v>65.8</v>
      </c>
    </row>
    <row r="6914" spans="1:25" hidden="1" x14ac:dyDescent="0.25">
      <c r="A6914" t="s">
        <v>26294</v>
      </c>
      <c r="B6914" t="s">
        <v>26295</v>
      </c>
      <c r="C6914" s="1" t="str">
        <f t="shared" si="1119"/>
        <v>21:0450</v>
      </c>
      <c r="D6914" s="1" t="str">
        <f>HYPERLINK("http://geochem.nrcan.gc.ca/cdogs/content/svy/svy_e.htm", "")</f>
        <v/>
      </c>
      <c r="G6914" s="1" t="str">
        <f>HYPERLINK("http://geochem.nrcan.gc.ca/cdogs/content/cr_/cr_00033_e.htm", "33")</f>
        <v>33</v>
      </c>
      <c r="J6914" t="s">
        <v>100</v>
      </c>
      <c r="K6914" t="s">
        <v>101</v>
      </c>
      <c r="L6914">
        <v>30</v>
      </c>
      <c r="M6914" t="s">
        <v>102</v>
      </c>
      <c r="N6914">
        <v>580</v>
      </c>
      <c r="O6914">
        <v>154</v>
      </c>
      <c r="P6914">
        <v>17</v>
      </c>
      <c r="Q6914">
        <v>24</v>
      </c>
      <c r="R6914">
        <v>14</v>
      </c>
      <c r="S6914">
        <v>12</v>
      </c>
      <c r="T6914">
        <v>0.1</v>
      </c>
      <c r="U6914">
        <v>2450</v>
      </c>
      <c r="V6914">
        <v>3.5</v>
      </c>
      <c r="W6914">
        <v>2</v>
      </c>
      <c r="X6914">
        <v>2</v>
      </c>
      <c r="Y6914">
        <v>13.4</v>
      </c>
    </row>
    <row r="6915" spans="1:25" hidden="1" x14ac:dyDescent="0.25">
      <c r="A6915" t="s">
        <v>26296</v>
      </c>
      <c r="B6915" t="s">
        <v>26297</v>
      </c>
      <c r="C6915" s="1" t="str">
        <f t="shared" si="1119"/>
        <v>21:0450</v>
      </c>
      <c r="D6915" s="1" t="str">
        <f t="shared" ref="D6915:D6936" si="1120">HYPERLINK("http://geochem.nrcan.gc.ca/cdogs/content/svy/svy210148_e.htm", "21:0148")</f>
        <v>21:0148</v>
      </c>
      <c r="E6915" t="s">
        <v>26298</v>
      </c>
      <c r="F6915" t="s">
        <v>26299</v>
      </c>
      <c r="H6915">
        <v>48.5485471</v>
      </c>
      <c r="I6915">
        <v>-92.468145500000006</v>
      </c>
      <c r="J6915" s="1" t="str">
        <f t="shared" ref="J6915:J6936" si="1121">HYPERLINK("http://geochem.nrcan.gc.ca/cdogs/content/kwd/kwd020027_e.htm", "NGR lake sediment grab sample")</f>
        <v>NGR lake sediment grab sample</v>
      </c>
      <c r="K6915" s="1" t="str">
        <f t="shared" ref="K6915:K6936" si="1122">HYPERLINK("http://geochem.nrcan.gc.ca/cdogs/content/kwd/kwd080006_e.htm", "&lt;177 micron (NGR)")</f>
        <v>&lt;177 micron (NGR)</v>
      </c>
      <c r="L6915">
        <v>30</v>
      </c>
      <c r="M6915" t="s">
        <v>82</v>
      </c>
      <c r="N6915">
        <v>581</v>
      </c>
      <c r="O6915">
        <v>95</v>
      </c>
      <c r="P6915">
        <v>19</v>
      </c>
      <c r="Q6915">
        <v>5</v>
      </c>
      <c r="R6915">
        <v>32</v>
      </c>
      <c r="S6915">
        <v>14</v>
      </c>
      <c r="T6915">
        <v>0.1</v>
      </c>
      <c r="U6915">
        <v>190</v>
      </c>
      <c r="V6915">
        <v>1.45</v>
      </c>
      <c r="W6915">
        <v>0.5</v>
      </c>
      <c r="X6915">
        <v>1</v>
      </c>
      <c r="Y6915">
        <v>25.6</v>
      </c>
    </row>
    <row r="6916" spans="1:25" hidden="1" x14ac:dyDescent="0.25">
      <c r="A6916" t="s">
        <v>26300</v>
      </c>
      <c r="B6916" t="s">
        <v>26301</v>
      </c>
      <c r="C6916" s="1" t="str">
        <f t="shared" si="1119"/>
        <v>21:0450</v>
      </c>
      <c r="D6916" s="1" t="str">
        <f t="shared" si="1120"/>
        <v>21:0148</v>
      </c>
      <c r="E6916" t="s">
        <v>26302</v>
      </c>
      <c r="F6916" t="s">
        <v>26303</v>
      </c>
      <c r="H6916">
        <v>48.5624824</v>
      </c>
      <c r="I6916">
        <v>-92.466196199999999</v>
      </c>
      <c r="J6916" s="1" t="str">
        <f t="shared" si="1121"/>
        <v>NGR lake sediment grab sample</v>
      </c>
      <c r="K6916" s="1" t="str">
        <f t="shared" si="1122"/>
        <v>&lt;177 micron (NGR)</v>
      </c>
      <c r="L6916">
        <v>30</v>
      </c>
      <c r="M6916" t="s">
        <v>87</v>
      </c>
      <c r="N6916">
        <v>582</v>
      </c>
      <c r="O6916">
        <v>78</v>
      </c>
      <c r="P6916">
        <v>43</v>
      </c>
      <c r="Q6916">
        <v>2</v>
      </c>
      <c r="R6916">
        <v>42</v>
      </c>
      <c r="S6916">
        <v>18</v>
      </c>
      <c r="T6916">
        <v>0.1</v>
      </c>
      <c r="U6916">
        <v>250</v>
      </c>
      <c r="V6916">
        <v>0.9</v>
      </c>
      <c r="W6916">
        <v>0.5</v>
      </c>
      <c r="X6916">
        <v>1</v>
      </c>
      <c r="Y6916">
        <v>49</v>
      </c>
    </row>
    <row r="6917" spans="1:25" hidden="1" x14ac:dyDescent="0.25">
      <c r="A6917" t="s">
        <v>26304</v>
      </c>
      <c r="B6917" t="s">
        <v>26305</v>
      </c>
      <c r="C6917" s="1" t="str">
        <f t="shared" si="1119"/>
        <v>21:0450</v>
      </c>
      <c r="D6917" s="1" t="str">
        <f t="shared" si="1120"/>
        <v>21:0148</v>
      </c>
      <c r="E6917" t="s">
        <v>26306</v>
      </c>
      <c r="F6917" t="s">
        <v>26307</v>
      </c>
      <c r="H6917">
        <v>48.576065300000003</v>
      </c>
      <c r="I6917">
        <v>-92.400121900000002</v>
      </c>
      <c r="J6917" s="1" t="str">
        <f t="shared" si="1121"/>
        <v>NGR lake sediment grab sample</v>
      </c>
      <c r="K6917" s="1" t="str">
        <f t="shared" si="1122"/>
        <v>&lt;177 micron (NGR)</v>
      </c>
      <c r="L6917">
        <v>30</v>
      </c>
      <c r="M6917" t="s">
        <v>92</v>
      </c>
      <c r="N6917">
        <v>583</v>
      </c>
      <c r="O6917">
        <v>100</v>
      </c>
      <c r="P6917">
        <v>23</v>
      </c>
      <c r="Q6917">
        <v>7</v>
      </c>
      <c r="R6917">
        <v>39</v>
      </c>
      <c r="S6917">
        <v>16</v>
      </c>
      <c r="T6917">
        <v>0.1</v>
      </c>
      <c r="U6917">
        <v>220</v>
      </c>
      <c r="V6917">
        <v>1.4</v>
      </c>
      <c r="W6917">
        <v>0.5</v>
      </c>
      <c r="X6917">
        <v>1</v>
      </c>
      <c r="Y6917">
        <v>35.6</v>
      </c>
    </row>
    <row r="6918" spans="1:25" hidden="1" x14ac:dyDescent="0.25">
      <c r="A6918" t="s">
        <v>26308</v>
      </c>
      <c r="B6918" t="s">
        <v>26309</v>
      </c>
      <c r="C6918" s="1" t="str">
        <f t="shared" si="1119"/>
        <v>21:0450</v>
      </c>
      <c r="D6918" s="1" t="str">
        <f t="shared" si="1120"/>
        <v>21:0148</v>
      </c>
      <c r="E6918" t="s">
        <v>26310</v>
      </c>
      <c r="F6918" t="s">
        <v>26311</v>
      </c>
      <c r="H6918">
        <v>48.667777399999999</v>
      </c>
      <c r="I6918">
        <v>-92.390090400000005</v>
      </c>
      <c r="J6918" s="1" t="str">
        <f t="shared" si="1121"/>
        <v>NGR lake sediment grab sample</v>
      </c>
      <c r="K6918" s="1" t="str">
        <f t="shared" si="1122"/>
        <v>&lt;177 micron (NGR)</v>
      </c>
      <c r="L6918">
        <v>30</v>
      </c>
      <c r="M6918" t="s">
        <v>97</v>
      </c>
      <c r="N6918">
        <v>584</v>
      </c>
      <c r="O6918">
        <v>76</v>
      </c>
      <c r="P6918">
        <v>32</v>
      </c>
      <c r="Q6918">
        <v>4</v>
      </c>
      <c r="R6918">
        <v>29</v>
      </c>
      <c r="S6918">
        <v>13</v>
      </c>
      <c r="T6918">
        <v>0.1</v>
      </c>
      <c r="U6918">
        <v>360</v>
      </c>
      <c r="V6918">
        <v>1.3</v>
      </c>
      <c r="W6918">
        <v>0.5</v>
      </c>
      <c r="X6918">
        <v>1</v>
      </c>
      <c r="Y6918">
        <v>46</v>
      </c>
    </row>
    <row r="6919" spans="1:25" hidden="1" x14ac:dyDescent="0.25">
      <c r="A6919" t="s">
        <v>26312</v>
      </c>
      <c r="B6919" t="s">
        <v>26313</v>
      </c>
      <c r="C6919" s="1" t="str">
        <f t="shared" si="1119"/>
        <v>21:0450</v>
      </c>
      <c r="D6919" s="1" t="str">
        <f t="shared" si="1120"/>
        <v>21:0148</v>
      </c>
      <c r="E6919" t="s">
        <v>26314</v>
      </c>
      <c r="F6919" t="s">
        <v>26315</v>
      </c>
      <c r="H6919">
        <v>48.6625789</v>
      </c>
      <c r="I6919">
        <v>-92.344426100000007</v>
      </c>
      <c r="J6919" s="1" t="str">
        <f t="shared" si="1121"/>
        <v>NGR lake sediment grab sample</v>
      </c>
      <c r="K6919" s="1" t="str">
        <f t="shared" si="1122"/>
        <v>&lt;177 micron (NGR)</v>
      </c>
      <c r="L6919">
        <v>30</v>
      </c>
      <c r="M6919" t="s">
        <v>107</v>
      </c>
      <c r="N6919">
        <v>585</v>
      </c>
      <c r="O6919">
        <v>79</v>
      </c>
      <c r="P6919">
        <v>20</v>
      </c>
      <c r="Q6919">
        <v>2</v>
      </c>
      <c r="R6919">
        <v>28</v>
      </c>
      <c r="S6919">
        <v>10</v>
      </c>
      <c r="T6919">
        <v>0.1</v>
      </c>
      <c r="U6919">
        <v>220</v>
      </c>
      <c r="V6919">
        <v>1.4</v>
      </c>
      <c r="W6919">
        <v>0.5</v>
      </c>
      <c r="X6919">
        <v>2</v>
      </c>
      <c r="Y6919">
        <v>33.6</v>
      </c>
    </row>
    <row r="6920" spans="1:25" hidden="1" x14ac:dyDescent="0.25">
      <c r="A6920" t="s">
        <v>26316</v>
      </c>
      <c r="B6920" t="s">
        <v>26317</v>
      </c>
      <c r="C6920" s="1" t="str">
        <f t="shared" si="1119"/>
        <v>21:0450</v>
      </c>
      <c r="D6920" s="1" t="str">
        <f t="shared" si="1120"/>
        <v>21:0148</v>
      </c>
      <c r="E6920" t="s">
        <v>26318</v>
      </c>
      <c r="F6920" t="s">
        <v>26319</v>
      </c>
      <c r="H6920">
        <v>48.652148799999999</v>
      </c>
      <c r="I6920">
        <v>-92.312938099999997</v>
      </c>
      <c r="J6920" s="1" t="str">
        <f t="shared" si="1121"/>
        <v>NGR lake sediment grab sample</v>
      </c>
      <c r="K6920" s="1" t="str">
        <f t="shared" si="1122"/>
        <v>&lt;177 micron (NGR)</v>
      </c>
      <c r="L6920">
        <v>30</v>
      </c>
      <c r="M6920" t="s">
        <v>112</v>
      </c>
      <c r="N6920">
        <v>586</v>
      </c>
      <c r="O6920">
        <v>48</v>
      </c>
      <c r="P6920">
        <v>13</v>
      </c>
      <c r="Q6920">
        <v>4</v>
      </c>
      <c r="R6920">
        <v>20</v>
      </c>
      <c r="S6920">
        <v>12</v>
      </c>
      <c r="T6920">
        <v>0.1</v>
      </c>
      <c r="U6920">
        <v>430</v>
      </c>
      <c r="V6920">
        <v>1.7</v>
      </c>
      <c r="W6920">
        <v>1</v>
      </c>
      <c r="X6920">
        <v>1</v>
      </c>
      <c r="Y6920">
        <v>3.2</v>
      </c>
    </row>
    <row r="6921" spans="1:25" hidden="1" x14ac:dyDescent="0.25">
      <c r="A6921" t="s">
        <v>26320</v>
      </c>
      <c r="B6921" t="s">
        <v>26321</v>
      </c>
      <c r="C6921" s="1" t="str">
        <f t="shared" si="1119"/>
        <v>21:0450</v>
      </c>
      <c r="D6921" s="1" t="str">
        <f t="shared" si="1120"/>
        <v>21:0148</v>
      </c>
      <c r="E6921" t="s">
        <v>26322</v>
      </c>
      <c r="F6921" t="s">
        <v>26323</v>
      </c>
      <c r="H6921">
        <v>48.6787019</v>
      </c>
      <c r="I6921">
        <v>-92.307671099999993</v>
      </c>
      <c r="J6921" s="1" t="str">
        <f t="shared" si="1121"/>
        <v>NGR lake sediment grab sample</v>
      </c>
      <c r="K6921" s="1" t="str">
        <f t="shared" si="1122"/>
        <v>&lt;177 micron (NGR)</v>
      </c>
      <c r="L6921">
        <v>30</v>
      </c>
      <c r="M6921" t="s">
        <v>117</v>
      </c>
      <c r="N6921">
        <v>587</v>
      </c>
      <c r="O6921">
        <v>83</v>
      </c>
      <c r="P6921">
        <v>38</v>
      </c>
      <c r="Q6921">
        <v>4</v>
      </c>
      <c r="R6921">
        <v>36</v>
      </c>
      <c r="S6921">
        <v>13</v>
      </c>
      <c r="T6921">
        <v>0.1</v>
      </c>
      <c r="U6921">
        <v>400</v>
      </c>
      <c r="V6921">
        <v>1.55</v>
      </c>
      <c r="W6921">
        <v>0.5</v>
      </c>
      <c r="X6921">
        <v>1</v>
      </c>
      <c r="Y6921">
        <v>38</v>
      </c>
    </row>
    <row r="6922" spans="1:25" hidden="1" x14ac:dyDescent="0.25">
      <c r="A6922" t="s">
        <v>26324</v>
      </c>
      <c r="B6922" t="s">
        <v>26325</v>
      </c>
      <c r="C6922" s="1" t="str">
        <f t="shared" si="1119"/>
        <v>21:0450</v>
      </c>
      <c r="D6922" s="1" t="str">
        <f t="shared" si="1120"/>
        <v>21:0148</v>
      </c>
      <c r="E6922" t="s">
        <v>26326</v>
      </c>
      <c r="F6922" t="s">
        <v>26327</v>
      </c>
      <c r="H6922">
        <v>48.6927649</v>
      </c>
      <c r="I6922">
        <v>-92.293072800000004</v>
      </c>
      <c r="J6922" s="1" t="str">
        <f t="shared" si="1121"/>
        <v>NGR lake sediment grab sample</v>
      </c>
      <c r="K6922" s="1" t="str">
        <f t="shared" si="1122"/>
        <v>&lt;177 micron (NGR)</v>
      </c>
      <c r="L6922">
        <v>30</v>
      </c>
      <c r="M6922" t="s">
        <v>122</v>
      </c>
      <c r="N6922">
        <v>588</v>
      </c>
      <c r="O6922">
        <v>86</v>
      </c>
      <c r="P6922">
        <v>51</v>
      </c>
      <c r="Q6922">
        <v>6</v>
      </c>
      <c r="R6922">
        <v>51</v>
      </c>
      <c r="S6922">
        <v>15</v>
      </c>
      <c r="T6922">
        <v>0.1</v>
      </c>
      <c r="U6922">
        <v>510</v>
      </c>
      <c r="V6922">
        <v>2.85</v>
      </c>
      <c r="W6922">
        <v>2</v>
      </c>
      <c r="X6922">
        <v>1</v>
      </c>
      <c r="Y6922">
        <v>17</v>
      </c>
    </row>
    <row r="6923" spans="1:25" hidden="1" x14ac:dyDescent="0.25">
      <c r="A6923" t="s">
        <v>26328</v>
      </c>
      <c r="B6923" t="s">
        <v>26329</v>
      </c>
      <c r="C6923" s="1" t="str">
        <f t="shared" si="1119"/>
        <v>21:0450</v>
      </c>
      <c r="D6923" s="1" t="str">
        <f t="shared" si="1120"/>
        <v>21:0148</v>
      </c>
      <c r="E6923" t="s">
        <v>26330</v>
      </c>
      <c r="F6923" t="s">
        <v>26331</v>
      </c>
      <c r="H6923">
        <v>48.6948188</v>
      </c>
      <c r="I6923">
        <v>-92.044563999999994</v>
      </c>
      <c r="J6923" s="1" t="str">
        <f t="shared" si="1121"/>
        <v>NGR lake sediment grab sample</v>
      </c>
      <c r="K6923" s="1" t="str">
        <f t="shared" si="1122"/>
        <v>&lt;177 micron (NGR)</v>
      </c>
      <c r="L6923">
        <v>31</v>
      </c>
      <c r="M6923" t="s">
        <v>29</v>
      </c>
      <c r="N6923">
        <v>589</v>
      </c>
      <c r="O6923">
        <v>92</v>
      </c>
      <c r="P6923">
        <v>47</v>
      </c>
      <c r="Q6923">
        <v>6</v>
      </c>
      <c r="R6923">
        <v>36</v>
      </c>
      <c r="S6923">
        <v>14</v>
      </c>
      <c r="T6923">
        <v>0.1</v>
      </c>
      <c r="U6923">
        <v>600</v>
      </c>
      <c r="V6923">
        <v>2.0499999999999998</v>
      </c>
      <c r="W6923">
        <v>0.5</v>
      </c>
      <c r="X6923">
        <v>1</v>
      </c>
      <c r="Y6923">
        <v>36.6</v>
      </c>
    </row>
    <row r="6924" spans="1:25" hidden="1" x14ac:dyDescent="0.25">
      <c r="A6924" t="s">
        <v>26332</v>
      </c>
      <c r="B6924" t="s">
        <v>26333</v>
      </c>
      <c r="C6924" s="1" t="str">
        <f t="shared" si="1119"/>
        <v>21:0450</v>
      </c>
      <c r="D6924" s="1" t="str">
        <f t="shared" si="1120"/>
        <v>21:0148</v>
      </c>
      <c r="E6924" t="s">
        <v>26334</v>
      </c>
      <c r="F6924" t="s">
        <v>26335</v>
      </c>
      <c r="H6924">
        <v>48.698320099999997</v>
      </c>
      <c r="I6924">
        <v>-92.263515999999996</v>
      </c>
      <c r="J6924" s="1" t="str">
        <f t="shared" si="1121"/>
        <v>NGR lake sediment grab sample</v>
      </c>
      <c r="K6924" s="1" t="str">
        <f t="shared" si="1122"/>
        <v>&lt;177 micron (NGR)</v>
      </c>
      <c r="L6924">
        <v>31</v>
      </c>
      <c r="M6924" t="s">
        <v>34</v>
      </c>
      <c r="N6924">
        <v>590</v>
      </c>
      <c r="O6924">
        <v>65</v>
      </c>
      <c r="P6924">
        <v>54</v>
      </c>
      <c r="Q6924">
        <v>3</v>
      </c>
      <c r="R6924">
        <v>34</v>
      </c>
      <c r="S6924">
        <v>34</v>
      </c>
      <c r="T6924">
        <v>0.1</v>
      </c>
      <c r="U6924">
        <v>545</v>
      </c>
      <c r="V6924">
        <v>2.9</v>
      </c>
      <c r="W6924">
        <v>1</v>
      </c>
      <c r="X6924">
        <v>1</v>
      </c>
      <c r="Y6924">
        <v>49.4</v>
      </c>
    </row>
    <row r="6925" spans="1:25" hidden="1" x14ac:dyDescent="0.25">
      <c r="A6925" t="s">
        <v>26336</v>
      </c>
      <c r="B6925" t="s">
        <v>26337</v>
      </c>
      <c r="C6925" s="1" t="str">
        <f t="shared" si="1119"/>
        <v>21:0450</v>
      </c>
      <c r="D6925" s="1" t="str">
        <f t="shared" si="1120"/>
        <v>21:0148</v>
      </c>
      <c r="E6925" t="s">
        <v>26338</v>
      </c>
      <c r="F6925" t="s">
        <v>26339</v>
      </c>
      <c r="H6925">
        <v>48.734225899999998</v>
      </c>
      <c r="I6925">
        <v>-92.240017600000002</v>
      </c>
      <c r="J6925" s="1" t="str">
        <f t="shared" si="1121"/>
        <v>NGR lake sediment grab sample</v>
      </c>
      <c r="K6925" s="1" t="str">
        <f t="shared" si="1122"/>
        <v>&lt;177 micron (NGR)</v>
      </c>
      <c r="L6925">
        <v>31</v>
      </c>
      <c r="M6925" t="s">
        <v>39</v>
      </c>
      <c r="N6925">
        <v>591</v>
      </c>
      <c r="O6925">
        <v>84</v>
      </c>
      <c r="P6925">
        <v>33</v>
      </c>
      <c r="Q6925">
        <v>8</v>
      </c>
      <c r="R6925">
        <v>36</v>
      </c>
      <c r="S6925">
        <v>15</v>
      </c>
      <c r="T6925">
        <v>0.1</v>
      </c>
      <c r="U6925">
        <v>400</v>
      </c>
      <c r="V6925">
        <v>2.6</v>
      </c>
      <c r="W6925">
        <v>2.5</v>
      </c>
      <c r="X6925">
        <v>1</v>
      </c>
      <c r="Y6925">
        <v>15</v>
      </c>
    </row>
    <row r="6926" spans="1:25" hidden="1" x14ac:dyDescent="0.25">
      <c r="A6926" t="s">
        <v>26340</v>
      </c>
      <c r="B6926" t="s">
        <v>26341</v>
      </c>
      <c r="C6926" s="1" t="str">
        <f t="shared" si="1119"/>
        <v>21:0450</v>
      </c>
      <c r="D6926" s="1" t="str">
        <f t="shared" si="1120"/>
        <v>21:0148</v>
      </c>
      <c r="E6926" t="s">
        <v>26342</v>
      </c>
      <c r="F6926" t="s">
        <v>26343</v>
      </c>
      <c r="H6926">
        <v>48.706516200000003</v>
      </c>
      <c r="I6926">
        <v>-92.010672900000003</v>
      </c>
      <c r="J6926" s="1" t="str">
        <f t="shared" si="1121"/>
        <v>NGR lake sediment grab sample</v>
      </c>
      <c r="K6926" s="1" t="str">
        <f t="shared" si="1122"/>
        <v>&lt;177 micron (NGR)</v>
      </c>
      <c r="L6926">
        <v>31</v>
      </c>
      <c r="M6926" t="s">
        <v>44</v>
      </c>
      <c r="N6926">
        <v>592</v>
      </c>
      <c r="O6926">
        <v>80</v>
      </c>
      <c r="P6926">
        <v>26</v>
      </c>
      <c r="Q6926">
        <v>3</v>
      </c>
      <c r="R6926">
        <v>36</v>
      </c>
      <c r="S6926">
        <v>14</v>
      </c>
      <c r="T6926">
        <v>0.1</v>
      </c>
      <c r="U6926">
        <v>465</v>
      </c>
      <c r="V6926">
        <v>2</v>
      </c>
      <c r="W6926">
        <v>3.5</v>
      </c>
      <c r="X6926">
        <v>1</v>
      </c>
      <c r="Y6926">
        <v>10.8</v>
      </c>
    </row>
    <row r="6927" spans="1:25" hidden="1" x14ac:dyDescent="0.25">
      <c r="A6927" t="s">
        <v>26344</v>
      </c>
      <c r="B6927" t="s">
        <v>26345</v>
      </c>
      <c r="C6927" s="1" t="str">
        <f t="shared" si="1119"/>
        <v>21:0450</v>
      </c>
      <c r="D6927" s="1" t="str">
        <f t="shared" si="1120"/>
        <v>21:0148</v>
      </c>
      <c r="E6927" t="s">
        <v>26346</v>
      </c>
      <c r="F6927" t="s">
        <v>26347</v>
      </c>
      <c r="H6927">
        <v>48.743580399999999</v>
      </c>
      <c r="I6927">
        <v>-92.010638999999998</v>
      </c>
      <c r="J6927" s="1" t="str">
        <f t="shared" si="1121"/>
        <v>NGR lake sediment grab sample</v>
      </c>
      <c r="K6927" s="1" t="str">
        <f t="shared" si="1122"/>
        <v>&lt;177 micron (NGR)</v>
      </c>
      <c r="L6927">
        <v>31</v>
      </c>
      <c r="M6927" t="s">
        <v>62</v>
      </c>
      <c r="N6927">
        <v>593</v>
      </c>
      <c r="O6927">
        <v>62</v>
      </c>
      <c r="P6927">
        <v>73</v>
      </c>
      <c r="Q6927">
        <v>4</v>
      </c>
      <c r="R6927">
        <v>35</v>
      </c>
      <c r="S6927">
        <v>5</v>
      </c>
      <c r="T6927">
        <v>0.1</v>
      </c>
      <c r="U6927">
        <v>90</v>
      </c>
      <c r="V6927">
        <v>0.45</v>
      </c>
      <c r="W6927">
        <v>0.5</v>
      </c>
      <c r="X6927">
        <v>3</v>
      </c>
      <c r="Y6927">
        <v>53.4</v>
      </c>
    </row>
    <row r="6928" spans="1:25" hidden="1" x14ac:dyDescent="0.25">
      <c r="A6928" t="s">
        <v>26348</v>
      </c>
      <c r="B6928" t="s">
        <v>26349</v>
      </c>
      <c r="C6928" s="1" t="str">
        <f t="shared" si="1119"/>
        <v>21:0450</v>
      </c>
      <c r="D6928" s="1" t="str">
        <f t="shared" si="1120"/>
        <v>21:0148</v>
      </c>
      <c r="E6928" t="s">
        <v>26350</v>
      </c>
      <c r="F6928" t="s">
        <v>26351</v>
      </c>
      <c r="H6928">
        <v>48.720585900000003</v>
      </c>
      <c r="I6928">
        <v>-92.046930700000004</v>
      </c>
      <c r="J6928" s="1" t="str">
        <f t="shared" si="1121"/>
        <v>NGR lake sediment grab sample</v>
      </c>
      <c r="K6928" s="1" t="str">
        <f t="shared" si="1122"/>
        <v>&lt;177 micron (NGR)</v>
      </c>
      <c r="L6928">
        <v>31</v>
      </c>
      <c r="M6928" t="s">
        <v>67</v>
      </c>
      <c r="N6928">
        <v>594</v>
      </c>
      <c r="O6928">
        <v>65</v>
      </c>
      <c r="P6928">
        <v>25</v>
      </c>
      <c r="Q6928">
        <v>2</v>
      </c>
      <c r="R6928">
        <v>23</v>
      </c>
      <c r="S6928">
        <v>5</v>
      </c>
      <c r="T6928">
        <v>0.1</v>
      </c>
      <c r="U6928">
        <v>90</v>
      </c>
      <c r="V6928">
        <v>0.9</v>
      </c>
      <c r="W6928">
        <v>0.5</v>
      </c>
      <c r="X6928">
        <v>1</v>
      </c>
      <c r="Y6928">
        <v>56</v>
      </c>
    </row>
    <row r="6929" spans="1:25" hidden="1" x14ac:dyDescent="0.25">
      <c r="A6929" t="s">
        <v>26352</v>
      </c>
      <c r="B6929" t="s">
        <v>26353</v>
      </c>
      <c r="C6929" s="1" t="str">
        <f t="shared" si="1119"/>
        <v>21:0450</v>
      </c>
      <c r="D6929" s="1" t="str">
        <f t="shared" si="1120"/>
        <v>21:0148</v>
      </c>
      <c r="E6929" t="s">
        <v>26354</v>
      </c>
      <c r="F6929" t="s">
        <v>26355</v>
      </c>
      <c r="H6929">
        <v>48.711770799999996</v>
      </c>
      <c r="I6929">
        <v>-92.043834799999999</v>
      </c>
      <c r="J6929" s="1" t="str">
        <f t="shared" si="1121"/>
        <v>NGR lake sediment grab sample</v>
      </c>
      <c r="K6929" s="1" t="str">
        <f t="shared" si="1122"/>
        <v>&lt;177 micron (NGR)</v>
      </c>
      <c r="L6929">
        <v>31</v>
      </c>
      <c r="M6929" t="s">
        <v>49</v>
      </c>
      <c r="N6929">
        <v>595</v>
      </c>
      <c r="O6929">
        <v>92</v>
      </c>
      <c r="P6929">
        <v>35</v>
      </c>
      <c r="Q6929">
        <v>5</v>
      </c>
      <c r="R6929">
        <v>32</v>
      </c>
      <c r="S6929">
        <v>13</v>
      </c>
      <c r="T6929">
        <v>0.1</v>
      </c>
      <c r="U6929">
        <v>810</v>
      </c>
      <c r="V6929">
        <v>2.4</v>
      </c>
      <c r="W6929">
        <v>1</v>
      </c>
      <c r="X6929">
        <v>2</v>
      </c>
      <c r="Y6929">
        <v>21.8</v>
      </c>
    </row>
    <row r="6930" spans="1:25" hidden="1" x14ac:dyDescent="0.25">
      <c r="A6930" t="s">
        <v>26356</v>
      </c>
      <c r="B6930" t="s">
        <v>26357</v>
      </c>
      <c r="C6930" s="1" t="str">
        <f t="shared" si="1119"/>
        <v>21:0450</v>
      </c>
      <c r="D6930" s="1" t="str">
        <f t="shared" si="1120"/>
        <v>21:0148</v>
      </c>
      <c r="E6930" t="s">
        <v>26330</v>
      </c>
      <c r="F6930" t="s">
        <v>26358</v>
      </c>
      <c r="H6930">
        <v>48.6948188</v>
      </c>
      <c r="I6930">
        <v>-92.044563999999994</v>
      </c>
      <c r="J6930" s="1" t="str">
        <f t="shared" si="1121"/>
        <v>NGR lake sediment grab sample</v>
      </c>
      <c r="K6930" s="1" t="str">
        <f t="shared" si="1122"/>
        <v>&lt;177 micron (NGR)</v>
      </c>
      <c r="L6930">
        <v>31</v>
      </c>
      <c r="M6930" t="s">
        <v>57</v>
      </c>
      <c r="N6930">
        <v>596</v>
      </c>
      <c r="O6930">
        <v>96</v>
      </c>
      <c r="P6930">
        <v>45</v>
      </c>
      <c r="Q6930">
        <v>5</v>
      </c>
      <c r="R6930">
        <v>36</v>
      </c>
      <c r="S6930">
        <v>15</v>
      </c>
      <c r="T6930">
        <v>0.1</v>
      </c>
      <c r="U6930">
        <v>610</v>
      </c>
      <c r="V6930">
        <v>2.2000000000000002</v>
      </c>
      <c r="W6930">
        <v>0.5</v>
      </c>
      <c r="X6930">
        <v>1</v>
      </c>
      <c r="Y6930">
        <v>42.6</v>
      </c>
    </row>
    <row r="6931" spans="1:25" hidden="1" x14ac:dyDescent="0.25">
      <c r="A6931" t="s">
        <v>26359</v>
      </c>
      <c r="B6931" t="s">
        <v>26360</v>
      </c>
      <c r="C6931" s="1" t="str">
        <f t="shared" si="1119"/>
        <v>21:0450</v>
      </c>
      <c r="D6931" s="1" t="str">
        <f t="shared" si="1120"/>
        <v>21:0148</v>
      </c>
      <c r="E6931" t="s">
        <v>26330</v>
      </c>
      <c r="F6931" t="s">
        <v>26361</v>
      </c>
      <c r="H6931">
        <v>48.6948188</v>
      </c>
      <c r="I6931">
        <v>-92.044563999999994</v>
      </c>
      <c r="J6931" s="1" t="str">
        <f t="shared" si="1121"/>
        <v>NGR lake sediment grab sample</v>
      </c>
      <c r="K6931" s="1" t="str">
        <f t="shared" si="1122"/>
        <v>&lt;177 micron (NGR)</v>
      </c>
      <c r="L6931">
        <v>31</v>
      </c>
      <c r="M6931" t="s">
        <v>53</v>
      </c>
      <c r="N6931">
        <v>597</v>
      </c>
      <c r="O6931">
        <v>97</v>
      </c>
      <c r="P6931">
        <v>46</v>
      </c>
      <c r="Q6931">
        <v>5</v>
      </c>
      <c r="R6931">
        <v>36</v>
      </c>
      <c r="S6931">
        <v>15</v>
      </c>
      <c r="T6931">
        <v>0.1</v>
      </c>
      <c r="U6931">
        <v>625</v>
      </c>
      <c r="V6931">
        <v>2.2000000000000002</v>
      </c>
      <c r="W6931">
        <v>0.5</v>
      </c>
      <c r="X6931">
        <v>1</v>
      </c>
      <c r="Y6931">
        <v>44</v>
      </c>
    </row>
    <row r="6932" spans="1:25" hidden="1" x14ac:dyDescent="0.25">
      <c r="A6932" t="s">
        <v>26362</v>
      </c>
      <c r="B6932" t="s">
        <v>26363</v>
      </c>
      <c r="C6932" s="1" t="str">
        <f t="shared" si="1119"/>
        <v>21:0450</v>
      </c>
      <c r="D6932" s="1" t="str">
        <f t="shared" si="1120"/>
        <v>21:0148</v>
      </c>
      <c r="E6932" t="s">
        <v>26364</v>
      </c>
      <c r="F6932" t="s">
        <v>26365</v>
      </c>
      <c r="H6932">
        <v>48.667630500000001</v>
      </c>
      <c r="I6932">
        <v>-92.056447300000002</v>
      </c>
      <c r="J6932" s="1" t="str">
        <f t="shared" si="1121"/>
        <v>NGR lake sediment grab sample</v>
      </c>
      <c r="K6932" s="1" t="str">
        <f t="shared" si="1122"/>
        <v>&lt;177 micron (NGR)</v>
      </c>
      <c r="L6932">
        <v>31</v>
      </c>
      <c r="M6932" t="s">
        <v>72</v>
      </c>
      <c r="N6932">
        <v>598</v>
      </c>
      <c r="O6932">
        <v>86</v>
      </c>
      <c r="P6932">
        <v>23</v>
      </c>
      <c r="Q6932">
        <v>8</v>
      </c>
      <c r="R6932">
        <v>26</v>
      </c>
      <c r="S6932">
        <v>9</v>
      </c>
      <c r="T6932">
        <v>0.1</v>
      </c>
      <c r="U6932">
        <v>185</v>
      </c>
      <c r="V6932">
        <v>1.1000000000000001</v>
      </c>
      <c r="W6932">
        <v>0.5</v>
      </c>
      <c r="X6932">
        <v>1</v>
      </c>
      <c r="Y6932">
        <v>44.8</v>
      </c>
    </row>
    <row r="6933" spans="1:25" hidden="1" x14ac:dyDescent="0.25">
      <c r="A6933" t="s">
        <v>26366</v>
      </c>
      <c r="B6933" t="s">
        <v>26367</v>
      </c>
      <c r="C6933" s="1" t="str">
        <f t="shared" si="1119"/>
        <v>21:0450</v>
      </c>
      <c r="D6933" s="1" t="str">
        <f t="shared" si="1120"/>
        <v>21:0148</v>
      </c>
      <c r="E6933" t="s">
        <v>26368</v>
      </c>
      <c r="F6933" t="s">
        <v>26369</v>
      </c>
      <c r="H6933">
        <v>48.629805300000001</v>
      </c>
      <c r="I6933">
        <v>-92.053871099999995</v>
      </c>
      <c r="J6933" s="1" t="str">
        <f t="shared" si="1121"/>
        <v>NGR lake sediment grab sample</v>
      </c>
      <c r="K6933" s="1" t="str">
        <f t="shared" si="1122"/>
        <v>&lt;177 micron (NGR)</v>
      </c>
      <c r="L6933">
        <v>31</v>
      </c>
      <c r="M6933" t="s">
        <v>77</v>
      </c>
      <c r="N6933">
        <v>599</v>
      </c>
      <c r="O6933">
        <v>64</v>
      </c>
      <c r="P6933">
        <v>13</v>
      </c>
      <c r="Q6933">
        <v>5</v>
      </c>
      <c r="R6933">
        <v>24</v>
      </c>
      <c r="S6933">
        <v>11</v>
      </c>
      <c r="T6933">
        <v>0.1</v>
      </c>
      <c r="U6933">
        <v>180</v>
      </c>
      <c r="V6933">
        <v>1.2</v>
      </c>
      <c r="W6933">
        <v>0.5</v>
      </c>
      <c r="X6933">
        <v>1</v>
      </c>
      <c r="Y6933">
        <v>18.2</v>
      </c>
    </row>
    <row r="6934" spans="1:25" hidden="1" x14ac:dyDescent="0.25">
      <c r="A6934" t="s">
        <v>26370</v>
      </c>
      <c r="B6934" t="s">
        <v>26371</v>
      </c>
      <c r="C6934" s="1" t="str">
        <f t="shared" si="1119"/>
        <v>21:0450</v>
      </c>
      <c r="D6934" s="1" t="str">
        <f t="shared" si="1120"/>
        <v>21:0148</v>
      </c>
      <c r="E6934" t="s">
        <v>26372</v>
      </c>
      <c r="F6934" t="s">
        <v>26373</v>
      </c>
      <c r="H6934">
        <v>48.5959328</v>
      </c>
      <c r="I6934">
        <v>-92.041878600000004</v>
      </c>
      <c r="J6934" s="1" t="str">
        <f t="shared" si="1121"/>
        <v>NGR lake sediment grab sample</v>
      </c>
      <c r="K6934" s="1" t="str">
        <f t="shared" si="1122"/>
        <v>&lt;177 micron (NGR)</v>
      </c>
      <c r="L6934">
        <v>31</v>
      </c>
      <c r="M6934" t="s">
        <v>82</v>
      </c>
      <c r="N6934">
        <v>600</v>
      </c>
      <c r="O6934">
        <v>76</v>
      </c>
      <c r="P6934">
        <v>24</v>
      </c>
      <c r="Q6934">
        <v>6</v>
      </c>
      <c r="R6934">
        <v>23</v>
      </c>
      <c r="S6934">
        <v>11</v>
      </c>
      <c r="T6934">
        <v>0.1</v>
      </c>
      <c r="U6934">
        <v>220</v>
      </c>
      <c r="V6934">
        <v>1</v>
      </c>
      <c r="W6934">
        <v>0.5</v>
      </c>
      <c r="X6934">
        <v>1</v>
      </c>
      <c r="Y6934">
        <v>39.200000000000003</v>
      </c>
    </row>
    <row r="6935" spans="1:25" hidden="1" x14ac:dyDescent="0.25">
      <c r="A6935" t="s">
        <v>26374</v>
      </c>
      <c r="B6935" t="s">
        <v>26375</v>
      </c>
      <c r="C6935" s="1" t="str">
        <f t="shared" si="1119"/>
        <v>21:0450</v>
      </c>
      <c r="D6935" s="1" t="str">
        <f t="shared" si="1120"/>
        <v>21:0148</v>
      </c>
      <c r="E6935" t="s">
        <v>26376</v>
      </c>
      <c r="F6935" t="s">
        <v>26377</v>
      </c>
      <c r="H6935">
        <v>48.640137500000002</v>
      </c>
      <c r="I6935">
        <v>-92.010317499999999</v>
      </c>
      <c r="J6935" s="1" t="str">
        <f t="shared" si="1121"/>
        <v>NGR lake sediment grab sample</v>
      </c>
      <c r="K6935" s="1" t="str">
        <f t="shared" si="1122"/>
        <v>&lt;177 micron (NGR)</v>
      </c>
      <c r="L6935">
        <v>31</v>
      </c>
      <c r="M6935" t="s">
        <v>87</v>
      </c>
      <c r="N6935">
        <v>601</v>
      </c>
      <c r="O6935">
        <v>59</v>
      </c>
      <c r="P6935">
        <v>18</v>
      </c>
      <c r="Q6935">
        <v>6</v>
      </c>
      <c r="R6935">
        <v>22</v>
      </c>
      <c r="S6935">
        <v>7</v>
      </c>
      <c r="T6935">
        <v>0.1</v>
      </c>
      <c r="U6935">
        <v>120</v>
      </c>
      <c r="V6935">
        <v>0.9</v>
      </c>
      <c r="W6935">
        <v>0.5</v>
      </c>
      <c r="X6935">
        <v>2</v>
      </c>
      <c r="Y6935">
        <v>33.6</v>
      </c>
    </row>
    <row r="6936" spans="1:25" hidden="1" x14ac:dyDescent="0.25">
      <c r="A6936" t="s">
        <v>26378</v>
      </c>
      <c r="B6936" t="s">
        <v>26379</v>
      </c>
      <c r="C6936" s="1" t="str">
        <f t="shared" si="1119"/>
        <v>21:0450</v>
      </c>
      <c r="D6936" s="1" t="str">
        <f t="shared" si="1120"/>
        <v>21:0148</v>
      </c>
      <c r="E6936" t="s">
        <v>26380</v>
      </c>
      <c r="F6936" t="s">
        <v>26381</v>
      </c>
      <c r="H6936">
        <v>48.682970400000002</v>
      </c>
      <c r="I6936">
        <v>-92.009341000000006</v>
      </c>
      <c r="J6936" s="1" t="str">
        <f t="shared" si="1121"/>
        <v>NGR lake sediment grab sample</v>
      </c>
      <c r="K6936" s="1" t="str">
        <f t="shared" si="1122"/>
        <v>&lt;177 micron (NGR)</v>
      </c>
      <c r="L6936">
        <v>31</v>
      </c>
      <c r="M6936" t="s">
        <v>92</v>
      </c>
      <c r="N6936">
        <v>602</v>
      </c>
      <c r="O6936">
        <v>86</v>
      </c>
      <c r="P6936">
        <v>28</v>
      </c>
      <c r="Q6936">
        <v>5</v>
      </c>
      <c r="R6936">
        <v>24</v>
      </c>
      <c r="S6936">
        <v>13</v>
      </c>
      <c r="T6936">
        <v>0.1</v>
      </c>
      <c r="U6936">
        <v>525</v>
      </c>
      <c r="V6936">
        <v>2.1</v>
      </c>
      <c r="W6936">
        <v>0.5</v>
      </c>
      <c r="X6936">
        <v>1</v>
      </c>
      <c r="Y6936">
        <v>50.6</v>
      </c>
    </row>
    <row r="6937" spans="1:25" hidden="1" x14ac:dyDescent="0.25">
      <c r="A6937" t="s">
        <v>26382</v>
      </c>
      <c r="B6937" t="s">
        <v>26383</v>
      </c>
      <c r="C6937" s="1" t="str">
        <f t="shared" si="1119"/>
        <v>21:0450</v>
      </c>
      <c r="D6937" s="1" t="str">
        <f>HYPERLINK("http://geochem.nrcan.gc.ca/cdogs/content/svy/svy_e.htm", "")</f>
        <v/>
      </c>
      <c r="G6937" s="1" t="str">
        <f>HYPERLINK("http://geochem.nrcan.gc.ca/cdogs/content/cr_/cr_00047_e.htm", "47")</f>
        <v>47</v>
      </c>
      <c r="J6937" t="s">
        <v>100</v>
      </c>
      <c r="K6937" t="s">
        <v>101</v>
      </c>
      <c r="L6937">
        <v>31</v>
      </c>
      <c r="M6937" t="s">
        <v>102</v>
      </c>
      <c r="N6937">
        <v>603</v>
      </c>
      <c r="O6937">
        <v>92</v>
      </c>
      <c r="P6937">
        <v>41</v>
      </c>
      <c r="Q6937">
        <v>13</v>
      </c>
      <c r="R6937">
        <v>23</v>
      </c>
      <c r="S6937">
        <v>13</v>
      </c>
      <c r="T6937">
        <v>0.1</v>
      </c>
      <c r="U6937">
        <v>790</v>
      </c>
      <c r="V6937">
        <v>2.6</v>
      </c>
      <c r="W6937">
        <v>27</v>
      </c>
      <c r="X6937">
        <v>6</v>
      </c>
      <c r="Y6937">
        <v>16.8</v>
      </c>
    </row>
  </sheetData>
  <autoFilter ref="A1:N6937">
    <filterColumn colId="0" hiddenButton="1"/>
    <filterColumn colId="1" hiddenButton="1"/>
    <filterColumn colId="2">
      <filters>
        <filter val="21:039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bdl210398_pkg_0364b.xlsx</vt:lpstr>
      <vt:lpstr>pkg_0364b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2023-02-18T07:37:18Z</dcterms:created>
  <dcterms:modified xsi:type="dcterms:W3CDTF">2023-02-18T21:44:33Z</dcterms:modified>
</cp:coreProperties>
</file>